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17193dab04be222/Documents/"/>
    </mc:Choice>
  </mc:AlternateContent>
  <xr:revisionPtr revIDLastSave="1" documentId="8_{33982FEB-81DB-45D2-91A7-2B24214FA2DC}" xr6:coauthVersionLast="47" xr6:coauthVersionMax="47" xr10:uidLastSave="{CBEDBF25-BE15-46CA-A0B6-2FB050F32697}"/>
  <bookViews>
    <workbookView xWindow="-110" yWindow="-110" windowWidth="19420" windowHeight="11500" activeTab="3" xr2:uid="{00000000-000D-0000-FFFF-FFFF00000000}"/>
  </bookViews>
  <sheets>
    <sheet name="Retail Sales Data" sheetId="1" r:id="rId1"/>
    <sheet name="Pivot_Tables" sheetId="2" r:id="rId2"/>
    <sheet name="Dashboard" sheetId="3" r:id="rId3"/>
    <sheet name="Insights" sheetId="4" r:id="rId4"/>
  </sheets>
  <definedNames>
    <definedName name="_xlchart.v5.0" hidden="1">Pivot_Tables!$AU$3</definedName>
    <definedName name="_xlchart.v5.1" hidden="1">Pivot_Tables!$AU$4:$AU$14</definedName>
    <definedName name="_xlchart.v5.2" hidden="1">Pivot_Tables!$AV$3</definedName>
    <definedName name="_xlchart.v5.3" hidden="1">Pivot_Tables!$AV$4:$AV$14</definedName>
    <definedName name="_xlchart.v5.4" hidden="1">Pivot_Tables!$AU$3</definedName>
    <definedName name="_xlchart.v5.5" hidden="1">Pivot_Tables!$AU$4:$AU$14</definedName>
    <definedName name="_xlchart.v5.6" hidden="1">Pivot_Tables!$AV$3</definedName>
    <definedName name="_xlchart.v5.7" hidden="1">Pivot_Tables!$AV$4:$AV$14</definedName>
    <definedName name="Slicer_Gender">#N/A</definedName>
    <definedName name="Slicer_Region">#N/A</definedName>
    <definedName name="Slicer_Sales_Category">#N/A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360" i="1" l="1"/>
  <c r="D2" i="1"/>
  <c r="D1353" i="1"/>
  <c r="D1023" i="1"/>
  <c r="D2358" i="1"/>
  <c r="D713" i="1"/>
  <c r="D2686" i="1"/>
  <c r="D1024" i="1"/>
  <c r="D382" i="1"/>
  <c r="D1354" i="1"/>
  <c r="D1730" i="1"/>
  <c r="D3648" i="1"/>
  <c r="D3" i="1"/>
  <c r="D1731" i="1"/>
  <c r="D383" i="1"/>
  <c r="D1355" i="1"/>
  <c r="D2043" i="1"/>
  <c r="D3649" i="1"/>
  <c r="D4" i="1"/>
  <c r="D384" i="1"/>
  <c r="D1025" i="1"/>
  <c r="D5" i="1"/>
  <c r="D3650" i="1"/>
  <c r="D385" i="1"/>
  <c r="D2044" i="1"/>
  <c r="D1732" i="1"/>
  <c r="D1026" i="1"/>
  <c r="D2687" i="1"/>
  <c r="D2045" i="1"/>
  <c r="D2688" i="1"/>
  <c r="D1027" i="1"/>
  <c r="D386" i="1"/>
  <c r="D2689" i="1"/>
  <c r="D714" i="1"/>
  <c r="D1356" i="1"/>
  <c r="D3001" i="1"/>
  <c r="D6" i="1"/>
  <c r="D3651" i="1"/>
  <c r="D1733" i="1"/>
  <c r="D3652" i="1"/>
  <c r="D3002" i="1"/>
  <c r="D2359" i="1"/>
  <c r="D3653" i="1"/>
  <c r="D1028" i="1"/>
  <c r="D1734" i="1"/>
  <c r="D3654" i="1"/>
  <c r="D3655" i="1"/>
  <c r="D2046" i="1"/>
  <c r="D3656" i="1"/>
  <c r="D2690" i="1"/>
  <c r="D387" i="1"/>
  <c r="D7" i="1"/>
  <c r="D3361" i="1"/>
  <c r="D2691" i="1"/>
  <c r="D1735" i="1"/>
  <c r="D1029" i="1"/>
  <c r="D715" i="1"/>
  <c r="D1736" i="1"/>
  <c r="D388" i="1"/>
  <c r="D3657" i="1"/>
  <c r="D3362" i="1"/>
  <c r="D3363" i="1"/>
  <c r="D3003" i="1"/>
  <c r="D3004" i="1"/>
  <c r="D3005" i="1"/>
  <c r="D3364" i="1"/>
  <c r="D1737" i="1"/>
  <c r="D3006" i="1"/>
  <c r="D2360" i="1"/>
  <c r="D3658" i="1"/>
  <c r="D1357" i="1"/>
  <c r="D2047" i="1"/>
  <c r="D716" i="1"/>
  <c r="D717" i="1"/>
  <c r="D2361" i="1"/>
  <c r="D1030" i="1"/>
  <c r="D3007" i="1"/>
  <c r="D2048" i="1"/>
  <c r="D2692" i="1"/>
  <c r="D389" i="1"/>
  <c r="D2693" i="1"/>
  <c r="D3659" i="1"/>
  <c r="D3660" i="1"/>
  <c r="D3365" i="1"/>
  <c r="D8" i="1"/>
  <c r="D718" i="1"/>
  <c r="D3366" i="1"/>
  <c r="D1738" i="1"/>
  <c r="D3008" i="1"/>
  <c r="D719" i="1"/>
  <c r="D720" i="1"/>
  <c r="D721" i="1"/>
  <c r="D3009" i="1"/>
  <c r="D2362" i="1"/>
  <c r="D722" i="1"/>
  <c r="D2363" i="1"/>
  <c r="D723" i="1"/>
  <c r="D9" i="1"/>
  <c r="D1358" i="1"/>
  <c r="D3010" i="1"/>
  <c r="D10" i="1"/>
  <c r="D3367" i="1"/>
  <c r="D1031" i="1"/>
  <c r="D11" i="1"/>
  <c r="D3011" i="1"/>
  <c r="D3012" i="1"/>
  <c r="D12" i="1"/>
  <c r="D1739" i="1"/>
  <c r="D1740" i="1"/>
  <c r="D2364" i="1"/>
  <c r="D1032" i="1"/>
  <c r="D3661" i="1"/>
  <c r="D3013" i="1"/>
  <c r="D2049" i="1"/>
  <c r="D2050" i="1"/>
  <c r="D3014" i="1"/>
  <c r="D3662" i="1"/>
  <c r="D2051" i="1"/>
  <c r="D1033" i="1"/>
  <c r="D2052" i="1"/>
  <c r="D1359" i="1"/>
  <c r="D724" i="1"/>
  <c r="D1034" i="1"/>
  <c r="D1360" i="1"/>
  <c r="D3663" i="1"/>
  <c r="D3368" i="1"/>
  <c r="D2365" i="1"/>
  <c r="D3015" i="1"/>
  <c r="D725" i="1"/>
  <c r="D3016" i="1"/>
  <c r="D2366" i="1"/>
  <c r="D726" i="1"/>
  <c r="D13" i="1"/>
  <c r="D3664" i="1"/>
  <c r="D3017" i="1"/>
  <c r="D2367" i="1"/>
  <c r="D3018" i="1"/>
  <c r="D1361" i="1"/>
  <c r="D2053" i="1"/>
  <c r="D1362" i="1"/>
  <c r="D3369" i="1"/>
  <c r="D727" i="1"/>
  <c r="D3665" i="1"/>
  <c r="D2054" i="1"/>
  <c r="D2368" i="1"/>
  <c r="D728" i="1"/>
  <c r="D1363" i="1"/>
  <c r="D1741" i="1"/>
  <c r="D3370" i="1"/>
  <c r="D1035" i="1"/>
  <c r="D2694" i="1"/>
  <c r="D3666" i="1"/>
  <c r="D2369" i="1"/>
  <c r="D1364" i="1"/>
  <c r="D14" i="1"/>
  <c r="D729" i="1"/>
  <c r="D3371" i="1"/>
  <c r="D3667" i="1"/>
  <c r="D730" i="1"/>
  <c r="D2370" i="1"/>
  <c r="D3019" i="1"/>
  <c r="D2695" i="1"/>
  <c r="D3668" i="1"/>
  <c r="D3020" i="1"/>
  <c r="D3669" i="1"/>
  <c r="D2371" i="1"/>
  <c r="D2696" i="1"/>
  <c r="D2055" i="1"/>
  <c r="D3372" i="1"/>
  <c r="D2372" i="1"/>
  <c r="D3670" i="1"/>
  <c r="D390" i="1"/>
  <c r="D391" i="1"/>
  <c r="D3021" i="1"/>
  <c r="D3671" i="1"/>
  <c r="D2056" i="1"/>
  <c r="D3022" i="1"/>
  <c r="D731" i="1"/>
  <c r="D2057" i="1"/>
  <c r="D2373" i="1"/>
  <c r="D2374" i="1"/>
  <c r="D3373" i="1"/>
  <c r="D3672" i="1"/>
  <c r="D2375" i="1"/>
  <c r="D3374" i="1"/>
  <c r="D3673" i="1"/>
  <c r="D15" i="1"/>
  <c r="D392" i="1"/>
  <c r="D3375" i="1"/>
  <c r="D3023" i="1"/>
  <c r="D1365" i="1"/>
  <c r="D16" i="1"/>
  <c r="D1742" i="1"/>
  <c r="D17" i="1"/>
  <c r="D3024" i="1"/>
  <c r="D1036" i="1"/>
  <c r="D2376" i="1"/>
  <c r="D3025" i="1"/>
  <c r="D1743" i="1"/>
  <c r="D2377" i="1"/>
  <c r="D3674" i="1"/>
  <c r="D1366" i="1"/>
  <c r="D1367" i="1"/>
  <c r="D393" i="1"/>
  <c r="D1744" i="1"/>
  <c r="D3026" i="1"/>
  <c r="D1745" i="1"/>
  <c r="D18" i="1"/>
  <c r="D732" i="1"/>
  <c r="D2378" i="1"/>
  <c r="D1746" i="1"/>
  <c r="D1037" i="1"/>
  <c r="D3675" i="1"/>
  <c r="D2058" i="1"/>
  <c r="D1368" i="1"/>
  <c r="D1038" i="1"/>
  <c r="D19" i="1"/>
  <c r="D733" i="1"/>
  <c r="D3676" i="1"/>
  <c r="D2379" i="1"/>
  <c r="D1747" i="1"/>
  <c r="D3027" i="1"/>
  <c r="D1039" i="1"/>
  <c r="D3677" i="1"/>
  <c r="D2059" i="1"/>
  <c r="D734" i="1"/>
  <c r="D735" i="1"/>
  <c r="D20" i="1"/>
  <c r="D394" i="1"/>
  <c r="D2380" i="1"/>
  <c r="D2381" i="1"/>
  <c r="D3028" i="1"/>
  <c r="D3376" i="1"/>
  <c r="D3377" i="1"/>
  <c r="D2382" i="1"/>
  <c r="D21" i="1"/>
  <c r="D2060" i="1"/>
  <c r="D1748" i="1"/>
  <c r="D1369" i="1"/>
  <c r="D22" i="1"/>
  <c r="D1370" i="1"/>
  <c r="D23" i="1"/>
  <c r="D395" i="1"/>
  <c r="D2383" i="1"/>
  <c r="D3678" i="1"/>
  <c r="D3029" i="1"/>
  <c r="D2061" i="1"/>
  <c r="D1371" i="1"/>
  <c r="D1372" i="1"/>
  <c r="D1749" i="1"/>
  <c r="D3378" i="1"/>
  <c r="D3679" i="1"/>
  <c r="D24" i="1"/>
  <c r="D25" i="1"/>
  <c r="D2697" i="1"/>
  <c r="D1750" i="1"/>
  <c r="D3379" i="1"/>
  <c r="D3380" i="1"/>
  <c r="D3680" i="1"/>
  <c r="D26" i="1"/>
  <c r="D736" i="1"/>
  <c r="D396" i="1"/>
  <c r="D2698" i="1"/>
  <c r="D2384" i="1"/>
  <c r="D3681" i="1"/>
  <c r="D737" i="1"/>
  <c r="D397" i="1"/>
  <c r="D1751" i="1"/>
  <c r="D398" i="1"/>
  <c r="D1373" i="1"/>
  <c r="D27" i="1"/>
  <c r="D1752" i="1"/>
  <c r="D2062" i="1"/>
  <c r="D2385" i="1"/>
  <c r="D3682" i="1"/>
  <c r="D1753" i="1"/>
  <c r="D399" i="1"/>
  <c r="D3381" i="1"/>
  <c r="D3030" i="1"/>
  <c r="D738" i="1"/>
  <c r="D2063" i="1"/>
  <c r="D3382" i="1"/>
  <c r="D2386" i="1"/>
  <c r="D3031" i="1"/>
  <c r="D2699" i="1"/>
  <c r="D1754" i="1"/>
  <c r="D2387" i="1"/>
  <c r="D3032" i="1"/>
  <c r="D2388" i="1"/>
  <c r="D3033" i="1"/>
  <c r="D739" i="1"/>
  <c r="D1374" i="1"/>
  <c r="D1375" i="1"/>
  <c r="D1755" i="1"/>
  <c r="D1376" i="1"/>
  <c r="D400" i="1"/>
  <c r="D28" i="1"/>
  <c r="D1040" i="1"/>
  <c r="D1377" i="1"/>
  <c r="D29" i="1"/>
  <c r="D3034" i="1"/>
  <c r="D1041" i="1"/>
  <c r="D401" i="1"/>
  <c r="D3383" i="1"/>
  <c r="D3683" i="1"/>
  <c r="D1378" i="1"/>
  <c r="D30" i="1"/>
  <c r="D2389" i="1"/>
  <c r="D2064" i="1"/>
  <c r="D1756" i="1"/>
  <c r="D2065" i="1"/>
  <c r="D402" i="1"/>
  <c r="D3035" i="1"/>
  <c r="D1042" i="1"/>
  <c r="D2066" i="1"/>
  <c r="D2700" i="1"/>
  <c r="D2701" i="1"/>
  <c r="D2067" i="1"/>
  <c r="D3036" i="1"/>
  <c r="D31" i="1"/>
  <c r="D2702" i="1"/>
  <c r="D2068" i="1"/>
  <c r="D2703" i="1"/>
  <c r="D32" i="1"/>
  <c r="D3684" i="1"/>
  <c r="D403" i="1"/>
  <c r="D1757" i="1"/>
  <c r="D3037" i="1"/>
  <c r="D2704" i="1"/>
  <c r="D2069" i="1"/>
  <c r="D740" i="1"/>
  <c r="D741" i="1"/>
  <c r="D33" i="1"/>
  <c r="D2390" i="1"/>
  <c r="D1043" i="1"/>
  <c r="D3685" i="1"/>
  <c r="D3384" i="1"/>
  <c r="D1044" i="1"/>
  <c r="D1045" i="1"/>
  <c r="D2070" i="1"/>
  <c r="D404" i="1"/>
  <c r="D3038" i="1"/>
  <c r="D2391" i="1"/>
  <c r="D1046" i="1"/>
  <c r="D3039" i="1"/>
  <c r="D34" i="1"/>
  <c r="D1047" i="1"/>
  <c r="D742" i="1"/>
  <c r="D1379" i="1"/>
  <c r="D2071" i="1"/>
  <c r="D405" i="1"/>
  <c r="D2392" i="1"/>
  <c r="D2072" i="1"/>
  <c r="D35" i="1"/>
  <c r="D1380" i="1"/>
  <c r="D1048" i="1"/>
  <c r="D1049" i="1"/>
  <c r="D2705" i="1"/>
  <c r="D3686" i="1"/>
  <c r="D3040" i="1"/>
  <c r="D3385" i="1"/>
  <c r="D3386" i="1"/>
  <c r="D2393" i="1"/>
  <c r="D1758" i="1"/>
  <c r="D1381" i="1"/>
  <c r="D1050" i="1"/>
  <c r="D1051" i="1"/>
  <c r="D1052" i="1"/>
  <c r="D3041" i="1"/>
  <c r="D36" i="1"/>
  <c r="D3387" i="1"/>
  <c r="D3388" i="1"/>
  <c r="D3389" i="1"/>
  <c r="D2073" i="1"/>
  <c r="D1759" i="1"/>
  <c r="D3390" i="1"/>
  <c r="D1760" i="1"/>
  <c r="D1053" i="1"/>
  <c r="D1054" i="1"/>
  <c r="D1761" i="1"/>
  <c r="D406" i="1"/>
  <c r="D3687" i="1"/>
  <c r="D407" i="1"/>
  <c r="D1762" i="1"/>
  <c r="D2074" i="1"/>
  <c r="D408" i="1"/>
  <c r="D2706" i="1"/>
  <c r="D1382" i="1"/>
  <c r="D3042" i="1"/>
  <c r="D3688" i="1"/>
  <c r="D2075" i="1"/>
  <c r="D743" i="1"/>
  <c r="D3689" i="1"/>
  <c r="D3690" i="1"/>
  <c r="D409" i="1"/>
  <c r="D3691" i="1"/>
  <c r="D3043" i="1"/>
  <c r="D1055" i="1"/>
  <c r="D1383" i="1"/>
  <c r="D2707" i="1"/>
  <c r="D3692" i="1"/>
  <c r="D3044" i="1"/>
  <c r="D1384" i="1"/>
  <c r="D2708" i="1"/>
  <c r="D3391" i="1"/>
  <c r="D37" i="1"/>
  <c r="D744" i="1"/>
  <c r="D2076" i="1"/>
  <c r="D410" i="1"/>
  <c r="D745" i="1"/>
  <c r="D3045" i="1"/>
  <c r="D3392" i="1"/>
  <c r="D1056" i="1"/>
  <c r="D2709" i="1"/>
  <c r="D38" i="1"/>
  <c r="D2077" i="1"/>
  <c r="D3393" i="1"/>
  <c r="D1385" i="1"/>
  <c r="D746" i="1"/>
  <c r="D1386" i="1"/>
  <c r="D2394" i="1"/>
  <c r="D1763" i="1"/>
  <c r="D3693" i="1"/>
  <c r="D747" i="1"/>
  <c r="D2078" i="1"/>
  <c r="D2710" i="1"/>
  <c r="D411" i="1"/>
  <c r="D2395" i="1"/>
  <c r="D748" i="1"/>
  <c r="D1764" i="1"/>
  <c r="D1057" i="1"/>
  <c r="D39" i="1"/>
  <c r="D2079" i="1"/>
  <c r="D749" i="1"/>
  <c r="D2711" i="1"/>
  <c r="D40" i="1"/>
  <c r="D1058" i="1"/>
  <c r="D3394" i="1"/>
  <c r="D3694" i="1"/>
  <c r="D750" i="1"/>
  <c r="D412" i="1"/>
  <c r="D1387" i="1"/>
  <c r="D1765" i="1"/>
  <c r="D3046" i="1"/>
  <c r="D2080" i="1"/>
  <c r="D1388" i="1"/>
  <c r="D41" i="1"/>
  <c r="D1059" i="1"/>
  <c r="D2712" i="1"/>
  <c r="D3695" i="1"/>
  <c r="D2713" i="1"/>
  <c r="D42" i="1"/>
  <c r="D751" i="1"/>
  <c r="D1766" i="1"/>
  <c r="D1389" i="1"/>
  <c r="D3047" i="1"/>
  <c r="D43" i="1"/>
  <c r="D44" i="1"/>
  <c r="D3395" i="1"/>
  <c r="D2396" i="1"/>
  <c r="D752" i="1"/>
  <c r="D1390" i="1"/>
  <c r="D1060" i="1"/>
  <c r="D413" i="1"/>
  <c r="D45" i="1"/>
  <c r="D1391" i="1"/>
  <c r="D2081" i="1"/>
  <c r="D3396" i="1"/>
  <c r="D1767" i="1"/>
  <c r="D2714" i="1"/>
  <c r="D3048" i="1"/>
  <c r="D2397" i="1"/>
  <c r="D2082" i="1"/>
  <c r="D2083" i="1"/>
  <c r="D3696" i="1"/>
  <c r="D414" i="1"/>
  <c r="D3697" i="1"/>
  <c r="D2398" i="1"/>
  <c r="D3698" i="1"/>
  <c r="D753" i="1"/>
  <c r="D46" i="1"/>
  <c r="D1392" i="1"/>
  <c r="D754" i="1"/>
  <c r="D755" i="1"/>
  <c r="D756" i="1"/>
  <c r="D2715" i="1"/>
  <c r="D3397" i="1"/>
  <c r="D3049" i="1"/>
  <c r="D47" i="1"/>
  <c r="D2716" i="1"/>
  <c r="D2717" i="1"/>
  <c r="D3050" i="1"/>
  <c r="D1768" i="1"/>
  <c r="D1769" i="1"/>
  <c r="D2718" i="1"/>
  <c r="D3699" i="1"/>
  <c r="D1770" i="1"/>
  <c r="D1393" i="1"/>
  <c r="D3051" i="1"/>
  <c r="D757" i="1"/>
  <c r="D3700" i="1"/>
  <c r="D3701" i="1"/>
  <c r="D1061" i="1"/>
  <c r="D2719" i="1"/>
  <c r="D3052" i="1"/>
  <c r="D2399" i="1"/>
  <c r="D1062" i="1"/>
  <c r="D1063" i="1"/>
  <c r="D1064" i="1"/>
  <c r="D1394" i="1"/>
  <c r="D48" i="1"/>
  <c r="D1395" i="1"/>
  <c r="D2720" i="1"/>
  <c r="D3053" i="1"/>
  <c r="D3702" i="1"/>
  <c r="D3398" i="1"/>
  <c r="D1396" i="1"/>
  <c r="D3054" i="1"/>
  <c r="D3055" i="1"/>
  <c r="D3399" i="1"/>
  <c r="D3400" i="1"/>
  <c r="D2400" i="1"/>
  <c r="D1397" i="1"/>
  <c r="D1398" i="1"/>
  <c r="D49" i="1"/>
  <c r="D1065" i="1"/>
  <c r="D1771" i="1"/>
  <c r="D3703" i="1"/>
  <c r="D2721" i="1"/>
  <c r="D415" i="1"/>
  <c r="D416" i="1"/>
  <c r="D2084" i="1"/>
  <c r="D417" i="1"/>
  <c r="D2401" i="1"/>
  <c r="D3704" i="1"/>
  <c r="D1399" i="1"/>
  <c r="D1400" i="1"/>
  <c r="D418" i="1"/>
  <c r="D3401" i="1"/>
  <c r="D3402" i="1"/>
  <c r="D419" i="1"/>
  <c r="D420" i="1"/>
  <c r="D1066" i="1"/>
  <c r="D2402" i="1"/>
  <c r="D1067" i="1"/>
  <c r="D1068" i="1"/>
  <c r="D1772" i="1"/>
  <c r="D3705" i="1"/>
  <c r="D2085" i="1"/>
  <c r="D3056" i="1"/>
  <c r="D2403" i="1"/>
  <c r="D2086" i="1"/>
  <c r="D758" i="1"/>
  <c r="D2722" i="1"/>
  <c r="D2087" i="1"/>
  <c r="D2404" i="1"/>
  <c r="D1773" i="1"/>
  <c r="D3057" i="1"/>
  <c r="D50" i="1"/>
  <c r="D3403" i="1"/>
  <c r="D759" i="1"/>
  <c r="D1069" i="1"/>
  <c r="D1774" i="1"/>
  <c r="D2405" i="1"/>
  <c r="D2723" i="1"/>
  <c r="D3706" i="1"/>
  <c r="D2088" i="1"/>
  <c r="D1401" i="1"/>
  <c r="D1070" i="1"/>
  <c r="D2406" i="1"/>
  <c r="D1402" i="1"/>
  <c r="D2407" i="1"/>
  <c r="D2724" i="1"/>
  <c r="D2089" i="1"/>
  <c r="D3707" i="1"/>
  <c r="D760" i="1"/>
  <c r="D3404" i="1"/>
  <c r="D761" i="1"/>
  <c r="D1775" i="1"/>
  <c r="D1403" i="1"/>
  <c r="D2408" i="1"/>
  <c r="D51" i="1"/>
  <c r="D2409" i="1"/>
  <c r="D3405" i="1"/>
  <c r="D1071" i="1"/>
  <c r="D1404" i="1"/>
  <c r="D2410" i="1"/>
  <c r="D2725" i="1"/>
  <c r="D3708" i="1"/>
  <c r="D421" i="1"/>
  <c r="D422" i="1"/>
  <c r="D3058" i="1"/>
  <c r="D423" i="1"/>
  <c r="D2726" i="1"/>
  <c r="D3406" i="1"/>
  <c r="D1776" i="1"/>
  <c r="D3407" i="1"/>
  <c r="D424" i="1"/>
  <c r="D762" i="1"/>
  <c r="D763" i="1"/>
  <c r="D764" i="1"/>
  <c r="D2727" i="1"/>
  <c r="D425" i="1"/>
  <c r="D1777" i="1"/>
  <c r="D1778" i="1"/>
  <c r="D3059" i="1"/>
  <c r="D2728" i="1"/>
  <c r="D3060" i="1"/>
  <c r="D1072" i="1"/>
  <c r="D1073" i="1"/>
  <c r="D1405" i="1"/>
  <c r="D426" i="1"/>
  <c r="D765" i="1"/>
  <c r="D52" i="1"/>
  <c r="D3061" i="1"/>
  <c r="D2090" i="1"/>
  <c r="D427" i="1"/>
  <c r="D2411" i="1"/>
  <c r="D3408" i="1"/>
  <c r="D1406" i="1"/>
  <c r="D3709" i="1"/>
  <c r="D1074" i="1"/>
  <c r="D1075" i="1"/>
  <c r="D1076" i="1"/>
  <c r="D1779" i="1"/>
  <c r="D3409" i="1"/>
  <c r="D3710" i="1"/>
  <c r="D428" i="1"/>
  <c r="D1407" i="1"/>
  <c r="D1077" i="1"/>
  <c r="D3410" i="1"/>
  <c r="D1078" i="1"/>
  <c r="D429" i="1"/>
  <c r="D2729" i="1"/>
  <c r="D2091" i="1"/>
  <c r="D1079" i="1"/>
  <c r="D3062" i="1"/>
  <c r="D3711" i="1"/>
  <c r="D3411" i="1"/>
  <c r="D53" i="1"/>
  <c r="D54" i="1"/>
  <c r="D430" i="1"/>
  <c r="D2730" i="1"/>
  <c r="D766" i="1"/>
  <c r="D3063" i="1"/>
  <c r="D1780" i="1"/>
  <c r="D55" i="1"/>
  <c r="D2092" i="1"/>
  <c r="D767" i="1"/>
  <c r="D3412" i="1"/>
  <c r="D3064" i="1"/>
  <c r="D1781" i="1"/>
  <c r="D3065" i="1"/>
  <c r="D3066" i="1"/>
  <c r="D2412" i="1"/>
  <c r="D768" i="1"/>
  <c r="D431" i="1"/>
  <c r="D3413" i="1"/>
  <c r="D1782" i="1"/>
  <c r="D432" i="1"/>
  <c r="D3712" i="1"/>
  <c r="D1783" i="1"/>
  <c r="D3713" i="1"/>
  <c r="D3414" i="1"/>
  <c r="D56" i="1"/>
  <c r="D1408" i="1"/>
  <c r="D3067" i="1"/>
  <c r="D2093" i="1"/>
  <c r="D57" i="1"/>
  <c r="D3068" i="1"/>
  <c r="D1784" i="1"/>
  <c r="D58" i="1"/>
  <c r="D2731" i="1"/>
  <c r="D3069" i="1"/>
  <c r="D3070" i="1"/>
  <c r="D1785" i="1"/>
  <c r="D1786" i="1"/>
  <c r="D2413" i="1"/>
  <c r="D2414" i="1"/>
  <c r="D1080" i="1"/>
  <c r="D3071" i="1"/>
  <c r="D1409" i="1"/>
  <c r="D433" i="1"/>
  <c r="D1787" i="1"/>
  <c r="D1081" i="1"/>
  <c r="D1082" i="1"/>
  <c r="D1410" i="1"/>
  <c r="D2732" i="1"/>
  <c r="D434" i="1"/>
  <c r="D3415" i="1"/>
  <c r="D1083" i="1"/>
  <c r="D2415" i="1"/>
  <c r="D435" i="1"/>
  <c r="D3416" i="1"/>
  <c r="D769" i="1"/>
  <c r="D2733" i="1"/>
  <c r="D3714" i="1"/>
  <c r="D3715" i="1"/>
  <c r="D1411" i="1"/>
  <c r="D59" i="1"/>
  <c r="D60" i="1"/>
  <c r="D1412" i="1"/>
  <c r="D1788" i="1"/>
  <c r="D2416" i="1"/>
  <c r="D2417" i="1"/>
  <c r="D3716" i="1"/>
  <c r="D61" i="1"/>
  <c r="D3717" i="1"/>
  <c r="D436" i="1"/>
  <c r="D770" i="1"/>
  <c r="D2418" i="1"/>
  <c r="D3718" i="1"/>
  <c r="D2734" i="1"/>
  <c r="D62" i="1"/>
  <c r="D771" i="1"/>
  <c r="D1789" i="1"/>
  <c r="D1084" i="1"/>
  <c r="D772" i="1"/>
  <c r="D3417" i="1"/>
  <c r="D2094" i="1"/>
  <c r="D2095" i="1"/>
  <c r="D63" i="1"/>
  <c r="D1790" i="1"/>
  <c r="D2735" i="1"/>
  <c r="D2736" i="1"/>
  <c r="D1791" i="1"/>
  <c r="D2096" i="1"/>
  <c r="D3418" i="1"/>
  <c r="D2419" i="1"/>
  <c r="D1413" i="1"/>
  <c r="D64" i="1"/>
  <c r="D1085" i="1"/>
  <c r="D2420" i="1"/>
  <c r="D2097" i="1"/>
  <c r="D3072" i="1"/>
  <c r="D2421" i="1"/>
  <c r="D2098" i="1"/>
  <c r="D3073" i="1"/>
  <c r="D3719" i="1"/>
  <c r="D1414" i="1"/>
  <c r="D437" i="1"/>
  <c r="D3419" i="1"/>
  <c r="D3720" i="1"/>
  <c r="D1792" i="1"/>
  <c r="D3074" i="1"/>
  <c r="D773" i="1"/>
  <c r="D2099" i="1"/>
  <c r="D2737" i="1"/>
  <c r="D1793" i="1"/>
  <c r="D1086" i="1"/>
  <c r="D3075" i="1"/>
  <c r="D438" i="1"/>
  <c r="D3721" i="1"/>
  <c r="D439" i="1"/>
  <c r="D3722" i="1"/>
  <c r="D3076" i="1"/>
  <c r="D1087" i="1"/>
  <c r="D1794" i="1"/>
  <c r="D2100" i="1"/>
  <c r="D1795" i="1"/>
  <c r="D774" i="1"/>
  <c r="D2738" i="1"/>
  <c r="D1088" i="1"/>
  <c r="D3420" i="1"/>
  <c r="D1415" i="1"/>
  <c r="D2101" i="1"/>
  <c r="D2422" i="1"/>
  <c r="D775" i="1"/>
  <c r="D1416" i="1"/>
  <c r="D776" i="1"/>
  <c r="D1089" i="1"/>
  <c r="D2423" i="1"/>
  <c r="D777" i="1"/>
  <c r="D2739" i="1"/>
  <c r="D1417" i="1"/>
  <c r="D1418" i="1"/>
  <c r="D440" i="1"/>
  <c r="D2102" i="1"/>
  <c r="D1090" i="1"/>
  <c r="D441" i="1"/>
  <c r="D442" i="1"/>
  <c r="D2103" i="1"/>
  <c r="D3077" i="1"/>
  <c r="D65" i="1"/>
  <c r="D1419" i="1"/>
  <c r="D2424" i="1"/>
  <c r="D2104" i="1"/>
  <c r="D3723" i="1"/>
  <c r="D66" i="1"/>
  <c r="D1091" i="1"/>
  <c r="D1420" i="1"/>
  <c r="D67" i="1"/>
  <c r="D3078" i="1"/>
  <c r="D3421" i="1"/>
  <c r="D3724" i="1"/>
  <c r="D443" i="1"/>
  <c r="D1421" i="1"/>
  <c r="D2425" i="1"/>
  <c r="D778" i="1"/>
  <c r="D2105" i="1"/>
  <c r="D3725" i="1"/>
  <c r="D3726" i="1"/>
  <c r="D1422" i="1"/>
  <c r="D3079" i="1"/>
  <c r="D1423" i="1"/>
  <c r="D68" i="1"/>
  <c r="D2106" i="1"/>
  <c r="D3727" i="1"/>
  <c r="D3728" i="1"/>
  <c r="D3080" i="1"/>
  <c r="D2740" i="1"/>
  <c r="D1092" i="1"/>
  <c r="D1093" i="1"/>
  <c r="D1094" i="1"/>
  <c r="D1424" i="1"/>
  <c r="D3081" i="1"/>
  <c r="D444" i="1"/>
  <c r="D2426" i="1"/>
  <c r="D2107" i="1"/>
  <c r="D3729" i="1"/>
  <c r="D2108" i="1"/>
  <c r="D69" i="1"/>
  <c r="D3422" i="1"/>
  <c r="D2741" i="1"/>
  <c r="D779" i="1"/>
  <c r="D2427" i="1"/>
  <c r="D2742" i="1"/>
  <c r="D1425" i="1"/>
  <c r="D1095" i="1"/>
  <c r="D1796" i="1"/>
  <c r="D1797" i="1"/>
  <c r="D1426" i="1"/>
  <c r="D70" i="1"/>
  <c r="D1427" i="1"/>
  <c r="D1096" i="1"/>
  <c r="D445" i="1"/>
  <c r="D71" i="1"/>
  <c r="D3423" i="1"/>
  <c r="D1428" i="1"/>
  <c r="D2743" i="1"/>
  <c r="D2428" i="1"/>
  <c r="D3082" i="1"/>
  <c r="D780" i="1"/>
  <c r="D1429" i="1"/>
  <c r="D72" i="1"/>
  <c r="D1430" i="1"/>
  <c r="D1097" i="1"/>
  <c r="D446" i="1"/>
  <c r="D1098" i="1"/>
  <c r="D3730" i="1"/>
  <c r="D2744" i="1"/>
  <c r="D2429" i="1"/>
  <c r="D3424" i="1"/>
  <c r="D1099" i="1"/>
  <c r="D2109" i="1"/>
  <c r="D1798" i="1"/>
  <c r="D1100" i="1"/>
  <c r="D2745" i="1"/>
  <c r="D1431" i="1"/>
  <c r="D1799" i="1"/>
  <c r="D1432" i="1"/>
  <c r="D3425" i="1"/>
  <c r="D2110" i="1"/>
  <c r="D3083" i="1"/>
  <c r="D3084" i="1"/>
  <c r="D3426" i="1"/>
  <c r="D3731" i="1"/>
  <c r="D3732" i="1"/>
  <c r="D447" i="1"/>
  <c r="D73" i="1"/>
  <c r="D1101" i="1"/>
  <c r="D3733" i="1"/>
  <c r="D781" i="1"/>
  <c r="D1433" i="1"/>
  <c r="D3427" i="1"/>
  <c r="D2111" i="1"/>
  <c r="D74" i="1"/>
  <c r="D2430" i="1"/>
  <c r="D448" i="1"/>
  <c r="D75" i="1"/>
  <c r="D1434" i="1"/>
  <c r="D2431" i="1"/>
  <c r="D2432" i="1"/>
  <c r="D3428" i="1"/>
  <c r="D1435" i="1"/>
  <c r="D3085" i="1"/>
  <c r="D76" i="1"/>
  <c r="D449" i="1"/>
  <c r="D782" i="1"/>
  <c r="D1436" i="1"/>
  <c r="D1800" i="1"/>
  <c r="D3734" i="1"/>
  <c r="D1102" i="1"/>
  <c r="D2433" i="1"/>
  <c r="D3735" i="1"/>
  <c r="D1437" i="1"/>
  <c r="D1438" i="1"/>
  <c r="D2434" i="1"/>
  <c r="D3429" i="1"/>
  <c r="D2435" i="1"/>
  <c r="D2436" i="1"/>
  <c r="D2746" i="1"/>
  <c r="D1439" i="1"/>
  <c r="D3086" i="1"/>
  <c r="D1801" i="1"/>
  <c r="D1103" i="1"/>
  <c r="D1104" i="1"/>
  <c r="D2437" i="1"/>
  <c r="D3736" i="1"/>
  <c r="D2438" i="1"/>
  <c r="D1440" i="1"/>
  <c r="D2439" i="1"/>
  <c r="D2440" i="1"/>
  <c r="D1441" i="1"/>
  <c r="D2747" i="1"/>
  <c r="D77" i="1"/>
  <c r="D2441" i="1"/>
  <c r="D3430" i="1"/>
  <c r="D450" i="1"/>
  <c r="D3431" i="1"/>
  <c r="D78" i="1"/>
  <c r="D451" i="1"/>
  <c r="D3087" i="1"/>
  <c r="D79" i="1"/>
  <c r="D80" i="1"/>
  <c r="D3737" i="1"/>
  <c r="D3738" i="1"/>
  <c r="D2442" i="1"/>
  <c r="D1442" i="1"/>
  <c r="D81" i="1"/>
  <c r="D3432" i="1"/>
  <c r="D1443" i="1"/>
  <c r="D783" i="1"/>
  <c r="D1802" i="1"/>
  <c r="D2443" i="1"/>
  <c r="D2112" i="1"/>
  <c r="D1105" i="1"/>
  <c r="D3088" i="1"/>
  <c r="D3739" i="1"/>
  <c r="D3433" i="1"/>
  <c r="D3434" i="1"/>
  <c r="D1106" i="1"/>
  <c r="D784" i="1"/>
  <c r="D785" i="1"/>
  <c r="D3740" i="1"/>
  <c r="D2113" i="1"/>
  <c r="D452" i="1"/>
  <c r="D453" i="1"/>
  <c r="D2114" i="1"/>
  <c r="D3741" i="1"/>
  <c r="D454" i="1"/>
  <c r="D455" i="1"/>
  <c r="D3089" i="1"/>
  <c r="D2748" i="1"/>
  <c r="D456" i="1"/>
  <c r="D3435" i="1"/>
  <c r="D1444" i="1"/>
  <c r="D3090" i="1"/>
  <c r="D1107" i="1"/>
  <c r="D1445" i="1"/>
  <c r="D1803" i="1"/>
  <c r="D82" i="1"/>
  <c r="D83" i="1"/>
  <c r="D2444" i="1"/>
  <c r="D1108" i="1"/>
  <c r="D3436" i="1"/>
  <c r="D2445" i="1"/>
  <c r="D3437" i="1"/>
  <c r="D3091" i="1"/>
  <c r="D786" i="1"/>
  <c r="D457" i="1"/>
  <c r="D787" i="1"/>
  <c r="D1446" i="1"/>
  <c r="D788" i="1"/>
  <c r="D1109" i="1"/>
  <c r="D3742" i="1"/>
  <c r="D458" i="1"/>
  <c r="D1804" i="1"/>
  <c r="D3092" i="1"/>
  <c r="D459" i="1"/>
  <c r="D460" i="1"/>
  <c r="D1447" i="1"/>
  <c r="D2115" i="1"/>
  <c r="D461" i="1"/>
  <c r="D3438" i="1"/>
  <c r="D2749" i="1"/>
  <c r="D1805" i="1"/>
  <c r="D789" i="1"/>
  <c r="D3093" i="1"/>
  <c r="D1110" i="1"/>
  <c r="D84" i="1"/>
  <c r="D1806" i="1"/>
  <c r="D1448" i="1"/>
  <c r="D3094" i="1"/>
  <c r="D1111" i="1"/>
  <c r="D1807" i="1"/>
  <c r="D3743" i="1"/>
  <c r="D2750" i="1"/>
  <c r="D1112" i="1"/>
  <c r="D2751" i="1"/>
  <c r="D462" i="1"/>
  <c r="D3439" i="1"/>
  <c r="D2116" i="1"/>
  <c r="D1808" i="1"/>
  <c r="D1809" i="1"/>
  <c r="D790" i="1"/>
  <c r="D2446" i="1"/>
  <c r="D85" i="1"/>
  <c r="D2447" i="1"/>
  <c r="D86" i="1"/>
  <c r="D3095" i="1"/>
  <c r="D2117" i="1"/>
  <c r="D791" i="1"/>
  <c r="D463" i="1"/>
  <c r="D2118" i="1"/>
  <c r="D1449" i="1"/>
  <c r="D3744" i="1"/>
  <c r="D1450" i="1"/>
  <c r="D2752" i="1"/>
  <c r="D3440" i="1"/>
  <c r="D87" i="1"/>
  <c r="D1451" i="1"/>
  <c r="D1810" i="1"/>
  <c r="D2753" i="1"/>
  <c r="D3096" i="1"/>
  <c r="D464" i="1"/>
  <c r="D465" i="1"/>
  <c r="D466" i="1"/>
  <c r="D792" i="1"/>
  <c r="D2754" i="1"/>
  <c r="D793" i="1"/>
  <c r="D3745" i="1"/>
  <c r="D2755" i="1"/>
  <c r="D2119" i="1"/>
  <c r="D3441" i="1"/>
  <c r="D2120" i="1"/>
  <c r="D794" i="1"/>
  <c r="D1452" i="1"/>
  <c r="D2756" i="1"/>
  <c r="D2757" i="1"/>
  <c r="D1811" i="1"/>
  <c r="D467" i="1"/>
  <c r="D468" i="1"/>
  <c r="D1812" i="1"/>
  <c r="D1453" i="1"/>
  <c r="D2758" i="1"/>
  <c r="D88" i="1"/>
  <c r="D1113" i="1"/>
  <c r="D1454" i="1"/>
  <c r="D1114" i="1"/>
  <c r="D1455" i="1"/>
  <c r="D2448" i="1"/>
  <c r="D2449" i="1"/>
  <c r="D3097" i="1"/>
  <c r="D2450" i="1"/>
  <c r="D3098" i="1"/>
  <c r="D3746" i="1"/>
  <c r="D2121" i="1"/>
  <c r="D2451" i="1"/>
  <c r="D89" i="1"/>
  <c r="D1115" i="1"/>
  <c r="D90" i="1"/>
  <c r="D1456" i="1"/>
  <c r="D1813" i="1"/>
  <c r="D1457" i="1"/>
  <c r="D1458" i="1"/>
  <c r="D795" i="1"/>
  <c r="D91" i="1"/>
  <c r="D1814" i="1"/>
  <c r="D2122" i="1"/>
  <c r="D3747" i="1"/>
  <c r="D1459" i="1"/>
  <c r="D1116" i="1"/>
  <c r="D3099" i="1"/>
  <c r="D469" i="1"/>
  <c r="D1460" i="1"/>
  <c r="D3100" i="1"/>
  <c r="D1815" i="1"/>
  <c r="D2452" i="1"/>
  <c r="D470" i="1"/>
  <c r="D1816" i="1"/>
  <c r="D92" i="1"/>
  <c r="D2453" i="1"/>
  <c r="D1117" i="1"/>
  <c r="D2454" i="1"/>
  <c r="D93" i="1"/>
  <c r="D2123" i="1"/>
  <c r="D471" i="1"/>
  <c r="D796" i="1"/>
  <c r="D472" i="1"/>
  <c r="D797" i="1"/>
  <c r="D473" i="1"/>
  <c r="D2759" i="1"/>
  <c r="D474" i="1"/>
  <c r="D1118" i="1"/>
  <c r="D1461" i="1"/>
  <c r="D798" i="1"/>
  <c r="D2760" i="1"/>
  <c r="D1119" i="1"/>
  <c r="D94" i="1"/>
  <c r="D1462" i="1"/>
  <c r="D2124" i="1"/>
  <c r="D95" i="1"/>
  <c r="D96" i="1"/>
  <c r="D2761" i="1"/>
  <c r="D2455" i="1"/>
  <c r="D1463" i="1"/>
  <c r="D1464" i="1"/>
  <c r="D475" i="1"/>
  <c r="D3101" i="1"/>
  <c r="D1120" i="1"/>
  <c r="D3102" i="1"/>
  <c r="D2762" i="1"/>
  <c r="D2456" i="1"/>
  <c r="D1465" i="1"/>
  <c r="D1817" i="1"/>
  <c r="D1121" i="1"/>
  <c r="D476" i="1"/>
  <c r="D2125" i="1"/>
  <c r="D1818" i="1"/>
  <c r="D1466" i="1"/>
  <c r="D799" i="1"/>
  <c r="D477" i="1"/>
  <c r="D1467" i="1"/>
  <c r="D2126" i="1"/>
  <c r="D478" i="1"/>
  <c r="D1122" i="1"/>
  <c r="D97" i="1"/>
  <c r="D1819" i="1"/>
  <c r="D3442" i="1"/>
  <c r="D3748" i="1"/>
  <c r="D1468" i="1"/>
  <c r="D3103" i="1"/>
  <c r="D2127" i="1"/>
  <c r="D98" i="1"/>
  <c r="D2763" i="1"/>
  <c r="D2128" i="1"/>
  <c r="D800" i="1"/>
  <c r="D2457" i="1"/>
  <c r="D3749" i="1"/>
  <c r="D1820" i="1"/>
  <c r="D3750" i="1"/>
  <c r="D3443" i="1"/>
  <c r="D99" i="1"/>
  <c r="D100" i="1"/>
  <c r="D2129" i="1"/>
  <c r="D2764" i="1"/>
  <c r="D801" i="1"/>
  <c r="D101" i="1"/>
  <c r="D802" i="1"/>
  <c r="D1123" i="1"/>
  <c r="D2765" i="1"/>
  <c r="D2766" i="1"/>
  <c r="D2130" i="1"/>
  <c r="D1821" i="1"/>
  <c r="D1124" i="1"/>
  <c r="D1822" i="1"/>
  <c r="D1823" i="1"/>
  <c r="D1469" i="1"/>
  <c r="D102" i="1"/>
  <c r="D479" i="1"/>
  <c r="D1824" i="1"/>
  <c r="D3444" i="1"/>
  <c r="D2131" i="1"/>
  <c r="D1470" i="1"/>
  <c r="D103" i="1"/>
  <c r="D2767" i="1"/>
  <c r="D2132" i="1"/>
  <c r="D480" i="1"/>
  <c r="D1471" i="1"/>
  <c r="D803" i="1"/>
  <c r="D104" i="1"/>
  <c r="D1825" i="1"/>
  <c r="D3751" i="1"/>
  <c r="D2768" i="1"/>
  <c r="D1125" i="1"/>
  <c r="D3104" i="1"/>
  <c r="D2133" i="1"/>
  <c r="D2458" i="1"/>
  <c r="D3105" i="1"/>
  <c r="D481" i="1"/>
  <c r="D3752" i="1"/>
  <c r="D2459" i="1"/>
  <c r="D2769" i="1"/>
  <c r="D3753" i="1"/>
  <c r="D1472" i="1"/>
  <c r="D3754" i="1"/>
  <c r="D1126" i="1"/>
  <c r="D2460" i="1"/>
  <c r="D3755" i="1"/>
  <c r="D2461" i="1"/>
  <c r="D1127" i="1"/>
  <c r="D105" i="1"/>
  <c r="D2462" i="1"/>
  <c r="D1128" i="1"/>
  <c r="D482" i="1"/>
  <c r="D3445" i="1"/>
  <c r="D3106" i="1"/>
  <c r="D1473" i="1"/>
  <c r="D804" i="1"/>
  <c r="D106" i="1"/>
  <c r="D107" i="1"/>
  <c r="D3756" i="1"/>
  <c r="D805" i="1"/>
  <c r="D1129" i="1"/>
  <c r="D1474" i="1"/>
  <c r="D1130" i="1"/>
  <c r="D1131" i="1"/>
  <c r="D3446" i="1"/>
  <c r="D1826" i="1"/>
  <c r="D3107" i="1"/>
  <c r="D1132" i="1"/>
  <c r="D2770" i="1"/>
  <c r="D2134" i="1"/>
  <c r="D2135" i="1"/>
  <c r="D1133" i="1"/>
  <c r="D2136" i="1"/>
  <c r="D2137" i="1"/>
  <c r="D806" i="1"/>
  <c r="D3108" i="1"/>
  <c r="D483" i="1"/>
  <c r="D108" i="1"/>
  <c r="D3447" i="1"/>
  <c r="D1827" i="1"/>
  <c r="D1475" i="1"/>
  <c r="D2771" i="1"/>
  <c r="D3448" i="1"/>
  <c r="D484" i="1"/>
  <c r="D2138" i="1"/>
  <c r="D3109" i="1"/>
  <c r="D1134" i="1"/>
  <c r="D1828" i="1"/>
  <c r="D3110" i="1"/>
  <c r="D3111" i="1"/>
  <c r="D2139" i="1"/>
  <c r="D1476" i="1"/>
  <c r="D3757" i="1"/>
  <c r="D3449" i="1"/>
  <c r="D2140" i="1"/>
  <c r="D3450" i="1"/>
  <c r="D1135" i="1"/>
  <c r="D485" i="1"/>
  <c r="D807" i="1"/>
  <c r="D2463" i="1"/>
  <c r="D486" i="1"/>
  <c r="D808" i="1"/>
  <c r="D3112" i="1"/>
  <c r="D2141" i="1"/>
  <c r="D2772" i="1"/>
  <c r="D2142" i="1"/>
  <c r="D1829" i="1"/>
  <c r="D2773" i="1"/>
  <c r="D3113" i="1"/>
  <c r="D2143" i="1"/>
  <c r="D2774" i="1"/>
  <c r="D2464" i="1"/>
  <c r="D109" i="1"/>
  <c r="D3451" i="1"/>
  <c r="D2775" i="1"/>
  <c r="D1830" i="1"/>
  <c r="D1477" i="1"/>
  <c r="D1831" i="1"/>
  <c r="D110" i="1"/>
  <c r="D1832" i="1"/>
  <c r="D1478" i="1"/>
  <c r="D3758" i="1"/>
  <c r="D2776" i="1"/>
  <c r="D809" i="1"/>
  <c r="D3114" i="1"/>
  <c r="D3759" i="1"/>
  <c r="D487" i="1"/>
  <c r="D1833" i="1"/>
  <c r="D3452" i="1"/>
  <c r="D1834" i="1"/>
  <c r="D3453" i="1"/>
  <c r="D488" i="1"/>
  <c r="D3454" i="1"/>
  <c r="D2465" i="1"/>
  <c r="D489" i="1"/>
  <c r="D3455" i="1"/>
  <c r="D3456" i="1"/>
  <c r="D3457" i="1"/>
  <c r="D490" i="1"/>
  <c r="D810" i="1"/>
  <c r="D1835" i="1"/>
  <c r="D3760" i="1"/>
  <c r="D3761" i="1"/>
  <c r="D2777" i="1"/>
  <c r="D3115" i="1"/>
  <c r="D3116" i="1"/>
  <c r="D2144" i="1"/>
  <c r="D1836" i="1"/>
  <c r="D3762" i="1"/>
  <c r="D491" i="1"/>
  <c r="D1479" i="1"/>
  <c r="D3458" i="1"/>
  <c r="D3763" i="1"/>
  <c r="D3459" i="1"/>
  <c r="D1837" i="1"/>
  <c r="D492" i="1"/>
  <c r="D493" i="1"/>
  <c r="D1838" i="1"/>
  <c r="D1136" i="1"/>
  <c r="D494" i="1"/>
  <c r="D2778" i="1"/>
  <c r="D3460" i="1"/>
  <c r="D2466" i="1"/>
  <c r="D3461" i="1"/>
  <c r="D1839" i="1"/>
  <c r="D1480" i="1"/>
  <c r="D3764" i="1"/>
  <c r="D495" i="1"/>
  <c r="D811" i="1"/>
  <c r="D1481" i="1"/>
  <c r="D2779" i="1"/>
  <c r="D3462" i="1"/>
  <c r="D2467" i="1"/>
  <c r="D1482" i="1"/>
  <c r="D2145" i="1"/>
  <c r="D3463" i="1"/>
  <c r="D1483" i="1"/>
  <c r="D496" i="1"/>
  <c r="D111" i="1"/>
  <c r="D3117" i="1"/>
  <c r="D812" i="1"/>
  <c r="D813" i="1"/>
  <c r="D3118" i="1"/>
  <c r="D3119" i="1"/>
  <c r="D3765" i="1"/>
  <c r="D2780" i="1"/>
  <c r="D1840" i="1"/>
  <c r="D1484" i="1"/>
  <c r="D497" i="1"/>
  <c r="D3120" i="1"/>
  <c r="D3121" i="1"/>
  <c r="D3122" i="1"/>
  <c r="D112" i="1"/>
  <c r="D3123" i="1"/>
  <c r="D2781" i="1"/>
  <c r="D113" i="1"/>
  <c r="D114" i="1"/>
  <c r="D1485" i="1"/>
  <c r="D3464" i="1"/>
  <c r="D498" i="1"/>
  <c r="D2468" i="1"/>
  <c r="D115" i="1"/>
  <c r="D1486" i="1"/>
  <c r="D1137" i="1"/>
  <c r="D116" i="1"/>
  <c r="D3766" i="1"/>
  <c r="D3767" i="1"/>
  <c r="D3768" i="1"/>
  <c r="D117" i="1"/>
  <c r="D3465" i="1"/>
  <c r="D3466" i="1"/>
  <c r="D2469" i="1"/>
  <c r="D1487" i="1"/>
  <c r="D118" i="1"/>
  <c r="D1841" i="1"/>
  <c r="D1488" i="1"/>
  <c r="D2146" i="1"/>
  <c r="D3769" i="1"/>
  <c r="D499" i="1"/>
  <c r="D3467" i="1"/>
  <c r="D1138" i="1"/>
  <c r="D3468" i="1"/>
  <c r="D119" i="1"/>
  <c r="D814" i="1"/>
  <c r="D1842" i="1"/>
  <c r="D1489" i="1"/>
  <c r="D2470" i="1"/>
  <c r="D120" i="1"/>
  <c r="D2471" i="1"/>
  <c r="D3469" i="1"/>
  <c r="D3124" i="1"/>
  <c r="D3770" i="1"/>
  <c r="D1139" i="1"/>
  <c r="D815" i="1"/>
  <c r="D2472" i="1"/>
  <c r="D1843" i="1"/>
  <c r="D816" i="1"/>
  <c r="D1140" i="1"/>
  <c r="D121" i="1"/>
  <c r="D2473" i="1"/>
  <c r="D2474" i="1"/>
  <c r="D2475" i="1"/>
  <c r="D2782" i="1"/>
  <c r="D2147" i="1"/>
  <c r="D3470" i="1"/>
  <c r="D3771" i="1"/>
  <c r="D1490" i="1"/>
  <c r="D1141" i="1"/>
  <c r="D1491" i="1"/>
  <c r="D2783" i="1"/>
  <c r="D817" i="1"/>
  <c r="D818" i="1"/>
  <c r="D2148" i="1"/>
  <c r="D122" i="1"/>
  <c r="D500" i="1"/>
  <c r="D123" i="1"/>
  <c r="D3125" i="1"/>
  <c r="D501" i="1"/>
  <c r="D819" i="1"/>
  <c r="D2476" i="1"/>
  <c r="D3126" i="1"/>
  <c r="D2784" i="1"/>
  <c r="D2149" i="1"/>
  <c r="D124" i="1"/>
  <c r="D3772" i="1"/>
  <c r="D1142" i="1"/>
  <c r="D3471" i="1"/>
  <c r="D2477" i="1"/>
  <c r="D2150" i="1"/>
  <c r="D820" i="1"/>
  <c r="D125" i="1"/>
  <c r="D2478" i="1"/>
  <c r="D2785" i="1"/>
  <c r="D2151" i="1"/>
  <c r="D821" i="1"/>
  <c r="D2479" i="1"/>
  <c r="D822" i="1"/>
  <c r="D3773" i="1"/>
  <c r="D2152" i="1"/>
  <c r="D3774" i="1"/>
  <c r="D1492" i="1"/>
  <c r="D3775" i="1"/>
  <c r="D1844" i="1"/>
  <c r="D3776" i="1"/>
  <c r="D1143" i="1"/>
  <c r="D1845" i="1"/>
  <c r="D2153" i="1"/>
  <c r="D2480" i="1"/>
  <c r="D1144" i="1"/>
  <c r="D2481" i="1"/>
  <c r="D2786" i="1"/>
  <c r="D1145" i="1"/>
  <c r="D3777" i="1"/>
  <c r="D3778" i="1"/>
  <c r="D3472" i="1"/>
  <c r="D1146" i="1"/>
  <c r="D3779" i="1"/>
  <c r="D3127" i="1"/>
  <c r="D2154" i="1"/>
  <c r="D126" i="1"/>
  <c r="D1846" i="1"/>
  <c r="D127" i="1"/>
  <c r="D2787" i="1"/>
  <c r="D3473" i="1"/>
  <c r="D3780" i="1"/>
  <c r="D2482" i="1"/>
  <c r="D3781" i="1"/>
  <c r="D128" i="1"/>
  <c r="D1493" i="1"/>
  <c r="D1147" i="1"/>
  <c r="D1847" i="1"/>
  <c r="D3474" i="1"/>
  <c r="D3782" i="1"/>
  <c r="D3475" i="1"/>
  <c r="D2788" i="1"/>
  <c r="D2155" i="1"/>
  <c r="D3783" i="1"/>
  <c r="D3476" i="1"/>
  <c r="D2483" i="1"/>
  <c r="D1494" i="1"/>
  <c r="D502" i="1"/>
  <c r="D3128" i="1"/>
  <c r="D2789" i="1"/>
  <c r="D3784" i="1"/>
  <c r="D1495" i="1"/>
  <c r="D3129" i="1"/>
  <c r="D3477" i="1"/>
  <c r="D503" i="1"/>
  <c r="D1496" i="1"/>
  <c r="D3785" i="1"/>
  <c r="D1848" i="1"/>
  <c r="D504" i="1"/>
  <c r="D3130" i="1"/>
  <c r="D1497" i="1"/>
  <c r="D823" i="1"/>
  <c r="D1148" i="1"/>
  <c r="D2484" i="1"/>
  <c r="D3786" i="1"/>
  <c r="D129" i="1"/>
  <c r="D1849" i="1"/>
  <c r="D130" i="1"/>
  <c r="D3787" i="1"/>
  <c r="D2156" i="1"/>
  <c r="D3478" i="1"/>
  <c r="D1498" i="1"/>
  <c r="D3131" i="1"/>
  <c r="D131" i="1"/>
  <c r="D1149" i="1"/>
  <c r="D3788" i="1"/>
  <c r="D2157" i="1"/>
  <c r="D2158" i="1"/>
  <c r="D2159" i="1"/>
  <c r="D2160" i="1"/>
  <c r="D2485" i="1"/>
  <c r="D2486" i="1"/>
  <c r="D3132" i="1"/>
  <c r="D1499" i="1"/>
  <c r="D1850" i="1"/>
  <c r="D2487" i="1"/>
  <c r="D2488" i="1"/>
  <c r="D1500" i="1"/>
  <c r="D824" i="1"/>
  <c r="D825" i="1"/>
  <c r="D1851" i="1"/>
  <c r="D3789" i="1"/>
  <c r="D826" i="1"/>
  <c r="D2489" i="1"/>
  <c r="D3133" i="1"/>
  <c r="D3134" i="1"/>
  <c r="D3790" i="1"/>
  <c r="D2490" i="1"/>
  <c r="D827" i="1"/>
  <c r="D1501" i="1"/>
  <c r="D828" i="1"/>
  <c r="D505" i="1"/>
  <c r="D3791" i="1"/>
  <c r="D506" i="1"/>
  <c r="D1502" i="1"/>
  <c r="D1852" i="1"/>
  <c r="D132" i="1"/>
  <c r="D507" i="1"/>
  <c r="D508" i="1"/>
  <c r="D829" i="1"/>
  <c r="D3792" i="1"/>
  <c r="D3479" i="1"/>
  <c r="D830" i="1"/>
  <c r="D3793" i="1"/>
  <c r="D1853" i="1"/>
  <c r="D1503" i="1"/>
  <c r="D831" i="1"/>
  <c r="D133" i="1"/>
  <c r="D1150" i="1"/>
  <c r="D3480" i="1"/>
  <c r="D134" i="1"/>
  <c r="D3794" i="1"/>
  <c r="D135" i="1"/>
  <c r="D3481" i="1"/>
  <c r="D509" i="1"/>
  <c r="D1504" i="1"/>
  <c r="D136" i="1"/>
  <c r="D510" i="1"/>
  <c r="D1505" i="1"/>
  <c r="D137" i="1"/>
  <c r="D3135" i="1"/>
  <c r="D3482" i="1"/>
  <c r="D1151" i="1"/>
  <c r="D511" i="1"/>
  <c r="D512" i="1"/>
  <c r="D513" i="1"/>
  <c r="D2491" i="1"/>
  <c r="D514" i="1"/>
  <c r="D832" i="1"/>
  <c r="D1854" i="1"/>
  <c r="D833" i="1"/>
  <c r="D1152" i="1"/>
  <c r="D138" i="1"/>
  <c r="D1506" i="1"/>
  <c r="D834" i="1"/>
  <c r="D3136" i="1"/>
  <c r="D1507" i="1"/>
  <c r="D2790" i="1"/>
  <c r="D1153" i="1"/>
  <c r="D835" i="1"/>
  <c r="D139" i="1"/>
  <c r="D836" i="1"/>
  <c r="D3483" i="1"/>
  <c r="D515" i="1"/>
  <c r="D1508" i="1"/>
  <c r="D3484" i="1"/>
  <c r="D1154" i="1"/>
  <c r="D516" i="1"/>
  <c r="D140" i="1"/>
  <c r="D141" i="1"/>
  <c r="D1509" i="1"/>
  <c r="D1155" i="1"/>
  <c r="D142" i="1"/>
  <c r="D3485" i="1"/>
  <c r="D3137" i="1"/>
  <c r="D3138" i="1"/>
  <c r="D2161" i="1"/>
  <c r="D2162" i="1"/>
  <c r="D1510" i="1"/>
  <c r="D2163" i="1"/>
  <c r="D2791" i="1"/>
  <c r="D143" i="1"/>
  <c r="D2164" i="1"/>
  <c r="D3795" i="1"/>
  <c r="D1156" i="1"/>
  <c r="D517" i="1"/>
  <c r="D3796" i="1"/>
  <c r="D3139" i="1"/>
  <c r="D2165" i="1"/>
  <c r="D1511" i="1"/>
  <c r="D3797" i="1"/>
  <c r="D144" i="1"/>
  <c r="D2492" i="1"/>
  <c r="D3798" i="1"/>
  <c r="D1855" i="1"/>
  <c r="D3140" i="1"/>
  <c r="D1856" i="1"/>
  <c r="D3486" i="1"/>
  <c r="D2166" i="1"/>
  <c r="D518" i="1"/>
  <c r="D2792" i="1"/>
  <c r="D3799" i="1"/>
  <c r="D2167" i="1"/>
  <c r="D1857" i="1"/>
  <c r="D3487" i="1"/>
  <c r="D145" i="1"/>
  <c r="D146" i="1"/>
  <c r="D1512" i="1"/>
  <c r="D2493" i="1"/>
  <c r="D837" i="1"/>
  <c r="D2793" i="1"/>
  <c r="D519" i="1"/>
  <c r="D838" i="1"/>
  <c r="D147" i="1"/>
  <c r="D1858" i="1"/>
  <c r="D839" i="1"/>
  <c r="D2494" i="1"/>
  <c r="D2168" i="1"/>
  <c r="D148" i="1"/>
  <c r="D3141" i="1"/>
  <c r="D3800" i="1"/>
  <c r="D2169" i="1"/>
  <c r="D2170" i="1"/>
  <c r="D2495" i="1"/>
  <c r="D1513" i="1"/>
  <c r="D840" i="1"/>
  <c r="D2496" i="1"/>
  <c r="D2171" i="1"/>
  <c r="D3142" i="1"/>
  <c r="D520" i="1"/>
  <c r="D2794" i="1"/>
  <c r="D841" i="1"/>
  <c r="D842" i="1"/>
  <c r="D3143" i="1"/>
  <c r="D1859" i="1"/>
  <c r="D149" i="1"/>
  <c r="D1860" i="1"/>
  <c r="D1514" i="1"/>
  <c r="D3144" i="1"/>
  <c r="D2795" i="1"/>
  <c r="D3488" i="1"/>
  <c r="D1157" i="1"/>
  <c r="D3145" i="1"/>
  <c r="D1515" i="1"/>
  <c r="D3146" i="1"/>
  <c r="D150" i="1"/>
  <c r="D151" i="1"/>
  <c r="D1861" i="1"/>
  <c r="D2172" i="1"/>
  <c r="D2796" i="1"/>
  <c r="D843" i="1"/>
  <c r="D3489" i="1"/>
  <c r="D2797" i="1"/>
  <c r="D1158" i="1"/>
  <c r="D1516" i="1"/>
  <c r="D1862" i="1"/>
  <c r="D2497" i="1"/>
  <c r="D521" i="1"/>
  <c r="D2498" i="1"/>
  <c r="D152" i="1"/>
  <c r="D3801" i="1"/>
  <c r="D1517" i="1"/>
  <c r="D3490" i="1"/>
  <c r="D1159" i="1"/>
  <c r="D2798" i="1"/>
  <c r="D522" i="1"/>
  <c r="D1518" i="1"/>
  <c r="D1519" i="1"/>
  <c r="D1520" i="1"/>
  <c r="D153" i="1"/>
  <c r="D3491" i="1"/>
  <c r="D3147" i="1"/>
  <c r="D523" i="1"/>
  <c r="D154" i="1"/>
  <c r="D1521" i="1"/>
  <c r="D2173" i="1"/>
  <c r="D2799" i="1"/>
  <c r="D2800" i="1"/>
  <c r="D524" i="1"/>
  <c r="D155" i="1"/>
  <c r="D156" i="1"/>
  <c r="D1863" i="1"/>
  <c r="D1864" i="1"/>
  <c r="D157" i="1"/>
  <c r="D3802" i="1"/>
  <c r="D2499" i="1"/>
  <c r="D3148" i="1"/>
  <c r="D3803" i="1"/>
  <c r="D844" i="1"/>
  <c r="D158" i="1"/>
  <c r="D3149" i="1"/>
  <c r="D2174" i="1"/>
  <c r="D2175" i="1"/>
  <c r="D159" i="1"/>
  <c r="D2500" i="1"/>
  <c r="D2501" i="1"/>
  <c r="D3804" i="1"/>
  <c r="D2176" i="1"/>
  <c r="D3805" i="1"/>
  <c r="D3806" i="1"/>
  <c r="D845" i="1"/>
  <c r="D2502" i="1"/>
  <c r="D1865" i="1"/>
  <c r="D3807" i="1"/>
  <c r="D3150" i="1"/>
  <c r="D846" i="1"/>
  <c r="D1522" i="1"/>
  <c r="D2503" i="1"/>
  <c r="D3808" i="1"/>
  <c r="D1866" i="1"/>
  <c r="D1523" i="1"/>
  <c r="D1160" i="1"/>
  <c r="D3151" i="1"/>
  <c r="D1867" i="1"/>
  <c r="D3152" i="1"/>
  <c r="D2177" i="1"/>
  <c r="D2178" i="1"/>
  <c r="D1524" i="1"/>
  <c r="D2179" i="1"/>
  <c r="D2801" i="1"/>
  <c r="D1525" i="1"/>
  <c r="D3492" i="1"/>
  <c r="D1868" i="1"/>
  <c r="D525" i="1"/>
  <c r="D160" i="1"/>
  <c r="D526" i="1"/>
  <c r="D847" i="1"/>
  <c r="D3153" i="1"/>
  <c r="D527" i="1"/>
  <c r="D1526" i="1"/>
  <c r="D2504" i="1"/>
  <c r="D1161" i="1"/>
  <c r="D528" i="1"/>
  <c r="D2180" i="1"/>
  <c r="D3154" i="1"/>
  <c r="D2505" i="1"/>
  <c r="D161" i="1"/>
  <c r="D3155" i="1"/>
  <c r="D2802" i="1"/>
  <c r="D3156" i="1"/>
  <c r="D2181" i="1"/>
  <c r="D2182" i="1"/>
  <c r="D1162" i="1"/>
  <c r="D1527" i="1"/>
  <c r="D162" i="1"/>
  <c r="D163" i="1"/>
  <c r="D529" i="1"/>
  <c r="D3157" i="1"/>
  <c r="D2183" i="1"/>
  <c r="D1163" i="1"/>
  <c r="D1528" i="1"/>
  <c r="D2803" i="1"/>
  <c r="D530" i="1"/>
  <c r="D1164" i="1"/>
  <c r="D3158" i="1"/>
  <c r="D3493" i="1"/>
  <c r="D3809" i="1"/>
  <c r="D164" i="1"/>
  <c r="D165" i="1"/>
  <c r="D1529" i="1"/>
  <c r="D1530" i="1"/>
  <c r="D3810" i="1"/>
  <c r="D1165" i="1"/>
  <c r="D2804" i="1"/>
  <c r="D848" i="1"/>
  <c r="D3159" i="1"/>
  <c r="D2805" i="1"/>
  <c r="D2506" i="1"/>
  <c r="D1869" i="1"/>
  <c r="D531" i="1"/>
  <c r="D532" i="1"/>
  <c r="D166" i="1"/>
  <c r="D2806" i="1"/>
  <c r="D533" i="1"/>
  <c r="D167" i="1"/>
  <c r="D849" i="1"/>
  <c r="D2184" i="1"/>
  <c r="D1531" i="1"/>
  <c r="D2185" i="1"/>
  <c r="D168" i="1"/>
  <c r="D3811" i="1"/>
  <c r="D2186" i="1"/>
  <c r="D1166" i="1"/>
  <c r="D3160" i="1"/>
  <c r="D3812" i="1"/>
  <c r="D534" i="1"/>
  <c r="D850" i="1"/>
  <c r="D3494" i="1"/>
  <c r="D535" i="1"/>
  <c r="D1870" i="1"/>
  <c r="D2187" i="1"/>
  <c r="D3813" i="1"/>
  <c r="D3495" i="1"/>
  <c r="D536" i="1"/>
  <c r="D2807" i="1"/>
  <c r="D2188" i="1"/>
  <c r="D2507" i="1"/>
  <c r="D2808" i="1"/>
  <c r="D3161" i="1"/>
  <c r="D1871" i="1"/>
  <c r="D1532" i="1"/>
  <c r="D1872" i="1"/>
  <c r="D1873" i="1"/>
  <c r="D169" i="1"/>
  <c r="D2508" i="1"/>
  <c r="D3814" i="1"/>
  <c r="D1533" i="1"/>
  <c r="D2809" i="1"/>
  <c r="D3162" i="1"/>
  <c r="D3815" i="1"/>
  <c r="D2189" i="1"/>
  <c r="D3163" i="1"/>
  <c r="D2810" i="1"/>
  <c r="D851" i="1"/>
  <c r="D3164" i="1"/>
  <c r="D1874" i="1"/>
  <c r="D2509" i="1"/>
  <c r="D2510" i="1"/>
  <c r="D2190" i="1"/>
  <c r="D2191" i="1"/>
  <c r="D2192" i="1"/>
  <c r="D3165" i="1"/>
  <c r="D2811" i="1"/>
  <c r="D852" i="1"/>
  <c r="D1534" i="1"/>
  <c r="D170" i="1"/>
  <c r="D1535" i="1"/>
  <c r="D1875" i="1"/>
  <c r="D3816" i="1"/>
  <c r="D2812" i="1"/>
  <c r="D1876" i="1"/>
  <c r="D171" i="1"/>
  <c r="D1877" i="1"/>
  <c r="D172" i="1"/>
  <c r="D2193" i="1"/>
  <c r="D2511" i="1"/>
  <c r="D3166" i="1"/>
  <c r="D853" i="1"/>
  <c r="D2194" i="1"/>
  <c r="D2195" i="1"/>
  <c r="D2813" i="1"/>
  <c r="D1167" i="1"/>
  <c r="D537" i="1"/>
  <c r="D1878" i="1"/>
  <c r="D3496" i="1"/>
  <c r="D3497" i="1"/>
  <c r="D1536" i="1"/>
  <c r="D3498" i="1"/>
  <c r="D1537" i="1"/>
  <c r="D538" i="1"/>
  <c r="D173" i="1"/>
  <c r="D854" i="1"/>
  <c r="D855" i="1"/>
  <c r="D3499" i="1"/>
  <c r="D3167" i="1"/>
  <c r="D539" i="1"/>
  <c r="D540" i="1"/>
  <c r="D3817" i="1"/>
  <c r="D1538" i="1"/>
  <c r="D3168" i="1"/>
  <c r="D2512" i="1"/>
  <c r="D541" i="1"/>
  <c r="D542" i="1"/>
  <c r="D1168" i="1"/>
  <c r="D856" i="1"/>
  <c r="D1539" i="1"/>
  <c r="D3169" i="1"/>
  <c r="D3500" i="1"/>
  <c r="D1169" i="1"/>
  <c r="D543" i="1"/>
  <c r="D1170" i="1"/>
  <c r="D2196" i="1"/>
  <c r="D2197" i="1"/>
  <c r="D1879" i="1"/>
  <c r="D1540" i="1"/>
  <c r="D1171" i="1"/>
  <c r="D857" i="1"/>
  <c r="D1541" i="1"/>
  <c r="D3170" i="1"/>
  <c r="D3171" i="1"/>
  <c r="D2814" i="1"/>
  <c r="D3818" i="1"/>
  <c r="D3819" i="1"/>
  <c r="D3820" i="1"/>
  <c r="D1880" i="1"/>
  <c r="D2513" i="1"/>
  <c r="D2198" i="1"/>
  <c r="D3501" i="1"/>
  <c r="D174" i="1"/>
  <c r="D2514" i="1"/>
  <c r="D1542" i="1"/>
  <c r="D1172" i="1"/>
  <c r="D2815" i="1"/>
  <c r="D1543" i="1"/>
  <c r="D175" i="1"/>
  <c r="D2816" i="1"/>
  <c r="D176" i="1"/>
  <c r="D1544" i="1"/>
  <c r="D544" i="1"/>
  <c r="D858" i="1"/>
  <c r="D1173" i="1"/>
  <c r="D545" i="1"/>
  <c r="D1881" i="1"/>
  <c r="D859" i="1"/>
  <c r="D177" i="1"/>
  <c r="D178" i="1"/>
  <c r="D860" i="1"/>
  <c r="D3172" i="1"/>
  <c r="D1882" i="1"/>
  <c r="D546" i="1"/>
  <c r="D1545" i="1"/>
  <c r="D547" i="1"/>
  <c r="D3173" i="1"/>
  <c r="D3821" i="1"/>
  <c r="D1546" i="1"/>
  <c r="D3502" i="1"/>
  <c r="D3174" i="1"/>
  <c r="D548" i="1"/>
  <c r="D2817" i="1"/>
  <c r="D1883" i="1"/>
  <c r="D2818" i="1"/>
  <c r="D3503" i="1"/>
  <c r="D2819" i="1"/>
  <c r="D3175" i="1"/>
  <c r="D1884" i="1"/>
  <c r="D861" i="1"/>
  <c r="D3504" i="1"/>
  <c r="D1885" i="1"/>
  <c r="D862" i="1"/>
  <c r="D1174" i="1"/>
  <c r="D2199" i="1"/>
  <c r="D1886" i="1"/>
  <c r="D1175" i="1"/>
  <c r="D863" i="1"/>
  <c r="D3822" i="1"/>
  <c r="D3823" i="1"/>
  <c r="D2820" i="1"/>
  <c r="D3176" i="1"/>
  <c r="D2515" i="1"/>
  <c r="D549" i="1"/>
  <c r="D2200" i="1"/>
  <c r="D1547" i="1"/>
  <c r="D550" i="1"/>
  <c r="D3824" i="1"/>
  <c r="D1887" i="1"/>
  <c r="D1888" i="1"/>
  <c r="D2201" i="1"/>
  <c r="D2202" i="1"/>
  <c r="D3177" i="1"/>
  <c r="D2203" i="1"/>
  <c r="D3505" i="1"/>
  <c r="D1548" i="1"/>
  <c r="D3506" i="1"/>
  <c r="D1176" i="1"/>
  <c r="D179" i="1"/>
  <c r="D864" i="1"/>
  <c r="D2516" i="1"/>
  <c r="D1549" i="1"/>
  <c r="D1550" i="1"/>
  <c r="D3178" i="1"/>
  <c r="D2204" i="1"/>
  <c r="D3507" i="1"/>
  <c r="D1177" i="1"/>
  <c r="D551" i="1"/>
  <c r="D180" i="1"/>
  <c r="D3179" i="1"/>
  <c r="D2517" i="1"/>
  <c r="D1551" i="1"/>
  <c r="D3180" i="1"/>
  <c r="D865" i="1"/>
  <c r="D3508" i="1"/>
  <c r="D2205" i="1"/>
  <c r="D3825" i="1"/>
  <c r="D3181" i="1"/>
  <c r="D3826" i="1"/>
  <c r="D2518" i="1"/>
  <c r="D1552" i="1"/>
  <c r="D552" i="1"/>
  <c r="D3509" i="1"/>
  <c r="D181" i="1"/>
  <c r="D1178" i="1"/>
  <c r="D182" i="1"/>
  <c r="D1889" i="1"/>
  <c r="D2519" i="1"/>
  <c r="D2821" i="1"/>
  <c r="D183" i="1"/>
  <c r="D3510" i="1"/>
  <c r="D2206" i="1"/>
  <c r="D1553" i="1"/>
  <c r="D3182" i="1"/>
  <c r="D2822" i="1"/>
  <c r="D1890" i="1"/>
  <c r="D553" i="1"/>
  <c r="D2520" i="1"/>
  <c r="D1891" i="1"/>
  <c r="D3183" i="1"/>
  <c r="D2823" i="1"/>
  <c r="D184" i="1"/>
  <c r="D1554" i="1"/>
  <c r="D2521" i="1"/>
  <c r="D1892" i="1"/>
  <c r="D1555" i="1"/>
  <c r="D2522" i="1"/>
  <c r="D1179" i="1"/>
  <c r="D1893" i="1"/>
  <c r="D3511" i="1"/>
  <c r="D3512" i="1"/>
  <c r="D554" i="1"/>
  <c r="D2523" i="1"/>
  <c r="D2524" i="1"/>
  <c r="D1180" i="1"/>
  <c r="D555" i="1"/>
  <c r="D3513" i="1"/>
  <c r="D3184" i="1"/>
  <c r="D556" i="1"/>
  <c r="D3827" i="1"/>
  <c r="D3828" i="1"/>
  <c r="D1894" i="1"/>
  <c r="D2824" i="1"/>
  <c r="D185" i="1"/>
  <c r="D557" i="1"/>
  <c r="D1895" i="1"/>
  <c r="D866" i="1"/>
  <c r="D2207" i="1"/>
  <c r="D3829" i="1"/>
  <c r="D1556" i="1"/>
  <c r="D3514" i="1"/>
  <c r="D2525" i="1"/>
  <c r="D3515" i="1"/>
  <c r="D1896" i="1"/>
  <c r="D3185" i="1"/>
  <c r="D186" i="1"/>
  <c r="D187" i="1"/>
  <c r="D1181" i="1"/>
  <c r="D3516" i="1"/>
  <c r="D1182" i="1"/>
  <c r="D1897" i="1"/>
  <c r="D188" i="1"/>
  <c r="D2825" i="1"/>
  <c r="D2208" i="1"/>
  <c r="D3517" i="1"/>
  <c r="D189" i="1"/>
  <c r="D2209" i="1"/>
  <c r="D558" i="1"/>
  <c r="D3518" i="1"/>
  <c r="D1898" i="1"/>
  <c r="D2826" i="1"/>
  <c r="D1557" i="1"/>
  <c r="D2827" i="1"/>
  <c r="D3830" i="1"/>
  <c r="D190" i="1"/>
  <c r="D3186" i="1"/>
  <c r="D1558" i="1"/>
  <c r="D191" i="1"/>
  <c r="D2526" i="1"/>
  <c r="D867" i="1"/>
  <c r="D1183" i="1"/>
  <c r="D1559" i="1"/>
  <c r="D3831" i="1"/>
  <c r="D2828" i="1"/>
  <c r="D1184" i="1"/>
  <c r="D868" i="1"/>
  <c r="D2829" i="1"/>
  <c r="D1185" i="1"/>
  <c r="D3519" i="1"/>
  <c r="D1560" i="1"/>
  <c r="D869" i="1"/>
  <c r="D870" i="1"/>
  <c r="D192" i="1"/>
  <c r="D871" i="1"/>
  <c r="D2527" i="1"/>
  <c r="D2210" i="1"/>
  <c r="D2211" i="1"/>
  <c r="D3187" i="1"/>
  <c r="D1561" i="1"/>
  <c r="D3188" i="1"/>
  <c r="D559" i="1"/>
  <c r="D872" i="1"/>
  <c r="D3189" i="1"/>
  <c r="D3832" i="1"/>
  <c r="D2528" i="1"/>
  <c r="D1899" i="1"/>
  <c r="D2529" i="1"/>
  <c r="D3190" i="1"/>
  <c r="D1562" i="1"/>
  <c r="D1186" i="1"/>
  <c r="D3191" i="1"/>
  <c r="D1900" i="1"/>
  <c r="D3833" i="1"/>
  <c r="D1563" i="1"/>
  <c r="D3834" i="1"/>
  <c r="D873" i="1"/>
  <c r="D1901" i="1"/>
  <c r="D1902" i="1"/>
  <c r="D3835" i="1"/>
  <c r="D2530" i="1"/>
  <c r="D560" i="1"/>
  <c r="D2212" i="1"/>
  <c r="D1564" i="1"/>
  <c r="D1565" i="1"/>
  <c r="D3520" i="1"/>
  <c r="D3192" i="1"/>
  <c r="D3193" i="1"/>
  <c r="D874" i="1"/>
  <c r="D1187" i="1"/>
  <c r="D2531" i="1"/>
  <c r="D1188" i="1"/>
  <c r="D2830" i="1"/>
  <c r="D3836" i="1"/>
  <c r="D1903" i="1"/>
  <c r="D2213" i="1"/>
  <c r="D561" i="1"/>
  <c r="D1566" i="1"/>
  <c r="D193" i="1"/>
  <c r="D2831" i="1"/>
  <c r="D2832" i="1"/>
  <c r="D1567" i="1"/>
  <c r="D2833" i="1"/>
  <c r="D194" i="1"/>
  <c r="D562" i="1"/>
  <c r="D3521" i="1"/>
  <c r="D2834" i="1"/>
  <c r="D3194" i="1"/>
  <c r="D2532" i="1"/>
  <c r="D2214" i="1"/>
  <c r="D1568" i="1"/>
  <c r="D1569" i="1"/>
  <c r="D195" i="1"/>
  <c r="D563" i="1"/>
  <c r="D3837" i="1"/>
  <c r="D3195" i="1"/>
  <c r="D196" i="1"/>
  <c r="D2533" i="1"/>
  <c r="D2835" i="1"/>
  <c r="D1904" i="1"/>
  <c r="D1570" i="1"/>
  <c r="D2836" i="1"/>
  <c r="D3838" i="1"/>
  <c r="D564" i="1"/>
  <c r="D565" i="1"/>
  <c r="D1189" i="1"/>
  <c r="D1905" i="1"/>
  <c r="D1190" i="1"/>
  <c r="D3839" i="1"/>
  <c r="D197" i="1"/>
  <c r="D2215" i="1"/>
  <c r="D2837" i="1"/>
  <c r="D2838" i="1"/>
  <c r="D875" i="1"/>
  <c r="D1906" i="1"/>
  <c r="D2534" i="1"/>
  <c r="D1907" i="1"/>
  <c r="D2535" i="1"/>
  <c r="D198" i="1"/>
  <c r="D1571" i="1"/>
  <c r="D2216" i="1"/>
  <c r="D3522" i="1"/>
  <c r="D2839" i="1"/>
  <c r="D1908" i="1"/>
  <c r="D2536" i="1"/>
  <c r="D2537" i="1"/>
  <c r="D2538" i="1"/>
  <c r="D2217" i="1"/>
  <c r="D2840" i="1"/>
  <c r="D2539" i="1"/>
  <c r="D566" i="1"/>
  <c r="D199" i="1"/>
  <c r="D3523" i="1"/>
  <c r="D876" i="1"/>
  <c r="D1909" i="1"/>
  <c r="D200" i="1"/>
  <c r="D1191" i="1"/>
  <c r="D1910" i="1"/>
  <c r="D3840" i="1"/>
  <c r="D3524" i="1"/>
  <c r="D2841" i="1"/>
  <c r="D1572" i="1"/>
  <c r="D877" i="1"/>
  <c r="D1192" i="1"/>
  <c r="D1911" i="1"/>
  <c r="D2540" i="1"/>
  <c r="D3841" i="1"/>
  <c r="D201" i="1"/>
  <c r="D3842" i="1"/>
  <c r="D3843" i="1"/>
  <c r="D3844" i="1"/>
  <c r="D1193" i="1"/>
  <c r="D3196" i="1"/>
  <c r="D2842" i="1"/>
  <c r="D878" i="1"/>
  <c r="D1573" i="1"/>
  <c r="D3197" i="1"/>
  <c r="D879" i="1"/>
  <c r="D2541" i="1"/>
  <c r="D3845" i="1"/>
  <c r="D2218" i="1"/>
  <c r="D3846" i="1"/>
  <c r="D2219" i="1"/>
  <c r="D3847" i="1"/>
  <c r="D2542" i="1"/>
  <c r="D3848" i="1"/>
  <c r="D3525" i="1"/>
  <c r="D880" i="1"/>
  <c r="D567" i="1"/>
  <c r="D2220" i="1"/>
  <c r="D2221" i="1"/>
  <c r="D3849" i="1"/>
  <c r="D2222" i="1"/>
  <c r="D1194" i="1"/>
  <c r="D1912" i="1"/>
  <c r="D202" i="1"/>
  <c r="D3850" i="1"/>
  <c r="D1913" i="1"/>
  <c r="D1914" i="1"/>
  <c r="D568" i="1"/>
  <c r="D881" i="1"/>
  <c r="D2843" i="1"/>
  <c r="D2223" i="1"/>
  <c r="D1195" i="1"/>
  <c r="D2844" i="1"/>
  <c r="D2845" i="1"/>
  <c r="D2846" i="1"/>
  <c r="D203" i="1"/>
  <c r="D1915" i="1"/>
  <c r="D3851" i="1"/>
  <c r="D3852" i="1"/>
  <c r="D2224" i="1"/>
  <c r="D1574" i="1"/>
  <c r="D3198" i="1"/>
  <c r="D1916" i="1"/>
  <c r="D2847" i="1"/>
  <c r="D3526" i="1"/>
  <c r="D204" i="1"/>
  <c r="D1575" i="1"/>
  <c r="D2543" i="1"/>
  <c r="D2225" i="1"/>
  <c r="D2848" i="1"/>
  <c r="D882" i="1"/>
  <c r="D1576" i="1"/>
  <c r="D205" i="1"/>
  <c r="D1917" i="1"/>
  <c r="D206" i="1"/>
  <c r="D3199" i="1"/>
  <c r="D2226" i="1"/>
  <c r="D1196" i="1"/>
  <c r="D569" i="1"/>
  <c r="D3527" i="1"/>
  <c r="D2849" i="1"/>
  <c r="D207" i="1"/>
  <c r="D570" i="1"/>
  <c r="D208" i="1"/>
  <c r="D2544" i="1"/>
  <c r="D3528" i="1"/>
  <c r="D2850" i="1"/>
  <c r="D2227" i="1"/>
  <c r="D3529" i="1"/>
  <c r="D1197" i="1"/>
  <c r="D1918" i="1"/>
  <c r="D3200" i="1"/>
  <c r="D2851" i="1"/>
  <c r="D1577" i="1"/>
  <c r="D1578" i="1"/>
  <c r="D3530" i="1"/>
  <c r="D883" i="1"/>
  <c r="D3201" i="1"/>
  <c r="D2228" i="1"/>
  <c r="D3853" i="1"/>
  <c r="D571" i="1"/>
  <c r="D572" i="1"/>
  <c r="D3202" i="1"/>
  <c r="D2229" i="1"/>
  <c r="D3203" i="1"/>
  <c r="D3204" i="1"/>
  <c r="D1198" i="1"/>
  <c r="D573" i="1"/>
  <c r="D3531" i="1"/>
  <c r="D209" i="1"/>
  <c r="D1579" i="1"/>
  <c r="D2545" i="1"/>
  <c r="D2230" i="1"/>
  <c r="D1919" i="1"/>
  <c r="D3532" i="1"/>
  <c r="D3854" i="1"/>
  <c r="D3205" i="1"/>
  <c r="D3855" i="1"/>
  <c r="D2231" i="1"/>
  <c r="D3533" i="1"/>
  <c r="D2546" i="1"/>
  <c r="D574" i="1"/>
  <c r="D3534" i="1"/>
  <c r="D3535" i="1"/>
  <c r="D3856" i="1"/>
  <c r="D1920" i="1"/>
  <c r="D1580" i="1"/>
  <c r="D3536" i="1"/>
  <c r="D3206" i="1"/>
  <c r="D3857" i="1"/>
  <c r="D884" i="1"/>
  <c r="D210" i="1"/>
  <c r="D1199" i="1"/>
  <c r="D1200" i="1"/>
  <c r="D575" i="1"/>
  <c r="D2232" i="1"/>
  <c r="D3858" i="1"/>
  <c r="D2852" i="1"/>
  <c r="D2547" i="1"/>
  <c r="D3207" i="1"/>
  <c r="D1201" i="1"/>
  <c r="D1202" i="1"/>
  <c r="D2853" i="1"/>
  <c r="D1203" i="1"/>
  <c r="D3859" i="1"/>
  <c r="D3860" i="1"/>
  <c r="D3208" i="1"/>
  <c r="D1581" i="1"/>
  <c r="D3537" i="1"/>
  <c r="D3538" i="1"/>
  <c r="D576" i="1"/>
  <c r="D1921" i="1"/>
  <c r="D3539" i="1"/>
  <c r="D2548" i="1"/>
  <c r="D2233" i="1"/>
  <c r="D2234" i="1"/>
  <c r="D2854" i="1"/>
  <c r="D3540" i="1"/>
  <c r="D2855" i="1"/>
  <c r="D1204" i="1"/>
  <c r="D577" i="1"/>
  <c r="D211" i="1"/>
  <c r="D578" i="1"/>
  <c r="D2856" i="1"/>
  <c r="D3209" i="1"/>
  <c r="D3861" i="1"/>
  <c r="D3210" i="1"/>
  <c r="D3862" i="1"/>
  <c r="D885" i="1"/>
  <c r="D3541" i="1"/>
  <c r="D579" i="1"/>
  <c r="D1922" i="1"/>
  <c r="D3542" i="1"/>
  <c r="D2857" i="1"/>
  <c r="D1582" i="1"/>
  <c r="D1205" i="1"/>
  <c r="D2235" i="1"/>
  <c r="D2858" i="1"/>
  <c r="D1923" i="1"/>
  <c r="D3863" i="1"/>
  <c r="D580" i="1"/>
  <c r="D886" i="1"/>
  <c r="D212" i="1"/>
  <c r="D581" i="1"/>
  <c r="D1924" i="1"/>
  <c r="D1206" i="1"/>
  <c r="D2859" i="1"/>
  <c r="D1207" i="1"/>
  <c r="D213" i="1"/>
  <c r="D2549" i="1"/>
  <c r="D3864" i="1"/>
  <c r="D2236" i="1"/>
  <c r="D887" i="1"/>
  <c r="D2550" i="1"/>
  <c r="D3543" i="1"/>
  <c r="D888" i="1"/>
  <c r="D889" i="1"/>
  <c r="D2860" i="1"/>
  <c r="D582" i="1"/>
  <c r="D583" i="1"/>
  <c r="D214" i="1"/>
  <c r="D1208" i="1"/>
  <c r="D215" i="1"/>
  <c r="D216" i="1"/>
  <c r="D2861" i="1"/>
  <c r="D3211" i="1"/>
  <c r="D1583" i="1"/>
  <c r="D3212" i="1"/>
  <c r="D3213" i="1"/>
  <c r="D1584" i="1"/>
  <c r="D1209" i="1"/>
  <c r="D3865" i="1"/>
  <c r="D217" i="1"/>
  <c r="D2237" i="1"/>
  <c r="D3214" i="1"/>
  <c r="D3215" i="1"/>
  <c r="D1925" i="1"/>
  <c r="D584" i="1"/>
  <c r="D1585" i="1"/>
  <c r="D1926" i="1"/>
  <c r="D218" i="1"/>
  <c r="D219" i="1"/>
  <c r="D3866" i="1"/>
  <c r="D2862" i="1"/>
  <c r="D3544" i="1"/>
  <c r="D890" i="1"/>
  <c r="D891" i="1"/>
  <c r="D892" i="1"/>
  <c r="D3216" i="1"/>
  <c r="D1586" i="1"/>
  <c r="D2863" i="1"/>
  <c r="D1587" i="1"/>
  <c r="D2864" i="1"/>
  <c r="D220" i="1"/>
  <c r="D1210" i="1"/>
  <c r="D1927" i="1"/>
  <c r="D2238" i="1"/>
  <c r="D1588" i="1"/>
  <c r="D3867" i="1"/>
  <c r="D3217" i="1"/>
  <c r="D1211" i="1"/>
  <c r="D3218" i="1"/>
  <c r="D2865" i="1"/>
  <c r="D221" i="1"/>
  <c r="D585" i="1"/>
  <c r="D1212" i="1"/>
  <c r="D2239" i="1"/>
  <c r="D1589" i="1"/>
  <c r="D3219" i="1"/>
  <c r="D2551" i="1"/>
  <c r="D3220" i="1"/>
  <c r="D3221" i="1"/>
  <c r="D1928" i="1"/>
  <c r="D3868" i="1"/>
  <c r="D2240" i="1"/>
  <c r="D2241" i="1"/>
  <c r="D3222" i="1"/>
  <c r="D3545" i="1"/>
  <c r="D2552" i="1"/>
  <c r="D3223" i="1"/>
  <c r="D3224" i="1"/>
  <c r="D3225" i="1"/>
  <c r="D2866" i="1"/>
  <c r="D3546" i="1"/>
  <c r="D586" i="1"/>
  <c r="D222" i="1"/>
  <c r="D223" i="1"/>
  <c r="D1213" i="1"/>
  <c r="D2867" i="1"/>
  <c r="D587" i="1"/>
  <c r="D2868" i="1"/>
  <c r="D2553" i="1"/>
  <c r="D1590" i="1"/>
  <c r="D3226" i="1"/>
  <c r="D3547" i="1"/>
  <c r="D224" i="1"/>
  <c r="D893" i="1"/>
  <c r="D3869" i="1"/>
  <c r="D2242" i="1"/>
  <c r="D2869" i="1"/>
  <c r="D2870" i="1"/>
  <c r="D2243" i="1"/>
  <c r="D1214" i="1"/>
  <c r="D3870" i="1"/>
  <c r="D2554" i="1"/>
  <c r="D1215" i="1"/>
  <c r="D225" i="1"/>
  <c r="D1591" i="1"/>
  <c r="D894" i="1"/>
  <c r="D2871" i="1"/>
  <c r="D2244" i="1"/>
  <c r="D1592" i="1"/>
  <c r="D226" i="1"/>
  <c r="D895" i="1"/>
  <c r="D3548" i="1"/>
  <c r="D3549" i="1"/>
  <c r="D227" i="1"/>
  <c r="D2872" i="1"/>
  <c r="D1593" i="1"/>
  <c r="D3871" i="1"/>
  <c r="D1594" i="1"/>
  <c r="D1595" i="1"/>
  <c r="D3227" i="1"/>
  <c r="D3872" i="1"/>
  <c r="D228" i="1"/>
  <c r="D2555" i="1"/>
  <c r="D1216" i="1"/>
  <c r="D3228" i="1"/>
  <c r="D2245" i="1"/>
  <c r="D2246" i="1"/>
  <c r="D1596" i="1"/>
  <c r="D896" i="1"/>
  <c r="D2247" i="1"/>
  <c r="D1597" i="1"/>
  <c r="D3550" i="1"/>
  <c r="D229" i="1"/>
  <c r="D1217" i="1"/>
  <c r="D897" i="1"/>
  <c r="D3873" i="1"/>
  <c r="D2248" i="1"/>
  <c r="D3229" i="1"/>
  <c r="D1218" i="1"/>
  <c r="D2556" i="1"/>
  <c r="D3230" i="1"/>
  <c r="D2249" i="1"/>
  <c r="D2250" i="1"/>
  <c r="D588" i="1"/>
  <c r="D3551" i="1"/>
  <c r="D3231" i="1"/>
  <c r="D898" i="1"/>
  <c r="D3232" i="1"/>
  <c r="D3233" i="1"/>
  <c r="D2251" i="1"/>
  <c r="D230" i="1"/>
  <c r="D899" i="1"/>
  <c r="D1219" i="1"/>
  <c r="D3874" i="1"/>
  <c r="D3552" i="1"/>
  <c r="D231" i="1"/>
  <c r="D1929" i="1"/>
  <c r="D3875" i="1"/>
  <c r="D2252" i="1"/>
  <c r="D1598" i="1"/>
  <c r="D3876" i="1"/>
  <c r="D1930" i="1"/>
  <c r="D589" i="1"/>
  <c r="D1220" i="1"/>
  <c r="D1931" i="1"/>
  <c r="D590" i="1"/>
  <c r="D3553" i="1"/>
  <c r="D3234" i="1"/>
  <c r="D1932" i="1"/>
  <c r="D1933" i="1"/>
  <c r="D1599" i="1"/>
  <c r="D2557" i="1"/>
  <c r="D3554" i="1"/>
  <c r="D591" i="1"/>
  <c r="D2873" i="1"/>
  <c r="D3235" i="1"/>
  <c r="D592" i="1"/>
  <c r="D2253" i="1"/>
  <c r="D2254" i="1"/>
  <c r="D1934" i="1"/>
  <c r="D2255" i="1"/>
  <c r="D593" i="1"/>
  <c r="D2874" i="1"/>
  <c r="D2875" i="1"/>
  <c r="D1600" i="1"/>
  <c r="D3877" i="1"/>
  <c r="D594" i="1"/>
  <c r="D1935" i="1"/>
  <c r="D900" i="1"/>
  <c r="D3555" i="1"/>
  <c r="D2256" i="1"/>
  <c r="D2876" i="1"/>
  <c r="D2558" i="1"/>
  <c r="D2559" i="1"/>
  <c r="D3878" i="1"/>
  <c r="D3879" i="1"/>
  <c r="D232" i="1"/>
  <c r="D2877" i="1"/>
  <c r="D233" i="1"/>
  <c r="D901" i="1"/>
  <c r="D234" i="1"/>
  <c r="D235" i="1"/>
  <c r="D3556" i="1"/>
  <c r="D236" i="1"/>
  <c r="D1221" i="1"/>
  <c r="D3236" i="1"/>
  <c r="D2257" i="1"/>
  <c r="D1222" i="1"/>
  <c r="D3880" i="1"/>
  <c r="D1601" i="1"/>
  <c r="D1223" i="1"/>
  <c r="D595" i="1"/>
  <c r="D1602" i="1"/>
  <c r="D3237" i="1"/>
  <c r="D1224" i="1"/>
  <c r="D237" i="1"/>
  <c r="D238" i="1"/>
  <c r="D2878" i="1"/>
  <c r="D2560" i="1"/>
  <c r="D2879" i="1"/>
  <c r="D239" i="1"/>
  <c r="D2258" i="1"/>
  <c r="D240" i="1"/>
  <c r="D241" i="1"/>
  <c r="D2259" i="1"/>
  <c r="D596" i="1"/>
  <c r="D242" i="1"/>
  <c r="D3881" i="1"/>
  <c r="D1225" i="1"/>
  <c r="D2880" i="1"/>
  <c r="D1936" i="1"/>
  <c r="D1937" i="1"/>
  <c r="D243" i="1"/>
  <c r="D3238" i="1"/>
  <c r="D1938" i="1"/>
  <c r="D2260" i="1"/>
  <c r="D902" i="1"/>
  <c r="D1939" i="1"/>
  <c r="D1603" i="1"/>
  <c r="D1940" i="1"/>
  <c r="D2881" i="1"/>
  <c r="D903" i="1"/>
  <c r="D1941" i="1"/>
  <c r="D2561" i="1"/>
  <c r="D2882" i="1"/>
  <c r="D244" i="1"/>
  <c r="D245" i="1"/>
  <c r="D1942" i="1"/>
  <c r="D246" i="1"/>
  <c r="D3882" i="1"/>
  <c r="D2562" i="1"/>
  <c r="D247" i="1"/>
  <c r="D2261" i="1"/>
  <c r="D904" i="1"/>
  <c r="D1226" i="1"/>
  <c r="D3239" i="1"/>
  <c r="D2883" i="1"/>
  <c r="D597" i="1"/>
  <c r="D1227" i="1"/>
  <c r="D3557" i="1"/>
  <c r="D248" i="1"/>
  <c r="D3240" i="1"/>
  <c r="D1604" i="1"/>
  <c r="D2563" i="1"/>
  <c r="D249" i="1"/>
  <c r="D1228" i="1"/>
  <c r="D3558" i="1"/>
  <c r="D250" i="1"/>
  <c r="D3883" i="1"/>
  <c r="D598" i="1"/>
  <c r="D2884" i="1"/>
  <c r="D905" i="1"/>
  <c r="D251" i="1"/>
  <c r="D599" i="1"/>
  <c r="D1943" i="1"/>
  <c r="D600" i="1"/>
  <c r="D3559" i="1"/>
  <c r="D1605" i="1"/>
  <c r="D1944" i="1"/>
  <c r="D3241" i="1"/>
  <c r="D3560" i="1"/>
  <c r="D601" i="1"/>
  <c r="D1229" i="1"/>
  <c r="D3561" i="1"/>
  <c r="D252" i="1"/>
  <c r="D2885" i="1"/>
  <c r="D2262" i="1"/>
  <c r="D3884" i="1"/>
  <c r="D602" i="1"/>
  <c r="D1230" i="1"/>
  <c r="D1606" i="1"/>
  <c r="D1945" i="1"/>
  <c r="D2886" i="1"/>
  <c r="D2887" i="1"/>
  <c r="D2564" i="1"/>
  <c r="D603" i="1"/>
  <c r="D3562" i="1"/>
  <c r="D253" i="1"/>
  <c r="D254" i="1"/>
  <c r="D255" i="1"/>
  <c r="D1231" i="1"/>
  <c r="D2888" i="1"/>
  <c r="D1232" i="1"/>
  <c r="D1607" i="1"/>
  <c r="D1608" i="1"/>
  <c r="D2889" i="1"/>
  <c r="D604" i="1"/>
  <c r="D256" i="1"/>
  <c r="D2565" i="1"/>
  <c r="D1233" i="1"/>
  <c r="D2890" i="1"/>
  <c r="D1609" i="1"/>
  <c r="D1610" i="1"/>
  <c r="D2263" i="1"/>
  <c r="D906" i="1"/>
  <c r="D907" i="1"/>
  <c r="D257" i="1"/>
  <c r="D2566" i="1"/>
  <c r="D2891" i="1"/>
  <c r="D2892" i="1"/>
  <c r="D2264" i="1"/>
  <c r="D605" i="1"/>
  <c r="D1234" i="1"/>
  <c r="D908" i="1"/>
  <c r="D3885" i="1"/>
  <c r="D2265" i="1"/>
  <c r="D1235" i="1"/>
  <c r="D3242" i="1"/>
  <c r="D1611" i="1"/>
  <c r="D258" i="1"/>
  <c r="D909" i="1"/>
  <c r="D2893" i="1"/>
  <c r="D1946" i="1"/>
  <c r="D3243" i="1"/>
  <c r="D259" i="1"/>
  <c r="D1236" i="1"/>
  <c r="D3244" i="1"/>
  <c r="D1237" i="1"/>
  <c r="D260" i="1"/>
  <c r="D261" i="1"/>
  <c r="D3245" i="1"/>
  <c r="D3886" i="1"/>
  <c r="D2894" i="1"/>
  <c r="D1612" i="1"/>
  <c r="D262" i="1"/>
  <c r="D263" i="1"/>
  <c r="D910" i="1"/>
  <c r="D2895" i="1"/>
  <c r="D2266" i="1"/>
  <c r="D1238" i="1"/>
  <c r="D911" i="1"/>
  <c r="D606" i="1"/>
  <c r="D607" i="1"/>
  <c r="D1613" i="1"/>
  <c r="D1239" i="1"/>
  <c r="D1614" i="1"/>
  <c r="D2567" i="1"/>
  <c r="D2896" i="1"/>
  <c r="D1947" i="1"/>
  <c r="D2897" i="1"/>
  <c r="D1948" i="1"/>
  <c r="D1615" i="1"/>
  <c r="D608" i="1"/>
  <c r="D2568" i="1"/>
  <c r="D1616" i="1"/>
  <c r="D2267" i="1"/>
  <c r="D1240" i="1"/>
  <c r="D1241" i="1"/>
  <c r="D1617" i="1"/>
  <c r="D2898" i="1"/>
  <c r="D2268" i="1"/>
  <c r="D609" i="1"/>
  <c r="D3246" i="1"/>
  <c r="D1242" i="1"/>
  <c r="D3247" i="1"/>
  <c r="D1243" i="1"/>
  <c r="D3563" i="1"/>
  <c r="D3248" i="1"/>
  <c r="D3564" i="1"/>
  <c r="D2269" i="1"/>
  <c r="D912" i="1"/>
  <c r="D3249" i="1"/>
  <c r="D3250" i="1"/>
  <c r="D913" i="1"/>
  <c r="D2569" i="1"/>
  <c r="D1244" i="1"/>
  <c r="D2570" i="1"/>
  <c r="D1618" i="1"/>
  <c r="D2899" i="1"/>
  <c r="D1949" i="1"/>
  <c r="D914" i="1"/>
  <c r="D3251" i="1"/>
  <c r="D264" i="1"/>
  <c r="D1619" i="1"/>
  <c r="D1950" i="1"/>
  <c r="D1245" i="1"/>
  <c r="D2571" i="1"/>
  <c r="D3252" i="1"/>
  <c r="D1620" i="1"/>
  <c r="D2900" i="1"/>
  <c r="D1621" i="1"/>
  <c r="D610" i="1"/>
  <c r="D2270" i="1"/>
  <c r="D1246" i="1"/>
  <c r="D3253" i="1"/>
  <c r="D915" i="1"/>
  <c r="D2901" i="1"/>
  <c r="D265" i="1"/>
  <c r="D266" i="1"/>
  <c r="D1247" i="1"/>
  <c r="D2902" i="1"/>
  <c r="D3565" i="1"/>
  <c r="D611" i="1"/>
  <c r="D3254" i="1"/>
  <c r="D916" i="1"/>
  <c r="D3887" i="1"/>
  <c r="D1248" i="1"/>
  <c r="D3888" i="1"/>
  <c r="D267" i="1"/>
  <c r="D1249" i="1"/>
  <c r="D2271" i="1"/>
  <c r="D1951" i="1"/>
  <c r="D2572" i="1"/>
  <c r="D3889" i="1"/>
  <c r="D3566" i="1"/>
  <c r="D917" i="1"/>
  <c r="D1250" i="1"/>
  <c r="D2903" i="1"/>
  <c r="D3567" i="1"/>
  <c r="D612" i="1"/>
  <c r="D3255" i="1"/>
  <c r="D1622" i="1"/>
  <c r="D268" i="1"/>
  <c r="D3568" i="1"/>
  <c r="D2904" i="1"/>
  <c r="D269" i="1"/>
  <c r="D3890" i="1"/>
  <c r="D1952" i="1"/>
  <c r="D2272" i="1"/>
  <c r="D613" i="1"/>
  <c r="D614" i="1"/>
  <c r="D1623" i="1"/>
  <c r="D2573" i="1"/>
  <c r="D2905" i="1"/>
  <c r="D3569" i="1"/>
  <c r="D3570" i="1"/>
  <c r="D3571" i="1"/>
  <c r="D918" i="1"/>
  <c r="D3572" i="1"/>
  <c r="D270" i="1"/>
  <c r="D1251" i="1"/>
  <c r="D2273" i="1"/>
  <c r="D615" i="1"/>
  <c r="D271" i="1"/>
  <c r="D2574" i="1"/>
  <c r="D272" i="1"/>
  <c r="D1624" i="1"/>
  <c r="D2575" i="1"/>
  <c r="D3891" i="1"/>
  <c r="D2906" i="1"/>
  <c r="D616" i="1"/>
  <c r="D273" i="1"/>
  <c r="D2576" i="1"/>
  <c r="D617" i="1"/>
  <c r="D2577" i="1"/>
  <c r="D2274" i="1"/>
  <c r="D1252" i="1"/>
  <c r="D3892" i="1"/>
  <c r="D1625" i="1"/>
  <c r="D1253" i="1"/>
  <c r="D2578" i="1"/>
  <c r="D1953" i="1"/>
  <c r="D1254" i="1"/>
  <c r="D919" i="1"/>
  <c r="D1954" i="1"/>
  <c r="D274" i="1"/>
  <c r="D618" i="1"/>
  <c r="D3893" i="1"/>
  <c r="D275" i="1"/>
  <c r="D1626" i="1"/>
  <c r="D1955" i="1"/>
  <c r="D3256" i="1"/>
  <c r="D2579" i="1"/>
  <c r="D2275" i="1"/>
  <c r="D920" i="1"/>
  <c r="D3257" i="1"/>
  <c r="D276" i="1"/>
  <c r="D1255" i="1"/>
  <c r="D1956" i="1"/>
  <c r="D277" i="1"/>
  <c r="D3894" i="1"/>
  <c r="D2580" i="1"/>
  <c r="D619" i="1"/>
  <c r="D3573" i="1"/>
  <c r="D2907" i="1"/>
  <c r="D620" i="1"/>
  <c r="D1627" i="1"/>
  <c r="D1256" i="1"/>
  <c r="D2581" i="1"/>
  <c r="D1628" i="1"/>
  <c r="D2276" i="1"/>
  <c r="D1957" i="1"/>
  <c r="D3258" i="1"/>
  <c r="D3259" i="1"/>
  <c r="D621" i="1"/>
  <c r="D278" i="1"/>
  <c r="D921" i="1"/>
  <c r="D622" i="1"/>
  <c r="D279" i="1"/>
  <c r="D2582" i="1"/>
  <c r="D623" i="1"/>
  <c r="D1958" i="1"/>
  <c r="D1257" i="1"/>
  <c r="D624" i="1"/>
  <c r="D1258" i="1"/>
  <c r="D3260" i="1"/>
  <c r="D2908" i="1"/>
  <c r="D3895" i="1"/>
  <c r="D3261" i="1"/>
  <c r="D1259" i="1"/>
  <c r="D3262" i="1"/>
  <c r="D3574" i="1"/>
  <c r="D2909" i="1"/>
  <c r="D1629" i="1"/>
  <c r="D1959" i="1"/>
  <c r="D3263" i="1"/>
  <c r="D280" i="1"/>
  <c r="D2583" i="1"/>
  <c r="D3896" i="1"/>
  <c r="D2910" i="1"/>
  <c r="D922" i="1"/>
  <c r="D281" i="1"/>
  <c r="D282" i="1"/>
  <c r="D1260" i="1"/>
  <c r="D923" i="1"/>
  <c r="D625" i="1"/>
  <c r="D2584" i="1"/>
  <c r="D1261" i="1"/>
  <c r="D1630" i="1"/>
  <c r="D3264" i="1"/>
  <c r="D1960" i="1"/>
  <c r="D3265" i="1"/>
  <c r="D2911" i="1"/>
  <c r="D1262" i="1"/>
  <c r="D3897" i="1"/>
  <c r="D3898" i="1"/>
  <c r="D3266" i="1"/>
  <c r="D1631" i="1"/>
  <c r="D1961" i="1"/>
  <c r="D3575" i="1"/>
  <c r="D2912" i="1"/>
  <c r="D1263" i="1"/>
  <c r="D3899" i="1"/>
  <c r="D3267" i="1"/>
  <c r="D3576" i="1"/>
  <c r="D1264" i="1"/>
  <c r="D626" i="1"/>
  <c r="D627" i="1"/>
  <c r="D2913" i="1"/>
  <c r="D3900" i="1"/>
  <c r="D3577" i="1"/>
  <c r="D3901" i="1"/>
  <c r="D924" i="1"/>
  <c r="D3268" i="1"/>
  <c r="D2277" i="1"/>
  <c r="D628" i="1"/>
  <c r="D3578" i="1"/>
  <c r="D283" i="1"/>
  <c r="D1962" i="1"/>
  <c r="D1632" i="1"/>
  <c r="D284" i="1"/>
  <c r="D1265" i="1"/>
  <c r="D1633" i="1"/>
  <c r="D3902" i="1"/>
  <c r="D1634" i="1"/>
  <c r="D1266" i="1"/>
  <c r="D3903" i="1"/>
  <c r="D3269" i="1"/>
  <c r="D2278" i="1"/>
  <c r="D1267" i="1"/>
  <c r="D2279" i="1"/>
  <c r="D925" i="1"/>
  <c r="D2280" i="1"/>
  <c r="D926" i="1"/>
  <c r="D2914" i="1"/>
  <c r="D3579" i="1"/>
  <c r="D1963" i="1"/>
  <c r="D285" i="1"/>
  <c r="D3904" i="1"/>
  <c r="D2915" i="1"/>
  <c r="D3905" i="1"/>
  <c r="D2585" i="1"/>
  <c r="D3580" i="1"/>
  <c r="D927" i="1"/>
  <c r="D2586" i="1"/>
  <c r="D3906" i="1"/>
  <c r="D1635" i="1"/>
  <c r="D928" i="1"/>
  <c r="D629" i="1"/>
  <c r="D1636" i="1"/>
  <c r="D1637" i="1"/>
  <c r="D2587" i="1"/>
  <c r="D2281" i="1"/>
  <c r="D2588" i="1"/>
  <c r="D2282" i="1"/>
  <c r="D3907" i="1"/>
  <c r="D2589" i="1"/>
  <c r="D1268" i="1"/>
  <c r="D3908" i="1"/>
  <c r="D1638" i="1"/>
  <c r="D3270" i="1"/>
  <c r="D1964" i="1"/>
  <c r="D2916" i="1"/>
  <c r="D1269" i="1"/>
  <c r="D1270" i="1"/>
  <c r="D286" i="1"/>
  <c r="D1271" i="1"/>
  <c r="D2590" i="1"/>
  <c r="D1272" i="1"/>
  <c r="D3271" i="1"/>
  <c r="D3581" i="1"/>
  <c r="D2917" i="1"/>
  <c r="D1965" i="1"/>
  <c r="D3909" i="1"/>
  <c r="D2283" i="1"/>
  <c r="D929" i="1"/>
  <c r="D1966" i="1"/>
  <c r="D2284" i="1"/>
  <c r="D930" i="1"/>
  <c r="D2591" i="1"/>
  <c r="D931" i="1"/>
  <c r="D1639" i="1"/>
  <c r="D1640" i="1"/>
  <c r="D287" i="1"/>
  <c r="D288" i="1"/>
  <c r="D2285" i="1"/>
  <c r="D3910" i="1"/>
  <c r="D1967" i="1"/>
  <c r="D1968" i="1"/>
  <c r="D3272" i="1"/>
  <c r="D3911" i="1"/>
  <c r="D932" i="1"/>
  <c r="D1273" i="1"/>
  <c r="D630" i="1"/>
  <c r="D3273" i="1"/>
  <c r="D631" i="1"/>
  <c r="D3912" i="1"/>
  <c r="D289" i="1"/>
  <c r="D632" i="1"/>
  <c r="D2286" i="1"/>
  <c r="D1641" i="1"/>
  <c r="D1969" i="1"/>
  <c r="D933" i="1"/>
  <c r="D2287" i="1"/>
  <c r="D3913" i="1"/>
  <c r="D2288" i="1"/>
  <c r="D290" i="1"/>
  <c r="D934" i="1"/>
  <c r="D1274" i="1"/>
  <c r="D1275" i="1"/>
  <c r="D3914" i="1"/>
  <c r="D291" i="1"/>
  <c r="D633" i="1"/>
  <c r="D935" i="1"/>
  <c r="D3915" i="1"/>
  <c r="D1276" i="1"/>
  <c r="D3916" i="1"/>
  <c r="D292" i="1"/>
  <c r="D2918" i="1"/>
  <c r="D634" i="1"/>
  <c r="D2919" i="1"/>
  <c r="D3917" i="1"/>
  <c r="D2289" i="1"/>
  <c r="D1277" i="1"/>
  <c r="D1642" i="1"/>
  <c r="D936" i="1"/>
  <c r="D1643" i="1"/>
  <c r="D2290" i="1"/>
  <c r="D3918" i="1"/>
  <c r="D2920" i="1"/>
  <c r="D3274" i="1"/>
  <c r="D3919" i="1"/>
  <c r="D1644" i="1"/>
  <c r="D2291" i="1"/>
  <c r="D3275" i="1"/>
  <c r="D1278" i="1"/>
  <c r="D2292" i="1"/>
  <c r="D3582" i="1"/>
  <c r="D3583" i="1"/>
  <c r="D2592" i="1"/>
  <c r="D3920" i="1"/>
  <c r="D3584" i="1"/>
  <c r="D1645" i="1"/>
  <c r="D1970" i="1"/>
  <c r="D1279" i="1"/>
  <c r="D3585" i="1"/>
  <c r="D2293" i="1"/>
  <c r="D2593" i="1"/>
  <c r="D1646" i="1"/>
  <c r="D3586" i="1"/>
  <c r="D2921" i="1"/>
  <c r="D2922" i="1"/>
  <c r="D2594" i="1"/>
  <c r="D2294" i="1"/>
  <c r="D2595" i="1"/>
  <c r="D293" i="1"/>
  <c r="D635" i="1"/>
  <c r="D2923" i="1"/>
  <c r="D636" i="1"/>
  <c r="D3921" i="1"/>
  <c r="D294" i="1"/>
  <c r="D295" i="1"/>
  <c r="D937" i="1"/>
  <c r="D1280" i="1"/>
  <c r="D3276" i="1"/>
  <c r="D1971" i="1"/>
  <c r="D3587" i="1"/>
  <c r="D1647" i="1"/>
  <c r="D938" i="1"/>
  <c r="D939" i="1"/>
  <c r="D940" i="1"/>
  <c r="D1281" i="1"/>
  <c r="D1282" i="1"/>
  <c r="D2924" i="1"/>
  <c r="D3588" i="1"/>
  <c r="D2925" i="1"/>
  <c r="D1283" i="1"/>
  <c r="D637" i="1"/>
  <c r="D1972" i="1"/>
  <c r="D3922" i="1"/>
  <c r="D3923" i="1"/>
  <c r="D941" i="1"/>
  <c r="D3924" i="1"/>
  <c r="D942" i="1"/>
  <c r="D1973" i="1"/>
  <c r="D2596" i="1"/>
  <c r="D1284" i="1"/>
  <c r="D3925" i="1"/>
  <c r="D296" i="1"/>
  <c r="D943" i="1"/>
  <c r="D2295" i="1"/>
  <c r="D638" i="1"/>
  <c r="D3589" i="1"/>
  <c r="D3590" i="1"/>
  <c r="D1648" i="1"/>
  <c r="D1649" i="1"/>
  <c r="D1650" i="1"/>
  <c r="D2597" i="1"/>
  <c r="D1285" i="1"/>
  <c r="D1286" i="1"/>
  <c r="D1651" i="1"/>
  <c r="D1287" i="1"/>
  <c r="D297" i="1"/>
  <c r="D2598" i="1"/>
  <c r="D3277" i="1"/>
  <c r="D3926" i="1"/>
  <c r="D944" i="1"/>
  <c r="D945" i="1"/>
  <c r="D639" i="1"/>
  <c r="D3278" i="1"/>
  <c r="D1288" i="1"/>
  <c r="D3927" i="1"/>
  <c r="D1289" i="1"/>
  <c r="D3928" i="1"/>
  <c r="D298" i="1"/>
  <c r="D3929" i="1"/>
  <c r="D2296" i="1"/>
  <c r="D640" i="1"/>
  <c r="D299" i="1"/>
  <c r="D2926" i="1"/>
  <c r="D1652" i="1"/>
  <c r="D1653" i="1"/>
  <c r="D2297" i="1"/>
  <c r="D641" i="1"/>
  <c r="D300" i="1"/>
  <c r="D3279" i="1"/>
  <c r="D1290" i="1"/>
  <c r="D642" i="1"/>
  <c r="D3930" i="1"/>
  <c r="D301" i="1"/>
  <c r="D1291" i="1"/>
  <c r="D302" i="1"/>
  <c r="D946" i="1"/>
  <c r="D1974" i="1"/>
  <c r="D643" i="1"/>
  <c r="D1292" i="1"/>
  <c r="D2927" i="1"/>
  <c r="D2298" i="1"/>
  <c r="D3591" i="1"/>
  <c r="D3592" i="1"/>
  <c r="D3931" i="1"/>
  <c r="D3593" i="1"/>
  <c r="D2928" i="1"/>
  <c r="D303" i="1"/>
  <c r="D1293" i="1"/>
  <c r="D2599" i="1"/>
  <c r="D1294" i="1"/>
  <c r="D3280" i="1"/>
  <c r="D644" i="1"/>
  <c r="D645" i="1"/>
  <c r="D3932" i="1"/>
  <c r="D3594" i="1"/>
  <c r="D1654" i="1"/>
  <c r="D3281" i="1"/>
  <c r="D947" i="1"/>
  <c r="D2929" i="1"/>
  <c r="D2930" i="1"/>
  <c r="D2600" i="1"/>
  <c r="D3282" i="1"/>
  <c r="D304" i="1"/>
  <c r="D1295" i="1"/>
  <c r="D3933" i="1"/>
  <c r="D1296" i="1"/>
  <c r="D1975" i="1"/>
  <c r="D3595" i="1"/>
  <c r="D3934" i="1"/>
  <c r="D1976" i="1"/>
  <c r="D2601" i="1"/>
  <c r="D3283" i="1"/>
  <c r="D3596" i="1"/>
  <c r="D2931" i="1"/>
  <c r="D3284" i="1"/>
  <c r="D3285" i="1"/>
  <c r="D3286" i="1"/>
  <c r="D2932" i="1"/>
  <c r="D1655" i="1"/>
  <c r="D2299" i="1"/>
  <c r="D2933" i="1"/>
  <c r="D2602" i="1"/>
  <c r="D2603" i="1"/>
  <c r="D2934" i="1"/>
  <c r="D2604" i="1"/>
  <c r="D3935" i="1"/>
  <c r="D3287" i="1"/>
  <c r="D3597" i="1"/>
  <c r="D2605" i="1"/>
  <c r="D3288" i="1"/>
  <c r="D1297" i="1"/>
  <c r="D3289" i="1"/>
  <c r="D1977" i="1"/>
  <c r="D2300" i="1"/>
  <c r="D2606" i="1"/>
  <c r="D2607" i="1"/>
  <c r="D3598" i="1"/>
  <c r="D2608" i="1"/>
  <c r="D1298" i="1"/>
  <c r="D1978" i="1"/>
  <c r="D1299" i="1"/>
  <c r="D2935" i="1"/>
  <c r="D305" i="1"/>
  <c r="D306" i="1"/>
  <c r="D1300" i="1"/>
  <c r="D948" i="1"/>
  <c r="D3290" i="1"/>
  <c r="D307" i="1"/>
  <c r="D1656" i="1"/>
  <c r="D3291" i="1"/>
  <c r="D308" i="1"/>
  <c r="D3292" i="1"/>
  <c r="D3936" i="1"/>
  <c r="D2936" i="1"/>
  <c r="D2301" i="1"/>
  <c r="D2937" i="1"/>
  <c r="D3293" i="1"/>
  <c r="D1301" i="1"/>
  <c r="D1979" i="1"/>
  <c r="D1657" i="1"/>
  <c r="D3294" i="1"/>
  <c r="D2609" i="1"/>
  <c r="D2610" i="1"/>
  <c r="D3937" i="1"/>
  <c r="D3599" i="1"/>
  <c r="D3600" i="1"/>
  <c r="D3938" i="1"/>
  <c r="D3939" i="1"/>
  <c r="D2938" i="1"/>
  <c r="D2611" i="1"/>
  <c r="D309" i="1"/>
  <c r="D3295" i="1"/>
  <c r="D3601" i="1"/>
  <c r="D3296" i="1"/>
  <c r="D646" i="1"/>
  <c r="D3940" i="1"/>
  <c r="D2612" i="1"/>
  <c r="D1302" i="1"/>
  <c r="D1658" i="1"/>
  <c r="D2302" i="1"/>
  <c r="D1980" i="1"/>
  <c r="D1981" i="1"/>
  <c r="D3297" i="1"/>
  <c r="D3941" i="1"/>
  <c r="D2613" i="1"/>
  <c r="D949" i="1"/>
  <c r="D310" i="1"/>
  <c r="D3942" i="1"/>
  <c r="D1982" i="1"/>
  <c r="D1659" i="1"/>
  <c r="D3943" i="1"/>
  <c r="D950" i="1"/>
  <c r="D3298" i="1"/>
  <c r="D1983" i="1"/>
  <c r="D1660" i="1"/>
  <c r="D311" i="1"/>
  <c r="D2614" i="1"/>
  <c r="D2303" i="1"/>
  <c r="D3299" i="1"/>
  <c r="D2615" i="1"/>
  <c r="D3944" i="1"/>
  <c r="D2939" i="1"/>
  <c r="D3602" i="1"/>
  <c r="D2940" i="1"/>
  <c r="D3603" i="1"/>
  <c r="D312" i="1"/>
  <c r="D3300" i="1"/>
  <c r="D3301" i="1"/>
  <c r="D2616" i="1"/>
  <c r="D3945" i="1"/>
  <c r="D313" i="1"/>
  <c r="D647" i="1"/>
  <c r="D3946" i="1"/>
  <c r="D2941" i="1"/>
  <c r="D648" i="1"/>
  <c r="D3302" i="1"/>
  <c r="D1984" i="1"/>
  <c r="D1661" i="1"/>
  <c r="D2617" i="1"/>
  <c r="D314" i="1"/>
  <c r="D3303" i="1"/>
  <c r="D2618" i="1"/>
  <c r="D2304" i="1"/>
  <c r="D315" i="1"/>
  <c r="D649" i="1"/>
  <c r="D951" i="1"/>
  <c r="D2619" i="1"/>
  <c r="D2942" i="1"/>
  <c r="D316" i="1"/>
  <c r="D1985" i="1"/>
  <c r="D952" i="1"/>
  <c r="D317" i="1"/>
  <c r="D1662" i="1"/>
  <c r="D2620" i="1"/>
  <c r="D2305" i="1"/>
  <c r="D1303" i="1"/>
  <c r="D3604" i="1"/>
  <c r="D2621" i="1"/>
  <c r="D2306" i="1"/>
  <c r="D2943" i="1"/>
  <c r="D2944" i="1"/>
  <c r="D3304" i="1"/>
  <c r="D3947" i="1"/>
  <c r="D1304" i="1"/>
  <c r="D1663" i="1"/>
  <c r="D650" i="1"/>
  <c r="D651" i="1"/>
  <c r="D2307" i="1"/>
  <c r="D2945" i="1"/>
  <c r="D2308" i="1"/>
  <c r="D1664" i="1"/>
  <c r="D3948" i="1"/>
  <c r="D1305" i="1"/>
  <c r="D1665" i="1"/>
  <c r="D318" i="1"/>
  <c r="D953" i="1"/>
  <c r="D3305" i="1"/>
  <c r="D2622" i="1"/>
  <c r="D319" i="1"/>
  <c r="D3949" i="1"/>
  <c r="D320" i="1"/>
  <c r="D3306" i="1"/>
  <c r="D3950" i="1"/>
  <c r="D3951" i="1"/>
  <c r="D3307" i="1"/>
  <c r="D321" i="1"/>
  <c r="D2309" i="1"/>
  <c r="D3605" i="1"/>
  <c r="D2310" i="1"/>
  <c r="D954" i="1"/>
  <c r="D322" i="1"/>
  <c r="D1986" i="1"/>
  <c r="D1666" i="1"/>
  <c r="D955" i="1"/>
  <c r="D3606" i="1"/>
  <c r="D2623" i="1"/>
  <c r="D2624" i="1"/>
  <c r="D3308" i="1"/>
  <c r="D956" i="1"/>
  <c r="D1987" i="1"/>
  <c r="D1306" i="1"/>
  <c r="D957" i="1"/>
  <c r="D1667" i="1"/>
  <c r="D1307" i="1"/>
  <c r="D2946" i="1"/>
  <c r="D1668" i="1"/>
  <c r="D1669" i="1"/>
  <c r="D2311" i="1"/>
  <c r="D1670" i="1"/>
  <c r="D2625" i="1"/>
  <c r="D3607" i="1"/>
  <c r="D958" i="1"/>
  <c r="D2312" i="1"/>
  <c r="D1308" i="1"/>
  <c r="D959" i="1"/>
  <c r="D1309" i="1"/>
  <c r="D1988" i="1"/>
  <c r="D1310" i="1"/>
  <c r="D2626" i="1"/>
  <c r="D323" i="1"/>
  <c r="D2313" i="1"/>
  <c r="D2947" i="1"/>
  <c r="D1671" i="1"/>
  <c r="D1989" i="1"/>
  <c r="D324" i="1"/>
  <c r="D652" i="1"/>
  <c r="D2314" i="1"/>
  <c r="D653" i="1"/>
  <c r="D1990" i="1"/>
  <c r="D654" i="1"/>
  <c r="D325" i="1"/>
  <c r="D326" i="1"/>
  <c r="D2627" i="1"/>
  <c r="D655" i="1"/>
  <c r="D2315" i="1"/>
  <c r="D960" i="1"/>
  <c r="D2948" i="1"/>
  <c r="D1311" i="1"/>
  <c r="D961" i="1"/>
  <c r="D3952" i="1"/>
  <c r="D1672" i="1"/>
  <c r="D2316" i="1"/>
  <c r="D2949" i="1"/>
  <c r="D962" i="1"/>
  <c r="D327" i="1"/>
  <c r="D963" i="1"/>
  <c r="D2628" i="1"/>
  <c r="D2317" i="1"/>
  <c r="D3608" i="1"/>
  <c r="D2318" i="1"/>
  <c r="D1991" i="1"/>
  <c r="D3309" i="1"/>
  <c r="D1312" i="1"/>
  <c r="D2950" i="1"/>
  <c r="D328" i="1"/>
  <c r="D2629" i="1"/>
  <c r="D1992" i="1"/>
  <c r="D3609" i="1"/>
  <c r="D2951" i="1"/>
  <c r="D329" i="1"/>
  <c r="D656" i="1"/>
  <c r="D3953" i="1"/>
  <c r="D2630" i="1"/>
  <c r="D2631" i="1"/>
  <c r="D1673" i="1"/>
  <c r="D2319" i="1"/>
  <c r="D3954" i="1"/>
  <c r="D964" i="1"/>
  <c r="D330" i="1"/>
  <c r="D1993" i="1"/>
  <c r="D3955" i="1"/>
  <c r="D1674" i="1"/>
  <c r="D1994" i="1"/>
  <c r="D1995" i="1"/>
  <c r="D331" i="1"/>
  <c r="D657" i="1"/>
  <c r="D2952" i="1"/>
  <c r="D2320" i="1"/>
  <c r="D2632" i="1"/>
  <c r="D3310" i="1"/>
  <c r="D2633" i="1"/>
  <c r="D2953" i="1"/>
  <c r="D332" i="1"/>
  <c r="D2954" i="1"/>
  <c r="D3311" i="1"/>
  <c r="D2634" i="1"/>
  <c r="D2955" i="1"/>
  <c r="D3312" i="1"/>
  <c r="D2956" i="1"/>
  <c r="D1313" i="1"/>
  <c r="D2635" i="1"/>
  <c r="D658" i="1"/>
  <c r="D659" i="1"/>
  <c r="D333" i="1"/>
  <c r="D1314" i="1"/>
  <c r="D2321" i="1"/>
  <c r="D1315" i="1"/>
  <c r="D3956" i="1"/>
  <c r="D3313" i="1"/>
  <c r="D660" i="1"/>
  <c r="D661" i="1"/>
  <c r="D3314" i="1"/>
  <c r="D965" i="1"/>
  <c r="D2636" i="1"/>
  <c r="D2957" i="1"/>
  <c r="D334" i="1"/>
  <c r="D966" i="1"/>
  <c r="D335" i="1"/>
  <c r="D1675" i="1"/>
  <c r="D967" i="1"/>
  <c r="D1316" i="1"/>
  <c r="D2322" i="1"/>
  <c r="D2637" i="1"/>
  <c r="D1996" i="1"/>
  <c r="D3315" i="1"/>
  <c r="D662" i="1"/>
  <c r="D1317" i="1"/>
  <c r="D1997" i="1"/>
  <c r="D2323" i="1"/>
  <c r="D336" i="1"/>
  <c r="D2324" i="1"/>
  <c r="D337" i="1"/>
  <c r="D968" i="1"/>
  <c r="D1998" i="1"/>
  <c r="D1676" i="1"/>
  <c r="D663" i="1"/>
  <c r="D1677" i="1"/>
  <c r="D664" i="1"/>
  <c r="D1999" i="1"/>
  <c r="D1318" i="1"/>
  <c r="D969" i="1"/>
  <c r="D3957" i="1"/>
  <c r="D1678" i="1"/>
  <c r="D2958" i="1"/>
  <c r="D1679" i="1"/>
  <c r="D2959" i="1"/>
  <c r="D2960" i="1"/>
  <c r="D970" i="1"/>
  <c r="D665" i="1"/>
  <c r="D2961" i="1"/>
  <c r="D971" i="1"/>
  <c r="D3958" i="1"/>
  <c r="D2000" i="1"/>
  <c r="D2001" i="1"/>
  <c r="D1319" i="1"/>
  <c r="D3316" i="1"/>
  <c r="D338" i="1"/>
  <c r="D2002" i="1"/>
  <c r="D2325" i="1"/>
  <c r="D666" i="1"/>
  <c r="D2638" i="1"/>
  <c r="D972" i="1"/>
  <c r="D2003" i="1"/>
  <c r="D339" i="1"/>
  <c r="D667" i="1"/>
  <c r="D2326" i="1"/>
  <c r="D2004" i="1"/>
  <c r="D3317" i="1"/>
  <c r="D3318" i="1"/>
  <c r="D3319" i="1"/>
  <c r="D2962" i="1"/>
  <c r="D3320" i="1"/>
  <c r="D2005" i="1"/>
  <c r="D668" i="1"/>
  <c r="D973" i="1"/>
  <c r="D669" i="1"/>
  <c r="D3610" i="1"/>
  <c r="D2639" i="1"/>
  <c r="D3611" i="1"/>
  <c r="D2006" i="1"/>
  <c r="D3612" i="1"/>
  <c r="D2963" i="1"/>
  <c r="D974" i="1"/>
  <c r="D670" i="1"/>
  <c r="D3613" i="1"/>
  <c r="D2964" i="1"/>
  <c r="D2965" i="1"/>
  <c r="D3614" i="1"/>
  <c r="D1680" i="1"/>
  <c r="D671" i="1"/>
  <c r="D2640" i="1"/>
  <c r="D1681" i="1"/>
  <c r="D3959" i="1"/>
  <c r="D3960" i="1"/>
  <c r="D672" i="1"/>
  <c r="D975" i="1"/>
  <c r="D1682" i="1"/>
  <c r="D976" i="1"/>
  <c r="D340" i="1"/>
  <c r="D3961" i="1"/>
  <c r="D2966" i="1"/>
  <c r="D2327" i="1"/>
  <c r="D977" i="1"/>
  <c r="D673" i="1"/>
  <c r="D3615" i="1"/>
  <c r="D2641" i="1"/>
  <c r="D3962" i="1"/>
  <c r="D674" i="1"/>
  <c r="D675" i="1"/>
  <c r="D2642" i="1"/>
  <c r="D2967" i="1"/>
  <c r="D978" i="1"/>
  <c r="D3321" i="1"/>
  <c r="D1683" i="1"/>
  <c r="D676" i="1"/>
  <c r="D2643" i="1"/>
  <c r="D1684" i="1"/>
  <c r="D3322" i="1"/>
  <c r="D3963" i="1"/>
  <c r="D2328" i="1"/>
  <c r="D2007" i="1"/>
  <c r="D3616" i="1"/>
  <c r="D2968" i="1"/>
  <c r="D3964" i="1"/>
  <c r="D2329" i="1"/>
  <c r="D341" i="1"/>
  <c r="D3323" i="1"/>
  <c r="D2969" i="1"/>
  <c r="D2008" i="1"/>
  <c r="D677" i="1"/>
  <c r="D3324" i="1"/>
  <c r="D3965" i="1"/>
  <c r="D678" i="1"/>
  <c r="D3325" i="1"/>
  <c r="D2644" i="1"/>
  <c r="D3966" i="1"/>
  <c r="D342" i="1"/>
  <c r="D3326" i="1"/>
  <c r="D679" i="1"/>
  <c r="D3967" i="1"/>
  <c r="D3968" i="1"/>
  <c r="D1320" i="1"/>
  <c r="D1685" i="1"/>
  <c r="D3327" i="1"/>
  <c r="D1321" i="1"/>
  <c r="D680" i="1"/>
  <c r="D3969" i="1"/>
  <c r="D979" i="1"/>
  <c r="D2009" i="1"/>
  <c r="D3328" i="1"/>
  <c r="D1322" i="1"/>
  <c r="D681" i="1"/>
  <c r="D1686" i="1"/>
  <c r="D1687" i="1"/>
  <c r="D343" i="1"/>
  <c r="D3329" i="1"/>
  <c r="D3617" i="1"/>
  <c r="D3970" i="1"/>
  <c r="D2010" i="1"/>
  <c r="D980" i="1"/>
  <c r="D3330" i="1"/>
  <c r="D3971" i="1"/>
  <c r="D2330" i="1"/>
  <c r="D2970" i="1"/>
  <c r="D2011" i="1"/>
  <c r="D3331" i="1"/>
  <c r="D2645" i="1"/>
  <c r="D1323" i="1"/>
  <c r="D2012" i="1"/>
  <c r="D682" i="1"/>
  <c r="D683" i="1"/>
  <c r="D2013" i="1"/>
  <c r="D981" i="1"/>
  <c r="D982" i="1"/>
  <c r="D2646" i="1"/>
  <c r="D2647" i="1"/>
  <c r="D344" i="1"/>
  <c r="D983" i="1"/>
  <c r="D345" i="1"/>
  <c r="D684" i="1"/>
  <c r="D2648" i="1"/>
  <c r="D2331" i="1"/>
  <c r="D3332" i="1"/>
  <c r="D3618" i="1"/>
  <c r="D1688" i="1"/>
  <c r="D2649" i="1"/>
  <c r="D3619" i="1"/>
  <c r="D3333" i="1"/>
  <c r="D3334" i="1"/>
  <c r="D1689" i="1"/>
  <c r="D685" i="1"/>
  <c r="D2650" i="1"/>
  <c r="D2971" i="1"/>
  <c r="D984" i="1"/>
  <c r="D2651" i="1"/>
  <c r="D1690" i="1"/>
  <c r="D1691" i="1"/>
  <c r="D2652" i="1"/>
  <c r="D1692" i="1"/>
  <c r="D2014" i="1"/>
  <c r="D686" i="1"/>
  <c r="D3335" i="1"/>
  <c r="D3620" i="1"/>
  <c r="D1693" i="1"/>
  <c r="D687" i="1"/>
  <c r="D3336" i="1"/>
  <c r="D346" i="1"/>
  <c r="D1694" i="1"/>
  <c r="D985" i="1"/>
  <c r="D986" i="1"/>
  <c r="D1695" i="1"/>
  <c r="D987" i="1"/>
  <c r="D2332" i="1"/>
  <c r="D2653" i="1"/>
  <c r="D2972" i="1"/>
  <c r="D2333" i="1"/>
  <c r="D3621" i="1"/>
  <c r="D688" i="1"/>
  <c r="D1696" i="1"/>
  <c r="D1324" i="1"/>
  <c r="D347" i="1"/>
  <c r="D2654" i="1"/>
  <c r="D348" i="1"/>
  <c r="D3622" i="1"/>
  <c r="D3623" i="1"/>
  <c r="D349" i="1"/>
  <c r="D988" i="1"/>
  <c r="D1697" i="1"/>
  <c r="D689" i="1"/>
  <c r="D989" i="1"/>
  <c r="D1325" i="1"/>
  <c r="D2334" i="1"/>
  <c r="D2973" i="1"/>
  <c r="D3624" i="1"/>
  <c r="D1698" i="1"/>
  <c r="D2655" i="1"/>
  <c r="D990" i="1"/>
  <c r="D2974" i="1"/>
  <c r="D2335" i="1"/>
  <c r="D2015" i="1"/>
  <c r="D2336" i="1"/>
  <c r="D690" i="1"/>
  <c r="D991" i="1"/>
  <c r="D3337" i="1"/>
  <c r="D2975" i="1"/>
  <c r="D1699" i="1"/>
  <c r="D3625" i="1"/>
  <c r="D350" i="1"/>
  <c r="D2656" i="1"/>
  <c r="D1326" i="1"/>
  <c r="D1327" i="1"/>
  <c r="D691" i="1"/>
  <c r="D1328" i="1"/>
  <c r="D2337" i="1"/>
  <c r="D992" i="1"/>
  <c r="D2657" i="1"/>
  <c r="D2658" i="1"/>
  <c r="D2659" i="1"/>
  <c r="D2976" i="1"/>
  <c r="D993" i="1"/>
  <c r="D1329" i="1"/>
  <c r="D692" i="1"/>
  <c r="D2016" i="1"/>
  <c r="D994" i="1"/>
  <c r="D1330" i="1"/>
  <c r="D351" i="1"/>
  <c r="D2338" i="1"/>
  <c r="D3338" i="1"/>
  <c r="D2977" i="1"/>
  <c r="D3626" i="1"/>
  <c r="D2339" i="1"/>
  <c r="D1700" i="1"/>
  <c r="D352" i="1"/>
  <c r="D1331" i="1"/>
  <c r="D995" i="1"/>
  <c r="D2978" i="1"/>
  <c r="D353" i="1"/>
  <c r="D1701" i="1"/>
  <c r="D996" i="1"/>
  <c r="D3339" i="1"/>
  <c r="D2660" i="1"/>
  <c r="D2017" i="1"/>
  <c r="D354" i="1"/>
  <c r="D2018" i="1"/>
  <c r="D2019" i="1"/>
  <c r="D1702" i="1"/>
  <c r="D2020" i="1"/>
  <c r="D2021" i="1"/>
  <c r="D3340" i="1"/>
  <c r="D2979" i="1"/>
  <c r="D3972" i="1"/>
  <c r="D355" i="1"/>
  <c r="D997" i="1"/>
  <c r="D998" i="1"/>
  <c r="D2661" i="1"/>
  <c r="D2022" i="1"/>
  <c r="D2340" i="1"/>
  <c r="D2662" i="1"/>
  <c r="D2663" i="1"/>
  <c r="D999" i="1"/>
  <c r="D2341" i="1"/>
  <c r="D2023" i="1"/>
  <c r="D2980" i="1"/>
  <c r="D2664" i="1"/>
  <c r="D3973" i="1"/>
  <c r="D3341" i="1"/>
  <c r="D3974" i="1"/>
  <c r="D2024" i="1"/>
  <c r="D3342" i="1"/>
  <c r="D3975" i="1"/>
  <c r="D3976" i="1"/>
  <c r="D3977" i="1"/>
  <c r="D1000" i="1"/>
  <c r="D2665" i="1"/>
  <c r="D3343" i="1"/>
  <c r="D3344" i="1"/>
  <c r="D3978" i="1"/>
  <c r="D1001" i="1"/>
  <c r="D2025" i="1"/>
  <c r="D2981" i="1"/>
  <c r="D356" i="1"/>
  <c r="D2026" i="1"/>
  <c r="D3345" i="1"/>
  <c r="D2342" i="1"/>
  <c r="D1703" i="1"/>
  <c r="D3627" i="1"/>
  <c r="D3979" i="1"/>
  <c r="D2027" i="1"/>
  <c r="D3980" i="1"/>
  <c r="D1332" i="1"/>
  <c r="D693" i="1"/>
  <c r="D2982" i="1"/>
  <c r="D1333" i="1"/>
  <c r="D1704" i="1"/>
  <c r="D3628" i="1"/>
  <c r="D2983" i="1"/>
  <c r="D694" i="1"/>
  <c r="D695" i="1"/>
  <c r="D2984" i="1"/>
  <c r="D1002" i="1"/>
  <c r="D1334" i="1"/>
  <c r="D2666" i="1"/>
  <c r="D1335" i="1"/>
  <c r="D3346" i="1"/>
  <c r="D696" i="1"/>
  <c r="D697" i="1"/>
  <c r="D3347" i="1"/>
  <c r="D357" i="1"/>
  <c r="D2028" i="1"/>
  <c r="D358" i="1"/>
  <c r="D3981" i="1"/>
  <c r="D698" i="1"/>
  <c r="D2343" i="1"/>
  <c r="D1705" i="1"/>
  <c r="D359" i="1"/>
  <c r="D1706" i="1"/>
  <c r="D2985" i="1"/>
  <c r="D360" i="1"/>
  <c r="D3982" i="1"/>
  <c r="D699" i="1"/>
  <c r="D700" i="1"/>
  <c r="D2667" i="1"/>
  <c r="D3629" i="1"/>
  <c r="D2029" i="1"/>
  <c r="D361" i="1"/>
  <c r="D3348" i="1"/>
  <c r="D1707" i="1"/>
  <c r="D362" i="1"/>
  <c r="D2986" i="1"/>
  <c r="D3983" i="1"/>
  <c r="D3984" i="1"/>
  <c r="D1708" i="1"/>
  <c r="D1003" i="1"/>
  <c r="D1709" i="1"/>
  <c r="D3630" i="1"/>
  <c r="D3985" i="1"/>
  <c r="D2668" i="1"/>
  <c r="D1336" i="1"/>
  <c r="D1710" i="1"/>
  <c r="D2030" i="1"/>
  <c r="D1337" i="1"/>
  <c r="D3986" i="1"/>
  <c r="D2669" i="1"/>
  <c r="D1338" i="1"/>
  <c r="D3349" i="1"/>
  <c r="D3631" i="1"/>
  <c r="D1004" i="1"/>
  <c r="D363" i="1"/>
  <c r="D3987" i="1"/>
  <c r="D1005" i="1"/>
  <c r="D364" i="1"/>
  <c r="D1006" i="1"/>
  <c r="D365" i="1"/>
  <c r="D366" i="1"/>
  <c r="D3632" i="1"/>
  <c r="D1711" i="1"/>
  <c r="D2987" i="1"/>
  <c r="D1339" i="1"/>
  <c r="D3988" i="1"/>
  <c r="D1007" i="1"/>
  <c r="D3989" i="1"/>
  <c r="D3990" i="1"/>
  <c r="D3633" i="1"/>
  <c r="D3350" i="1"/>
  <c r="D3991" i="1"/>
  <c r="D2344" i="1"/>
  <c r="D3351" i="1"/>
  <c r="D3992" i="1"/>
  <c r="D1712" i="1"/>
  <c r="D701" i="1"/>
  <c r="D2031" i="1"/>
  <c r="D2670" i="1"/>
  <c r="D3634" i="1"/>
  <c r="D1008" i="1"/>
  <c r="D2345" i="1"/>
  <c r="D1713" i="1"/>
  <c r="D1714" i="1"/>
  <c r="D3352" i="1"/>
  <c r="D3993" i="1"/>
  <c r="D367" i="1"/>
  <c r="D2988" i="1"/>
  <c r="D3635" i="1"/>
  <c r="D2346" i="1"/>
  <c r="D1340" i="1"/>
  <c r="D1341" i="1"/>
  <c r="D2671" i="1"/>
  <c r="D2347" i="1"/>
  <c r="D702" i="1"/>
  <c r="D703" i="1"/>
  <c r="D2032" i="1"/>
  <c r="D2348" i="1"/>
  <c r="D1009" i="1"/>
  <c r="D2989" i="1"/>
  <c r="D2672" i="1"/>
  <c r="D1715" i="1"/>
  <c r="D2673" i="1"/>
  <c r="D2674" i="1"/>
  <c r="D3994" i="1"/>
  <c r="D2033" i="1"/>
  <c r="D1342" i="1"/>
  <c r="D1343" i="1"/>
  <c r="D3353" i="1"/>
  <c r="D3995" i="1"/>
  <c r="D1010" i="1"/>
  <c r="D3636" i="1"/>
  <c r="D1344" i="1"/>
  <c r="D2034" i="1"/>
  <c r="D1345" i="1"/>
  <c r="D3637" i="1"/>
  <c r="D1011" i="1"/>
  <c r="D2990" i="1"/>
  <c r="D2991" i="1"/>
  <c r="D3996" i="1"/>
  <c r="D2349" i="1"/>
  <c r="D3997" i="1"/>
  <c r="D2350" i="1"/>
  <c r="D704" i="1"/>
  <c r="D1716" i="1"/>
  <c r="D368" i="1"/>
  <c r="D2992" i="1"/>
  <c r="D2035" i="1"/>
  <c r="D3638" i="1"/>
  <c r="D2036" i="1"/>
  <c r="D369" i="1"/>
  <c r="D2993" i="1"/>
  <c r="D1346" i="1"/>
  <c r="D1012" i="1"/>
  <c r="D2994" i="1"/>
  <c r="D2675" i="1"/>
  <c r="D3998" i="1"/>
  <c r="D1717" i="1"/>
  <c r="D3999" i="1"/>
  <c r="D705" i="1"/>
  <c r="D3639" i="1"/>
  <c r="D3640" i="1"/>
  <c r="D2676" i="1"/>
  <c r="D2677" i="1"/>
  <c r="D3641" i="1"/>
  <c r="D2351" i="1"/>
  <c r="D3354" i="1"/>
  <c r="D2678" i="1"/>
  <c r="D3642" i="1"/>
  <c r="D1718" i="1"/>
  <c r="D1013" i="1"/>
  <c r="D1719" i="1"/>
  <c r="D370" i="1"/>
  <c r="D371" i="1"/>
  <c r="D1347" i="1"/>
  <c r="D1720" i="1"/>
  <c r="D1348" i="1"/>
  <c r="D2352" i="1"/>
  <c r="D1721" i="1"/>
  <c r="D3355" i="1"/>
  <c r="D3356" i="1"/>
  <c r="D1722" i="1"/>
  <c r="D1349" i="1"/>
  <c r="D2995" i="1"/>
  <c r="D2996" i="1"/>
  <c r="D1723" i="1"/>
  <c r="D706" i="1"/>
  <c r="D1014" i="1"/>
  <c r="D2679" i="1"/>
  <c r="D707" i="1"/>
  <c r="D372" i="1"/>
  <c r="D1015" i="1"/>
  <c r="D3357" i="1"/>
  <c r="D2997" i="1"/>
  <c r="D2037" i="1"/>
  <c r="D1016" i="1"/>
  <c r="D2680" i="1"/>
  <c r="D3643" i="1"/>
  <c r="D1017" i="1"/>
  <c r="D373" i="1"/>
  <c r="D374" i="1"/>
  <c r="D2353" i="1"/>
  <c r="D1018" i="1"/>
  <c r="D3644" i="1"/>
  <c r="D2681" i="1"/>
  <c r="D3645" i="1"/>
  <c r="D2038" i="1"/>
  <c r="D1019" i="1"/>
  <c r="D375" i="1"/>
  <c r="D708" i="1"/>
  <c r="D376" i="1"/>
  <c r="D1020" i="1"/>
  <c r="D1350" i="1"/>
  <c r="D3646" i="1"/>
  <c r="D1724" i="1"/>
  <c r="D3358" i="1"/>
  <c r="D377" i="1"/>
  <c r="D2682" i="1"/>
  <c r="D2354" i="1"/>
  <c r="D2683" i="1"/>
  <c r="D2355" i="1"/>
  <c r="D1725" i="1"/>
  <c r="D4000" i="1"/>
  <c r="D709" i="1"/>
  <c r="D710" i="1"/>
  <c r="D378" i="1"/>
  <c r="D1351" i="1"/>
  <c r="D4001" i="1"/>
  <c r="D711" i="1"/>
  <c r="D3647" i="1"/>
  <c r="D1726" i="1"/>
  <c r="D712" i="1"/>
  <c r="D2039" i="1"/>
  <c r="D3359" i="1"/>
  <c r="D2356" i="1"/>
  <c r="D379" i="1"/>
  <c r="D2684" i="1"/>
  <c r="D2998" i="1"/>
  <c r="D380" i="1"/>
  <c r="D1352" i="1"/>
  <c r="D381" i="1"/>
  <c r="D2040" i="1"/>
  <c r="D2685" i="1"/>
  <c r="D1727" i="1"/>
  <c r="D2999" i="1"/>
  <c r="D1728" i="1"/>
  <c r="D1021" i="1"/>
  <c r="D2041" i="1"/>
  <c r="D2042" i="1"/>
  <c r="D3000" i="1"/>
  <c r="D1022" i="1"/>
  <c r="D1729" i="1"/>
  <c r="D2357" i="1"/>
  <c r="V3360" i="1"/>
  <c r="V2" i="1"/>
  <c r="V1353" i="1"/>
  <c r="V1023" i="1"/>
  <c r="V2358" i="1"/>
  <c r="V713" i="1"/>
  <c r="V2686" i="1"/>
  <c r="V1024" i="1"/>
  <c r="V382" i="1"/>
  <c r="V1354" i="1"/>
  <c r="V1730" i="1"/>
  <c r="V3648" i="1"/>
  <c r="V3" i="1"/>
  <c r="V1731" i="1"/>
  <c r="V383" i="1"/>
  <c r="V1355" i="1"/>
  <c r="V2043" i="1"/>
  <c r="V3649" i="1"/>
  <c r="V4" i="1"/>
  <c r="V384" i="1"/>
  <c r="V1025" i="1"/>
  <c r="V5" i="1"/>
  <c r="V3650" i="1"/>
  <c r="V385" i="1"/>
  <c r="V2044" i="1"/>
  <c r="V1732" i="1"/>
  <c r="V1026" i="1"/>
  <c r="V2687" i="1"/>
  <c r="V2045" i="1"/>
  <c r="V2688" i="1"/>
  <c r="V1027" i="1"/>
  <c r="V386" i="1"/>
  <c r="V2689" i="1"/>
  <c r="V714" i="1"/>
  <c r="V1356" i="1"/>
  <c r="V3001" i="1"/>
  <c r="V6" i="1"/>
  <c r="V3651" i="1"/>
  <c r="V1733" i="1"/>
  <c r="V3652" i="1"/>
  <c r="V3002" i="1"/>
  <c r="V2359" i="1"/>
  <c r="V3653" i="1"/>
  <c r="V1028" i="1"/>
  <c r="V1734" i="1"/>
  <c r="V3654" i="1"/>
  <c r="V3655" i="1"/>
  <c r="V2046" i="1"/>
  <c r="V3656" i="1"/>
  <c r="V2690" i="1"/>
  <c r="V387" i="1"/>
  <c r="V7" i="1"/>
  <c r="V3361" i="1"/>
  <c r="V2691" i="1"/>
  <c r="V1735" i="1"/>
  <c r="V1029" i="1"/>
  <c r="V715" i="1"/>
  <c r="V1736" i="1"/>
  <c r="V388" i="1"/>
  <c r="V3657" i="1"/>
  <c r="V3362" i="1"/>
  <c r="V3363" i="1"/>
  <c r="V3003" i="1"/>
  <c r="V3004" i="1"/>
  <c r="V3005" i="1"/>
  <c r="V3364" i="1"/>
  <c r="V1737" i="1"/>
  <c r="V3006" i="1"/>
  <c r="V2360" i="1"/>
  <c r="V3658" i="1"/>
  <c r="V1357" i="1"/>
  <c r="V2047" i="1"/>
  <c r="V716" i="1"/>
  <c r="V717" i="1"/>
  <c r="V2361" i="1"/>
  <c r="V1030" i="1"/>
  <c r="V3007" i="1"/>
  <c r="V2048" i="1"/>
  <c r="V2692" i="1"/>
  <c r="V389" i="1"/>
  <c r="V2693" i="1"/>
  <c r="V3659" i="1"/>
  <c r="V3660" i="1"/>
  <c r="V3365" i="1"/>
  <c r="V8" i="1"/>
  <c r="V718" i="1"/>
  <c r="V3366" i="1"/>
  <c r="V1738" i="1"/>
  <c r="V3008" i="1"/>
  <c r="V719" i="1"/>
  <c r="V720" i="1"/>
  <c r="V721" i="1"/>
  <c r="V3009" i="1"/>
  <c r="V2362" i="1"/>
  <c r="V722" i="1"/>
  <c r="V2363" i="1"/>
  <c r="V723" i="1"/>
  <c r="V9" i="1"/>
  <c r="V1358" i="1"/>
  <c r="V3010" i="1"/>
  <c r="V10" i="1"/>
  <c r="V3367" i="1"/>
  <c r="V1031" i="1"/>
  <c r="V11" i="1"/>
  <c r="V3011" i="1"/>
  <c r="V3012" i="1"/>
  <c r="V12" i="1"/>
  <c r="V1739" i="1"/>
  <c r="V1740" i="1"/>
  <c r="V2364" i="1"/>
  <c r="V1032" i="1"/>
  <c r="V3661" i="1"/>
  <c r="V3013" i="1"/>
  <c r="V2049" i="1"/>
  <c r="V2050" i="1"/>
  <c r="V3014" i="1"/>
  <c r="V3662" i="1"/>
  <c r="V2051" i="1"/>
  <c r="V1033" i="1"/>
  <c r="V2052" i="1"/>
  <c r="V1359" i="1"/>
  <c r="V724" i="1"/>
  <c r="V1034" i="1"/>
  <c r="V1360" i="1"/>
  <c r="V3663" i="1"/>
  <c r="V3368" i="1"/>
  <c r="V2365" i="1"/>
  <c r="V3015" i="1"/>
  <c r="V725" i="1"/>
  <c r="V3016" i="1"/>
  <c r="V2366" i="1"/>
  <c r="V726" i="1"/>
  <c r="V13" i="1"/>
  <c r="V3664" i="1"/>
  <c r="V3017" i="1"/>
  <c r="V2367" i="1"/>
  <c r="V3018" i="1"/>
  <c r="V1361" i="1"/>
  <c r="V2053" i="1"/>
  <c r="V1362" i="1"/>
  <c r="V3369" i="1"/>
  <c r="V727" i="1"/>
  <c r="V3665" i="1"/>
  <c r="V2054" i="1"/>
  <c r="V2368" i="1"/>
  <c r="V728" i="1"/>
  <c r="V1363" i="1"/>
  <c r="V1741" i="1"/>
  <c r="V3370" i="1"/>
  <c r="V1035" i="1"/>
  <c r="V2694" i="1"/>
  <c r="V3666" i="1"/>
  <c r="V2369" i="1"/>
  <c r="V1364" i="1"/>
  <c r="V14" i="1"/>
  <c r="V729" i="1"/>
  <c r="V3371" i="1"/>
  <c r="V3667" i="1"/>
  <c r="V730" i="1"/>
  <c r="V2370" i="1"/>
  <c r="V3019" i="1"/>
  <c r="V2695" i="1"/>
  <c r="V3668" i="1"/>
  <c r="V3020" i="1"/>
  <c r="V3669" i="1"/>
  <c r="V2371" i="1"/>
  <c r="V2696" i="1"/>
  <c r="V2055" i="1"/>
  <c r="V3372" i="1"/>
  <c r="V2372" i="1"/>
  <c r="V3670" i="1"/>
  <c r="V390" i="1"/>
  <c r="V391" i="1"/>
  <c r="V3021" i="1"/>
  <c r="V3671" i="1"/>
  <c r="V2056" i="1"/>
  <c r="V3022" i="1"/>
  <c r="V731" i="1"/>
  <c r="V2057" i="1"/>
  <c r="V2373" i="1"/>
  <c r="V2374" i="1"/>
  <c r="V3373" i="1"/>
  <c r="V3672" i="1"/>
  <c r="V2375" i="1"/>
  <c r="V3374" i="1"/>
  <c r="V3673" i="1"/>
  <c r="V15" i="1"/>
  <c r="V392" i="1"/>
  <c r="V3375" i="1"/>
  <c r="V3023" i="1"/>
  <c r="V1365" i="1"/>
  <c r="V16" i="1"/>
  <c r="V1742" i="1"/>
  <c r="V17" i="1"/>
  <c r="V3024" i="1"/>
  <c r="V1036" i="1"/>
  <c r="V2376" i="1"/>
  <c r="V3025" i="1"/>
  <c r="V1743" i="1"/>
  <c r="V2377" i="1"/>
  <c r="V3674" i="1"/>
  <c r="V1366" i="1"/>
  <c r="V1367" i="1"/>
  <c r="V393" i="1"/>
  <c r="V1744" i="1"/>
  <c r="V3026" i="1"/>
  <c r="V1745" i="1"/>
  <c r="V18" i="1"/>
  <c r="V732" i="1"/>
  <c r="V2378" i="1"/>
  <c r="V1746" i="1"/>
  <c r="V1037" i="1"/>
  <c r="V3675" i="1"/>
  <c r="V2058" i="1"/>
  <c r="V1368" i="1"/>
  <c r="V1038" i="1"/>
  <c r="V19" i="1"/>
  <c r="V733" i="1"/>
  <c r="V3676" i="1"/>
  <c r="V2379" i="1"/>
  <c r="V1747" i="1"/>
  <c r="V3027" i="1"/>
  <c r="V1039" i="1"/>
  <c r="V3677" i="1"/>
  <c r="V2059" i="1"/>
  <c r="V734" i="1"/>
  <c r="V735" i="1"/>
  <c r="V20" i="1"/>
  <c r="V394" i="1"/>
  <c r="V2380" i="1"/>
  <c r="V2381" i="1"/>
  <c r="V3028" i="1"/>
  <c r="V3376" i="1"/>
  <c r="V3377" i="1"/>
  <c r="V2382" i="1"/>
  <c r="V21" i="1"/>
  <c r="V2060" i="1"/>
  <c r="V1748" i="1"/>
  <c r="V1369" i="1"/>
  <c r="V22" i="1"/>
  <c r="V1370" i="1"/>
  <c r="V23" i="1"/>
  <c r="V395" i="1"/>
  <c r="V2383" i="1"/>
  <c r="V3678" i="1"/>
  <c r="V3029" i="1"/>
  <c r="V2061" i="1"/>
  <c r="V1371" i="1"/>
  <c r="V1372" i="1"/>
  <c r="V1749" i="1"/>
  <c r="V3378" i="1"/>
  <c r="V3679" i="1"/>
  <c r="V24" i="1"/>
  <c r="V25" i="1"/>
  <c r="V2697" i="1"/>
  <c r="V1750" i="1"/>
  <c r="V3379" i="1"/>
  <c r="V3380" i="1"/>
  <c r="V3680" i="1"/>
  <c r="V26" i="1"/>
  <c r="V736" i="1"/>
  <c r="V396" i="1"/>
  <c r="V2698" i="1"/>
  <c r="V2384" i="1"/>
  <c r="V3681" i="1"/>
  <c r="V737" i="1"/>
  <c r="V397" i="1"/>
  <c r="V1751" i="1"/>
  <c r="V398" i="1"/>
  <c r="V1373" i="1"/>
  <c r="V27" i="1"/>
  <c r="V1752" i="1"/>
  <c r="V2062" i="1"/>
  <c r="V2385" i="1"/>
  <c r="V3682" i="1"/>
  <c r="V1753" i="1"/>
  <c r="V399" i="1"/>
  <c r="V3381" i="1"/>
  <c r="V3030" i="1"/>
  <c r="V738" i="1"/>
  <c r="V2063" i="1"/>
  <c r="V3382" i="1"/>
  <c r="V2386" i="1"/>
  <c r="V3031" i="1"/>
  <c r="V2699" i="1"/>
  <c r="V1754" i="1"/>
  <c r="V2387" i="1"/>
  <c r="V3032" i="1"/>
  <c r="V2388" i="1"/>
  <c r="V3033" i="1"/>
  <c r="V739" i="1"/>
  <c r="V1374" i="1"/>
  <c r="V1375" i="1"/>
  <c r="V1755" i="1"/>
  <c r="V1376" i="1"/>
  <c r="V400" i="1"/>
  <c r="V28" i="1"/>
  <c r="V1040" i="1"/>
  <c r="V1377" i="1"/>
  <c r="V29" i="1"/>
  <c r="V3034" i="1"/>
  <c r="V1041" i="1"/>
  <c r="V401" i="1"/>
  <c r="V3383" i="1"/>
  <c r="V3683" i="1"/>
  <c r="V1378" i="1"/>
  <c r="V30" i="1"/>
  <c r="V2389" i="1"/>
  <c r="V2064" i="1"/>
  <c r="V1756" i="1"/>
  <c r="V2065" i="1"/>
  <c r="V402" i="1"/>
  <c r="V3035" i="1"/>
  <c r="V1042" i="1"/>
  <c r="V2066" i="1"/>
  <c r="V2700" i="1"/>
  <c r="V2701" i="1"/>
  <c r="V2067" i="1"/>
  <c r="V3036" i="1"/>
  <c r="V31" i="1"/>
  <c r="V2702" i="1"/>
  <c r="V2068" i="1"/>
  <c r="V2703" i="1"/>
  <c r="V32" i="1"/>
  <c r="V3684" i="1"/>
  <c r="V403" i="1"/>
  <c r="V1757" i="1"/>
  <c r="V3037" i="1"/>
  <c r="V2704" i="1"/>
  <c r="V2069" i="1"/>
  <c r="V740" i="1"/>
  <c r="V741" i="1"/>
  <c r="V33" i="1"/>
  <c r="V2390" i="1"/>
  <c r="V1043" i="1"/>
  <c r="V3685" i="1"/>
  <c r="V3384" i="1"/>
  <c r="V1044" i="1"/>
  <c r="V1045" i="1"/>
  <c r="V2070" i="1"/>
  <c r="V404" i="1"/>
  <c r="V3038" i="1"/>
  <c r="V2391" i="1"/>
  <c r="V1046" i="1"/>
  <c r="V3039" i="1"/>
  <c r="V34" i="1"/>
  <c r="V1047" i="1"/>
  <c r="V742" i="1"/>
  <c r="V1379" i="1"/>
  <c r="V2071" i="1"/>
  <c r="V405" i="1"/>
  <c r="V2392" i="1"/>
  <c r="V2072" i="1"/>
  <c r="V35" i="1"/>
  <c r="V1380" i="1"/>
  <c r="V1048" i="1"/>
  <c r="V1049" i="1"/>
  <c r="V2705" i="1"/>
  <c r="V3686" i="1"/>
  <c r="V3040" i="1"/>
  <c r="V3385" i="1"/>
  <c r="V3386" i="1"/>
  <c r="V2393" i="1"/>
  <c r="V1758" i="1"/>
  <c r="V1381" i="1"/>
  <c r="V1050" i="1"/>
  <c r="V1051" i="1"/>
  <c r="V1052" i="1"/>
  <c r="V3041" i="1"/>
  <c r="V36" i="1"/>
  <c r="V3387" i="1"/>
  <c r="V3388" i="1"/>
  <c r="V3389" i="1"/>
  <c r="V2073" i="1"/>
  <c r="V1759" i="1"/>
  <c r="V3390" i="1"/>
  <c r="V1760" i="1"/>
  <c r="V1053" i="1"/>
  <c r="V1054" i="1"/>
  <c r="V1761" i="1"/>
  <c r="V406" i="1"/>
  <c r="V3687" i="1"/>
  <c r="V407" i="1"/>
  <c r="V1762" i="1"/>
  <c r="V2074" i="1"/>
  <c r="V408" i="1"/>
  <c r="V2706" i="1"/>
  <c r="V1382" i="1"/>
  <c r="V3042" i="1"/>
  <c r="V3688" i="1"/>
  <c r="V2075" i="1"/>
  <c r="V743" i="1"/>
  <c r="V3689" i="1"/>
  <c r="V3690" i="1"/>
  <c r="V409" i="1"/>
  <c r="V3691" i="1"/>
  <c r="V3043" i="1"/>
  <c r="V1055" i="1"/>
  <c r="V1383" i="1"/>
  <c r="V2707" i="1"/>
  <c r="V3692" i="1"/>
  <c r="V3044" i="1"/>
  <c r="V1384" i="1"/>
  <c r="V2708" i="1"/>
  <c r="V3391" i="1"/>
  <c r="V37" i="1"/>
  <c r="V744" i="1"/>
  <c r="V2076" i="1"/>
  <c r="V410" i="1"/>
  <c r="V745" i="1"/>
  <c r="V3045" i="1"/>
  <c r="V3392" i="1"/>
  <c r="V1056" i="1"/>
  <c r="V2709" i="1"/>
  <c r="V38" i="1"/>
  <c r="V2077" i="1"/>
  <c r="V3393" i="1"/>
  <c r="V1385" i="1"/>
  <c r="V746" i="1"/>
  <c r="V1386" i="1"/>
  <c r="V2394" i="1"/>
  <c r="V1763" i="1"/>
  <c r="V3693" i="1"/>
  <c r="V747" i="1"/>
  <c r="V2078" i="1"/>
  <c r="V2710" i="1"/>
  <c r="V411" i="1"/>
  <c r="V2395" i="1"/>
  <c r="V748" i="1"/>
  <c r="V1764" i="1"/>
  <c r="V1057" i="1"/>
  <c r="V39" i="1"/>
  <c r="V2079" i="1"/>
  <c r="V749" i="1"/>
  <c r="V2711" i="1"/>
  <c r="V40" i="1"/>
  <c r="V1058" i="1"/>
  <c r="V3394" i="1"/>
  <c r="V3694" i="1"/>
  <c r="V750" i="1"/>
  <c r="V412" i="1"/>
  <c r="V1387" i="1"/>
  <c r="V1765" i="1"/>
  <c r="V3046" i="1"/>
  <c r="V2080" i="1"/>
  <c r="V1388" i="1"/>
  <c r="V41" i="1"/>
  <c r="V1059" i="1"/>
  <c r="V2712" i="1"/>
  <c r="V3695" i="1"/>
  <c r="V2713" i="1"/>
  <c r="V42" i="1"/>
  <c r="V751" i="1"/>
  <c r="V1766" i="1"/>
  <c r="V1389" i="1"/>
  <c r="V3047" i="1"/>
  <c r="V43" i="1"/>
  <c r="V44" i="1"/>
  <c r="V3395" i="1"/>
  <c r="V2396" i="1"/>
  <c r="V752" i="1"/>
  <c r="V1390" i="1"/>
  <c r="V1060" i="1"/>
  <c r="V413" i="1"/>
  <c r="V45" i="1"/>
  <c r="V1391" i="1"/>
  <c r="V2081" i="1"/>
  <c r="V3396" i="1"/>
  <c r="V1767" i="1"/>
  <c r="V2714" i="1"/>
  <c r="V3048" i="1"/>
  <c r="V2397" i="1"/>
  <c r="V2082" i="1"/>
  <c r="V2083" i="1"/>
  <c r="V3696" i="1"/>
  <c r="V414" i="1"/>
  <c r="V3697" i="1"/>
  <c r="V2398" i="1"/>
  <c r="V3698" i="1"/>
  <c r="V753" i="1"/>
  <c r="V46" i="1"/>
  <c r="V1392" i="1"/>
  <c r="V754" i="1"/>
  <c r="V755" i="1"/>
  <c r="V756" i="1"/>
  <c r="V2715" i="1"/>
  <c r="V3397" i="1"/>
  <c r="V3049" i="1"/>
  <c r="V47" i="1"/>
  <c r="V2716" i="1"/>
  <c r="V2717" i="1"/>
  <c r="V3050" i="1"/>
  <c r="V1768" i="1"/>
  <c r="V1769" i="1"/>
  <c r="V2718" i="1"/>
  <c r="V3699" i="1"/>
  <c r="V1770" i="1"/>
  <c r="V1393" i="1"/>
  <c r="V3051" i="1"/>
  <c r="V757" i="1"/>
  <c r="V3700" i="1"/>
  <c r="V3701" i="1"/>
  <c r="V1061" i="1"/>
  <c r="V2719" i="1"/>
  <c r="V3052" i="1"/>
  <c r="V2399" i="1"/>
  <c r="V1062" i="1"/>
  <c r="V1063" i="1"/>
  <c r="V1064" i="1"/>
  <c r="V1394" i="1"/>
  <c r="V48" i="1"/>
  <c r="V1395" i="1"/>
  <c r="V2720" i="1"/>
  <c r="V3053" i="1"/>
  <c r="V3702" i="1"/>
  <c r="V3398" i="1"/>
  <c r="V1396" i="1"/>
  <c r="V3054" i="1"/>
  <c r="V3055" i="1"/>
  <c r="V3399" i="1"/>
  <c r="V3400" i="1"/>
  <c r="V2400" i="1"/>
  <c r="V1397" i="1"/>
  <c r="V1398" i="1"/>
  <c r="V49" i="1"/>
  <c r="V1065" i="1"/>
  <c r="V1771" i="1"/>
  <c r="V3703" i="1"/>
  <c r="V2721" i="1"/>
  <c r="V415" i="1"/>
  <c r="V416" i="1"/>
  <c r="V2084" i="1"/>
  <c r="V417" i="1"/>
  <c r="V2401" i="1"/>
  <c r="V3704" i="1"/>
  <c r="V1399" i="1"/>
  <c r="V1400" i="1"/>
  <c r="V418" i="1"/>
  <c r="V3401" i="1"/>
  <c r="V3402" i="1"/>
  <c r="V419" i="1"/>
  <c r="V420" i="1"/>
  <c r="V1066" i="1"/>
  <c r="V2402" i="1"/>
  <c r="V1067" i="1"/>
  <c r="V1068" i="1"/>
  <c r="V1772" i="1"/>
  <c r="V3705" i="1"/>
  <c r="V2085" i="1"/>
  <c r="V3056" i="1"/>
  <c r="V2403" i="1"/>
  <c r="V2086" i="1"/>
  <c r="V758" i="1"/>
  <c r="V2722" i="1"/>
  <c r="V2087" i="1"/>
  <c r="V2404" i="1"/>
  <c r="V1773" i="1"/>
  <c r="V3057" i="1"/>
  <c r="V50" i="1"/>
  <c r="V3403" i="1"/>
  <c r="V759" i="1"/>
  <c r="V1069" i="1"/>
  <c r="V1774" i="1"/>
  <c r="V2405" i="1"/>
  <c r="V2723" i="1"/>
  <c r="V3706" i="1"/>
  <c r="V2088" i="1"/>
  <c r="V1401" i="1"/>
  <c r="V1070" i="1"/>
  <c r="V2406" i="1"/>
  <c r="V1402" i="1"/>
  <c r="V2407" i="1"/>
  <c r="V2724" i="1"/>
  <c r="V2089" i="1"/>
  <c r="V3707" i="1"/>
  <c r="V760" i="1"/>
  <c r="V3404" i="1"/>
  <c r="V761" i="1"/>
  <c r="V1775" i="1"/>
  <c r="V1403" i="1"/>
  <c r="V2408" i="1"/>
  <c r="V51" i="1"/>
  <c r="V2409" i="1"/>
  <c r="V3405" i="1"/>
  <c r="V1071" i="1"/>
  <c r="V1404" i="1"/>
  <c r="V2410" i="1"/>
  <c r="V2725" i="1"/>
  <c r="V3708" i="1"/>
  <c r="V421" i="1"/>
  <c r="V422" i="1"/>
  <c r="V3058" i="1"/>
  <c r="V423" i="1"/>
  <c r="V2726" i="1"/>
  <c r="V3406" i="1"/>
  <c r="V1776" i="1"/>
  <c r="V3407" i="1"/>
  <c r="V424" i="1"/>
  <c r="V762" i="1"/>
  <c r="V763" i="1"/>
  <c r="V764" i="1"/>
  <c r="V2727" i="1"/>
  <c r="V425" i="1"/>
  <c r="V1777" i="1"/>
  <c r="V1778" i="1"/>
  <c r="V3059" i="1"/>
  <c r="V2728" i="1"/>
  <c r="V3060" i="1"/>
  <c r="V1072" i="1"/>
  <c r="V1073" i="1"/>
  <c r="V1405" i="1"/>
  <c r="V426" i="1"/>
  <c r="V765" i="1"/>
  <c r="V52" i="1"/>
  <c r="V3061" i="1"/>
  <c r="V2090" i="1"/>
  <c r="V427" i="1"/>
  <c r="V2411" i="1"/>
  <c r="V3408" i="1"/>
  <c r="V1406" i="1"/>
  <c r="V3709" i="1"/>
  <c r="V1074" i="1"/>
  <c r="V1075" i="1"/>
  <c r="V1076" i="1"/>
  <c r="V1779" i="1"/>
  <c r="V3409" i="1"/>
  <c r="V3710" i="1"/>
  <c r="V428" i="1"/>
  <c r="V1407" i="1"/>
  <c r="V1077" i="1"/>
  <c r="V3410" i="1"/>
  <c r="V1078" i="1"/>
  <c r="V429" i="1"/>
  <c r="V2729" i="1"/>
  <c r="V2091" i="1"/>
  <c r="V1079" i="1"/>
  <c r="V3062" i="1"/>
  <c r="V3711" i="1"/>
  <c r="V3411" i="1"/>
  <c r="V53" i="1"/>
  <c r="V54" i="1"/>
  <c r="V430" i="1"/>
  <c r="V2730" i="1"/>
  <c r="V766" i="1"/>
  <c r="V3063" i="1"/>
  <c r="V1780" i="1"/>
  <c r="V55" i="1"/>
  <c r="V2092" i="1"/>
  <c r="V767" i="1"/>
  <c r="V3412" i="1"/>
  <c r="V3064" i="1"/>
  <c r="V1781" i="1"/>
  <c r="V3065" i="1"/>
  <c r="V3066" i="1"/>
  <c r="V2412" i="1"/>
  <c r="V768" i="1"/>
  <c r="V431" i="1"/>
  <c r="V3413" i="1"/>
  <c r="V1782" i="1"/>
  <c r="V432" i="1"/>
  <c r="V3712" i="1"/>
  <c r="V1783" i="1"/>
  <c r="V3713" i="1"/>
  <c r="V3414" i="1"/>
  <c r="V56" i="1"/>
  <c r="V1408" i="1"/>
  <c r="V3067" i="1"/>
  <c r="V2093" i="1"/>
  <c r="V57" i="1"/>
  <c r="V3068" i="1"/>
  <c r="V1784" i="1"/>
  <c r="V58" i="1"/>
  <c r="V2731" i="1"/>
  <c r="V3069" i="1"/>
  <c r="V3070" i="1"/>
  <c r="V1785" i="1"/>
  <c r="V1786" i="1"/>
  <c r="V2413" i="1"/>
  <c r="V2414" i="1"/>
  <c r="V1080" i="1"/>
  <c r="V3071" i="1"/>
  <c r="V1409" i="1"/>
  <c r="V433" i="1"/>
  <c r="V1787" i="1"/>
  <c r="V1081" i="1"/>
  <c r="V1082" i="1"/>
  <c r="V1410" i="1"/>
  <c r="V2732" i="1"/>
  <c r="V434" i="1"/>
  <c r="V3415" i="1"/>
  <c r="V1083" i="1"/>
  <c r="V2415" i="1"/>
  <c r="V435" i="1"/>
  <c r="V3416" i="1"/>
  <c r="V769" i="1"/>
  <c r="V2733" i="1"/>
  <c r="V3714" i="1"/>
  <c r="V3715" i="1"/>
  <c r="V1411" i="1"/>
  <c r="V59" i="1"/>
  <c r="V60" i="1"/>
  <c r="V1412" i="1"/>
  <c r="V1788" i="1"/>
  <c r="V2416" i="1"/>
  <c r="V2417" i="1"/>
  <c r="V3716" i="1"/>
  <c r="V61" i="1"/>
  <c r="V3717" i="1"/>
  <c r="V436" i="1"/>
  <c r="V770" i="1"/>
  <c r="V2418" i="1"/>
  <c r="V3718" i="1"/>
  <c r="V2734" i="1"/>
  <c r="V62" i="1"/>
  <c r="V771" i="1"/>
  <c r="V1789" i="1"/>
  <c r="V1084" i="1"/>
  <c r="V772" i="1"/>
  <c r="V3417" i="1"/>
  <c r="V2094" i="1"/>
  <c r="V2095" i="1"/>
  <c r="V63" i="1"/>
  <c r="V1790" i="1"/>
  <c r="V2735" i="1"/>
  <c r="V2736" i="1"/>
  <c r="V1791" i="1"/>
  <c r="V2096" i="1"/>
  <c r="V3418" i="1"/>
  <c r="V2419" i="1"/>
  <c r="V1413" i="1"/>
  <c r="V64" i="1"/>
  <c r="V1085" i="1"/>
  <c r="V2420" i="1"/>
  <c r="V2097" i="1"/>
  <c r="V3072" i="1"/>
  <c r="V2421" i="1"/>
  <c r="V2098" i="1"/>
  <c r="V3073" i="1"/>
  <c r="V3719" i="1"/>
  <c r="V1414" i="1"/>
  <c r="V437" i="1"/>
  <c r="V3419" i="1"/>
  <c r="V3720" i="1"/>
  <c r="V1792" i="1"/>
  <c r="V3074" i="1"/>
  <c r="V773" i="1"/>
  <c r="V2099" i="1"/>
  <c r="V2737" i="1"/>
  <c r="V1793" i="1"/>
  <c r="V1086" i="1"/>
  <c r="V3075" i="1"/>
  <c r="V438" i="1"/>
  <c r="V3721" i="1"/>
  <c r="V439" i="1"/>
  <c r="V3722" i="1"/>
  <c r="V3076" i="1"/>
  <c r="V1087" i="1"/>
  <c r="V1794" i="1"/>
  <c r="V2100" i="1"/>
  <c r="V1795" i="1"/>
  <c r="V774" i="1"/>
  <c r="V2738" i="1"/>
  <c r="V1088" i="1"/>
  <c r="V3420" i="1"/>
  <c r="V1415" i="1"/>
  <c r="V2101" i="1"/>
  <c r="V2422" i="1"/>
  <c r="V775" i="1"/>
  <c r="V1416" i="1"/>
  <c r="V776" i="1"/>
  <c r="V1089" i="1"/>
  <c r="V2423" i="1"/>
  <c r="V777" i="1"/>
  <c r="V2739" i="1"/>
  <c r="V1417" i="1"/>
  <c r="V1418" i="1"/>
  <c r="V440" i="1"/>
  <c r="V2102" i="1"/>
  <c r="V1090" i="1"/>
  <c r="V441" i="1"/>
  <c r="V442" i="1"/>
  <c r="V2103" i="1"/>
  <c r="V3077" i="1"/>
  <c r="V65" i="1"/>
  <c r="V1419" i="1"/>
  <c r="V2424" i="1"/>
  <c r="V2104" i="1"/>
  <c r="V3723" i="1"/>
  <c r="V66" i="1"/>
  <c r="V1091" i="1"/>
  <c r="V1420" i="1"/>
  <c r="V67" i="1"/>
  <c r="V3078" i="1"/>
  <c r="V3421" i="1"/>
  <c r="V3724" i="1"/>
  <c r="V443" i="1"/>
  <c r="V1421" i="1"/>
  <c r="V2425" i="1"/>
  <c r="V778" i="1"/>
  <c r="V2105" i="1"/>
  <c r="V3725" i="1"/>
  <c r="V3726" i="1"/>
  <c r="V1422" i="1"/>
  <c r="V3079" i="1"/>
  <c r="V1423" i="1"/>
  <c r="V68" i="1"/>
  <c r="V2106" i="1"/>
  <c r="V3727" i="1"/>
  <c r="V3728" i="1"/>
  <c r="V3080" i="1"/>
  <c r="V2740" i="1"/>
  <c r="V1092" i="1"/>
  <c r="V1093" i="1"/>
  <c r="V1094" i="1"/>
  <c r="V1424" i="1"/>
  <c r="V3081" i="1"/>
  <c r="V444" i="1"/>
  <c r="V2426" i="1"/>
  <c r="V2107" i="1"/>
  <c r="V3729" i="1"/>
  <c r="V2108" i="1"/>
  <c r="V69" i="1"/>
  <c r="V3422" i="1"/>
  <c r="V2741" i="1"/>
  <c r="V779" i="1"/>
  <c r="V2427" i="1"/>
  <c r="V2742" i="1"/>
  <c r="V1425" i="1"/>
  <c r="V1095" i="1"/>
  <c r="V1796" i="1"/>
  <c r="V1797" i="1"/>
  <c r="V1426" i="1"/>
  <c r="V70" i="1"/>
  <c r="V1427" i="1"/>
  <c r="V1096" i="1"/>
  <c r="V445" i="1"/>
  <c r="V71" i="1"/>
  <c r="V3423" i="1"/>
  <c r="V1428" i="1"/>
  <c r="V2743" i="1"/>
  <c r="V2428" i="1"/>
  <c r="V3082" i="1"/>
  <c r="V780" i="1"/>
  <c r="V1429" i="1"/>
  <c r="V72" i="1"/>
  <c r="V1430" i="1"/>
  <c r="V1097" i="1"/>
  <c r="V446" i="1"/>
  <c r="V1098" i="1"/>
  <c r="V3730" i="1"/>
  <c r="V2744" i="1"/>
  <c r="V2429" i="1"/>
  <c r="V3424" i="1"/>
  <c r="V1099" i="1"/>
  <c r="V2109" i="1"/>
  <c r="V1798" i="1"/>
  <c r="V1100" i="1"/>
  <c r="V2745" i="1"/>
  <c r="V1431" i="1"/>
  <c r="V1799" i="1"/>
  <c r="V1432" i="1"/>
  <c r="V3425" i="1"/>
  <c r="V2110" i="1"/>
  <c r="V3083" i="1"/>
  <c r="V3084" i="1"/>
  <c r="V3426" i="1"/>
  <c r="V3731" i="1"/>
  <c r="V3732" i="1"/>
  <c r="V447" i="1"/>
  <c r="V73" i="1"/>
  <c r="V1101" i="1"/>
  <c r="V3733" i="1"/>
  <c r="V781" i="1"/>
  <c r="V1433" i="1"/>
  <c r="V3427" i="1"/>
  <c r="V2111" i="1"/>
  <c r="V74" i="1"/>
  <c r="V2430" i="1"/>
  <c r="V448" i="1"/>
  <c r="V75" i="1"/>
  <c r="V1434" i="1"/>
  <c r="V2431" i="1"/>
  <c r="V2432" i="1"/>
  <c r="V3428" i="1"/>
  <c r="V1435" i="1"/>
  <c r="V3085" i="1"/>
  <c r="V76" i="1"/>
  <c r="V449" i="1"/>
  <c r="V782" i="1"/>
  <c r="V1436" i="1"/>
  <c r="V1800" i="1"/>
  <c r="V3734" i="1"/>
  <c r="V1102" i="1"/>
  <c r="V2433" i="1"/>
  <c r="V3735" i="1"/>
  <c r="V1437" i="1"/>
  <c r="V1438" i="1"/>
  <c r="V2434" i="1"/>
  <c r="V3429" i="1"/>
  <c r="V2435" i="1"/>
  <c r="V2436" i="1"/>
  <c r="V2746" i="1"/>
  <c r="V1439" i="1"/>
  <c r="V3086" i="1"/>
  <c r="V1801" i="1"/>
  <c r="V1103" i="1"/>
  <c r="V1104" i="1"/>
  <c r="V2437" i="1"/>
  <c r="V3736" i="1"/>
  <c r="V2438" i="1"/>
  <c r="V1440" i="1"/>
  <c r="V2439" i="1"/>
  <c r="V2440" i="1"/>
  <c r="V1441" i="1"/>
  <c r="V2747" i="1"/>
  <c r="V77" i="1"/>
  <c r="V2441" i="1"/>
  <c r="V3430" i="1"/>
  <c r="V450" i="1"/>
  <c r="V3431" i="1"/>
  <c r="V78" i="1"/>
  <c r="V451" i="1"/>
  <c r="V3087" i="1"/>
  <c r="V79" i="1"/>
  <c r="V80" i="1"/>
  <c r="V3737" i="1"/>
  <c r="V3738" i="1"/>
  <c r="V2442" i="1"/>
  <c r="V1442" i="1"/>
  <c r="V81" i="1"/>
  <c r="V3432" i="1"/>
  <c r="V1443" i="1"/>
  <c r="V783" i="1"/>
  <c r="V1802" i="1"/>
  <c r="V2443" i="1"/>
  <c r="V2112" i="1"/>
  <c r="V1105" i="1"/>
  <c r="V3088" i="1"/>
  <c r="V3739" i="1"/>
  <c r="V3433" i="1"/>
  <c r="V3434" i="1"/>
  <c r="V1106" i="1"/>
  <c r="V784" i="1"/>
  <c r="V785" i="1"/>
  <c r="V3740" i="1"/>
  <c r="V2113" i="1"/>
  <c r="V452" i="1"/>
  <c r="V453" i="1"/>
  <c r="V2114" i="1"/>
  <c r="V3741" i="1"/>
  <c r="V454" i="1"/>
  <c r="V455" i="1"/>
  <c r="V3089" i="1"/>
  <c r="V2748" i="1"/>
  <c r="V456" i="1"/>
  <c r="V3435" i="1"/>
  <c r="V1444" i="1"/>
  <c r="V3090" i="1"/>
  <c r="V1107" i="1"/>
  <c r="V1445" i="1"/>
  <c r="V1803" i="1"/>
  <c r="V82" i="1"/>
  <c r="V83" i="1"/>
  <c r="V2444" i="1"/>
  <c r="V1108" i="1"/>
  <c r="V3436" i="1"/>
  <c r="V2445" i="1"/>
  <c r="V3437" i="1"/>
  <c r="V3091" i="1"/>
  <c r="V786" i="1"/>
  <c r="V457" i="1"/>
  <c r="V787" i="1"/>
  <c r="V1446" i="1"/>
  <c r="V788" i="1"/>
  <c r="V1109" i="1"/>
  <c r="V3742" i="1"/>
  <c r="V458" i="1"/>
  <c r="V1804" i="1"/>
  <c r="V3092" i="1"/>
  <c r="V459" i="1"/>
  <c r="V460" i="1"/>
  <c r="V1447" i="1"/>
  <c r="V2115" i="1"/>
  <c r="V461" i="1"/>
  <c r="V3438" i="1"/>
  <c r="V2749" i="1"/>
  <c r="V1805" i="1"/>
  <c r="V789" i="1"/>
  <c r="V3093" i="1"/>
  <c r="V1110" i="1"/>
  <c r="V84" i="1"/>
  <c r="V1806" i="1"/>
  <c r="V1448" i="1"/>
  <c r="V3094" i="1"/>
  <c r="V1111" i="1"/>
  <c r="V1807" i="1"/>
  <c r="V3743" i="1"/>
  <c r="V2750" i="1"/>
  <c r="V1112" i="1"/>
  <c r="V2751" i="1"/>
  <c r="V462" i="1"/>
  <c r="V3439" i="1"/>
  <c r="V2116" i="1"/>
  <c r="V1808" i="1"/>
  <c r="V1809" i="1"/>
  <c r="V790" i="1"/>
  <c r="V2446" i="1"/>
  <c r="V85" i="1"/>
  <c r="V2447" i="1"/>
  <c r="V86" i="1"/>
  <c r="V3095" i="1"/>
  <c r="V2117" i="1"/>
  <c r="V791" i="1"/>
  <c r="V463" i="1"/>
  <c r="V2118" i="1"/>
  <c r="V1449" i="1"/>
  <c r="V3744" i="1"/>
  <c r="V1450" i="1"/>
  <c r="V2752" i="1"/>
  <c r="V3440" i="1"/>
  <c r="V87" i="1"/>
  <c r="V1451" i="1"/>
  <c r="V1810" i="1"/>
  <c r="V2753" i="1"/>
  <c r="V3096" i="1"/>
  <c r="V464" i="1"/>
  <c r="V465" i="1"/>
  <c r="V466" i="1"/>
  <c r="V792" i="1"/>
  <c r="V2754" i="1"/>
  <c r="V793" i="1"/>
  <c r="V3745" i="1"/>
  <c r="V2755" i="1"/>
  <c r="V2119" i="1"/>
  <c r="V3441" i="1"/>
  <c r="V2120" i="1"/>
  <c r="V794" i="1"/>
  <c r="V1452" i="1"/>
  <c r="V2756" i="1"/>
  <c r="V2757" i="1"/>
  <c r="V1811" i="1"/>
  <c r="V467" i="1"/>
  <c r="V468" i="1"/>
  <c r="V1812" i="1"/>
  <c r="V1453" i="1"/>
  <c r="V2758" i="1"/>
  <c r="V88" i="1"/>
  <c r="V1113" i="1"/>
  <c r="V1454" i="1"/>
  <c r="V1114" i="1"/>
  <c r="V1455" i="1"/>
  <c r="V2448" i="1"/>
  <c r="V2449" i="1"/>
  <c r="V3097" i="1"/>
  <c r="V2450" i="1"/>
  <c r="V3098" i="1"/>
  <c r="V3746" i="1"/>
  <c r="V2121" i="1"/>
  <c r="V2451" i="1"/>
  <c r="V89" i="1"/>
  <c r="V1115" i="1"/>
  <c r="V90" i="1"/>
  <c r="V1456" i="1"/>
  <c r="V1813" i="1"/>
  <c r="V1457" i="1"/>
  <c r="V1458" i="1"/>
  <c r="V795" i="1"/>
  <c r="V91" i="1"/>
  <c r="V1814" i="1"/>
  <c r="V2122" i="1"/>
  <c r="V3747" i="1"/>
  <c r="V1459" i="1"/>
  <c r="V1116" i="1"/>
  <c r="V3099" i="1"/>
  <c r="V469" i="1"/>
  <c r="V1460" i="1"/>
  <c r="V3100" i="1"/>
  <c r="V1815" i="1"/>
  <c r="V2452" i="1"/>
  <c r="V470" i="1"/>
  <c r="V1816" i="1"/>
  <c r="V92" i="1"/>
  <c r="V2453" i="1"/>
  <c r="V1117" i="1"/>
  <c r="V2454" i="1"/>
  <c r="V93" i="1"/>
  <c r="V2123" i="1"/>
  <c r="V471" i="1"/>
  <c r="V796" i="1"/>
  <c r="V472" i="1"/>
  <c r="V797" i="1"/>
  <c r="V473" i="1"/>
  <c r="V2759" i="1"/>
  <c r="V474" i="1"/>
  <c r="V1118" i="1"/>
  <c r="V1461" i="1"/>
  <c r="V798" i="1"/>
  <c r="V2760" i="1"/>
  <c r="V1119" i="1"/>
  <c r="V94" i="1"/>
  <c r="V1462" i="1"/>
  <c r="V2124" i="1"/>
  <c r="V95" i="1"/>
  <c r="V96" i="1"/>
  <c r="V2761" i="1"/>
  <c r="V2455" i="1"/>
  <c r="V1463" i="1"/>
  <c r="V1464" i="1"/>
  <c r="V475" i="1"/>
  <c r="V3101" i="1"/>
  <c r="V1120" i="1"/>
  <c r="V3102" i="1"/>
  <c r="V2762" i="1"/>
  <c r="V2456" i="1"/>
  <c r="V1465" i="1"/>
  <c r="V1817" i="1"/>
  <c r="V1121" i="1"/>
  <c r="V476" i="1"/>
  <c r="V2125" i="1"/>
  <c r="V1818" i="1"/>
  <c r="V1466" i="1"/>
  <c r="V799" i="1"/>
  <c r="V477" i="1"/>
  <c r="V1467" i="1"/>
  <c r="V2126" i="1"/>
  <c r="V478" i="1"/>
  <c r="V1122" i="1"/>
  <c r="V97" i="1"/>
  <c r="V1819" i="1"/>
  <c r="V3442" i="1"/>
  <c r="V3748" i="1"/>
  <c r="V1468" i="1"/>
  <c r="V3103" i="1"/>
  <c r="V2127" i="1"/>
  <c r="V98" i="1"/>
  <c r="V2763" i="1"/>
  <c r="V2128" i="1"/>
  <c r="V800" i="1"/>
  <c r="V2457" i="1"/>
  <c r="V3749" i="1"/>
  <c r="V1820" i="1"/>
  <c r="V3750" i="1"/>
  <c r="V3443" i="1"/>
  <c r="V99" i="1"/>
  <c r="V100" i="1"/>
  <c r="V2129" i="1"/>
  <c r="V2764" i="1"/>
  <c r="V801" i="1"/>
  <c r="V101" i="1"/>
  <c r="V802" i="1"/>
  <c r="V1123" i="1"/>
  <c r="V2765" i="1"/>
  <c r="V2766" i="1"/>
  <c r="V2130" i="1"/>
  <c r="V1821" i="1"/>
  <c r="V1124" i="1"/>
  <c r="V1822" i="1"/>
  <c r="V1823" i="1"/>
  <c r="V1469" i="1"/>
  <c r="V102" i="1"/>
  <c r="V479" i="1"/>
  <c r="V1824" i="1"/>
  <c r="V3444" i="1"/>
  <c r="V2131" i="1"/>
  <c r="V1470" i="1"/>
  <c r="V103" i="1"/>
  <c r="V2767" i="1"/>
  <c r="V2132" i="1"/>
  <c r="V480" i="1"/>
  <c r="V1471" i="1"/>
  <c r="V803" i="1"/>
  <c r="V104" i="1"/>
  <c r="V1825" i="1"/>
  <c r="V3751" i="1"/>
  <c r="V2768" i="1"/>
  <c r="V1125" i="1"/>
  <c r="V3104" i="1"/>
  <c r="V2133" i="1"/>
  <c r="V2458" i="1"/>
  <c r="V3105" i="1"/>
  <c r="V481" i="1"/>
  <c r="V3752" i="1"/>
  <c r="V2459" i="1"/>
  <c r="V2769" i="1"/>
  <c r="V3753" i="1"/>
  <c r="V1472" i="1"/>
  <c r="V3754" i="1"/>
  <c r="V1126" i="1"/>
  <c r="V2460" i="1"/>
  <c r="V3755" i="1"/>
  <c r="V2461" i="1"/>
  <c r="V1127" i="1"/>
  <c r="V105" i="1"/>
  <c r="V2462" i="1"/>
  <c r="V1128" i="1"/>
  <c r="V482" i="1"/>
  <c r="V3445" i="1"/>
  <c r="V3106" i="1"/>
  <c r="V1473" i="1"/>
  <c r="V804" i="1"/>
  <c r="V106" i="1"/>
  <c r="V107" i="1"/>
  <c r="V3756" i="1"/>
  <c r="V805" i="1"/>
  <c r="V1129" i="1"/>
  <c r="V1474" i="1"/>
  <c r="V1130" i="1"/>
  <c r="V1131" i="1"/>
  <c r="V3446" i="1"/>
  <c r="V1826" i="1"/>
  <c r="V3107" i="1"/>
  <c r="V1132" i="1"/>
  <c r="V2770" i="1"/>
  <c r="V2134" i="1"/>
  <c r="V2135" i="1"/>
  <c r="V1133" i="1"/>
  <c r="V2136" i="1"/>
  <c r="V2137" i="1"/>
  <c r="V806" i="1"/>
  <c r="V3108" i="1"/>
  <c r="V483" i="1"/>
  <c r="V108" i="1"/>
  <c r="V3447" i="1"/>
  <c r="V1827" i="1"/>
  <c r="V1475" i="1"/>
  <c r="V2771" i="1"/>
  <c r="V3448" i="1"/>
  <c r="V484" i="1"/>
  <c r="V2138" i="1"/>
  <c r="V3109" i="1"/>
  <c r="V1134" i="1"/>
  <c r="V1828" i="1"/>
  <c r="V3110" i="1"/>
  <c r="V3111" i="1"/>
  <c r="V2139" i="1"/>
  <c r="V1476" i="1"/>
  <c r="V3757" i="1"/>
  <c r="V3449" i="1"/>
  <c r="V2140" i="1"/>
  <c r="V3450" i="1"/>
  <c r="V1135" i="1"/>
  <c r="V485" i="1"/>
  <c r="V807" i="1"/>
  <c r="V2463" i="1"/>
  <c r="V486" i="1"/>
  <c r="V808" i="1"/>
  <c r="V3112" i="1"/>
  <c r="V2141" i="1"/>
  <c r="V2772" i="1"/>
  <c r="V2142" i="1"/>
  <c r="V1829" i="1"/>
  <c r="V2773" i="1"/>
  <c r="V3113" i="1"/>
  <c r="V2143" i="1"/>
  <c r="V2774" i="1"/>
  <c r="V2464" i="1"/>
  <c r="V109" i="1"/>
  <c r="V3451" i="1"/>
  <c r="V2775" i="1"/>
  <c r="V1830" i="1"/>
  <c r="V1477" i="1"/>
  <c r="V1831" i="1"/>
  <c r="V110" i="1"/>
  <c r="V1832" i="1"/>
  <c r="V1478" i="1"/>
  <c r="V3758" i="1"/>
  <c r="V2776" i="1"/>
  <c r="V809" i="1"/>
  <c r="V3114" i="1"/>
  <c r="V3759" i="1"/>
  <c r="V487" i="1"/>
  <c r="V1833" i="1"/>
  <c r="V3452" i="1"/>
  <c r="V1834" i="1"/>
  <c r="V3453" i="1"/>
  <c r="V488" i="1"/>
  <c r="V3454" i="1"/>
  <c r="V2465" i="1"/>
  <c r="V489" i="1"/>
  <c r="V3455" i="1"/>
  <c r="V3456" i="1"/>
  <c r="V3457" i="1"/>
  <c r="V490" i="1"/>
  <c r="V810" i="1"/>
  <c r="V1835" i="1"/>
  <c r="V3760" i="1"/>
  <c r="V3761" i="1"/>
  <c r="V2777" i="1"/>
  <c r="V3115" i="1"/>
  <c r="V3116" i="1"/>
  <c r="V2144" i="1"/>
  <c r="V1836" i="1"/>
  <c r="V3762" i="1"/>
  <c r="V491" i="1"/>
  <c r="V1479" i="1"/>
  <c r="V3458" i="1"/>
  <c r="V3763" i="1"/>
  <c r="V3459" i="1"/>
  <c r="V1837" i="1"/>
  <c r="V492" i="1"/>
  <c r="V493" i="1"/>
  <c r="V1838" i="1"/>
  <c r="V1136" i="1"/>
  <c r="V494" i="1"/>
  <c r="V2778" i="1"/>
  <c r="V3460" i="1"/>
  <c r="V2466" i="1"/>
  <c r="V3461" i="1"/>
  <c r="V1839" i="1"/>
  <c r="V1480" i="1"/>
  <c r="V3764" i="1"/>
  <c r="V495" i="1"/>
  <c r="V811" i="1"/>
  <c r="V1481" i="1"/>
  <c r="V2779" i="1"/>
  <c r="V3462" i="1"/>
  <c r="V2467" i="1"/>
  <c r="V1482" i="1"/>
  <c r="V2145" i="1"/>
  <c r="V3463" i="1"/>
  <c r="V1483" i="1"/>
  <c r="V496" i="1"/>
  <c r="V111" i="1"/>
  <c r="V3117" i="1"/>
  <c r="V812" i="1"/>
  <c r="V813" i="1"/>
  <c r="V3118" i="1"/>
  <c r="V3119" i="1"/>
  <c r="V3765" i="1"/>
  <c r="V2780" i="1"/>
  <c r="V1840" i="1"/>
  <c r="V1484" i="1"/>
  <c r="V497" i="1"/>
  <c r="V3120" i="1"/>
  <c r="V3121" i="1"/>
  <c r="V3122" i="1"/>
  <c r="V112" i="1"/>
  <c r="V3123" i="1"/>
  <c r="V2781" i="1"/>
  <c r="V113" i="1"/>
  <c r="V114" i="1"/>
  <c r="V1485" i="1"/>
  <c r="V3464" i="1"/>
  <c r="V498" i="1"/>
  <c r="V2468" i="1"/>
  <c r="V115" i="1"/>
  <c r="V1486" i="1"/>
  <c r="V1137" i="1"/>
  <c r="V116" i="1"/>
  <c r="V3766" i="1"/>
  <c r="V3767" i="1"/>
  <c r="V3768" i="1"/>
  <c r="V117" i="1"/>
  <c r="V3465" i="1"/>
  <c r="V3466" i="1"/>
  <c r="V2469" i="1"/>
  <c r="V1487" i="1"/>
  <c r="V118" i="1"/>
  <c r="V1841" i="1"/>
  <c r="V1488" i="1"/>
  <c r="V2146" i="1"/>
  <c r="V3769" i="1"/>
  <c r="V499" i="1"/>
  <c r="V3467" i="1"/>
  <c r="V1138" i="1"/>
  <c r="V3468" i="1"/>
  <c r="V119" i="1"/>
  <c r="V814" i="1"/>
  <c r="V1842" i="1"/>
  <c r="V1489" i="1"/>
  <c r="V2470" i="1"/>
  <c r="V120" i="1"/>
  <c r="V2471" i="1"/>
  <c r="V3469" i="1"/>
  <c r="V3124" i="1"/>
  <c r="V3770" i="1"/>
  <c r="V1139" i="1"/>
  <c r="V815" i="1"/>
  <c r="V2472" i="1"/>
  <c r="V1843" i="1"/>
  <c r="V816" i="1"/>
  <c r="V1140" i="1"/>
  <c r="V121" i="1"/>
  <c r="V2473" i="1"/>
  <c r="V2474" i="1"/>
  <c r="V2475" i="1"/>
  <c r="V2782" i="1"/>
  <c r="V2147" i="1"/>
  <c r="V3470" i="1"/>
  <c r="V3771" i="1"/>
  <c r="V1490" i="1"/>
  <c r="V1141" i="1"/>
  <c r="V1491" i="1"/>
  <c r="V2783" i="1"/>
  <c r="V817" i="1"/>
  <c r="V818" i="1"/>
  <c r="V2148" i="1"/>
  <c r="V122" i="1"/>
  <c r="V500" i="1"/>
  <c r="V123" i="1"/>
  <c r="V3125" i="1"/>
  <c r="V501" i="1"/>
  <c r="V819" i="1"/>
  <c r="V2476" i="1"/>
  <c r="V3126" i="1"/>
  <c r="V2784" i="1"/>
  <c r="V2149" i="1"/>
  <c r="V124" i="1"/>
  <c r="V3772" i="1"/>
  <c r="V1142" i="1"/>
  <c r="V3471" i="1"/>
  <c r="V2477" i="1"/>
  <c r="V2150" i="1"/>
  <c r="V820" i="1"/>
  <c r="V125" i="1"/>
  <c r="V2478" i="1"/>
  <c r="V2785" i="1"/>
  <c r="V2151" i="1"/>
  <c r="V821" i="1"/>
  <c r="V2479" i="1"/>
  <c r="V822" i="1"/>
  <c r="V3773" i="1"/>
  <c r="V2152" i="1"/>
  <c r="V3774" i="1"/>
  <c r="V1492" i="1"/>
  <c r="V3775" i="1"/>
  <c r="V1844" i="1"/>
  <c r="V3776" i="1"/>
  <c r="V1143" i="1"/>
  <c r="V1845" i="1"/>
  <c r="V2153" i="1"/>
  <c r="V2480" i="1"/>
  <c r="V1144" i="1"/>
  <c r="V2481" i="1"/>
  <c r="V2786" i="1"/>
  <c r="V1145" i="1"/>
  <c r="V3777" i="1"/>
  <c r="V3778" i="1"/>
  <c r="V3472" i="1"/>
  <c r="V1146" i="1"/>
  <c r="V3779" i="1"/>
  <c r="V3127" i="1"/>
  <c r="V2154" i="1"/>
  <c r="V126" i="1"/>
  <c r="V1846" i="1"/>
  <c r="V127" i="1"/>
  <c r="V2787" i="1"/>
  <c r="V3473" i="1"/>
  <c r="V3780" i="1"/>
  <c r="V2482" i="1"/>
  <c r="V3781" i="1"/>
  <c r="V128" i="1"/>
  <c r="V1493" i="1"/>
  <c r="V1147" i="1"/>
  <c r="V1847" i="1"/>
  <c r="V3474" i="1"/>
  <c r="V3782" i="1"/>
  <c r="V3475" i="1"/>
  <c r="V2788" i="1"/>
  <c r="V2155" i="1"/>
  <c r="V3783" i="1"/>
  <c r="V3476" i="1"/>
  <c r="V2483" i="1"/>
  <c r="V1494" i="1"/>
  <c r="V502" i="1"/>
  <c r="V3128" i="1"/>
  <c r="V2789" i="1"/>
  <c r="V3784" i="1"/>
  <c r="V1495" i="1"/>
  <c r="V3129" i="1"/>
  <c r="V3477" i="1"/>
  <c r="V503" i="1"/>
  <c r="V1496" i="1"/>
  <c r="V3785" i="1"/>
  <c r="V1848" i="1"/>
  <c r="V504" i="1"/>
  <c r="V3130" i="1"/>
  <c r="V1497" i="1"/>
  <c r="V823" i="1"/>
  <c r="V1148" i="1"/>
  <c r="V2484" i="1"/>
  <c r="V3786" i="1"/>
  <c r="V129" i="1"/>
  <c r="V1849" i="1"/>
  <c r="V130" i="1"/>
  <c r="V3787" i="1"/>
  <c r="V2156" i="1"/>
  <c r="V3478" i="1"/>
  <c r="V1498" i="1"/>
  <c r="V3131" i="1"/>
  <c r="V131" i="1"/>
  <c r="V1149" i="1"/>
  <c r="V3788" i="1"/>
  <c r="V2157" i="1"/>
  <c r="V2158" i="1"/>
  <c r="V2159" i="1"/>
  <c r="V2160" i="1"/>
  <c r="V2485" i="1"/>
  <c r="V2486" i="1"/>
  <c r="V3132" i="1"/>
  <c r="V1499" i="1"/>
  <c r="V1850" i="1"/>
  <c r="V2487" i="1"/>
  <c r="V2488" i="1"/>
  <c r="V1500" i="1"/>
  <c r="V824" i="1"/>
  <c r="V825" i="1"/>
  <c r="V1851" i="1"/>
  <c r="V3789" i="1"/>
  <c r="V826" i="1"/>
  <c r="V2489" i="1"/>
  <c r="V3133" i="1"/>
  <c r="V3134" i="1"/>
  <c r="V3790" i="1"/>
  <c r="V2490" i="1"/>
  <c r="V827" i="1"/>
  <c r="V1501" i="1"/>
  <c r="V828" i="1"/>
  <c r="V505" i="1"/>
  <c r="V3791" i="1"/>
  <c r="V506" i="1"/>
  <c r="V1502" i="1"/>
  <c r="V1852" i="1"/>
  <c r="V132" i="1"/>
  <c r="V507" i="1"/>
  <c r="V508" i="1"/>
  <c r="V829" i="1"/>
  <c r="V3792" i="1"/>
  <c r="V3479" i="1"/>
  <c r="V830" i="1"/>
  <c r="V3793" i="1"/>
  <c r="V1853" i="1"/>
  <c r="V1503" i="1"/>
  <c r="V831" i="1"/>
  <c r="V133" i="1"/>
  <c r="V1150" i="1"/>
  <c r="V3480" i="1"/>
  <c r="V134" i="1"/>
  <c r="V3794" i="1"/>
  <c r="V135" i="1"/>
  <c r="V3481" i="1"/>
  <c r="V509" i="1"/>
  <c r="V1504" i="1"/>
  <c r="V136" i="1"/>
  <c r="V510" i="1"/>
  <c r="V1505" i="1"/>
  <c r="V137" i="1"/>
  <c r="V3135" i="1"/>
  <c r="V3482" i="1"/>
  <c r="V1151" i="1"/>
  <c r="V511" i="1"/>
  <c r="V512" i="1"/>
  <c r="V513" i="1"/>
  <c r="V2491" i="1"/>
  <c r="V514" i="1"/>
  <c r="V832" i="1"/>
  <c r="V1854" i="1"/>
  <c r="V833" i="1"/>
  <c r="V1152" i="1"/>
  <c r="V138" i="1"/>
  <c r="V1506" i="1"/>
  <c r="V834" i="1"/>
  <c r="V3136" i="1"/>
  <c r="V1507" i="1"/>
  <c r="V2790" i="1"/>
  <c r="V1153" i="1"/>
  <c r="V835" i="1"/>
  <c r="V139" i="1"/>
  <c r="V836" i="1"/>
  <c r="V3483" i="1"/>
  <c r="V515" i="1"/>
  <c r="V1508" i="1"/>
  <c r="V3484" i="1"/>
  <c r="V1154" i="1"/>
  <c r="V516" i="1"/>
  <c r="V140" i="1"/>
  <c r="V141" i="1"/>
  <c r="V1509" i="1"/>
  <c r="V1155" i="1"/>
  <c r="V142" i="1"/>
  <c r="V3485" i="1"/>
  <c r="V3137" i="1"/>
  <c r="V3138" i="1"/>
  <c r="V2161" i="1"/>
  <c r="V2162" i="1"/>
  <c r="V1510" i="1"/>
  <c r="V2163" i="1"/>
  <c r="V2791" i="1"/>
  <c r="V143" i="1"/>
  <c r="V2164" i="1"/>
  <c r="V3795" i="1"/>
  <c r="V1156" i="1"/>
  <c r="V517" i="1"/>
  <c r="V3796" i="1"/>
  <c r="V3139" i="1"/>
  <c r="V2165" i="1"/>
  <c r="V1511" i="1"/>
  <c r="V3797" i="1"/>
  <c r="V144" i="1"/>
  <c r="V2492" i="1"/>
  <c r="V3798" i="1"/>
  <c r="V1855" i="1"/>
  <c r="V3140" i="1"/>
  <c r="V1856" i="1"/>
  <c r="V3486" i="1"/>
  <c r="V2166" i="1"/>
  <c r="V518" i="1"/>
  <c r="V2792" i="1"/>
  <c r="V3799" i="1"/>
  <c r="V2167" i="1"/>
  <c r="V1857" i="1"/>
  <c r="V3487" i="1"/>
  <c r="V145" i="1"/>
  <c r="V146" i="1"/>
  <c r="V1512" i="1"/>
  <c r="V2493" i="1"/>
  <c r="V837" i="1"/>
  <c r="V2793" i="1"/>
  <c r="V519" i="1"/>
  <c r="V838" i="1"/>
  <c r="V147" i="1"/>
  <c r="V1858" i="1"/>
  <c r="V839" i="1"/>
  <c r="V2494" i="1"/>
  <c r="V2168" i="1"/>
  <c r="V148" i="1"/>
  <c r="V3141" i="1"/>
  <c r="V3800" i="1"/>
  <c r="V2169" i="1"/>
  <c r="V2170" i="1"/>
  <c r="V2495" i="1"/>
  <c r="V1513" i="1"/>
  <c r="V840" i="1"/>
  <c r="V2496" i="1"/>
  <c r="V2171" i="1"/>
  <c r="V3142" i="1"/>
  <c r="V520" i="1"/>
  <c r="V2794" i="1"/>
  <c r="V841" i="1"/>
  <c r="V842" i="1"/>
  <c r="V3143" i="1"/>
  <c r="V1859" i="1"/>
  <c r="V149" i="1"/>
  <c r="V1860" i="1"/>
  <c r="V1514" i="1"/>
  <c r="V3144" i="1"/>
  <c r="V2795" i="1"/>
  <c r="V3488" i="1"/>
  <c r="V1157" i="1"/>
  <c r="V3145" i="1"/>
  <c r="V1515" i="1"/>
  <c r="V3146" i="1"/>
  <c r="V150" i="1"/>
  <c r="V151" i="1"/>
  <c r="V1861" i="1"/>
  <c r="V2172" i="1"/>
  <c r="V2796" i="1"/>
  <c r="V843" i="1"/>
  <c r="V3489" i="1"/>
  <c r="V2797" i="1"/>
  <c r="V1158" i="1"/>
  <c r="V1516" i="1"/>
  <c r="V1862" i="1"/>
  <c r="V2497" i="1"/>
  <c r="V521" i="1"/>
  <c r="V2498" i="1"/>
  <c r="V152" i="1"/>
  <c r="V3801" i="1"/>
  <c r="V1517" i="1"/>
  <c r="V3490" i="1"/>
  <c r="V1159" i="1"/>
  <c r="V2798" i="1"/>
  <c r="V522" i="1"/>
  <c r="V1518" i="1"/>
  <c r="V1519" i="1"/>
  <c r="V1520" i="1"/>
  <c r="V153" i="1"/>
  <c r="V3491" i="1"/>
  <c r="V3147" i="1"/>
  <c r="V523" i="1"/>
  <c r="V154" i="1"/>
  <c r="V1521" i="1"/>
  <c r="V2173" i="1"/>
  <c r="V2799" i="1"/>
  <c r="V2800" i="1"/>
  <c r="V524" i="1"/>
  <c r="V155" i="1"/>
  <c r="V156" i="1"/>
  <c r="V1863" i="1"/>
  <c r="V1864" i="1"/>
  <c r="V157" i="1"/>
  <c r="V3802" i="1"/>
  <c r="V2499" i="1"/>
  <c r="V3148" i="1"/>
  <c r="V3803" i="1"/>
  <c r="V844" i="1"/>
  <c r="V158" i="1"/>
  <c r="V3149" i="1"/>
  <c r="V2174" i="1"/>
  <c r="V2175" i="1"/>
  <c r="V159" i="1"/>
  <c r="V2500" i="1"/>
  <c r="V2501" i="1"/>
  <c r="V3804" i="1"/>
  <c r="V2176" i="1"/>
  <c r="V3805" i="1"/>
  <c r="V3806" i="1"/>
  <c r="V845" i="1"/>
  <c r="V2502" i="1"/>
  <c r="V1865" i="1"/>
  <c r="V3807" i="1"/>
  <c r="V3150" i="1"/>
  <c r="V846" i="1"/>
  <c r="V1522" i="1"/>
  <c r="V2503" i="1"/>
  <c r="V3808" i="1"/>
  <c r="V1866" i="1"/>
  <c r="V1523" i="1"/>
  <c r="V1160" i="1"/>
  <c r="V3151" i="1"/>
  <c r="V1867" i="1"/>
  <c r="V3152" i="1"/>
  <c r="V2177" i="1"/>
  <c r="V2178" i="1"/>
  <c r="V1524" i="1"/>
  <c r="V2179" i="1"/>
  <c r="V2801" i="1"/>
  <c r="V1525" i="1"/>
  <c r="V3492" i="1"/>
  <c r="V1868" i="1"/>
  <c r="V525" i="1"/>
  <c r="V160" i="1"/>
  <c r="V526" i="1"/>
  <c r="V847" i="1"/>
  <c r="V3153" i="1"/>
  <c r="V527" i="1"/>
  <c r="V1526" i="1"/>
  <c r="V2504" i="1"/>
  <c r="V1161" i="1"/>
  <c r="V528" i="1"/>
  <c r="V2180" i="1"/>
  <c r="V3154" i="1"/>
  <c r="V2505" i="1"/>
  <c r="V161" i="1"/>
  <c r="V3155" i="1"/>
  <c r="V2802" i="1"/>
  <c r="V3156" i="1"/>
  <c r="V2181" i="1"/>
  <c r="V2182" i="1"/>
  <c r="V1162" i="1"/>
  <c r="V1527" i="1"/>
  <c r="V162" i="1"/>
  <c r="V163" i="1"/>
  <c r="V529" i="1"/>
  <c r="V3157" i="1"/>
  <c r="V2183" i="1"/>
  <c r="V1163" i="1"/>
  <c r="V1528" i="1"/>
  <c r="V2803" i="1"/>
  <c r="V530" i="1"/>
  <c r="V1164" i="1"/>
  <c r="V3158" i="1"/>
  <c r="V3493" i="1"/>
  <c r="V3809" i="1"/>
  <c r="V164" i="1"/>
  <c r="V165" i="1"/>
  <c r="V1529" i="1"/>
  <c r="V1530" i="1"/>
  <c r="V3810" i="1"/>
  <c r="V1165" i="1"/>
  <c r="V2804" i="1"/>
  <c r="V848" i="1"/>
  <c r="V3159" i="1"/>
  <c r="V2805" i="1"/>
  <c r="V2506" i="1"/>
  <c r="V1869" i="1"/>
  <c r="V531" i="1"/>
  <c r="V532" i="1"/>
  <c r="V166" i="1"/>
  <c r="V2806" i="1"/>
  <c r="V533" i="1"/>
  <c r="V167" i="1"/>
  <c r="V849" i="1"/>
  <c r="V2184" i="1"/>
  <c r="V1531" i="1"/>
  <c r="V2185" i="1"/>
  <c r="V168" i="1"/>
  <c r="V3811" i="1"/>
  <c r="V2186" i="1"/>
  <c r="V1166" i="1"/>
  <c r="V3160" i="1"/>
  <c r="V3812" i="1"/>
  <c r="V534" i="1"/>
  <c r="V850" i="1"/>
  <c r="V3494" i="1"/>
  <c r="V535" i="1"/>
  <c r="V1870" i="1"/>
  <c r="V2187" i="1"/>
  <c r="V3813" i="1"/>
  <c r="V3495" i="1"/>
  <c r="V536" i="1"/>
  <c r="V2807" i="1"/>
  <c r="V2188" i="1"/>
  <c r="V2507" i="1"/>
  <c r="V2808" i="1"/>
  <c r="V3161" i="1"/>
  <c r="V1871" i="1"/>
  <c r="V1532" i="1"/>
  <c r="V1872" i="1"/>
  <c r="V1873" i="1"/>
  <c r="V169" i="1"/>
  <c r="V2508" i="1"/>
  <c r="V3814" i="1"/>
  <c r="V1533" i="1"/>
  <c r="V2809" i="1"/>
  <c r="V3162" i="1"/>
  <c r="V3815" i="1"/>
  <c r="V2189" i="1"/>
  <c r="V3163" i="1"/>
  <c r="V2810" i="1"/>
  <c r="V851" i="1"/>
  <c r="V3164" i="1"/>
  <c r="V1874" i="1"/>
  <c r="V2509" i="1"/>
  <c r="V2510" i="1"/>
  <c r="V2190" i="1"/>
  <c r="V2191" i="1"/>
  <c r="V2192" i="1"/>
  <c r="V3165" i="1"/>
  <c r="V2811" i="1"/>
  <c r="V852" i="1"/>
  <c r="V1534" i="1"/>
  <c r="V170" i="1"/>
  <c r="V1535" i="1"/>
  <c r="V1875" i="1"/>
  <c r="V3816" i="1"/>
  <c r="V2812" i="1"/>
  <c r="V1876" i="1"/>
  <c r="V171" i="1"/>
  <c r="V1877" i="1"/>
  <c r="V172" i="1"/>
  <c r="V2193" i="1"/>
  <c r="V2511" i="1"/>
  <c r="V3166" i="1"/>
  <c r="V853" i="1"/>
  <c r="V2194" i="1"/>
  <c r="V2195" i="1"/>
  <c r="V2813" i="1"/>
  <c r="V1167" i="1"/>
  <c r="V537" i="1"/>
  <c r="V1878" i="1"/>
  <c r="V3496" i="1"/>
  <c r="V3497" i="1"/>
  <c r="V1536" i="1"/>
  <c r="V3498" i="1"/>
  <c r="V1537" i="1"/>
  <c r="V538" i="1"/>
  <c r="V173" i="1"/>
  <c r="V854" i="1"/>
  <c r="V855" i="1"/>
  <c r="V3499" i="1"/>
  <c r="V3167" i="1"/>
  <c r="V539" i="1"/>
  <c r="V540" i="1"/>
  <c r="V3817" i="1"/>
  <c r="V1538" i="1"/>
  <c r="V3168" i="1"/>
  <c r="V2512" i="1"/>
  <c r="V541" i="1"/>
  <c r="V542" i="1"/>
  <c r="V1168" i="1"/>
  <c r="V856" i="1"/>
  <c r="V1539" i="1"/>
  <c r="V3169" i="1"/>
  <c r="V3500" i="1"/>
  <c r="V1169" i="1"/>
  <c r="V543" i="1"/>
  <c r="V1170" i="1"/>
  <c r="V2196" i="1"/>
  <c r="V2197" i="1"/>
  <c r="V1879" i="1"/>
  <c r="V1540" i="1"/>
  <c r="V1171" i="1"/>
  <c r="V857" i="1"/>
  <c r="V1541" i="1"/>
  <c r="V3170" i="1"/>
  <c r="V3171" i="1"/>
  <c r="V2814" i="1"/>
  <c r="V3818" i="1"/>
  <c r="V3819" i="1"/>
  <c r="V3820" i="1"/>
  <c r="V1880" i="1"/>
  <c r="V2513" i="1"/>
  <c r="V2198" i="1"/>
  <c r="V3501" i="1"/>
  <c r="V174" i="1"/>
  <c r="V2514" i="1"/>
  <c r="V1542" i="1"/>
  <c r="V1172" i="1"/>
  <c r="V2815" i="1"/>
  <c r="V1543" i="1"/>
  <c r="V175" i="1"/>
  <c r="V2816" i="1"/>
  <c r="V176" i="1"/>
  <c r="V1544" i="1"/>
  <c r="V544" i="1"/>
  <c r="V858" i="1"/>
  <c r="V1173" i="1"/>
  <c r="V545" i="1"/>
  <c r="V1881" i="1"/>
  <c r="V859" i="1"/>
  <c r="V177" i="1"/>
  <c r="V178" i="1"/>
  <c r="V860" i="1"/>
  <c r="V3172" i="1"/>
  <c r="V1882" i="1"/>
  <c r="V546" i="1"/>
  <c r="V1545" i="1"/>
  <c r="V547" i="1"/>
  <c r="V3173" i="1"/>
  <c r="V3821" i="1"/>
  <c r="V1546" i="1"/>
  <c r="V3502" i="1"/>
  <c r="V3174" i="1"/>
  <c r="V548" i="1"/>
  <c r="V2817" i="1"/>
  <c r="V1883" i="1"/>
  <c r="V2818" i="1"/>
  <c r="V3503" i="1"/>
  <c r="V2819" i="1"/>
  <c r="V3175" i="1"/>
  <c r="V1884" i="1"/>
  <c r="V861" i="1"/>
  <c r="V3504" i="1"/>
  <c r="V1885" i="1"/>
  <c r="V862" i="1"/>
  <c r="V1174" i="1"/>
  <c r="V2199" i="1"/>
  <c r="V1886" i="1"/>
  <c r="V1175" i="1"/>
  <c r="V863" i="1"/>
  <c r="V3822" i="1"/>
  <c r="V3823" i="1"/>
  <c r="V2820" i="1"/>
  <c r="V3176" i="1"/>
  <c r="V2515" i="1"/>
  <c r="V549" i="1"/>
  <c r="V2200" i="1"/>
  <c r="V1547" i="1"/>
  <c r="V550" i="1"/>
  <c r="V3824" i="1"/>
  <c r="V1887" i="1"/>
  <c r="V1888" i="1"/>
  <c r="V2201" i="1"/>
  <c r="V2202" i="1"/>
  <c r="V3177" i="1"/>
  <c r="V2203" i="1"/>
  <c r="V3505" i="1"/>
  <c r="V1548" i="1"/>
  <c r="V3506" i="1"/>
  <c r="V1176" i="1"/>
  <c r="V179" i="1"/>
  <c r="V864" i="1"/>
  <c r="V2516" i="1"/>
  <c r="V1549" i="1"/>
  <c r="V1550" i="1"/>
  <c r="V3178" i="1"/>
  <c r="V2204" i="1"/>
  <c r="V3507" i="1"/>
  <c r="V1177" i="1"/>
  <c r="V551" i="1"/>
  <c r="V180" i="1"/>
  <c r="V3179" i="1"/>
  <c r="V2517" i="1"/>
  <c r="V1551" i="1"/>
  <c r="V3180" i="1"/>
  <c r="V865" i="1"/>
  <c r="V3508" i="1"/>
  <c r="V2205" i="1"/>
  <c r="V3825" i="1"/>
  <c r="V3181" i="1"/>
  <c r="V3826" i="1"/>
  <c r="V2518" i="1"/>
  <c r="V1552" i="1"/>
  <c r="V552" i="1"/>
  <c r="V3509" i="1"/>
  <c r="V181" i="1"/>
  <c r="V1178" i="1"/>
  <c r="V182" i="1"/>
  <c r="V1889" i="1"/>
  <c r="V2519" i="1"/>
  <c r="V2821" i="1"/>
  <c r="V183" i="1"/>
  <c r="V3510" i="1"/>
  <c r="V2206" i="1"/>
  <c r="V1553" i="1"/>
  <c r="V3182" i="1"/>
  <c r="V2822" i="1"/>
  <c r="V1890" i="1"/>
  <c r="V553" i="1"/>
  <c r="V2520" i="1"/>
  <c r="V1891" i="1"/>
  <c r="V3183" i="1"/>
  <c r="V2823" i="1"/>
  <c r="V184" i="1"/>
  <c r="V1554" i="1"/>
  <c r="V2521" i="1"/>
  <c r="V1892" i="1"/>
  <c r="V1555" i="1"/>
  <c r="V2522" i="1"/>
  <c r="V1179" i="1"/>
  <c r="V1893" i="1"/>
  <c r="V3511" i="1"/>
  <c r="V3512" i="1"/>
  <c r="V554" i="1"/>
  <c r="V2523" i="1"/>
  <c r="V2524" i="1"/>
  <c r="V1180" i="1"/>
  <c r="V555" i="1"/>
  <c r="V3513" i="1"/>
  <c r="V3184" i="1"/>
  <c r="V556" i="1"/>
  <c r="V3827" i="1"/>
  <c r="V3828" i="1"/>
  <c r="V1894" i="1"/>
  <c r="V2824" i="1"/>
  <c r="V185" i="1"/>
  <c r="V557" i="1"/>
  <c r="V1895" i="1"/>
  <c r="V866" i="1"/>
  <c r="V2207" i="1"/>
  <c r="V3829" i="1"/>
  <c r="V1556" i="1"/>
  <c r="V3514" i="1"/>
  <c r="V2525" i="1"/>
  <c r="V3515" i="1"/>
  <c r="V1896" i="1"/>
  <c r="V3185" i="1"/>
  <c r="V186" i="1"/>
  <c r="V187" i="1"/>
  <c r="V1181" i="1"/>
  <c r="V3516" i="1"/>
  <c r="V1182" i="1"/>
  <c r="V1897" i="1"/>
  <c r="V188" i="1"/>
  <c r="V2825" i="1"/>
  <c r="V2208" i="1"/>
  <c r="V3517" i="1"/>
  <c r="V189" i="1"/>
  <c r="V2209" i="1"/>
  <c r="V558" i="1"/>
  <c r="V3518" i="1"/>
  <c r="V1898" i="1"/>
  <c r="V2826" i="1"/>
  <c r="V1557" i="1"/>
  <c r="V2827" i="1"/>
  <c r="V3830" i="1"/>
  <c r="V190" i="1"/>
  <c r="V3186" i="1"/>
  <c r="V1558" i="1"/>
  <c r="V191" i="1"/>
  <c r="V2526" i="1"/>
  <c r="V867" i="1"/>
  <c r="V1183" i="1"/>
  <c r="V1559" i="1"/>
  <c r="V3831" i="1"/>
  <c r="V2828" i="1"/>
  <c r="V1184" i="1"/>
  <c r="V868" i="1"/>
  <c r="V2829" i="1"/>
  <c r="V1185" i="1"/>
  <c r="V3519" i="1"/>
  <c r="V1560" i="1"/>
  <c r="V869" i="1"/>
  <c r="V870" i="1"/>
  <c r="V192" i="1"/>
  <c r="V871" i="1"/>
  <c r="V2527" i="1"/>
  <c r="V2210" i="1"/>
  <c r="V2211" i="1"/>
  <c r="V3187" i="1"/>
  <c r="V1561" i="1"/>
  <c r="V3188" i="1"/>
  <c r="V559" i="1"/>
  <c r="V872" i="1"/>
  <c r="V3189" i="1"/>
  <c r="V3832" i="1"/>
  <c r="V2528" i="1"/>
  <c r="V1899" i="1"/>
  <c r="V2529" i="1"/>
  <c r="V3190" i="1"/>
  <c r="V1562" i="1"/>
  <c r="V1186" i="1"/>
  <c r="V3191" i="1"/>
  <c r="V1900" i="1"/>
  <c r="V3833" i="1"/>
  <c r="V1563" i="1"/>
  <c r="V3834" i="1"/>
  <c r="V873" i="1"/>
  <c r="V1901" i="1"/>
  <c r="V1902" i="1"/>
  <c r="V3835" i="1"/>
  <c r="V2530" i="1"/>
  <c r="V560" i="1"/>
  <c r="V2212" i="1"/>
  <c r="V1564" i="1"/>
  <c r="V1565" i="1"/>
  <c r="V3520" i="1"/>
  <c r="V3192" i="1"/>
  <c r="V3193" i="1"/>
  <c r="V874" i="1"/>
  <c r="V1187" i="1"/>
  <c r="V2531" i="1"/>
  <c r="V1188" i="1"/>
  <c r="V2830" i="1"/>
  <c r="V3836" i="1"/>
  <c r="V1903" i="1"/>
  <c r="V2213" i="1"/>
  <c r="V561" i="1"/>
  <c r="V1566" i="1"/>
  <c r="V193" i="1"/>
  <c r="V2831" i="1"/>
  <c r="V2832" i="1"/>
  <c r="V1567" i="1"/>
  <c r="V2833" i="1"/>
  <c r="V194" i="1"/>
  <c r="V562" i="1"/>
  <c r="V3521" i="1"/>
  <c r="V2834" i="1"/>
  <c r="V3194" i="1"/>
  <c r="V2532" i="1"/>
  <c r="V2214" i="1"/>
  <c r="V1568" i="1"/>
  <c r="V1569" i="1"/>
  <c r="V195" i="1"/>
  <c r="V563" i="1"/>
  <c r="V3837" i="1"/>
  <c r="V3195" i="1"/>
  <c r="V196" i="1"/>
  <c r="V2533" i="1"/>
  <c r="V2835" i="1"/>
  <c r="V1904" i="1"/>
  <c r="V1570" i="1"/>
  <c r="V2836" i="1"/>
  <c r="V3838" i="1"/>
  <c r="V564" i="1"/>
  <c r="V565" i="1"/>
  <c r="V1189" i="1"/>
  <c r="V1905" i="1"/>
  <c r="V1190" i="1"/>
  <c r="V3839" i="1"/>
  <c r="V197" i="1"/>
  <c r="V2215" i="1"/>
  <c r="V2837" i="1"/>
  <c r="V2838" i="1"/>
  <c r="V875" i="1"/>
  <c r="V1906" i="1"/>
  <c r="V2534" i="1"/>
  <c r="V1907" i="1"/>
  <c r="V2535" i="1"/>
  <c r="V198" i="1"/>
  <c r="V1571" i="1"/>
  <c r="V2216" i="1"/>
  <c r="V3522" i="1"/>
  <c r="V2839" i="1"/>
  <c r="V1908" i="1"/>
  <c r="V2536" i="1"/>
  <c r="V2537" i="1"/>
  <c r="V2538" i="1"/>
  <c r="V2217" i="1"/>
  <c r="V2840" i="1"/>
  <c r="V2539" i="1"/>
  <c r="V566" i="1"/>
  <c r="V199" i="1"/>
  <c r="V3523" i="1"/>
  <c r="V876" i="1"/>
  <c r="V1909" i="1"/>
  <c r="V200" i="1"/>
  <c r="V1191" i="1"/>
  <c r="V1910" i="1"/>
  <c r="V3840" i="1"/>
  <c r="V3524" i="1"/>
  <c r="V2841" i="1"/>
  <c r="V1572" i="1"/>
  <c r="V877" i="1"/>
  <c r="V1192" i="1"/>
  <c r="V1911" i="1"/>
  <c r="V2540" i="1"/>
  <c r="V3841" i="1"/>
  <c r="V201" i="1"/>
  <c r="V3842" i="1"/>
  <c r="V3843" i="1"/>
  <c r="V3844" i="1"/>
  <c r="V1193" i="1"/>
  <c r="V3196" i="1"/>
  <c r="V2842" i="1"/>
  <c r="V878" i="1"/>
  <c r="V1573" i="1"/>
  <c r="V3197" i="1"/>
  <c r="V879" i="1"/>
  <c r="V2541" i="1"/>
  <c r="V3845" i="1"/>
  <c r="V2218" i="1"/>
  <c r="V3846" i="1"/>
  <c r="V2219" i="1"/>
  <c r="V3847" i="1"/>
  <c r="V2542" i="1"/>
  <c r="V3848" i="1"/>
  <c r="V3525" i="1"/>
  <c r="V880" i="1"/>
  <c r="V567" i="1"/>
  <c r="V2220" i="1"/>
  <c r="V2221" i="1"/>
  <c r="V3849" i="1"/>
  <c r="V2222" i="1"/>
  <c r="V1194" i="1"/>
  <c r="V1912" i="1"/>
  <c r="V202" i="1"/>
  <c r="V3850" i="1"/>
  <c r="V1913" i="1"/>
  <c r="V1914" i="1"/>
  <c r="V568" i="1"/>
  <c r="V881" i="1"/>
  <c r="V2843" i="1"/>
  <c r="V2223" i="1"/>
  <c r="V1195" i="1"/>
  <c r="V2844" i="1"/>
  <c r="V2845" i="1"/>
  <c r="V2846" i="1"/>
  <c r="V203" i="1"/>
  <c r="V1915" i="1"/>
  <c r="V3851" i="1"/>
  <c r="V3852" i="1"/>
  <c r="V2224" i="1"/>
  <c r="V1574" i="1"/>
  <c r="V3198" i="1"/>
  <c r="V1916" i="1"/>
  <c r="V2847" i="1"/>
  <c r="V3526" i="1"/>
  <c r="V204" i="1"/>
  <c r="V1575" i="1"/>
  <c r="V2543" i="1"/>
  <c r="V2225" i="1"/>
  <c r="V2848" i="1"/>
  <c r="V882" i="1"/>
  <c r="V1576" i="1"/>
  <c r="V205" i="1"/>
  <c r="V1917" i="1"/>
  <c r="V206" i="1"/>
  <c r="V3199" i="1"/>
  <c r="V2226" i="1"/>
  <c r="V1196" i="1"/>
  <c r="V569" i="1"/>
  <c r="V3527" i="1"/>
  <c r="V2849" i="1"/>
  <c r="V207" i="1"/>
  <c r="V570" i="1"/>
  <c r="V208" i="1"/>
  <c r="V2544" i="1"/>
  <c r="V3528" i="1"/>
  <c r="V2850" i="1"/>
  <c r="V2227" i="1"/>
  <c r="V3529" i="1"/>
  <c r="V1197" i="1"/>
  <c r="V1918" i="1"/>
  <c r="V3200" i="1"/>
  <c r="V2851" i="1"/>
  <c r="V1577" i="1"/>
  <c r="V1578" i="1"/>
  <c r="V3530" i="1"/>
  <c r="V883" i="1"/>
  <c r="V3201" i="1"/>
  <c r="V2228" i="1"/>
  <c r="V3853" i="1"/>
  <c r="V571" i="1"/>
  <c r="V572" i="1"/>
  <c r="V3202" i="1"/>
  <c r="V2229" i="1"/>
  <c r="V3203" i="1"/>
  <c r="V3204" i="1"/>
  <c r="V1198" i="1"/>
  <c r="V573" i="1"/>
  <c r="V3531" i="1"/>
  <c r="V209" i="1"/>
  <c r="V1579" i="1"/>
  <c r="V2545" i="1"/>
  <c r="V2230" i="1"/>
  <c r="V1919" i="1"/>
  <c r="V3532" i="1"/>
  <c r="V3854" i="1"/>
  <c r="V3205" i="1"/>
  <c r="V3855" i="1"/>
  <c r="V2231" i="1"/>
  <c r="V3533" i="1"/>
  <c r="V2546" i="1"/>
  <c r="V574" i="1"/>
  <c r="V3534" i="1"/>
  <c r="V3535" i="1"/>
  <c r="V3856" i="1"/>
  <c r="V1920" i="1"/>
  <c r="V1580" i="1"/>
  <c r="V3536" i="1"/>
  <c r="V3206" i="1"/>
  <c r="V3857" i="1"/>
  <c r="V884" i="1"/>
  <c r="V210" i="1"/>
  <c r="V1199" i="1"/>
  <c r="V1200" i="1"/>
  <c r="V575" i="1"/>
  <c r="V2232" i="1"/>
  <c r="V3858" i="1"/>
  <c r="V2852" i="1"/>
  <c r="V2547" i="1"/>
  <c r="V3207" i="1"/>
  <c r="V1201" i="1"/>
  <c r="V1202" i="1"/>
  <c r="V2853" i="1"/>
  <c r="V1203" i="1"/>
  <c r="V3859" i="1"/>
  <c r="V3860" i="1"/>
  <c r="V3208" i="1"/>
  <c r="V1581" i="1"/>
  <c r="V3537" i="1"/>
  <c r="V3538" i="1"/>
  <c r="V576" i="1"/>
  <c r="V1921" i="1"/>
  <c r="V3539" i="1"/>
  <c r="V2548" i="1"/>
  <c r="V2233" i="1"/>
  <c r="V2234" i="1"/>
  <c r="V2854" i="1"/>
  <c r="V3540" i="1"/>
  <c r="V2855" i="1"/>
  <c r="V1204" i="1"/>
  <c r="V577" i="1"/>
  <c r="V211" i="1"/>
  <c r="V578" i="1"/>
  <c r="V2856" i="1"/>
  <c r="V3209" i="1"/>
  <c r="V3861" i="1"/>
  <c r="V3210" i="1"/>
  <c r="V3862" i="1"/>
  <c r="V885" i="1"/>
  <c r="V3541" i="1"/>
  <c r="V579" i="1"/>
  <c r="V1922" i="1"/>
  <c r="V3542" i="1"/>
  <c r="V2857" i="1"/>
  <c r="V1582" i="1"/>
  <c r="V1205" i="1"/>
  <c r="V2235" i="1"/>
  <c r="V2858" i="1"/>
  <c r="V1923" i="1"/>
  <c r="V3863" i="1"/>
  <c r="V580" i="1"/>
  <c r="V886" i="1"/>
  <c r="V212" i="1"/>
  <c r="V581" i="1"/>
  <c r="V1924" i="1"/>
  <c r="V1206" i="1"/>
  <c r="V2859" i="1"/>
  <c r="V1207" i="1"/>
  <c r="V213" i="1"/>
  <c r="V2549" i="1"/>
  <c r="V3864" i="1"/>
  <c r="V2236" i="1"/>
  <c r="V887" i="1"/>
  <c r="V2550" i="1"/>
  <c r="V3543" i="1"/>
  <c r="V888" i="1"/>
  <c r="V889" i="1"/>
  <c r="V2860" i="1"/>
  <c r="V582" i="1"/>
  <c r="V583" i="1"/>
  <c r="V214" i="1"/>
  <c r="V1208" i="1"/>
  <c r="V215" i="1"/>
  <c r="V216" i="1"/>
  <c r="V2861" i="1"/>
  <c r="V3211" i="1"/>
  <c r="V1583" i="1"/>
  <c r="V3212" i="1"/>
  <c r="V3213" i="1"/>
  <c r="V1584" i="1"/>
  <c r="V1209" i="1"/>
  <c r="V3865" i="1"/>
  <c r="V217" i="1"/>
  <c r="V2237" i="1"/>
  <c r="V3214" i="1"/>
  <c r="V3215" i="1"/>
  <c r="V1925" i="1"/>
  <c r="V584" i="1"/>
  <c r="V1585" i="1"/>
  <c r="V1926" i="1"/>
  <c r="V218" i="1"/>
  <c r="V219" i="1"/>
  <c r="V3866" i="1"/>
  <c r="V2862" i="1"/>
  <c r="V3544" i="1"/>
  <c r="V890" i="1"/>
  <c r="V891" i="1"/>
  <c r="V892" i="1"/>
  <c r="V3216" i="1"/>
  <c r="V1586" i="1"/>
  <c r="V2863" i="1"/>
  <c r="V1587" i="1"/>
  <c r="V2864" i="1"/>
  <c r="V220" i="1"/>
  <c r="V1210" i="1"/>
  <c r="V1927" i="1"/>
  <c r="V2238" i="1"/>
  <c r="V1588" i="1"/>
  <c r="V3867" i="1"/>
  <c r="V3217" i="1"/>
  <c r="V1211" i="1"/>
  <c r="V3218" i="1"/>
  <c r="V2865" i="1"/>
  <c r="V221" i="1"/>
  <c r="V585" i="1"/>
  <c r="V1212" i="1"/>
  <c r="V2239" i="1"/>
  <c r="V1589" i="1"/>
  <c r="V3219" i="1"/>
  <c r="V2551" i="1"/>
  <c r="V3220" i="1"/>
  <c r="V3221" i="1"/>
  <c r="V1928" i="1"/>
  <c r="V3868" i="1"/>
  <c r="V2240" i="1"/>
  <c r="V2241" i="1"/>
  <c r="V3222" i="1"/>
  <c r="V3545" i="1"/>
  <c r="V2552" i="1"/>
  <c r="V3223" i="1"/>
  <c r="V3224" i="1"/>
  <c r="V3225" i="1"/>
  <c r="V2866" i="1"/>
  <c r="V3546" i="1"/>
  <c r="V586" i="1"/>
  <c r="V222" i="1"/>
  <c r="V223" i="1"/>
  <c r="V1213" i="1"/>
  <c r="V2867" i="1"/>
  <c r="V587" i="1"/>
  <c r="V2868" i="1"/>
  <c r="V2553" i="1"/>
  <c r="V1590" i="1"/>
  <c r="V3226" i="1"/>
  <c r="V3547" i="1"/>
  <c r="V224" i="1"/>
  <c r="V893" i="1"/>
  <c r="V3869" i="1"/>
  <c r="V2242" i="1"/>
  <c r="V2869" i="1"/>
  <c r="V2870" i="1"/>
  <c r="V2243" i="1"/>
  <c r="V1214" i="1"/>
  <c r="V3870" i="1"/>
  <c r="V2554" i="1"/>
  <c r="V1215" i="1"/>
  <c r="V225" i="1"/>
  <c r="V1591" i="1"/>
  <c r="V894" i="1"/>
  <c r="V2871" i="1"/>
  <c r="V2244" i="1"/>
  <c r="V1592" i="1"/>
  <c r="V226" i="1"/>
  <c r="V895" i="1"/>
  <c r="V3548" i="1"/>
  <c r="V3549" i="1"/>
  <c r="V227" i="1"/>
  <c r="V2872" i="1"/>
  <c r="V1593" i="1"/>
  <c r="V3871" i="1"/>
  <c r="V1594" i="1"/>
  <c r="V1595" i="1"/>
  <c r="V3227" i="1"/>
  <c r="V3872" i="1"/>
  <c r="V228" i="1"/>
  <c r="V2555" i="1"/>
  <c r="V1216" i="1"/>
  <c r="V3228" i="1"/>
  <c r="V2245" i="1"/>
  <c r="V2246" i="1"/>
  <c r="V1596" i="1"/>
  <c r="V896" i="1"/>
  <c r="V2247" i="1"/>
  <c r="V1597" i="1"/>
  <c r="V3550" i="1"/>
  <c r="V229" i="1"/>
  <c r="V1217" i="1"/>
  <c r="V897" i="1"/>
  <c r="V3873" i="1"/>
  <c r="V2248" i="1"/>
  <c r="V3229" i="1"/>
  <c r="V1218" i="1"/>
  <c r="V2556" i="1"/>
  <c r="V3230" i="1"/>
  <c r="V2249" i="1"/>
  <c r="V2250" i="1"/>
  <c r="V588" i="1"/>
  <c r="V3551" i="1"/>
  <c r="V3231" i="1"/>
  <c r="V898" i="1"/>
  <c r="V3232" i="1"/>
  <c r="V3233" i="1"/>
  <c r="V2251" i="1"/>
  <c r="V230" i="1"/>
  <c r="V899" i="1"/>
  <c r="V1219" i="1"/>
  <c r="V3874" i="1"/>
  <c r="V3552" i="1"/>
  <c r="V231" i="1"/>
  <c r="V1929" i="1"/>
  <c r="V3875" i="1"/>
  <c r="V2252" i="1"/>
  <c r="V1598" i="1"/>
  <c r="V3876" i="1"/>
  <c r="V1930" i="1"/>
  <c r="V589" i="1"/>
  <c r="V1220" i="1"/>
  <c r="V1931" i="1"/>
  <c r="V590" i="1"/>
  <c r="V3553" i="1"/>
  <c r="V3234" i="1"/>
  <c r="V1932" i="1"/>
  <c r="V1933" i="1"/>
  <c r="V1599" i="1"/>
  <c r="V2557" i="1"/>
  <c r="V3554" i="1"/>
  <c r="V591" i="1"/>
  <c r="V2873" i="1"/>
  <c r="V3235" i="1"/>
  <c r="V592" i="1"/>
  <c r="V2253" i="1"/>
  <c r="V2254" i="1"/>
  <c r="V1934" i="1"/>
  <c r="V2255" i="1"/>
  <c r="V593" i="1"/>
  <c r="V2874" i="1"/>
  <c r="V2875" i="1"/>
  <c r="V1600" i="1"/>
  <c r="V3877" i="1"/>
  <c r="V594" i="1"/>
  <c r="V1935" i="1"/>
  <c r="V900" i="1"/>
  <c r="V3555" i="1"/>
  <c r="V2256" i="1"/>
  <c r="V2876" i="1"/>
  <c r="V2558" i="1"/>
  <c r="V2559" i="1"/>
  <c r="V3878" i="1"/>
  <c r="V3879" i="1"/>
  <c r="V232" i="1"/>
  <c r="V2877" i="1"/>
  <c r="V233" i="1"/>
  <c r="V901" i="1"/>
  <c r="V234" i="1"/>
  <c r="V235" i="1"/>
  <c r="V3556" i="1"/>
  <c r="V236" i="1"/>
  <c r="V1221" i="1"/>
  <c r="V3236" i="1"/>
  <c r="V2257" i="1"/>
  <c r="V1222" i="1"/>
  <c r="V3880" i="1"/>
  <c r="V1601" i="1"/>
  <c r="V1223" i="1"/>
  <c r="V595" i="1"/>
  <c r="V1602" i="1"/>
  <c r="V3237" i="1"/>
  <c r="V1224" i="1"/>
  <c r="V237" i="1"/>
  <c r="V238" i="1"/>
  <c r="V2878" i="1"/>
  <c r="V2560" i="1"/>
  <c r="V2879" i="1"/>
  <c r="V239" i="1"/>
  <c r="V2258" i="1"/>
  <c r="V240" i="1"/>
  <c r="V241" i="1"/>
  <c r="V2259" i="1"/>
  <c r="V596" i="1"/>
  <c r="V242" i="1"/>
  <c r="V3881" i="1"/>
  <c r="V1225" i="1"/>
  <c r="V2880" i="1"/>
  <c r="V1936" i="1"/>
  <c r="V1937" i="1"/>
  <c r="V243" i="1"/>
  <c r="V3238" i="1"/>
  <c r="V1938" i="1"/>
  <c r="V2260" i="1"/>
  <c r="V902" i="1"/>
  <c r="V1939" i="1"/>
  <c r="V1603" i="1"/>
  <c r="V1940" i="1"/>
  <c r="V2881" i="1"/>
  <c r="V903" i="1"/>
  <c r="V1941" i="1"/>
  <c r="V2561" i="1"/>
  <c r="V2882" i="1"/>
  <c r="V244" i="1"/>
  <c r="V245" i="1"/>
  <c r="V1942" i="1"/>
  <c r="V246" i="1"/>
  <c r="V3882" i="1"/>
  <c r="V2562" i="1"/>
  <c r="V247" i="1"/>
  <c r="V2261" i="1"/>
  <c r="V904" i="1"/>
  <c r="V1226" i="1"/>
  <c r="V3239" i="1"/>
  <c r="V2883" i="1"/>
  <c r="V597" i="1"/>
  <c r="V1227" i="1"/>
  <c r="V3557" i="1"/>
  <c r="V248" i="1"/>
  <c r="V3240" i="1"/>
  <c r="V1604" i="1"/>
  <c r="V2563" i="1"/>
  <c r="V249" i="1"/>
  <c r="V1228" i="1"/>
  <c r="V3558" i="1"/>
  <c r="V250" i="1"/>
  <c r="V3883" i="1"/>
  <c r="V598" i="1"/>
  <c r="V2884" i="1"/>
  <c r="V905" i="1"/>
  <c r="V251" i="1"/>
  <c r="V599" i="1"/>
  <c r="V1943" i="1"/>
  <c r="V600" i="1"/>
  <c r="V3559" i="1"/>
  <c r="V1605" i="1"/>
  <c r="V1944" i="1"/>
  <c r="V3241" i="1"/>
  <c r="V3560" i="1"/>
  <c r="V601" i="1"/>
  <c r="V1229" i="1"/>
  <c r="V3561" i="1"/>
  <c r="V252" i="1"/>
  <c r="V2885" i="1"/>
  <c r="V2262" i="1"/>
  <c r="V3884" i="1"/>
  <c r="V602" i="1"/>
  <c r="V1230" i="1"/>
  <c r="V1606" i="1"/>
  <c r="V1945" i="1"/>
  <c r="V2886" i="1"/>
  <c r="V2887" i="1"/>
  <c r="V2564" i="1"/>
  <c r="V603" i="1"/>
  <c r="V3562" i="1"/>
  <c r="V253" i="1"/>
  <c r="V254" i="1"/>
  <c r="V255" i="1"/>
  <c r="V1231" i="1"/>
  <c r="V2888" i="1"/>
  <c r="V1232" i="1"/>
  <c r="V1607" i="1"/>
  <c r="V1608" i="1"/>
  <c r="V2889" i="1"/>
  <c r="V604" i="1"/>
  <c r="V256" i="1"/>
  <c r="V2565" i="1"/>
  <c r="V1233" i="1"/>
  <c r="V2890" i="1"/>
  <c r="V1609" i="1"/>
  <c r="V1610" i="1"/>
  <c r="V2263" i="1"/>
  <c r="V906" i="1"/>
  <c r="V907" i="1"/>
  <c r="V257" i="1"/>
  <c r="V2566" i="1"/>
  <c r="V2891" i="1"/>
  <c r="V2892" i="1"/>
  <c r="V2264" i="1"/>
  <c r="V605" i="1"/>
  <c r="V1234" i="1"/>
  <c r="V908" i="1"/>
  <c r="V3885" i="1"/>
  <c r="V2265" i="1"/>
  <c r="V1235" i="1"/>
  <c r="V3242" i="1"/>
  <c r="V1611" i="1"/>
  <c r="V258" i="1"/>
  <c r="V909" i="1"/>
  <c r="V2893" i="1"/>
  <c r="V1946" i="1"/>
  <c r="V3243" i="1"/>
  <c r="V259" i="1"/>
  <c r="V1236" i="1"/>
  <c r="V3244" i="1"/>
  <c r="V1237" i="1"/>
  <c r="V260" i="1"/>
  <c r="V261" i="1"/>
  <c r="V3245" i="1"/>
  <c r="V3886" i="1"/>
  <c r="V2894" i="1"/>
  <c r="V1612" i="1"/>
  <c r="V262" i="1"/>
  <c r="V263" i="1"/>
  <c r="V910" i="1"/>
  <c r="V2895" i="1"/>
  <c r="V2266" i="1"/>
  <c r="V1238" i="1"/>
  <c r="V911" i="1"/>
  <c r="V606" i="1"/>
  <c r="V607" i="1"/>
  <c r="V1613" i="1"/>
  <c r="V1239" i="1"/>
  <c r="V1614" i="1"/>
  <c r="V2567" i="1"/>
  <c r="V2896" i="1"/>
  <c r="V1947" i="1"/>
  <c r="V2897" i="1"/>
  <c r="V1948" i="1"/>
  <c r="V1615" i="1"/>
  <c r="V608" i="1"/>
  <c r="V2568" i="1"/>
  <c r="V1616" i="1"/>
  <c r="V2267" i="1"/>
  <c r="V1240" i="1"/>
  <c r="V1241" i="1"/>
  <c r="V1617" i="1"/>
  <c r="V2898" i="1"/>
  <c r="V2268" i="1"/>
  <c r="V609" i="1"/>
  <c r="V3246" i="1"/>
  <c r="V1242" i="1"/>
  <c r="V3247" i="1"/>
  <c r="V1243" i="1"/>
  <c r="V3563" i="1"/>
  <c r="V3248" i="1"/>
  <c r="V3564" i="1"/>
  <c r="V2269" i="1"/>
  <c r="V912" i="1"/>
  <c r="V3249" i="1"/>
  <c r="V3250" i="1"/>
  <c r="V913" i="1"/>
  <c r="V2569" i="1"/>
  <c r="V1244" i="1"/>
  <c r="V2570" i="1"/>
  <c r="V1618" i="1"/>
  <c r="V2899" i="1"/>
  <c r="V1949" i="1"/>
  <c r="V914" i="1"/>
  <c r="V3251" i="1"/>
  <c r="V264" i="1"/>
  <c r="V1619" i="1"/>
  <c r="V1950" i="1"/>
  <c r="V1245" i="1"/>
  <c r="V2571" i="1"/>
  <c r="V3252" i="1"/>
  <c r="V1620" i="1"/>
  <c r="V2900" i="1"/>
  <c r="V1621" i="1"/>
  <c r="V610" i="1"/>
  <c r="V2270" i="1"/>
  <c r="V1246" i="1"/>
  <c r="V3253" i="1"/>
  <c r="V915" i="1"/>
  <c r="V2901" i="1"/>
  <c r="V265" i="1"/>
  <c r="V266" i="1"/>
  <c r="V1247" i="1"/>
  <c r="V2902" i="1"/>
  <c r="V3565" i="1"/>
  <c r="V611" i="1"/>
  <c r="V3254" i="1"/>
  <c r="V916" i="1"/>
  <c r="V3887" i="1"/>
  <c r="V1248" i="1"/>
  <c r="V3888" i="1"/>
  <c r="V267" i="1"/>
  <c r="V1249" i="1"/>
  <c r="V2271" i="1"/>
  <c r="V1951" i="1"/>
  <c r="V2572" i="1"/>
  <c r="V3889" i="1"/>
  <c r="V3566" i="1"/>
  <c r="V917" i="1"/>
  <c r="V1250" i="1"/>
  <c r="V2903" i="1"/>
  <c r="V3567" i="1"/>
  <c r="V612" i="1"/>
  <c r="V3255" i="1"/>
  <c r="V1622" i="1"/>
  <c r="V268" i="1"/>
  <c r="V3568" i="1"/>
  <c r="V2904" i="1"/>
  <c r="V269" i="1"/>
  <c r="V3890" i="1"/>
  <c r="V1952" i="1"/>
  <c r="V2272" i="1"/>
  <c r="V613" i="1"/>
  <c r="V614" i="1"/>
  <c r="V1623" i="1"/>
  <c r="V2573" i="1"/>
  <c r="V2905" i="1"/>
  <c r="V3569" i="1"/>
  <c r="V3570" i="1"/>
  <c r="V3571" i="1"/>
  <c r="V918" i="1"/>
  <c r="V3572" i="1"/>
  <c r="V270" i="1"/>
  <c r="V1251" i="1"/>
  <c r="V2273" i="1"/>
  <c r="V615" i="1"/>
  <c r="V271" i="1"/>
  <c r="V2574" i="1"/>
  <c r="V272" i="1"/>
  <c r="V1624" i="1"/>
  <c r="V2575" i="1"/>
  <c r="V3891" i="1"/>
  <c r="V2906" i="1"/>
  <c r="V616" i="1"/>
  <c r="V273" i="1"/>
  <c r="V2576" i="1"/>
  <c r="V617" i="1"/>
  <c r="V2577" i="1"/>
  <c r="V2274" i="1"/>
  <c r="V1252" i="1"/>
  <c r="V3892" i="1"/>
  <c r="V1625" i="1"/>
  <c r="V1253" i="1"/>
  <c r="V2578" i="1"/>
  <c r="V1953" i="1"/>
  <c r="V1254" i="1"/>
  <c r="V919" i="1"/>
  <c r="V1954" i="1"/>
  <c r="V274" i="1"/>
  <c r="V618" i="1"/>
  <c r="V3893" i="1"/>
  <c r="V275" i="1"/>
  <c r="V1626" i="1"/>
  <c r="V1955" i="1"/>
  <c r="V3256" i="1"/>
  <c r="V2579" i="1"/>
  <c r="V2275" i="1"/>
  <c r="V920" i="1"/>
  <c r="V3257" i="1"/>
  <c r="V276" i="1"/>
  <c r="V1255" i="1"/>
  <c r="V1956" i="1"/>
  <c r="V277" i="1"/>
  <c r="V3894" i="1"/>
  <c r="V2580" i="1"/>
  <c r="V619" i="1"/>
  <c r="V3573" i="1"/>
  <c r="V2907" i="1"/>
  <c r="V620" i="1"/>
  <c r="V1627" i="1"/>
  <c r="V1256" i="1"/>
  <c r="V2581" i="1"/>
  <c r="V1628" i="1"/>
  <c r="V2276" i="1"/>
  <c r="V1957" i="1"/>
  <c r="V3258" i="1"/>
  <c r="V3259" i="1"/>
  <c r="V621" i="1"/>
  <c r="V278" i="1"/>
  <c r="V921" i="1"/>
  <c r="V622" i="1"/>
  <c r="V279" i="1"/>
  <c r="V2582" i="1"/>
  <c r="V623" i="1"/>
  <c r="V1958" i="1"/>
  <c r="V1257" i="1"/>
  <c r="V624" i="1"/>
  <c r="V1258" i="1"/>
  <c r="V3260" i="1"/>
  <c r="V2908" i="1"/>
  <c r="V3895" i="1"/>
  <c r="V3261" i="1"/>
  <c r="V1259" i="1"/>
  <c r="V3262" i="1"/>
  <c r="V3574" i="1"/>
  <c r="V2909" i="1"/>
  <c r="V1629" i="1"/>
  <c r="V1959" i="1"/>
  <c r="V3263" i="1"/>
  <c r="V280" i="1"/>
  <c r="V2583" i="1"/>
  <c r="V3896" i="1"/>
  <c r="V2910" i="1"/>
  <c r="V922" i="1"/>
  <c r="V281" i="1"/>
  <c r="V282" i="1"/>
  <c r="V1260" i="1"/>
  <c r="V923" i="1"/>
  <c r="V625" i="1"/>
  <c r="V2584" i="1"/>
  <c r="V1261" i="1"/>
  <c r="V1630" i="1"/>
  <c r="V3264" i="1"/>
  <c r="V1960" i="1"/>
  <c r="V3265" i="1"/>
  <c r="V2911" i="1"/>
  <c r="V1262" i="1"/>
  <c r="V3897" i="1"/>
  <c r="V3898" i="1"/>
  <c r="V3266" i="1"/>
  <c r="V1631" i="1"/>
  <c r="V1961" i="1"/>
  <c r="V3575" i="1"/>
  <c r="V2912" i="1"/>
  <c r="V1263" i="1"/>
  <c r="V3899" i="1"/>
  <c r="V3267" i="1"/>
  <c r="V3576" i="1"/>
  <c r="V1264" i="1"/>
  <c r="V626" i="1"/>
  <c r="V627" i="1"/>
  <c r="V2913" i="1"/>
  <c r="V3900" i="1"/>
  <c r="V3577" i="1"/>
  <c r="V3901" i="1"/>
  <c r="V924" i="1"/>
  <c r="V3268" i="1"/>
  <c r="V2277" i="1"/>
  <c r="V628" i="1"/>
  <c r="V3578" i="1"/>
  <c r="V283" i="1"/>
  <c r="V1962" i="1"/>
  <c r="V1632" i="1"/>
  <c r="V284" i="1"/>
  <c r="V1265" i="1"/>
  <c r="V1633" i="1"/>
  <c r="V3902" i="1"/>
  <c r="V1634" i="1"/>
  <c r="V1266" i="1"/>
  <c r="V3903" i="1"/>
  <c r="V3269" i="1"/>
  <c r="V2278" i="1"/>
  <c r="V1267" i="1"/>
  <c r="V2279" i="1"/>
  <c r="V925" i="1"/>
  <c r="V2280" i="1"/>
  <c r="V926" i="1"/>
  <c r="V2914" i="1"/>
  <c r="V3579" i="1"/>
  <c r="V1963" i="1"/>
  <c r="V285" i="1"/>
  <c r="V3904" i="1"/>
  <c r="V2915" i="1"/>
  <c r="V3905" i="1"/>
  <c r="V2585" i="1"/>
  <c r="V3580" i="1"/>
  <c r="V927" i="1"/>
  <c r="V2586" i="1"/>
  <c r="V3906" i="1"/>
  <c r="V1635" i="1"/>
  <c r="V928" i="1"/>
  <c r="V629" i="1"/>
  <c r="V1636" i="1"/>
  <c r="V1637" i="1"/>
  <c r="V2587" i="1"/>
  <c r="V2281" i="1"/>
  <c r="V2588" i="1"/>
  <c r="V2282" i="1"/>
  <c r="V3907" i="1"/>
  <c r="V2589" i="1"/>
  <c r="V1268" i="1"/>
  <c r="V3908" i="1"/>
  <c r="V1638" i="1"/>
  <c r="V3270" i="1"/>
  <c r="V1964" i="1"/>
  <c r="V2916" i="1"/>
  <c r="V1269" i="1"/>
  <c r="V1270" i="1"/>
  <c r="V286" i="1"/>
  <c r="V1271" i="1"/>
  <c r="V2590" i="1"/>
  <c r="V1272" i="1"/>
  <c r="V3271" i="1"/>
  <c r="V3581" i="1"/>
  <c r="V2917" i="1"/>
  <c r="V1965" i="1"/>
  <c r="V3909" i="1"/>
  <c r="V2283" i="1"/>
  <c r="V929" i="1"/>
  <c r="V1966" i="1"/>
  <c r="V2284" i="1"/>
  <c r="V930" i="1"/>
  <c r="V2591" i="1"/>
  <c r="V931" i="1"/>
  <c r="V1639" i="1"/>
  <c r="V1640" i="1"/>
  <c r="V287" i="1"/>
  <c r="V288" i="1"/>
  <c r="V2285" i="1"/>
  <c r="V3910" i="1"/>
  <c r="V1967" i="1"/>
  <c r="V1968" i="1"/>
  <c r="V3272" i="1"/>
  <c r="V3911" i="1"/>
  <c r="V932" i="1"/>
  <c r="V1273" i="1"/>
  <c r="V630" i="1"/>
  <c r="V3273" i="1"/>
  <c r="V631" i="1"/>
  <c r="V3912" i="1"/>
  <c r="V289" i="1"/>
  <c r="V632" i="1"/>
  <c r="V2286" i="1"/>
  <c r="V1641" i="1"/>
  <c r="V1969" i="1"/>
  <c r="V933" i="1"/>
  <c r="V2287" i="1"/>
  <c r="V3913" i="1"/>
  <c r="V2288" i="1"/>
  <c r="V290" i="1"/>
  <c r="V934" i="1"/>
  <c r="V1274" i="1"/>
  <c r="V1275" i="1"/>
  <c r="V3914" i="1"/>
  <c r="V291" i="1"/>
  <c r="V633" i="1"/>
  <c r="V935" i="1"/>
  <c r="V3915" i="1"/>
  <c r="V1276" i="1"/>
  <c r="V3916" i="1"/>
  <c r="V292" i="1"/>
  <c r="V2918" i="1"/>
  <c r="V634" i="1"/>
  <c r="V2919" i="1"/>
  <c r="V3917" i="1"/>
  <c r="V2289" i="1"/>
  <c r="V1277" i="1"/>
  <c r="V1642" i="1"/>
  <c r="V936" i="1"/>
  <c r="V1643" i="1"/>
  <c r="V2290" i="1"/>
  <c r="V3918" i="1"/>
  <c r="V2920" i="1"/>
  <c r="V3274" i="1"/>
  <c r="V3919" i="1"/>
  <c r="V1644" i="1"/>
  <c r="V2291" i="1"/>
  <c r="V3275" i="1"/>
  <c r="V1278" i="1"/>
  <c r="V2292" i="1"/>
  <c r="V3582" i="1"/>
  <c r="V3583" i="1"/>
  <c r="V2592" i="1"/>
  <c r="V3920" i="1"/>
  <c r="V3584" i="1"/>
  <c r="V1645" i="1"/>
  <c r="V1970" i="1"/>
  <c r="V1279" i="1"/>
  <c r="V3585" i="1"/>
  <c r="V2293" i="1"/>
  <c r="V2593" i="1"/>
  <c r="V1646" i="1"/>
  <c r="V3586" i="1"/>
  <c r="V2921" i="1"/>
  <c r="V2922" i="1"/>
  <c r="V2594" i="1"/>
  <c r="V2294" i="1"/>
  <c r="V2595" i="1"/>
  <c r="V293" i="1"/>
  <c r="V635" i="1"/>
  <c r="V2923" i="1"/>
  <c r="V636" i="1"/>
  <c r="V3921" i="1"/>
  <c r="V294" i="1"/>
  <c r="V295" i="1"/>
  <c r="V937" i="1"/>
  <c r="V1280" i="1"/>
  <c r="V3276" i="1"/>
  <c r="V1971" i="1"/>
  <c r="V3587" i="1"/>
  <c r="V1647" i="1"/>
  <c r="V938" i="1"/>
  <c r="V939" i="1"/>
  <c r="V940" i="1"/>
  <c r="V1281" i="1"/>
  <c r="V1282" i="1"/>
  <c r="V2924" i="1"/>
  <c r="V3588" i="1"/>
  <c r="V2925" i="1"/>
  <c r="V1283" i="1"/>
  <c r="V637" i="1"/>
  <c r="V1972" i="1"/>
  <c r="V3922" i="1"/>
  <c r="V3923" i="1"/>
  <c r="V941" i="1"/>
  <c r="V3924" i="1"/>
  <c r="V942" i="1"/>
  <c r="V1973" i="1"/>
  <c r="V2596" i="1"/>
  <c r="V1284" i="1"/>
  <c r="V3925" i="1"/>
  <c r="V296" i="1"/>
  <c r="V943" i="1"/>
  <c r="V2295" i="1"/>
  <c r="V638" i="1"/>
  <c r="V3589" i="1"/>
  <c r="V3590" i="1"/>
  <c r="V1648" i="1"/>
  <c r="V1649" i="1"/>
  <c r="V1650" i="1"/>
  <c r="V2597" i="1"/>
  <c r="V1285" i="1"/>
  <c r="V1286" i="1"/>
  <c r="V1651" i="1"/>
  <c r="V1287" i="1"/>
  <c r="V297" i="1"/>
  <c r="V2598" i="1"/>
  <c r="V3277" i="1"/>
  <c r="V3926" i="1"/>
  <c r="V944" i="1"/>
  <c r="V945" i="1"/>
  <c r="V639" i="1"/>
  <c r="V3278" i="1"/>
  <c r="V1288" i="1"/>
  <c r="V3927" i="1"/>
  <c r="V1289" i="1"/>
  <c r="V3928" i="1"/>
  <c r="V298" i="1"/>
  <c r="V3929" i="1"/>
  <c r="V2296" i="1"/>
  <c r="V640" i="1"/>
  <c r="V299" i="1"/>
  <c r="V2926" i="1"/>
  <c r="V1652" i="1"/>
  <c r="V1653" i="1"/>
  <c r="V2297" i="1"/>
  <c r="V641" i="1"/>
  <c r="V300" i="1"/>
  <c r="V3279" i="1"/>
  <c r="V1290" i="1"/>
  <c r="V642" i="1"/>
  <c r="V3930" i="1"/>
  <c r="V301" i="1"/>
  <c r="V1291" i="1"/>
  <c r="V302" i="1"/>
  <c r="V946" i="1"/>
  <c r="V1974" i="1"/>
  <c r="V643" i="1"/>
  <c r="V1292" i="1"/>
  <c r="V2927" i="1"/>
  <c r="V2298" i="1"/>
  <c r="V3591" i="1"/>
  <c r="V3592" i="1"/>
  <c r="V3931" i="1"/>
  <c r="V3593" i="1"/>
  <c r="V2928" i="1"/>
  <c r="V303" i="1"/>
  <c r="V1293" i="1"/>
  <c r="V2599" i="1"/>
  <c r="V1294" i="1"/>
  <c r="V3280" i="1"/>
  <c r="V644" i="1"/>
  <c r="V645" i="1"/>
  <c r="V3932" i="1"/>
  <c r="V3594" i="1"/>
  <c r="V1654" i="1"/>
  <c r="V3281" i="1"/>
  <c r="V947" i="1"/>
  <c r="V2929" i="1"/>
  <c r="V2930" i="1"/>
  <c r="V2600" i="1"/>
  <c r="V3282" i="1"/>
  <c r="V304" i="1"/>
  <c r="V1295" i="1"/>
  <c r="V3933" i="1"/>
  <c r="V1296" i="1"/>
  <c r="V1975" i="1"/>
  <c r="V3595" i="1"/>
  <c r="V3934" i="1"/>
  <c r="V1976" i="1"/>
  <c r="V2601" i="1"/>
  <c r="V3283" i="1"/>
  <c r="V3596" i="1"/>
  <c r="V2931" i="1"/>
  <c r="V3284" i="1"/>
  <c r="V3285" i="1"/>
  <c r="V3286" i="1"/>
  <c r="V2932" i="1"/>
  <c r="V1655" i="1"/>
  <c r="V2299" i="1"/>
  <c r="V2933" i="1"/>
  <c r="V2602" i="1"/>
  <c r="V2603" i="1"/>
  <c r="V2934" i="1"/>
  <c r="V2604" i="1"/>
  <c r="V3935" i="1"/>
  <c r="V3287" i="1"/>
  <c r="V3597" i="1"/>
  <c r="V2605" i="1"/>
  <c r="V3288" i="1"/>
  <c r="V1297" i="1"/>
  <c r="V3289" i="1"/>
  <c r="V1977" i="1"/>
  <c r="V2300" i="1"/>
  <c r="V2606" i="1"/>
  <c r="V2607" i="1"/>
  <c r="V3598" i="1"/>
  <c r="V2608" i="1"/>
  <c r="V1298" i="1"/>
  <c r="V1978" i="1"/>
  <c r="V1299" i="1"/>
  <c r="V2935" i="1"/>
  <c r="V305" i="1"/>
  <c r="V306" i="1"/>
  <c r="V1300" i="1"/>
  <c r="V948" i="1"/>
  <c r="V3290" i="1"/>
  <c r="V307" i="1"/>
  <c r="V1656" i="1"/>
  <c r="V3291" i="1"/>
  <c r="V308" i="1"/>
  <c r="V3292" i="1"/>
  <c r="V3936" i="1"/>
  <c r="V2936" i="1"/>
  <c r="V2301" i="1"/>
  <c r="V2937" i="1"/>
  <c r="V3293" i="1"/>
  <c r="V1301" i="1"/>
  <c r="V1979" i="1"/>
  <c r="V1657" i="1"/>
  <c r="V3294" i="1"/>
  <c r="V2609" i="1"/>
  <c r="V2610" i="1"/>
  <c r="V3937" i="1"/>
  <c r="V3599" i="1"/>
  <c r="V3600" i="1"/>
  <c r="V3938" i="1"/>
  <c r="V3939" i="1"/>
  <c r="V2938" i="1"/>
  <c r="V2611" i="1"/>
  <c r="V309" i="1"/>
  <c r="V3295" i="1"/>
  <c r="V3601" i="1"/>
  <c r="V3296" i="1"/>
  <c r="V646" i="1"/>
  <c r="V3940" i="1"/>
  <c r="V2612" i="1"/>
  <c r="V1302" i="1"/>
  <c r="V1658" i="1"/>
  <c r="V2302" i="1"/>
  <c r="V1980" i="1"/>
  <c r="V1981" i="1"/>
  <c r="V3297" i="1"/>
  <c r="V3941" i="1"/>
  <c r="V2613" i="1"/>
  <c r="V949" i="1"/>
  <c r="V310" i="1"/>
  <c r="V3942" i="1"/>
  <c r="V1982" i="1"/>
  <c r="V1659" i="1"/>
  <c r="V3943" i="1"/>
  <c r="V950" i="1"/>
  <c r="V3298" i="1"/>
  <c r="V1983" i="1"/>
  <c r="V1660" i="1"/>
  <c r="V311" i="1"/>
  <c r="V2614" i="1"/>
  <c r="V2303" i="1"/>
  <c r="V3299" i="1"/>
  <c r="V2615" i="1"/>
  <c r="V3944" i="1"/>
  <c r="V2939" i="1"/>
  <c r="V3602" i="1"/>
  <c r="V2940" i="1"/>
  <c r="V3603" i="1"/>
  <c r="V312" i="1"/>
  <c r="V3300" i="1"/>
  <c r="V3301" i="1"/>
  <c r="V2616" i="1"/>
  <c r="V3945" i="1"/>
  <c r="V313" i="1"/>
  <c r="V647" i="1"/>
  <c r="V3946" i="1"/>
  <c r="V2941" i="1"/>
  <c r="V648" i="1"/>
  <c r="V3302" i="1"/>
  <c r="V1984" i="1"/>
  <c r="V1661" i="1"/>
  <c r="V2617" i="1"/>
  <c r="V314" i="1"/>
  <c r="V3303" i="1"/>
  <c r="V2618" i="1"/>
  <c r="V2304" i="1"/>
  <c r="V315" i="1"/>
  <c r="V649" i="1"/>
  <c r="V951" i="1"/>
  <c r="V2619" i="1"/>
  <c r="V2942" i="1"/>
  <c r="V316" i="1"/>
  <c r="V1985" i="1"/>
  <c r="V952" i="1"/>
  <c r="V317" i="1"/>
  <c r="V1662" i="1"/>
  <c r="V2620" i="1"/>
  <c r="V2305" i="1"/>
  <c r="V1303" i="1"/>
  <c r="V3604" i="1"/>
  <c r="V2621" i="1"/>
  <c r="V2306" i="1"/>
  <c r="V2943" i="1"/>
  <c r="V2944" i="1"/>
  <c r="V3304" i="1"/>
  <c r="V3947" i="1"/>
  <c r="V1304" i="1"/>
  <c r="V1663" i="1"/>
  <c r="V650" i="1"/>
  <c r="V651" i="1"/>
  <c r="V2307" i="1"/>
  <c r="V2945" i="1"/>
  <c r="V2308" i="1"/>
  <c r="V1664" i="1"/>
  <c r="V3948" i="1"/>
  <c r="V1305" i="1"/>
  <c r="V1665" i="1"/>
  <c r="V318" i="1"/>
  <c r="V953" i="1"/>
  <c r="V3305" i="1"/>
  <c r="V2622" i="1"/>
  <c r="V319" i="1"/>
  <c r="V3949" i="1"/>
  <c r="V320" i="1"/>
  <c r="V3306" i="1"/>
  <c r="V3950" i="1"/>
  <c r="V3951" i="1"/>
  <c r="V3307" i="1"/>
  <c r="V321" i="1"/>
  <c r="V2309" i="1"/>
  <c r="V3605" i="1"/>
  <c r="V2310" i="1"/>
  <c r="V954" i="1"/>
  <c r="V322" i="1"/>
  <c r="V1986" i="1"/>
  <c r="V1666" i="1"/>
  <c r="V955" i="1"/>
  <c r="V3606" i="1"/>
  <c r="V2623" i="1"/>
  <c r="V2624" i="1"/>
  <c r="V3308" i="1"/>
  <c r="V956" i="1"/>
  <c r="V1987" i="1"/>
  <c r="V1306" i="1"/>
  <c r="V957" i="1"/>
  <c r="V1667" i="1"/>
  <c r="V1307" i="1"/>
  <c r="V2946" i="1"/>
  <c r="V1668" i="1"/>
  <c r="V1669" i="1"/>
  <c r="V2311" i="1"/>
  <c r="V1670" i="1"/>
  <c r="V2625" i="1"/>
  <c r="V3607" i="1"/>
  <c r="V958" i="1"/>
  <c r="V2312" i="1"/>
  <c r="V1308" i="1"/>
  <c r="V959" i="1"/>
  <c r="V1309" i="1"/>
  <c r="V1988" i="1"/>
  <c r="V1310" i="1"/>
  <c r="V2626" i="1"/>
  <c r="V323" i="1"/>
  <c r="V2313" i="1"/>
  <c r="V2947" i="1"/>
  <c r="V1671" i="1"/>
  <c r="V1989" i="1"/>
  <c r="V324" i="1"/>
  <c r="V652" i="1"/>
  <c r="V2314" i="1"/>
  <c r="V653" i="1"/>
  <c r="V1990" i="1"/>
  <c r="V654" i="1"/>
  <c r="V325" i="1"/>
  <c r="V326" i="1"/>
  <c r="V2627" i="1"/>
  <c r="V655" i="1"/>
  <c r="V2315" i="1"/>
  <c r="V960" i="1"/>
  <c r="V2948" i="1"/>
  <c r="V1311" i="1"/>
  <c r="V961" i="1"/>
  <c r="V3952" i="1"/>
  <c r="V1672" i="1"/>
  <c r="V2316" i="1"/>
  <c r="V2949" i="1"/>
  <c r="V962" i="1"/>
  <c r="V327" i="1"/>
  <c r="V963" i="1"/>
  <c r="V2628" i="1"/>
  <c r="V2317" i="1"/>
  <c r="V3608" i="1"/>
  <c r="V2318" i="1"/>
  <c r="V1991" i="1"/>
  <c r="V3309" i="1"/>
  <c r="V1312" i="1"/>
  <c r="V2950" i="1"/>
  <c r="V328" i="1"/>
  <c r="V2629" i="1"/>
  <c r="V1992" i="1"/>
  <c r="V3609" i="1"/>
  <c r="V2951" i="1"/>
  <c r="V329" i="1"/>
  <c r="V656" i="1"/>
  <c r="V3953" i="1"/>
  <c r="V2630" i="1"/>
  <c r="V2631" i="1"/>
  <c r="V1673" i="1"/>
  <c r="V2319" i="1"/>
  <c r="V3954" i="1"/>
  <c r="V964" i="1"/>
  <c r="V330" i="1"/>
  <c r="V1993" i="1"/>
  <c r="V3955" i="1"/>
  <c r="V1674" i="1"/>
  <c r="V1994" i="1"/>
  <c r="V1995" i="1"/>
  <c r="V331" i="1"/>
  <c r="V657" i="1"/>
  <c r="V2952" i="1"/>
  <c r="V2320" i="1"/>
  <c r="V2632" i="1"/>
  <c r="V3310" i="1"/>
  <c r="V2633" i="1"/>
  <c r="V2953" i="1"/>
  <c r="V332" i="1"/>
  <c r="V2954" i="1"/>
  <c r="V3311" i="1"/>
  <c r="V2634" i="1"/>
  <c r="V2955" i="1"/>
  <c r="V3312" i="1"/>
  <c r="V2956" i="1"/>
  <c r="V1313" i="1"/>
  <c r="V2635" i="1"/>
  <c r="V658" i="1"/>
  <c r="V659" i="1"/>
  <c r="V333" i="1"/>
  <c r="V1314" i="1"/>
  <c r="V2321" i="1"/>
  <c r="V1315" i="1"/>
  <c r="V3956" i="1"/>
  <c r="V3313" i="1"/>
  <c r="V660" i="1"/>
  <c r="V661" i="1"/>
  <c r="V3314" i="1"/>
  <c r="V965" i="1"/>
  <c r="V2636" i="1"/>
  <c r="V2957" i="1"/>
  <c r="V334" i="1"/>
  <c r="V966" i="1"/>
  <c r="V335" i="1"/>
  <c r="V1675" i="1"/>
  <c r="V967" i="1"/>
  <c r="V1316" i="1"/>
  <c r="V2322" i="1"/>
  <c r="V2637" i="1"/>
  <c r="V1996" i="1"/>
  <c r="V3315" i="1"/>
  <c r="V662" i="1"/>
  <c r="V1317" i="1"/>
  <c r="V1997" i="1"/>
  <c r="V2323" i="1"/>
  <c r="V336" i="1"/>
  <c r="V2324" i="1"/>
  <c r="V337" i="1"/>
  <c r="V968" i="1"/>
  <c r="V1998" i="1"/>
  <c r="V1676" i="1"/>
  <c r="V663" i="1"/>
  <c r="V1677" i="1"/>
  <c r="V664" i="1"/>
  <c r="V1999" i="1"/>
  <c r="V1318" i="1"/>
  <c r="V969" i="1"/>
  <c r="V3957" i="1"/>
  <c r="V1678" i="1"/>
  <c r="V2958" i="1"/>
  <c r="V1679" i="1"/>
  <c r="V2959" i="1"/>
  <c r="V2960" i="1"/>
  <c r="V970" i="1"/>
  <c r="V665" i="1"/>
  <c r="V2961" i="1"/>
  <c r="V971" i="1"/>
  <c r="V3958" i="1"/>
  <c r="V2000" i="1"/>
  <c r="V2001" i="1"/>
  <c r="V1319" i="1"/>
  <c r="V3316" i="1"/>
  <c r="V338" i="1"/>
  <c r="V2002" i="1"/>
  <c r="V2325" i="1"/>
  <c r="V666" i="1"/>
  <c r="V2638" i="1"/>
  <c r="V972" i="1"/>
  <c r="V2003" i="1"/>
  <c r="V339" i="1"/>
  <c r="V667" i="1"/>
  <c r="V2326" i="1"/>
  <c r="V2004" i="1"/>
  <c r="V3317" i="1"/>
  <c r="V3318" i="1"/>
  <c r="V3319" i="1"/>
  <c r="V2962" i="1"/>
  <c r="V3320" i="1"/>
  <c r="V2005" i="1"/>
  <c r="V668" i="1"/>
  <c r="V973" i="1"/>
  <c r="V669" i="1"/>
  <c r="V3610" i="1"/>
  <c r="V2639" i="1"/>
  <c r="V3611" i="1"/>
  <c r="V2006" i="1"/>
  <c r="V3612" i="1"/>
  <c r="V2963" i="1"/>
  <c r="V974" i="1"/>
  <c r="V670" i="1"/>
  <c r="V3613" i="1"/>
  <c r="V2964" i="1"/>
  <c r="V2965" i="1"/>
  <c r="V3614" i="1"/>
  <c r="V1680" i="1"/>
  <c r="V671" i="1"/>
  <c r="V2640" i="1"/>
  <c r="V1681" i="1"/>
  <c r="V3959" i="1"/>
  <c r="V3960" i="1"/>
  <c r="V672" i="1"/>
  <c r="V975" i="1"/>
  <c r="V1682" i="1"/>
  <c r="V976" i="1"/>
  <c r="V340" i="1"/>
  <c r="V3961" i="1"/>
  <c r="V2966" i="1"/>
  <c r="V2327" i="1"/>
  <c r="V977" i="1"/>
  <c r="V673" i="1"/>
  <c r="V3615" i="1"/>
  <c r="V2641" i="1"/>
  <c r="V3962" i="1"/>
  <c r="V674" i="1"/>
  <c r="V675" i="1"/>
  <c r="V2642" i="1"/>
  <c r="V2967" i="1"/>
  <c r="V978" i="1"/>
  <c r="V3321" i="1"/>
  <c r="V1683" i="1"/>
  <c r="V676" i="1"/>
  <c r="V2643" i="1"/>
  <c r="V1684" i="1"/>
  <c r="V3322" i="1"/>
  <c r="V3963" i="1"/>
  <c r="V2328" i="1"/>
  <c r="V2007" i="1"/>
  <c r="V3616" i="1"/>
  <c r="V2968" i="1"/>
  <c r="V3964" i="1"/>
  <c r="V2329" i="1"/>
  <c r="V341" i="1"/>
  <c r="V3323" i="1"/>
  <c r="V2969" i="1"/>
  <c r="V2008" i="1"/>
  <c r="V677" i="1"/>
  <c r="V3324" i="1"/>
  <c r="V3965" i="1"/>
  <c r="V678" i="1"/>
  <c r="V3325" i="1"/>
  <c r="V2644" i="1"/>
  <c r="V3966" i="1"/>
  <c r="V342" i="1"/>
  <c r="V3326" i="1"/>
  <c r="V679" i="1"/>
  <c r="V3967" i="1"/>
  <c r="V3968" i="1"/>
  <c r="V1320" i="1"/>
  <c r="V1685" i="1"/>
  <c r="V3327" i="1"/>
  <c r="V1321" i="1"/>
  <c r="V680" i="1"/>
  <c r="V3969" i="1"/>
  <c r="V979" i="1"/>
  <c r="V2009" i="1"/>
  <c r="V3328" i="1"/>
  <c r="V1322" i="1"/>
  <c r="V681" i="1"/>
  <c r="V1686" i="1"/>
  <c r="V1687" i="1"/>
  <c r="V343" i="1"/>
  <c r="V3329" i="1"/>
  <c r="V3617" i="1"/>
  <c r="V3970" i="1"/>
  <c r="V2010" i="1"/>
  <c r="V980" i="1"/>
  <c r="V3330" i="1"/>
  <c r="V3971" i="1"/>
  <c r="V2330" i="1"/>
  <c r="V2970" i="1"/>
  <c r="V2011" i="1"/>
  <c r="V3331" i="1"/>
  <c r="V2645" i="1"/>
  <c r="V1323" i="1"/>
  <c r="V2012" i="1"/>
  <c r="V682" i="1"/>
  <c r="V683" i="1"/>
  <c r="V2013" i="1"/>
  <c r="V981" i="1"/>
  <c r="V982" i="1"/>
  <c r="V2646" i="1"/>
  <c r="V2647" i="1"/>
  <c r="V344" i="1"/>
  <c r="V983" i="1"/>
  <c r="V345" i="1"/>
  <c r="V684" i="1"/>
  <c r="V2648" i="1"/>
  <c r="V2331" i="1"/>
  <c r="V3332" i="1"/>
  <c r="V3618" i="1"/>
  <c r="V1688" i="1"/>
  <c r="V2649" i="1"/>
  <c r="V3619" i="1"/>
  <c r="V3333" i="1"/>
  <c r="V3334" i="1"/>
  <c r="V1689" i="1"/>
  <c r="V685" i="1"/>
  <c r="V2650" i="1"/>
  <c r="V2971" i="1"/>
  <c r="V984" i="1"/>
  <c r="V2651" i="1"/>
  <c r="V1690" i="1"/>
  <c r="V1691" i="1"/>
  <c r="V2652" i="1"/>
  <c r="V1692" i="1"/>
  <c r="V2014" i="1"/>
  <c r="V686" i="1"/>
  <c r="V3335" i="1"/>
  <c r="V3620" i="1"/>
  <c r="V1693" i="1"/>
  <c r="V687" i="1"/>
  <c r="V3336" i="1"/>
  <c r="V346" i="1"/>
  <c r="V1694" i="1"/>
  <c r="V985" i="1"/>
  <c r="V986" i="1"/>
  <c r="V1695" i="1"/>
  <c r="V987" i="1"/>
  <c r="V2332" i="1"/>
  <c r="V2653" i="1"/>
  <c r="V2972" i="1"/>
  <c r="V2333" i="1"/>
  <c r="V3621" i="1"/>
  <c r="V688" i="1"/>
  <c r="V1696" i="1"/>
  <c r="V1324" i="1"/>
  <c r="V347" i="1"/>
  <c r="V2654" i="1"/>
  <c r="V348" i="1"/>
  <c r="V3622" i="1"/>
  <c r="V3623" i="1"/>
  <c r="V349" i="1"/>
  <c r="V988" i="1"/>
  <c r="V1697" i="1"/>
  <c r="V689" i="1"/>
  <c r="V989" i="1"/>
  <c r="V1325" i="1"/>
  <c r="V2334" i="1"/>
  <c r="V2973" i="1"/>
  <c r="V3624" i="1"/>
  <c r="V1698" i="1"/>
  <c r="V2655" i="1"/>
  <c r="V990" i="1"/>
  <c r="V2974" i="1"/>
  <c r="V2335" i="1"/>
  <c r="V2015" i="1"/>
  <c r="V2336" i="1"/>
  <c r="V690" i="1"/>
  <c r="V991" i="1"/>
  <c r="V3337" i="1"/>
  <c r="V2975" i="1"/>
  <c r="V1699" i="1"/>
  <c r="V3625" i="1"/>
  <c r="V350" i="1"/>
  <c r="V2656" i="1"/>
  <c r="V1326" i="1"/>
  <c r="V1327" i="1"/>
  <c r="V691" i="1"/>
  <c r="V1328" i="1"/>
  <c r="V2337" i="1"/>
  <c r="V992" i="1"/>
  <c r="V2657" i="1"/>
  <c r="V2658" i="1"/>
  <c r="V2659" i="1"/>
  <c r="V2976" i="1"/>
  <c r="V993" i="1"/>
  <c r="V1329" i="1"/>
  <c r="V692" i="1"/>
  <c r="V2016" i="1"/>
  <c r="V994" i="1"/>
  <c r="V1330" i="1"/>
  <c r="V351" i="1"/>
  <c r="V2338" i="1"/>
  <c r="V3338" i="1"/>
  <c r="V2977" i="1"/>
  <c r="V3626" i="1"/>
  <c r="V2339" i="1"/>
  <c r="V1700" i="1"/>
  <c r="V352" i="1"/>
  <c r="V1331" i="1"/>
  <c r="V995" i="1"/>
  <c r="V2978" i="1"/>
  <c r="V353" i="1"/>
  <c r="V1701" i="1"/>
  <c r="V996" i="1"/>
  <c r="V3339" i="1"/>
  <c r="V2660" i="1"/>
  <c r="V2017" i="1"/>
  <c r="V354" i="1"/>
  <c r="V2018" i="1"/>
  <c r="V2019" i="1"/>
  <c r="V1702" i="1"/>
  <c r="V2020" i="1"/>
  <c r="V2021" i="1"/>
  <c r="V3340" i="1"/>
  <c r="V2979" i="1"/>
  <c r="V3972" i="1"/>
  <c r="V355" i="1"/>
  <c r="V997" i="1"/>
  <c r="V998" i="1"/>
  <c r="V2661" i="1"/>
  <c r="V2022" i="1"/>
  <c r="V2340" i="1"/>
  <c r="V2662" i="1"/>
  <c r="V2663" i="1"/>
  <c r="V999" i="1"/>
  <c r="V2341" i="1"/>
  <c r="V2023" i="1"/>
  <c r="V2980" i="1"/>
  <c r="V2664" i="1"/>
  <c r="V3973" i="1"/>
  <c r="V3341" i="1"/>
  <c r="V3974" i="1"/>
  <c r="V2024" i="1"/>
  <c r="V3342" i="1"/>
  <c r="V3975" i="1"/>
  <c r="V3976" i="1"/>
  <c r="V3977" i="1"/>
  <c r="V1000" i="1"/>
  <c r="V2665" i="1"/>
  <c r="V3343" i="1"/>
  <c r="V3344" i="1"/>
  <c r="V3978" i="1"/>
  <c r="V1001" i="1"/>
  <c r="V2025" i="1"/>
  <c r="V2981" i="1"/>
  <c r="V356" i="1"/>
  <c r="V2026" i="1"/>
  <c r="V3345" i="1"/>
  <c r="V2342" i="1"/>
  <c r="V1703" i="1"/>
  <c r="V3627" i="1"/>
  <c r="V3979" i="1"/>
  <c r="V2027" i="1"/>
  <c r="V3980" i="1"/>
  <c r="V1332" i="1"/>
  <c r="V693" i="1"/>
  <c r="V2982" i="1"/>
  <c r="V1333" i="1"/>
  <c r="V1704" i="1"/>
  <c r="V3628" i="1"/>
  <c r="V2983" i="1"/>
  <c r="V694" i="1"/>
  <c r="V695" i="1"/>
  <c r="V2984" i="1"/>
  <c r="V1002" i="1"/>
  <c r="V1334" i="1"/>
  <c r="V2666" i="1"/>
  <c r="V1335" i="1"/>
  <c r="V3346" i="1"/>
  <c r="V696" i="1"/>
  <c r="V697" i="1"/>
  <c r="V3347" i="1"/>
  <c r="V357" i="1"/>
  <c r="V2028" i="1"/>
  <c r="V358" i="1"/>
  <c r="V3981" i="1"/>
  <c r="V698" i="1"/>
  <c r="V2343" i="1"/>
  <c r="V1705" i="1"/>
  <c r="V359" i="1"/>
  <c r="V1706" i="1"/>
  <c r="V2985" i="1"/>
  <c r="V360" i="1"/>
  <c r="V3982" i="1"/>
  <c r="V699" i="1"/>
  <c r="V700" i="1"/>
  <c r="V2667" i="1"/>
  <c r="V3629" i="1"/>
  <c r="V2029" i="1"/>
  <c r="V361" i="1"/>
  <c r="V3348" i="1"/>
  <c r="V1707" i="1"/>
  <c r="V362" i="1"/>
  <c r="V2986" i="1"/>
  <c r="V3983" i="1"/>
  <c r="V3984" i="1"/>
  <c r="V1708" i="1"/>
  <c r="V1003" i="1"/>
  <c r="V1709" i="1"/>
  <c r="V3630" i="1"/>
  <c r="V3985" i="1"/>
  <c r="V2668" i="1"/>
  <c r="V1336" i="1"/>
  <c r="V1710" i="1"/>
  <c r="V2030" i="1"/>
  <c r="V1337" i="1"/>
  <c r="V3986" i="1"/>
  <c r="V2669" i="1"/>
  <c r="V1338" i="1"/>
  <c r="V3349" i="1"/>
  <c r="V3631" i="1"/>
  <c r="V1004" i="1"/>
  <c r="V363" i="1"/>
  <c r="V3987" i="1"/>
  <c r="V1005" i="1"/>
  <c r="V364" i="1"/>
  <c r="V1006" i="1"/>
  <c r="V365" i="1"/>
  <c r="V366" i="1"/>
  <c r="V3632" i="1"/>
  <c r="V1711" i="1"/>
  <c r="V2987" i="1"/>
  <c r="V1339" i="1"/>
  <c r="V3988" i="1"/>
  <c r="V1007" i="1"/>
  <c r="V3989" i="1"/>
  <c r="V3990" i="1"/>
  <c r="V3633" i="1"/>
  <c r="V3350" i="1"/>
  <c r="V3991" i="1"/>
  <c r="V2344" i="1"/>
  <c r="V3351" i="1"/>
  <c r="V3992" i="1"/>
  <c r="V1712" i="1"/>
  <c r="V701" i="1"/>
  <c r="V2031" i="1"/>
  <c r="V2670" i="1"/>
  <c r="V3634" i="1"/>
  <c r="V1008" i="1"/>
  <c r="V2345" i="1"/>
  <c r="V1713" i="1"/>
  <c r="V1714" i="1"/>
  <c r="V3352" i="1"/>
  <c r="V3993" i="1"/>
  <c r="V367" i="1"/>
  <c r="V2988" i="1"/>
  <c r="V3635" i="1"/>
  <c r="V2346" i="1"/>
  <c r="V1340" i="1"/>
  <c r="V1341" i="1"/>
  <c r="V2671" i="1"/>
  <c r="V2347" i="1"/>
  <c r="V702" i="1"/>
  <c r="V703" i="1"/>
  <c r="V2032" i="1"/>
  <c r="V2348" i="1"/>
  <c r="V1009" i="1"/>
  <c r="V2989" i="1"/>
  <c r="V2672" i="1"/>
  <c r="V1715" i="1"/>
  <c r="V2673" i="1"/>
  <c r="V2674" i="1"/>
  <c r="V3994" i="1"/>
  <c r="V2033" i="1"/>
  <c r="V1342" i="1"/>
  <c r="V1343" i="1"/>
  <c r="V3353" i="1"/>
  <c r="V3995" i="1"/>
  <c r="V1010" i="1"/>
  <c r="V3636" i="1"/>
  <c r="V1344" i="1"/>
  <c r="V2034" i="1"/>
  <c r="V1345" i="1"/>
  <c r="V3637" i="1"/>
  <c r="V1011" i="1"/>
  <c r="V2990" i="1"/>
  <c r="V2991" i="1"/>
  <c r="V3996" i="1"/>
  <c r="V2349" i="1"/>
  <c r="V3997" i="1"/>
  <c r="V2350" i="1"/>
  <c r="V704" i="1"/>
  <c r="V1716" i="1"/>
  <c r="V368" i="1"/>
  <c r="V2992" i="1"/>
  <c r="V2035" i="1"/>
  <c r="V3638" i="1"/>
  <c r="V2036" i="1"/>
  <c r="V369" i="1"/>
  <c r="V2993" i="1"/>
  <c r="V1346" i="1"/>
  <c r="V1012" i="1"/>
  <c r="V2994" i="1"/>
  <c r="V2675" i="1"/>
  <c r="V3998" i="1"/>
  <c r="V1717" i="1"/>
  <c r="V3999" i="1"/>
  <c r="V705" i="1"/>
  <c r="V3639" i="1"/>
  <c r="V3640" i="1"/>
  <c r="V2676" i="1"/>
  <c r="V2677" i="1"/>
  <c r="V3641" i="1"/>
  <c r="V2351" i="1"/>
  <c r="V3354" i="1"/>
  <c r="V2678" i="1"/>
  <c r="V3642" i="1"/>
  <c r="V1718" i="1"/>
  <c r="V1013" i="1"/>
  <c r="V1719" i="1"/>
  <c r="V370" i="1"/>
  <c r="V371" i="1"/>
  <c r="V1347" i="1"/>
  <c r="V1720" i="1"/>
  <c r="V1348" i="1"/>
  <c r="V2352" i="1"/>
  <c r="V1721" i="1"/>
  <c r="V3355" i="1"/>
  <c r="V3356" i="1"/>
  <c r="V1722" i="1"/>
  <c r="V1349" i="1"/>
  <c r="V2995" i="1"/>
  <c r="V2996" i="1"/>
  <c r="V1723" i="1"/>
  <c r="V706" i="1"/>
  <c r="V1014" i="1"/>
  <c r="V2679" i="1"/>
  <c r="V707" i="1"/>
  <c r="V372" i="1"/>
  <c r="V1015" i="1"/>
  <c r="V3357" i="1"/>
  <c r="V2997" i="1"/>
  <c r="V2037" i="1"/>
  <c r="V1016" i="1"/>
  <c r="V2680" i="1"/>
  <c r="V3643" i="1"/>
  <c r="V1017" i="1"/>
  <c r="V373" i="1"/>
  <c r="V374" i="1"/>
  <c r="V2353" i="1"/>
  <c r="V1018" i="1"/>
  <c r="V3644" i="1"/>
  <c r="V2681" i="1"/>
  <c r="V3645" i="1"/>
  <c r="V2038" i="1"/>
  <c r="V1019" i="1"/>
  <c r="V375" i="1"/>
  <c r="V708" i="1"/>
  <c r="V376" i="1"/>
  <c r="V1020" i="1"/>
  <c r="V1350" i="1"/>
  <c r="V3646" i="1"/>
  <c r="V1724" i="1"/>
  <c r="V3358" i="1"/>
  <c r="V377" i="1"/>
  <c r="V2682" i="1"/>
  <c r="V2354" i="1"/>
  <c r="V2683" i="1"/>
  <c r="V2355" i="1"/>
  <c r="V1725" i="1"/>
  <c r="V4000" i="1"/>
  <c r="V709" i="1"/>
  <c r="V710" i="1"/>
  <c r="V378" i="1"/>
  <c r="V1351" i="1"/>
  <c r="V4001" i="1"/>
  <c r="V711" i="1"/>
  <c r="V3647" i="1"/>
  <c r="V1726" i="1"/>
  <c r="V712" i="1"/>
  <c r="V2039" i="1"/>
  <c r="V3359" i="1"/>
  <c r="V2356" i="1"/>
  <c r="V379" i="1"/>
  <c r="V2684" i="1"/>
  <c r="V2998" i="1"/>
  <c r="V380" i="1"/>
  <c r="V1352" i="1"/>
  <c r="V381" i="1"/>
  <c r="V2040" i="1"/>
  <c r="V2685" i="1"/>
  <c r="V1727" i="1"/>
  <c r="V2999" i="1"/>
  <c r="V1728" i="1"/>
  <c r="V1021" i="1"/>
  <c r="V2041" i="1"/>
  <c r="V2042" i="1"/>
  <c r="V3000" i="1"/>
  <c r="V1022" i="1"/>
  <c r="V1729" i="1"/>
  <c r="V2357" i="1"/>
  <c r="L3360" i="1"/>
  <c r="L2" i="1"/>
  <c r="L1353" i="1"/>
  <c r="L1023" i="1"/>
  <c r="L2358" i="1"/>
  <c r="L713" i="1"/>
  <c r="L2686" i="1"/>
  <c r="L1024" i="1"/>
  <c r="L382" i="1"/>
  <c r="L1354" i="1"/>
  <c r="L1730" i="1"/>
  <c r="L3648" i="1"/>
  <c r="L3" i="1"/>
  <c r="L1731" i="1"/>
  <c r="L383" i="1"/>
  <c r="L1355" i="1"/>
  <c r="L2043" i="1"/>
  <c r="L3649" i="1"/>
  <c r="L4" i="1"/>
  <c r="L384" i="1"/>
  <c r="L1025" i="1"/>
  <c r="L5" i="1"/>
  <c r="L3650" i="1"/>
  <c r="L385" i="1"/>
  <c r="L2044" i="1"/>
  <c r="L1732" i="1"/>
  <c r="L1026" i="1"/>
  <c r="L2687" i="1"/>
  <c r="L2045" i="1"/>
  <c r="L2688" i="1"/>
  <c r="L1027" i="1"/>
  <c r="L386" i="1"/>
  <c r="L2689" i="1"/>
  <c r="L714" i="1"/>
  <c r="L1356" i="1"/>
  <c r="L3001" i="1"/>
  <c r="L6" i="1"/>
  <c r="L3651" i="1"/>
  <c r="L1733" i="1"/>
  <c r="L3652" i="1"/>
  <c r="L3002" i="1"/>
  <c r="L2359" i="1"/>
  <c r="L3653" i="1"/>
  <c r="L1028" i="1"/>
  <c r="L1734" i="1"/>
  <c r="L3654" i="1"/>
  <c r="L3655" i="1"/>
  <c r="L2046" i="1"/>
  <c r="L3656" i="1"/>
  <c r="L2690" i="1"/>
  <c r="L387" i="1"/>
  <c r="L7" i="1"/>
  <c r="L3361" i="1"/>
  <c r="L2691" i="1"/>
  <c r="L1735" i="1"/>
  <c r="L1029" i="1"/>
  <c r="L715" i="1"/>
  <c r="L1736" i="1"/>
  <c r="L388" i="1"/>
  <c r="L3657" i="1"/>
  <c r="L3362" i="1"/>
  <c r="L3363" i="1"/>
  <c r="L3003" i="1"/>
  <c r="L3004" i="1"/>
  <c r="L3005" i="1"/>
  <c r="L3364" i="1"/>
  <c r="L1737" i="1"/>
  <c r="L3006" i="1"/>
  <c r="L2360" i="1"/>
  <c r="L3658" i="1"/>
  <c r="L1357" i="1"/>
  <c r="L2047" i="1"/>
  <c r="L716" i="1"/>
  <c r="L717" i="1"/>
  <c r="L2361" i="1"/>
  <c r="L1030" i="1"/>
  <c r="L3007" i="1"/>
  <c r="L2048" i="1"/>
  <c r="L2692" i="1"/>
  <c r="L389" i="1"/>
  <c r="L2693" i="1"/>
  <c r="L3659" i="1"/>
  <c r="L3660" i="1"/>
  <c r="L3365" i="1"/>
  <c r="L8" i="1"/>
  <c r="L718" i="1"/>
  <c r="L3366" i="1"/>
  <c r="L1738" i="1"/>
  <c r="L3008" i="1"/>
  <c r="L719" i="1"/>
  <c r="L720" i="1"/>
  <c r="L721" i="1"/>
  <c r="L3009" i="1"/>
  <c r="L2362" i="1"/>
  <c r="L722" i="1"/>
  <c r="L2363" i="1"/>
  <c r="L723" i="1"/>
  <c r="L9" i="1"/>
  <c r="L1358" i="1"/>
  <c r="L3010" i="1"/>
  <c r="L10" i="1"/>
  <c r="L3367" i="1"/>
  <c r="L1031" i="1"/>
  <c r="L11" i="1"/>
  <c r="L3011" i="1"/>
  <c r="L3012" i="1"/>
  <c r="L12" i="1"/>
  <c r="L1739" i="1"/>
  <c r="L1740" i="1"/>
  <c r="L2364" i="1"/>
  <c r="L1032" i="1"/>
  <c r="L3661" i="1"/>
  <c r="L3013" i="1"/>
  <c r="L2049" i="1"/>
  <c r="L2050" i="1"/>
  <c r="L3014" i="1"/>
  <c r="L3662" i="1"/>
  <c r="L2051" i="1"/>
  <c r="L1033" i="1"/>
  <c r="L2052" i="1"/>
  <c r="L1359" i="1"/>
  <c r="L724" i="1"/>
  <c r="L1034" i="1"/>
  <c r="L1360" i="1"/>
  <c r="L3663" i="1"/>
  <c r="L3368" i="1"/>
  <c r="L2365" i="1"/>
  <c r="L3015" i="1"/>
  <c r="L725" i="1"/>
  <c r="L3016" i="1"/>
  <c r="L2366" i="1"/>
  <c r="L726" i="1"/>
  <c r="L13" i="1"/>
  <c r="L3664" i="1"/>
  <c r="L3017" i="1"/>
  <c r="L2367" i="1"/>
  <c r="L3018" i="1"/>
  <c r="L1361" i="1"/>
  <c r="L2053" i="1"/>
  <c r="L1362" i="1"/>
  <c r="L3369" i="1"/>
  <c r="L727" i="1"/>
  <c r="L3665" i="1"/>
  <c r="L2054" i="1"/>
  <c r="L2368" i="1"/>
  <c r="L728" i="1"/>
  <c r="L1363" i="1"/>
  <c r="L1741" i="1"/>
  <c r="L3370" i="1"/>
  <c r="L1035" i="1"/>
  <c r="L2694" i="1"/>
  <c r="L3666" i="1"/>
  <c r="L2369" i="1"/>
  <c r="L1364" i="1"/>
  <c r="L14" i="1"/>
  <c r="L729" i="1"/>
  <c r="L3371" i="1"/>
  <c r="L3667" i="1"/>
  <c r="L730" i="1"/>
  <c r="L2370" i="1"/>
  <c r="L3019" i="1"/>
  <c r="L2695" i="1"/>
  <c r="L3668" i="1"/>
  <c r="L3020" i="1"/>
  <c r="L3669" i="1"/>
  <c r="L2371" i="1"/>
  <c r="L2696" i="1"/>
  <c r="L2055" i="1"/>
  <c r="L3372" i="1"/>
  <c r="L2372" i="1"/>
  <c r="L3670" i="1"/>
  <c r="L390" i="1"/>
  <c r="L391" i="1"/>
  <c r="L3021" i="1"/>
  <c r="L3671" i="1"/>
  <c r="L2056" i="1"/>
  <c r="L3022" i="1"/>
  <c r="L731" i="1"/>
  <c r="L2057" i="1"/>
  <c r="L2373" i="1"/>
  <c r="L2374" i="1"/>
  <c r="L3373" i="1"/>
  <c r="L3672" i="1"/>
  <c r="L2375" i="1"/>
  <c r="L3374" i="1"/>
  <c r="L3673" i="1"/>
  <c r="L15" i="1"/>
  <c r="L392" i="1"/>
  <c r="L3375" i="1"/>
  <c r="L3023" i="1"/>
  <c r="L1365" i="1"/>
  <c r="L16" i="1"/>
  <c r="L1742" i="1"/>
  <c r="L17" i="1"/>
  <c r="L3024" i="1"/>
  <c r="L1036" i="1"/>
  <c r="L2376" i="1"/>
  <c r="L3025" i="1"/>
  <c r="L1743" i="1"/>
  <c r="L2377" i="1"/>
  <c r="L3674" i="1"/>
  <c r="L1366" i="1"/>
  <c r="L1367" i="1"/>
  <c r="L393" i="1"/>
  <c r="L1744" i="1"/>
  <c r="L3026" i="1"/>
  <c r="L1745" i="1"/>
  <c r="L18" i="1"/>
  <c r="L732" i="1"/>
  <c r="L2378" i="1"/>
  <c r="L1746" i="1"/>
  <c r="L1037" i="1"/>
  <c r="L3675" i="1"/>
  <c r="L2058" i="1"/>
  <c r="L1368" i="1"/>
  <c r="L1038" i="1"/>
  <c r="L19" i="1"/>
  <c r="L733" i="1"/>
  <c r="L3676" i="1"/>
  <c r="L2379" i="1"/>
  <c r="L1747" i="1"/>
  <c r="L3027" i="1"/>
  <c r="L1039" i="1"/>
  <c r="L3677" i="1"/>
  <c r="L2059" i="1"/>
  <c r="L734" i="1"/>
  <c r="L735" i="1"/>
  <c r="L20" i="1"/>
  <c r="L394" i="1"/>
  <c r="L2380" i="1"/>
  <c r="L2381" i="1"/>
  <c r="L3028" i="1"/>
  <c r="L3376" i="1"/>
  <c r="L3377" i="1"/>
  <c r="L2382" i="1"/>
  <c r="L21" i="1"/>
  <c r="L2060" i="1"/>
  <c r="L1748" i="1"/>
  <c r="L1369" i="1"/>
  <c r="L22" i="1"/>
  <c r="L1370" i="1"/>
  <c r="L23" i="1"/>
  <c r="L395" i="1"/>
  <c r="L2383" i="1"/>
  <c r="L3678" i="1"/>
  <c r="L3029" i="1"/>
  <c r="L2061" i="1"/>
  <c r="L1371" i="1"/>
  <c r="L1372" i="1"/>
  <c r="L1749" i="1"/>
  <c r="L3378" i="1"/>
  <c r="L3679" i="1"/>
  <c r="L24" i="1"/>
  <c r="L25" i="1"/>
  <c r="L2697" i="1"/>
  <c r="L1750" i="1"/>
  <c r="L3379" i="1"/>
  <c r="L3380" i="1"/>
  <c r="L3680" i="1"/>
  <c r="L26" i="1"/>
  <c r="L736" i="1"/>
  <c r="L396" i="1"/>
  <c r="L2698" i="1"/>
  <c r="L2384" i="1"/>
  <c r="L3681" i="1"/>
  <c r="L737" i="1"/>
  <c r="L397" i="1"/>
  <c r="L1751" i="1"/>
  <c r="L398" i="1"/>
  <c r="L1373" i="1"/>
  <c r="L27" i="1"/>
  <c r="L1752" i="1"/>
  <c r="L2062" i="1"/>
  <c r="L2385" i="1"/>
  <c r="L3682" i="1"/>
  <c r="L1753" i="1"/>
  <c r="L399" i="1"/>
  <c r="L3381" i="1"/>
  <c r="L3030" i="1"/>
  <c r="L738" i="1"/>
  <c r="L2063" i="1"/>
  <c r="L3382" i="1"/>
  <c r="L2386" i="1"/>
  <c r="L3031" i="1"/>
  <c r="L2699" i="1"/>
  <c r="L1754" i="1"/>
  <c r="L2387" i="1"/>
  <c r="L3032" i="1"/>
  <c r="L2388" i="1"/>
  <c r="L3033" i="1"/>
  <c r="L739" i="1"/>
  <c r="L1374" i="1"/>
  <c r="L1375" i="1"/>
  <c r="L1755" i="1"/>
  <c r="L1376" i="1"/>
  <c r="L400" i="1"/>
  <c r="L28" i="1"/>
  <c r="L1040" i="1"/>
  <c r="L1377" i="1"/>
  <c r="L29" i="1"/>
  <c r="L3034" i="1"/>
  <c r="L1041" i="1"/>
  <c r="L401" i="1"/>
  <c r="L3383" i="1"/>
  <c r="L3683" i="1"/>
  <c r="L1378" i="1"/>
  <c r="L30" i="1"/>
  <c r="L2389" i="1"/>
  <c r="L2064" i="1"/>
  <c r="L1756" i="1"/>
  <c r="L2065" i="1"/>
  <c r="L402" i="1"/>
  <c r="L3035" i="1"/>
  <c r="L1042" i="1"/>
  <c r="L2066" i="1"/>
  <c r="L2700" i="1"/>
  <c r="L2701" i="1"/>
  <c r="L2067" i="1"/>
  <c r="L3036" i="1"/>
  <c r="L31" i="1"/>
  <c r="L2702" i="1"/>
  <c r="L2068" i="1"/>
  <c r="L2703" i="1"/>
  <c r="L32" i="1"/>
  <c r="L3684" i="1"/>
  <c r="L403" i="1"/>
  <c r="L1757" i="1"/>
  <c r="L3037" i="1"/>
  <c r="L2704" i="1"/>
  <c r="L2069" i="1"/>
  <c r="L740" i="1"/>
  <c r="L741" i="1"/>
  <c r="L33" i="1"/>
  <c r="L2390" i="1"/>
  <c r="L1043" i="1"/>
  <c r="L3685" i="1"/>
  <c r="L3384" i="1"/>
  <c r="L1044" i="1"/>
  <c r="L1045" i="1"/>
  <c r="L2070" i="1"/>
  <c r="L404" i="1"/>
  <c r="L3038" i="1"/>
  <c r="L2391" i="1"/>
  <c r="L1046" i="1"/>
  <c r="L3039" i="1"/>
  <c r="L34" i="1"/>
  <c r="L1047" i="1"/>
  <c r="L742" i="1"/>
  <c r="L1379" i="1"/>
  <c r="L2071" i="1"/>
  <c r="L405" i="1"/>
  <c r="L2392" i="1"/>
  <c r="L2072" i="1"/>
  <c r="L35" i="1"/>
  <c r="L1380" i="1"/>
  <c r="L1048" i="1"/>
  <c r="L1049" i="1"/>
  <c r="L2705" i="1"/>
  <c r="L3686" i="1"/>
  <c r="L3040" i="1"/>
  <c r="L3385" i="1"/>
  <c r="L3386" i="1"/>
  <c r="L2393" i="1"/>
  <c r="L1758" i="1"/>
  <c r="L1381" i="1"/>
  <c r="L1050" i="1"/>
  <c r="L1051" i="1"/>
  <c r="L1052" i="1"/>
  <c r="L3041" i="1"/>
  <c r="L36" i="1"/>
  <c r="L3387" i="1"/>
  <c r="L3388" i="1"/>
  <c r="L3389" i="1"/>
  <c r="L2073" i="1"/>
  <c r="L1759" i="1"/>
  <c r="L3390" i="1"/>
  <c r="L1760" i="1"/>
  <c r="L1053" i="1"/>
  <c r="L1054" i="1"/>
  <c r="L1761" i="1"/>
  <c r="L406" i="1"/>
  <c r="L3687" i="1"/>
  <c r="L407" i="1"/>
  <c r="L1762" i="1"/>
  <c r="L2074" i="1"/>
  <c r="L408" i="1"/>
  <c r="L2706" i="1"/>
  <c r="L1382" i="1"/>
  <c r="L3042" i="1"/>
  <c r="L3688" i="1"/>
  <c r="L2075" i="1"/>
  <c r="L743" i="1"/>
  <c r="L3689" i="1"/>
  <c r="L3690" i="1"/>
  <c r="L409" i="1"/>
  <c r="L3691" i="1"/>
  <c r="L3043" i="1"/>
  <c r="L1055" i="1"/>
  <c r="L1383" i="1"/>
  <c r="L2707" i="1"/>
  <c r="L3692" i="1"/>
  <c r="L3044" i="1"/>
  <c r="L1384" i="1"/>
  <c r="L2708" i="1"/>
  <c r="L3391" i="1"/>
  <c r="L37" i="1"/>
  <c r="L744" i="1"/>
  <c r="L2076" i="1"/>
  <c r="L410" i="1"/>
  <c r="L745" i="1"/>
  <c r="L3045" i="1"/>
  <c r="L3392" i="1"/>
  <c r="L1056" i="1"/>
  <c r="L2709" i="1"/>
  <c r="L38" i="1"/>
  <c r="L2077" i="1"/>
  <c r="L3393" i="1"/>
  <c r="L1385" i="1"/>
  <c r="L746" i="1"/>
  <c r="L1386" i="1"/>
  <c r="L2394" i="1"/>
  <c r="L1763" i="1"/>
  <c r="L3693" i="1"/>
  <c r="L747" i="1"/>
  <c r="L2078" i="1"/>
  <c r="L2710" i="1"/>
  <c r="L411" i="1"/>
  <c r="L2395" i="1"/>
  <c r="L748" i="1"/>
  <c r="L1764" i="1"/>
  <c r="L1057" i="1"/>
  <c r="L39" i="1"/>
  <c r="L2079" i="1"/>
  <c r="L749" i="1"/>
  <c r="L2711" i="1"/>
  <c r="L40" i="1"/>
  <c r="L1058" i="1"/>
  <c r="L3394" i="1"/>
  <c r="L3694" i="1"/>
  <c r="L750" i="1"/>
  <c r="L412" i="1"/>
  <c r="L1387" i="1"/>
  <c r="L1765" i="1"/>
  <c r="L3046" i="1"/>
  <c r="L2080" i="1"/>
  <c r="L1388" i="1"/>
  <c r="L41" i="1"/>
  <c r="L1059" i="1"/>
  <c r="L2712" i="1"/>
  <c r="L3695" i="1"/>
  <c r="L2713" i="1"/>
  <c r="L42" i="1"/>
  <c r="L751" i="1"/>
  <c r="L1766" i="1"/>
  <c r="L1389" i="1"/>
  <c r="L3047" i="1"/>
  <c r="L43" i="1"/>
  <c r="L44" i="1"/>
  <c r="L3395" i="1"/>
  <c r="L2396" i="1"/>
  <c r="L752" i="1"/>
  <c r="L1390" i="1"/>
  <c r="L1060" i="1"/>
  <c r="L413" i="1"/>
  <c r="L45" i="1"/>
  <c r="L1391" i="1"/>
  <c r="L2081" i="1"/>
  <c r="L3396" i="1"/>
  <c r="L1767" i="1"/>
  <c r="L2714" i="1"/>
  <c r="L3048" i="1"/>
  <c r="L2397" i="1"/>
  <c r="L2082" i="1"/>
  <c r="L2083" i="1"/>
  <c r="L3696" i="1"/>
  <c r="L414" i="1"/>
  <c r="L3697" i="1"/>
  <c r="L2398" i="1"/>
  <c r="L3698" i="1"/>
  <c r="L753" i="1"/>
  <c r="L46" i="1"/>
  <c r="L1392" i="1"/>
  <c r="L754" i="1"/>
  <c r="L755" i="1"/>
  <c r="L756" i="1"/>
  <c r="L2715" i="1"/>
  <c r="L3397" i="1"/>
  <c r="L3049" i="1"/>
  <c r="L47" i="1"/>
  <c r="L2716" i="1"/>
  <c r="L2717" i="1"/>
  <c r="L3050" i="1"/>
  <c r="L1768" i="1"/>
  <c r="L1769" i="1"/>
  <c r="L2718" i="1"/>
  <c r="L3699" i="1"/>
  <c r="L1770" i="1"/>
  <c r="L1393" i="1"/>
  <c r="L3051" i="1"/>
  <c r="L757" i="1"/>
  <c r="L3700" i="1"/>
  <c r="L3701" i="1"/>
  <c r="L1061" i="1"/>
  <c r="L2719" i="1"/>
  <c r="L3052" i="1"/>
  <c r="L2399" i="1"/>
  <c r="L1062" i="1"/>
  <c r="L1063" i="1"/>
  <c r="L1064" i="1"/>
  <c r="L1394" i="1"/>
  <c r="L48" i="1"/>
  <c r="L1395" i="1"/>
  <c r="L2720" i="1"/>
  <c r="L3053" i="1"/>
  <c r="L3702" i="1"/>
  <c r="L3398" i="1"/>
  <c r="L1396" i="1"/>
  <c r="L3054" i="1"/>
  <c r="L3055" i="1"/>
  <c r="L3399" i="1"/>
  <c r="L3400" i="1"/>
  <c r="L2400" i="1"/>
  <c r="L1397" i="1"/>
  <c r="L1398" i="1"/>
  <c r="L49" i="1"/>
  <c r="L1065" i="1"/>
  <c r="L1771" i="1"/>
  <c r="L3703" i="1"/>
  <c r="L2721" i="1"/>
  <c r="L415" i="1"/>
  <c r="L416" i="1"/>
  <c r="L2084" i="1"/>
  <c r="L417" i="1"/>
  <c r="L2401" i="1"/>
  <c r="L3704" i="1"/>
  <c r="L1399" i="1"/>
  <c r="L1400" i="1"/>
  <c r="L418" i="1"/>
  <c r="L3401" i="1"/>
  <c r="L3402" i="1"/>
  <c r="L419" i="1"/>
  <c r="L420" i="1"/>
  <c r="L1066" i="1"/>
  <c r="L2402" i="1"/>
  <c r="L1067" i="1"/>
  <c r="L1068" i="1"/>
  <c r="L1772" i="1"/>
  <c r="L3705" i="1"/>
  <c r="L2085" i="1"/>
  <c r="L3056" i="1"/>
  <c r="L2403" i="1"/>
  <c r="L2086" i="1"/>
  <c r="L758" i="1"/>
  <c r="L2722" i="1"/>
  <c r="L2087" i="1"/>
  <c r="L2404" i="1"/>
  <c r="L1773" i="1"/>
  <c r="L3057" i="1"/>
  <c r="L50" i="1"/>
  <c r="L3403" i="1"/>
  <c r="L759" i="1"/>
  <c r="L1069" i="1"/>
  <c r="L1774" i="1"/>
  <c r="L2405" i="1"/>
  <c r="L2723" i="1"/>
  <c r="L3706" i="1"/>
  <c r="L2088" i="1"/>
  <c r="L1401" i="1"/>
  <c r="L1070" i="1"/>
  <c r="L2406" i="1"/>
  <c r="L1402" i="1"/>
  <c r="L2407" i="1"/>
  <c r="L2724" i="1"/>
  <c r="L2089" i="1"/>
  <c r="L3707" i="1"/>
  <c r="L760" i="1"/>
  <c r="L3404" i="1"/>
  <c r="L761" i="1"/>
  <c r="L1775" i="1"/>
  <c r="L1403" i="1"/>
  <c r="L2408" i="1"/>
  <c r="L51" i="1"/>
  <c r="L2409" i="1"/>
  <c r="L3405" i="1"/>
  <c r="L1071" i="1"/>
  <c r="L1404" i="1"/>
  <c r="L2410" i="1"/>
  <c r="L2725" i="1"/>
  <c r="L3708" i="1"/>
  <c r="L421" i="1"/>
  <c r="L422" i="1"/>
  <c r="L3058" i="1"/>
  <c r="L423" i="1"/>
  <c r="L2726" i="1"/>
  <c r="L3406" i="1"/>
  <c r="L1776" i="1"/>
  <c r="L3407" i="1"/>
  <c r="L424" i="1"/>
  <c r="L762" i="1"/>
  <c r="L763" i="1"/>
  <c r="L764" i="1"/>
  <c r="L2727" i="1"/>
  <c r="L425" i="1"/>
  <c r="L1777" i="1"/>
  <c r="L1778" i="1"/>
  <c r="L3059" i="1"/>
  <c r="L2728" i="1"/>
  <c r="L3060" i="1"/>
  <c r="L1072" i="1"/>
  <c r="L1073" i="1"/>
  <c r="L1405" i="1"/>
  <c r="L426" i="1"/>
  <c r="L765" i="1"/>
  <c r="L52" i="1"/>
  <c r="L3061" i="1"/>
  <c r="L2090" i="1"/>
  <c r="L427" i="1"/>
  <c r="L2411" i="1"/>
  <c r="L3408" i="1"/>
  <c r="L1406" i="1"/>
  <c r="L3709" i="1"/>
  <c r="L1074" i="1"/>
  <c r="L1075" i="1"/>
  <c r="L1076" i="1"/>
  <c r="L1779" i="1"/>
  <c r="L3409" i="1"/>
  <c r="L3710" i="1"/>
  <c r="L428" i="1"/>
  <c r="L1407" i="1"/>
  <c r="L1077" i="1"/>
  <c r="L3410" i="1"/>
  <c r="L1078" i="1"/>
  <c r="L429" i="1"/>
  <c r="L2729" i="1"/>
  <c r="L2091" i="1"/>
  <c r="L1079" i="1"/>
  <c r="L3062" i="1"/>
  <c r="L3711" i="1"/>
  <c r="L3411" i="1"/>
  <c r="L53" i="1"/>
  <c r="L54" i="1"/>
  <c r="L430" i="1"/>
  <c r="L2730" i="1"/>
  <c r="L766" i="1"/>
  <c r="L3063" i="1"/>
  <c r="L1780" i="1"/>
  <c r="L55" i="1"/>
  <c r="L2092" i="1"/>
  <c r="L767" i="1"/>
  <c r="L3412" i="1"/>
  <c r="L3064" i="1"/>
  <c r="L1781" i="1"/>
  <c r="L3065" i="1"/>
  <c r="L3066" i="1"/>
  <c r="L2412" i="1"/>
  <c r="L768" i="1"/>
  <c r="L431" i="1"/>
  <c r="L3413" i="1"/>
  <c r="L1782" i="1"/>
  <c r="L432" i="1"/>
  <c r="L3712" i="1"/>
  <c r="L1783" i="1"/>
  <c r="L3713" i="1"/>
  <c r="L3414" i="1"/>
  <c r="L56" i="1"/>
  <c r="L1408" i="1"/>
  <c r="L3067" i="1"/>
  <c r="L2093" i="1"/>
  <c r="L57" i="1"/>
  <c r="L3068" i="1"/>
  <c r="L1784" i="1"/>
  <c r="L58" i="1"/>
  <c r="L2731" i="1"/>
  <c r="L3069" i="1"/>
  <c r="L3070" i="1"/>
  <c r="L1785" i="1"/>
  <c r="L1786" i="1"/>
  <c r="L2413" i="1"/>
  <c r="L2414" i="1"/>
  <c r="L1080" i="1"/>
  <c r="L3071" i="1"/>
  <c r="L1409" i="1"/>
  <c r="L433" i="1"/>
  <c r="L1787" i="1"/>
  <c r="L1081" i="1"/>
  <c r="L1082" i="1"/>
  <c r="L1410" i="1"/>
  <c r="L2732" i="1"/>
  <c r="L434" i="1"/>
  <c r="L3415" i="1"/>
  <c r="L1083" i="1"/>
  <c r="L2415" i="1"/>
  <c r="L435" i="1"/>
  <c r="L3416" i="1"/>
  <c r="L769" i="1"/>
  <c r="L2733" i="1"/>
  <c r="L3714" i="1"/>
  <c r="L3715" i="1"/>
  <c r="L1411" i="1"/>
  <c r="L59" i="1"/>
  <c r="L60" i="1"/>
  <c r="L1412" i="1"/>
  <c r="L1788" i="1"/>
  <c r="L2416" i="1"/>
  <c r="L2417" i="1"/>
  <c r="L3716" i="1"/>
  <c r="L61" i="1"/>
  <c r="L3717" i="1"/>
  <c r="L436" i="1"/>
  <c r="L770" i="1"/>
  <c r="L2418" i="1"/>
  <c r="L3718" i="1"/>
  <c r="L2734" i="1"/>
  <c r="L62" i="1"/>
  <c r="L771" i="1"/>
  <c r="L1789" i="1"/>
  <c r="L1084" i="1"/>
  <c r="L772" i="1"/>
  <c r="L3417" i="1"/>
  <c r="L2094" i="1"/>
  <c r="L2095" i="1"/>
  <c r="L63" i="1"/>
  <c r="L1790" i="1"/>
  <c r="L2735" i="1"/>
  <c r="L2736" i="1"/>
  <c r="L1791" i="1"/>
  <c r="L2096" i="1"/>
  <c r="L3418" i="1"/>
  <c r="L2419" i="1"/>
  <c r="L1413" i="1"/>
  <c r="L64" i="1"/>
  <c r="L1085" i="1"/>
  <c r="L2420" i="1"/>
  <c r="L2097" i="1"/>
  <c r="L3072" i="1"/>
  <c r="L2421" i="1"/>
  <c r="L2098" i="1"/>
  <c r="L3073" i="1"/>
  <c r="L3719" i="1"/>
  <c r="L1414" i="1"/>
  <c r="L437" i="1"/>
  <c r="L3419" i="1"/>
  <c r="L3720" i="1"/>
  <c r="L1792" i="1"/>
  <c r="L3074" i="1"/>
  <c r="L773" i="1"/>
  <c r="L2099" i="1"/>
  <c r="L2737" i="1"/>
  <c r="L1793" i="1"/>
  <c r="L1086" i="1"/>
  <c r="L3075" i="1"/>
  <c r="L438" i="1"/>
  <c r="L3721" i="1"/>
  <c r="L439" i="1"/>
  <c r="L3722" i="1"/>
  <c r="L3076" i="1"/>
  <c r="L1087" i="1"/>
  <c r="L1794" i="1"/>
  <c r="L2100" i="1"/>
  <c r="L1795" i="1"/>
  <c r="L774" i="1"/>
  <c r="L2738" i="1"/>
  <c r="L1088" i="1"/>
  <c r="L3420" i="1"/>
  <c r="L1415" i="1"/>
  <c r="L2101" i="1"/>
  <c r="L2422" i="1"/>
  <c r="L775" i="1"/>
  <c r="L1416" i="1"/>
  <c r="L776" i="1"/>
  <c r="L1089" i="1"/>
  <c r="L2423" i="1"/>
  <c r="L777" i="1"/>
  <c r="L2739" i="1"/>
  <c r="L1417" i="1"/>
  <c r="L1418" i="1"/>
  <c r="L440" i="1"/>
  <c r="L2102" i="1"/>
  <c r="L1090" i="1"/>
  <c r="L441" i="1"/>
  <c r="L442" i="1"/>
  <c r="L2103" i="1"/>
  <c r="L3077" i="1"/>
  <c r="L65" i="1"/>
  <c r="L1419" i="1"/>
  <c r="L2424" i="1"/>
  <c r="L2104" i="1"/>
  <c r="L3723" i="1"/>
  <c r="L66" i="1"/>
  <c r="L1091" i="1"/>
  <c r="L1420" i="1"/>
  <c r="L67" i="1"/>
  <c r="L3078" i="1"/>
  <c r="L3421" i="1"/>
  <c r="L3724" i="1"/>
  <c r="L443" i="1"/>
  <c r="L1421" i="1"/>
  <c r="L2425" i="1"/>
  <c r="L778" i="1"/>
  <c r="L2105" i="1"/>
  <c r="L3725" i="1"/>
  <c r="L3726" i="1"/>
  <c r="L1422" i="1"/>
  <c r="L3079" i="1"/>
  <c r="L1423" i="1"/>
  <c r="L68" i="1"/>
  <c r="L2106" i="1"/>
  <c r="L3727" i="1"/>
  <c r="L3728" i="1"/>
  <c r="L3080" i="1"/>
  <c r="L2740" i="1"/>
  <c r="L1092" i="1"/>
  <c r="L1093" i="1"/>
  <c r="L1094" i="1"/>
  <c r="L1424" i="1"/>
  <c r="L3081" i="1"/>
  <c r="L444" i="1"/>
  <c r="L2426" i="1"/>
  <c r="L2107" i="1"/>
  <c r="L3729" i="1"/>
  <c r="L2108" i="1"/>
  <c r="L69" i="1"/>
  <c r="L3422" i="1"/>
  <c r="L2741" i="1"/>
  <c r="L779" i="1"/>
  <c r="L2427" i="1"/>
  <c r="L2742" i="1"/>
  <c r="L1425" i="1"/>
  <c r="L1095" i="1"/>
  <c r="L1796" i="1"/>
  <c r="L1797" i="1"/>
  <c r="L1426" i="1"/>
  <c r="L70" i="1"/>
  <c r="L1427" i="1"/>
  <c r="L1096" i="1"/>
  <c r="L445" i="1"/>
  <c r="L71" i="1"/>
  <c r="L3423" i="1"/>
  <c r="L1428" i="1"/>
  <c r="L2743" i="1"/>
  <c r="L2428" i="1"/>
  <c r="L3082" i="1"/>
  <c r="L780" i="1"/>
  <c r="L1429" i="1"/>
  <c r="L72" i="1"/>
  <c r="L1430" i="1"/>
  <c r="L1097" i="1"/>
  <c r="L446" i="1"/>
  <c r="L1098" i="1"/>
  <c r="L3730" i="1"/>
  <c r="L2744" i="1"/>
  <c r="L2429" i="1"/>
  <c r="L3424" i="1"/>
  <c r="L1099" i="1"/>
  <c r="L2109" i="1"/>
  <c r="L1798" i="1"/>
  <c r="L1100" i="1"/>
  <c r="L2745" i="1"/>
  <c r="L1431" i="1"/>
  <c r="L1799" i="1"/>
  <c r="L1432" i="1"/>
  <c r="L3425" i="1"/>
  <c r="L2110" i="1"/>
  <c r="L3083" i="1"/>
  <c r="L3084" i="1"/>
  <c r="L3426" i="1"/>
  <c r="L3731" i="1"/>
  <c r="L3732" i="1"/>
  <c r="L447" i="1"/>
  <c r="L73" i="1"/>
  <c r="L1101" i="1"/>
  <c r="L3733" i="1"/>
  <c r="L781" i="1"/>
  <c r="L1433" i="1"/>
  <c r="L3427" i="1"/>
  <c r="L2111" i="1"/>
  <c r="L74" i="1"/>
  <c r="L2430" i="1"/>
  <c r="L448" i="1"/>
  <c r="L75" i="1"/>
  <c r="L1434" i="1"/>
  <c r="L2431" i="1"/>
  <c r="L2432" i="1"/>
  <c r="L3428" i="1"/>
  <c r="L1435" i="1"/>
  <c r="L3085" i="1"/>
  <c r="L76" i="1"/>
  <c r="L449" i="1"/>
  <c r="L782" i="1"/>
  <c r="L1436" i="1"/>
  <c r="L1800" i="1"/>
  <c r="L3734" i="1"/>
  <c r="L1102" i="1"/>
  <c r="L2433" i="1"/>
  <c r="L3735" i="1"/>
  <c r="L1437" i="1"/>
  <c r="L1438" i="1"/>
  <c r="L2434" i="1"/>
  <c r="L3429" i="1"/>
  <c r="L2435" i="1"/>
  <c r="L2436" i="1"/>
  <c r="L2746" i="1"/>
  <c r="L1439" i="1"/>
  <c r="L3086" i="1"/>
  <c r="L1801" i="1"/>
  <c r="L1103" i="1"/>
  <c r="L1104" i="1"/>
  <c r="L2437" i="1"/>
  <c r="L3736" i="1"/>
  <c r="L2438" i="1"/>
  <c r="L1440" i="1"/>
  <c r="L2439" i="1"/>
  <c r="L2440" i="1"/>
  <c r="L1441" i="1"/>
  <c r="L2747" i="1"/>
  <c r="L77" i="1"/>
  <c r="L2441" i="1"/>
  <c r="L3430" i="1"/>
  <c r="L450" i="1"/>
  <c r="L3431" i="1"/>
  <c r="L78" i="1"/>
  <c r="L451" i="1"/>
  <c r="L3087" i="1"/>
  <c r="L79" i="1"/>
  <c r="L80" i="1"/>
  <c r="L3737" i="1"/>
  <c r="L3738" i="1"/>
  <c r="L2442" i="1"/>
  <c r="L1442" i="1"/>
  <c r="L81" i="1"/>
  <c r="L3432" i="1"/>
  <c r="L1443" i="1"/>
  <c r="L783" i="1"/>
  <c r="L1802" i="1"/>
  <c r="L2443" i="1"/>
  <c r="L2112" i="1"/>
  <c r="L1105" i="1"/>
  <c r="L3088" i="1"/>
  <c r="L3739" i="1"/>
  <c r="L3433" i="1"/>
  <c r="L3434" i="1"/>
  <c r="L1106" i="1"/>
  <c r="L784" i="1"/>
  <c r="L785" i="1"/>
  <c r="L3740" i="1"/>
  <c r="L2113" i="1"/>
  <c r="L452" i="1"/>
  <c r="L453" i="1"/>
  <c r="L2114" i="1"/>
  <c r="L3741" i="1"/>
  <c r="L454" i="1"/>
  <c r="L455" i="1"/>
  <c r="L3089" i="1"/>
  <c r="L2748" i="1"/>
  <c r="L456" i="1"/>
  <c r="L3435" i="1"/>
  <c r="L1444" i="1"/>
  <c r="L3090" i="1"/>
  <c r="L1107" i="1"/>
  <c r="L1445" i="1"/>
  <c r="L1803" i="1"/>
  <c r="L82" i="1"/>
  <c r="L83" i="1"/>
  <c r="L2444" i="1"/>
  <c r="L1108" i="1"/>
  <c r="L3436" i="1"/>
  <c r="L2445" i="1"/>
  <c r="L3437" i="1"/>
  <c r="L3091" i="1"/>
  <c r="L786" i="1"/>
  <c r="L457" i="1"/>
  <c r="L787" i="1"/>
  <c r="L1446" i="1"/>
  <c r="L788" i="1"/>
  <c r="L1109" i="1"/>
  <c r="L3742" i="1"/>
  <c r="L458" i="1"/>
  <c r="L1804" i="1"/>
  <c r="L3092" i="1"/>
  <c r="L459" i="1"/>
  <c r="L460" i="1"/>
  <c r="L1447" i="1"/>
  <c r="L2115" i="1"/>
  <c r="L461" i="1"/>
  <c r="L3438" i="1"/>
  <c r="L2749" i="1"/>
  <c r="L1805" i="1"/>
  <c r="L789" i="1"/>
  <c r="L3093" i="1"/>
  <c r="L1110" i="1"/>
  <c r="L84" i="1"/>
  <c r="L1806" i="1"/>
  <c r="L1448" i="1"/>
  <c r="L3094" i="1"/>
  <c r="L1111" i="1"/>
  <c r="L1807" i="1"/>
  <c r="L3743" i="1"/>
  <c r="L2750" i="1"/>
  <c r="L1112" i="1"/>
  <c r="L2751" i="1"/>
  <c r="L462" i="1"/>
  <c r="L3439" i="1"/>
  <c r="L2116" i="1"/>
  <c r="L1808" i="1"/>
  <c r="L1809" i="1"/>
  <c r="L790" i="1"/>
  <c r="L2446" i="1"/>
  <c r="L85" i="1"/>
  <c r="L2447" i="1"/>
  <c r="L86" i="1"/>
  <c r="L3095" i="1"/>
  <c r="L2117" i="1"/>
  <c r="L791" i="1"/>
  <c r="L463" i="1"/>
  <c r="L2118" i="1"/>
  <c r="L1449" i="1"/>
  <c r="L3744" i="1"/>
  <c r="L1450" i="1"/>
  <c r="L2752" i="1"/>
  <c r="L3440" i="1"/>
  <c r="L87" i="1"/>
  <c r="L1451" i="1"/>
  <c r="L1810" i="1"/>
  <c r="L2753" i="1"/>
  <c r="L3096" i="1"/>
  <c r="L464" i="1"/>
  <c r="L465" i="1"/>
  <c r="L466" i="1"/>
  <c r="L792" i="1"/>
  <c r="L2754" i="1"/>
  <c r="L793" i="1"/>
  <c r="L3745" i="1"/>
  <c r="L2755" i="1"/>
  <c r="L2119" i="1"/>
  <c r="L3441" i="1"/>
  <c r="L2120" i="1"/>
  <c r="L794" i="1"/>
  <c r="L1452" i="1"/>
  <c r="L2756" i="1"/>
  <c r="L2757" i="1"/>
  <c r="L1811" i="1"/>
  <c r="L467" i="1"/>
  <c r="L468" i="1"/>
  <c r="L1812" i="1"/>
  <c r="L1453" i="1"/>
  <c r="L2758" i="1"/>
  <c r="L88" i="1"/>
  <c r="L1113" i="1"/>
  <c r="L1454" i="1"/>
  <c r="L1114" i="1"/>
  <c r="L1455" i="1"/>
  <c r="L2448" i="1"/>
  <c r="L2449" i="1"/>
  <c r="L3097" i="1"/>
  <c r="L2450" i="1"/>
  <c r="L3098" i="1"/>
  <c r="L3746" i="1"/>
  <c r="L2121" i="1"/>
  <c r="L2451" i="1"/>
  <c r="L89" i="1"/>
  <c r="L1115" i="1"/>
  <c r="L90" i="1"/>
  <c r="L1456" i="1"/>
  <c r="L1813" i="1"/>
  <c r="L1457" i="1"/>
  <c r="L1458" i="1"/>
  <c r="L795" i="1"/>
  <c r="L91" i="1"/>
  <c r="L1814" i="1"/>
  <c r="L2122" i="1"/>
  <c r="L3747" i="1"/>
  <c r="L1459" i="1"/>
  <c r="L1116" i="1"/>
  <c r="L3099" i="1"/>
  <c r="L469" i="1"/>
  <c r="L1460" i="1"/>
  <c r="L3100" i="1"/>
  <c r="L1815" i="1"/>
  <c r="L2452" i="1"/>
  <c r="L470" i="1"/>
  <c r="L1816" i="1"/>
  <c r="L92" i="1"/>
  <c r="L2453" i="1"/>
  <c r="L1117" i="1"/>
  <c r="L2454" i="1"/>
  <c r="L93" i="1"/>
  <c r="L2123" i="1"/>
  <c r="L471" i="1"/>
  <c r="L796" i="1"/>
  <c r="L472" i="1"/>
  <c r="L797" i="1"/>
  <c r="L473" i="1"/>
  <c r="L2759" i="1"/>
  <c r="L474" i="1"/>
  <c r="L1118" i="1"/>
  <c r="L1461" i="1"/>
  <c r="L798" i="1"/>
  <c r="L2760" i="1"/>
  <c r="L1119" i="1"/>
  <c r="L94" i="1"/>
  <c r="L1462" i="1"/>
  <c r="L2124" i="1"/>
  <c r="L95" i="1"/>
  <c r="L96" i="1"/>
  <c r="L2761" i="1"/>
  <c r="L2455" i="1"/>
  <c r="L1463" i="1"/>
  <c r="L1464" i="1"/>
  <c r="L475" i="1"/>
  <c r="L3101" i="1"/>
  <c r="L1120" i="1"/>
  <c r="L3102" i="1"/>
  <c r="L2762" i="1"/>
  <c r="L2456" i="1"/>
  <c r="L1465" i="1"/>
  <c r="L1817" i="1"/>
  <c r="L1121" i="1"/>
  <c r="L476" i="1"/>
  <c r="L2125" i="1"/>
  <c r="L1818" i="1"/>
  <c r="L1466" i="1"/>
  <c r="L799" i="1"/>
  <c r="L477" i="1"/>
  <c r="L1467" i="1"/>
  <c r="L2126" i="1"/>
  <c r="L478" i="1"/>
  <c r="L1122" i="1"/>
  <c r="L97" i="1"/>
  <c r="L1819" i="1"/>
  <c r="L3442" i="1"/>
  <c r="L3748" i="1"/>
  <c r="L1468" i="1"/>
  <c r="L3103" i="1"/>
  <c r="L2127" i="1"/>
  <c r="L98" i="1"/>
  <c r="L2763" i="1"/>
  <c r="L2128" i="1"/>
  <c r="L800" i="1"/>
  <c r="L2457" i="1"/>
  <c r="L3749" i="1"/>
  <c r="L1820" i="1"/>
  <c r="L3750" i="1"/>
  <c r="L3443" i="1"/>
  <c r="L99" i="1"/>
  <c r="L100" i="1"/>
  <c r="L2129" i="1"/>
  <c r="L2764" i="1"/>
  <c r="L801" i="1"/>
  <c r="L101" i="1"/>
  <c r="L802" i="1"/>
  <c r="L1123" i="1"/>
  <c r="L2765" i="1"/>
  <c r="L2766" i="1"/>
  <c r="L2130" i="1"/>
  <c r="L1821" i="1"/>
  <c r="L1124" i="1"/>
  <c r="L1822" i="1"/>
  <c r="L1823" i="1"/>
  <c r="L1469" i="1"/>
  <c r="L102" i="1"/>
  <c r="L479" i="1"/>
  <c r="L1824" i="1"/>
  <c r="L3444" i="1"/>
  <c r="L2131" i="1"/>
  <c r="L1470" i="1"/>
  <c r="L103" i="1"/>
  <c r="L2767" i="1"/>
  <c r="L2132" i="1"/>
  <c r="L480" i="1"/>
  <c r="L1471" i="1"/>
  <c r="L803" i="1"/>
  <c r="L104" i="1"/>
  <c r="L1825" i="1"/>
  <c r="L3751" i="1"/>
  <c r="L2768" i="1"/>
  <c r="L1125" i="1"/>
  <c r="L3104" i="1"/>
  <c r="L2133" i="1"/>
  <c r="L2458" i="1"/>
  <c r="L3105" i="1"/>
  <c r="L481" i="1"/>
  <c r="L3752" i="1"/>
  <c r="L2459" i="1"/>
  <c r="L2769" i="1"/>
  <c r="L3753" i="1"/>
  <c r="L1472" i="1"/>
  <c r="L3754" i="1"/>
  <c r="L1126" i="1"/>
  <c r="L2460" i="1"/>
  <c r="L3755" i="1"/>
  <c r="L2461" i="1"/>
  <c r="L1127" i="1"/>
  <c r="L105" i="1"/>
  <c r="L2462" i="1"/>
  <c r="L1128" i="1"/>
  <c r="L482" i="1"/>
  <c r="L3445" i="1"/>
  <c r="L3106" i="1"/>
  <c r="L1473" i="1"/>
  <c r="L804" i="1"/>
  <c r="L106" i="1"/>
  <c r="L107" i="1"/>
  <c r="L3756" i="1"/>
  <c r="L805" i="1"/>
  <c r="L1129" i="1"/>
  <c r="L1474" i="1"/>
  <c r="L1130" i="1"/>
  <c r="L1131" i="1"/>
  <c r="L3446" i="1"/>
  <c r="L1826" i="1"/>
  <c r="L3107" i="1"/>
  <c r="L1132" i="1"/>
  <c r="L2770" i="1"/>
  <c r="L2134" i="1"/>
  <c r="L2135" i="1"/>
  <c r="L1133" i="1"/>
  <c r="L2136" i="1"/>
  <c r="L2137" i="1"/>
  <c r="L806" i="1"/>
  <c r="L3108" i="1"/>
  <c r="L483" i="1"/>
  <c r="L108" i="1"/>
  <c r="L3447" i="1"/>
  <c r="L1827" i="1"/>
  <c r="L1475" i="1"/>
  <c r="L2771" i="1"/>
  <c r="L3448" i="1"/>
  <c r="L484" i="1"/>
  <c r="L2138" i="1"/>
  <c r="L3109" i="1"/>
  <c r="L1134" i="1"/>
  <c r="L1828" i="1"/>
  <c r="L3110" i="1"/>
  <c r="L3111" i="1"/>
  <c r="L2139" i="1"/>
  <c r="L1476" i="1"/>
  <c r="L3757" i="1"/>
  <c r="L3449" i="1"/>
  <c r="L2140" i="1"/>
  <c r="L3450" i="1"/>
  <c r="L1135" i="1"/>
  <c r="L485" i="1"/>
  <c r="L807" i="1"/>
  <c r="L2463" i="1"/>
  <c r="L486" i="1"/>
  <c r="L808" i="1"/>
  <c r="L3112" i="1"/>
  <c r="L2141" i="1"/>
  <c r="L2772" i="1"/>
  <c r="L2142" i="1"/>
  <c r="L1829" i="1"/>
  <c r="L2773" i="1"/>
  <c r="L3113" i="1"/>
  <c r="L2143" i="1"/>
  <c r="L2774" i="1"/>
  <c r="L2464" i="1"/>
  <c r="L109" i="1"/>
  <c r="L3451" i="1"/>
  <c r="L2775" i="1"/>
  <c r="L1830" i="1"/>
  <c r="L1477" i="1"/>
  <c r="L1831" i="1"/>
  <c r="L110" i="1"/>
  <c r="L1832" i="1"/>
  <c r="L1478" i="1"/>
  <c r="L3758" i="1"/>
  <c r="L2776" i="1"/>
  <c r="L809" i="1"/>
  <c r="L3114" i="1"/>
  <c r="L3759" i="1"/>
  <c r="L487" i="1"/>
  <c r="L1833" i="1"/>
  <c r="L3452" i="1"/>
  <c r="L1834" i="1"/>
  <c r="L3453" i="1"/>
  <c r="L488" i="1"/>
  <c r="L3454" i="1"/>
  <c r="L2465" i="1"/>
  <c r="L489" i="1"/>
  <c r="L3455" i="1"/>
  <c r="L3456" i="1"/>
  <c r="L3457" i="1"/>
  <c r="L490" i="1"/>
  <c r="L810" i="1"/>
  <c r="L1835" i="1"/>
  <c r="L3760" i="1"/>
  <c r="L3761" i="1"/>
  <c r="L2777" i="1"/>
  <c r="L3115" i="1"/>
  <c r="L3116" i="1"/>
  <c r="L2144" i="1"/>
  <c r="L1836" i="1"/>
  <c r="L3762" i="1"/>
  <c r="L491" i="1"/>
  <c r="L1479" i="1"/>
  <c r="L3458" i="1"/>
  <c r="L3763" i="1"/>
  <c r="L3459" i="1"/>
  <c r="L1837" i="1"/>
  <c r="L492" i="1"/>
  <c r="L493" i="1"/>
  <c r="L1838" i="1"/>
  <c r="L1136" i="1"/>
  <c r="L494" i="1"/>
  <c r="L2778" i="1"/>
  <c r="L3460" i="1"/>
  <c r="L2466" i="1"/>
  <c r="L3461" i="1"/>
  <c r="L1839" i="1"/>
  <c r="L1480" i="1"/>
  <c r="L3764" i="1"/>
  <c r="L495" i="1"/>
  <c r="L811" i="1"/>
  <c r="L1481" i="1"/>
  <c r="L2779" i="1"/>
  <c r="L3462" i="1"/>
  <c r="L2467" i="1"/>
  <c r="L1482" i="1"/>
  <c r="L2145" i="1"/>
  <c r="L3463" i="1"/>
  <c r="L1483" i="1"/>
  <c r="L496" i="1"/>
  <c r="L111" i="1"/>
  <c r="L3117" i="1"/>
  <c r="L812" i="1"/>
  <c r="L813" i="1"/>
  <c r="L3118" i="1"/>
  <c r="L3119" i="1"/>
  <c r="L3765" i="1"/>
  <c r="L2780" i="1"/>
  <c r="L1840" i="1"/>
  <c r="L1484" i="1"/>
  <c r="L497" i="1"/>
  <c r="L3120" i="1"/>
  <c r="L3121" i="1"/>
  <c r="L3122" i="1"/>
  <c r="L112" i="1"/>
  <c r="L3123" i="1"/>
  <c r="L2781" i="1"/>
  <c r="L113" i="1"/>
  <c r="L114" i="1"/>
  <c r="L1485" i="1"/>
  <c r="L3464" i="1"/>
  <c r="L498" i="1"/>
  <c r="L2468" i="1"/>
  <c r="L115" i="1"/>
  <c r="L1486" i="1"/>
  <c r="L1137" i="1"/>
  <c r="L116" i="1"/>
  <c r="L3766" i="1"/>
  <c r="L3767" i="1"/>
  <c r="L3768" i="1"/>
  <c r="L117" i="1"/>
  <c r="L3465" i="1"/>
  <c r="L3466" i="1"/>
  <c r="L2469" i="1"/>
  <c r="L1487" i="1"/>
  <c r="L118" i="1"/>
  <c r="L1841" i="1"/>
  <c r="L1488" i="1"/>
  <c r="L2146" i="1"/>
  <c r="L3769" i="1"/>
  <c r="L499" i="1"/>
  <c r="L3467" i="1"/>
  <c r="L1138" i="1"/>
  <c r="L3468" i="1"/>
  <c r="L119" i="1"/>
  <c r="L814" i="1"/>
  <c r="L1842" i="1"/>
  <c r="L1489" i="1"/>
  <c r="L2470" i="1"/>
  <c r="L120" i="1"/>
  <c r="L2471" i="1"/>
  <c r="L3469" i="1"/>
  <c r="L3124" i="1"/>
  <c r="L3770" i="1"/>
  <c r="L1139" i="1"/>
  <c r="L815" i="1"/>
  <c r="L2472" i="1"/>
  <c r="L1843" i="1"/>
  <c r="L816" i="1"/>
  <c r="L1140" i="1"/>
  <c r="L121" i="1"/>
  <c r="L2473" i="1"/>
  <c r="L2474" i="1"/>
  <c r="L2475" i="1"/>
  <c r="L2782" i="1"/>
  <c r="L2147" i="1"/>
  <c r="L3470" i="1"/>
  <c r="L3771" i="1"/>
  <c r="L1490" i="1"/>
  <c r="L1141" i="1"/>
  <c r="L1491" i="1"/>
  <c r="L2783" i="1"/>
  <c r="L817" i="1"/>
  <c r="L818" i="1"/>
  <c r="L2148" i="1"/>
  <c r="L122" i="1"/>
  <c r="L500" i="1"/>
  <c r="L123" i="1"/>
  <c r="L3125" i="1"/>
  <c r="L501" i="1"/>
  <c r="L819" i="1"/>
  <c r="L2476" i="1"/>
  <c r="L3126" i="1"/>
  <c r="L2784" i="1"/>
  <c r="L2149" i="1"/>
  <c r="L124" i="1"/>
  <c r="L3772" i="1"/>
  <c r="L1142" i="1"/>
  <c r="L3471" i="1"/>
  <c r="L2477" i="1"/>
  <c r="L2150" i="1"/>
  <c r="L820" i="1"/>
  <c r="L125" i="1"/>
  <c r="L2478" i="1"/>
  <c r="L2785" i="1"/>
  <c r="L2151" i="1"/>
  <c r="L821" i="1"/>
  <c r="L2479" i="1"/>
  <c r="L822" i="1"/>
  <c r="L3773" i="1"/>
  <c r="L2152" i="1"/>
  <c r="L3774" i="1"/>
  <c r="L1492" i="1"/>
  <c r="L3775" i="1"/>
  <c r="L1844" i="1"/>
  <c r="L3776" i="1"/>
  <c r="L1143" i="1"/>
  <c r="L1845" i="1"/>
  <c r="L2153" i="1"/>
  <c r="L2480" i="1"/>
  <c r="L1144" i="1"/>
  <c r="L2481" i="1"/>
  <c r="L2786" i="1"/>
  <c r="L1145" i="1"/>
  <c r="L3777" i="1"/>
  <c r="L3778" i="1"/>
  <c r="L3472" i="1"/>
  <c r="L1146" i="1"/>
  <c r="L3779" i="1"/>
  <c r="L3127" i="1"/>
  <c r="L2154" i="1"/>
  <c r="L126" i="1"/>
  <c r="L1846" i="1"/>
  <c r="L127" i="1"/>
  <c r="L2787" i="1"/>
  <c r="L3473" i="1"/>
  <c r="L3780" i="1"/>
  <c r="L2482" i="1"/>
  <c r="L3781" i="1"/>
  <c r="L128" i="1"/>
  <c r="L1493" i="1"/>
  <c r="L1147" i="1"/>
  <c r="L1847" i="1"/>
  <c r="L3474" i="1"/>
  <c r="L3782" i="1"/>
  <c r="L3475" i="1"/>
  <c r="L2788" i="1"/>
  <c r="L2155" i="1"/>
  <c r="L3783" i="1"/>
  <c r="L3476" i="1"/>
  <c r="L2483" i="1"/>
  <c r="L1494" i="1"/>
  <c r="L502" i="1"/>
  <c r="L3128" i="1"/>
  <c r="L2789" i="1"/>
  <c r="L3784" i="1"/>
  <c r="L1495" i="1"/>
  <c r="L3129" i="1"/>
  <c r="L3477" i="1"/>
  <c r="L503" i="1"/>
  <c r="L1496" i="1"/>
  <c r="L3785" i="1"/>
  <c r="L1848" i="1"/>
  <c r="L504" i="1"/>
  <c r="L3130" i="1"/>
  <c r="L1497" i="1"/>
  <c r="L823" i="1"/>
  <c r="L1148" i="1"/>
  <c r="L2484" i="1"/>
  <c r="L3786" i="1"/>
  <c r="L129" i="1"/>
  <c r="L1849" i="1"/>
  <c r="L130" i="1"/>
  <c r="L3787" i="1"/>
  <c r="L2156" i="1"/>
  <c r="L3478" i="1"/>
  <c r="L1498" i="1"/>
  <c r="L3131" i="1"/>
  <c r="L131" i="1"/>
  <c r="L1149" i="1"/>
  <c r="L3788" i="1"/>
  <c r="L2157" i="1"/>
  <c r="L2158" i="1"/>
  <c r="L2159" i="1"/>
  <c r="L2160" i="1"/>
  <c r="L2485" i="1"/>
  <c r="L2486" i="1"/>
  <c r="L3132" i="1"/>
  <c r="L1499" i="1"/>
  <c r="L1850" i="1"/>
  <c r="L2487" i="1"/>
  <c r="L2488" i="1"/>
  <c r="L1500" i="1"/>
  <c r="L824" i="1"/>
  <c r="L825" i="1"/>
  <c r="L1851" i="1"/>
  <c r="L3789" i="1"/>
  <c r="L826" i="1"/>
  <c r="L2489" i="1"/>
  <c r="L3133" i="1"/>
  <c r="L3134" i="1"/>
  <c r="L3790" i="1"/>
  <c r="L2490" i="1"/>
  <c r="L827" i="1"/>
  <c r="L1501" i="1"/>
  <c r="L828" i="1"/>
  <c r="L505" i="1"/>
  <c r="L3791" i="1"/>
  <c r="L506" i="1"/>
  <c r="L1502" i="1"/>
  <c r="L1852" i="1"/>
  <c r="L132" i="1"/>
  <c r="L507" i="1"/>
  <c r="L508" i="1"/>
  <c r="L829" i="1"/>
  <c r="L3792" i="1"/>
  <c r="L3479" i="1"/>
  <c r="L830" i="1"/>
  <c r="L3793" i="1"/>
  <c r="L1853" i="1"/>
  <c r="L1503" i="1"/>
  <c r="L831" i="1"/>
  <c r="L133" i="1"/>
  <c r="L1150" i="1"/>
  <c r="L3480" i="1"/>
  <c r="L134" i="1"/>
  <c r="L3794" i="1"/>
  <c r="L135" i="1"/>
  <c r="L3481" i="1"/>
  <c r="L509" i="1"/>
  <c r="L1504" i="1"/>
  <c r="L136" i="1"/>
  <c r="L510" i="1"/>
  <c r="L1505" i="1"/>
  <c r="L137" i="1"/>
  <c r="L3135" i="1"/>
  <c r="L3482" i="1"/>
  <c r="L1151" i="1"/>
  <c r="L511" i="1"/>
  <c r="L512" i="1"/>
  <c r="L513" i="1"/>
  <c r="L2491" i="1"/>
  <c r="L514" i="1"/>
  <c r="L832" i="1"/>
  <c r="L1854" i="1"/>
  <c r="L833" i="1"/>
  <c r="L1152" i="1"/>
  <c r="L138" i="1"/>
  <c r="L1506" i="1"/>
  <c r="L834" i="1"/>
  <c r="L3136" i="1"/>
  <c r="L1507" i="1"/>
  <c r="L2790" i="1"/>
  <c r="L1153" i="1"/>
  <c r="L835" i="1"/>
  <c r="L139" i="1"/>
  <c r="L836" i="1"/>
  <c r="L3483" i="1"/>
  <c r="L515" i="1"/>
  <c r="L1508" i="1"/>
  <c r="L3484" i="1"/>
  <c r="L1154" i="1"/>
  <c r="L516" i="1"/>
  <c r="L140" i="1"/>
  <c r="L141" i="1"/>
  <c r="L1509" i="1"/>
  <c r="L1155" i="1"/>
  <c r="L142" i="1"/>
  <c r="L3485" i="1"/>
  <c r="L3137" i="1"/>
  <c r="L3138" i="1"/>
  <c r="L2161" i="1"/>
  <c r="L2162" i="1"/>
  <c r="L1510" i="1"/>
  <c r="L2163" i="1"/>
  <c r="L2791" i="1"/>
  <c r="L143" i="1"/>
  <c r="L2164" i="1"/>
  <c r="L3795" i="1"/>
  <c r="L1156" i="1"/>
  <c r="L517" i="1"/>
  <c r="L3796" i="1"/>
  <c r="L3139" i="1"/>
  <c r="L2165" i="1"/>
  <c r="L1511" i="1"/>
  <c r="L3797" i="1"/>
  <c r="L144" i="1"/>
  <c r="L2492" i="1"/>
  <c r="L3798" i="1"/>
  <c r="L1855" i="1"/>
  <c r="L3140" i="1"/>
  <c r="L1856" i="1"/>
  <c r="L3486" i="1"/>
  <c r="L2166" i="1"/>
  <c r="L518" i="1"/>
  <c r="L2792" i="1"/>
  <c r="L3799" i="1"/>
  <c r="L2167" i="1"/>
  <c r="L1857" i="1"/>
  <c r="L3487" i="1"/>
  <c r="L145" i="1"/>
  <c r="L146" i="1"/>
  <c r="L1512" i="1"/>
  <c r="L2493" i="1"/>
  <c r="L837" i="1"/>
  <c r="L2793" i="1"/>
  <c r="L519" i="1"/>
  <c r="L838" i="1"/>
  <c r="L147" i="1"/>
  <c r="L1858" i="1"/>
  <c r="L839" i="1"/>
  <c r="L2494" i="1"/>
  <c r="L2168" i="1"/>
  <c r="L148" i="1"/>
  <c r="L3141" i="1"/>
  <c r="L3800" i="1"/>
  <c r="L2169" i="1"/>
  <c r="L2170" i="1"/>
  <c r="L2495" i="1"/>
  <c r="L1513" i="1"/>
  <c r="L840" i="1"/>
  <c r="L2496" i="1"/>
  <c r="L2171" i="1"/>
  <c r="L3142" i="1"/>
  <c r="L520" i="1"/>
  <c r="L2794" i="1"/>
  <c r="L841" i="1"/>
  <c r="L842" i="1"/>
  <c r="L3143" i="1"/>
  <c r="L1859" i="1"/>
  <c r="L149" i="1"/>
  <c r="L1860" i="1"/>
  <c r="L1514" i="1"/>
  <c r="L3144" i="1"/>
  <c r="L2795" i="1"/>
  <c r="L3488" i="1"/>
  <c r="L1157" i="1"/>
  <c r="L3145" i="1"/>
  <c r="L1515" i="1"/>
  <c r="L3146" i="1"/>
  <c r="L150" i="1"/>
  <c r="L151" i="1"/>
  <c r="L1861" i="1"/>
  <c r="L2172" i="1"/>
  <c r="L2796" i="1"/>
  <c r="L843" i="1"/>
  <c r="L3489" i="1"/>
  <c r="L2797" i="1"/>
  <c r="L1158" i="1"/>
  <c r="L1516" i="1"/>
  <c r="L1862" i="1"/>
  <c r="L2497" i="1"/>
  <c r="L521" i="1"/>
  <c r="L2498" i="1"/>
  <c r="L152" i="1"/>
  <c r="L3801" i="1"/>
  <c r="L1517" i="1"/>
  <c r="L3490" i="1"/>
  <c r="L1159" i="1"/>
  <c r="L2798" i="1"/>
  <c r="L522" i="1"/>
  <c r="L1518" i="1"/>
  <c r="L1519" i="1"/>
  <c r="L1520" i="1"/>
  <c r="L153" i="1"/>
  <c r="L3491" i="1"/>
  <c r="L3147" i="1"/>
  <c r="L523" i="1"/>
  <c r="L154" i="1"/>
  <c r="L1521" i="1"/>
  <c r="L2173" i="1"/>
  <c r="L2799" i="1"/>
  <c r="L2800" i="1"/>
  <c r="L524" i="1"/>
  <c r="L155" i="1"/>
  <c r="L156" i="1"/>
  <c r="L1863" i="1"/>
  <c r="L1864" i="1"/>
  <c r="L157" i="1"/>
  <c r="L3802" i="1"/>
  <c r="L2499" i="1"/>
  <c r="L3148" i="1"/>
  <c r="L3803" i="1"/>
  <c r="L844" i="1"/>
  <c r="L158" i="1"/>
  <c r="L3149" i="1"/>
  <c r="L2174" i="1"/>
  <c r="L2175" i="1"/>
  <c r="L159" i="1"/>
  <c r="L2500" i="1"/>
  <c r="L2501" i="1"/>
  <c r="L3804" i="1"/>
  <c r="L2176" i="1"/>
  <c r="L3805" i="1"/>
  <c r="L3806" i="1"/>
  <c r="L845" i="1"/>
  <c r="L2502" i="1"/>
  <c r="L1865" i="1"/>
  <c r="L3807" i="1"/>
  <c r="L3150" i="1"/>
  <c r="L846" i="1"/>
  <c r="L1522" i="1"/>
  <c r="L2503" i="1"/>
  <c r="L3808" i="1"/>
  <c r="L1866" i="1"/>
  <c r="L1523" i="1"/>
  <c r="L1160" i="1"/>
  <c r="L3151" i="1"/>
  <c r="L1867" i="1"/>
  <c r="L3152" i="1"/>
  <c r="L2177" i="1"/>
  <c r="L2178" i="1"/>
  <c r="L1524" i="1"/>
  <c r="L2179" i="1"/>
  <c r="L2801" i="1"/>
  <c r="L1525" i="1"/>
  <c r="L3492" i="1"/>
  <c r="L1868" i="1"/>
  <c r="L525" i="1"/>
  <c r="L160" i="1"/>
  <c r="L526" i="1"/>
  <c r="L847" i="1"/>
  <c r="L3153" i="1"/>
  <c r="L527" i="1"/>
  <c r="L1526" i="1"/>
  <c r="L2504" i="1"/>
  <c r="L1161" i="1"/>
  <c r="L528" i="1"/>
  <c r="L2180" i="1"/>
  <c r="L3154" i="1"/>
  <c r="L2505" i="1"/>
  <c r="L161" i="1"/>
  <c r="L3155" i="1"/>
  <c r="L2802" i="1"/>
  <c r="L3156" i="1"/>
  <c r="L2181" i="1"/>
  <c r="L2182" i="1"/>
  <c r="L1162" i="1"/>
  <c r="L1527" i="1"/>
  <c r="L162" i="1"/>
  <c r="L163" i="1"/>
  <c r="L529" i="1"/>
  <c r="L3157" i="1"/>
  <c r="L2183" i="1"/>
  <c r="L1163" i="1"/>
  <c r="L1528" i="1"/>
  <c r="L2803" i="1"/>
  <c r="L530" i="1"/>
  <c r="L1164" i="1"/>
  <c r="L3158" i="1"/>
  <c r="L3493" i="1"/>
  <c r="L3809" i="1"/>
  <c r="L164" i="1"/>
  <c r="L165" i="1"/>
  <c r="L1529" i="1"/>
  <c r="L1530" i="1"/>
  <c r="L3810" i="1"/>
  <c r="L1165" i="1"/>
  <c r="L2804" i="1"/>
  <c r="L848" i="1"/>
  <c r="L3159" i="1"/>
  <c r="L2805" i="1"/>
  <c r="L2506" i="1"/>
  <c r="L1869" i="1"/>
  <c r="L531" i="1"/>
  <c r="L532" i="1"/>
  <c r="L166" i="1"/>
  <c r="L2806" i="1"/>
  <c r="L533" i="1"/>
  <c r="L167" i="1"/>
  <c r="L849" i="1"/>
  <c r="L2184" i="1"/>
  <c r="L1531" i="1"/>
  <c r="L2185" i="1"/>
  <c r="L168" i="1"/>
  <c r="L3811" i="1"/>
  <c r="L2186" i="1"/>
  <c r="L1166" i="1"/>
  <c r="L3160" i="1"/>
  <c r="L3812" i="1"/>
  <c r="L534" i="1"/>
  <c r="L850" i="1"/>
  <c r="L3494" i="1"/>
  <c r="L535" i="1"/>
  <c r="L1870" i="1"/>
  <c r="L2187" i="1"/>
  <c r="L3813" i="1"/>
  <c r="L3495" i="1"/>
  <c r="L536" i="1"/>
  <c r="L2807" i="1"/>
  <c r="L2188" i="1"/>
  <c r="L2507" i="1"/>
  <c r="L2808" i="1"/>
  <c r="L3161" i="1"/>
  <c r="L1871" i="1"/>
  <c r="L1532" i="1"/>
  <c r="L1872" i="1"/>
  <c r="L1873" i="1"/>
  <c r="L169" i="1"/>
  <c r="L2508" i="1"/>
  <c r="L3814" i="1"/>
  <c r="L1533" i="1"/>
  <c r="L2809" i="1"/>
  <c r="L3162" i="1"/>
  <c r="L3815" i="1"/>
  <c r="L2189" i="1"/>
  <c r="L3163" i="1"/>
  <c r="L2810" i="1"/>
  <c r="L851" i="1"/>
  <c r="L3164" i="1"/>
  <c r="L1874" i="1"/>
  <c r="L2509" i="1"/>
  <c r="L2510" i="1"/>
  <c r="L2190" i="1"/>
  <c r="L2191" i="1"/>
  <c r="L2192" i="1"/>
  <c r="L3165" i="1"/>
  <c r="L2811" i="1"/>
  <c r="L852" i="1"/>
  <c r="L1534" i="1"/>
  <c r="L170" i="1"/>
  <c r="L1535" i="1"/>
  <c r="L1875" i="1"/>
  <c r="L3816" i="1"/>
  <c r="L2812" i="1"/>
  <c r="L1876" i="1"/>
  <c r="L171" i="1"/>
  <c r="L1877" i="1"/>
  <c r="L172" i="1"/>
  <c r="L2193" i="1"/>
  <c r="L2511" i="1"/>
  <c r="L3166" i="1"/>
  <c r="L853" i="1"/>
  <c r="L2194" i="1"/>
  <c r="L2195" i="1"/>
  <c r="L2813" i="1"/>
  <c r="L1167" i="1"/>
  <c r="L537" i="1"/>
  <c r="L1878" i="1"/>
  <c r="L3496" i="1"/>
  <c r="L3497" i="1"/>
  <c r="L1536" i="1"/>
  <c r="L3498" i="1"/>
  <c r="L1537" i="1"/>
  <c r="L538" i="1"/>
  <c r="L173" i="1"/>
  <c r="L854" i="1"/>
  <c r="L855" i="1"/>
  <c r="L3499" i="1"/>
  <c r="L3167" i="1"/>
  <c r="L539" i="1"/>
  <c r="L540" i="1"/>
  <c r="L3817" i="1"/>
  <c r="L1538" i="1"/>
  <c r="L3168" i="1"/>
  <c r="L2512" i="1"/>
  <c r="L541" i="1"/>
  <c r="L542" i="1"/>
  <c r="L1168" i="1"/>
  <c r="L856" i="1"/>
  <c r="L1539" i="1"/>
  <c r="L3169" i="1"/>
  <c r="L3500" i="1"/>
  <c r="L1169" i="1"/>
  <c r="L543" i="1"/>
  <c r="L1170" i="1"/>
  <c r="L2196" i="1"/>
  <c r="L2197" i="1"/>
  <c r="L1879" i="1"/>
  <c r="L1540" i="1"/>
  <c r="L1171" i="1"/>
  <c r="L857" i="1"/>
  <c r="L1541" i="1"/>
  <c r="L3170" i="1"/>
  <c r="L3171" i="1"/>
  <c r="L2814" i="1"/>
  <c r="L3818" i="1"/>
  <c r="L3819" i="1"/>
  <c r="L3820" i="1"/>
  <c r="L1880" i="1"/>
  <c r="L2513" i="1"/>
  <c r="L2198" i="1"/>
  <c r="L3501" i="1"/>
  <c r="L174" i="1"/>
  <c r="L2514" i="1"/>
  <c r="L1542" i="1"/>
  <c r="L1172" i="1"/>
  <c r="L2815" i="1"/>
  <c r="L1543" i="1"/>
  <c r="L175" i="1"/>
  <c r="L2816" i="1"/>
  <c r="L176" i="1"/>
  <c r="L1544" i="1"/>
  <c r="L544" i="1"/>
  <c r="L858" i="1"/>
  <c r="L1173" i="1"/>
  <c r="L545" i="1"/>
  <c r="L1881" i="1"/>
  <c r="L859" i="1"/>
  <c r="L177" i="1"/>
  <c r="L178" i="1"/>
  <c r="L860" i="1"/>
  <c r="L3172" i="1"/>
  <c r="L1882" i="1"/>
  <c r="L546" i="1"/>
  <c r="L1545" i="1"/>
  <c r="L547" i="1"/>
  <c r="L3173" i="1"/>
  <c r="L3821" i="1"/>
  <c r="L1546" i="1"/>
  <c r="L3502" i="1"/>
  <c r="L3174" i="1"/>
  <c r="L548" i="1"/>
  <c r="L2817" i="1"/>
  <c r="L1883" i="1"/>
  <c r="L2818" i="1"/>
  <c r="L3503" i="1"/>
  <c r="L2819" i="1"/>
  <c r="L3175" i="1"/>
  <c r="L1884" i="1"/>
  <c r="L861" i="1"/>
  <c r="L3504" i="1"/>
  <c r="L1885" i="1"/>
  <c r="L862" i="1"/>
  <c r="L1174" i="1"/>
  <c r="L2199" i="1"/>
  <c r="L1886" i="1"/>
  <c r="L1175" i="1"/>
  <c r="L863" i="1"/>
  <c r="L3822" i="1"/>
  <c r="L3823" i="1"/>
  <c r="L2820" i="1"/>
  <c r="L3176" i="1"/>
  <c r="L2515" i="1"/>
  <c r="L549" i="1"/>
  <c r="L2200" i="1"/>
  <c r="L1547" i="1"/>
  <c r="L550" i="1"/>
  <c r="L3824" i="1"/>
  <c r="L1887" i="1"/>
  <c r="L1888" i="1"/>
  <c r="L2201" i="1"/>
  <c r="L2202" i="1"/>
  <c r="L3177" i="1"/>
  <c r="L2203" i="1"/>
  <c r="L3505" i="1"/>
  <c r="L1548" i="1"/>
  <c r="L3506" i="1"/>
  <c r="L1176" i="1"/>
  <c r="L179" i="1"/>
  <c r="L864" i="1"/>
  <c r="L2516" i="1"/>
  <c r="L1549" i="1"/>
  <c r="L1550" i="1"/>
  <c r="L3178" i="1"/>
  <c r="L2204" i="1"/>
  <c r="L3507" i="1"/>
  <c r="L1177" i="1"/>
  <c r="L551" i="1"/>
  <c r="L180" i="1"/>
  <c r="L3179" i="1"/>
  <c r="L2517" i="1"/>
  <c r="L1551" i="1"/>
  <c r="L3180" i="1"/>
  <c r="L865" i="1"/>
  <c r="L3508" i="1"/>
  <c r="L2205" i="1"/>
  <c r="L3825" i="1"/>
  <c r="L3181" i="1"/>
  <c r="L3826" i="1"/>
  <c r="L2518" i="1"/>
  <c r="L1552" i="1"/>
  <c r="L552" i="1"/>
  <c r="L3509" i="1"/>
  <c r="L181" i="1"/>
  <c r="L1178" i="1"/>
  <c r="L182" i="1"/>
  <c r="L1889" i="1"/>
  <c r="L2519" i="1"/>
  <c r="L2821" i="1"/>
  <c r="L183" i="1"/>
  <c r="L3510" i="1"/>
  <c r="L2206" i="1"/>
  <c r="L1553" i="1"/>
  <c r="L3182" i="1"/>
  <c r="L2822" i="1"/>
  <c r="L1890" i="1"/>
  <c r="L553" i="1"/>
  <c r="L2520" i="1"/>
  <c r="L1891" i="1"/>
  <c r="L3183" i="1"/>
  <c r="L2823" i="1"/>
  <c r="L184" i="1"/>
  <c r="L1554" i="1"/>
  <c r="L2521" i="1"/>
  <c r="L1892" i="1"/>
  <c r="L1555" i="1"/>
  <c r="L2522" i="1"/>
  <c r="L1179" i="1"/>
  <c r="L1893" i="1"/>
  <c r="L3511" i="1"/>
  <c r="L3512" i="1"/>
  <c r="L554" i="1"/>
  <c r="L2523" i="1"/>
  <c r="L2524" i="1"/>
  <c r="L1180" i="1"/>
  <c r="L555" i="1"/>
  <c r="L3513" i="1"/>
  <c r="L3184" i="1"/>
  <c r="L556" i="1"/>
  <c r="L3827" i="1"/>
  <c r="L3828" i="1"/>
  <c r="L1894" i="1"/>
  <c r="L2824" i="1"/>
  <c r="L185" i="1"/>
  <c r="L557" i="1"/>
  <c r="L1895" i="1"/>
  <c r="L866" i="1"/>
  <c r="L2207" i="1"/>
  <c r="L3829" i="1"/>
  <c r="L1556" i="1"/>
  <c r="L3514" i="1"/>
  <c r="L2525" i="1"/>
  <c r="L3515" i="1"/>
  <c r="L1896" i="1"/>
  <c r="L3185" i="1"/>
  <c r="L186" i="1"/>
  <c r="L187" i="1"/>
  <c r="L1181" i="1"/>
  <c r="L3516" i="1"/>
  <c r="L1182" i="1"/>
  <c r="L1897" i="1"/>
  <c r="L188" i="1"/>
  <c r="L2825" i="1"/>
  <c r="L2208" i="1"/>
  <c r="L3517" i="1"/>
  <c r="L189" i="1"/>
  <c r="L2209" i="1"/>
  <c r="L558" i="1"/>
  <c r="L3518" i="1"/>
  <c r="L1898" i="1"/>
  <c r="L2826" i="1"/>
  <c r="L1557" i="1"/>
  <c r="L2827" i="1"/>
  <c r="L3830" i="1"/>
  <c r="L190" i="1"/>
  <c r="L3186" i="1"/>
  <c r="L1558" i="1"/>
  <c r="L191" i="1"/>
  <c r="L2526" i="1"/>
  <c r="L867" i="1"/>
  <c r="L1183" i="1"/>
  <c r="L1559" i="1"/>
  <c r="L3831" i="1"/>
  <c r="L2828" i="1"/>
  <c r="L1184" i="1"/>
  <c r="L868" i="1"/>
  <c r="L2829" i="1"/>
  <c r="L1185" i="1"/>
  <c r="L3519" i="1"/>
  <c r="L1560" i="1"/>
  <c r="L869" i="1"/>
  <c r="L870" i="1"/>
  <c r="L192" i="1"/>
  <c r="L871" i="1"/>
  <c r="L2527" i="1"/>
  <c r="L2210" i="1"/>
  <c r="L2211" i="1"/>
  <c r="L3187" i="1"/>
  <c r="L1561" i="1"/>
  <c r="L3188" i="1"/>
  <c r="L559" i="1"/>
  <c r="L872" i="1"/>
  <c r="L3189" i="1"/>
  <c r="L3832" i="1"/>
  <c r="L2528" i="1"/>
  <c r="L1899" i="1"/>
  <c r="L2529" i="1"/>
  <c r="L3190" i="1"/>
  <c r="L1562" i="1"/>
  <c r="L1186" i="1"/>
  <c r="L3191" i="1"/>
  <c r="L1900" i="1"/>
  <c r="L3833" i="1"/>
  <c r="L1563" i="1"/>
  <c r="L3834" i="1"/>
  <c r="L873" i="1"/>
  <c r="L1901" i="1"/>
  <c r="L1902" i="1"/>
  <c r="L3835" i="1"/>
  <c r="L2530" i="1"/>
  <c r="L560" i="1"/>
  <c r="L2212" i="1"/>
  <c r="L1564" i="1"/>
  <c r="L1565" i="1"/>
  <c r="L3520" i="1"/>
  <c r="L3192" i="1"/>
  <c r="L3193" i="1"/>
  <c r="L874" i="1"/>
  <c r="L1187" i="1"/>
  <c r="L2531" i="1"/>
  <c r="L1188" i="1"/>
  <c r="L2830" i="1"/>
  <c r="L3836" i="1"/>
  <c r="L1903" i="1"/>
  <c r="L2213" i="1"/>
  <c r="L561" i="1"/>
  <c r="L1566" i="1"/>
  <c r="L193" i="1"/>
  <c r="L2831" i="1"/>
  <c r="L2832" i="1"/>
  <c r="L1567" i="1"/>
  <c r="L2833" i="1"/>
  <c r="L194" i="1"/>
  <c r="L562" i="1"/>
  <c r="L3521" i="1"/>
  <c r="L2834" i="1"/>
  <c r="L3194" i="1"/>
  <c r="L2532" i="1"/>
  <c r="L2214" i="1"/>
  <c r="L1568" i="1"/>
  <c r="L1569" i="1"/>
  <c r="L195" i="1"/>
  <c r="L563" i="1"/>
  <c r="L3837" i="1"/>
  <c r="L3195" i="1"/>
  <c r="L196" i="1"/>
  <c r="L2533" i="1"/>
  <c r="L2835" i="1"/>
  <c r="L1904" i="1"/>
  <c r="L1570" i="1"/>
  <c r="L2836" i="1"/>
  <c r="L3838" i="1"/>
  <c r="L564" i="1"/>
  <c r="L565" i="1"/>
  <c r="L1189" i="1"/>
  <c r="L1905" i="1"/>
  <c r="L1190" i="1"/>
  <c r="L3839" i="1"/>
  <c r="L197" i="1"/>
  <c r="L2215" i="1"/>
  <c r="L2837" i="1"/>
  <c r="L2838" i="1"/>
  <c r="L875" i="1"/>
  <c r="L1906" i="1"/>
  <c r="L2534" i="1"/>
  <c r="L1907" i="1"/>
  <c r="L2535" i="1"/>
  <c r="L198" i="1"/>
  <c r="L1571" i="1"/>
  <c r="L2216" i="1"/>
  <c r="L3522" i="1"/>
  <c r="L2839" i="1"/>
  <c r="L1908" i="1"/>
  <c r="L2536" i="1"/>
  <c r="L2537" i="1"/>
  <c r="L2538" i="1"/>
  <c r="L2217" i="1"/>
  <c r="L2840" i="1"/>
  <c r="L2539" i="1"/>
  <c r="L566" i="1"/>
  <c r="L199" i="1"/>
  <c r="L3523" i="1"/>
  <c r="L876" i="1"/>
  <c r="L1909" i="1"/>
  <c r="L200" i="1"/>
  <c r="L1191" i="1"/>
  <c r="L1910" i="1"/>
  <c r="L3840" i="1"/>
  <c r="L3524" i="1"/>
  <c r="L2841" i="1"/>
  <c r="L1572" i="1"/>
  <c r="L877" i="1"/>
  <c r="L1192" i="1"/>
  <c r="L1911" i="1"/>
  <c r="L2540" i="1"/>
  <c r="L3841" i="1"/>
  <c r="L201" i="1"/>
  <c r="L3842" i="1"/>
  <c r="L3843" i="1"/>
  <c r="L3844" i="1"/>
  <c r="L1193" i="1"/>
  <c r="L3196" i="1"/>
  <c r="L2842" i="1"/>
  <c r="L878" i="1"/>
  <c r="L1573" i="1"/>
  <c r="L3197" i="1"/>
  <c r="L879" i="1"/>
  <c r="L2541" i="1"/>
  <c r="L3845" i="1"/>
  <c r="L2218" i="1"/>
  <c r="L3846" i="1"/>
  <c r="L2219" i="1"/>
  <c r="L3847" i="1"/>
  <c r="L2542" i="1"/>
  <c r="L3848" i="1"/>
  <c r="L3525" i="1"/>
  <c r="L880" i="1"/>
  <c r="L567" i="1"/>
  <c r="L2220" i="1"/>
  <c r="L2221" i="1"/>
  <c r="L3849" i="1"/>
  <c r="L2222" i="1"/>
  <c r="L1194" i="1"/>
  <c r="L1912" i="1"/>
  <c r="L202" i="1"/>
  <c r="L3850" i="1"/>
  <c r="L1913" i="1"/>
  <c r="L1914" i="1"/>
  <c r="L568" i="1"/>
  <c r="L881" i="1"/>
  <c r="L2843" i="1"/>
  <c r="L2223" i="1"/>
  <c r="L1195" i="1"/>
  <c r="L2844" i="1"/>
  <c r="L2845" i="1"/>
  <c r="L2846" i="1"/>
  <c r="L203" i="1"/>
  <c r="L1915" i="1"/>
  <c r="L3851" i="1"/>
  <c r="L3852" i="1"/>
  <c r="L2224" i="1"/>
  <c r="L1574" i="1"/>
  <c r="L3198" i="1"/>
  <c r="L1916" i="1"/>
  <c r="L2847" i="1"/>
  <c r="L3526" i="1"/>
  <c r="L204" i="1"/>
  <c r="L1575" i="1"/>
  <c r="L2543" i="1"/>
  <c r="L2225" i="1"/>
  <c r="L2848" i="1"/>
  <c r="L882" i="1"/>
  <c r="L1576" i="1"/>
  <c r="L205" i="1"/>
  <c r="L1917" i="1"/>
  <c r="L206" i="1"/>
  <c r="L3199" i="1"/>
  <c r="L2226" i="1"/>
  <c r="L1196" i="1"/>
  <c r="L569" i="1"/>
  <c r="L3527" i="1"/>
  <c r="L2849" i="1"/>
  <c r="L207" i="1"/>
  <c r="L570" i="1"/>
  <c r="L208" i="1"/>
  <c r="L2544" i="1"/>
  <c r="L3528" i="1"/>
  <c r="L2850" i="1"/>
  <c r="L2227" i="1"/>
  <c r="L3529" i="1"/>
  <c r="L1197" i="1"/>
  <c r="L1918" i="1"/>
  <c r="L3200" i="1"/>
  <c r="L2851" i="1"/>
  <c r="L1577" i="1"/>
  <c r="L1578" i="1"/>
  <c r="L3530" i="1"/>
  <c r="L883" i="1"/>
  <c r="L3201" i="1"/>
  <c r="L2228" i="1"/>
  <c r="L3853" i="1"/>
  <c r="L571" i="1"/>
  <c r="L572" i="1"/>
  <c r="L3202" i="1"/>
  <c r="L2229" i="1"/>
  <c r="L3203" i="1"/>
  <c r="L3204" i="1"/>
  <c r="L1198" i="1"/>
  <c r="L573" i="1"/>
  <c r="L3531" i="1"/>
  <c r="L209" i="1"/>
  <c r="L1579" i="1"/>
  <c r="L2545" i="1"/>
  <c r="L2230" i="1"/>
  <c r="L1919" i="1"/>
  <c r="L3532" i="1"/>
  <c r="L3854" i="1"/>
  <c r="L3205" i="1"/>
  <c r="L3855" i="1"/>
  <c r="L2231" i="1"/>
  <c r="L3533" i="1"/>
  <c r="L2546" i="1"/>
  <c r="L574" i="1"/>
  <c r="L3534" i="1"/>
  <c r="L3535" i="1"/>
  <c r="L3856" i="1"/>
  <c r="L1920" i="1"/>
  <c r="L1580" i="1"/>
  <c r="L3536" i="1"/>
  <c r="L3206" i="1"/>
  <c r="L3857" i="1"/>
  <c r="L884" i="1"/>
  <c r="L210" i="1"/>
  <c r="L1199" i="1"/>
  <c r="L1200" i="1"/>
  <c r="L575" i="1"/>
  <c r="L2232" i="1"/>
  <c r="L3858" i="1"/>
  <c r="L2852" i="1"/>
  <c r="L2547" i="1"/>
  <c r="L3207" i="1"/>
  <c r="L1201" i="1"/>
  <c r="L1202" i="1"/>
  <c r="L2853" i="1"/>
  <c r="L1203" i="1"/>
  <c r="L3859" i="1"/>
  <c r="L3860" i="1"/>
  <c r="L3208" i="1"/>
  <c r="L1581" i="1"/>
  <c r="L3537" i="1"/>
  <c r="L3538" i="1"/>
  <c r="L576" i="1"/>
  <c r="L1921" i="1"/>
  <c r="L3539" i="1"/>
  <c r="L2548" i="1"/>
  <c r="L2233" i="1"/>
  <c r="L2234" i="1"/>
  <c r="L2854" i="1"/>
  <c r="L3540" i="1"/>
  <c r="L2855" i="1"/>
  <c r="L1204" i="1"/>
  <c r="L577" i="1"/>
  <c r="L211" i="1"/>
  <c r="L578" i="1"/>
  <c r="L2856" i="1"/>
  <c r="L3209" i="1"/>
  <c r="L3861" i="1"/>
  <c r="L3210" i="1"/>
  <c r="L3862" i="1"/>
  <c r="L885" i="1"/>
  <c r="L3541" i="1"/>
  <c r="L579" i="1"/>
  <c r="L1922" i="1"/>
  <c r="L3542" i="1"/>
  <c r="L2857" i="1"/>
  <c r="L1582" i="1"/>
  <c r="L1205" i="1"/>
  <c r="L2235" i="1"/>
  <c r="L2858" i="1"/>
  <c r="L1923" i="1"/>
  <c r="L3863" i="1"/>
  <c r="L580" i="1"/>
  <c r="L886" i="1"/>
  <c r="L212" i="1"/>
  <c r="L581" i="1"/>
  <c r="L1924" i="1"/>
  <c r="L1206" i="1"/>
  <c r="L2859" i="1"/>
  <c r="L1207" i="1"/>
  <c r="L213" i="1"/>
  <c r="L2549" i="1"/>
  <c r="L3864" i="1"/>
  <c r="L2236" i="1"/>
  <c r="L887" i="1"/>
  <c r="L2550" i="1"/>
  <c r="L3543" i="1"/>
  <c r="L888" i="1"/>
  <c r="L889" i="1"/>
  <c r="L2860" i="1"/>
  <c r="L582" i="1"/>
  <c r="L583" i="1"/>
  <c r="L214" i="1"/>
  <c r="L1208" i="1"/>
  <c r="L215" i="1"/>
  <c r="L216" i="1"/>
  <c r="L2861" i="1"/>
  <c r="L3211" i="1"/>
  <c r="L1583" i="1"/>
  <c r="L3212" i="1"/>
  <c r="L3213" i="1"/>
  <c r="L1584" i="1"/>
  <c r="L1209" i="1"/>
  <c r="L3865" i="1"/>
  <c r="L217" i="1"/>
  <c r="L2237" i="1"/>
  <c r="L3214" i="1"/>
  <c r="L3215" i="1"/>
  <c r="L1925" i="1"/>
  <c r="L584" i="1"/>
  <c r="L1585" i="1"/>
  <c r="L1926" i="1"/>
  <c r="L218" i="1"/>
  <c r="L219" i="1"/>
  <c r="L3866" i="1"/>
  <c r="L2862" i="1"/>
  <c r="L3544" i="1"/>
  <c r="L890" i="1"/>
  <c r="L891" i="1"/>
  <c r="L892" i="1"/>
  <c r="L3216" i="1"/>
  <c r="L1586" i="1"/>
  <c r="L2863" i="1"/>
  <c r="L1587" i="1"/>
  <c r="L2864" i="1"/>
  <c r="L220" i="1"/>
  <c r="L1210" i="1"/>
  <c r="L1927" i="1"/>
  <c r="L2238" i="1"/>
  <c r="L1588" i="1"/>
  <c r="L3867" i="1"/>
  <c r="L3217" i="1"/>
  <c r="L1211" i="1"/>
  <c r="L3218" i="1"/>
  <c r="L2865" i="1"/>
  <c r="L221" i="1"/>
  <c r="L585" i="1"/>
  <c r="L1212" i="1"/>
  <c r="L2239" i="1"/>
  <c r="L1589" i="1"/>
  <c r="L3219" i="1"/>
  <c r="L2551" i="1"/>
  <c r="L3220" i="1"/>
  <c r="L3221" i="1"/>
  <c r="L1928" i="1"/>
  <c r="L3868" i="1"/>
  <c r="L2240" i="1"/>
  <c r="L2241" i="1"/>
  <c r="L3222" i="1"/>
  <c r="L3545" i="1"/>
  <c r="L2552" i="1"/>
  <c r="L3223" i="1"/>
  <c r="L3224" i="1"/>
  <c r="L3225" i="1"/>
  <c r="L2866" i="1"/>
  <c r="L3546" i="1"/>
  <c r="L586" i="1"/>
  <c r="L222" i="1"/>
  <c r="L223" i="1"/>
  <c r="L1213" i="1"/>
  <c r="L2867" i="1"/>
  <c r="L587" i="1"/>
  <c r="L2868" i="1"/>
  <c r="L2553" i="1"/>
  <c r="L1590" i="1"/>
  <c r="L3226" i="1"/>
  <c r="L3547" i="1"/>
  <c r="L224" i="1"/>
  <c r="L893" i="1"/>
  <c r="L3869" i="1"/>
  <c r="L2242" i="1"/>
  <c r="L2869" i="1"/>
  <c r="L2870" i="1"/>
  <c r="L2243" i="1"/>
  <c r="L1214" i="1"/>
  <c r="L3870" i="1"/>
  <c r="L2554" i="1"/>
  <c r="L1215" i="1"/>
  <c r="L225" i="1"/>
  <c r="L1591" i="1"/>
  <c r="L894" i="1"/>
  <c r="L2871" i="1"/>
  <c r="L2244" i="1"/>
  <c r="L1592" i="1"/>
  <c r="L226" i="1"/>
  <c r="L895" i="1"/>
  <c r="L3548" i="1"/>
  <c r="L3549" i="1"/>
  <c r="L227" i="1"/>
  <c r="L2872" i="1"/>
  <c r="L1593" i="1"/>
  <c r="L3871" i="1"/>
  <c r="L1594" i="1"/>
  <c r="L1595" i="1"/>
  <c r="L3227" i="1"/>
  <c r="L3872" i="1"/>
  <c r="L228" i="1"/>
  <c r="L2555" i="1"/>
  <c r="L1216" i="1"/>
  <c r="L3228" i="1"/>
  <c r="L2245" i="1"/>
  <c r="L2246" i="1"/>
  <c r="L1596" i="1"/>
  <c r="L896" i="1"/>
  <c r="L2247" i="1"/>
  <c r="L1597" i="1"/>
  <c r="L3550" i="1"/>
  <c r="L229" i="1"/>
  <c r="L1217" i="1"/>
  <c r="L897" i="1"/>
  <c r="L3873" i="1"/>
  <c r="L2248" i="1"/>
  <c r="L3229" i="1"/>
  <c r="L1218" i="1"/>
  <c r="L2556" i="1"/>
  <c r="L3230" i="1"/>
  <c r="L2249" i="1"/>
  <c r="L2250" i="1"/>
  <c r="L588" i="1"/>
  <c r="L3551" i="1"/>
  <c r="L3231" i="1"/>
  <c r="L898" i="1"/>
  <c r="L3232" i="1"/>
  <c r="L3233" i="1"/>
  <c r="L2251" i="1"/>
  <c r="L230" i="1"/>
  <c r="L899" i="1"/>
  <c r="L1219" i="1"/>
  <c r="L3874" i="1"/>
  <c r="L3552" i="1"/>
  <c r="L231" i="1"/>
  <c r="L1929" i="1"/>
  <c r="L3875" i="1"/>
  <c r="L2252" i="1"/>
  <c r="L1598" i="1"/>
  <c r="L3876" i="1"/>
  <c r="L1930" i="1"/>
  <c r="L589" i="1"/>
  <c r="L1220" i="1"/>
  <c r="L1931" i="1"/>
  <c r="L590" i="1"/>
  <c r="L3553" i="1"/>
  <c r="L3234" i="1"/>
  <c r="L1932" i="1"/>
  <c r="L1933" i="1"/>
  <c r="L1599" i="1"/>
  <c r="L2557" i="1"/>
  <c r="L3554" i="1"/>
  <c r="L591" i="1"/>
  <c r="L2873" i="1"/>
  <c r="L3235" i="1"/>
  <c r="L592" i="1"/>
  <c r="L2253" i="1"/>
  <c r="L2254" i="1"/>
  <c r="L1934" i="1"/>
  <c r="L2255" i="1"/>
  <c r="L593" i="1"/>
  <c r="L2874" i="1"/>
  <c r="L2875" i="1"/>
  <c r="L1600" i="1"/>
  <c r="L3877" i="1"/>
  <c r="L594" i="1"/>
  <c r="L1935" i="1"/>
  <c r="L900" i="1"/>
  <c r="L3555" i="1"/>
  <c r="L2256" i="1"/>
  <c r="L2876" i="1"/>
  <c r="L2558" i="1"/>
  <c r="L2559" i="1"/>
  <c r="L3878" i="1"/>
  <c r="L3879" i="1"/>
  <c r="L232" i="1"/>
  <c r="L2877" i="1"/>
  <c r="L233" i="1"/>
  <c r="L901" i="1"/>
  <c r="L234" i="1"/>
  <c r="L235" i="1"/>
  <c r="L3556" i="1"/>
  <c r="L236" i="1"/>
  <c r="L1221" i="1"/>
  <c r="L3236" i="1"/>
  <c r="L2257" i="1"/>
  <c r="L1222" i="1"/>
  <c r="L3880" i="1"/>
  <c r="L1601" i="1"/>
  <c r="L1223" i="1"/>
  <c r="L595" i="1"/>
  <c r="L1602" i="1"/>
  <c r="L3237" i="1"/>
  <c r="L1224" i="1"/>
  <c r="L237" i="1"/>
  <c r="L238" i="1"/>
  <c r="L2878" i="1"/>
  <c r="L2560" i="1"/>
  <c r="L2879" i="1"/>
  <c r="L239" i="1"/>
  <c r="L2258" i="1"/>
  <c r="L240" i="1"/>
  <c r="L241" i="1"/>
  <c r="L2259" i="1"/>
  <c r="L596" i="1"/>
  <c r="L242" i="1"/>
  <c r="L3881" i="1"/>
  <c r="L1225" i="1"/>
  <c r="L2880" i="1"/>
  <c r="L1936" i="1"/>
  <c r="L1937" i="1"/>
  <c r="L243" i="1"/>
  <c r="L3238" i="1"/>
  <c r="L1938" i="1"/>
  <c r="L2260" i="1"/>
  <c r="L902" i="1"/>
  <c r="L1939" i="1"/>
  <c r="L1603" i="1"/>
  <c r="L1940" i="1"/>
  <c r="L2881" i="1"/>
  <c r="L903" i="1"/>
  <c r="L1941" i="1"/>
  <c r="L2561" i="1"/>
  <c r="L2882" i="1"/>
  <c r="L244" i="1"/>
  <c r="L245" i="1"/>
  <c r="L1942" i="1"/>
  <c r="L246" i="1"/>
  <c r="L3882" i="1"/>
  <c r="L2562" i="1"/>
  <c r="L247" i="1"/>
  <c r="L2261" i="1"/>
  <c r="L904" i="1"/>
  <c r="L1226" i="1"/>
  <c r="L3239" i="1"/>
  <c r="L2883" i="1"/>
  <c r="L597" i="1"/>
  <c r="L1227" i="1"/>
  <c r="L3557" i="1"/>
  <c r="L248" i="1"/>
  <c r="L3240" i="1"/>
  <c r="L1604" i="1"/>
  <c r="L2563" i="1"/>
  <c r="L249" i="1"/>
  <c r="L1228" i="1"/>
  <c r="L3558" i="1"/>
  <c r="L250" i="1"/>
  <c r="L3883" i="1"/>
  <c r="L598" i="1"/>
  <c r="L2884" i="1"/>
  <c r="L905" i="1"/>
  <c r="L251" i="1"/>
  <c r="L599" i="1"/>
  <c r="L1943" i="1"/>
  <c r="L600" i="1"/>
  <c r="L3559" i="1"/>
  <c r="L1605" i="1"/>
  <c r="L1944" i="1"/>
  <c r="L3241" i="1"/>
  <c r="L3560" i="1"/>
  <c r="L601" i="1"/>
  <c r="L1229" i="1"/>
  <c r="L3561" i="1"/>
  <c r="L252" i="1"/>
  <c r="L2885" i="1"/>
  <c r="L2262" i="1"/>
  <c r="L3884" i="1"/>
  <c r="L602" i="1"/>
  <c r="L1230" i="1"/>
  <c r="L1606" i="1"/>
  <c r="L1945" i="1"/>
  <c r="L2886" i="1"/>
  <c r="L2887" i="1"/>
  <c r="L2564" i="1"/>
  <c r="L603" i="1"/>
  <c r="L3562" i="1"/>
  <c r="L253" i="1"/>
  <c r="L254" i="1"/>
  <c r="L255" i="1"/>
  <c r="L1231" i="1"/>
  <c r="L2888" i="1"/>
  <c r="L1232" i="1"/>
  <c r="L1607" i="1"/>
  <c r="L1608" i="1"/>
  <c r="L2889" i="1"/>
  <c r="L604" i="1"/>
  <c r="L256" i="1"/>
  <c r="L2565" i="1"/>
  <c r="L1233" i="1"/>
  <c r="L2890" i="1"/>
  <c r="L1609" i="1"/>
  <c r="L1610" i="1"/>
  <c r="L2263" i="1"/>
  <c r="L906" i="1"/>
  <c r="L907" i="1"/>
  <c r="L257" i="1"/>
  <c r="L2566" i="1"/>
  <c r="L2891" i="1"/>
  <c r="L2892" i="1"/>
  <c r="L2264" i="1"/>
  <c r="L605" i="1"/>
  <c r="L1234" i="1"/>
  <c r="L908" i="1"/>
  <c r="L3885" i="1"/>
  <c r="L2265" i="1"/>
  <c r="L1235" i="1"/>
  <c r="L3242" i="1"/>
  <c r="L1611" i="1"/>
  <c r="L258" i="1"/>
  <c r="L909" i="1"/>
  <c r="L2893" i="1"/>
  <c r="L1946" i="1"/>
  <c r="L3243" i="1"/>
  <c r="L259" i="1"/>
  <c r="L1236" i="1"/>
  <c r="L3244" i="1"/>
  <c r="L1237" i="1"/>
  <c r="L260" i="1"/>
  <c r="L261" i="1"/>
  <c r="L3245" i="1"/>
  <c r="L3886" i="1"/>
  <c r="L2894" i="1"/>
  <c r="L1612" i="1"/>
  <c r="L262" i="1"/>
  <c r="L263" i="1"/>
  <c r="L910" i="1"/>
  <c r="L2895" i="1"/>
  <c r="L2266" i="1"/>
  <c r="L1238" i="1"/>
  <c r="L911" i="1"/>
  <c r="L606" i="1"/>
  <c r="L607" i="1"/>
  <c r="L1613" i="1"/>
  <c r="L1239" i="1"/>
  <c r="L1614" i="1"/>
  <c r="L2567" i="1"/>
  <c r="L2896" i="1"/>
  <c r="L1947" i="1"/>
  <c r="L2897" i="1"/>
  <c r="L1948" i="1"/>
  <c r="L1615" i="1"/>
  <c r="L608" i="1"/>
  <c r="L2568" i="1"/>
  <c r="L1616" i="1"/>
  <c r="L2267" i="1"/>
  <c r="L1240" i="1"/>
  <c r="L1241" i="1"/>
  <c r="L1617" i="1"/>
  <c r="L2898" i="1"/>
  <c r="L2268" i="1"/>
  <c r="L609" i="1"/>
  <c r="L3246" i="1"/>
  <c r="L1242" i="1"/>
  <c r="L3247" i="1"/>
  <c r="L1243" i="1"/>
  <c r="L3563" i="1"/>
  <c r="L3248" i="1"/>
  <c r="L3564" i="1"/>
  <c r="L2269" i="1"/>
  <c r="L912" i="1"/>
  <c r="L3249" i="1"/>
  <c r="L3250" i="1"/>
  <c r="L913" i="1"/>
  <c r="L2569" i="1"/>
  <c r="L1244" i="1"/>
  <c r="L2570" i="1"/>
  <c r="L1618" i="1"/>
  <c r="L2899" i="1"/>
  <c r="L1949" i="1"/>
  <c r="L914" i="1"/>
  <c r="L3251" i="1"/>
  <c r="L264" i="1"/>
  <c r="L1619" i="1"/>
  <c r="L1950" i="1"/>
  <c r="L1245" i="1"/>
  <c r="L2571" i="1"/>
  <c r="L3252" i="1"/>
  <c r="L1620" i="1"/>
  <c r="L2900" i="1"/>
  <c r="L1621" i="1"/>
  <c r="L610" i="1"/>
  <c r="L2270" i="1"/>
  <c r="L1246" i="1"/>
  <c r="L3253" i="1"/>
  <c r="L915" i="1"/>
  <c r="L2901" i="1"/>
  <c r="L265" i="1"/>
  <c r="L266" i="1"/>
  <c r="L1247" i="1"/>
  <c r="L2902" i="1"/>
  <c r="L3565" i="1"/>
  <c r="L611" i="1"/>
  <c r="L3254" i="1"/>
  <c r="L916" i="1"/>
  <c r="L3887" i="1"/>
  <c r="L1248" i="1"/>
  <c r="L3888" i="1"/>
  <c r="L267" i="1"/>
  <c r="L1249" i="1"/>
  <c r="L2271" i="1"/>
  <c r="L1951" i="1"/>
  <c r="L2572" i="1"/>
  <c r="L3889" i="1"/>
  <c r="L3566" i="1"/>
  <c r="L917" i="1"/>
  <c r="L1250" i="1"/>
  <c r="L2903" i="1"/>
  <c r="L3567" i="1"/>
  <c r="L612" i="1"/>
  <c r="L3255" i="1"/>
  <c r="L1622" i="1"/>
  <c r="L268" i="1"/>
  <c r="L3568" i="1"/>
  <c r="L2904" i="1"/>
  <c r="L269" i="1"/>
  <c r="L3890" i="1"/>
  <c r="L1952" i="1"/>
  <c r="L2272" i="1"/>
  <c r="L613" i="1"/>
  <c r="L614" i="1"/>
  <c r="L1623" i="1"/>
  <c r="L2573" i="1"/>
  <c r="L2905" i="1"/>
  <c r="L3569" i="1"/>
  <c r="L3570" i="1"/>
  <c r="L3571" i="1"/>
  <c r="L918" i="1"/>
  <c r="L3572" i="1"/>
  <c r="L270" i="1"/>
  <c r="L1251" i="1"/>
  <c r="L2273" i="1"/>
  <c r="L615" i="1"/>
  <c r="L271" i="1"/>
  <c r="L2574" i="1"/>
  <c r="L272" i="1"/>
  <c r="L1624" i="1"/>
  <c r="L2575" i="1"/>
  <c r="L3891" i="1"/>
  <c r="L2906" i="1"/>
  <c r="L616" i="1"/>
  <c r="L273" i="1"/>
  <c r="L2576" i="1"/>
  <c r="L617" i="1"/>
  <c r="L2577" i="1"/>
  <c r="L2274" i="1"/>
  <c r="L1252" i="1"/>
  <c r="L3892" i="1"/>
  <c r="L1625" i="1"/>
  <c r="L1253" i="1"/>
  <c r="L2578" i="1"/>
  <c r="L1953" i="1"/>
  <c r="L1254" i="1"/>
  <c r="L919" i="1"/>
  <c r="L1954" i="1"/>
  <c r="L274" i="1"/>
  <c r="L618" i="1"/>
  <c r="L3893" i="1"/>
  <c r="L275" i="1"/>
  <c r="L1626" i="1"/>
  <c r="L1955" i="1"/>
  <c r="L3256" i="1"/>
  <c r="L2579" i="1"/>
  <c r="L2275" i="1"/>
  <c r="L920" i="1"/>
  <c r="L3257" i="1"/>
  <c r="L276" i="1"/>
  <c r="L1255" i="1"/>
  <c r="L1956" i="1"/>
  <c r="L277" i="1"/>
  <c r="L3894" i="1"/>
  <c r="L2580" i="1"/>
  <c r="L619" i="1"/>
  <c r="L3573" i="1"/>
  <c r="L2907" i="1"/>
  <c r="L620" i="1"/>
  <c r="L1627" i="1"/>
  <c r="L1256" i="1"/>
  <c r="L2581" i="1"/>
  <c r="L1628" i="1"/>
  <c r="L2276" i="1"/>
  <c r="L1957" i="1"/>
  <c r="L3258" i="1"/>
  <c r="L3259" i="1"/>
  <c r="L621" i="1"/>
  <c r="L278" i="1"/>
  <c r="L921" i="1"/>
  <c r="L622" i="1"/>
  <c r="L279" i="1"/>
  <c r="L2582" i="1"/>
  <c r="L623" i="1"/>
  <c r="L1958" i="1"/>
  <c r="L1257" i="1"/>
  <c r="L624" i="1"/>
  <c r="L1258" i="1"/>
  <c r="L3260" i="1"/>
  <c r="L2908" i="1"/>
  <c r="L3895" i="1"/>
  <c r="L3261" i="1"/>
  <c r="L1259" i="1"/>
  <c r="L3262" i="1"/>
  <c r="L3574" i="1"/>
  <c r="L2909" i="1"/>
  <c r="L1629" i="1"/>
  <c r="L1959" i="1"/>
  <c r="L3263" i="1"/>
  <c r="L280" i="1"/>
  <c r="L2583" i="1"/>
  <c r="L3896" i="1"/>
  <c r="L2910" i="1"/>
  <c r="L922" i="1"/>
  <c r="L281" i="1"/>
  <c r="L282" i="1"/>
  <c r="L1260" i="1"/>
  <c r="L923" i="1"/>
  <c r="L625" i="1"/>
  <c r="L2584" i="1"/>
  <c r="L1261" i="1"/>
  <c r="L1630" i="1"/>
  <c r="L3264" i="1"/>
  <c r="L1960" i="1"/>
  <c r="L3265" i="1"/>
  <c r="L2911" i="1"/>
  <c r="L1262" i="1"/>
  <c r="L3897" i="1"/>
  <c r="L3898" i="1"/>
  <c r="L3266" i="1"/>
  <c r="L1631" i="1"/>
  <c r="L1961" i="1"/>
  <c r="L3575" i="1"/>
  <c r="L2912" i="1"/>
  <c r="L1263" i="1"/>
  <c r="L3899" i="1"/>
  <c r="L3267" i="1"/>
  <c r="L3576" i="1"/>
  <c r="L1264" i="1"/>
  <c r="L626" i="1"/>
  <c r="L627" i="1"/>
  <c r="L2913" i="1"/>
  <c r="L3900" i="1"/>
  <c r="L3577" i="1"/>
  <c r="L3901" i="1"/>
  <c r="L924" i="1"/>
  <c r="L3268" i="1"/>
  <c r="L2277" i="1"/>
  <c r="L628" i="1"/>
  <c r="L3578" i="1"/>
  <c r="L283" i="1"/>
  <c r="L1962" i="1"/>
  <c r="L1632" i="1"/>
  <c r="L284" i="1"/>
  <c r="L1265" i="1"/>
  <c r="L1633" i="1"/>
  <c r="L3902" i="1"/>
  <c r="L1634" i="1"/>
  <c r="L1266" i="1"/>
  <c r="L3903" i="1"/>
  <c r="L3269" i="1"/>
  <c r="L2278" i="1"/>
  <c r="L1267" i="1"/>
  <c r="L2279" i="1"/>
  <c r="L925" i="1"/>
  <c r="L2280" i="1"/>
  <c r="L926" i="1"/>
  <c r="L2914" i="1"/>
  <c r="L3579" i="1"/>
  <c r="L1963" i="1"/>
  <c r="L285" i="1"/>
  <c r="L3904" i="1"/>
  <c r="L2915" i="1"/>
  <c r="L3905" i="1"/>
  <c r="L2585" i="1"/>
  <c r="L3580" i="1"/>
  <c r="L927" i="1"/>
  <c r="L2586" i="1"/>
  <c r="L3906" i="1"/>
  <c r="L1635" i="1"/>
  <c r="L928" i="1"/>
  <c r="L629" i="1"/>
  <c r="L1636" i="1"/>
  <c r="L1637" i="1"/>
  <c r="L2587" i="1"/>
  <c r="L2281" i="1"/>
  <c r="L2588" i="1"/>
  <c r="L2282" i="1"/>
  <c r="L3907" i="1"/>
  <c r="L2589" i="1"/>
  <c r="L1268" i="1"/>
  <c r="L3908" i="1"/>
  <c r="L1638" i="1"/>
  <c r="L3270" i="1"/>
  <c r="L1964" i="1"/>
  <c r="L2916" i="1"/>
  <c r="L1269" i="1"/>
  <c r="L1270" i="1"/>
  <c r="L286" i="1"/>
  <c r="L1271" i="1"/>
  <c r="L2590" i="1"/>
  <c r="L1272" i="1"/>
  <c r="L3271" i="1"/>
  <c r="L3581" i="1"/>
  <c r="L2917" i="1"/>
  <c r="L1965" i="1"/>
  <c r="L3909" i="1"/>
  <c r="L2283" i="1"/>
  <c r="L929" i="1"/>
  <c r="L1966" i="1"/>
  <c r="L2284" i="1"/>
  <c r="L930" i="1"/>
  <c r="L2591" i="1"/>
  <c r="L931" i="1"/>
  <c r="L1639" i="1"/>
  <c r="L1640" i="1"/>
  <c r="L287" i="1"/>
  <c r="L288" i="1"/>
  <c r="L2285" i="1"/>
  <c r="L3910" i="1"/>
  <c r="L1967" i="1"/>
  <c r="L1968" i="1"/>
  <c r="L3272" i="1"/>
  <c r="L3911" i="1"/>
  <c r="L932" i="1"/>
  <c r="L1273" i="1"/>
  <c r="L630" i="1"/>
  <c r="L3273" i="1"/>
  <c r="L631" i="1"/>
  <c r="L3912" i="1"/>
  <c r="L289" i="1"/>
  <c r="L632" i="1"/>
  <c r="L2286" i="1"/>
  <c r="L1641" i="1"/>
  <c r="L1969" i="1"/>
  <c r="L933" i="1"/>
  <c r="L2287" i="1"/>
  <c r="L3913" i="1"/>
  <c r="L2288" i="1"/>
  <c r="L290" i="1"/>
  <c r="L934" i="1"/>
  <c r="L1274" i="1"/>
  <c r="L1275" i="1"/>
  <c r="L3914" i="1"/>
  <c r="L291" i="1"/>
  <c r="L633" i="1"/>
  <c r="L935" i="1"/>
  <c r="L3915" i="1"/>
  <c r="L1276" i="1"/>
  <c r="L3916" i="1"/>
  <c r="L292" i="1"/>
  <c r="L2918" i="1"/>
  <c r="L634" i="1"/>
  <c r="L2919" i="1"/>
  <c r="L3917" i="1"/>
  <c r="L2289" i="1"/>
  <c r="L1277" i="1"/>
  <c r="L1642" i="1"/>
  <c r="L936" i="1"/>
  <c r="L1643" i="1"/>
  <c r="L2290" i="1"/>
  <c r="L3918" i="1"/>
  <c r="L2920" i="1"/>
  <c r="L3274" i="1"/>
  <c r="L3919" i="1"/>
  <c r="L1644" i="1"/>
  <c r="L2291" i="1"/>
  <c r="L3275" i="1"/>
  <c r="L1278" i="1"/>
  <c r="L2292" i="1"/>
  <c r="L3582" i="1"/>
  <c r="L3583" i="1"/>
  <c r="L2592" i="1"/>
  <c r="L3920" i="1"/>
  <c r="L3584" i="1"/>
  <c r="L1645" i="1"/>
  <c r="L1970" i="1"/>
  <c r="L1279" i="1"/>
  <c r="L3585" i="1"/>
  <c r="L2293" i="1"/>
  <c r="L2593" i="1"/>
  <c r="L1646" i="1"/>
  <c r="L3586" i="1"/>
  <c r="L2921" i="1"/>
  <c r="L2922" i="1"/>
  <c r="L2594" i="1"/>
  <c r="L2294" i="1"/>
  <c r="L2595" i="1"/>
  <c r="L293" i="1"/>
  <c r="L635" i="1"/>
  <c r="L2923" i="1"/>
  <c r="L636" i="1"/>
  <c r="L3921" i="1"/>
  <c r="L294" i="1"/>
  <c r="L295" i="1"/>
  <c r="L937" i="1"/>
  <c r="L1280" i="1"/>
  <c r="L3276" i="1"/>
  <c r="L1971" i="1"/>
  <c r="L3587" i="1"/>
  <c r="L1647" i="1"/>
  <c r="L938" i="1"/>
  <c r="L939" i="1"/>
  <c r="L940" i="1"/>
  <c r="L1281" i="1"/>
  <c r="L1282" i="1"/>
  <c r="L2924" i="1"/>
  <c r="L3588" i="1"/>
  <c r="L2925" i="1"/>
  <c r="L1283" i="1"/>
  <c r="L637" i="1"/>
  <c r="L1972" i="1"/>
  <c r="L3922" i="1"/>
  <c r="L3923" i="1"/>
  <c r="L941" i="1"/>
  <c r="L3924" i="1"/>
  <c r="L942" i="1"/>
  <c r="L1973" i="1"/>
  <c r="L2596" i="1"/>
  <c r="L1284" i="1"/>
  <c r="L3925" i="1"/>
  <c r="L296" i="1"/>
  <c r="L943" i="1"/>
  <c r="L2295" i="1"/>
  <c r="L638" i="1"/>
  <c r="L3589" i="1"/>
  <c r="L3590" i="1"/>
  <c r="L1648" i="1"/>
  <c r="L1649" i="1"/>
  <c r="L1650" i="1"/>
  <c r="L2597" i="1"/>
  <c r="L1285" i="1"/>
  <c r="L1286" i="1"/>
  <c r="L1651" i="1"/>
  <c r="L1287" i="1"/>
  <c r="L297" i="1"/>
  <c r="L2598" i="1"/>
  <c r="L3277" i="1"/>
  <c r="L3926" i="1"/>
  <c r="L944" i="1"/>
  <c r="L945" i="1"/>
  <c r="L639" i="1"/>
  <c r="L3278" i="1"/>
  <c r="L1288" i="1"/>
  <c r="L3927" i="1"/>
  <c r="L1289" i="1"/>
  <c r="L3928" i="1"/>
  <c r="L298" i="1"/>
  <c r="L3929" i="1"/>
  <c r="L2296" i="1"/>
  <c r="L640" i="1"/>
  <c r="L299" i="1"/>
  <c r="L2926" i="1"/>
  <c r="L1652" i="1"/>
  <c r="L1653" i="1"/>
  <c r="L2297" i="1"/>
  <c r="L641" i="1"/>
  <c r="L300" i="1"/>
  <c r="L3279" i="1"/>
  <c r="L1290" i="1"/>
  <c r="L642" i="1"/>
  <c r="L3930" i="1"/>
  <c r="L301" i="1"/>
  <c r="L1291" i="1"/>
  <c r="L302" i="1"/>
  <c r="L946" i="1"/>
  <c r="L1974" i="1"/>
  <c r="L643" i="1"/>
  <c r="L1292" i="1"/>
  <c r="L2927" i="1"/>
  <c r="L2298" i="1"/>
  <c r="L3591" i="1"/>
  <c r="L3592" i="1"/>
  <c r="L3931" i="1"/>
  <c r="L3593" i="1"/>
  <c r="L2928" i="1"/>
  <c r="L303" i="1"/>
  <c r="L1293" i="1"/>
  <c r="L2599" i="1"/>
  <c r="L1294" i="1"/>
  <c r="L3280" i="1"/>
  <c r="L644" i="1"/>
  <c r="L645" i="1"/>
  <c r="L3932" i="1"/>
  <c r="L3594" i="1"/>
  <c r="L1654" i="1"/>
  <c r="L3281" i="1"/>
  <c r="L947" i="1"/>
  <c r="L2929" i="1"/>
  <c r="L2930" i="1"/>
  <c r="L2600" i="1"/>
  <c r="L3282" i="1"/>
  <c r="L304" i="1"/>
  <c r="L1295" i="1"/>
  <c r="L3933" i="1"/>
  <c r="L1296" i="1"/>
  <c r="L1975" i="1"/>
  <c r="L3595" i="1"/>
  <c r="L3934" i="1"/>
  <c r="L1976" i="1"/>
  <c r="L2601" i="1"/>
  <c r="L3283" i="1"/>
  <c r="L3596" i="1"/>
  <c r="L2931" i="1"/>
  <c r="L3284" i="1"/>
  <c r="L3285" i="1"/>
  <c r="L3286" i="1"/>
  <c r="L2932" i="1"/>
  <c r="L1655" i="1"/>
  <c r="L2299" i="1"/>
  <c r="L2933" i="1"/>
  <c r="L2602" i="1"/>
  <c r="L2603" i="1"/>
  <c r="L2934" i="1"/>
  <c r="L2604" i="1"/>
  <c r="L3935" i="1"/>
  <c r="L3287" i="1"/>
  <c r="L3597" i="1"/>
  <c r="L2605" i="1"/>
  <c r="L3288" i="1"/>
  <c r="L1297" i="1"/>
  <c r="L3289" i="1"/>
  <c r="L1977" i="1"/>
  <c r="L2300" i="1"/>
  <c r="L2606" i="1"/>
  <c r="L2607" i="1"/>
  <c r="L3598" i="1"/>
  <c r="L2608" i="1"/>
  <c r="L1298" i="1"/>
  <c r="L1978" i="1"/>
  <c r="L1299" i="1"/>
  <c r="L2935" i="1"/>
  <c r="L305" i="1"/>
  <c r="L306" i="1"/>
  <c r="L1300" i="1"/>
  <c r="L948" i="1"/>
  <c r="L3290" i="1"/>
  <c r="L307" i="1"/>
  <c r="L1656" i="1"/>
  <c r="L3291" i="1"/>
  <c r="L308" i="1"/>
  <c r="L3292" i="1"/>
  <c r="L3936" i="1"/>
  <c r="L2936" i="1"/>
  <c r="L2301" i="1"/>
  <c r="L2937" i="1"/>
  <c r="L3293" i="1"/>
  <c r="L1301" i="1"/>
  <c r="L1979" i="1"/>
  <c r="L1657" i="1"/>
  <c r="L3294" i="1"/>
  <c r="L2609" i="1"/>
  <c r="L2610" i="1"/>
  <c r="L3937" i="1"/>
  <c r="L3599" i="1"/>
  <c r="L3600" i="1"/>
  <c r="L3938" i="1"/>
  <c r="L3939" i="1"/>
  <c r="L2938" i="1"/>
  <c r="L2611" i="1"/>
  <c r="L309" i="1"/>
  <c r="L3295" i="1"/>
  <c r="L3601" i="1"/>
  <c r="L3296" i="1"/>
  <c r="L646" i="1"/>
  <c r="L3940" i="1"/>
  <c r="L2612" i="1"/>
  <c r="L1302" i="1"/>
  <c r="L1658" i="1"/>
  <c r="L2302" i="1"/>
  <c r="L1980" i="1"/>
  <c r="L1981" i="1"/>
  <c r="L3297" i="1"/>
  <c r="L3941" i="1"/>
  <c r="L2613" i="1"/>
  <c r="L949" i="1"/>
  <c r="L310" i="1"/>
  <c r="L3942" i="1"/>
  <c r="L1982" i="1"/>
  <c r="L1659" i="1"/>
  <c r="L3943" i="1"/>
  <c r="L950" i="1"/>
  <c r="L3298" i="1"/>
  <c r="L1983" i="1"/>
  <c r="L1660" i="1"/>
  <c r="L311" i="1"/>
  <c r="L2614" i="1"/>
  <c r="L2303" i="1"/>
  <c r="L3299" i="1"/>
  <c r="L2615" i="1"/>
  <c r="L3944" i="1"/>
  <c r="L2939" i="1"/>
  <c r="L3602" i="1"/>
  <c r="L2940" i="1"/>
  <c r="L3603" i="1"/>
  <c r="L312" i="1"/>
  <c r="L3300" i="1"/>
  <c r="L3301" i="1"/>
  <c r="L2616" i="1"/>
  <c r="L3945" i="1"/>
  <c r="L313" i="1"/>
  <c r="L647" i="1"/>
  <c r="L3946" i="1"/>
  <c r="L2941" i="1"/>
  <c r="L648" i="1"/>
  <c r="L3302" i="1"/>
  <c r="L1984" i="1"/>
  <c r="L1661" i="1"/>
  <c r="L2617" i="1"/>
  <c r="L314" i="1"/>
  <c r="L3303" i="1"/>
  <c r="L2618" i="1"/>
  <c r="L2304" i="1"/>
  <c r="L315" i="1"/>
  <c r="L649" i="1"/>
  <c r="L951" i="1"/>
  <c r="L2619" i="1"/>
  <c r="L2942" i="1"/>
  <c r="L316" i="1"/>
  <c r="L1985" i="1"/>
  <c r="L952" i="1"/>
  <c r="L317" i="1"/>
  <c r="L1662" i="1"/>
  <c r="L2620" i="1"/>
  <c r="L2305" i="1"/>
  <c r="L1303" i="1"/>
  <c r="L3604" i="1"/>
  <c r="L2621" i="1"/>
  <c r="L2306" i="1"/>
  <c r="L2943" i="1"/>
  <c r="L2944" i="1"/>
  <c r="L3304" i="1"/>
  <c r="L3947" i="1"/>
  <c r="L1304" i="1"/>
  <c r="L1663" i="1"/>
  <c r="L650" i="1"/>
  <c r="L651" i="1"/>
  <c r="L2307" i="1"/>
  <c r="L2945" i="1"/>
  <c r="L2308" i="1"/>
  <c r="L1664" i="1"/>
  <c r="L3948" i="1"/>
  <c r="L1305" i="1"/>
  <c r="L1665" i="1"/>
  <c r="L318" i="1"/>
  <c r="L953" i="1"/>
  <c r="L3305" i="1"/>
  <c r="L2622" i="1"/>
  <c r="L319" i="1"/>
  <c r="L3949" i="1"/>
  <c r="L320" i="1"/>
  <c r="L3306" i="1"/>
  <c r="L3950" i="1"/>
  <c r="L3951" i="1"/>
  <c r="L3307" i="1"/>
  <c r="L321" i="1"/>
  <c r="L2309" i="1"/>
  <c r="L3605" i="1"/>
  <c r="L2310" i="1"/>
  <c r="L954" i="1"/>
  <c r="L322" i="1"/>
  <c r="L1986" i="1"/>
  <c r="L1666" i="1"/>
  <c r="L955" i="1"/>
  <c r="L3606" i="1"/>
  <c r="L2623" i="1"/>
  <c r="L2624" i="1"/>
  <c r="L3308" i="1"/>
  <c r="L956" i="1"/>
  <c r="L1987" i="1"/>
  <c r="L1306" i="1"/>
  <c r="L957" i="1"/>
  <c r="L1667" i="1"/>
  <c r="L1307" i="1"/>
  <c r="L2946" i="1"/>
  <c r="L1668" i="1"/>
  <c r="L1669" i="1"/>
  <c r="L2311" i="1"/>
  <c r="L1670" i="1"/>
  <c r="L2625" i="1"/>
  <c r="L3607" i="1"/>
  <c r="L958" i="1"/>
  <c r="L2312" i="1"/>
  <c r="L1308" i="1"/>
  <c r="L959" i="1"/>
  <c r="L1309" i="1"/>
  <c r="L1988" i="1"/>
  <c r="L1310" i="1"/>
  <c r="L2626" i="1"/>
  <c r="L323" i="1"/>
  <c r="L2313" i="1"/>
  <c r="L2947" i="1"/>
  <c r="L1671" i="1"/>
  <c r="L1989" i="1"/>
  <c r="L324" i="1"/>
  <c r="L652" i="1"/>
  <c r="L2314" i="1"/>
  <c r="L653" i="1"/>
  <c r="L1990" i="1"/>
  <c r="L654" i="1"/>
  <c r="L325" i="1"/>
  <c r="L326" i="1"/>
  <c r="L2627" i="1"/>
  <c r="L655" i="1"/>
  <c r="L2315" i="1"/>
  <c r="L960" i="1"/>
  <c r="L2948" i="1"/>
  <c r="L1311" i="1"/>
  <c r="L961" i="1"/>
  <c r="L3952" i="1"/>
  <c r="L1672" i="1"/>
  <c r="L2316" i="1"/>
  <c r="L2949" i="1"/>
  <c r="L962" i="1"/>
  <c r="L327" i="1"/>
  <c r="L963" i="1"/>
  <c r="L2628" i="1"/>
  <c r="L2317" i="1"/>
  <c r="L3608" i="1"/>
  <c r="L2318" i="1"/>
  <c r="L1991" i="1"/>
  <c r="L3309" i="1"/>
  <c r="L1312" i="1"/>
  <c r="L2950" i="1"/>
  <c r="L328" i="1"/>
  <c r="L2629" i="1"/>
  <c r="L1992" i="1"/>
  <c r="L3609" i="1"/>
  <c r="L2951" i="1"/>
  <c r="L329" i="1"/>
  <c r="L656" i="1"/>
  <c r="L3953" i="1"/>
  <c r="L2630" i="1"/>
  <c r="L2631" i="1"/>
  <c r="L1673" i="1"/>
  <c r="L2319" i="1"/>
  <c r="L3954" i="1"/>
  <c r="L964" i="1"/>
  <c r="L330" i="1"/>
  <c r="L1993" i="1"/>
  <c r="L3955" i="1"/>
  <c r="L1674" i="1"/>
  <c r="L1994" i="1"/>
  <c r="L1995" i="1"/>
  <c r="L331" i="1"/>
  <c r="L657" i="1"/>
  <c r="L2952" i="1"/>
  <c r="L2320" i="1"/>
  <c r="L2632" i="1"/>
  <c r="L3310" i="1"/>
  <c r="L2633" i="1"/>
  <c r="L2953" i="1"/>
  <c r="L332" i="1"/>
  <c r="L2954" i="1"/>
  <c r="L3311" i="1"/>
  <c r="L2634" i="1"/>
  <c r="L2955" i="1"/>
  <c r="L3312" i="1"/>
  <c r="L2956" i="1"/>
  <c r="L1313" i="1"/>
  <c r="L2635" i="1"/>
  <c r="L658" i="1"/>
  <c r="L659" i="1"/>
  <c r="L333" i="1"/>
  <c r="L1314" i="1"/>
  <c r="L2321" i="1"/>
  <c r="L1315" i="1"/>
  <c r="L3956" i="1"/>
  <c r="L3313" i="1"/>
  <c r="L660" i="1"/>
  <c r="L661" i="1"/>
  <c r="L3314" i="1"/>
  <c r="L965" i="1"/>
  <c r="L2636" i="1"/>
  <c r="L2957" i="1"/>
  <c r="L334" i="1"/>
  <c r="L966" i="1"/>
  <c r="L335" i="1"/>
  <c r="L1675" i="1"/>
  <c r="L967" i="1"/>
  <c r="L1316" i="1"/>
  <c r="L2322" i="1"/>
  <c r="L2637" i="1"/>
  <c r="L1996" i="1"/>
  <c r="L3315" i="1"/>
  <c r="L662" i="1"/>
  <c r="L1317" i="1"/>
  <c r="L1997" i="1"/>
  <c r="L2323" i="1"/>
  <c r="L336" i="1"/>
  <c r="L2324" i="1"/>
  <c r="L337" i="1"/>
  <c r="L968" i="1"/>
  <c r="L1998" i="1"/>
  <c r="L1676" i="1"/>
  <c r="L663" i="1"/>
  <c r="L1677" i="1"/>
  <c r="L664" i="1"/>
  <c r="L1999" i="1"/>
  <c r="L1318" i="1"/>
  <c r="L969" i="1"/>
  <c r="L3957" i="1"/>
  <c r="L1678" i="1"/>
  <c r="L2958" i="1"/>
  <c r="L1679" i="1"/>
  <c r="L2959" i="1"/>
  <c r="L2960" i="1"/>
  <c r="L970" i="1"/>
  <c r="L665" i="1"/>
  <c r="L2961" i="1"/>
  <c r="L971" i="1"/>
  <c r="L3958" i="1"/>
  <c r="L2000" i="1"/>
  <c r="L2001" i="1"/>
  <c r="L1319" i="1"/>
  <c r="L3316" i="1"/>
  <c r="L338" i="1"/>
  <c r="L2002" i="1"/>
  <c r="L2325" i="1"/>
  <c r="L666" i="1"/>
  <c r="L2638" i="1"/>
  <c r="L972" i="1"/>
  <c r="L2003" i="1"/>
  <c r="L339" i="1"/>
  <c r="L667" i="1"/>
  <c r="L2326" i="1"/>
  <c r="L2004" i="1"/>
  <c r="L3317" i="1"/>
  <c r="L3318" i="1"/>
  <c r="L3319" i="1"/>
  <c r="L2962" i="1"/>
  <c r="L3320" i="1"/>
  <c r="L2005" i="1"/>
  <c r="L668" i="1"/>
  <c r="L973" i="1"/>
  <c r="L669" i="1"/>
  <c r="L3610" i="1"/>
  <c r="L2639" i="1"/>
  <c r="L3611" i="1"/>
  <c r="L2006" i="1"/>
  <c r="L3612" i="1"/>
  <c r="L2963" i="1"/>
  <c r="L974" i="1"/>
  <c r="L670" i="1"/>
  <c r="L3613" i="1"/>
  <c r="L2964" i="1"/>
  <c r="L2965" i="1"/>
  <c r="L3614" i="1"/>
  <c r="L1680" i="1"/>
  <c r="L671" i="1"/>
  <c r="L2640" i="1"/>
  <c r="L1681" i="1"/>
  <c r="L3959" i="1"/>
  <c r="L3960" i="1"/>
  <c r="L672" i="1"/>
  <c r="L975" i="1"/>
  <c r="L1682" i="1"/>
  <c r="L976" i="1"/>
  <c r="L340" i="1"/>
  <c r="L3961" i="1"/>
  <c r="L2966" i="1"/>
  <c r="L2327" i="1"/>
  <c r="L977" i="1"/>
  <c r="L673" i="1"/>
  <c r="L3615" i="1"/>
  <c r="L2641" i="1"/>
  <c r="L3962" i="1"/>
  <c r="L674" i="1"/>
  <c r="L675" i="1"/>
  <c r="L2642" i="1"/>
  <c r="L2967" i="1"/>
  <c r="L978" i="1"/>
  <c r="L3321" i="1"/>
  <c r="L1683" i="1"/>
  <c r="L676" i="1"/>
  <c r="L2643" i="1"/>
  <c r="L1684" i="1"/>
  <c r="L3322" i="1"/>
  <c r="L3963" i="1"/>
  <c r="L2328" i="1"/>
  <c r="L2007" i="1"/>
  <c r="L3616" i="1"/>
  <c r="L2968" i="1"/>
  <c r="L3964" i="1"/>
  <c r="L2329" i="1"/>
  <c r="L341" i="1"/>
  <c r="L3323" i="1"/>
  <c r="L2969" i="1"/>
  <c r="L2008" i="1"/>
  <c r="L677" i="1"/>
  <c r="L3324" i="1"/>
  <c r="L3965" i="1"/>
  <c r="L678" i="1"/>
  <c r="L3325" i="1"/>
  <c r="L2644" i="1"/>
  <c r="L3966" i="1"/>
  <c r="L342" i="1"/>
  <c r="L3326" i="1"/>
  <c r="L679" i="1"/>
  <c r="L3967" i="1"/>
  <c r="L3968" i="1"/>
  <c r="L1320" i="1"/>
  <c r="L1685" i="1"/>
  <c r="L3327" i="1"/>
  <c r="L1321" i="1"/>
  <c r="L680" i="1"/>
  <c r="L3969" i="1"/>
  <c r="L979" i="1"/>
  <c r="L2009" i="1"/>
  <c r="L3328" i="1"/>
  <c r="L1322" i="1"/>
  <c r="L681" i="1"/>
  <c r="L1686" i="1"/>
  <c r="L1687" i="1"/>
  <c r="L343" i="1"/>
  <c r="L3329" i="1"/>
  <c r="L3617" i="1"/>
  <c r="L3970" i="1"/>
  <c r="L2010" i="1"/>
  <c r="L980" i="1"/>
  <c r="L3330" i="1"/>
  <c r="L3971" i="1"/>
  <c r="L2330" i="1"/>
  <c r="L2970" i="1"/>
  <c r="L2011" i="1"/>
  <c r="L3331" i="1"/>
  <c r="L2645" i="1"/>
  <c r="L1323" i="1"/>
  <c r="L2012" i="1"/>
  <c r="L682" i="1"/>
  <c r="L683" i="1"/>
  <c r="L2013" i="1"/>
  <c r="L981" i="1"/>
  <c r="L982" i="1"/>
  <c r="L2646" i="1"/>
  <c r="L2647" i="1"/>
  <c r="L344" i="1"/>
  <c r="L983" i="1"/>
  <c r="L345" i="1"/>
  <c r="L684" i="1"/>
  <c r="L2648" i="1"/>
  <c r="L2331" i="1"/>
  <c r="L3332" i="1"/>
  <c r="L3618" i="1"/>
  <c r="L1688" i="1"/>
  <c r="L2649" i="1"/>
  <c r="L3619" i="1"/>
  <c r="L3333" i="1"/>
  <c r="L3334" i="1"/>
  <c r="L1689" i="1"/>
  <c r="L685" i="1"/>
  <c r="L2650" i="1"/>
  <c r="L2971" i="1"/>
  <c r="L984" i="1"/>
  <c r="L2651" i="1"/>
  <c r="L1690" i="1"/>
  <c r="L1691" i="1"/>
  <c r="L2652" i="1"/>
  <c r="L1692" i="1"/>
  <c r="L2014" i="1"/>
  <c r="L686" i="1"/>
  <c r="L3335" i="1"/>
  <c r="L3620" i="1"/>
  <c r="L1693" i="1"/>
  <c r="L687" i="1"/>
  <c r="L3336" i="1"/>
  <c r="L346" i="1"/>
  <c r="L1694" i="1"/>
  <c r="L985" i="1"/>
  <c r="L986" i="1"/>
  <c r="L1695" i="1"/>
  <c r="L987" i="1"/>
  <c r="L2332" i="1"/>
  <c r="L2653" i="1"/>
  <c r="L2972" i="1"/>
  <c r="L2333" i="1"/>
  <c r="L3621" i="1"/>
  <c r="L688" i="1"/>
  <c r="L1696" i="1"/>
  <c r="L1324" i="1"/>
  <c r="L347" i="1"/>
  <c r="L2654" i="1"/>
  <c r="L348" i="1"/>
  <c r="L3622" i="1"/>
  <c r="L3623" i="1"/>
  <c r="L349" i="1"/>
  <c r="L988" i="1"/>
  <c r="L1697" i="1"/>
  <c r="L689" i="1"/>
  <c r="L989" i="1"/>
  <c r="L1325" i="1"/>
  <c r="L2334" i="1"/>
  <c r="L2973" i="1"/>
  <c r="L3624" i="1"/>
  <c r="L1698" i="1"/>
  <c r="L2655" i="1"/>
  <c r="L990" i="1"/>
  <c r="L2974" i="1"/>
  <c r="L2335" i="1"/>
  <c r="L2015" i="1"/>
  <c r="L2336" i="1"/>
  <c r="L690" i="1"/>
  <c r="L991" i="1"/>
  <c r="L3337" i="1"/>
  <c r="L2975" i="1"/>
  <c r="L1699" i="1"/>
  <c r="L3625" i="1"/>
  <c r="L350" i="1"/>
  <c r="L2656" i="1"/>
  <c r="L1326" i="1"/>
  <c r="L1327" i="1"/>
  <c r="L691" i="1"/>
  <c r="L1328" i="1"/>
  <c r="L2337" i="1"/>
  <c r="L992" i="1"/>
  <c r="L2657" i="1"/>
  <c r="L2658" i="1"/>
  <c r="L2659" i="1"/>
  <c r="L2976" i="1"/>
  <c r="L993" i="1"/>
  <c r="L1329" i="1"/>
  <c r="L692" i="1"/>
  <c r="L2016" i="1"/>
  <c r="L994" i="1"/>
  <c r="L1330" i="1"/>
  <c r="L351" i="1"/>
  <c r="L2338" i="1"/>
  <c r="L3338" i="1"/>
  <c r="L2977" i="1"/>
  <c r="L3626" i="1"/>
  <c r="L2339" i="1"/>
  <c r="L1700" i="1"/>
  <c r="L352" i="1"/>
  <c r="L1331" i="1"/>
  <c r="L995" i="1"/>
  <c r="L2978" i="1"/>
  <c r="L353" i="1"/>
  <c r="L1701" i="1"/>
  <c r="L996" i="1"/>
  <c r="L3339" i="1"/>
  <c r="L2660" i="1"/>
  <c r="L2017" i="1"/>
  <c r="L354" i="1"/>
  <c r="L2018" i="1"/>
  <c r="L2019" i="1"/>
  <c r="L1702" i="1"/>
  <c r="L2020" i="1"/>
  <c r="L2021" i="1"/>
  <c r="L3340" i="1"/>
  <c r="L2979" i="1"/>
  <c r="L3972" i="1"/>
  <c r="L355" i="1"/>
  <c r="L997" i="1"/>
  <c r="L998" i="1"/>
  <c r="L2661" i="1"/>
  <c r="L2022" i="1"/>
  <c r="L2340" i="1"/>
  <c r="L2662" i="1"/>
  <c r="L2663" i="1"/>
  <c r="L999" i="1"/>
  <c r="L2341" i="1"/>
  <c r="L2023" i="1"/>
  <c r="L2980" i="1"/>
  <c r="L2664" i="1"/>
  <c r="L3973" i="1"/>
  <c r="L3341" i="1"/>
  <c r="L3974" i="1"/>
  <c r="L2024" i="1"/>
  <c r="L3342" i="1"/>
  <c r="L3975" i="1"/>
  <c r="L3976" i="1"/>
  <c r="L3977" i="1"/>
  <c r="L1000" i="1"/>
  <c r="L2665" i="1"/>
  <c r="L3343" i="1"/>
  <c r="L3344" i="1"/>
  <c r="L3978" i="1"/>
  <c r="L1001" i="1"/>
  <c r="L2025" i="1"/>
  <c r="L2981" i="1"/>
  <c r="L356" i="1"/>
  <c r="L2026" i="1"/>
  <c r="L3345" i="1"/>
  <c r="L2342" i="1"/>
  <c r="L1703" i="1"/>
  <c r="L3627" i="1"/>
  <c r="L3979" i="1"/>
  <c r="L2027" i="1"/>
  <c r="L3980" i="1"/>
  <c r="L1332" i="1"/>
  <c r="L693" i="1"/>
  <c r="L2982" i="1"/>
  <c r="L1333" i="1"/>
  <c r="L1704" i="1"/>
  <c r="L3628" i="1"/>
  <c r="L2983" i="1"/>
  <c r="L694" i="1"/>
  <c r="L695" i="1"/>
  <c r="L2984" i="1"/>
  <c r="L1002" i="1"/>
  <c r="L1334" i="1"/>
  <c r="L2666" i="1"/>
  <c r="L1335" i="1"/>
  <c r="L3346" i="1"/>
  <c r="L696" i="1"/>
  <c r="L697" i="1"/>
  <c r="L3347" i="1"/>
  <c r="L357" i="1"/>
  <c r="L2028" i="1"/>
  <c r="L358" i="1"/>
  <c r="L3981" i="1"/>
  <c r="L698" i="1"/>
  <c r="L2343" i="1"/>
  <c r="L1705" i="1"/>
  <c r="L359" i="1"/>
  <c r="L1706" i="1"/>
  <c r="L2985" i="1"/>
  <c r="L360" i="1"/>
  <c r="L3982" i="1"/>
  <c r="L699" i="1"/>
  <c r="L700" i="1"/>
  <c r="L2667" i="1"/>
  <c r="L3629" i="1"/>
  <c r="L2029" i="1"/>
  <c r="L361" i="1"/>
  <c r="L3348" i="1"/>
  <c r="L1707" i="1"/>
  <c r="L362" i="1"/>
  <c r="L2986" i="1"/>
  <c r="L3983" i="1"/>
  <c r="L3984" i="1"/>
  <c r="L1708" i="1"/>
  <c r="L1003" i="1"/>
  <c r="L1709" i="1"/>
  <c r="L3630" i="1"/>
  <c r="L3985" i="1"/>
  <c r="L2668" i="1"/>
  <c r="L1336" i="1"/>
  <c r="L1710" i="1"/>
  <c r="L2030" i="1"/>
  <c r="L1337" i="1"/>
  <c r="L3986" i="1"/>
  <c r="L2669" i="1"/>
  <c r="L1338" i="1"/>
  <c r="L3349" i="1"/>
  <c r="L3631" i="1"/>
  <c r="L1004" i="1"/>
  <c r="L363" i="1"/>
  <c r="L3987" i="1"/>
  <c r="L1005" i="1"/>
  <c r="L364" i="1"/>
  <c r="L1006" i="1"/>
  <c r="L365" i="1"/>
  <c r="L366" i="1"/>
  <c r="L3632" i="1"/>
  <c r="L1711" i="1"/>
  <c r="L2987" i="1"/>
  <c r="L1339" i="1"/>
  <c r="L3988" i="1"/>
  <c r="L1007" i="1"/>
  <c r="L3989" i="1"/>
  <c r="L3990" i="1"/>
  <c r="L3633" i="1"/>
  <c r="L3350" i="1"/>
  <c r="L3991" i="1"/>
  <c r="L2344" i="1"/>
  <c r="L3351" i="1"/>
  <c r="L3992" i="1"/>
  <c r="L1712" i="1"/>
  <c r="L701" i="1"/>
  <c r="L2031" i="1"/>
  <c r="L2670" i="1"/>
  <c r="L3634" i="1"/>
  <c r="L1008" i="1"/>
  <c r="L2345" i="1"/>
  <c r="L1713" i="1"/>
  <c r="L1714" i="1"/>
  <c r="L3352" i="1"/>
  <c r="L3993" i="1"/>
  <c r="L367" i="1"/>
  <c r="L2988" i="1"/>
  <c r="L3635" i="1"/>
  <c r="L2346" i="1"/>
  <c r="L1340" i="1"/>
  <c r="L1341" i="1"/>
  <c r="L2671" i="1"/>
  <c r="L2347" i="1"/>
  <c r="L702" i="1"/>
  <c r="L703" i="1"/>
  <c r="L2032" i="1"/>
  <c r="L2348" i="1"/>
  <c r="L1009" i="1"/>
  <c r="L2989" i="1"/>
  <c r="L2672" i="1"/>
  <c r="L1715" i="1"/>
  <c r="L2673" i="1"/>
  <c r="L2674" i="1"/>
  <c r="L3994" i="1"/>
  <c r="L2033" i="1"/>
  <c r="L1342" i="1"/>
  <c r="L1343" i="1"/>
  <c r="L3353" i="1"/>
  <c r="L3995" i="1"/>
  <c r="L1010" i="1"/>
  <c r="L3636" i="1"/>
  <c r="L1344" i="1"/>
  <c r="L2034" i="1"/>
  <c r="L1345" i="1"/>
  <c r="L3637" i="1"/>
  <c r="L1011" i="1"/>
  <c r="L2990" i="1"/>
  <c r="L2991" i="1"/>
  <c r="L3996" i="1"/>
  <c r="L2349" i="1"/>
  <c r="L3997" i="1"/>
  <c r="L2350" i="1"/>
  <c r="L704" i="1"/>
  <c r="L1716" i="1"/>
  <c r="L368" i="1"/>
  <c r="L2992" i="1"/>
  <c r="L2035" i="1"/>
  <c r="L3638" i="1"/>
  <c r="L2036" i="1"/>
  <c r="L369" i="1"/>
  <c r="L2993" i="1"/>
  <c r="L1346" i="1"/>
  <c r="L1012" i="1"/>
  <c r="L2994" i="1"/>
  <c r="L2675" i="1"/>
  <c r="L3998" i="1"/>
  <c r="L1717" i="1"/>
  <c r="L3999" i="1"/>
  <c r="L705" i="1"/>
  <c r="L3639" i="1"/>
  <c r="L3640" i="1"/>
  <c r="L2676" i="1"/>
  <c r="L2677" i="1"/>
  <c r="L3641" i="1"/>
  <c r="L2351" i="1"/>
  <c r="L3354" i="1"/>
  <c r="L2678" i="1"/>
  <c r="L3642" i="1"/>
  <c r="L1718" i="1"/>
  <c r="L1013" i="1"/>
  <c r="L1719" i="1"/>
  <c r="L370" i="1"/>
  <c r="L371" i="1"/>
  <c r="L1347" i="1"/>
  <c r="L1720" i="1"/>
  <c r="L1348" i="1"/>
  <c r="L2352" i="1"/>
  <c r="L1721" i="1"/>
  <c r="L3355" i="1"/>
  <c r="L3356" i="1"/>
  <c r="L1722" i="1"/>
  <c r="L1349" i="1"/>
  <c r="L2995" i="1"/>
  <c r="L2996" i="1"/>
  <c r="L1723" i="1"/>
  <c r="L706" i="1"/>
  <c r="L1014" i="1"/>
  <c r="L2679" i="1"/>
  <c r="L707" i="1"/>
  <c r="L372" i="1"/>
  <c r="L1015" i="1"/>
  <c r="L3357" i="1"/>
  <c r="L2997" i="1"/>
  <c r="L2037" i="1"/>
  <c r="L1016" i="1"/>
  <c r="L2680" i="1"/>
  <c r="L3643" i="1"/>
  <c r="L1017" i="1"/>
  <c r="L373" i="1"/>
  <c r="L374" i="1"/>
  <c r="L2353" i="1"/>
  <c r="L1018" i="1"/>
  <c r="L3644" i="1"/>
  <c r="L2681" i="1"/>
  <c r="L3645" i="1"/>
  <c r="L2038" i="1"/>
  <c r="L1019" i="1"/>
  <c r="L375" i="1"/>
  <c r="L708" i="1"/>
  <c r="L376" i="1"/>
  <c r="L1020" i="1"/>
  <c r="L1350" i="1"/>
  <c r="L3646" i="1"/>
  <c r="L1724" i="1"/>
  <c r="L3358" i="1"/>
  <c r="L377" i="1"/>
  <c r="L2682" i="1"/>
  <c r="L2354" i="1"/>
  <c r="L2683" i="1"/>
  <c r="L2355" i="1"/>
  <c r="L1725" i="1"/>
  <c r="L4000" i="1"/>
  <c r="L709" i="1"/>
  <c r="L710" i="1"/>
  <c r="L378" i="1"/>
  <c r="L1351" i="1"/>
  <c r="L4001" i="1"/>
  <c r="L711" i="1"/>
  <c r="L3647" i="1"/>
  <c r="L1726" i="1"/>
  <c r="L712" i="1"/>
  <c r="L2039" i="1"/>
  <c r="L3359" i="1"/>
  <c r="L2356" i="1"/>
  <c r="L379" i="1"/>
  <c r="L2684" i="1"/>
  <c r="L2998" i="1"/>
  <c r="L380" i="1"/>
  <c r="L1352" i="1"/>
  <c r="L381" i="1"/>
  <c r="L2040" i="1"/>
  <c r="L2685" i="1"/>
  <c r="L1727" i="1"/>
  <c r="L2999" i="1"/>
  <c r="L1728" i="1"/>
  <c r="L1021" i="1"/>
  <c r="L2041" i="1"/>
  <c r="L2042" i="1"/>
  <c r="L3000" i="1"/>
  <c r="L1022" i="1"/>
  <c r="L1729" i="1"/>
  <c r="L2357" i="1"/>
  <c r="X3360" i="1"/>
  <c r="X2" i="1"/>
  <c r="X1353" i="1"/>
  <c r="X1023" i="1"/>
  <c r="X2358" i="1"/>
  <c r="X713" i="1"/>
  <c r="X2686" i="1"/>
  <c r="X1024" i="1"/>
  <c r="X382" i="1"/>
  <c r="X1354" i="1"/>
  <c r="X1730" i="1"/>
  <c r="X3648" i="1"/>
  <c r="X3" i="1"/>
  <c r="X1731" i="1"/>
  <c r="X383" i="1"/>
  <c r="X1355" i="1"/>
  <c r="X2043" i="1"/>
  <c r="X3649" i="1"/>
  <c r="X4" i="1"/>
  <c r="X384" i="1"/>
  <c r="X1025" i="1"/>
  <c r="X5" i="1"/>
  <c r="X3650" i="1"/>
  <c r="X385" i="1"/>
  <c r="X2044" i="1"/>
  <c r="X1732" i="1"/>
  <c r="X1026" i="1"/>
  <c r="X2687" i="1"/>
  <c r="X2045" i="1"/>
  <c r="X2688" i="1"/>
  <c r="X1027" i="1"/>
  <c r="X386" i="1"/>
  <c r="X2689" i="1"/>
  <c r="X714" i="1"/>
  <c r="X1356" i="1"/>
  <c r="X3001" i="1"/>
  <c r="X6" i="1"/>
  <c r="X3651" i="1"/>
  <c r="X1733" i="1"/>
  <c r="X3652" i="1"/>
  <c r="X3002" i="1"/>
  <c r="X2359" i="1"/>
  <c r="X3653" i="1"/>
  <c r="X1028" i="1"/>
  <c r="X1734" i="1"/>
  <c r="X3654" i="1"/>
  <c r="X3655" i="1"/>
  <c r="X2046" i="1"/>
  <c r="X3656" i="1"/>
  <c r="X2690" i="1"/>
  <c r="X387" i="1"/>
  <c r="X7" i="1"/>
  <c r="X3361" i="1"/>
  <c r="X2691" i="1"/>
  <c r="X1735" i="1"/>
  <c r="X1029" i="1"/>
  <c r="X715" i="1"/>
  <c r="X1736" i="1"/>
  <c r="X388" i="1"/>
  <c r="X3657" i="1"/>
  <c r="X3362" i="1"/>
  <c r="X3363" i="1"/>
  <c r="X3003" i="1"/>
  <c r="X3004" i="1"/>
  <c r="X3005" i="1"/>
  <c r="X3364" i="1"/>
  <c r="X1737" i="1"/>
  <c r="X3006" i="1"/>
  <c r="X2360" i="1"/>
  <c r="X3658" i="1"/>
  <c r="X1357" i="1"/>
  <c r="X2047" i="1"/>
  <c r="X716" i="1"/>
  <c r="X717" i="1"/>
  <c r="X2361" i="1"/>
  <c r="X1030" i="1"/>
  <c r="X3007" i="1"/>
  <c r="X2048" i="1"/>
  <c r="X2692" i="1"/>
  <c r="X389" i="1"/>
  <c r="X2693" i="1"/>
  <c r="X3659" i="1"/>
  <c r="X3660" i="1"/>
  <c r="X3365" i="1"/>
  <c r="X8" i="1"/>
  <c r="X718" i="1"/>
  <c r="X3366" i="1"/>
  <c r="X1738" i="1"/>
  <c r="X3008" i="1"/>
  <c r="X719" i="1"/>
  <c r="X720" i="1"/>
  <c r="X721" i="1"/>
  <c r="X3009" i="1"/>
  <c r="X2362" i="1"/>
  <c r="X722" i="1"/>
  <c r="X2363" i="1"/>
  <c r="X723" i="1"/>
  <c r="X9" i="1"/>
  <c r="X1358" i="1"/>
  <c r="X3010" i="1"/>
  <c r="X10" i="1"/>
  <c r="X3367" i="1"/>
  <c r="X1031" i="1"/>
  <c r="X11" i="1"/>
  <c r="X3011" i="1"/>
  <c r="X3012" i="1"/>
  <c r="X12" i="1"/>
  <c r="X1739" i="1"/>
  <c r="X1740" i="1"/>
  <c r="X2364" i="1"/>
  <c r="X1032" i="1"/>
  <c r="X3661" i="1"/>
  <c r="X3013" i="1"/>
  <c r="X2049" i="1"/>
  <c r="X2050" i="1"/>
  <c r="X3014" i="1"/>
  <c r="X3662" i="1"/>
  <c r="X2051" i="1"/>
  <c r="X1033" i="1"/>
  <c r="X2052" i="1"/>
  <c r="X1359" i="1"/>
  <c r="X724" i="1"/>
  <c r="X1034" i="1"/>
  <c r="X1360" i="1"/>
  <c r="X3663" i="1"/>
  <c r="X3368" i="1"/>
  <c r="X2365" i="1"/>
  <c r="X3015" i="1"/>
  <c r="X725" i="1"/>
  <c r="X3016" i="1"/>
  <c r="X2366" i="1"/>
  <c r="X726" i="1"/>
  <c r="X13" i="1"/>
  <c r="X3664" i="1"/>
  <c r="X3017" i="1"/>
  <c r="X2367" i="1"/>
  <c r="X3018" i="1"/>
  <c r="X1361" i="1"/>
  <c r="X2053" i="1"/>
  <c r="X1362" i="1"/>
  <c r="X3369" i="1"/>
  <c r="X727" i="1"/>
  <c r="X3665" i="1"/>
  <c r="X2054" i="1"/>
  <c r="X2368" i="1"/>
  <c r="X728" i="1"/>
  <c r="X1363" i="1"/>
  <c r="X1741" i="1"/>
  <c r="X3370" i="1"/>
  <c r="X1035" i="1"/>
  <c r="X2694" i="1"/>
  <c r="X3666" i="1"/>
  <c r="X2369" i="1"/>
  <c r="X1364" i="1"/>
  <c r="X14" i="1"/>
  <c r="X729" i="1"/>
  <c r="X3371" i="1"/>
  <c r="X3667" i="1"/>
  <c r="X730" i="1"/>
  <c r="X2370" i="1"/>
  <c r="X3019" i="1"/>
  <c r="X2695" i="1"/>
  <c r="X3668" i="1"/>
  <c r="X3020" i="1"/>
  <c r="X3669" i="1"/>
  <c r="X2371" i="1"/>
  <c r="X2696" i="1"/>
  <c r="X2055" i="1"/>
  <c r="X3372" i="1"/>
  <c r="X2372" i="1"/>
  <c r="X3670" i="1"/>
  <c r="X390" i="1"/>
  <c r="X391" i="1"/>
  <c r="X3021" i="1"/>
  <c r="X3671" i="1"/>
  <c r="X2056" i="1"/>
  <c r="X3022" i="1"/>
  <c r="X731" i="1"/>
  <c r="X2057" i="1"/>
  <c r="X2373" i="1"/>
  <c r="X2374" i="1"/>
  <c r="X3373" i="1"/>
  <c r="X3672" i="1"/>
  <c r="X2375" i="1"/>
  <c r="X3374" i="1"/>
  <c r="X3673" i="1"/>
  <c r="X15" i="1"/>
  <c r="X392" i="1"/>
  <c r="X3375" i="1"/>
  <c r="X3023" i="1"/>
  <c r="X1365" i="1"/>
  <c r="X16" i="1"/>
  <c r="X1742" i="1"/>
  <c r="X17" i="1"/>
  <c r="X3024" i="1"/>
  <c r="X1036" i="1"/>
  <c r="X2376" i="1"/>
  <c r="X3025" i="1"/>
  <c r="X1743" i="1"/>
  <c r="X2377" i="1"/>
  <c r="X3674" i="1"/>
  <c r="X1366" i="1"/>
  <c r="X1367" i="1"/>
  <c r="X393" i="1"/>
  <c r="X1744" i="1"/>
  <c r="X3026" i="1"/>
  <c r="X1745" i="1"/>
  <c r="X18" i="1"/>
  <c r="X732" i="1"/>
  <c r="X2378" i="1"/>
  <c r="X1746" i="1"/>
  <c r="X1037" i="1"/>
  <c r="X3675" i="1"/>
  <c r="X2058" i="1"/>
  <c r="X1368" i="1"/>
  <c r="X1038" i="1"/>
  <c r="X19" i="1"/>
  <c r="X733" i="1"/>
  <c r="X3676" i="1"/>
  <c r="X2379" i="1"/>
  <c r="X1747" i="1"/>
  <c r="X3027" i="1"/>
  <c r="X1039" i="1"/>
  <c r="X3677" i="1"/>
  <c r="X2059" i="1"/>
  <c r="X734" i="1"/>
  <c r="X735" i="1"/>
  <c r="X20" i="1"/>
  <c r="X394" i="1"/>
  <c r="X2380" i="1"/>
  <c r="X2381" i="1"/>
  <c r="X3028" i="1"/>
  <c r="X3376" i="1"/>
  <c r="X3377" i="1"/>
  <c r="X2382" i="1"/>
  <c r="X21" i="1"/>
  <c r="X2060" i="1"/>
  <c r="X1748" i="1"/>
  <c r="X1369" i="1"/>
  <c r="X22" i="1"/>
  <c r="X1370" i="1"/>
  <c r="X23" i="1"/>
  <c r="X395" i="1"/>
  <c r="X2383" i="1"/>
  <c r="X3678" i="1"/>
  <c r="X3029" i="1"/>
  <c r="X2061" i="1"/>
  <c r="X1371" i="1"/>
  <c r="X1372" i="1"/>
  <c r="X1749" i="1"/>
  <c r="X3378" i="1"/>
  <c r="X3679" i="1"/>
  <c r="X24" i="1"/>
  <c r="X25" i="1"/>
  <c r="X2697" i="1"/>
  <c r="X1750" i="1"/>
  <c r="X3379" i="1"/>
  <c r="X3380" i="1"/>
  <c r="X3680" i="1"/>
  <c r="X26" i="1"/>
  <c r="X736" i="1"/>
  <c r="X396" i="1"/>
  <c r="X2698" i="1"/>
  <c r="X2384" i="1"/>
  <c r="X3681" i="1"/>
  <c r="X737" i="1"/>
  <c r="X397" i="1"/>
  <c r="X1751" i="1"/>
  <c r="X398" i="1"/>
  <c r="X1373" i="1"/>
  <c r="X27" i="1"/>
  <c r="X1752" i="1"/>
  <c r="X2062" i="1"/>
  <c r="X2385" i="1"/>
  <c r="X3682" i="1"/>
  <c r="X1753" i="1"/>
  <c r="X399" i="1"/>
  <c r="X3381" i="1"/>
  <c r="X3030" i="1"/>
  <c r="X738" i="1"/>
  <c r="X2063" i="1"/>
  <c r="X3382" i="1"/>
  <c r="X2386" i="1"/>
  <c r="X3031" i="1"/>
  <c r="X2699" i="1"/>
  <c r="X1754" i="1"/>
  <c r="X2387" i="1"/>
  <c r="X3032" i="1"/>
  <c r="X2388" i="1"/>
  <c r="X3033" i="1"/>
  <c r="X739" i="1"/>
  <c r="X1374" i="1"/>
  <c r="X1375" i="1"/>
  <c r="X1755" i="1"/>
  <c r="X1376" i="1"/>
  <c r="X400" i="1"/>
  <c r="X28" i="1"/>
  <c r="X1040" i="1"/>
  <c r="X1377" i="1"/>
  <c r="X29" i="1"/>
  <c r="X3034" i="1"/>
  <c r="X1041" i="1"/>
  <c r="X401" i="1"/>
  <c r="X3383" i="1"/>
  <c r="X3683" i="1"/>
  <c r="X1378" i="1"/>
  <c r="X30" i="1"/>
  <c r="X2389" i="1"/>
  <c r="X2064" i="1"/>
  <c r="X1756" i="1"/>
  <c r="X2065" i="1"/>
  <c r="X402" i="1"/>
  <c r="X3035" i="1"/>
  <c r="X1042" i="1"/>
  <c r="X2066" i="1"/>
  <c r="X2700" i="1"/>
  <c r="X2701" i="1"/>
  <c r="X2067" i="1"/>
  <c r="X3036" i="1"/>
  <c r="X31" i="1"/>
  <c r="X2702" i="1"/>
  <c r="X2068" i="1"/>
  <c r="X2703" i="1"/>
  <c r="X32" i="1"/>
  <c r="X3684" i="1"/>
  <c r="X403" i="1"/>
  <c r="X1757" i="1"/>
  <c r="X3037" i="1"/>
  <c r="X2704" i="1"/>
  <c r="X2069" i="1"/>
  <c r="X740" i="1"/>
  <c r="X741" i="1"/>
  <c r="X33" i="1"/>
  <c r="X2390" i="1"/>
  <c r="X1043" i="1"/>
  <c r="X3685" i="1"/>
  <c r="X3384" i="1"/>
  <c r="X1044" i="1"/>
  <c r="X1045" i="1"/>
  <c r="X2070" i="1"/>
  <c r="X404" i="1"/>
  <c r="X3038" i="1"/>
  <c r="X2391" i="1"/>
  <c r="X1046" i="1"/>
  <c r="X3039" i="1"/>
  <c r="X34" i="1"/>
  <c r="X1047" i="1"/>
  <c r="X742" i="1"/>
  <c r="X1379" i="1"/>
  <c r="X2071" i="1"/>
  <c r="X405" i="1"/>
  <c r="X2392" i="1"/>
  <c r="X2072" i="1"/>
  <c r="X35" i="1"/>
  <c r="X1380" i="1"/>
  <c r="X1048" i="1"/>
  <c r="X1049" i="1"/>
  <c r="X2705" i="1"/>
  <c r="X3686" i="1"/>
  <c r="X3040" i="1"/>
  <c r="X3385" i="1"/>
  <c r="X3386" i="1"/>
  <c r="X2393" i="1"/>
  <c r="X1758" i="1"/>
  <c r="X1381" i="1"/>
  <c r="X1050" i="1"/>
  <c r="X1051" i="1"/>
  <c r="X1052" i="1"/>
  <c r="X3041" i="1"/>
  <c r="X36" i="1"/>
  <c r="X3387" i="1"/>
  <c r="X3388" i="1"/>
  <c r="X3389" i="1"/>
  <c r="X2073" i="1"/>
  <c r="X1759" i="1"/>
  <c r="X3390" i="1"/>
  <c r="X1760" i="1"/>
  <c r="X1053" i="1"/>
  <c r="X1054" i="1"/>
  <c r="X1761" i="1"/>
  <c r="X406" i="1"/>
  <c r="X3687" i="1"/>
  <c r="X407" i="1"/>
  <c r="X1762" i="1"/>
  <c r="X2074" i="1"/>
  <c r="X408" i="1"/>
  <c r="X2706" i="1"/>
  <c r="X1382" i="1"/>
  <c r="X3042" i="1"/>
  <c r="X3688" i="1"/>
  <c r="X2075" i="1"/>
  <c r="X743" i="1"/>
  <c r="X3689" i="1"/>
  <c r="X3690" i="1"/>
  <c r="X409" i="1"/>
  <c r="X3691" i="1"/>
  <c r="X3043" i="1"/>
  <c r="X1055" i="1"/>
  <c r="X1383" i="1"/>
  <c r="X2707" i="1"/>
  <c r="X3692" i="1"/>
  <c r="X3044" i="1"/>
  <c r="X1384" i="1"/>
  <c r="X2708" i="1"/>
  <c r="X3391" i="1"/>
  <c r="X37" i="1"/>
  <c r="X744" i="1"/>
  <c r="X2076" i="1"/>
  <c r="X410" i="1"/>
  <c r="X745" i="1"/>
  <c r="X3045" i="1"/>
  <c r="X3392" i="1"/>
  <c r="X1056" i="1"/>
  <c r="X2709" i="1"/>
  <c r="X38" i="1"/>
  <c r="X2077" i="1"/>
  <c r="X3393" i="1"/>
  <c r="X1385" i="1"/>
  <c r="X746" i="1"/>
  <c r="X1386" i="1"/>
  <c r="X2394" i="1"/>
  <c r="X1763" i="1"/>
  <c r="X3693" i="1"/>
  <c r="X747" i="1"/>
  <c r="X2078" i="1"/>
  <c r="X2710" i="1"/>
  <c r="X411" i="1"/>
  <c r="X2395" i="1"/>
  <c r="X748" i="1"/>
  <c r="X1764" i="1"/>
  <c r="X1057" i="1"/>
  <c r="X39" i="1"/>
  <c r="X2079" i="1"/>
  <c r="X749" i="1"/>
  <c r="X2711" i="1"/>
  <c r="X40" i="1"/>
  <c r="X1058" i="1"/>
  <c r="X3394" i="1"/>
  <c r="X3694" i="1"/>
  <c r="X750" i="1"/>
  <c r="X412" i="1"/>
  <c r="X1387" i="1"/>
  <c r="X1765" i="1"/>
  <c r="X3046" i="1"/>
  <c r="X2080" i="1"/>
  <c r="X1388" i="1"/>
  <c r="X41" i="1"/>
  <c r="X1059" i="1"/>
  <c r="X2712" i="1"/>
  <c r="X3695" i="1"/>
  <c r="X2713" i="1"/>
  <c r="X42" i="1"/>
  <c r="X751" i="1"/>
  <c r="X1766" i="1"/>
  <c r="X1389" i="1"/>
  <c r="X3047" i="1"/>
  <c r="X43" i="1"/>
  <c r="X44" i="1"/>
  <c r="X3395" i="1"/>
  <c r="X2396" i="1"/>
  <c r="X752" i="1"/>
  <c r="X1390" i="1"/>
  <c r="X1060" i="1"/>
  <c r="X413" i="1"/>
  <c r="X45" i="1"/>
  <c r="X1391" i="1"/>
  <c r="X2081" i="1"/>
  <c r="X3396" i="1"/>
  <c r="X1767" i="1"/>
  <c r="X2714" i="1"/>
  <c r="X3048" i="1"/>
  <c r="X2397" i="1"/>
  <c r="X2082" i="1"/>
  <c r="X2083" i="1"/>
  <c r="X3696" i="1"/>
  <c r="X414" i="1"/>
  <c r="X3697" i="1"/>
  <c r="X2398" i="1"/>
  <c r="X3698" i="1"/>
  <c r="X753" i="1"/>
  <c r="X46" i="1"/>
  <c r="X1392" i="1"/>
  <c r="X754" i="1"/>
  <c r="X755" i="1"/>
  <c r="X756" i="1"/>
  <c r="X2715" i="1"/>
  <c r="X3397" i="1"/>
  <c r="X3049" i="1"/>
  <c r="X47" i="1"/>
  <c r="X2716" i="1"/>
  <c r="X2717" i="1"/>
  <c r="X3050" i="1"/>
  <c r="X1768" i="1"/>
  <c r="X1769" i="1"/>
  <c r="X2718" i="1"/>
  <c r="X3699" i="1"/>
  <c r="X1770" i="1"/>
  <c r="X1393" i="1"/>
  <c r="X3051" i="1"/>
  <c r="X757" i="1"/>
  <c r="X3700" i="1"/>
  <c r="X3701" i="1"/>
  <c r="X1061" i="1"/>
  <c r="X2719" i="1"/>
  <c r="X3052" i="1"/>
  <c r="X2399" i="1"/>
  <c r="X1062" i="1"/>
  <c r="X1063" i="1"/>
  <c r="X1064" i="1"/>
  <c r="X1394" i="1"/>
  <c r="X48" i="1"/>
  <c r="X1395" i="1"/>
  <c r="X2720" i="1"/>
  <c r="X3053" i="1"/>
  <c r="X3702" i="1"/>
  <c r="X3398" i="1"/>
  <c r="X1396" i="1"/>
  <c r="X3054" i="1"/>
  <c r="X3055" i="1"/>
  <c r="X3399" i="1"/>
  <c r="X3400" i="1"/>
  <c r="X2400" i="1"/>
  <c r="X1397" i="1"/>
  <c r="X1398" i="1"/>
  <c r="X49" i="1"/>
  <c r="X1065" i="1"/>
  <c r="X1771" i="1"/>
  <c r="X3703" i="1"/>
  <c r="X2721" i="1"/>
  <c r="X415" i="1"/>
  <c r="X416" i="1"/>
  <c r="X2084" i="1"/>
  <c r="X417" i="1"/>
  <c r="X2401" i="1"/>
  <c r="X3704" i="1"/>
  <c r="X1399" i="1"/>
  <c r="X1400" i="1"/>
  <c r="X418" i="1"/>
  <c r="X3401" i="1"/>
  <c r="X3402" i="1"/>
  <c r="X419" i="1"/>
  <c r="X420" i="1"/>
  <c r="X1066" i="1"/>
  <c r="X2402" i="1"/>
  <c r="X1067" i="1"/>
  <c r="X1068" i="1"/>
  <c r="X1772" i="1"/>
  <c r="X3705" i="1"/>
  <c r="X2085" i="1"/>
  <c r="X3056" i="1"/>
  <c r="X2403" i="1"/>
  <c r="X2086" i="1"/>
  <c r="X758" i="1"/>
  <c r="X2722" i="1"/>
  <c r="X2087" i="1"/>
  <c r="X2404" i="1"/>
  <c r="X1773" i="1"/>
  <c r="X3057" i="1"/>
  <c r="X50" i="1"/>
  <c r="X3403" i="1"/>
  <c r="X759" i="1"/>
  <c r="X1069" i="1"/>
  <c r="X1774" i="1"/>
  <c r="X2405" i="1"/>
  <c r="X2723" i="1"/>
  <c r="X3706" i="1"/>
  <c r="X2088" i="1"/>
  <c r="X1401" i="1"/>
  <c r="X1070" i="1"/>
  <c r="X2406" i="1"/>
  <c r="X1402" i="1"/>
  <c r="X2407" i="1"/>
  <c r="X2724" i="1"/>
  <c r="X2089" i="1"/>
  <c r="X3707" i="1"/>
  <c r="X760" i="1"/>
  <c r="X3404" i="1"/>
  <c r="X761" i="1"/>
  <c r="X1775" i="1"/>
  <c r="X1403" i="1"/>
  <c r="X2408" i="1"/>
  <c r="X51" i="1"/>
  <c r="X2409" i="1"/>
  <c r="X3405" i="1"/>
  <c r="X1071" i="1"/>
  <c r="X1404" i="1"/>
  <c r="X2410" i="1"/>
  <c r="X2725" i="1"/>
  <c r="X3708" i="1"/>
  <c r="X421" i="1"/>
  <c r="X422" i="1"/>
  <c r="X3058" i="1"/>
  <c r="X423" i="1"/>
  <c r="X2726" i="1"/>
  <c r="X3406" i="1"/>
  <c r="X1776" i="1"/>
  <c r="X3407" i="1"/>
  <c r="X424" i="1"/>
  <c r="X762" i="1"/>
  <c r="X763" i="1"/>
  <c r="X764" i="1"/>
  <c r="X2727" i="1"/>
  <c r="X425" i="1"/>
  <c r="X1777" i="1"/>
  <c r="X1778" i="1"/>
  <c r="X3059" i="1"/>
  <c r="X2728" i="1"/>
  <c r="X3060" i="1"/>
  <c r="X1072" i="1"/>
  <c r="X1073" i="1"/>
  <c r="X1405" i="1"/>
  <c r="X426" i="1"/>
  <c r="X765" i="1"/>
  <c r="X52" i="1"/>
  <c r="X3061" i="1"/>
  <c r="X2090" i="1"/>
  <c r="X427" i="1"/>
  <c r="X2411" i="1"/>
  <c r="X3408" i="1"/>
  <c r="X1406" i="1"/>
  <c r="X3709" i="1"/>
  <c r="X1074" i="1"/>
  <c r="X1075" i="1"/>
  <c r="X1076" i="1"/>
  <c r="X1779" i="1"/>
  <c r="X3409" i="1"/>
  <c r="X3710" i="1"/>
  <c r="X428" i="1"/>
  <c r="X1407" i="1"/>
  <c r="X1077" i="1"/>
  <c r="X3410" i="1"/>
  <c r="X1078" i="1"/>
  <c r="X429" i="1"/>
  <c r="X2729" i="1"/>
  <c r="X2091" i="1"/>
  <c r="X1079" i="1"/>
  <c r="X3062" i="1"/>
  <c r="X3711" i="1"/>
  <c r="X3411" i="1"/>
  <c r="X53" i="1"/>
  <c r="X54" i="1"/>
  <c r="X430" i="1"/>
  <c r="X2730" i="1"/>
  <c r="X766" i="1"/>
  <c r="X3063" i="1"/>
  <c r="X1780" i="1"/>
  <c r="X55" i="1"/>
  <c r="X2092" i="1"/>
  <c r="X767" i="1"/>
  <c r="X3412" i="1"/>
  <c r="X3064" i="1"/>
  <c r="X1781" i="1"/>
  <c r="X3065" i="1"/>
  <c r="X3066" i="1"/>
  <c r="X2412" i="1"/>
  <c r="X768" i="1"/>
  <c r="X431" i="1"/>
  <c r="X3413" i="1"/>
  <c r="X1782" i="1"/>
  <c r="X432" i="1"/>
  <c r="X3712" i="1"/>
  <c r="X1783" i="1"/>
  <c r="X3713" i="1"/>
  <c r="X3414" i="1"/>
  <c r="X56" i="1"/>
  <c r="X1408" i="1"/>
  <c r="X3067" i="1"/>
  <c r="X2093" i="1"/>
  <c r="X57" i="1"/>
  <c r="X3068" i="1"/>
  <c r="X1784" i="1"/>
  <c r="X58" i="1"/>
  <c r="X2731" i="1"/>
  <c r="X3069" i="1"/>
  <c r="X3070" i="1"/>
  <c r="X1785" i="1"/>
  <c r="X1786" i="1"/>
  <c r="X2413" i="1"/>
  <c r="X2414" i="1"/>
  <c r="X1080" i="1"/>
  <c r="X3071" i="1"/>
  <c r="X1409" i="1"/>
  <c r="X433" i="1"/>
  <c r="X1787" i="1"/>
  <c r="X1081" i="1"/>
  <c r="X1082" i="1"/>
  <c r="X1410" i="1"/>
  <c r="X2732" i="1"/>
  <c r="X434" i="1"/>
  <c r="X3415" i="1"/>
  <c r="X1083" i="1"/>
  <c r="X2415" i="1"/>
  <c r="X435" i="1"/>
  <c r="X3416" i="1"/>
  <c r="X769" i="1"/>
  <c r="X2733" i="1"/>
  <c r="X3714" i="1"/>
  <c r="X3715" i="1"/>
  <c r="X1411" i="1"/>
  <c r="X59" i="1"/>
  <c r="X60" i="1"/>
  <c r="X1412" i="1"/>
  <c r="X1788" i="1"/>
  <c r="X2416" i="1"/>
  <c r="X2417" i="1"/>
  <c r="X3716" i="1"/>
  <c r="X61" i="1"/>
  <c r="X3717" i="1"/>
  <c r="X436" i="1"/>
  <c r="X770" i="1"/>
  <c r="X2418" i="1"/>
  <c r="X3718" i="1"/>
  <c r="X2734" i="1"/>
  <c r="X62" i="1"/>
  <c r="X771" i="1"/>
  <c r="X1789" i="1"/>
  <c r="X1084" i="1"/>
  <c r="X772" i="1"/>
  <c r="X3417" i="1"/>
  <c r="X2094" i="1"/>
  <c r="X2095" i="1"/>
  <c r="X63" i="1"/>
  <c r="X1790" i="1"/>
  <c r="X2735" i="1"/>
  <c r="X2736" i="1"/>
  <c r="X1791" i="1"/>
  <c r="X2096" i="1"/>
  <c r="X3418" i="1"/>
  <c r="X2419" i="1"/>
  <c r="X1413" i="1"/>
  <c r="X64" i="1"/>
  <c r="X1085" i="1"/>
  <c r="X2420" i="1"/>
  <c r="X2097" i="1"/>
  <c r="X3072" i="1"/>
  <c r="X2421" i="1"/>
  <c r="X2098" i="1"/>
  <c r="X3073" i="1"/>
  <c r="X3719" i="1"/>
  <c r="X1414" i="1"/>
  <c r="X437" i="1"/>
  <c r="X3419" i="1"/>
  <c r="X3720" i="1"/>
  <c r="X1792" i="1"/>
  <c r="X3074" i="1"/>
  <c r="X773" i="1"/>
  <c r="X2099" i="1"/>
  <c r="X2737" i="1"/>
  <c r="X1793" i="1"/>
  <c r="X1086" i="1"/>
  <c r="X3075" i="1"/>
  <c r="X438" i="1"/>
  <c r="X3721" i="1"/>
  <c r="X439" i="1"/>
  <c r="X3722" i="1"/>
  <c r="X3076" i="1"/>
  <c r="X1087" i="1"/>
  <c r="X1794" i="1"/>
  <c r="X2100" i="1"/>
  <c r="X1795" i="1"/>
  <c r="X774" i="1"/>
  <c r="X2738" i="1"/>
  <c r="X1088" i="1"/>
  <c r="X3420" i="1"/>
  <c r="X1415" i="1"/>
  <c r="X2101" i="1"/>
  <c r="X2422" i="1"/>
  <c r="X775" i="1"/>
  <c r="X1416" i="1"/>
  <c r="X776" i="1"/>
  <c r="X1089" i="1"/>
  <c r="X2423" i="1"/>
  <c r="X777" i="1"/>
  <c r="X2739" i="1"/>
  <c r="X1417" i="1"/>
  <c r="X1418" i="1"/>
  <c r="X440" i="1"/>
  <c r="X2102" i="1"/>
  <c r="X1090" i="1"/>
  <c r="X441" i="1"/>
  <c r="X442" i="1"/>
  <c r="X2103" i="1"/>
  <c r="X3077" i="1"/>
  <c r="X65" i="1"/>
  <c r="X1419" i="1"/>
  <c r="X2424" i="1"/>
  <c r="X2104" i="1"/>
  <c r="X3723" i="1"/>
  <c r="X66" i="1"/>
  <c r="X1091" i="1"/>
  <c r="X1420" i="1"/>
  <c r="X67" i="1"/>
  <c r="X3078" i="1"/>
  <c r="X3421" i="1"/>
  <c r="X3724" i="1"/>
  <c r="X443" i="1"/>
  <c r="X1421" i="1"/>
  <c r="X2425" i="1"/>
  <c r="X778" i="1"/>
  <c r="X2105" i="1"/>
  <c r="X3725" i="1"/>
  <c r="X3726" i="1"/>
  <c r="X1422" i="1"/>
  <c r="X3079" i="1"/>
  <c r="X1423" i="1"/>
  <c r="X68" i="1"/>
  <c r="X2106" i="1"/>
  <c r="X3727" i="1"/>
  <c r="X3728" i="1"/>
  <c r="X3080" i="1"/>
  <c r="X2740" i="1"/>
  <c r="X1092" i="1"/>
  <c r="X1093" i="1"/>
  <c r="X1094" i="1"/>
  <c r="X1424" i="1"/>
  <c r="X3081" i="1"/>
  <c r="X444" i="1"/>
  <c r="X2426" i="1"/>
  <c r="X2107" i="1"/>
  <c r="X3729" i="1"/>
  <c r="X2108" i="1"/>
  <c r="X69" i="1"/>
  <c r="X3422" i="1"/>
  <c r="X2741" i="1"/>
  <c r="X779" i="1"/>
  <c r="X2427" i="1"/>
  <c r="X2742" i="1"/>
  <c r="X1425" i="1"/>
  <c r="X1095" i="1"/>
  <c r="X1796" i="1"/>
  <c r="X1797" i="1"/>
  <c r="X1426" i="1"/>
  <c r="X70" i="1"/>
  <c r="X1427" i="1"/>
  <c r="X1096" i="1"/>
  <c r="X445" i="1"/>
  <c r="X71" i="1"/>
  <c r="X3423" i="1"/>
  <c r="X1428" i="1"/>
  <c r="X2743" i="1"/>
  <c r="X2428" i="1"/>
  <c r="X3082" i="1"/>
  <c r="X780" i="1"/>
  <c r="X1429" i="1"/>
  <c r="X72" i="1"/>
  <c r="X1430" i="1"/>
  <c r="X1097" i="1"/>
  <c r="X446" i="1"/>
  <c r="X1098" i="1"/>
  <c r="X3730" i="1"/>
  <c r="X2744" i="1"/>
  <c r="X2429" i="1"/>
  <c r="X3424" i="1"/>
  <c r="X1099" i="1"/>
  <c r="X2109" i="1"/>
  <c r="X1798" i="1"/>
  <c r="X1100" i="1"/>
  <c r="X2745" i="1"/>
  <c r="X1431" i="1"/>
  <c r="X1799" i="1"/>
  <c r="X1432" i="1"/>
  <c r="X3425" i="1"/>
  <c r="X2110" i="1"/>
  <c r="X3083" i="1"/>
  <c r="X3084" i="1"/>
  <c r="X3426" i="1"/>
  <c r="X3731" i="1"/>
  <c r="X3732" i="1"/>
  <c r="X447" i="1"/>
  <c r="X73" i="1"/>
  <c r="X1101" i="1"/>
  <c r="X3733" i="1"/>
  <c r="X781" i="1"/>
  <c r="X1433" i="1"/>
  <c r="X3427" i="1"/>
  <c r="X2111" i="1"/>
  <c r="X74" i="1"/>
  <c r="X2430" i="1"/>
  <c r="X448" i="1"/>
  <c r="X75" i="1"/>
  <c r="X1434" i="1"/>
  <c r="X2431" i="1"/>
  <c r="X2432" i="1"/>
  <c r="X3428" i="1"/>
  <c r="X1435" i="1"/>
  <c r="X3085" i="1"/>
  <c r="X76" i="1"/>
  <c r="X449" i="1"/>
  <c r="X782" i="1"/>
  <c r="X1436" i="1"/>
  <c r="X1800" i="1"/>
  <c r="X3734" i="1"/>
  <c r="X1102" i="1"/>
  <c r="X2433" i="1"/>
  <c r="X3735" i="1"/>
  <c r="X1437" i="1"/>
  <c r="X1438" i="1"/>
  <c r="X2434" i="1"/>
  <c r="X3429" i="1"/>
  <c r="X2435" i="1"/>
  <c r="X2436" i="1"/>
  <c r="X2746" i="1"/>
  <c r="X1439" i="1"/>
  <c r="X3086" i="1"/>
  <c r="X1801" i="1"/>
  <c r="X1103" i="1"/>
  <c r="X1104" i="1"/>
  <c r="X2437" i="1"/>
  <c r="X3736" i="1"/>
  <c r="X2438" i="1"/>
  <c r="X1440" i="1"/>
  <c r="X2439" i="1"/>
  <c r="X2440" i="1"/>
  <c r="X1441" i="1"/>
  <c r="X2747" i="1"/>
  <c r="X77" i="1"/>
  <c r="X2441" i="1"/>
  <c r="X3430" i="1"/>
  <c r="X450" i="1"/>
  <c r="X3431" i="1"/>
  <c r="X78" i="1"/>
  <c r="X451" i="1"/>
  <c r="X3087" i="1"/>
  <c r="X79" i="1"/>
  <c r="X80" i="1"/>
  <c r="X3737" i="1"/>
  <c r="X3738" i="1"/>
  <c r="X2442" i="1"/>
  <c r="X1442" i="1"/>
  <c r="X81" i="1"/>
  <c r="X3432" i="1"/>
  <c r="X1443" i="1"/>
  <c r="X783" i="1"/>
  <c r="X1802" i="1"/>
  <c r="X2443" i="1"/>
  <c r="X2112" i="1"/>
  <c r="X1105" i="1"/>
  <c r="X3088" i="1"/>
  <c r="X3739" i="1"/>
  <c r="X3433" i="1"/>
  <c r="X3434" i="1"/>
  <c r="X1106" i="1"/>
  <c r="X784" i="1"/>
  <c r="X785" i="1"/>
  <c r="X3740" i="1"/>
  <c r="X2113" i="1"/>
  <c r="X452" i="1"/>
  <c r="X453" i="1"/>
  <c r="X2114" i="1"/>
  <c r="X3741" i="1"/>
  <c r="X454" i="1"/>
  <c r="X455" i="1"/>
  <c r="X3089" i="1"/>
  <c r="X2748" i="1"/>
  <c r="X456" i="1"/>
  <c r="X3435" i="1"/>
  <c r="X1444" i="1"/>
  <c r="X3090" i="1"/>
  <c r="X1107" i="1"/>
  <c r="X1445" i="1"/>
  <c r="X1803" i="1"/>
  <c r="X82" i="1"/>
  <c r="X83" i="1"/>
  <c r="X2444" i="1"/>
  <c r="X1108" i="1"/>
  <c r="X3436" i="1"/>
  <c r="X2445" i="1"/>
  <c r="X3437" i="1"/>
  <c r="X3091" i="1"/>
  <c r="X786" i="1"/>
  <c r="X457" i="1"/>
  <c r="X787" i="1"/>
  <c r="X1446" i="1"/>
  <c r="X788" i="1"/>
  <c r="X1109" i="1"/>
  <c r="X3742" i="1"/>
  <c r="X458" i="1"/>
  <c r="X1804" i="1"/>
  <c r="X3092" i="1"/>
  <c r="X459" i="1"/>
  <c r="X460" i="1"/>
  <c r="X1447" i="1"/>
  <c r="X2115" i="1"/>
  <c r="X461" i="1"/>
  <c r="X3438" i="1"/>
  <c r="X2749" i="1"/>
  <c r="X1805" i="1"/>
  <c r="X789" i="1"/>
  <c r="X3093" i="1"/>
  <c r="X1110" i="1"/>
  <c r="X84" i="1"/>
  <c r="X1806" i="1"/>
  <c r="X1448" i="1"/>
  <c r="X3094" i="1"/>
  <c r="X1111" i="1"/>
  <c r="X1807" i="1"/>
  <c r="X3743" i="1"/>
  <c r="X2750" i="1"/>
  <c r="X1112" i="1"/>
  <c r="X2751" i="1"/>
  <c r="X462" i="1"/>
  <c r="X3439" i="1"/>
  <c r="X2116" i="1"/>
  <c r="X1808" i="1"/>
  <c r="X1809" i="1"/>
  <c r="X790" i="1"/>
  <c r="X2446" i="1"/>
  <c r="X85" i="1"/>
  <c r="X2447" i="1"/>
  <c r="X86" i="1"/>
  <c r="X3095" i="1"/>
  <c r="X2117" i="1"/>
  <c r="X791" i="1"/>
  <c r="X463" i="1"/>
  <c r="X2118" i="1"/>
  <c r="X1449" i="1"/>
  <c r="X3744" i="1"/>
  <c r="X1450" i="1"/>
  <c r="X2752" i="1"/>
  <c r="X3440" i="1"/>
  <c r="X87" i="1"/>
  <c r="X1451" i="1"/>
  <c r="X1810" i="1"/>
  <c r="X2753" i="1"/>
  <c r="X3096" i="1"/>
  <c r="X464" i="1"/>
  <c r="X465" i="1"/>
  <c r="X466" i="1"/>
  <c r="X792" i="1"/>
  <c r="X2754" i="1"/>
  <c r="X793" i="1"/>
  <c r="X3745" i="1"/>
  <c r="X2755" i="1"/>
  <c r="X2119" i="1"/>
  <c r="X3441" i="1"/>
  <c r="X2120" i="1"/>
  <c r="X794" i="1"/>
  <c r="X1452" i="1"/>
  <c r="X2756" i="1"/>
  <c r="X2757" i="1"/>
  <c r="X1811" i="1"/>
  <c r="X467" i="1"/>
  <c r="X468" i="1"/>
  <c r="X1812" i="1"/>
  <c r="X1453" i="1"/>
  <c r="X2758" i="1"/>
  <c r="X88" i="1"/>
  <c r="X1113" i="1"/>
  <c r="X1454" i="1"/>
  <c r="X1114" i="1"/>
  <c r="X1455" i="1"/>
  <c r="X2448" i="1"/>
  <c r="X2449" i="1"/>
  <c r="X3097" i="1"/>
  <c r="X2450" i="1"/>
  <c r="X3098" i="1"/>
  <c r="X3746" i="1"/>
  <c r="X2121" i="1"/>
  <c r="X2451" i="1"/>
  <c r="X89" i="1"/>
  <c r="X1115" i="1"/>
  <c r="X90" i="1"/>
  <c r="X1456" i="1"/>
  <c r="X1813" i="1"/>
  <c r="X1457" i="1"/>
  <c r="X1458" i="1"/>
  <c r="X795" i="1"/>
  <c r="X91" i="1"/>
  <c r="X1814" i="1"/>
  <c r="X2122" i="1"/>
  <c r="X3747" i="1"/>
  <c r="X1459" i="1"/>
  <c r="X1116" i="1"/>
  <c r="X3099" i="1"/>
  <c r="X469" i="1"/>
  <c r="X1460" i="1"/>
  <c r="X3100" i="1"/>
  <c r="X1815" i="1"/>
  <c r="X2452" i="1"/>
  <c r="X470" i="1"/>
  <c r="X1816" i="1"/>
  <c r="X92" i="1"/>
  <c r="X2453" i="1"/>
  <c r="X1117" i="1"/>
  <c r="X2454" i="1"/>
  <c r="X93" i="1"/>
  <c r="X2123" i="1"/>
  <c r="X471" i="1"/>
  <c r="X796" i="1"/>
  <c r="X472" i="1"/>
  <c r="X797" i="1"/>
  <c r="X473" i="1"/>
  <c r="X2759" i="1"/>
  <c r="X474" i="1"/>
  <c r="X1118" i="1"/>
  <c r="X1461" i="1"/>
  <c r="X798" i="1"/>
  <c r="X2760" i="1"/>
  <c r="X1119" i="1"/>
  <c r="X94" i="1"/>
  <c r="X1462" i="1"/>
  <c r="X2124" i="1"/>
  <c r="X95" i="1"/>
  <c r="X96" i="1"/>
  <c r="X2761" i="1"/>
  <c r="X2455" i="1"/>
  <c r="X1463" i="1"/>
  <c r="X1464" i="1"/>
  <c r="X475" i="1"/>
  <c r="X3101" i="1"/>
  <c r="X1120" i="1"/>
  <c r="X3102" i="1"/>
  <c r="X2762" i="1"/>
  <c r="X2456" i="1"/>
  <c r="X1465" i="1"/>
  <c r="X1817" i="1"/>
  <c r="X1121" i="1"/>
  <c r="X476" i="1"/>
  <c r="X2125" i="1"/>
  <c r="X1818" i="1"/>
  <c r="X1466" i="1"/>
  <c r="X799" i="1"/>
  <c r="X477" i="1"/>
  <c r="X1467" i="1"/>
  <c r="X2126" i="1"/>
  <c r="X478" i="1"/>
  <c r="X1122" i="1"/>
  <c r="X97" i="1"/>
  <c r="X1819" i="1"/>
  <c r="X3442" i="1"/>
  <c r="X3748" i="1"/>
  <c r="X1468" i="1"/>
  <c r="X3103" i="1"/>
  <c r="X2127" i="1"/>
  <c r="X98" i="1"/>
  <c r="X2763" i="1"/>
  <c r="X2128" i="1"/>
  <c r="X800" i="1"/>
  <c r="X2457" i="1"/>
  <c r="X3749" i="1"/>
  <c r="X1820" i="1"/>
  <c r="X3750" i="1"/>
  <c r="X3443" i="1"/>
  <c r="X99" i="1"/>
  <c r="X100" i="1"/>
  <c r="X2129" i="1"/>
  <c r="X2764" i="1"/>
  <c r="X801" i="1"/>
  <c r="X101" i="1"/>
  <c r="X802" i="1"/>
  <c r="X1123" i="1"/>
  <c r="X2765" i="1"/>
  <c r="X2766" i="1"/>
  <c r="X2130" i="1"/>
  <c r="X1821" i="1"/>
  <c r="X1124" i="1"/>
  <c r="X1822" i="1"/>
  <c r="X1823" i="1"/>
  <c r="X1469" i="1"/>
  <c r="X102" i="1"/>
  <c r="X479" i="1"/>
  <c r="X1824" i="1"/>
  <c r="X3444" i="1"/>
  <c r="X2131" i="1"/>
  <c r="X1470" i="1"/>
  <c r="X103" i="1"/>
  <c r="X2767" i="1"/>
  <c r="X2132" i="1"/>
  <c r="X480" i="1"/>
  <c r="X1471" i="1"/>
  <c r="X803" i="1"/>
  <c r="X104" i="1"/>
  <c r="X1825" i="1"/>
  <c r="X3751" i="1"/>
  <c r="X2768" i="1"/>
  <c r="X1125" i="1"/>
  <c r="X3104" i="1"/>
  <c r="X2133" i="1"/>
  <c r="X2458" i="1"/>
  <c r="X3105" i="1"/>
  <c r="X481" i="1"/>
  <c r="X3752" i="1"/>
  <c r="X2459" i="1"/>
  <c r="X2769" i="1"/>
  <c r="X3753" i="1"/>
  <c r="X1472" i="1"/>
  <c r="X3754" i="1"/>
  <c r="X1126" i="1"/>
  <c r="X2460" i="1"/>
  <c r="X3755" i="1"/>
  <c r="X2461" i="1"/>
  <c r="X1127" i="1"/>
  <c r="X105" i="1"/>
  <c r="X2462" i="1"/>
  <c r="X1128" i="1"/>
  <c r="X482" i="1"/>
  <c r="X3445" i="1"/>
  <c r="X3106" i="1"/>
  <c r="X1473" i="1"/>
  <c r="X804" i="1"/>
  <c r="X106" i="1"/>
  <c r="X107" i="1"/>
  <c r="X3756" i="1"/>
  <c r="X805" i="1"/>
  <c r="X1129" i="1"/>
  <c r="X1474" i="1"/>
  <c r="X1130" i="1"/>
  <c r="X1131" i="1"/>
  <c r="X3446" i="1"/>
  <c r="X1826" i="1"/>
  <c r="X3107" i="1"/>
  <c r="X1132" i="1"/>
  <c r="X2770" i="1"/>
  <c r="X2134" i="1"/>
  <c r="X2135" i="1"/>
  <c r="X1133" i="1"/>
  <c r="X2136" i="1"/>
  <c r="X2137" i="1"/>
  <c r="X806" i="1"/>
  <c r="X3108" i="1"/>
  <c r="X483" i="1"/>
  <c r="X108" i="1"/>
  <c r="X3447" i="1"/>
  <c r="X1827" i="1"/>
  <c r="X1475" i="1"/>
  <c r="X2771" i="1"/>
  <c r="X3448" i="1"/>
  <c r="X484" i="1"/>
  <c r="X2138" i="1"/>
  <c r="X3109" i="1"/>
  <c r="X1134" i="1"/>
  <c r="X1828" i="1"/>
  <c r="X3110" i="1"/>
  <c r="X3111" i="1"/>
  <c r="X2139" i="1"/>
  <c r="X1476" i="1"/>
  <c r="X3757" i="1"/>
  <c r="X3449" i="1"/>
  <c r="X2140" i="1"/>
  <c r="X3450" i="1"/>
  <c r="X1135" i="1"/>
  <c r="X485" i="1"/>
  <c r="X807" i="1"/>
  <c r="X2463" i="1"/>
  <c r="X486" i="1"/>
  <c r="X808" i="1"/>
  <c r="X3112" i="1"/>
  <c r="X2141" i="1"/>
  <c r="X2772" i="1"/>
  <c r="X2142" i="1"/>
  <c r="X1829" i="1"/>
  <c r="X2773" i="1"/>
  <c r="X3113" i="1"/>
  <c r="X2143" i="1"/>
  <c r="X2774" i="1"/>
  <c r="X2464" i="1"/>
  <c r="X109" i="1"/>
  <c r="X3451" i="1"/>
  <c r="X2775" i="1"/>
  <c r="X1830" i="1"/>
  <c r="X1477" i="1"/>
  <c r="X1831" i="1"/>
  <c r="X110" i="1"/>
  <c r="X1832" i="1"/>
  <c r="X1478" i="1"/>
  <c r="X3758" i="1"/>
  <c r="X2776" i="1"/>
  <c r="X809" i="1"/>
  <c r="X3114" i="1"/>
  <c r="X3759" i="1"/>
  <c r="X487" i="1"/>
  <c r="X1833" i="1"/>
  <c r="X3452" i="1"/>
  <c r="X1834" i="1"/>
  <c r="X3453" i="1"/>
  <c r="X488" i="1"/>
  <c r="X3454" i="1"/>
  <c r="X2465" i="1"/>
  <c r="X489" i="1"/>
  <c r="X3455" i="1"/>
  <c r="X3456" i="1"/>
  <c r="X3457" i="1"/>
  <c r="X490" i="1"/>
  <c r="X810" i="1"/>
  <c r="X1835" i="1"/>
  <c r="X3760" i="1"/>
  <c r="X3761" i="1"/>
  <c r="X2777" i="1"/>
  <c r="X3115" i="1"/>
  <c r="X3116" i="1"/>
  <c r="X2144" i="1"/>
  <c r="X1836" i="1"/>
  <c r="X3762" i="1"/>
  <c r="X491" i="1"/>
  <c r="X1479" i="1"/>
  <c r="X3458" i="1"/>
  <c r="X3763" i="1"/>
  <c r="X3459" i="1"/>
  <c r="X1837" i="1"/>
  <c r="X492" i="1"/>
  <c r="X493" i="1"/>
  <c r="X1838" i="1"/>
  <c r="X1136" i="1"/>
  <c r="X494" i="1"/>
  <c r="X2778" i="1"/>
  <c r="X3460" i="1"/>
  <c r="X2466" i="1"/>
  <c r="X3461" i="1"/>
  <c r="X1839" i="1"/>
  <c r="X1480" i="1"/>
  <c r="X3764" i="1"/>
  <c r="X495" i="1"/>
  <c r="X811" i="1"/>
  <c r="X1481" i="1"/>
  <c r="X2779" i="1"/>
  <c r="X3462" i="1"/>
  <c r="X2467" i="1"/>
  <c r="X1482" i="1"/>
  <c r="X2145" i="1"/>
  <c r="X3463" i="1"/>
  <c r="X1483" i="1"/>
  <c r="X496" i="1"/>
  <c r="X111" i="1"/>
  <c r="X3117" i="1"/>
  <c r="X812" i="1"/>
  <c r="X813" i="1"/>
  <c r="X3118" i="1"/>
  <c r="X3119" i="1"/>
  <c r="X3765" i="1"/>
  <c r="X2780" i="1"/>
  <c r="X1840" i="1"/>
  <c r="X1484" i="1"/>
  <c r="X497" i="1"/>
  <c r="X3120" i="1"/>
  <c r="X3121" i="1"/>
  <c r="X3122" i="1"/>
  <c r="X112" i="1"/>
  <c r="X3123" i="1"/>
  <c r="X2781" i="1"/>
  <c r="X113" i="1"/>
  <c r="X114" i="1"/>
  <c r="X1485" i="1"/>
  <c r="X3464" i="1"/>
  <c r="X498" i="1"/>
  <c r="X2468" i="1"/>
  <c r="X115" i="1"/>
  <c r="X1486" i="1"/>
  <c r="X1137" i="1"/>
  <c r="X116" i="1"/>
  <c r="X3766" i="1"/>
  <c r="X3767" i="1"/>
  <c r="X3768" i="1"/>
  <c r="X117" i="1"/>
  <c r="X3465" i="1"/>
  <c r="X3466" i="1"/>
  <c r="X2469" i="1"/>
  <c r="X1487" i="1"/>
  <c r="X118" i="1"/>
  <c r="X1841" i="1"/>
  <c r="X1488" i="1"/>
  <c r="X2146" i="1"/>
  <c r="X3769" i="1"/>
  <c r="X499" i="1"/>
  <c r="X3467" i="1"/>
  <c r="X1138" i="1"/>
  <c r="X3468" i="1"/>
  <c r="X119" i="1"/>
  <c r="X814" i="1"/>
  <c r="X1842" i="1"/>
  <c r="X1489" i="1"/>
  <c r="X2470" i="1"/>
  <c r="X120" i="1"/>
  <c r="X2471" i="1"/>
  <c r="X3469" i="1"/>
  <c r="X3124" i="1"/>
  <c r="X3770" i="1"/>
  <c r="X1139" i="1"/>
  <c r="X815" i="1"/>
  <c r="X2472" i="1"/>
  <c r="X1843" i="1"/>
  <c r="X816" i="1"/>
  <c r="X1140" i="1"/>
  <c r="X121" i="1"/>
  <c r="X2473" i="1"/>
  <c r="X2474" i="1"/>
  <c r="X2475" i="1"/>
  <c r="X2782" i="1"/>
  <c r="X2147" i="1"/>
  <c r="X3470" i="1"/>
  <c r="X3771" i="1"/>
  <c r="X1490" i="1"/>
  <c r="X1141" i="1"/>
  <c r="X1491" i="1"/>
  <c r="X2783" i="1"/>
  <c r="X817" i="1"/>
  <c r="X818" i="1"/>
  <c r="X2148" i="1"/>
  <c r="X122" i="1"/>
  <c r="X500" i="1"/>
  <c r="X123" i="1"/>
  <c r="X3125" i="1"/>
  <c r="X501" i="1"/>
  <c r="X819" i="1"/>
  <c r="X2476" i="1"/>
  <c r="X3126" i="1"/>
  <c r="X2784" i="1"/>
  <c r="X2149" i="1"/>
  <c r="X124" i="1"/>
  <c r="X3772" i="1"/>
  <c r="X1142" i="1"/>
  <c r="X3471" i="1"/>
  <c r="X2477" i="1"/>
  <c r="X2150" i="1"/>
  <c r="X820" i="1"/>
  <c r="X125" i="1"/>
  <c r="X2478" i="1"/>
  <c r="X2785" i="1"/>
  <c r="X2151" i="1"/>
  <c r="X821" i="1"/>
  <c r="X2479" i="1"/>
  <c r="X822" i="1"/>
  <c r="X3773" i="1"/>
  <c r="X2152" i="1"/>
  <c r="X3774" i="1"/>
  <c r="X1492" i="1"/>
  <c r="X3775" i="1"/>
  <c r="X1844" i="1"/>
  <c r="X3776" i="1"/>
  <c r="X1143" i="1"/>
  <c r="X1845" i="1"/>
  <c r="X2153" i="1"/>
  <c r="X2480" i="1"/>
  <c r="X1144" i="1"/>
  <c r="X2481" i="1"/>
  <c r="X2786" i="1"/>
  <c r="X1145" i="1"/>
  <c r="X3777" i="1"/>
  <c r="X3778" i="1"/>
  <c r="X3472" i="1"/>
  <c r="X1146" i="1"/>
  <c r="X3779" i="1"/>
  <c r="X3127" i="1"/>
  <c r="X2154" i="1"/>
  <c r="X126" i="1"/>
  <c r="X1846" i="1"/>
  <c r="X127" i="1"/>
  <c r="X2787" i="1"/>
  <c r="X3473" i="1"/>
  <c r="X3780" i="1"/>
  <c r="X2482" i="1"/>
  <c r="X3781" i="1"/>
  <c r="X128" i="1"/>
  <c r="X1493" i="1"/>
  <c r="X1147" i="1"/>
  <c r="X1847" i="1"/>
  <c r="X3474" i="1"/>
  <c r="X3782" i="1"/>
  <c r="X3475" i="1"/>
  <c r="X2788" i="1"/>
  <c r="X2155" i="1"/>
  <c r="X3783" i="1"/>
  <c r="X3476" i="1"/>
  <c r="X2483" i="1"/>
  <c r="X1494" i="1"/>
  <c r="X502" i="1"/>
  <c r="X3128" i="1"/>
  <c r="X2789" i="1"/>
  <c r="X3784" i="1"/>
  <c r="X1495" i="1"/>
  <c r="X3129" i="1"/>
  <c r="X3477" i="1"/>
  <c r="X503" i="1"/>
  <c r="X1496" i="1"/>
  <c r="X3785" i="1"/>
  <c r="X1848" i="1"/>
  <c r="X504" i="1"/>
  <c r="X3130" i="1"/>
  <c r="X1497" i="1"/>
  <c r="X823" i="1"/>
  <c r="X1148" i="1"/>
  <c r="X2484" i="1"/>
  <c r="X3786" i="1"/>
  <c r="X129" i="1"/>
  <c r="X1849" i="1"/>
  <c r="X130" i="1"/>
  <c r="X3787" i="1"/>
  <c r="X2156" i="1"/>
  <c r="X3478" i="1"/>
  <c r="X1498" i="1"/>
  <c r="X3131" i="1"/>
  <c r="X131" i="1"/>
  <c r="X1149" i="1"/>
  <c r="X3788" i="1"/>
  <c r="X2157" i="1"/>
  <c r="X2158" i="1"/>
  <c r="X2159" i="1"/>
  <c r="X2160" i="1"/>
  <c r="X2485" i="1"/>
  <c r="X2486" i="1"/>
  <c r="X3132" i="1"/>
  <c r="X1499" i="1"/>
  <c r="X1850" i="1"/>
  <c r="X2487" i="1"/>
  <c r="X2488" i="1"/>
  <c r="X1500" i="1"/>
  <c r="X824" i="1"/>
  <c r="X825" i="1"/>
  <c r="X1851" i="1"/>
  <c r="X3789" i="1"/>
  <c r="X826" i="1"/>
  <c r="X2489" i="1"/>
  <c r="X3133" i="1"/>
  <c r="X3134" i="1"/>
  <c r="X3790" i="1"/>
  <c r="X2490" i="1"/>
  <c r="X827" i="1"/>
  <c r="X1501" i="1"/>
  <c r="X828" i="1"/>
  <c r="X505" i="1"/>
  <c r="X3791" i="1"/>
  <c r="X506" i="1"/>
  <c r="X1502" i="1"/>
  <c r="X1852" i="1"/>
  <c r="X132" i="1"/>
  <c r="X507" i="1"/>
  <c r="X508" i="1"/>
  <c r="X829" i="1"/>
  <c r="X3792" i="1"/>
  <c r="X3479" i="1"/>
  <c r="X830" i="1"/>
  <c r="X3793" i="1"/>
  <c r="X1853" i="1"/>
  <c r="X1503" i="1"/>
  <c r="X831" i="1"/>
  <c r="X133" i="1"/>
  <c r="X1150" i="1"/>
  <c r="X3480" i="1"/>
  <c r="X134" i="1"/>
  <c r="X3794" i="1"/>
  <c r="X135" i="1"/>
  <c r="X3481" i="1"/>
  <c r="X509" i="1"/>
  <c r="X1504" i="1"/>
  <c r="X136" i="1"/>
  <c r="X510" i="1"/>
  <c r="X1505" i="1"/>
  <c r="X137" i="1"/>
  <c r="X3135" i="1"/>
  <c r="X3482" i="1"/>
  <c r="X1151" i="1"/>
  <c r="X511" i="1"/>
  <c r="X512" i="1"/>
  <c r="X513" i="1"/>
  <c r="X2491" i="1"/>
  <c r="X514" i="1"/>
  <c r="X832" i="1"/>
  <c r="X1854" i="1"/>
  <c r="X833" i="1"/>
  <c r="X1152" i="1"/>
  <c r="X138" i="1"/>
  <c r="X1506" i="1"/>
  <c r="X834" i="1"/>
  <c r="X3136" i="1"/>
  <c r="X1507" i="1"/>
  <c r="X2790" i="1"/>
  <c r="X1153" i="1"/>
  <c r="X835" i="1"/>
  <c r="X139" i="1"/>
  <c r="X836" i="1"/>
  <c r="X3483" i="1"/>
  <c r="X515" i="1"/>
  <c r="X1508" i="1"/>
  <c r="X3484" i="1"/>
  <c r="X1154" i="1"/>
  <c r="X516" i="1"/>
  <c r="X140" i="1"/>
  <c r="X141" i="1"/>
  <c r="X1509" i="1"/>
  <c r="X1155" i="1"/>
  <c r="X142" i="1"/>
  <c r="X3485" i="1"/>
  <c r="X3137" i="1"/>
  <c r="X3138" i="1"/>
  <c r="X2161" i="1"/>
  <c r="X2162" i="1"/>
  <c r="X1510" i="1"/>
  <c r="X2163" i="1"/>
  <c r="X2791" i="1"/>
  <c r="X143" i="1"/>
  <c r="X2164" i="1"/>
  <c r="X3795" i="1"/>
  <c r="X1156" i="1"/>
  <c r="X517" i="1"/>
  <c r="X3796" i="1"/>
  <c r="X3139" i="1"/>
  <c r="X2165" i="1"/>
  <c r="X1511" i="1"/>
  <c r="X3797" i="1"/>
  <c r="X144" i="1"/>
  <c r="X2492" i="1"/>
  <c r="X3798" i="1"/>
  <c r="X1855" i="1"/>
  <c r="X3140" i="1"/>
  <c r="X1856" i="1"/>
  <c r="X3486" i="1"/>
  <c r="X2166" i="1"/>
  <c r="X518" i="1"/>
  <c r="X2792" i="1"/>
  <c r="X3799" i="1"/>
  <c r="X2167" i="1"/>
  <c r="X1857" i="1"/>
  <c r="X3487" i="1"/>
  <c r="X145" i="1"/>
  <c r="X146" i="1"/>
  <c r="X1512" i="1"/>
  <c r="X2493" i="1"/>
  <c r="X837" i="1"/>
  <c r="X2793" i="1"/>
  <c r="X519" i="1"/>
  <c r="X838" i="1"/>
  <c r="X147" i="1"/>
  <c r="X1858" i="1"/>
  <c r="X839" i="1"/>
  <c r="X2494" i="1"/>
  <c r="X2168" i="1"/>
  <c r="X148" i="1"/>
  <c r="X3141" i="1"/>
  <c r="X3800" i="1"/>
  <c r="X2169" i="1"/>
  <c r="X2170" i="1"/>
  <c r="X2495" i="1"/>
  <c r="X1513" i="1"/>
  <c r="X840" i="1"/>
  <c r="X2496" i="1"/>
  <c r="X2171" i="1"/>
  <c r="X3142" i="1"/>
  <c r="X520" i="1"/>
  <c r="X2794" i="1"/>
  <c r="X841" i="1"/>
  <c r="X842" i="1"/>
  <c r="X3143" i="1"/>
  <c r="X1859" i="1"/>
  <c r="X149" i="1"/>
  <c r="X1860" i="1"/>
  <c r="X1514" i="1"/>
  <c r="X3144" i="1"/>
  <c r="X2795" i="1"/>
  <c r="X3488" i="1"/>
  <c r="X1157" i="1"/>
  <c r="X3145" i="1"/>
  <c r="X1515" i="1"/>
  <c r="X3146" i="1"/>
  <c r="X150" i="1"/>
  <c r="X151" i="1"/>
  <c r="X1861" i="1"/>
  <c r="X2172" i="1"/>
  <c r="X2796" i="1"/>
  <c r="X843" i="1"/>
  <c r="X3489" i="1"/>
  <c r="X2797" i="1"/>
  <c r="X1158" i="1"/>
  <c r="X1516" i="1"/>
  <c r="X1862" i="1"/>
  <c r="X2497" i="1"/>
  <c r="X521" i="1"/>
  <c r="X2498" i="1"/>
  <c r="X152" i="1"/>
  <c r="X3801" i="1"/>
  <c r="X1517" i="1"/>
  <c r="X3490" i="1"/>
  <c r="X1159" i="1"/>
  <c r="X2798" i="1"/>
  <c r="X522" i="1"/>
  <c r="X1518" i="1"/>
  <c r="X1519" i="1"/>
  <c r="X1520" i="1"/>
  <c r="X153" i="1"/>
  <c r="X3491" i="1"/>
  <c r="X3147" i="1"/>
  <c r="X523" i="1"/>
  <c r="X154" i="1"/>
  <c r="X1521" i="1"/>
  <c r="X2173" i="1"/>
  <c r="X2799" i="1"/>
  <c r="X2800" i="1"/>
  <c r="X524" i="1"/>
  <c r="X155" i="1"/>
  <c r="X156" i="1"/>
  <c r="X1863" i="1"/>
  <c r="X1864" i="1"/>
  <c r="X157" i="1"/>
  <c r="X3802" i="1"/>
  <c r="X2499" i="1"/>
  <c r="X3148" i="1"/>
  <c r="X3803" i="1"/>
  <c r="X844" i="1"/>
  <c r="X158" i="1"/>
  <c r="X3149" i="1"/>
  <c r="X2174" i="1"/>
  <c r="X2175" i="1"/>
  <c r="X159" i="1"/>
  <c r="X2500" i="1"/>
  <c r="X2501" i="1"/>
  <c r="X3804" i="1"/>
  <c r="X2176" i="1"/>
  <c r="X3805" i="1"/>
  <c r="X3806" i="1"/>
  <c r="X845" i="1"/>
  <c r="X2502" i="1"/>
  <c r="X1865" i="1"/>
  <c r="X3807" i="1"/>
  <c r="X3150" i="1"/>
  <c r="X846" i="1"/>
  <c r="X1522" i="1"/>
  <c r="X2503" i="1"/>
  <c r="X3808" i="1"/>
  <c r="X1866" i="1"/>
  <c r="X1523" i="1"/>
  <c r="X1160" i="1"/>
  <c r="X3151" i="1"/>
  <c r="X1867" i="1"/>
  <c r="X3152" i="1"/>
  <c r="X2177" i="1"/>
  <c r="X2178" i="1"/>
  <c r="X1524" i="1"/>
  <c r="X2179" i="1"/>
  <c r="X2801" i="1"/>
  <c r="X1525" i="1"/>
  <c r="X3492" i="1"/>
  <c r="X1868" i="1"/>
  <c r="X525" i="1"/>
  <c r="X160" i="1"/>
  <c r="X526" i="1"/>
  <c r="X847" i="1"/>
  <c r="X3153" i="1"/>
  <c r="X527" i="1"/>
  <c r="X1526" i="1"/>
  <c r="X2504" i="1"/>
  <c r="X1161" i="1"/>
  <c r="X528" i="1"/>
  <c r="X2180" i="1"/>
  <c r="X3154" i="1"/>
  <c r="X2505" i="1"/>
  <c r="X161" i="1"/>
  <c r="X3155" i="1"/>
  <c r="X2802" i="1"/>
  <c r="X3156" i="1"/>
  <c r="X2181" i="1"/>
  <c r="X2182" i="1"/>
  <c r="X1162" i="1"/>
  <c r="X1527" i="1"/>
  <c r="X162" i="1"/>
  <c r="X163" i="1"/>
  <c r="X529" i="1"/>
  <c r="X3157" i="1"/>
  <c r="X2183" i="1"/>
  <c r="X1163" i="1"/>
  <c r="X1528" i="1"/>
  <c r="X2803" i="1"/>
  <c r="X530" i="1"/>
  <c r="X1164" i="1"/>
  <c r="X3158" i="1"/>
  <c r="X3493" i="1"/>
  <c r="X3809" i="1"/>
  <c r="X164" i="1"/>
  <c r="X165" i="1"/>
  <c r="X1529" i="1"/>
  <c r="X1530" i="1"/>
  <c r="X3810" i="1"/>
  <c r="X1165" i="1"/>
  <c r="X2804" i="1"/>
  <c r="X848" i="1"/>
  <c r="X3159" i="1"/>
  <c r="X2805" i="1"/>
  <c r="X2506" i="1"/>
  <c r="X1869" i="1"/>
  <c r="X531" i="1"/>
  <c r="X532" i="1"/>
  <c r="X166" i="1"/>
  <c r="X2806" i="1"/>
  <c r="X533" i="1"/>
  <c r="X167" i="1"/>
  <c r="X849" i="1"/>
  <c r="X2184" i="1"/>
  <c r="X1531" i="1"/>
  <c r="X2185" i="1"/>
  <c r="X168" i="1"/>
  <c r="X3811" i="1"/>
  <c r="X2186" i="1"/>
  <c r="X1166" i="1"/>
  <c r="X3160" i="1"/>
  <c r="X3812" i="1"/>
  <c r="X534" i="1"/>
  <c r="X850" i="1"/>
  <c r="X3494" i="1"/>
  <c r="X535" i="1"/>
  <c r="X1870" i="1"/>
  <c r="X2187" i="1"/>
  <c r="X3813" i="1"/>
  <c r="X3495" i="1"/>
  <c r="X536" i="1"/>
  <c r="X2807" i="1"/>
  <c r="X2188" i="1"/>
  <c r="X2507" i="1"/>
  <c r="X2808" i="1"/>
  <c r="X3161" i="1"/>
  <c r="X1871" i="1"/>
  <c r="X1532" i="1"/>
  <c r="X1872" i="1"/>
  <c r="X1873" i="1"/>
  <c r="X169" i="1"/>
  <c r="X2508" i="1"/>
  <c r="X3814" i="1"/>
  <c r="X1533" i="1"/>
  <c r="X2809" i="1"/>
  <c r="X3162" i="1"/>
  <c r="X3815" i="1"/>
  <c r="X2189" i="1"/>
  <c r="X3163" i="1"/>
  <c r="X2810" i="1"/>
  <c r="X851" i="1"/>
  <c r="X3164" i="1"/>
  <c r="X1874" i="1"/>
  <c r="X2509" i="1"/>
  <c r="X2510" i="1"/>
  <c r="X2190" i="1"/>
  <c r="X2191" i="1"/>
  <c r="X2192" i="1"/>
  <c r="X3165" i="1"/>
  <c r="X2811" i="1"/>
  <c r="X852" i="1"/>
  <c r="X1534" i="1"/>
  <c r="X170" i="1"/>
  <c r="X1535" i="1"/>
  <c r="X1875" i="1"/>
  <c r="X3816" i="1"/>
  <c r="X2812" i="1"/>
  <c r="X1876" i="1"/>
  <c r="X171" i="1"/>
  <c r="X1877" i="1"/>
  <c r="X172" i="1"/>
  <c r="X2193" i="1"/>
  <c r="X2511" i="1"/>
  <c r="X3166" i="1"/>
  <c r="X853" i="1"/>
  <c r="X2194" i="1"/>
  <c r="X2195" i="1"/>
  <c r="X2813" i="1"/>
  <c r="X1167" i="1"/>
  <c r="X537" i="1"/>
  <c r="X1878" i="1"/>
  <c r="X3496" i="1"/>
  <c r="X3497" i="1"/>
  <c r="X1536" i="1"/>
  <c r="X3498" i="1"/>
  <c r="X1537" i="1"/>
  <c r="X538" i="1"/>
  <c r="X173" i="1"/>
  <c r="X854" i="1"/>
  <c r="X855" i="1"/>
  <c r="X3499" i="1"/>
  <c r="X3167" i="1"/>
  <c r="X539" i="1"/>
  <c r="X540" i="1"/>
  <c r="X3817" i="1"/>
  <c r="X1538" i="1"/>
  <c r="X3168" i="1"/>
  <c r="X2512" i="1"/>
  <c r="X541" i="1"/>
  <c r="X542" i="1"/>
  <c r="X1168" i="1"/>
  <c r="X856" i="1"/>
  <c r="X1539" i="1"/>
  <c r="X3169" i="1"/>
  <c r="X3500" i="1"/>
  <c r="X1169" i="1"/>
  <c r="X543" i="1"/>
  <c r="X1170" i="1"/>
  <c r="X2196" i="1"/>
  <c r="X2197" i="1"/>
  <c r="X1879" i="1"/>
  <c r="X1540" i="1"/>
  <c r="X1171" i="1"/>
  <c r="X857" i="1"/>
  <c r="X1541" i="1"/>
  <c r="X3170" i="1"/>
  <c r="X3171" i="1"/>
  <c r="X2814" i="1"/>
  <c r="X3818" i="1"/>
  <c r="X3819" i="1"/>
  <c r="X3820" i="1"/>
  <c r="X1880" i="1"/>
  <c r="X2513" i="1"/>
  <c r="X2198" i="1"/>
  <c r="X3501" i="1"/>
  <c r="X174" i="1"/>
  <c r="X2514" i="1"/>
  <c r="X1542" i="1"/>
  <c r="X1172" i="1"/>
  <c r="X2815" i="1"/>
  <c r="X1543" i="1"/>
  <c r="X175" i="1"/>
  <c r="X2816" i="1"/>
  <c r="X176" i="1"/>
  <c r="X1544" i="1"/>
  <c r="X544" i="1"/>
  <c r="X858" i="1"/>
  <c r="X1173" i="1"/>
  <c r="X545" i="1"/>
  <c r="X1881" i="1"/>
  <c r="X859" i="1"/>
  <c r="X177" i="1"/>
  <c r="X178" i="1"/>
  <c r="X860" i="1"/>
  <c r="X3172" i="1"/>
  <c r="X1882" i="1"/>
  <c r="X546" i="1"/>
  <c r="X1545" i="1"/>
  <c r="X547" i="1"/>
  <c r="X3173" i="1"/>
  <c r="X3821" i="1"/>
  <c r="X1546" i="1"/>
  <c r="X3502" i="1"/>
  <c r="X3174" i="1"/>
  <c r="X548" i="1"/>
  <c r="X2817" i="1"/>
  <c r="X1883" i="1"/>
  <c r="X2818" i="1"/>
  <c r="X3503" i="1"/>
  <c r="X2819" i="1"/>
  <c r="X3175" i="1"/>
  <c r="X1884" i="1"/>
  <c r="X861" i="1"/>
  <c r="X3504" i="1"/>
  <c r="X1885" i="1"/>
  <c r="X862" i="1"/>
  <c r="X1174" i="1"/>
  <c r="X2199" i="1"/>
  <c r="X1886" i="1"/>
  <c r="X1175" i="1"/>
  <c r="X863" i="1"/>
  <c r="X3822" i="1"/>
  <c r="X3823" i="1"/>
  <c r="X2820" i="1"/>
  <c r="X3176" i="1"/>
  <c r="X2515" i="1"/>
  <c r="X549" i="1"/>
  <c r="X2200" i="1"/>
  <c r="X1547" i="1"/>
  <c r="X550" i="1"/>
  <c r="X3824" i="1"/>
  <c r="X1887" i="1"/>
  <c r="X1888" i="1"/>
  <c r="X2201" i="1"/>
  <c r="X2202" i="1"/>
  <c r="X3177" i="1"/>
  <c r="X2203" i="1"/>
  <c r="X3505" i="1"/>
  <c r="X1548" i="1"/>
  <c r="X3506" i="1"/>
  <c r="X1176" i="1"/>
  <c r="X179" i="1"/>
  <c r="X864" i="1"/>
  <c r="X2516" i="1"/>
  <c r="X1549" i="1"/>
  <c r="X1550" i="1"/>
  <c r="X3178" i="1"/>
  <c r="X2204" i="1"/>
  <c r="X3507" i="1"/>
  <c r="X1177" i="1"/>
  <c r="X551" i="1"/>
  <c r="X180" i="1"/>
  <c r="X3179" i="1"/>
  <c r="X2517" i="1"/>
  <c r="X1551" i="1"/>
  <c r="X3180" i="1"/>
  <c r="X865" i="1"/>
  <c r="X3508" i="1"/>
  <c r="X2205" i="1"/>
  <c r="X3825" i="1"/>
  <c r="X3181" i="1"/>
  <c r="X3826" i="1"/>
  <c r="X2518" i="1"/>
  <c r="X1552" i="1"/>
  <c r="X552" i="1"/>
  <c r="X3509" i="1"/>
  <c r="X181" i="1"/>
  <c r="X1178" i="1"/>
  <c r="X182" i="1"/>
  <c r="X1889" i="1"/>
  <c r="X2519" i="1"/>
  <c r="X2821" i="1"/>
  <c r="X183" i="1"/>
  <c r="X3510" i="1"/>
  <c r="X2206" i="1"/>
  <c r="X1553" i="1"/>
  <c r="X3182" i="1"/>
  <c r="X2822" i="1"/>
  <c r="X1890" i="1"/>
  <c r="X553" i="1"/>
  <c r="X2520" i="1"/>
  <c r="X1891" i="1"/>
  <c r="X3183" i="1"/>
  <c r="X2823" i="1"/>
  <c r="X184" i="1"/>
  <c r="X1554" i="1"/>
  <c r="X2521" i="1"/>
  <c r="X1892" i="1"/>
  <c r="X1555" i="1"/>
  <c r="X2522" i="1"/>
  <c r="X1179" i="1"/>
  <c r="X1893" i="1"/>
  <c r="X3511" i="1"/>
  <c r="X3512" i="1"/>
  <c r="X554" i="1"/>
  <c r="X2523" i="1"/>
  <c r="X2524" i="1"/>
  <c r="X1180" i="1"/>
  <c r="X555" i="1"/>
  <c r="X3513" i="1"/>
  <c r="X3184" i="1"/>
  <c r="X556" i="1"/>
  <c r="X3827" i="1"/>
  <c r="X3828" i="1"/>
  <c r="X1894" i="1"/>
  <c r="X2824" i="1"/>
  <c r="X185" i="1"/>
  <c r="X557" i="1"/>
  <c r="X1895" i="1"/>
  <c r="X866" i="1"/>
  <c r="X2207" i="1"/>
  <c r="X3829" i="1"/>
  <c r="X1556" i="1"/>
  <c r="X3514" i="1"/>
  <c r="X2525" i="1"/>
  <c r="X3515" i="1"/>
  <c r="X1896" i="1"/>
  <c r="X3185" i="1"/>
  <c r="X186" i="1"/>
  <c r="X187" i="1"/>
  <c r="X1181" i="1"/>
  <c r="X3516" i="1"/>
  <c r="X1182" i="1"/>
  <c r="X1897" i="1"/>
  <c r="X188" i="1"/>
  <c r="X2825" i="1"/>
  <c r="X2208" i="1"/>
  <c r="X3517" i="1"/>
  <c r="X189" i="1"/>
  <c r="X2209" i="1"/>
  <c r="X558" i="1"/>
  <c r="X3518" i="1"/>
  <c r="X1898" i="1"/>
  <c r="X2826" i="1"/>
  <c r="X1557" i="1"/>
  <c r="X2827" i="1"/>
  <c r="X3830" i="1"/>
  <c r="X190" i="1"/>
  <c r="X3186" i="1"/>
  <c r="X1558" i="1"/>
  <c r="X191" i="1"/>
  <c r="X2526" i="1"/>
  <c r="X867" i="1"/>
  <c r="X1183" i="1"/>
  <c r="X1559" i="1"/>
  <c r="X3831" i="1"/>
  <c r="X2828" i="1"/>
  <c r="X1184" i="1"/>
  <c r="X868" i="1"/>
  <c r="X2829" i="1"/>
  <c r="X1185" i="1"/>
  <c r="X3519" i="1"/>
  <c r="X1560" i="1"/>
  <c r="X869" i="1"/>
  <c r="X870" i="1"/>
  <c r="X192" i="1"/>
  <c r="X871" i="1"/>
  <c r="X2527" i="1"/>
  <c r="X2210" i="1"/>
  <c r="X2211" i="1"/>
  <c r="X3187" i="1"/>
  <c r="X1561" i="1"/>
  <c r="X3188" i="1"/>
  <c r="X559" i="1"/>
  <c r="X872" i="1"/>
  <c r="X3189" i="1"/>
  <c r="X3832" i="1"/>
  <c r="X2528" i="1"/>
  <c r="X1899" i="1"/>
  <c r="X2529" i="1"/>
  <c r="X3190" i="1"/>
  <c r="X1562" i="1"/>
  <c r="X1186" i="1"/>
  <c r="X3191" i="1"/>
  <c r="X1900" i="1"/>
  <c r="X3833" i="1"/>
  <c r="X1563" i="1"/>
  <c r="X3834" i="1"/>
  <c r="X873" i="1"/>
  <c r="X1901" i="1"/>
  <c r="X1902" i="1"/>
  <c r="X3835" i="1"/>
  <c r="X2530" i="1"/>
  <c r="X560" i="1"/>
  <c r="X2212" i="1"/>
  <c r="X1564" i="1"/>
  <c r="X1565" i="1"/>
  <c r="X3520" i="1"/>
  <c r="X3192" i="1"/>
  <c r="X3193" i="1"/>
  <c r="X874" i="1"/>
  <c r="X1187" i="1"/>
  <c r="X2531" i="1"/>
  <c r="X1188" i="1"/>
  <c r="X2830" i="1"/>
  <c r="X3836" i="1"/>
  <c r="X1903" i="1"/>
  <c r="X2213" i="1"/>
  <c r="X561" i="1"/>
  <c r="X1566" i="1"/>
  <c r="X193" i="1"/>
  <c r="X2831" i="1"/>
  <c r="X2832" i="1"/>
  <c r="X1567" i="1"/>
  <c r="X2833" i="1"/>
  <c r="X194" i="1"/>
  <c r="X562" i="1"/>
  <c r="X3521" i="1"/>
  <c r="X2834" i="1"/>
  <c r="X3194" i="1"/>
  <c r="X2532" i="1"/>
  <c r="X2214" i="1"/>
  <c r="X1568" i="1"/>
  <c r="X1569" i="1"/>
  <c r="X195" i="1"/>
  <c r="X563" i="1"/>
  <c r="X3837" i="1"/>
  <c r="X3195" i="1"/>
  <c r="X196" i="1"/>
  <c r="X2533" i="1"/>
  <c r="X2835" i="1"/>
  <c r="X1904" i="1"/>
  <c r="X1570" i="1"/>
  <c r="X2836" i="1"/>
  <c r="X3838" i="1"/>
  <c r="X564" i="1"/>
  <c r="X565" i="1"/>
  <c r="X1189" i="1"/>
  <c r="X1905" i="1"/>
  <c r="X1190" i="1"/>
  <c r="X3839" i="1"/>
  <c r="X197" i="1"/>
  <c r="X2215" i="1"/>
  <c r="X2837" i="1"/>
  <c r="X2838" i="1"/>
  <c r="X875" i="1"/>
  <c r="X1906" i="1"/>
  <c r="X2534" i="1"/>
  <c r="X1907" i="1"/>
  <c r="X2535" i="1"/>
  <c r="X198" i="1"/>
  <c r="X1571" i="1"/>
  <c r="X2216" i="1"/>
  <c r="X3522" i="1"/>
  <c r="X2839" i="1"/>
  <c r="X1908" i="1"/>
  <c r="X2536" i="1"/>
  <c r="X2537" i="1"/>
  <c r="X2538" i="1"/>
  <c r="X2217" i="1"/>
  <c r="X2840" i="1"/>
  <c r="X2539" i="1"/>
  <c r="X566" i="1"/>
  <c r="X199" i="1"/>
  <c r="X3523" i="1"/>
  <c r="X876" i="1"/>
  <c r="X1909" i="1"/>
  <c r="X200" i="1"/>
  <c r="X1191" i="1"/>
  <c r="X1910" i="1"/>
  <c r="X3840" i="1"/>
  <c r="X3524" i="1"/>
  <c r="X2841" i="1"/>
  <c r="X1572" i="1"/>
  <c r="X877" i="1"/>
  <c r="X1192" i="1"/>
  <c r="X1911" i="1"/>
  <c r="X2540" i="1"/>
  <c r="X3841" i="1"/>
  <c r="X201" i="1"/>
  <c r="X3842" i="1"/>
  <c r="X3843" i="1"/>
  <c r="X3844" i="1"/>
  <c r="X1193" i="1"/>
  <c r="X3196" i="1"/>
  <c r="X2842" i="1"/>
  <c r="X878" i="1"/>
  <c r="X1573" i="1"/>
  <c r="X3197" i="1"/>
  <c r="X879" i="1"/>
  <c r="X2541" i="1"/>
  <c r="X3845" i="1"/>
  <c r="X2218" i="1"/>
  <c r="X3846" i="1"/>
  <c r="X2219" i="1"/>
  <c r="X3847" i="1"/>
  <c r="X2542" i="1"/>
  <c r="X3848" i="1"/>
  <c r="X3525" i="1"/>
  <c r="X880" i="1"/>
  <c r="X567" i="1"/>
  <c r="X2220" i="1"/>
  <c r="X2221" i="1"/>
  <c r="X3849" i="1"/>
  <c r="X2222" i="1"/>
  <c r="X1194" i="1"/>
  <c r="X1912" i="1"/>
  <c r="X202" i="1"/>
  <c r="X3850" i="1"/>
  <c r="X1913" i="1"/>
  <c r="X1914" i="1"/>
  <c r="X568" i="1"/>
  <c r="X881" i="1"/>
  <c r="X2843" i="1"/>
  <c r="X2223" i="1"/>
  <c r="X1195" i="1"/>
  <c r="X2844" i="1"/>
  <c r="X2845" i="1"/>
  <c r="X2846" i="1"/>
  <c r="X203" i="1"/>
  <c r="X1915" i="1"/>
  <c r="X3851" i="1"/>
  <c r="X3852" i="1"/>
  <c r="X2224" i="1"/>
  <c r="X1574" i="1"/>
  <c r="X3198" i="1"/>
  <c r="X1916" i="1"/>
  <c r="X2847" i="1"/>
  <c r="X3526" i="1"/>
  <c r="X204" i="1"/>
  <c r="X1575" i="1"/>
  <c r="X2543" i="1"/>
  <c r="X2225" i="1"/>
  <c r="X2848" i="1"/>
  <c r="X882" i="1"/>
  <c r="X1576" i="1"/>
  <c r="X205" i="1"/>
  <c r="X1917" i="1"/>
  <c r="X206" i="1"/>
  <c r="X3199" i="1"/>
  <c r="X2226" i="1"/>
  <c r="X1196" i="1"/>
  <c r="X569" i="1"/>
  <c r="X3527" i="1"/>
  <c r="X2849" i="1"/>
  <c r="X207" i="1"/>
  <c r="X570" i="1"/>
  <c r="X208" i="1"/>
  <c r="X2544" i="1"/>
  <c r="X3528" i="1"/>
  <c r="X2850" i="1"/>
  <c r="X2227" i="1"/>
  <c r="X3529" i="1"/>
  <c r="X1197" i="1"/>
  <c r="X1918" i="1"/>
  <c r="X3200" i="1"/>
  <c r="X2851" i="1"/>
  <c r="X1577" i="1"/>
  <c r="X1578" i="1"/>
  <c r="X3530" i="1"/>
  <c r="X883" i="1"/>
  <c r="X3201" i="1"/>
  <c r="X2228" i="1"/>
  <c r="X3853" i="1"/>
  <c r="X571" i="1"/>
  <c r="X572" i="1"/>
  <c r="X3202" i="1"/>
  <c r="X2229" i="1"/>
  <c r="X3203" i="1"/>
  <c r="X3204" i="1"/>
  <c r="X1198" i="1"/>
  <c r="X573" i="1"/>
  <c r="X3531" i="1"/>
  <c r="X209" i="1"/>
  <c r="X1579" i="1"/>
  <c r="X2545" i="1"/>
  <c r="X2230" i="1"/>
  <c r="X1919" i="1"/>
  <c r="X3532" i="1"/>
  <c r="X3854" i="1"/>
  <c r="X3205" i="1"/>
  <c r="X3855" i="1"/>
  <c r="X2231" i="1"/>
  <c r="X3533" i="1"/>
  <c r="X2546" i="1"/>
  <c r="X574" i="1"/>
  <c r="X3534" i="1"/>
  <c r="X3535" i="1"/>
  <c r="X3856" i="1"/>
  <c r="X1920" i="1"/>
  <c r="X1580" i="1"/>
  <c r="X3536" i="1"/>
  <c r="X3206" i="1"/>
  <c r="X3857" i="1"/>
  <c r="X884" i="1"/>
  <c r="X210" i="1"/>
  <c r="X1199" i="1"/>
  <c r="X1200" i="1"/>
  <c r="X575" i="1"/>
  <c r="X2232" i="1"/>
  <c r="X3858" i="1"/>
  <c r="X2852" i="1"/>
  <c r="X2547" i="1"/>
  <c r="X3207" i="1"/>
  <c r="X1201" i="1"/>
  <c r="X1202" i="1"/>
  <c r="X2853" i="1"/>
  <c r="X1203" i="1"/>
  <c r="X3859" i="1"/>
  <c r="X3860" i="1"/>
  <c r="X3208" i="1"/>
  <c r="X1581" i="1"/>
  <c r="X3537" i="1"/>
  <c r="X3538" i="1"/>
  <c r="X576" i="1"/>
  <c r="X1921" i="1"/>
  <c r="X3539" i="1"/>
  <c r="X2548" i="1"/>
  <c r="X2233" i="1"/>
  <c r="X2234" i="1"/>
  <c r="X2854" i="1"/>
  <c r="X3540" i="1"/>
  <c r="X2855" i="1"/>
  <c r="X1204" i="1"/>
  <c r="X577" i="1"/>
  <c r="X211" i="1"/>
  <c r="X578" i="1"/>
  <c r="X2856" i="1"/>
  <c r="X3209" i="1"/>
  <c r="X3861" i="1"/>
  <c r="X3210" i="1"/>
  <c r="X3862" i="1"/>
  <c r="X885" i="1"/>
  <c r="X3541" i="1"/>
  <c r="X579" i="1"/>
  <c r="X1922" i="1"/>
  <c r="X3542" i="1"/>
  <c r="X2857" i="1"/>
  <c r="X1582" i="1"/>
  <c r="X1205" i="1"/>
  <c r="X2235" i="1"/>
  <c r="X2858" i="1"/>
  <c r="X1923" i="1"/>
  <c r="X3863" i="1"/>
  <c r="X580" i="1"/>
  <c r="X886" i="1"/>
  <c r="X212" i="1"/>
  <c r="X581" i="1"/>
  <c r="X1924" i="1"/>
  <c r="X1206" i="1"/>
  <c r="X2859" i="1"/>
  <c r="X1207" i="1"/>
  <c r="X213" i="1"/>
  <c r="X2549" i="1"/>
  <c r="X3864" i="1"/>
  <c r="X2236" i="1"/>
  <c r="X887" i="1"/>
  <c r="X2550" i="1"/>
  <c r="X3543" i="1"/>
  <c r="X888" i="1"/>
  <c r="X889" i="1"/>
  <c r="X2860" i="1"/>
  <c r="X582" i="1"/>
  <c r="X583" i="1"/>
  <c r="X214" i="1"/>
  <c r="X1208" i="1"/>
  <c r="X215" i="1"/>
  <c r="X216" i="1"/>
  <c r="X2861" i="1"/>
  <c r="X3211" i="1"/>
  <c r="X1583" i="1"/>
  <c r="X3212" i="1"/>
  <c r="X3213" i="1"/>
  <c r="X1584" i="1"/>
  <c r="X1209" i="1"/>
  <c r="X3865" i="1"/>
  <c r="X217" i="1"/>
  <c r="X2237" i="1"/>
  <c r="X3214" i="1"/>
  <c r="X3215" i="1"/>
  <c r="X1925" i="1"/>
  <c r="X584" i="1"/>
  <c r="X1585" i="1"/>
  <c r="X1926" i="1"/>
  <c r="X218" i="1"/>
  <c r="X219" i="1"/>
  <c r="X3866" i="1"/>
  <c r="X2862" i="1"/>
  <c r="X3544" i="1"/>
  <c r="X890" i="1"/>
  <c r="X891" i="1"/>
  <c r="X892" i="1"/>
  <c r="X3216" i="1"/>
  <c r="X1586" i="1"/>
  <c r="X2863" i="1"/>
  <c r="X1587" i="1"/>
  <c r="X2864" i="1"/>
  <c r="X220" i="1"/>
  <c r="X1210" i="1"/>
  <c r="X1927" i="1"/>
  <c r="X2238" i="1"/>
  <c r="X1588" i="1"/>
  <c r="X3867" i="1"/>
  <c r="X3217" i="1"/>
  <c r="X1211" i="1"/>
  <c r="X3218" i="1"/>
  <c r="X2865" i="1"/>
  <c r="X221" i="1"/>
  <c r="X585" i="1"/>
  <c r="X1212" i="1"/>
  <c r="X2239" i="1"/>
  <c r="X1589" i="1"/>
  <c r="X3219" i="1"/>
  <c r="X2551" i="1"/>
  <c r="X3220" i="1"/>
  <c r="X3221" i="1"/>
  <c r="X1928" i="1"/>
  <c r="X3868" i="1"/>
  <c r="X2240" i="1"/>
  <c r="X2241" i="1"/>
  <c r="X3222" i="1"/>
  <c r="X3545" i="1"/>
  <c r="X2552" i="1"/>
  <c r="X3223" i="1"/>
  <c r="X3224" i="1"/>
  <c r="X3225" i="1"/>
  <c r="X2866" i="1"/>
  <c r="X3546" i="1"/>
  <c r="X586" i="1"/>
  <c r="X222" i="1"/>
  <c r="X223" i="1"/>
  <c r="X1213" i="1"/>
  <c r="X2867" i="1"/>
  <c r="X587" i="1"/>
  <c r="X2868" i="1"/>
  <c r="X2553" i="1"/>
  <c r="X1590" i="1"/>
  <c r="X3226" i="1"/>
  <c r="X3547" i="1"/>
  <c r="X224" i="1"/>
  <c r="X893" i="1"/>
  <c r="X3869" i="1"/>
  <c r="X2242" i="1"/>
  <c r="X2869" i="1"/>
  <c r="X2870" i="1"/>
  <c r="X2243" i="1"/>
  <c r="X1214" i="1"/>
  <c r="X3870" i="1"/>
  <c r="X2554" i="1"/>
  <c r="X1215" i="1"/>
  <c r="X225" i="1"/>
  <c r="X1591" i="1"/>
  <c r="X894" i="1"/>
  <c r="X2871" i="1"/>
  <c r="X2244" i="1"/>
  <c r="X1592" i="1"/>
  <c r="X226" i="1"/>
  <c r="X895" i="1"/>
  <c r="X3548" i="1"/>
  <c r="X3549" i="1"/>
  <c r="X227" i="1"/>
  <c r="X2872" i="1"/>
  <c r="X1593" i="1"/>
  <c r="X3871" i="1"/>
  <c r="X1594" i="1"/>
  <c r="X1595" i="1"/>
  <c r="X3227" i="1"/>
  <c r="X3872" i="1"/>
  <c r="X228" i="1"/>
  <c r="X2555" i="1"/>
  <c r="X1216" i="1"/>
  <c r="X3228" i="1"/>
  <c r="X2245" i="1"/>
  <c r="X2246" i="1"/>
  <c r="X1596" i="1"/>
  <c r="X896" i="1"/>
  <c r="X2247" i="1"/>
  <c r="X1597" i="1"/>
  <c r="X3550" i="1"/>
  <c r="X229" i="1"/>
  <c r="X1217" i="1"/>
  <c r="X897" i="1"/>
  <c r="X3873" i="1"/>
  <c r="X2248" i="1"/>
  <c r="X3229" i="1"/>
  <c r="X1218" i="1"/>
  <c r="X2556" i="1"/>
  <c r="X3230" i="1"/>
  <c r="X2249" i="1"/>
  <c r="X2250" i="1"/>
  <c r="X588" i="1"/>
  <c r="X3551" i="1"/>
  <c r="X3231" i="1"/>
  <c r="X898" i="1"/>
  <c r="X3232" i="1"/>
  <c r="X3233" i="1"/>
  <c r="X2251" i="1"/>
  <c r="X230" i="1"/>
  <c r="X899" i="1"/>
  <c r="X1219" i="1"/>
  <c r="X3874" i="1"/>
  <c r="X3552" i="1"/>
  <c r="X231" i="1"/>
  <c r="X1929" i="1"/>
  <c r="X3875" i="1"/>
  <c r="X2252" i="1"/>
  <c r="X1598" i="1"/>
  <c r="X3876" i="1"/>
  <c r="X1930" i="1"/>
  <c r="X589" i="1"/>
  <c r="X1220" i="1"/>
  <c r="X1931" i="1"/>
  <c r="X590" i="1"/>
  <c r="X3553" i="1"/>
  <c r="X3234" i="1"/>
  <c r="X1932" i="1"/>
  <c r="X1933" i="1"/>
  <c r="X1599" i="1"/>
  <c r="X2557" i="1"/>
  <c r="X3554" i="1"/>
  <c r="X591" i="1"/>
  <c r="X2873" i="1"/>
  <c r="X3235" i="1"/>
  <c r="X592" i="1"/>
  <c r="X2253" i="1"/>
  <c r="X2254" i="1"/>
  <c r="X1934" i="1"/>
  <c r="X2255" i="1"/>
  <c r="X593" i="1"/>
  <c r="X2874" i="1"/>
  <c r="X2875" i="1"/>
  <c r="X1600" i="1"/>
  <c r="X3877" i="1"/>
  <c r="X594" i="1"/>
  <c r="X1935" i="1"/>
  <c r="X900" i="1"/>
  <c r="X3555" i="1"/>
  <c r="X2256" i="1"/>
  <c r="X2876" i="1"/>
  <c r="X2558" i="1"/>
  <c r="X2559" i="1"/>
  <c r="X3878" i="1"/>
  <c r="X3879" i="1"/>
  <c r="X232" i="1"/>
  <c r="X2877" i="1"/>
  <c r="X233" i="1"/>
  <c r="X901" i="1"/>
  <c r="X234" i="1"/>
  <c r="X235" i="1"/>
  <c r="X3556" i="1"/>
  <c r="X236" i="1"/>
  <c r="X1221" i="1"/>
  <c r="X3236" i="1"/>
  <c r="X2257" i="1"/>
  <c r="X1222" i="1"/>
  <c r="X3880" i="1"/>
  <c r="X1601" i="1"/>
  <c r="X1223" i="1"/>
  <c r="X595" i="1"/>
  <c r="X1602" i="1"/>
  <c r="X3237" i="1"/>
  <c r="X1224" i="1"/>
  <c r="X237" i="1"/>
  <c r="X238" i="1"/>
  <c r="X2878" i="1"/>
  <c r="X2560" i="1"/>
  <c r="X2879" i="1"/>
  <c r="X239" i="1"/>
  <c r="X2258" i="1"/>
  <c r="X240" i="1"/>
  <c r="X241" i="1"/>
  <c r="X2259" i="1"/>
  <c r="X596" i="1"/>
  <c r="X242" i="1"/>
  <c r="X3881" i="1"/>
  <c r="X1225" i="1"/>
  <c r="X2880" i="1"/>
  <c r="X1936" i="1"/>
  <c r="X1937" i="1"/>
  <c r="X243" i="1"/>
  <c r="X3238" i="1"/>
  <c r="X1938" i="1"/>
  <c r="X2260" i="1"/>
  <c r="X902" i="1"/>
  <c r="X1939" i="1"/>
  <c r="X1603" i="1"/>
  <c r="X1940" i="1"/>
  <c r="X2881" i="1"/>
  <c r="X903" i="1"/>
  <c r="X1941" i="1"/>
  <c r="X2561" i="1"/>
  <c r="X2882" i="1"/>
  <c r="X244" i="1"/>
  <c r="X245" i="1"/>
  <c r="X1942" i="1"/>
  <c r="X246" i="1"/>
  <c r="X3882" i="1"/>
  <c r="X2562" i="1"/>
  <c r="X247" i="1"/>
  <c r="X2261" i="1"/>
  <c r="X904" i="1"/>
  <c r="X1226" i="1"/>
  <c r="X3239" i="1"/>
  <c r="X2883" i="1"/>
  <c r="X597" i="1"/>
  <c r="X1227" i="1"/>
  <c r="X3557" i="1"/>
  <c r="X248" i="1"/>
  <c r="X3240" i="1"/>
  <c r="X1604" i="1"/>
  <c r="X2563" i="1"/>
  <c r="X249" i="1"/>
  <c r="X1228" i="1"/>
  <c r="X3558" i="1"/>
  <c r="X250" i="1"/>
  <c r="X3883" i="1"/>
  <c r="X598" i="1"/>
  <c r="X2884" i="1"/>
  <c r="X905" i="1"/>
  <c r="X251" i="1"/>
  <c r="X599" i="1"/>
  <c r="X1943" i="1"/>
  <c r="X600" i="1"/>
  <c r="X3559" i="1"/>
  <c r="X1605" i="1"/>
  <c r="X1944" i="1"/>
  <c r="X3241" i="1"/>
  <c r="X3560" i="1"/>
  <c r="X601" i="1"/>
  <c r="X1229" i="1"/>
  <c r="X3561" i="1"/>
  <c r="X252" i="1"/>
  <c r="X2885" i="1"/>
  <c r="X2262" i="1"/>
  <c r="X3884" i="1"/>
  <c r="X602" i="1"/>
  <c r="X1230" i="1"/>
  <c r="X1606" i="1"/>
  <c r="X1945" i="1"/>
  <c r="X2886" i="1"/>
  <c r="X2887" i="1"/>
  <c r="X2564" i="1"/>
  <c r="X603" i="1"/>
  <c r="X3562" i="1"/>
  <c r="X253" i="1"/>
  <c r="X254" i="1"/>
  <c r="X255" i="1"/>
  <c r="X1231" i="1"/>
  <c r="X2888" i="1"/>
  <c r="X1232" i="1"/>
  <c r="X1607" i="1"/>
  <c r="X1608" i="1"/>
  <c r="X2889" i="1"/>
  <c r="X604" i="1"/>
  <c r="X256" i="1"/>
  <c r="X2565" i="1"/>
  <c r="X1233" i="1"/>
  <c r="X2890" i="1"/>
  <c r="X1609" i="1"/>
  <c r="X1610" i="1"/>
  <c r="X2263" i="1"/>
  <c r="X906" i="1"/>
  <c r="X907" i="1"/>
  <c r="X257" i="1"/>
  <c r="X2566" i="1"/>
  <c r="X2891" i="1"/>
  <c r="X2892" i="1"/>
  <c r="X2264" i="1"/>
  <c r="X605" i="1"/>
  <c r="X1234" i="1"/>
  <c r="X908" i="1"/>
  <c r="X3885" i="1"/>
  <c r="X2265" i="1"/>
  <c r="X1235" i="1"/>
  <c r="X3242" i="1"/>
  <c r="X1611" i="1"/>
  <c r="X258" i="1"/>
  <c r="X909" i="1"/>
  <c r="X2893" i="1"/>
  <c r="X1946" i="1"/>
  <c r="X3243" i="1"/>
  <c r="X259" i="1"/>
  <c r="X1236" i="1"/>
  <c r="X3244" i="1"/>
  <c r="X1237" i="1"/>
  <c r="X260" i="1"/>
  <c r="X261" i="1"/>
  <c r="X3245" i="1"/>
  <c r="X3886" i="1"/>
  <c r="X2894" i="1"/>
  <c r="X1612" i="1"/>
  <c r="X262" i="1"/>
  <c r="X263" i="1"/>
  <c r="X910" i="1"/>
  <c r="X2895" i="1"/>
  <c r="X2266" i="1"/>
  <c r="X1238" i="1"/>
  <c r="X911" i="1"/>
  <c r="X606" i="1"/>
  <c r="X607" i="1"/>
  <c r="X1613" i="1"/>
  <c r="X1239" i="1"/>
  <c r="X1614" i="1"/>
  <c r="X2567" i="1"/>
  <c r="X2896" i="1"/>
  <c r="X1947" i="1"/>
  <c r="X2897" i="1"/>
  <c r="X1948" i="1"/>
  <c r="X1615" i="1"/>
  <c r="X608" i="1"/>
  <c r="X2568" i="1"/>
  <c r="X1616" i="1"/>
  <c r="X2267" i="1"/>
  <c r="X1240" i="1"/>
  <c r="X1241" i="1"/>
  <c r="X1617" i="1"/>
  <c r="X2898" i="1"/>
  <c r="X2268" i="1"/>
  <c r="X609" i="1"/>
  <c r="X3246" i="1"/>
  <c r="X1242" i="1"/>
  <c r="X3247" i="1"/>
  <c r="X1243" i="1"/>
  <c r="X3563" i="1"/>
  <c r="X3248" i="1"/>
  <c r="X3564" i="1"/>
  <c r="X2269" i="1"/>
  <c r="X912" i="1"/>
  <c r="X3249" i="1"/>
  <c r="X3250" i="1"/>
  <c r="X913" i="1"/>
  <c r="X2569" i="1"/>
  <c r="X1244" i="1"/>
  <c r="X2570" i="1"/>
  <c r="X1618" i="1"/>
  <c r="X2899" i="1"/>
  <c r="X1949" i="1"/>
  <c r="X914" i="1"/>
  <c r="X3251" i="1"/>
  <c r="X264" i="1"/>
  <c r="X1619" i="1"/>
  <c r="X1950" i="1"/>
  <c r="X1245" i="1"/>
  <c r="X2571" i="1"/>
  <c r="X3252" i="1"/>
  <c r="X1620" i="1"/>
  <c r="X2900" i="1"/>
  <c r="X1621" i="1"/>
  <c r="X610" i="1"/>
  <c r="X2270" i="1"/>
  <c r="X1246" i="1"/>
  <c r="X3253" i="1"/>
  <c r="X915" i="1"/>
  <c r="X2901" i="1"/>
  <c r="X265" i="1"/>
  <c r="X266" i="1"/>
  <c r="X1247" i="1"/>
  <c r="X2902" i="1"/>
  <c r="X3565" i="1"/>
  <c r="X611" i="1"/>
  <c r="X3254" i="1"/>
  <c r="X916" i="1"/>
  <c r="X3887" i="1"/>
  <c r="X1248" i="1"/>
  <c r="X3888" i="1"/>
  <c r="X267" i="1"/>
  <c r="X1249" i="1"/>
  <c r="X2271" i="1"/>
  <c r="X1951" i="1"/>
  <c r="X2572" i="1"/>
  <c r="X3889" i="1"/>
  <c r="X3566" i="1"/>
  <c r="X917" i="1"/>
  <c r="X1250" i="1"/>
  <c r="X2903" i="1"/>
  <c r="X3567" i="1"/>
  <c r="X612" i="1"/>
  <c r="X3255" i="1"/>
  <c r="X1622" i="1"/>
  <c r="X268" i="1"/>
  <c r="X3568" i="1"/>
  <c r="X2904" i="1"/>
  <c r="X269" i="1"/>
  <c r="X3890" i="1"/>
  <c r="X1952" i="1"/>
  <c r="X2272" i="1"/>
  <c r="X613" i="1"/>
  <c r="X614" i="1"/>
  <c r="X1623" i="1"/>
  <c r="X2573" i="1"/>
  <c r="X2905" i="1"/>
  <c r="X3569" i="1"/>
  <c r="X3570" i="1"/>
  <c r="X3571" i="1"/>
  <c r="X918" i="1"/>
  <c r="X3572" i="1"/>
  <c r="X270" i="1"/>
  <c r="X1251" i="1"/>
  <c r="X2273" i="1"/>
  <c r="X615" i="1"/>
  <c r="X271" i="1"/>
  <c r="X2574" i="1"/>
  <c r="X272" i="1"/>
  <c r="X1624" i="1"/>
  <c r="X2575" i="1"/>
  <c r="X3891" i="1"/>
  <c r="X2906" i="1"/>
  <c r="X616" i="1"/>
  <c r="X273" i="1"/>
  <c r="X2576" i="1"/>
  <c r="X617" i="1"/>
  <c r="X2577" i="1"/>
  <c r="X2274" i="1"/>
  <c r="X1252" i="1"/>
  <c r="X3892" i="1"/>
  <c r="X1625" i="1"/>
  <c r="X1253" i="1"/>
  <c r="X2578" i="1"/>
  <c r="X1953" i="1"/>
  <c r="X1254" i="1"/>
  <c r="X919" i="1"/>
  <c r="X1954" i="1"/>
  <c r="X274" i="1"/>
  <c r="X618" i="1"/>
  <c r="X3893" i="1"/>
  <c r="X275" i="1"/>
  <c r="X1626" i="1"/>
  <c r="X1955" i="1"/>
  <c r="X3256" i="1"/>
  <c r="X2579" i="1"/>
  <c r="X2275" i="1"/>
  <c r="X920" i="1"/>
  <c r="X3257" i="1"/>
  <c r="X276" i="1"/>
  <c r="X1255" i="1"/>
  <c r="X1956" i="1"/>
  <c r="X277" i="1"/>
  <c r="X3894" i="1"/>
  <c r="X2580" i="1"/>
  <c r="X619" i="1"/>
  <c r="X3573" i="1"/>
  <c r="X2907" i="1"/>
  <c r="X620" i="1"/>
  <c r="X1627" i="1"/>
  <c r="X1256" i="1"/>
  <c r="X2581" i="1"/>
  <c r="X1628" i="1"/>
  <c r="X2276" i="1"/>
  <c r="X1957" i="1"/>
  <c r="X3258" i="1"/>
  <c r="X3259" i="1"/>
  <c r="X621" i="1"/>
  <c r="X278" i="1"/>
  <c r="X921" i="1"/>
  <c r="X622" i="1"/>
  <c r="X279" i="1"/>
  <c r="X2582" i="1"/>
  <c r="X623" i="1"/>
  <c r="X1958" i="1"/>
  <c r="X1257" i="1"/>
  <c r="X624" i="1"/>
  <c r="X1258" i="1"/>
  <c r="X3260" i="1"/>
  <c r="X2908" i="1"/>
  <c r="X3895" i="1"/>
  <c r="X3261" i="1"/>
  <c r="X1259" i="1"/>
  <c r="X3262" i="1"/>
  <c r="X3574" i="1"/>
  <c r="X2909" i="1"/>
  <c r="X1629" i="1"/>
  <c r="X1959" i="1"/>
  <c r="X3263" i="1"/>
  <c r="X280" i="1"/>
  <c r="X2583" i="1"/>
  <c r="X3896" i="1"/>
  <c r="X2910" i="1"/>
  <c r="X922" i="1"/>
  <c r="X281" i="1"/>
  <c r="X282" i="1"/>
  <c r="X1260" i="1"/>
  <c r="X923" i="1"/>
  <c r="X625" i="1"/>
  <c r="X2584" i="1"/>
  <c r="X1261" i="1"/>
  <c r="X1630" i="1"/>
  <c r="X3264" i="1"/>
  <c r="X1960" i="1"/>
  <c r="X3265" i="1"/>
  <c r="X2911" i="1"/>
  <c r="X1262" i="1"/>
  <c r="X3897" i="1"/>
  <c r="X3898" i="1"/>
  <c r="X3266" i="1"/>
  <c r="X1631" i="1"/>
  <c r="X1961" i="1"/>
  <c r="X3575" i="1"/>
  <c r="X2912" i="1"/>
  <c r="X1263" i="1"/>
  <c r="X3899" i="1"/>
  <c r="X3267" i="1"/>
  <c r="X3576" i="1"/>
  <c r="X1264" i="1"/>
  <c r="X626" i="1"/>
  <c r="X627" i="1"/>
  <c r="X2913" i="1"/>
  <c r="X3900" i="1"/>
  <c r="X3577" i="1"/>
  <c r="X3901" i="1"/>
  <c r="X924" i="1"/>
  <c r="X3268" i="1"/>
  <c r="X2277" i="1"/>
  <c r="X628" i="1"/>
  <c r="X3578" i="1"/>
  <c r="X283" i="1"/>
  <c r="X1962" i="1"/>
  <c r="X1632" i="1"/>
  <c r="X284" i="1"/>
  <c r="X1265" i="1"/>
  <c r="X1633" i="1"/>
  <c r="X3902" i="1"/>
  <c r="X1634" i="1"/>
  <c r="X1266" i="1"/>
  <c r="X3903" i="1"/>
  <c r="X3269" i="1"/>
  <c r="X2278" i="1"/>
  <c r="X1267" i="1"/>
  <c r="X2279" i="1"/>
  <c r="X925" i="1"/>
  <c r="X2280" i="1"/>
  <c r="X926" i="1"/>
  <c r="X2914" i="1"/>
  <c r="X3579" i="1"/>
  <c r="X1963" i="1"/>
  <c r="X285" i="1"/>
  <c r="X3904" i="1"/>
  <c r="X2915" i="1"/>
  <c r="X3905" i="1"/>
  <c r="X2585" i="1"/>
  <c r="X3580" i="1"/>
  <c r="X927" i="1"/>
  <c r="X2586" i="1"/>
  <c r="X3906" i="1"/>
  <c r="X1635" i="1"/>
  <c r="X928" i="1"/>
  <c r="X629" i="1"/>
  <c r="X1636" i="1"/>
  <c r="X1637" i="1"/>
  <c r="X2587" i="1"/>
  <c r="X2281" i="1"/>
  <c r="X2588" i="1"/>
  <c r="X2282" i="1"/>
  <c r="X3907" i="1"/>
  <c r="X2589" i="1"/>
  <c r="X1268" i="1"/>
  <c r="X3908" i="1"/>
  <c r="X1638" i="1"/>
  <c r="X3270" i="1"/>
  <c r="X1964" i="1"/>
  <c r="X2916" i="1"/>
  <c r="X1269" i="1"/>
  <c r="X1270" i="1"/>
  <c r="X286" i="1"/>
  <c r="X1271" i="1"/>
  <c r="X2590" i="1"/>
  <c r="X1272" i="1"/>
  <c r="X3271" i="1"/>
  <c r="X3581" i="1"/>
  <c r="X2917" i="1"/>
  <c r="X1965" i="1"/>
  <c r="X3909" i="1"/>
  <c r="X2283" i="1"/>
  <c r="X929" i="1"/>
  <c r="X1966" i="1"/>
  <c r="X2284" i="1"/>
  <c r="X930" i="1"/>
  <c r="X2591" i="1"/>
  <c r="X931" i="1"/>
  <c r="X1639" i="1"/>
  <c r="X1640" i="1"/>
  <c r="X287" i="1"/>
  <c r="X288" i="1"/>
  <c r="X2285" i="1"/>
  <c r="X3910" i="1"/>
  <c r="X1967" i="1"/>
  <c r="X1968" i="1"/>
  <c r="X3272" i="1"/>
  <c r="X3911" i="1"/>
  <c r="X932" i="1"/>
  <c r="X1273" i="1"/>
  <c r="X630" i="1"/>
  <c r="X3273" i="1"/>
  <c r="X631" i="1"/>
  <c r="X3912" i="1"/>
  <c r="X289" i="1"/>
  <c r="X632" i="1"/>
  <c r="X2286" i="1"/>
  <c r="X1641" i="1"/>
  <c r="X1969" i="1"/>
  <c r="X933" i="1"/>
  <c r="X2287" i="1"/>
  <c r="X3913" i="1"/>
  <c r="X2288" i="1"/>
  <c r="X290" i="1"/>
  <c r="X934" i="1"/>
  <c r="X1274" i="1"/>
  <c r="X1275" i="1"/>
  <c r="X3914" i="1"/>
  <c r="X291" i="1"/>
  <c r="X633" i="1"/>
  <c r="X935" i="1"/>
  <c r="X3915" i="1"/>
  <c r="X1276" i="1"/>
  <c r="X3916" i="1"/>
  <c r="X292" i="1"/>
  <c r="X2918" i="1"/>
  <c r="X634" i="1"/>
  <c r="X2919" i="1"/>
  <c r="X3917" i="1"/>
  <c r="X2289" i="1"/>
  <c r="X1277" i="1"/>
  <c r="X1642" i="1"/>
  <c r="X936" i="1"/>
  <c r="X1643" i="1"/>
  <c r="X2290" i="1"/>
  <c r="X3918" i="1"/>
  <c r="X2920" i="1"/>
  <c r="X3274" i="1"/>
  <c r="X3919" i="1"/>
  <c r="X1644" i="1"/>
  <c r="X2291" i="1"/>
  <c r="X3275" i="1"/>
  <c r="X1278" i="1"/>
  <c r="X2292" i="1"/>
  <c r="X3582" i="1"/>
  <c r="X3583" i="1"/>
  <c r="X2592" i="1"/>
  <c r="X3920" i="1"/>
  <c r="X3584" i="1"/>
  <c r="X1645" i="1"/>
  <c r="X1970" i="1"/>
  <c r="X1279" i="1"/>
  <c r="X3585" i="1"/>
  <c r="X2293" i="1"/>
  <c r="X2593" i="1"/>
  <c r="X1646" i="1"/>
  <c r="X3586" i="1"/>
  <c r="X2921" i="1"/>
  <c r="X2922" i="1"/>
  <c r="X2594" i="1"/>
  <c r="X2294" i="1"/>
  <c r="X2595" i="1"/>
  <c r="X293" i="1"/>
  <c r="X635" i="1"/>
  <c r="X2923" i="1"/>
  <c r="X636" i="1"/>
  <c r="X3921" i="1"/>
  <c r="X294" i="1"/>
  <c r="X295" i="1"/>
  <c r="X937" i="1"/>
  <c r="X1280" i="1"/>
  <c r="X3276" i="1"/>
  <c r="X1971" i="1"/>
  <c r="X3587" i="1"/>
  <c r="X1647" i="1"/>
  <c r="X938" i="1"/>
  <c r="X939" i="1"/>
  <c r="X940" i="1"/>
  <c r="X1281" i="1"/>
  <c r="X1282" i="1"/>
  <c r="X2924" i="1"/>
  <c r="X3588" i="1"/>
  <c r="X2925" i="1"/>
  <c r="X1283" i="1"/>
  <c r="X637" i="1"/>
  <c r="X1972" i="1"/>
  <c r="X3922" i="1"/>
  <c r="X3923" i="1"/>
  <c r="X941" i="1"/>
  <c r="X3924" i="1"/>
  <c r="X942" i="1"/>
  <c r="X1973" i="1"/>
  <c r="X2596" i="1"/>
  <c r="X1284" i="1"/>
  <c r="X3925" i="1"/>
  <c r="X296" i="1"/>
  <c r="X943" i="1"/>
  <c r="X2295" i="1"/>
  <c r="X638" i="1"/>
  <c r="X3589" i="1"/>
  <c r="X3590" i="1"/>
  <c r="X1648" i="1"/>
  <c r="X1649" i="1"/>
  <c r="X1650" i="1"/>
  <c r="X2597" i="1"/>
  <c r="X1285" i="1"/>
  <c r="X1286" i="1"/>
  <c r="X1651" i="1"/>
  <c r="X1287" i="1"/>
  <c r="X297" i="1"/>
  <c r="X2598" i="1"/>
  <c r="X3277" i="1"/>
  <c r="X3926" i="1"/>
  <c r="X944" i="1"/>
  <c r="X945" i="1"/>
  <c r="X639" i="1"/>
  <c r="X3278" i="1"/>
  <c r="X1288" i="1"/>
  <c r="X3927" i="1"/>
  <c r="X1289" i="1"/>
  <c r="X3928" i="1"/>
  <c r="X298" i="1"/>
  <c r="X3929" i="1"/>
  <c r="X2296" i="1"/>
  <c r="X640" i="1"/>
  <c r="X299" i="1"/>
  <c r="X2926" i="1"/>
  <c r="X1652" i="1"/>
  <c r="X1653" i="1"/>
  <c r="X2297" i="1"/>
  <c r="X641" i="1"/>
  <c r="X300" i="1"/>
  <c r="X3279" i="1"/>
  <c r="X1290" i="1"/>
  <c r="X642" i="1"/>
  <c r="X3930" i="1"/>
  <c r="X301" i="1"/>
  <c r="X1291" i="1"/>
  <c r="X302" i="1"/>
  <c r="X946" i="1"/>
  <c r="X1974" i="1"/>
  <c r="X643" i="1"/>
  <c r="X1292" i="1"/>
  <c r="X2927" i="1"/>
  <c r="X2298" i="1"/>
  <c r="X3591" i="1"/>
  <c r="X3592" i="1"/>
  <c r="X3931" i="1"/>
  <c r="X3593" i="1"/>
  <c r="X2928" i="1"/>
  <c r="X303" i="1"/>
  <c r="X1293" i="1"/>
  <c r="X2599" i="1"/>
  <c r="X1294" i="1"/>
  <c r="X3280" i="1"/>
  <c r="X644" i="1"/>
  <c r="X645" i="1"/>
  <c r="X3932" i="1"/>
  <c r="X3594" i="1"/>
  <c r="X1654" i="1"/>
  <c r="X3281" i="1"/>
  <c r="X947" i="1"/>
  <c r="X2929" i="1"/>
  <c r="X2930" i="1"/>
  <c r="X2600" i="1"/>
  <c r="X3282" i="1"/>
  <c r="X304" i="1"/>
  <c r="X1295" i="1"/>
  <c r="X3933" i="1"/>
  <c r="X1296" i="1"/>
  <c r="X1975" i="1"/>
  <c r="X3595" i="1"/>
  <c r="X3934" i="1"/>
  <c r="X1976" i="1"/>
  <c r="X2601" i="1"/>
  <c r="X3283" i="1"/>
  <c r="X3596" i="1"/>
  <c r="X2931" i="1"/>
  <c r="X3284" i="1"/>
  <c r="X3285" i="1"/>
  <c r="X3286" i="1"/>
  <c r="X2932" i="1"/>
  <c r="X1655" i="1"/>
  <c r="X2299" i="1"/>
  <c r="X2933" i="1"/>
  <c r="X2602" i="1"/>
  <c r="X2603" i="1"/>
  <c r="X2934" i="1"/>
  <c r="X2604" i="1"/>
  <c r="X3935" i="1"/>
  <c r="X3287" i="1"/>
  <c r="X3597" i="1"/>
  <c r="X2605" i="1"/>
  <c r="X3288" i="1"/>
  <c r="X1297" i="1"/>
  <c r="X3289" i="1"/>
  <c r="X1977" i="1"/>
  <c r="X2300" i="1"/>
  <c r="X2606" i="1"/>
  <c r="X2607" i="1"/>
  <c r="X3598" i="1"/>
  <c r="X2608" i="1"/>
  <c r="X1298" i="1"/>
  <c r="X1978" i="1"/>
  <c r="X1299" i="1"/>
  <c r="X2935" i="1"/>
  <c r="X305" i="1"/>
  <c r="X306" i="1"/>
  <c r="X1300" i="1"/>
  <c r="X948" i="1"/>
  <c r="X3290" i="1"/>
  <c r="X307" i="1"/>
  <c r="X1656" i="1"/>
  <c r="X3291" i="1"/>
  <c r="X308" i="1"/>
  <c r="X3292" i="1"/>
  <c r="X3936" i="1"/>
  <c r="X2936" i="1"/>
  <c r="X2301" i="1"/>
  <c r="X2937" i="1"/>
  <c r="X3293" i="1"/>
  <c r="X1301" i="1"/>
  <c r="X1979" i="1"/>
  <c r="X1657" i="1"/>
  <c r="X3294" i="1"/>
  <c r="X2609" i="1"/>
  <c r="X2610" i="1"/>
  <c r="X3937" i="1"/>
  <c r="X3599" i="1"/>
  <c r="X3600" i="1"/>
  <c r="X3938" i="1"/>
  <c r="X3939" i="1"/>
  <c r="X2938" i="1"/>
  <c r="X2611" i="1"/>
  <c r="X309" i="1"/>
  <c r="X3295" i="1"/>
  <c r="X3601" i="1"/>
  <c r="X3296" i="1"/>
  <c r="X646" i="1"/>
  <c r="X3940" i="1"/>
  <c r="X2612" i="1"/>
  <c r="X1302" i="1"/>
  <c r="X1658" i="1"/>
  <c r="X2302" i="1"/>
  <c r="X1980" i="1"/>
  <c r="X1981" i="1"/>
  <c r="X3297" i="1"/>
  <c r="X3941" i="1"/>
  <c r="X2613" i="1"/>
  <c r="X949" i="1"/>
  <c r="X310" i="1"/>
  <c r="X3942" i="1"/>
  <c r="X1982" i="1"/>
  <c r="X1659" i="1"/>
  <c r="X3943" i="1"/>
  <c r="X950" i="1"/>
  <c r="X3298" i="1"/>
  <c r="X1983" i="1"/>
  <c r="X1660" i="1"/>
  <c r="X311" i="1"/>
  <c r="X2614" i="1"/>
  <c r="X2303" i="1"/>
  <c r="X3299" i="1"/>
  <c r="X2615" i="1"/>
  <c r="X3944" i="1"/>
  <c r="X2939" i="1"/>
  <c r="X3602" i="1"/>
  <c r="X2940" i="1"/>
  <c r="X3603" i="1"/>
  <c r="X312" i="1"/>
  <c r="X3300" i="1"/>
  <c r="X3301" i="1"/>
  <c r="X2616" i="1"/>
  <c r="X3945" i="1"/>
  <c r="X313" i="1"/>
  <c r="X647" i="1"/>
  <c r="X3946" i="1"/>
  <c r="X2941" i="1"/>
  <c r="X648" i="1"/>
  <c r="X3302" i="1"/>
  <c r="X1984" i="1"/>
  <c r="X1661" i="1"/>
  <c r="X2617" i="1"/>
  <c r="X314" i="1"/>
  <c r="X3303" i="1"/>
  <c r="X2618" i="1"/>
  <c r="X2304" i="1"/>
  <c r="X315" i="1"/>
  <c r="X649" i="1"/>
  <c r="X951" i="1"/>
  <c r="X2619" i="1"/>
  <c r="X2942" i="1"/>
  <c r="X316" i="1"/>
  <c r="X1985" i="1"/>
  <c r="X952" i="1"/>
  <c r="X317" i="1"/>
  <c r="X1662" i="1"/>
  <c r="X2620" i="1"/>
  <c r="X2305" i="1"/>
  <c r="X1303" i="1"/>
  <c r="X3604" i="1"/>
  <c r="X2621" i="1"/>
  <c r="X2306" i="1"/>
  <c r="X2943" i="1"/>
  <c r="X2944" i="1"/>
  <c r="X3304" i="1"/>
  <c r="X3947" i="1"/>
  <c r="X1304" i="1"/>
  <c r="X1663" i="1"/>
  <c r="X650" i="1"/>
  <c r="X651" i="1"/>
  <c r="X2307" i="1"/>
  <c r="X2945" i="1"/>
  <c r="X2308" i="1"/>
  <c r="X1664" i="1"/>
  <c r="X3948" i="1"/>
  <c r="X1305" i="1"/>
  <c r="X1665" i="1"/>
  <c r="X318" i="1"/>
  <c r="X953" i="1"/>
  <c r="X3305" i="1"/>
  <c r="X2622" i="1"/>
  <c r="X319" i="1"/>
  <c r="X3949" i="1"/>
  <c r="X320" i="1"/>
  <c r="X3306" i="1"/>
  <c r="X3950" i="1"/>
  <c r="X3951" i="1"/>
  <c r="X3307" i="1"/>
  <c r="X321" i="1"/>
  <c r="X2309" i="1"/>
  <c r="X3605" i="1"/>
  <c r="X2310" i="1"/>
  <c r="X954" i="1"/>
  <c r="X322" i="1"/>
  <c r="X1986" i="1"/>
  <c r="X1666" i="1"/>
  <c r="X955" i="1"/>
  <c r="X3606" i="1"/>
  <c r="X2623" i="1"/>
  <c r="X2624" i="1"/>
  <c r="X3308" i="1"/>
  <c r="X956" i="1"/>
  <c r="X1987" i="1"/>
  <c r="X1306" i="1"/>
  <c r="X957" i="1"/>
  <c r="X1667" i="1"/>
  <c r="X1307" i="1"/>
  <c r="X2946" i="1"/>
  <c r="X1668" i="1"/>
  <c r="X1669" i="1"/>
  <c r="X2311" i="1"/>
  <c r="X1670" i="1"/>
  <c r="X2625" i="1"/>
  <c r="X3607" i="1"/>
  <c r="X958" i="1"/>
  <c r="X2312" i="1"/>
  <c r="X1308" i="1"/>
  <c r="X959" i="1"/>
  <c r="X1309" i="1"/>
  <c r="X1988" i="1"/>
  <c r="X1310" i="1"/>
  <c r="X2626" i="1"/>
  <c r="X323" i="1"/>
  <c r="X2313" i="1"/>
  <c r="X2947" i="1"/>
  <c r="X1671" i="1"/>
  <c r="X1989" i="1"/>
  <c r="X324" i="1"/>
  <c r="X652" i="1"/>
  <c r="X2314" i="1"/>
  <c r="X653" i="1"/>
  <c r="X1990" i="1"/>
  <c r="X654" i="1"/>
  <c r="X325" i="1"/>
  <c r="X326" i="1"/>
  <c r="X2627" i="1"/>
  <c r="X655" i="1"/>
  <c r="X2315" i="1"/>
  <c r="X960" i="1"/>
  <c r="X2948" i="1"/>
  <c r="X1311" i="1"/>
  <c r="X961" i="1"/>
  <c r="X3952" i="1"/>
  <c r="X1672" i="1"/>
  <c r="X2316" i="1"/>
  <c r="X2949" i="1"/>
  <c r="X962" i="1"/>
  <c r="X327" i="1"/>
  <c r="X963" i="1"/>
  <c r="X2628" i="1"/>
  <c r="X2317" i="1"/>
  <c r="X3608" i="1"/>
  <c r="X2318" i="1"/>
  <c r="X1991" i="1"/>
  <c r="X3309" i="1"/>
  <c r="X1312" i="1"/>
  <c r="X2950" i="1"/>
  <c r="X328" i="1"/>
  <c r="X2629" i="1"/>
  <c r="X1992" i="1"/>
  <c r="X3609" i="1"/>
  <c r="X2951" i="1"/>
  <c r="X329" i="1"/>
  <c r="X656" i="1"/>
  <c r="X3953" i="1"/>
  <c r="X2630" i="1"/>
  <c r="X2631" i="1"/>
  <c r="X1673" i="1"/>
  <c r="X2319" i="1"/>
  <c r="X3954" i="1"/>
  <c r="X964" i="1"/>
  <c r="X330" i="1"/>
  <c r="X1993" i="1"/>
  <c r="X3955" i="1"/>
  <c r="X1674" i="1"/>
  <c r="X1994" i="1"/>
  <c r="X1995" i="1"/>
  <c r="X331" i="1"/>
  <c r="X657" i="1"/>
  <c r="X2952" i="1"/>
  <c r="X2320" i="1"/>
  <c r="X2632" i="1"/>
  <c r="X3310" i="1"/>
  <c r="X2633" i="1"/>
  <c r="X2953" i="1"/>
  <c r="X332" i="1"/>
  <c r="X2954" i="1"/>
  <c r="X3311" i="1"/>
  <c r="X2634" i="1"/>
  <c r="X2955" i="1"/>
  <c r="X3312" i="1"/>
  <c r="X2956" i="1"/>
  <c r="X1313" i="1"/>
  <c r="X2635" i="1"/>
  <c r="X658" i="1"/>
  <c r="X659" i="1"/>
  <c r="X333" i="1"/>
  <c r="X1314" i="1"/>
  <c r="X2321" i="1"/>
  <c r="X1315" i="1"/>
  <c r="X3956" i="1"/>
  <c r="X3313" i="1"/>
  <c r="X660" i="1"/>
  <c r="X661" i="1"/>
  <c r="X3314" i="1"/>
  <c r="X965" i="1"/>
  <c r="X2636" i="1"/>
  <c r="X2957" i="1"/>
  <c r="X334" i="1"/>
  <c r="X966" i="1"/>
  <c r="X335" i="1"/>
  <c r="X1675" i="1"/>
  <c r="X967" i="1"/>
  <c r="X1316" i="1"/>
  <c r="X2322" i="1"/>
  <c r="X2637" i="1"/>
  <c r="X1996" i="1"/>
  <c r="X3315" i="1"/>
  <c r="X662" i="1"/>
  <c r="X1317" i="1"/>
  <c r="X1997" i="1"/>
  <c r="X2323" i="1"/>
  <c r="X336" i="1"/>
  <c r="X2324" i="1"/>
  <c r="X337" i="1"/>
  <c r="X968" i="1"/>
  <c r="X1998" i="1"/>
  <c r="X1676" i="1"/>
  <c r="X663" i="1"/>
  <c r="X1677" i="1"/>
  <c r="X664" i="1"/>
  <c r="X1999" i="1"/>
  <c r="X1318" i="1"/>
  <c r="X969" i="1"/>
  <c r="X3957" i="1"/>
  <c r="X1678" i="1"/>
  <c r="X2958" i="1"/>
  <c r="X1679" i="1"/>
  <c r="X2959" i="1"/>
  <c r="X2960" i="1"/>
  <c r="X970" i="1"/>
  <c r="X665" i="1"/>
  <c r="X2961" i="1"/>
  <c r="X971" i="1"/>
  <c r="X3958" i="1"/>
  <c r="X2000" i="1"/>
  <c r="X2001" i="1"/>
  <c r="X1319" i="1"/>
  <c r="X3316" i="1"/>
  <c r="X338" i="1"/>
  <c r="X2002" i="1"/>
  <c r="X2325" i="1"/>
  <c r="X666" i="1"/>
  <c r="X2638" i="1"/>
  <c r="X972" i="1"/>
  <c r="X2003" i="1"/>
  <c r="X339" i="1"/>
  <c r="X667" i="1"/>
  <c r="X2326" i="1"/>
  <c r="X2004" i="1"/>
  <c r="X3317" i="1"/>
  <c r="X3318" i="1"/>
  <c r="X3319" i="1"/>
  <c r="X2962" i="1"/>
  <c r="X3320" i="1"/>
  <c r="X2005" i="1"/>
  <c r="X668" i="1"/>
  <c r="X973" i="1"/>
  <c r="X669" i="1"/>
  <c r="X3610" i="1"/>
  <c r="X2639" i="1"/>
  <c r="X3611" i="1"/>
  <c r="X2006" i="1"/>
  <c r="X3612" i="1"/>
  <c r="X2963" i="1"/>
  <c r="X974" i="1"/>
  <c r="X670" i="1"/>
  <c r="X3613" i="1"/>
  <c r="X2964" i="1"/>
  <c r="X2965" i="1"/>
  <c r="X3614" i="1"/>
  <c r="X1680" i="1"/>
  <c r="X671" i="1"/>
  <c r="X2640" i="1"/>
  <c r="X1681" i="1"/>
  <c r="X3959" i="1"/>
  <c r="X3960" i="1"/>
  <c r="X672" i="1"/>
  <c r="X975" i="1"/>
  <c r="X1682" i="1"/>
  <c r="X976" i="1"/>
  <c r="X340" i="1"/>
  <c r="X3961" i="1"/>
  <c r="X2966" i="1"/>
  <c r="X2327" i="1"/>
  <c r="X977" i="1"/>
  <c r="X673" i="1"/>
  <c r="X3615" i="1"/>
  <c r="X2641" i="1"/>
  <c r="X3962" i="1"/>
  <c r="X674" i="1"/>
  <c r="X675" i="1"/>
  <c r="X2642" i="1"/>
  <c r="X2967" i="1"/>
  <c r="X978" i="1"/>
  <c r="X3321" i="1"/>
  <c r="X1683" i="1"/>
  <c r="X676" i="1"/>
  <c r="X2643" i="1"/>
  <c r="X1684" i="1"/>
  <c r="X3322" i="1"/>
  <c r="X3963" i="1"/>
  <c r="X2328" i="1"/>
  <c r="X2007" i="1"/>
  <c r="X3616" i="1"/>
  <c r="X2968" i="1"/>
  <c r="X3964" i="1"/>
  <c r="X2329" i="1"/>
  <c r="X341" i="1"/>
  <c r="X3323" i="1"/>
  <c r="X2969" i="1"/>
  <c r="X2008" i="1"/>
  <c r="X677" i="1"/>
  <c r="X3324" i="1"/>
  <c r="X3965" i="1"/>
  <c r="X678" i="1"/>
  <c r="X3325" i="1"/>
  <c r="X2644" i="1"/>
  <c r="X3966" i="1"/>
  <c r="X342" i="1"/>
  <c r="X3326" i="1"/>
  <c r="X679" i="1"/>
  <c r="X3967" i="1"/>
  <c r="X3968" i="1"/>
  <c r="X1320" i="1"/>
  <c r="X1685" i="1"/>
  <c r="X3327" i="1"/>
  <c r="X1321" i="1"/>
  <c r="X680" i="1"/>
  <c r="X3969" i="1"/>
  <c r="X979" i="1"/>
  <c r="X2009" i="1"/>
  <c r="X3328" i="1"/>
  <c r="X1322" i="1"/>
  <c r="X681" i="1"/>
  <c r="X1686" i="1"/>
  <c r="X1687" i="1"/>
  <c r="X343" i="1"/>
  <c r="X3329" i="1"/>
  <c r="X3617" i="1"/>
  <c r="X3970" i="1"/>
  <c r="X2010" i="1"/>
  <c r="X980" i="1"/>
  <c r="X3330" i="1"/>
  <c r="X3971" i="1"/>
  <c r="X2330" i="1"/>
  <c r="X2970" i="1"/>
  <c r="X2011" i="1"/>
  <c r="X3331" i="1"/>
  <c r="X2645" i="1"/>
  <c r="X1323" i="1"/>
  <c r="X2012" i="1"/>
  <c r="X682" i="1"/>
  <c r="X683" i="1"/>
  <c r="X2013" i="1"/>
  <c r="X981" i="1"/>
  <c r="X982" i="1"/>
  <c r="X2646" i="1"/>
  <c r="X2647" i="1"/>
  <c r="X344" i="1"/>
  <c r="X983" i="1"/>
  <c r="X345" i="1"/>
  <c r="X684" i="1"/>
  <c r="X2648" i="1"/>
  <c r="X2331" i="1"/>
  <c r="X3332" i="1"/>
  <c r="X3618" i="1"/>
  <c r="X1688" i="1"/>
  <c r="X2649" i="1"/>
  <c r="X3619" i="1"/>
  <c r="X3333" i="1"/>
  <c r="X3334" i="1"/>
  <c r="X1689" i="1"/>
  <c r="X685" i="1"/>
  <c r="X2650" i="1"/>
  <c r="X2971" i="1"/>
  <c r="X984" i="1"/>
  <c r="X2651" i="1"/>
  <c r="X1690" i="1"/>
  <c r="X1691" i="1"/>
  <c r="X2652" i="1"/>
  <c r="X1692" i="1"/>
  <c r="X2014" i="1"/>
  <c r="X686" i="1"/>
  <c r="X3335" i="1"/>
  <c r="X3620" i="1"/>
  <c r="X1693" i="1"/>
  <c r="X687" i="1"/>
  <c r="X3336" i="1"/>
  <c r="X346" i="1"/>
  <c r="X1694" i="1"/>
  <c r="X985" i="1"/>
  <c r="X986" i="1"/>
  <c r="X1695" i="1"/>
  <c r="X987" i="1"/>
  <c r="X2332" i="1"/>
  <c r="X2653" i="1"/>
  <c r="X2972" i="1"/>
  <c r="X2333" i="1"/>
  <c r="X3621" i="1"/>
  <c r="X688" i="1"/>
  <c r="X1696" i="1"/>
  <c r="X1324" i="1"/>
  <c r="X347" i="1"/>
  <c r="X2654" i="1"/>
  <c r="X348" i="1"/>
  <c r="X3622" i="1"/>
  <c r="X3623" i="1"/>
  <c r="X349" i="1"/>
  <c r="X988" i="1"/>
  <c r="X1697" i="1"/>
  <c r="X689" i="1"/>
  <c r="X989" i="1"/>
  <c r="X1325" i="1"/>
  <c r="X2334" i="1"/>
  <c r="X2973" i="1"/>
  <c r="X3624" i="1"/>
  <c r="X1698" i="1"/>
  <c r="X2655" i="1"/>
  <c r="X990" i="1"/>
  <c r="X2974" i="1"/>
  <c r="X2335" i="1"/>
  <c r="X2015" i="1"/>
  <c r="X2336" i="1"/>
  <c r="X690" i="1"/>
  <c r="X991" i="1"/>
  <c r="X3337" i="1"/>
  <c r="X2975" i="1"/>
  <c r="X1699" i="1"/>
  <c r="X3625" i="1"/>
  <c r="X350" i="1"/>
  <c r="X2656" i="1"/>
  <c r="X1326" i="1"/>
  <c r="X1327" i="1"/>
  <c r="X691" i="1"/>
  <c r="X1328" i="1"/>
  <c r="X2337" i="1"/>
  <c r="X992" i="1"/>
  <c r="X2657" i="1"/>
  <c r="X2658" i="1"/>
  <c r="X2659" i="1"/>
  <c r="X2976" i="1"/>
  <c r="X993" i="1"/>
  <c r="X1329" i="1"/>
  <c r="X692" i="1"/>
  <c r="X2016" i="1"/>
  <c r="X994" i="1"/>
  <c r="X1330" i="1"/>
  <c r="X351" i="1"/>
  <c r="X2338" i="1"/>
  <c r="X3338" i="1"/>
  <c r="X2977" i="1"/>
  <c r="X3626" i="1"/>
  <c r="X2339" i="1"/>
  <c r="X1700" i="1"/>
  <c r="X352" i="1"/>
  <c r="X1331" i="1"/>
  <c r="X995" i="1"/>
  <c r="X2978" i="1"/>
  <c r="X353" i="1"/>
  <c r="X1701" i="1"/>
  <c r="X996" i="1"/>
  <c r="X3339" i="1"/>
  <c r="X2660" i="1"/>
  <c r="X2017" i="1"/>
  <c r="X354" i="1"/>
  <c r="X2018" i="1"/>
  <c r="X2019" i="1"/>
  <c r="X1702" i="1"/>
  <c r="X2020" i="1"/>
  <c r="X2021" i="1"/>
  <c r="X3340" i="1"/>
  <c r="X2979" i="1"/>
  <c r="X3972" i="1"/>
  <c r="X355" i="1"/>
  <c r="X997" i="1"/>
  <c r="X998" i="1"/>
  <c r="X2661" i="1"/>
  <c r="X2022" i="1"/>
  <c r="X2340" i="1"/>
  <c r="X2662" i="1"/>
  <c r="X2663" i="1"/>
  <c r="X999" i="1"/>
  <c r="X2341" i="1"/>
  <c r="X2023" i="1"/>
  <c r="X2980" i="1"/>
  <c r="X2664" i="1"/>
  <c r="X3973" i="1"/>
  <c r="X3341" i="1"/>
  <c r="X3974" i="1"/>
  <c r="X2024" i="1"/>
  <c r="X3342" i="1"/>
  <c r="X3975" i="1"/>
  <c r="X3976" i="1"/>
  <c r="X3977" i="1"/>
  <c r="X1000" i="1"/>
  <c r="X2665" i="1"/>
  <c r="X3343" i="1"/>
  <c r="X3344" i="1"/>
  <c r="X3978" i="1"/>
  <c r="X1001" i="1"/>
  <c r="X2025" i="1"/>
  <c r="X2981" i="1"/>
  <c r="X356" i="1"/>
  <c r="X2026" i="1"/>
  <c r="X3345" i="1"/>
  <c r="X2342" i="1"/>
  <c r="X1703" i="1"/>
  <c r="X3627" i="1"/>
  <c r="X3979" i="1"/>
  <c r="X2027" i="1"/>
  <c r="X3980" i="1"/>
  <c r="X1332" i="1"/>
  <c r="X693" i="1"/>
  <c r="X2982" i="1"/>
  <c r="X1333" i="1"/>
  <c r="X1704" i="1"/>
  <c r="X3628" i="1"/>
  <c r="X2983" i="1"/>
  <c r="X694" i="1"/>
  <c r="X695" i="1"/>
  <c r="X2984" i="1"/>
  <c r="X1002" i="1"/>
  <c r="X1334" i="1"/>
  <c r="X2666" i="1"/>
  <c r="X1335" i="1"/>
  <c r="X3346" i="1"/>
  <c r="X696" i="1"/>
  <c r="X697" i="1"/>
  <c r="X3347" i="1"/>
  <c r="X357" i="1"/>
  <c r="X2028" i="1"/>
  <c r="X358" i="1"/>
  <c r="X3981" i="1"/>
  <c r="X698" i="1"/>
  <c r="X2343" i="1"/>
  <c r="X1705" i="1"/>
  <c r="X359" i="1"/>
  <c r="X1706" i="1"/>
  <c r="X2985" i="1"/>
  <c r="X360" i="1"/>
  <c r="X3982" i="1"/>
  <c r="X699" i="1"/>
  <c r="X700" i="1"/>
  <c r="X2667" i="1"/>
  <c r="X3629" i="1"/>
  <c r="X2029" i="1"/>
  <c r="X361" i="1"/>
  <c r="X3348" i="1"/>
  <c r="X1707" i="1"/>
  <c r="X362" i="1"/>
  <c r="X2986" i="1"/>
  <c r="X3983" i="1"/>
  <c r="X3984" i="1"/>
  <c r="X1708" i="1"/>
  <c r="X1003" i="1"/>
  <c r="X1709" i="1"/>
  <c r="X3630" i="1"/>
  <c r="X3985" i="1"/>
  <c r="X2668" i="1"/>
  <c r="X1336" i="1"/>
  <c r="X1710" i="1"/>
  <c r="X2030" i="1"/>
  <c r="X1337" i="1"/>
  <c r="X3986" i="1"/>
  <c r="X2669" i="1"/>
  <c r="X1338" i="1"/>
  <c r="X3349" i="1"/>
  <c r="X3631" i="1"/>
  <c r="X1004" i="1"/>
  <c r="X363" i="1"/>
  <c r="X3987" i="1"/>
  <c r="X1005" i="1"/>
  <c r="X364" i="1"/>
  <c r="X1006" i="1"/>
  <c r="X365" i="1"/>
  <c r="X366" i="1"/>
  <c r="X3632" i="1"/>
  <c r="X1711" i="1"/>
  <c r="X2987" i="1"/>
  <c r="X1339" i="1"/>
  <c r="X3988" i="1"/>
  <c r="X1007" i="1"/>
  <c r="X3989" i="1"/>
  <c r="X3990" i="1"/>
  <c r="X3633" i="1"/>
  <c r="X3350" i="1"/>
  <c r="X3991" i="1"/>
  <c r="X2344" i="1"/>
  <c r="X3351" i="1"/>
  <c r="X3992" i="1"/>
  <c r="X1712" i="1"/>
  <c r="X701" i="1"/>
  <c r="X2031" i="1"/>
  <c r="X2670" i="1"/>
  <c r="X3634" i="1"/>
  <c r="X1008" i="1"/>
  <c r="X2345" i="1"/>
  <c r="X1713" i="1"/>
  <c r="X1714" i="1"/>
  <c r="X3352" i="1"/>
  <c r="X3993" i="1"/>
  <c r="X367" i="1"/>
  <c r="X2988" i="1"/>
  <c r="X3635" i="1"/>
  <c r="X2346" i="1"/>
  <c r="X1340" i="1"/>
  <c r="X1341" i="1"/>
  <c r="X2671" i="1"/>
  <c r="X2347" i="1"/>
  <c r="X702" i="1"/>
  <c r="X703" i="1"/>
  <c r="X2032" i="1"/>
  <c r="X2348" i="1"/>
  <c r="X1009" i="1"/>
  <c r="X2989" i="1"/>
  <c r="X2672" i="1"/>
  <c r="X1715" i="1"/>
  <c r="X2673" i="1"/>
  <c r="X2674" i="1"/>
  <c r="X3994" i="1"/>
  <c r="X2033" i="1"/>
  <c r="X1342" i="1"/>
  <c r="X1343" i="1"/>
  <c r="X3353" i="1"/>
  <c r="X3995" i="1"/>
  <c r="X1010" i="1"/>
  <c r="X3636" i="1"/>
  <c r="X1344" i="1"/>
  <c r="X2034" i="1"/>
  <c r="X1345" i="1"/>
  <c r="X3637" i="1"/>
  <c r="X1011" i="1"/>
  <c r="X2990" i="1"/>
  <c r="X2991" i="1"/>
  <c r="X3996" i="1"/>
  <c r="X2349" i="1"/>
  <c r="X3997" i="1"/>
  <c r="X2350" i="1"/>
  <c r="X704" i="1"/>
  <c r="X1716" i="1"/>
  <c r="X368" i="1"/>
  <c r="X2992" i="1"/>
  <c r="X2035" i="1"/>
  <c r="X3638" i="1"/>
  <c r="X2036" i="1"/>
  <c r="X369" i="1"/>
  <c r="X2993" i="1"/>
  <c r="X1346" i="1"/>
  <c r="X1012" i="1"/>
  <c r="X2994" i="1"/>
  <c r="X2675" i="1"/>
  <c r="X3998" i="1"/>
  <c r="X1717" i="1"/>
  <c r="X3999" i="1"/>
  <c r="X705" i="1"/>
  <c r="X3639" i="1"/>
  <c r="X3640" i="1"/>
  <c r="X2676" i="1"/>
  <c r="X2677" i="1"/>
  <c r="X3641" i="1"/>
  <c r="X2351" i="1"/>
  <c r="X3354" i="1"/>
  <c r="X2678" i="1"/>
  <c r="X3642" i="1"/>
  <c r="X1718" i="1"/>
  <c r="X1013" i="1"/>
  <c r="X1719" i="1"/>
  <c r="X370" i="1"/>
  <c r="X371" i="1"/>
  <c r="X1347" i="1"/>
  <c r="X1720" i="1"/>
  <c r="X1348" i="1"/>
  <c r="X2352" i="1"/>
  <c r="X1721" i="1"/>
  <c r="X3355" i="1"/>
  <c r="X3356" i="1"/>
  <c r="X1722" i="1"/>
  <c r="X1349" i="1"/>
  <c r="X2995" i="1"/>
  <c r="X2996" i="1"/>
  <c r="X1723" i="1"/>
  <c r="X706" i="1"/>
  <c r="X1014" i="1"/>
  <c r="X2679" i="1"/>
  <c r="X707" i="1"/>
  <c r="X372" i="1"/>
  <c r="X1015" i="1"/>
  <c r="X3357" i="1"/>
  <c r="X2997" i="1"/>
  <c r="X2037" i="1"/>
  <c r="X1016" i="1"/>
  <c r="X2680" i="1"/>
  <c r="X3643" i="1"/>
  <c r="X1017" i="1"/>
  <c r="X373" i="1"/>
  <c r="X374" i="1"/>
  <c r="X2353" i="1"/>
  <c r="X1018" i="1"/>
  <c r="X3644" i="1"/>
  <c r="X2681" i="1"/>
  <c r="X3645" i="1"/>
  <c r="X2038" i="1"/>
  <c r="X1019" i="1"/>
  <c r="X375" i="1"/>
  <c r="X708" i="1"/>
  <c r="X376" i="1"/>
  <c r="X1020" i="1"/>
  <c r="X1350" i="1"/>
  <c r="X3646" i="1"/>
  <c r="X1724" i="1"/>
  <c r="X3358" i="1"/>
  <c r="X377" i="1"/>
  <c r="X2682" i="1"/>
  <c r="X2354" i="1"/>
  <c r="X2683" i="1"/>
  <c r="X2355" i="1"/>
  <c r="X1725" i="1"/>
  <c r="X4000" i="1"/>
  <c r="X709" i="1"/>
  <c r="X710" i="1"/>
  <c r="X378" i="1"/>
  <c r="X1351" i="1"/>
  <c r="X4001" i="1"/>
  <c r="X711" i="1"/>
  <c r="X3647" i="1"/>
  <c r="X1726" i="1"/>
  <c r="X712" i="1"/>
  <c r="X2039" i="1"/>
  <c r="X3359" i="1"/>
  <c r="X2356" i="1"/>
  <c r="X379" i="1"/>
  <c r="X2684" i="1"/>
  <c r="X2998" i="1"/>
  <c r="X380" i="1"/>
  <c r="X1352" i="1"/>
  <c r="X381" i="1"/>
  <c r="X2040" i="1"/>
  <c r="X2685" i="1"/>
  <c r="X1727" i="1"/>
  <c r="X2999" i="1"/>
  <c r="X1728" i="1"/>
  <c r="X1021" i="1"/>
  <c r="X2041" i="1"/>
  <c r="X2042" i="1"/>
  <c r="X3000" i="1"/>
  <c r="X1022" i="1"/>
  <c r="X1729" i="1"/>
  <c r="X2357" i="1"/>
  <c r="G2" i="1"/>
  <c r="G1353" i="1"/>
  <c r="G1023" i="1"/>
  <c r="G2358" i="1"/>
  <c r="G713" i="1"/>
  <c r="G2686" i="1"/>
  <c r="G1024" i="1"/>
  <c r="G382" i="1"/>
  <c r="G1354" i="1"/>
  <c r="G1730" i="1"/>
  <c r="G3648" i="1"/>
  <c r="G3" i="1"/>
  <c r="G1731" i="1"/>
  <c r="G383" i="1"/>
  <c r="G1355" i="1"/>
  <c r="G2043" i="1"/>
  <c r="G3649" i="1"/>
  <c r="G4" i="1"/>
  <c r="G384" i="1"/>
  <c r="G1025" i="1"/>
  <c r="G5" i="1"/>
  <c r="G3650" i="1"/>
  <c r="G385" i="1"/>
  <c r="G2044" i="1"/>
  <c r="G1732" i="1"/>
  <c r="G1026" i="1"/>
  <c r="G2687" i="1"/>
  <c r="G2045" i="1"/>
  <c r="G2688" i="1"/>
  <c r="G1027" i="1"/>
  <c r="G386" i="1"/>
  <c r="G2689" i="1"/>
  <c r="G714" i="1"/>
  <c r="G1356" i="1"/>
  <c r="G3001" i="1"/>
  <c r="G6" i="1"/>
  <c r="G3651" i="1"/>
  <c r="G1733" i="1"/>
  <c r="G3652" i="1"/>
  <c r="G3002" i="1"/>
  <c r="G2359" i="1"/>
  <c r="G3653" i="1"/>
  <c r="G1028" i="1"/>
  <c r="G1734" i="1"/>
  <c r="G3654" i="1"/>
  <c r="G3655" i="1"/>
  <c r="G2046" i="1"/>
  <c r="G3656" i="1"/>
  <c r="G2690" i="1"/>
  <c r="G387" i="1"/>
  <c r="G7" i="1"/>
  <c r="G3361" i="1"/>
  <c r="G2691" i="1"/>
  <c r="G1735" i="1"/>
  <c r="G1029" i="1"/>
  <c r="G715" i="1"/>
  <c r="G1736" i="1"/>
  <c r="G388" i="1"/>
  <c r="G3657" i="1"/>
  <c r="G3362" i="1"/>
  <c r="G3363" i="1"/>
  <c r="G3003" i="1"/>
  <c r="G3004" i="1"/>
  <c r="G3005" i="1"/>
  <c r="G3364" i="1"/>
  <c r="G1737" i="1"/>
  <c r="G3006" i="1"/>
  <c r="G2360" i="1"/>
  <c r="G3658" i="1"/>
  <c r="G1357" i="1"/>
  <c r="G2047" i="1"/>
  <c r="G716" i="1"/>
  <c r="G717" i="1"/>
  <c r="G2361" i="1"/>
  <c r="G1030" i="1"/>
  <c r="G3007" i="1"/>
  <c r="G2048" i="1"/>
  <c r="G2692" i="1"/>
  <c r="G389" i="1"/>
  <c r="G2693" i="1"/>
  <c r="G3659" i="1"/>
  <c r="G3660" i="1"/>
  <c r="G3365" i="1"/>
  <c r="G8" i="1"/>
  <c r="G718" i="1"/>
  <c r="G3366" i="1"/>
  <c r="G1738" i="1"/>
  <c r="G3008" i="1"/>
  <c r="G719" i="1"/>
  <c r="G720" i="1"/>
  <c r="G721" i="1"/>
  <c r="G3009" i="1"/>
  <c r="G2362" i="1"/>
  <c r="G722" i="1"/>
  <c r="G2363" i="1"/>
  <c r="G723" i="1"/>
  <c r="G9" i="1"/>
  <c r="G1358" i="1"/>
  <c r="G3010" i="1"/>
  <c r="G10" i="1"/>
  <c r="G3367" i="1"/>
  <c r="G1031" i="1"/>
  <c r="G11" i="1"/>
  <c r="G3011" i="1"/>
  <c r="G3012" i="1"/>
  <c r="G12" i="1"/>
  <c r="G1739" i="1"/>
  <c r="G1740" i="1"/>
  <c r="G2364" i="1"/>
  <c r="G1032" i="1"/>
  <c r="G3661" i="1"/>
  <c r="G3013" i="1"/>
  <c r="G2049" i="1"/>
  <c r="G2050" i="1"/>
  <c r="G3014" i="1"/>
  <c r="G3662" i="1"/>
  <c r="G2051" i="1"/>
  <c r="G1033" i="1"/>
  <c r="G2052" i="1"/>
  <c r="G1359" i="1"/>
  <c r="G724" i="1"/>
  <c r="G1034" i="1"/>
  <c r="G1360" i="1"/>
  <c r="G3663" i="1"/>
  <c r="G3368" i="1"/>
  <c r="G2365" i="1"/>
  <c r="G3015" i="1"/>
  <c r="G725" i="1"/>
  <c r="G3016" i="1"/>
  <c r="G2366" i="1"/>
  <c r="G726" i="1"/>
  <c r="G13" i="1"/>
  <c r="G3664" i="1"/>
  <c r="G3017" i="1"/>
  <c r="G2367" i="1"/>
  <c r="G3018" i="1"/>
  <c r="G1361" i="1"/>
  <c r="G2053" i="1"/>
  <c r="G1362" i="1"/>
  <c r="G3369" i="1"/>
  <c r="G727" i="1"/>
  <c r="G3665" i="1"/>
  <c r="G2054" i="1"/>
  <c r="G2368" i="1"/>
  <c r="G728" i="1"/>
  <c r="G1363" i="1"/>
  <c r="G1741" i="1"/>
  <c r="G3370" i="1"/>
  <c r="G1035" i="1"/>
  <c r="G2694" i="1"/>
  <c r="G3666" i="1"/>
  <c r="G2369" i="1"/>
  <c r="G1364" i="1"/>
  <c r="G14" i="1"/>
  <c r="G729" i="1"/>
  <c r="G3371" i="1"/>
  <c r="G3667" i="1"/>
  <c r="G730" i="1"/>
  <c r="G2370" i="1"/>
  <c r="G3019" i="1"/>
  <c r="G2695" i="1"/>
  <c r="G3668" i="1"/>
  <c r="G3020" i="1"/>
  <c r="G3669" i="1"/>
  <c r="G2371" i="1"/>
  <c r="G2696" i="1"/>
  <c r="G2055" i="1"/>
  <c r="G3372" i="1"/>
  <c r="G2372" i="1"/>
  <c r="G3670" i="1"/>
  <c r="G390" i="1"/>
  <c r="G391" i="1"/>
  <c r="G3021" i="1"/>
  <c r="G3671" i="1"/>
  <c r="G2056" i="1"/>
  <c r="G3022" i="1"/>
  <c r="G731" i="1"/>
  <c r="G2057" i="1"/>
  <c r="G2373" i="1"/>
  <c r="G2374" i="1"/>
  <c r="G3373" i="1"/>
  <c r="G3672" i="1"/>
  <c r="G2375" i="1"/>
  <c r="G3374" i="1"/>
  <c r="G3673" i="1"/>
  <c r="G15" i="1"/>
  <c r="G392" i="1"/>
  <c r="G3375" i="1"/>
  <c r="G3023" i="1"/>
  <c r="G1365" i="1"/>
  <c r="G16" i="1"/>
  <c r="G1742" i="1"/>
  <c r="G17" i="1"/>
  <c r="G3024" i="1"/>
  <c r="G1036" i="1"/>
  <c r="G2376" i="1"/>
  <c r="G3025" i="1"/>
  <c r="G1743" i="1"/>
  <c r="G2377" i="1"/>
  <c r="G3674" i="1"/>
  <c r="G1366" i="1"/>
  <c r="G1367" i="1"/>
  <c r="G393" i="1"/>
  <c r="G1744" i="1"/>
  <c r="G3026" i="1"/>
  <c r="G1745" i="1"/>
  <c r="G18" i="1"/>
  <c r="G732" i="1"/>
  <c r="G2378" i="1"/>
  <c r="G1746" i="1"/>
  <c r="G1037" i="1"/>
  <c r="G3675" i="1"/>
  <c r="G2058" i="1"/>
  <c r="G1368" i="1"/>
  <c r="G1038" i="1"/>
  <c r="G19" i="1"/>
  <c r="G733" i="1"/>
  <c r="G3676" i="1"/>
  <c r="G2379" i="1"/>
  <c r="G1747" i="1"/>
  <c r="G3027" i="1"/>
  <c r="G1039" i="1"/>
  <c r="G3677" i="1"/>
  <c r="G2059" i="1"/>
  <c r="G734" i="1"/>
  <c r="G735" i="1"/>
  <c r="G20" i="1"/>
  <c r="G394" i="1"/>
  <c r="G2380" i="1"/>
  <c r="G2381" i="1"/>
  <c r="G3028" i="1"/>
  <c r="G3376" i="1"/>
  <c r="G3377" i="1"/>
  <c r="G2382" i="1"/>
  <c r="G21" i="1"/>
  <c r="G2060" i="1"/>
  <c r="G1748" i="1"/>
  <c r="G1369" i="1"/>
  <c r="G22" i="1"/>
  <c r="G1370" i="1"/>
  <c r="G23" i="1"/>
  <c r="G395" i="1"/>
  <c r="G2383" i="1"/>
  <c r="G3678" i="1"/>
  <c r="G3029" i="1"/>
  <c r="G2061" i="1"/>
  <c r="G1371" i="1"/>
  <c r="G1372" i="1"/>
  <c r="G1749" i="1"/>
  <c r="G3378" i="1"/>
  <c r="G3679" i="1"/>
  <c r="G24" i="1"/>
  <c r="G25" i="1"/>
  <c r="G2697" i="1"/>
  <c r="G1750" i="1"/>
  <c r="G3379" i="1"/>
  <c r="G3380" i="1"/>
  <c r="G3680" i="1"/>
  <c r="G26" i="1"/>
  <c r="G736" i="1"/>
  <c r="G396" i="1"/>
  <c r="G2698" i="1"/>
  <c r="G2384" i="1"/>
  <c r="G3681" i="1"/>
  <c r="G737" i="1"/>
  <c r="G397" i="1"/>
  <c r="G1751" i="1"/>
  <c r="G398" i="1"/>
  <c r="G1373" i="1"/>
  <c r="G27" i="1"/>
  <c r="G1752" i="1"/>
  <c r="G2062" i="1"/>
  <c r="G2385" i="1"/>
  <c r="G3682" i="1"/>
  <c r="G1753" i="1"/>
  <c r="G399" i="1"/>
  <c r="G3381" i="1"/>
  <c r="G3030" i="1"/>
  <c r="G738" i="1"/>
  <c r="G2063" i="1"/>
  <c r="G3382" i="1"/>
  <c r="G2386" i="1"/>
  <c r="G3031" i="1"/>
  <c r="G2699" i="1"/>
  <c r="G1754" i="1"/>
  <c r="G2387" i="1"/>
  <c r="G3032" i="1"/>
  <c r="G2388" i="1"/>
  <c r="G3033" i="1"/>
  <c r="G739" i="1"/>
  <c r="G1374" i="1"/>
  <c r="G1375" i="1"/>
  <c r="G1755" i="1"/>
  <c r="G1376" i="1"/>
  <c r="G400" i="1"/>
  <c r="G28" i="1"/>
  <c r="G1040" i="1"/>
  <c r="G1377" i="1"/>
  <c r="G29" i="1"/>
  <c r="G3034" i="1"/>
  <c r="G1041" i="1"/>
  <c r="G401" i="1"/>
  <c r="G3383" i="1"/>
  <c r="G3683" i="1"/>
  <c r="G1378" i="1"/>
  <c r="G30" i="1"/>
  <c r="G2389" i="1"/>
  <c r="G2064" i="1"/>
  <c r="G1756" i="1"/>
  <c r="G2065" i="1"/>
  <c r="G402" i="1"/>
  <c r="G3035" i="1"/>
  <c r="G1042" i="1"/>
  <c r="G2066" i="1"/>
  <c r="G2700" i="1"/>
  <c r="G2701" i="1"/>
  <c r="G2067" i="1"/>
  <c r="G3036" i="1"/>
  <c r="G31" i="1"/>
  <c r="G2702" i="1"/>
  <c r="G2068" i="1"/>
  <c r="G2703" i="1"/>
  <c r="G32" i="1"/>
  <c r="G3684" i="1"/>
  <c r="G403" i="1"/>
  <c r="G1757" i="1"/>
  <c r="G3037" i="1"/>
  <c r="G2704" i="1"/>
  <c r="G2069" i="1"/>
  <c r="G740" i="1"/>
  <c r="G741" i="1"/>
  <c r="G33" i="1"/>
  <c r="G2390" i="1"/>
  <c r="G1043" i="1"/>
  <c r="G3685" i="1"/>
  <c r="G3384" i="1"/>
  <c r="G1044" i="1"/>
  <c r="G1045" i="1"/>
  <c r="G2070" i="1"/>
  <c r="G404" i="1"/>
  <c r="G3038" i="1"/>
  <c r="G2391" i="1"/>
  <c r="G1046" i="1"/>
  <c r="G3039" i="1"/>
  <c r="G34" i="1"/>
  <c r="G1047" i="1"/>
  <c r="G742" i="1"/>
  <c r="G1379" i="1"/>
  <c r="G2071" i="1"/>
  <c r="G405" i="1"/>
  <c r="G2392" i="1"/>
  <c r="G2072" i="1"/>
  <c r="G35" i="1"/>
  <c r="G1380" i="1"/>
  <c r="G1048" i="1"/>
  <c r="G1049" i="1"/>
  <c r="G2705" i="1"/>
  <c r="G3686" i="1"/>
  <c r="G3040" i="1"/>
  <c r="G3385" i="1"/>
  <c r="G3386" i="1"/>
  <c r="G2393" i="1"/>
  <c r="G1758" i="1"/>
  <c r="G1381" i="1"/>
  <c r="G1050" i="1"/>
  <c r="G1051" i="1"/>
  <c r="G1052" i="1"/>
  <c r="G3041" i="1"/>
  <c r="G36" i="1"/>
  <c r="G3387" i="1"/>
  <c r="G3388" i="1"/>
  <c r="G3389" i="1"/>
  <c r="G2073" i="1"/>
  <c r="G1759" i="1"/>
  <c r="G3390" i="1"/>
  <c r="G1760" i="1"/>
  <c r="G1053" i="1"/>
  <c r="G1054" i="1"/>
  <c r="G1761" i="1"/>
  <c r="G406" i="1"/>
  <c r="G3687" i="1"/>
  <c r="G407" i="1"/>
  <c r="G1762" i="1"/>
  <c r="G2074" i="1"/>
  <c r="G408" i="1"/>
  <c r="G2706" i="1"/>
  <c r="G1382" i="1"/>
  <c r="G3042" i="1"/>
  <c r="G3688" i="1"/>
  <c r="G2075" i="1"/>
  <c r="G743" i="1"/>
  <c r="G3689" i="1"/>
  <c r="G3690" i="1"/>
  <c r="G409" i="1"/>
  <c r="G3691" i="1"/>
  <c r="G3043" i="1"/>
  <c r="G1055" i="1"/>
  <c r="G1383" i="1"/>
  <c r="G2707" i="1"/>
  <c r="G3692" i="1"/>
  <c r="G3044" i="1"/>
  <c r="G1384" i="1"/>
  <c r="G2708" i="1"/>
  <c r="G3391" i="1"/>
  <c r="G37" i="1"/>
  <c r="G744" i="1"/>
  <c r="G2076" i="1"/>
  <c r="G410" i="1"/>
  <c r="G745" i="1"/>
  <c r="G3045" i="1"/>
  <c r="G3392" i="1"/>
  <c r="G1056" i="1"/>
  <c r="G2709" i="1"/>
  <c r="G38" i="1"/>
  <c r="G2077" i="1"/>
  <c r="G3393" i="1"/>
  <c r="G1385" i="1"/>
  <c r="G746" i="1"/>
  <c r="G1386" i="1"/>
  <c r="G2394" i="1"/>
  <c r="G1763" i="1"/>
  <c r="G3693" i="1"/>
  <c r="G747" i="1"/>
  <c r="G2078" i="1"/>
  <c r="G2710" i="1"/>
  <c r="G411" i="1"/>
  <c r="G2395" i="1"/>
  <c r="G748" i="1"/>
  <c r="G1764" i="1"/>
  <c r="G1057" i="1"/>
  <c r="G39" i="1"/>
  <c r="G2079" i="1"/>
  <c r="G749" i="1"/>
  <c r="G2711" i="1"/>
  <c r="G40" i="1"/>
  <c r="G1058" i="1"/>
  <c r="G3394" i="1"/>
  <c r="G3694" i="1"/>
  <c r="G750" i="1"/>
  <c r="G412" i="1"/>
  <c r="G1387" i="1"/>
  <c r="G1765" i="1"/>
  <c r="G3046" i="1"/>
  <c r="G2080" i="1"/>
  <c r="G1388" i="1"/>
  <c r="G41" i="1"/>
  <c r="G1059" i="1"/>
  <c r="G2712" i="1"/>
  <c r="G3695" i="1"/>
  <c r="G2713" i="1"/>
  <c r="G42" i="1"/>
  <c r="G751" i="1"/>
  <c r="G1766" i="1"/>
  <c r="G1389" i="1"/>
  <c r="G3047" i="1"/>
  <c r="G43" i="1"/>
  <c r="G44" i="1"/>
  <c r="G3395" i="1"/>
  <c r="G2396" i="1"/>
  <c r="G752" i="1"/>
  <c r="G1390" i="1"/>
  <c r="G1060" i="1"/>
  <c r="G413" i="1"/>
  <c r="G45" i="1"/>
  <c r="G1391" i="1"/>
  <c r="G2081" i="1"/>
  <c r="G3396" i="1"/>
  <c r="G1767" i="1"/>
  <c r="G2714" i="1"/>
  <c r="G3048" i="1"/>
  <c r="G2397" i="1"/>
  <c r="G2082" i="1"/>
  <c r="G2083" i="1"/>
  <c r="G3696" i="1"/>
  <c r="G414" i="1"/>
  <c r="G3697" i="1"/>
  <c r="G2398" i="1"/>
  <c r="G3698" i="1"/>
  <c r="G753" i="1"/>
  <c r="G46" i="1"/>
  <c r="G1392" i="1"/>
  <c r="G754" i="1"/>
  <c r="G755" i="1"/>
  <c r="G756" i="1"/>
  <c r="G2715" i="1"/>
  <c r="G3397" i="1"/>
  <c r="G3049" i="1"/>
  <c r="G47" i="1"/>
  <c r="G2716" i="1"/>
  <c r="G2717" i="1"/>
  <c r="G3050" i="1"/>
  <c r="G1768" i="1"/>
  <c r="G1769" i="1"/>
  <c r="G2718" i="1"/>
  <c r="G3699" i="1"/>
  <c r="G1770" i="1"/>
  <c r="G1393" i="1"/>
  <c r="G3051" i="1"/>
  <c r="G757" i="1"/>
  <c r="G3700" i="1"/>
  <c r="G3701" i="1"/>
  <c r="G1061" i="1"/>
  <c r="G2719" i="1"/>
  <c r="G3052" i="1"/>
  <c r="G2399" i="1"/>
  <c r="G1062" i="1"/>
  <c r="G1063" i="1"/>
  <c r="G1064" i="1"/>
  <c r="G1394" i="1"/>
  <c r="G48" i="1"/>
  <c r="G1395" i="1"/>
  <c r="G2720" i="1"/>
  <c r="G3053" i="1"/>
  <c r="G3702" i="1"/>
  <c r="G3398" i="1"/>
  <c r="G1396" i="1"/>
  <c r="G3054" i="1"/>
  <c r="G3055" i="1"/>
  <c r="G3399" i="1"/>
  <c r="G3400" i="1"/>
  <c r="G2400" i="1"/>
  <c r="G1397" i="1"/>
  <c r="G1398" i="1"/>
  <c r="G49" i="1"/>
  <c r="G1065" i="1"/>
  <c r="G1771" i="1"/>
  <c r="G3703" i="1"/>
  <c r="G2721" i="1"/>
  <c r="G415" i="1"/>
  <c r="G416" i="1"/>
  <c r="G2084" i="1"/>
  <c r="G417" i="1"/>
  <c r="G2401" i="1"/>
  <c r="G3704" i="1"/>
  <c r="G1399" i="1"/>
  <c r="G1400" i="1"/>
  <c r="G418" i="1"/>
  <c r="G3401" i="1"/>
  <c r="G3402" i="1"/>
  <c r="G419" i="1"/>
  <c r="G420" i="1"/>
  <c r="G1066" i="1"/>
  <c r="G2402" i="1"/>
  <c r="G1067" i="1"/>
  <c r="G1068" i="1"/>
  <c r="G1772" i="1"/>
  <c r="G3705" i="1"/>
  <c r="G2085" i="1"/>
  <c r="G3056" i="1"/>
  <c r="G2403" i="1"/>
  <c r="G2086" i="1"/>
  <c r="G758" i="1"/>
  <c r="G2722" i="1"/>
  <c r="G2087" i="1"/>
  <c r="G2404" i="1"/>
  <c r="G1773" i="1"/>
  <c r="G3057" i="1"/>
  <c r="G50" i="1"/>
  <c r="G3403" i="1"/>
  <c r="G759" i="1"/>
  <c r="G1069" i="1"/>
  <c r="G1774" i="1"/>
  <c r="G2405" i="1"/>
  <c r="G2723" i="1"/>
  <c r="G3706" i="1"/>
  <c r="G2088" i="1"/>
  <c r="G1401" i="1"/>
  <c r="G1070" i="1"/>
  <c r="G2406" i="1"/>
  <c r="G1402" i="1"/>
  <c r="G2407" i="1"/>
  <c r="G2724" i="1"/>
  <c r="G2089" i="1"/>
  <c r="G3707" i="1"/>
  <c r="G760" i="1"/>
  <c r="G3404" i="1"/>
  <c r="G761" i="1"/>
  <c r="G1775" i="1"/>
  <c r="G1403" i="1"/>
  <c r="G2408" i="1"/>
  <c r="G51" i="1"/>
  <c r="G2409" i="1"/>
  <c r="G3405" i="1"/>
  <c r="G1071" i="1"/>
  <c r="G1404" i="1"/>
  <c r="G2410" i="1"/>
  <c r="G2725" i="1"/>
  <c r="G3708" i="1"/>
  <c r="G421" i="1"/>
  <c r="G422" i="1"/>
  <c r="G3058" i="1"/>
  <c r="G423" i="1"/>
  <c r="G2726" i="1"/>
  <c r="G3406" i="1"/>
  <c r="G1776" i="1"/>
  <c r="G3407" i="1"/>
  <c r="G424" i="1"/>
  <c r="G762" i="1"/>
  <c r="G763" i="1"/>
  <c r="G764" i="1"/>
  <c r="G2727" i="1"/>
  <c r="G425" i="1"/>
  <c r="G1777" i="1"/>
  <c r="G1778" i="1"/>
  <c r="G3059" i="1"/>
  <c r="G2728" i="1"/>
  <c r="G3060" i="1"/>
  <c r="G1072" i="1"/>
  <c r="G1073" i="1"/>
  <c r="G1405" i="1"/>
  <c r="G426" i="1"/>
  <c r="G765" i="1"/>
  <c r="G52" i="1"/>
  <c r="G3061" i="1"/>
  <c r="G2090" i="1"/>
  <c r="G427" i="1"/>
  <c r="G2411" i="1"/>
  <c r="G3408" i="1"/>
  <c r="G1406" i="1"/>
  <c r="G3709" i="1"/>
  <c r="G1074" i="1"/>
  <c r="G1075" i="1"/>
  <c r="G1076" i="1"/>
  <c r="G1779" i="1"/>
  <c r="G3409" i="1"/>
  <c r="G3710" i="1"/>
  <c r="G428" i="1"/>
  <c r="G1407" i="1"/>
  <c r="G1077" i="1"/>
  <c r="G3410" i="1"/>
  <c r="G1078" i="1"/>
  <c r="G429" i="1"/>
  <c r="G2729" i="1"/>
  <c r="G2091" i="1"/>
  <c r="G1079" i="1"/>
  <c r="G3062" i="1"/>
  <c r="G3711" i="1"/>
  <c r="G3411" i="1"/>
  <c r="G53" i="1"/>
  <c r="G54" i="1"/>
  <c r="G430" i="1"/>
  <c r="G2730" i="1"/>
  <c r="G766" i="1"/>
  <c r="G3063" i="1"/>
  <c r="G1780" i="1"/>
  <c r="G55" i="1"/>
  <c r="G2092" i="1"/>
  <c r="G767" i="1"/>
  <c r="G3412" i="1"/>
  <c r="G3064" i="1"/>
  <c r="G1781" i="1"/>
  <c r="G3065" i="1"/>
  <c r="G3066" i="1"/>
  <c r="G2412" i="1"/>
  <c r="G768" i="1"/>
  <c r="G431" i="1"/>
  <c r="G3413" i="1"/>
  <c r="G1782" i="1"/>
  <c r="G432" i="1"/>
  <c r="G3712" i="1"/>
  <c r="G1783" i="1"/>
  <c r="G3713" i="1"/>
  <c r="G3414" i="1"/>
  <c r="G56" i="1"/>
  <c r="G1408" i="1"/>
  <c r="G3067" i="1"/>
  <c r="G2093" i="1"/>
  <c r="G57" i="1"/>
  <c r="G3068" i="1"/>
  <c r="G1784" i="1"/>
  <c r="G58" i="1"/>
  <c r="G2731" i="1"/>
  <c r="G3069" i="1"/>
  <c r="G3070" i="1"/>
  <c r="G1785" i="1"/>
  <c r="G1786" i="1"/>
  <c r="G2413" i="1"/>
  <c r="G2414" i="1"/>
  <c r="G1080" i="1"/>
  <c r="G3071" i="1"/>
  <c r="G1409" i="1"/>
  <c r="G433" i="1"/>
  <c r="G1787" i="1"/>
  <c r="G1081" i="1"/>
  <c r="G1082" i="1"/>
  <c r="G1410" i="1"/>
  <c r="G2732" i="1"/>
  <c r="G434" i="1"/>
  <c r="G3415" i="1"/>
  <c r="G1083" i="1"/>
  <c r="G2415" i="1"/>
  <c r="G435" i="1"/>
  <c r="G3416" i="1"/>
  <c r="G769" i="1"/>
  <c r="G2733" i="1"/>
  <c r="G3714" i="1"/>
  <c r="G3715" i="1"/>
  <c r="G1411" i="1"/>
  <c r="G59" i="1"/>
  <c r="G60" i="1"/>
  <c r="G1412" i="1"/>
  <c r="G1788" i="1"/>
  <c r="G2416" i="1"/>
  <c r="G2417" i="1"/>
  <c r="G3716" i="1"/>
  <c r="G61" i="1"/>
  <c r="G3717" i="1"/>
  <c r="G436" i="1"/>
  <c r="G770" i="1"/>
  <c r="G2418" i="1"/>
  <c r="G3718" i="1"/>
  <c r="G2734" i="1"/>
  <c r="G62" i="1"/>
  <c r="G771" i="1"/>
  <c r="G1789" i="1"/>
  <c r="G1084" i="1"/>
  <c r="G772" i="1"/>
  <c r="G3417" i="1"/>
  <c r="G2094" i="1"/>
  <c r="G2095" i="1"/>
  <c r="G63" i="1"/>
  <c r="G1790" i="1"/>
  <c r="G2735" i="1"/>
  <c r="G2736" i="1"/>
  <c r="G1791" i="1"/>
  <c r="G2096" i="1"/>
  <c r="G3418" i="1"/>
  <c r="G2419" i="1"/>
  <c r="G1413" i="1"/>
  <c r="G64" i="1"/>
  <c r="G1085" i="1"/>
  <c r="G2420" i="1"/>
  <c r="G2097" i="1"/>
  <c r="G3072" i="1"/>
  <c r="G2421" i="1"/>
  <c r="G2098" i="1"/>
  <c r="G3073" i="1"/>
  <c r="G3719" i="1"/>
  <c r="G1414" i="1"/>
  <c r="G437" i="1"/>
  <c r="G3419" i="1"/>
  <c r="G3720" i="1"/>
  <c r="G1792" i="1"/>
  <c r="G3074" i="1"/>
  <c r="G773" i="1"/>
  <c r="G2099" i="1"/>
  <c r="G2737" i="1"/>
  <c r="G1793" i="1"/>
  <c r="G1086" i="1"/>
  <c r="G3075" i="1"/>
  <c r="G438" i="1"/>
  <c r="G3721" i="1"/>
  <c r="G439" i="1"/>
  <c r="G3722" i="1"/>
  <c r="G3076" i="1"/>
  <c r="G1087" i="1"/>
  <c r="G1794" i="1"/>
  <c r="G2100" i="1"/>
  <c r="G1795" i="1"/>
  <c r="G774" i="1"/>
  <c r="G2738" i="1"/>
  <c r="G1088" i="1"/>
  <c r="G3420" i="1"/>
  <c r="G1415" i="1"/>
  <c r="G2101" i="1"/>
  <c r="G2422" i="1"/>
  <c r="G775" i="1"/>
  <c r="G1416" i="1"/>
  <c r="G776" i="1"/>
  <c r="G1089" i="1"/>
  <c r="G2423" i="1"/>
  <c r="G777" i="1"/>
  <c r="G2739" i="1"/>
  <c r="G1417" i="1"/>
  <c r="G1418" i="1"/>
  <c r="G440" i="1"/>
  <c r="G2102" i="1"/>
  <c r="G1090" i="1"/>
  <c r="G441" i="1"/>
  <c r="G442" i="1"/>
  <c r="G2103" i="1"/>
  <c r="G3077" i="1"/>
  <c r="G65" i="1"/>
  <c r="G1419" i="1"/>
  <c r="G2424" i="1"/>
  <c r="G2104" i="1"/>
  <c r="G3723" i="1"/>
  <c r="G66" i="1"/>
  <c r="G1091" i="1"/>
  <c r="G1420" i="1"/>
  <c r="G67" i="1"/>
  <c r="G3078" i="1"/>
  <c r="G3421" i="1"/>
  <c r="G3724" i="1"/>
  <c r="G443" i="1"/>
  <c r="G1421" i="1"/>
  <c r="G2425" i="1"/>
  <c r="G778" i="1"/>
  <c r="G2105" i="1"/>
  <c r="G3725" i="1"/>
  <c r="G3726" i="1"/>
  <c r="G1422" i="1"/>
  <c r="G3079" i="1"/>
  <c r="G1423" i="1"/>
  <c r="G68" i="1"/>
  <c r="G2106" i="1"/>
  <c r="G3727" i="1"/>
  <c r="G3728" i="1"/>
  <c r="G3080" i="1"/>
  <c r="G2740" i="1"/>
  <c r="G1092" i="1"/>
  <c r="G1093" i="1"/>
  <c r="G1094" i="1"/>
  <c r="G1424" i="1"/>
  <c r="G3081" i="1"/>
  <c r="G444" i="1"/>
  <c r="G2426" i="1"/>
  <c r="G2107" i="1"/>
  <c r="G3729" i="1"/>
  <c r="G2108" i="1"/>
  <c r="G69" i="1"/>
  <c r="G3422" i="1"/>
  <c r="G2741" i="1"/>
  <c r="G779" i="1"/>
  <c r="G2427" i="1"/>
  <c r="G2742" i="1"/>
  <c r="G1425" i="1"/>
  <c r="G1095" i="1"/>
  <c r="G1796" i="1"/>
  <c r="G1797" i="1"/>
  <c r="G1426" i="1"/>
  <c r="G70" i="1"/>
  <c r="G1427" i="1"/>
  <c r="G1096" i="1"/>
  <c r="G445" i="1"/>
  <c r="G71" i="1"/>
  <c r="G3423" i="1"/>
  <c r="G1428" i="1"/>
  <c r="G2743" i="1"/>
  <c r="G2428" i="1"/>
  <c r="G3082" i="1"/>
  <c r="G780" i="1"/>
  <c r="G1429" i="1"/>
  <c r="G72" i="1"/>
  <c r="G1430" i="1"/>
  <c r="G1097" i="1"/>
  <c r="G446" i="1"/>
  <c r="G1098" i="1"/>
  <c r="G3730" i="1"/>
  <c r="G2744" i="1"/>
  <c r="G2429" i="1"/>
  <c r="G3424" i="1"/>
  <c r="G1099" i="1"/>
  <c r="G2109" i="1"/>
  <c r="G1798" i="1"/>
  <c r="G1100" i="1"/>
  <c r="G2745" i="1"/>
  <c r="G1431" i="1"/>
  <c r="G1799" i="1"/>
  <c r="G1432" i="1"/>
  <c r="G3425" i="1"/>
  <c r="G2110" i="1"/>
  <c r="G3083" i="1"/>
  <c r="G3084" i="1"/>
  <c r="G3426" i="1"/>
  <c r="G3731" i="1"/>
  <c r="G3732" i="1"/>
  <c r="G447" i="1"/>
  <c r="G73" i="1"/>
  <c r="G1101" i="1"/>
  <c r="G3733" i="1"/>
  <c r="G781" i="1"/>
  <c r="G1433" i="1"/>
  <c r="G3427" i="1"/>
  <c r="G2111" i="1"/>
  <c r="G74" i="1"/>
  <c r="G2430" i="1"/>
  <c r="G448" i="1"/>
  <c r="G75" i="1"/>
  <c r="G1434" i="1"/>
  <c r="G2431" i="1"/>
  <c r="G2432" i="1"/>
  <c r="G3428" i="1"/>
  <c r="G1435" i="1"/>
  <c r="G3085" i="1"/>
  <c r="G76" i="1"/>
  <c r="G449" i="1"/>
  <c r="G782" i="1"/>
  <c r="G1436" i="1"/>
  <c r="G1800" i="1"/>
  <c r="G3734" i="1"/>
  <c r="G1102" i="1"/>
  <c r="G2433" i="1"/>
  <c r="G3735" i="1"/>
  <c r="G1437" i="1"/>
  <c r="G1438" i="1"/>
  <c r="G2434" i="1"/>
  <c r="G3429" i="1"/>
  <c r="G2435" i="1"/>
  <c r="G2436" i="1"/>
  <c r="G2746" i="1"/>
  <c r="G1439" i="1"/>
  <c r="G3086" i="1"/>
  <c r="G1801" i="1"/>
  <c r="G1103" i="1"/>
  <c r="G1104" i="1"/>
  <c r="G2437" i="1"/>
  <c r="G3736" i="1"/>
  <c r="G2438" i="1"/>
  <c r="G1440" i="1"/>
  <c r="G2439" i="1"/>
  <c r="G2440" i="1"/>
  <c r="G1441" i="1"/>
  <c r="G2747" i="1"/>
  <c r="G77" i="1"/>
  <c r="G2441" i="1"/>
  <c r="G3430" i="1"/>
  <c r="G450" i="1"/>
  <c r="G3431" i="1"/>
  <c r="G78" i="1"/>
  <c r="G451" i="1"/>
  <c r="G3087" i="1"/>
  <c r="G79" i="1"/>
  <c r="G80" i="1"/>
  <c r="G3737" i="1"/>
  <c r="G3738" i="1"/>
  <c r="G2442" i="1"/>
  <c r="G1442" i="1"/>
  <c r="G81" i="1"/>
  <c r="G3432" i="1"/>
  <c r="G1443" i="1"/>
  <c r="G783" i="1"/>
  <c r="G1802" i="1"/>
  <c r="G2443" i="1"/>
  <c r="G2112" i="1"/>
  <c r="G1105" i="1"/>
  <c r="G3088" i="1"/>
  <c r="G3739" i="1"/>
  <c r="G3433" i="1"/>
  <c r="G3434" i="1"/>
  <c r="G1106" i="1"/>
  <c r="G784" i="1"/>
  <c r="G785" i="1"/>
  <c r="G3740" i="1"/>
  <c r="G2113" i="1"/>
  <c r="G452" i="1"/>
  <c r="G453" i="1"/>
  <c r="G2114" i="1"/>
  <c r="G3741" i="1"/>
  <c r="G454" i="1"/>
  <c r="G455" i="1"/>
  <c r="G3089" i="1"/>
  <c r="G2748" i="1"/>
  <c r="G456" i="1"/>
  <c r="G3435" i="1"/>
  <c r="G1444" i="1"/>
  <c r="G3090" i="1"/>
  <c r="G1107" i="1"/>
  <c r="G1445" i="1"/>
  <c r="G1803" i="1"/>
  <c r="G82" i="1"/>
  <c r="G83" i="1"/>
  <c r="G2444" i="1"/>
  <c r="G1108" i="1"/>
  <c r="G3436" i="1"/>
  <c r="G2445" i="1"/>
  <c r="G3437" i="1"/>
  <c r="G3091" i="1"/>
  <c r="G786" i="1"/>
  <c r="G457" i="1"/>
  <c r="G787" i="1"/>
  <c r="G1446" i="1"/>
  <c r="G788" i="1"/>
  <c r="G1109" i="1"/>
  <c r="G3742" i="1"/>
  <c r="G458" i="1"/>
  <c r="G1804" i="1"/>
  <c r="G3092" i="1"/>
  <c r="G459" i="1"/>
  <c r="G460" i="1"/>
  <c r="G1447" i="1"/>
  <c r="G2115" i="1"/>
  <c r="G461" i="1"/>
  <c r="G3438" i="1"/>
  <c r="G2749" i="1"/>
  <c r="G1805" i="1"/>
  <c r="G789" i="1"/>
  <c r="G3093" i="1"/>
  <c r="G1110" i="1"/>
  <c r="G84" i="1"/>
  <c r="G1806" i="1"/>
  <c r="G1448" i="1"/>
  <c r="G3094" i="1"/>
  <c r="G1111" i="1"/>
  <c r="G1807" i="1"/>
  <c r="G3743" i="1"/>
  <c r="G2750" i="1"/>
  <c r="G1112" i="1"/>
  <c r="G2751" i="1"/>
  <c r="G462" i="1"/>
  <c r="G3439" i="1"/>
  <c r="G2116" i="1"/>
  <c r="G1808" i="1"/>
  <c r="G1809" i="1"/>
  <c r="G790" i="1"/>
  <c r="G2446" i="1"/>
  <c r="G85" i="1"/>
  <c r="G2447" i="1"/>
  <c r="G86" i="1"/>
  <c r="G3095" i="1"/>
  <c r="G2117" i="1"/>
  <c r="G791" i="1"/>
  <c r="G463" i="1"/>
  <c r="G2118" i="1"/>
  <c r="G1449" i="1"/>
  <c r="G3744" i="1"/>
  <c r="G1450" i="1"/>
  <c r="G2752" i="1"/>
  <c r="G3440" i="1"/>
  <c r="G87" i="1"/>
  <c r="G1451" i="1"/>
  <c r="G1810" i="1"/>
  <c r="G2753" i="1"/>
  <c r="G3096" i="1"/>
  <c r="G464" i="1"/>
  <c r="G465" i="1"/>
  <c r="G466" i="1"/>
  <c r="G792" i="1"/>
  <c r="G2754" i="1"/>
  <c r="G793" i="1"/>
  <c r="G3745" i="1"/>
  <c r="G2755" i="1"/>
  <c r="G2119" i="1"/>
  <c r="G3441" i="1"/>
  <c r="G2120" i="1"/>
  <c r="G794" i="1"/>
  <c r="G1452" i="1"/>
  <c r="G2756" i="1"/>
  <c r="G2757" i="1"/>
  <c r="G1811" i="1"/>
  <c r="G467" i="1"/>
  <c r="G468" i="1"/>
  <c r="G1812" i="1"/>
  <c r="G1453" i="1"/>
  <c r="G2758" i="1"/>
  <c r="G88" i="1"/>
  <c r="G1113" i="1"/>
  <c r="G1454" i="1"/>
  <c r="G1114" i="1"/>
  <c r="G1455" i="1"/>
  <c r="G2448" i="1"/>
  <c r="G2449" i="1"/>
  <c r="G3097" i="1"/>
  <c r="G2450" i="1"/>
  <c r="G3098" i="1"/>
  <c r="G3746" i="1"/>
  <c r="G2121" i="1"/>
  <c r="G2451" i="1"/>
  <c r="G89" i="1"/>
  <c r="G1115" i="1"/>
  <c r="G90" i="1"/>
  <c r="G1456" i="1"/>
  <c r="G1813" i="1"/>
  <c r="G1457" i="1"/>
  <c r="G1458" i="1"/>
  <c r="G795" i="1"/>
  <c r="G91" i="1"/>
  <c r="G1814" i="1"/>
  <c r="G2122" i="1"/>
  <c r="G3747" i="1"/>
  <c r="G1459" i="1"/>
  <c r="G1116" i="1"/>
  <c r="G3099" i="1"/>
  <c r="G469" i="1"/>
  <c r="G1460" i="1"/>
  <c r="G3100" i="1"/>
  <c r="G1815" i="1"/>
  <c r="G2452" i="1"/>
  <c r="G470" i="1"/>
  <c r="G1816" i="1"/>
  <c r="G92" i="1"/>
  <c r="G2453" i="1"/>
  <c r="G1117" i="1"/>
  <c r="G2454" i="1"/>
  <c r="G93" i="1"/>
  <c r="G2123" i="1"/>
  <c r="G471" i="1"/>
  <c r="G796" i="1"/>
  <c r="G472" i="1"/>
  <c r="G797" i="1"/>
  <c r="G473" i="1"/>
  <c r="G2759" i="1"/>
  <c r="G474" i="1"/>
  <c r="G1118" i="1"/>
  <c r="G1461" i="1"/>
  <c r="G798" i="1"/>
  <c r="G2760" i="1"/>
  <c r="G1119" i="1"/>
  <c r="G94" i="1"/>
  <c r="G1462" i="1"/>
  <c r="G2124" i="1"/>
  <c r="G95" i="1"/>
  <c r="G96" i="1"/>
  <c r="G2761" i="1"/>
  <c r="G2455" i="1"/>
  <c r="G1463" i="1"/>
  <c r="G1464" i="1"/>
  <c r="G475" i="1"/>
  <c r="G3101" i="1"/>
  <c r="G1120" i="1"/>
  <c r="G3102" i="1"/>
  <c r="G2762" i="1"/>
  <c r="G2456" i="1"/>
  <c r="G1465" i="1"/>
  <c r="G1817" i="1"/>
  <c r="G1121" i="1"/>
  <c r="G476" i="1"/>
  <c r="G2125" i="1"/>
  <c r="G1818" i="1"/>
  <c r="G1466" i="1"/>
  <c r="G799" i="1"/>
  <c r="G477" i="1"/>
  <c r="G1467" i="1"/>
  <c r="G2126" i="1"/>
  <c r="G478" i="1"/>
  <c r="G1122" i="1"/>
  <c r="G97" i="1"/>
  <c r="G1819" i="1"/>
  <c r="G3442" i="1"/>
  <c r="G3748" i="1"/>
  <c r="G1468" i="1"/>
  <c r="G3103" i="1"/>
  <c r="G2127" i="1"/>
  <c r="G98" i="1"/>
  <c r="G2763" i="1"/>
  <c r="G2128" i="1"/>
  <c r="G800" i="1"/>
  <c r="G2457" i="1"/>
  <c r="G3749" i="1"/>
  <c r="G1820" i="1"/>
  <c r="G3750" i="1"/>
  <c r="G3443" i="1"/>
  <c r="G99" i="1"/>
  <c r="G100" i="1"/>
  <c r="G2129" i="1"/>
  <c r="G2764" i="1"/>
  <c r="G801" i="1"/>
  <c r="G101" i="1"/>
  <c r="G802" i="1"/>
  <c r="G1123" i="1"/>
  <c r="G2765" i="1"/>
  <c r="G2766" i="1"/>
  <c r="G2130" i="1"/>
  <c r="G1821" i="1"/>
  <c r="G1124" i="1"/>
  <c r="G1822" i="1"/>
  <c r="G1823" i="1"/>
  <c r="G1469" i="1"/>
  <c r="G102" i="1"/>
  <c r="G479" i="1"/>
  <c r="G1824" i="1"/>
  <c r="G3444" i="1"/>
  <c r="G2131" i="1"/>
  <c r="G1470" i="1"/>
  <c r="G103" i="1"/>
  <c r="G2767" i="1"/>
  <c r="G2132" i="1"/>
  <c r="G480" i="1"/>
  <c r="G1471" i="1"/>
  <c r="G803" i="1"/>
  <c r="G104" i="1"/>
  <c r="G1825" i="1"/>
  <c r="G3751" i="1"/>
  <c r="G2768" i="1"/>
  <c r="G1125" i="1"/>
  <c r="G3104" i="1"/>
  <c r="G2133" i="1"/>
  <c r="G2458" i="1"/>
  <c r="G3105" i="1"/>
  <c r="G481" i="1"/>
  <c r="G3752" i="1"/>
  <c r="G2459" i="1"/>
  <c r="G2769" i="1"/>
  <c r="G3753" i="1"/>
  <c r="G1472" i="1"/>
  <c r="G3754" i="1"/>
  <c r="G1126" i="1"/>
  <c r="G2460" i="1"/>
  <c r="G3755" i="1"/>
  <c r="G2461" i="1"/>
  <c r="G1127" i="1"/>
  <c r="G105" i="1"/>
  <c r="G2462" i="1"/>
  <c r="G1128" i="1"/>
  <c r="G482" i="1"/>
  <c r="G3445" i="1"/>
  <c r="G3106" i="1"/>
  <c r="G1473" i="1"/>
  <c r="G804" i="1"/>
  <c r="G106" i="1"/>
  <c r="G107" i="1"/>
  <c r="G3756" i="1"/>
  <c r="G805" i="1"/>
  <c r="G1129" i="1"/>
  <c r="G1474" i="1"/>
  <c r="G1130" i="1"/>
  <c r="G1131" i="1"/>
  <c r="G3446" i="1"/>
  <c r="G1826" i="1"/>
  <c r="G3107" i="1"/>
  <c r="G1132" i="1"/>
  <c r="G2770" i="1"/>
  <c r="G2134" i="1"/>
  <c r="G2135" i="1"/>
  <c r="G1133" i="1"/>
  <c r="G2136" i="1"/>
  <c r="G2137" i="1"/>
  <c r="G806" i="1"/>
  <c r="G3108" i="1"/>
  <c r="G483" i="1"/>
  <c r="G108" i="1"/>
  <c r="G3447" i="1"/>
  <c r="G1827" i="1"/>
  <c r="G1475" i="1"/>
  <c r="G2771" i="1"/>
  <c r="G3448" i="1"/>
  <c r="G484" i="1"/>
  <c r="G2138" i="1"/>
  <c r="G3109" i="1"/>
  <c r="G1134" i="1"/>
  <c r="G1828" i="1"/>
  <c r="G3110" i="1"/>
  <c r="G3111" i="1"/>
  <c r="G2139" i="1"/>
  <c r="G1476" i="1"/>
  <c r="G3757" i="1"/>
  <c r="G3449" i="1"/>
  <c r="G2140" i="1"/>
  <c r="G3450" i="1"/>
  <c r="G1135" i="1"/>
  <c r="G485" i="1"/>
  <c r="G807" i="1"/>
  <c r="G2463" i="1"/>
  <c r="G486" i="1"/>
  <c r="G808" i="1"/>
  <c r="G3112" i="1"/>
  <c r="G2141" i="1"/>
  <c r="G2772" i="1"/>
  <c r="G2142" i="1"/>
  <c r="G1829" i="1"/>
  <c r="G2773" i="1"/>
  <c r="G3113" i="1"/>
  <c r="G2143" i="1"/>
  <c r="G2774" i="1"/>
  <c r="G2464" i="1"/>
  <c r="G109" i="1"/>
  <c r="G3451" i="1"/>
  <c r="G2775" i="1"/>
  <c r="G1830" i="1"/>
  <c r="G1477" i="1"/>
  <c r="G1831" i="1"/>
  <c r="G110" i="1"/>
  <c r="G1832" i="1"/>
  <c r="G1478" i="1"/>
  <c r="G3758" i="1"/>
  <c r="G2776" i="1"/>
  <c r="G809" i="1"/>
  <c r="G3114" i="1"/>
  <c r="G3759" i="1"/>
  <c r="G487" i="1"/>
  <c r="G1833" i="1"/>
  <c r="G3452" i="1"/>
  <c r="G1834" i="1"/>
  <c r="G3453" i="1"/>
  <c r="G488" i="1"/>
  <c r="G3454" i="1"/>
  <c r="G2465" i="1"/>
  <c r="G489" i="1"/>
  <c r="G3455" i="1"/>
  <c r="G3456" i="1"/>
  <c r="G3457" i="1"/>
  <c r="G490" i="1"/>
  <c r="G810" i="1"/>
  <c r="G1835" i="1"/>
  <c r="G3760" i="1"/>
  <c r="G3761" i="1"/>
  <c r="G2777" i="1"/>
  <c r="G3115" i="1"/>
  <c r="G3116" i="1"/>
  <c r="G2144" i="1"/>
  <c r="G1836" i="1"/>
  <c r="G3762" i="1"/>
  <c r="G491" i="1"/>
  <c r="G1479" i="1"/>
  <c r="G3458" i="1"/>
  <c r="G3763" i="1"/>
  <c r="G3459" i="1"/>
  <c r="G1837" i="1"/>
  <c r="G492" i="1"/>
  <c r="G493" i="1"/>
  <c r="G1838" i="1"/>
  <c r="G1136" i="1"/>
  <c r="G494" i="1"/>
  <c r="G2778" i="1"/>
  <c r="G3460" i="1"/>
  <c r="G2466" i="1"/>
  <c r="G3461" i="1"/>
  <c r="G1839" i="1"/>
  <c r="G1480" i="1"/>
  <c r="G3764" i="1"/>
  <c r="G495" i="1"/>
  <c r="G811" i="1"/>
  <c r="G1481" i="1"/>
  <c r="G2779" i="1"/>
  <c r="G3462" i="1"/>
  <c r="G2467" i="1"/>
  <c r="G1482" i="1"/>
  <c r="G2145" i="1"/>
  <c r="G3463" i="1"/>
  <c r="G1483" i="1"/>
  <c r="G496" i="1"/>
  <c r="G111" i="1"/>
  <c r="G3117" i="1"/>
  <c r="G812" i="1"/>
  <c r="G813" i="1"/>
  <c r="G3118" i="1"/>
  <c r="G3119" i="1"/>
  <c r="G3765" i="1"/>
  <c r="G2780" i="1"/>
  <c r="G1840" i="1"/>
  <c r="G1484" i="1"/>
  <c r="G497" i="1"/>
  <c r="G3120" i="1"/>
  <c r="G3121" i="1"/>
  <c r="G3122" i="1"/>
  <c r="G112" i="1"/>
  <c r="G3123" i="1"/>
  <c r="G2781" i="1"/>
  <c r="G113" i="1"/>
  <c r="G114" i="1"/>
  <c r="G1485" i="1"/>
  <c r="G3464" i="1"/>
  <c r="G498" i="1"/>
  <c r="G2468" i="1"/>
  <c r="G115" i="1"/>
  <c r="G1486" i="1"/>
  <c r="G1137" i="1"/>
  <c r="G116" i="1"/>
  <c r="G3766" i="1"/>
  <c r="G3767" i="1"/>
  <c r="G3768" i="1"/>
  <c r="G117" i="1"/>
  <c r="G3465" i="1"/>
  <c r="G3466" i="1"/>
  <c r="G2469" i="1"/>
  <c r="G1487" i="1"/>
  <c r="G118" i="1"/>
  <c r="G1841" i="1"/>
  <c r="G1488" i="1"/>
  <c r="G2146" i="1"/>
  <c r="G3769" i="1"/>
  <c r="G499" i="1"/>
  <c r="G3467" i="1"/>
  <c r="G1138" i="1"/>
  <c r="G3468" i="1"/>
  <c r="G119" i="1"/>
  <c r="G814" i="1"/>
  <c r="G1842" i="1"/>
  <c r="G1489" i="1"/>
  <c r="G2470" i="1"/>
  <c r="G120" i="1"/>
  <c r="G2471" i="1"/>
  <c r="G3469" i="1"/>
  <c r="G3124" i="1"/>
  <c r="G3770" i="1"/>
  <c r="G1139" i="1"/>
  <c r="G815" i="1"/>
  <c r="G2472" i="1"/>
  <c r="G1843" i="1"/>
  <c r="G816" i="1"/>
  <c r="G1140" i="1"/>
  <c r="G121" i="1"/>
  <c r="G2473" i="1"/>
  <c r="G2474" i="1"/>
  <c r="G2475" i="1"/>
  <c r="G2782" i="1"/>
  <c r="G2147" i="1"/>
  <c r="G3470" i="1"/>
  <c r="G3771" i="1"/>
  <c r="G1490" i="1"/>
  <c r="G1141" i="1"/>
  <c r="G1491" i="1"/>
  <c r="G2783" i="1"/>
  <c r="G817" i="1"/>
  <c r="G818" i="1"/>
  <c r="G2148" i="1"/>
  <c r="G122" i="1"/>
  <c r="G500" i="1"/>
  <c r="G123" i="1"/>
  <c r="G3125" i="1"/>
  <c r="G501" i="1"/>
  <c r="G819" i="1"/>
  <c r="G2476" i="1"/>
  <c r="G3126" i="1"/>
  <c r="G2784" i="1"/>
  <c r="G2149" i="1"/>
  <c r="G124" i="1"/>
  <c r="G3772" i="1"/>
  <c r="G1142" i="1"/>
  <c r="G3471" i="1"/>
  <c r="G2477" i="1"/>
  <c r="G2150" i="1"/>
  <c r="G820" i="1"/>
  <c r="G125" i="1"/>
  <c r="G2478" i="1"/>
  <c r="G2785" i="1"/>
  <c r="G2151" i="1"/>
  <c r="G821" i="1"/>
  <c r="G2479" i="1"/>
  <c r="G822" i="1"/>
  <c r="G3773" i="1"/>
  <c r="G2152" i="1"/>
  <c r="G3774" i="1"/>
  <c r="G1492" i="1"/>
  <c r="G3775" i="1"/>
  <c r="G1844" i="1"/>
  <c r="G3776" i="1"/>
  <c r="G1143" i="1"/>
  <c r="G1845" i="1"/>
  <c r="G2153" i="1"/>
  <c r="G2480" i="1"/>
  <c r="G1144" i="1"/>
  <c r="G2481" i="1"/>
  <c r="G2786" i="1"/>
  <c r="G1145" i="1"/>
  <c r="G3777" i="1"/>
  <c r="G3778" i="1"/>
  <c r="G3472" i="1"/>
  <c r="G1146" i="1"/>
  <c r="G3779" i="1"/>
  <c r="G3127" i="1"/>
  <c r="G2154" i="1"/>
  <c r="G126" i="1"/>
  <c r="G1846" i="1"/>
  <c r="G127" i="1"/>
  <c r="G2787" i="1"/>
  <c r="G3473" i="1"/>
  <c r="G3780" i="1"/>
  <c r="G2482" i="1"/>
  <c r="G3781" i="1"/>
  <c r="G128" i="1"/>
  <c r="G1493" i="1"/>
  <c r="G1147" i="1"/>
  <c r="G1847" i="1"/>
  <c r="G3474" i="1"/>
  <c r="G3782" i="1"/>
  <c r="G3475" i="1"/>
  <c r="G2788" i="1"/>
  <c r="G2155" i="1"/>
  <c r="G3783" i="1"/>
  <c r="G3476" i="1"/>
  <c r="G2483" i="1"/>
  <c r="G1494" i="1"/>
  <c r="G502" i="1"/>
  <c r="G3128" i="1"/>
  <c r="G2789" i="1"/>
  <c r="G3784" i="1"/>
  <c r="G1495" i="1"/>
  <c r="G3129" i="1"/>
  <c r="G3477" i="1"/>
  <c r="G503" i="1"/>
  <c r="G1496" i="1"/>
  <c r="G3785" i="1"/>
  <c r="G1848" i="1"/>
  <c r="G504" i="1"/>
  <c r="G3130" i="1"/>
  <c r="G1497" i="1"/>
  <c r="G823" i="1"/>
  <c r="G1148" i="1"/>
  <c r="G2484" i="1"/>
  <c r="G3786" i="1"/>
  <c r="G129" i="1"/>
  <c r="G1849" i="1"/>
  <c r="G130" i="1"/>
  <c r="G3787" i="1"/>
  <c r="G2156" i="1"/>
  <c r="G3478" i="1"/>
  <c r="G1498" i="1"/>
  <c r="G3131" i="1"/>
  <c r="G131" i="1"/>
  <c r="G1149" i="1"/>
  <c r="G3788" i="1"/>
  <c r="G2157" i="1"/>
  <c r="G2158" i="1"/>
  <c r="G2159" i="1"/>
  <c r="G2160" i="1"/>
  <c r="G2485" i="1"/>
  <c r="G2486" i="1"/>
  <c r="G3132" i="1"/>
  <c r="G1499" i="1"/>
  <c r="G1850" i="1"/>
  <c r="G2487" i="1"/>
  <c r="G2488" i="1"/>
  <c r="G1500" i="1"/>
  <c r="G824" i="1"/>
  <c r="G825" i="1"/>
  <c r="G1851" i="1"/>
  <c r="G3789" i="1"/>
  <c r="G826" i="1"/>
  <c r="G2489" i="1"/>
  <c r="G3133" i="1"/>
  <c r="G3134" i="1"/>
  <c r="G3790" i="1"/>
  <c r="G2490" i="1"/>
  <c r="G827" i="1"/>
  <c r="G1501" i="1"/>
  <c r="G828" i="1"/>
  <c r="G505" i="1"/>
  <c r="G3791" i="1"/>
  <c r="G506" i="1"/>
  <c r="G1502" i="1"/>
  <c r="G1852" i="1"/>
  <c r="G132" i="1"/>
  <c r="G507" i="1"/>
  <c r="G508" i="1"/>
  <c r="G829" i="1"/>
  <c r="G3792" i="1"/>
  <c r="G3479" i="1"/>
  <c r="G830" i="1"/>
  <c r="G3793" i="1"/>
  <c r="G1853" i="1"/>
  <c r="G1503" i="1"/>
  <c r="G831" i="1"/>
  <c r="G133" i="1"/>
  <c r="G1150" i="1"/>
  <c r="G3480" i="1"/>
  <c r="G134" i="1"/>
  <c r="G3794" i="1"/>
  <c r="G135" i="1"/>
  <c r="G3481" i="1"/>
  <c r="G509" i="1"/>
  <c r="G1504" i="1"/>
  <c r="G136" i="1"/>
  <c r="G510" i="1"/>
  <c r="G1505" i="1"/>
  <c r="G137" i="1"/>
  <c r="G3135" i="1"/>
  <c r="G3482" i="1"/>
  <c r="G1151" i="1"/>
  <c r="G511" i="1"/>
  <c r="G512" i="1"/>
  <c r="G513" i="1"/>
  <c r="G2491" i="1"/>
  <c r="G514" i="1"/>
  <c r="G832" i="1"/>
  <c r="G1854" i="1"/>
  <c r="G833" i="1"/>
  <c r="G1152" i="1"/>
  <c r="G138" i="1"/>
  <c r="G1506" i="1"/>
  <c r="G834" i="1"/>
  <c r="G3136" i="1"/>
  <c r="G1507" i="1"/>
  <c r="G2790" i="1"/>
  <c r="G1153" i="1"/>
  <c r="G835" i="1"/>
  <c r="G139" i="1"/>
  <c r="G836" i="1"/>
  <c r="G3483" i="1"/>
  <c r="G515" i="1"/>
  <c r="G1508" i="1"/>
  <c r="G3484" i="1"/>
  <c r="G1154" i="1"/>
  <c r="G516" i="1"/>
  <c r="G140" i="1"/>
  <c r="G141" i="1"/>
  <c r="G1509" i="1"/>
  <c r="G1155" i="1"/>
  <c r="G142" i="1"/>
  <c r="G3485" i="1"/>
  <c r="G3137" i="1"/>
  <c r="G3138" i="1"/>
  <c r="G2161" i="1"/>
  <c r="G2162" i="1"/>
  <c r="G1510" i="1"/>
  <c r="G2163" i="1"/>
  <c r="G2791" i="1"/>
  <c r="G143" i="1"/>
  <c r="G2164" i="1"/>
  <c r="G3795" i="1"/>
  <c r="G1156" i="1"/>
  <c r="G517" i="1"/>
  <c r="G3796" i="1"/>
  <c r="G3139" i="1"/>
  <c r="G2165" i="1"/>
  <c r="G1511" i="1"/>
  <c r="G3797" i="1"/>
  <c r="G144" i="1"/>
  <c r="G2492" i="1"/>
  <c r="G3798" i="1"/>
  <c r="G1855" i="1"/>
  <c r="G3140" i="1"/>
  <c r="G1856" i="1"/>
  <c r="G3486" i="1"/>
  <c r="G2166" i="1"/>
  <c r="G518" i="1"/>
  <c r="G2792" i="1"/>
  <c r="G3799" i="1"/>
  <c r="G2167" i="1"/>
  <c r="G1857" i="1"/>
  <c r="G3487" i="1"/>
  <c r="G145" i="1"/>
  <c r="G146" i="1"/>
  <c r="G1512" i="1"/>
  <c r="G2493" i="1"/>
  <c r="G837" i="1"/>
  <c r="G2793" i="1"/>
  <c r="G519" i="1"/>
  <c r="G838" i="1"/>
  <c r="G147" i="1"/>
  <c r="G1858" i="1"/>
  <c r="G839" i="1"/>
  <c r="G2494" i="1"/>
  <c r="G2168" i="1"/>
  <c r="G148" i="1"/>
  <c r="G3141" i="1"/>
  <c r="G3800" i="1"/>
  <c r="G2169" i="1"/>
  <c r="G2170" i="1"/>
  <c r="G2495" i="1"/>
  <c r="G1513" i="1"/>
  <c r="G840" i="1"/>
  <c r="G2496" i="1"/>
  <c r="G2171" i="1"/>
  <c r="G3142" i="1"/>
  <c r="G520" i="1"/>
  <c r="G2794" i="1"/>
  <c r="G841" i="1"/>
  <c r="G842" i="1"/>
  <c r="G3143" i="1"/>
  <c r="G1859" i="1"/>
  <c r="G149" i="1"/>
  <c r="G1860" i="1"/>
  <c r="G1514" i="1"/>
  <c r="G3144" i="1"/>
  <c r="G2795" i="1"/>
  <c r="G3488" i="1"/>
  <c r="G1157" i="1"/>
  <c r="G3145" i="1"/>
  <c r="G1515" i="1"/>
  <c r="G3146" i="1"/>
  <c r="G150" i="1"/>
  <c r="G151" i="1"/>
  <c r="G1861" i="1"/>
  <c r="G2172" i="1"/>
  <c r="G2796" i="1"/>
  <c r="G843" i="1"/>
  <c r="G3489" i="1"/>
  <c r="G2797" i="1"/>
  <c r="G1158" i="1"/>
  <c r="G1516" i="1"/>
  <c r="G1862" i="1"/>
  <c r="G2497" i="1"/>
  <c r="G521" i="1"/>
  <c r="G2498" i="1"/>
  <c r="G152" i="1"/>
  <c r="G3801" i="1"/>
  <c r="G1517" i="1"/>
  <c r="G3490" i="1"/>
  <c r="G1159" i="1"/>
  <c r="G2798" i="1"/>
  <c r="G522" i="1"/>
  <c r="G1518" i="1"/>
  <c r="G1519" i="1"/>
  <c r="G1520" i="1"/>
  <c r="G153" i="1"/>
  <c r="G3491" i="1"/>
  <c r="G3147" i="1"/>
  <c r="G523" i="1"/>
  <c r="G154" i="1"/>
  <c r="G1521" i="1"/>
  <c r="G2173" i="1"/>
  <c r="G2799" i="1"/>
  <c r="G2800" i="1"/>
  <c r="G524" i="1"/>
  <c r="G155" i="1"/>
  <c r="G156" i="1"/>
  <c r="G1863" i="1"/>
  <c r="G1864" i="1"/>
  <c r="G157" i="1"/>
  <c r="G3802" i="1"/>
  <c r="G2499" i="1"/>
  <c r="G3148" i="1"/>
  <c r="G3803" i="1"/>
  <c r="G844" i="1"/>
  <c r="G158" i="1"/>
  <c r="G3149" i="1"/>
  <c r="G2174" i="1"/>
  <c r="G2175" i="1"/>
  <c r="G159" i="1"/>
  <c r="G2500" i="1"/>
  <c r="G2501" i="1"/>
  <c r="G3804" i="1"/>
  <c r="G2176" i="1"/>
  <c r="G3805" i="1"/>
  <c r="G3806" i="1"/>
  <c r="G845" i="1"/>
  <c r="G2502" i="1"/>
  <c r="G1865" i="1"/>
  <c r="G3807" i="1"/>
  <c r="G3150" i="1"/>
  <c r="G846" i="1"/>
  <c r="G1522" i="1"/>
  <c r="G2503" i="1"/>
  <c r="G3808" i="1"/>
  <c r="G1866" i="1"/>
  <c r="G1523" i="1"/>
  <c r="G1160" i="1"/>
  <c r="G3151" i="1"/>
  <c r="G1867" i="1"/>
  <c r="G3152" i="1"/>
  <c r="G2177" i="1"/>
  <c r="G2178" i="1"/>
  <c r="G1524" i="1"/>
  <c r="G2179" i="1"/>
  <c r="G2801" i="1"/>
  <c r="G1525" i="1"/>
  <c r="G3492" i="1"/>
  <c r="G1868" i="1"/>
  <c r="G525" i="1"/>
  <c r="G160" i="1"/>
  <c r="G526" i="1"/>
  <c r="G847" i="1"/>
  <c r="G3153" i="1"/>
  <c r="G527" i="1"/>
  <c r="G1526" i="1"/>
  <c r="G2504" i="1"/>
  <c r="G1161" i="1"/>
  <c r="G528" i="1"/>
  <c r="G2180" i="1"/>
  <c r="G3154" i="1"/>
  <c r="G2505" i="1"/>
  <c r="G161" i="1"/>
  <c r="G3155" i="1"/>
  <c r="G2802" i="1"/>
  <c r="G3156" i="1"/>
  <c r="G2181" i="1"/>
  <c r="G2182" i="1"/>
  <c r="G1162" i="1"/>
  <c r="G1527" i="1"/>
  <c r="G162" i="1"/>
  <c r="G163" i="1"/>
  <c r="G529" i="1"/>
  <c r="G3157" i="1"/>
  <c r="G2183" i="1"/>
  <c r="G1163" i="1"/>
  <c r="G1528" i="1"/>
  <c r="G2803" i="1"/>
  <c r="G530" i="1"/>
  <c r="G1164" i="1"/>
  <c r="G3158" i="1"/>
  <c r="G3493" i="1"/>
  <c r="G3809" i="1"/>
  <c r="G164" i="1"/>
  <c r="G165" i="1"/>
  <c r="G1529" i="1"/>
  <c r="G1530" i="1"/>
  <c r="G3810" i="1"/>
  <c r="G1165" i="1"/>
  <c r="G2804" i="1"/>
  <c r="G848" i="1"/>
  <c r="G3159" i="1"/>
  <c r="G2805" i="1"/>
  <c r="G2506" i="1"/>
  <c r="G1869" i="1"/>
  <c r="G531" i="1"/>
  <c r="G532" i="1"/>
  <c r="G166" i="1"/>
  <c r="G2806" i="1"/>
  <c r="G533" i="1"/>
  <c r="G167" i="1"/>
  <c r="G849" i="1"/>
  <c r="G2184" i="1"/>
  <c r="G1531" i="1"/>
  <c r="G2185" i="1"/>
  <c r="G168" i="1"/>
  <c r="G3811" i="1"/>
  <c r="G2186" i="1"/>
  <c r="G1166" i="1"/>
  <c r="G3160" i="1"/>
  <c r="G3812" i="1"/>
  <c r="G534" i="1"/>
  <c r="G850" i="1"/>
  <c r="G3494" i="1"/>
  <c r="G535" i="1"/>
  <c r="G1870" i="1"/>
  <c r="G2187" i="1"/>
  <c r="G3813" i="1"/>
  <c r="G3495" i="1"/>
  <c r="G536" i="1"/>
  <c r="G2807" i="1"/>
  <c r="G2188" i="1"/>
  <c r="G2507" i="1"/>
  <c r="G2808" i="1"/>
  <c r="G3161" i="1"/>
  <c r="G1871" i="1"/>
  <c r="G1532" i="1"/>
  <c r="G1872" i="1"/>
  <c r="G1873" i="1"/>
  <c r="G169" i="1"/>
  <c r="G2508" i="1"/>
  <c r="G3814" i="1"/>
  <c r="G1533" i="1"/>
  <c r="G2809" i="1"/>
  <c r="G3162" i="1"/>
  <c r="G3815" i="1"/>
  <c r="G2189" i="1"/>
  <c r="G3163" i="1"/>
  <c r="G2810" i="1"/>
  <c r="G851" i="1"/>
  <c r="G3164" i="1"/>
  <c r="G1874" i="1"/>
  <c r="G2509" i="1"/>
  <c r="G2510" i="1"/>
  <c r="G2190" i="1"/>
  <c r="G2191" i="1"/>
  <c r="G2192" i="1"/>
  <c r="G3165" i="1"/>
  <c r="G2811" i="1"/>
  <c r="G852" i="1"/>
  <c r="G1534" i="1"/>
  <c r="G170" i="1"/>
  <c r="G1535" i="1"/>
  <c r="G1875" i="1"/>
  <c r="G3816" i="1"/>
  <c r="G2812" i="1"/>
  <c r="G1876" i="1"/>
  <c r="G171" i="1"/>
  <c r="G1877" i="1"/>
  <c r="G172" i="1"/>
  <c r="G2193" i="1"/>
  <c r="G2511" i="1"/>
  <c r="G3166" i="1"/>
  <c r="G853" i="1"/>
  <c r="G2194" i="1"/>
  <c r="G2195" i="1"/>
  <c r="G2813" i="1"/>
  <c r="G1167" i="1"/>
  <c r="G537" i="1"/>
  <c r="G1878" i="1"/>
  <c r="G3496" i="1"/>
  <c r="G3497" i="1"/>
  <c r="G1536" i="1"/>
  <c r="G3498" i="1"/>
  <c r="G1537" i="1"/>
  <c r="G538" i="1"/>
  <c r="G173" i="1"/>
  <c r="G854" i="1"/>
  <c r="G855" i="1"/>
  <c r="G3499" i="1"/>
  <c r="G3167" i="1"/>
  <c r="G539" i="1"/>
  <c r="G540" i="1"/>
  <c r="G3817" i="1"/>
  <c r="G1538" i="1"/>
  <c r="G3168" i="1"/>
  <c r="G2512" i="1"/>
  <c r="G541" i="1"/>
  <c r="G542" i="1"/>
  <c r="G1168" i="1"/>
  <c r="G856" i="1"/>
  <c r="G1539" i="1"/>
  <c r="G3169" i="1"/>
  <c r="G3500" i="1"/>
  <c r="G1169" i="1"/>
  <c r="G543" i="1"/>
  <c r="G1170" i="1"/>
  <c r="G2196" i="1"/>
  <c r="G2197" i="1"/>
  <c r="G1879" i="1"/>
  <c r="G1540" i="1"/>
  <c r="G1171" i="1"/>
  <c r="G857" i="1"/>
  <c r="G1541" i="1"/>
  <c r="G3170" i="1"/>
  <c r="G3171" i="1"/>
  <c r="G2814" i="1"/>
  <c r="G3818" i="1"/>
  <c r="G3819" i="1"/>
  <c r="G3820" i="1"/>
  <c r="G1880" i="1"/>
  <c r="G2513" i="1"/>
  <c r="G2198" i="1"/>
  <c r="G3501" i="1"/>
  <c r="G174" i="1"/>
  <c r="G2514" i="1"/>
  <c r="G1542" i="1"/>
  <c r="G1172" i="1"/>
  <c r="G2815" i="1"/>
  <c r="G1543" i="1"/>
  <c r="G175" i="1"/>
  <c r="G2816" i="1"/>
  <c r="G176" i="1"/>
  <c r="G1544" i="1"/>
  <c r="G544" i="1"/>
  <c r="G858" i="1"/>
  <c r="G1173" i="1"/>
  <c r="G545" i="1"/>
  <c r="G1881" i="1"/>
  <c r="G859" i="1"/>
  <c r="G177" i="1"/>
  <c r="G178" i="1"/>
  <c r="G860" i="1"/>
  <c r="G3172" i="1"/>
  <c r="G1882" i="1"/>
  <c r="G546" i="1"/>
  <c r="G1545" i="1"/>
  <c r="G547" i="1"/>
  <c r="G3173" i="1"/>
  <c r="G3821" i="1"/>
  <c r="G1546" i="1"/>
  <c r="G3502" i="1"/>
  <c r="G3174" i="1"/>
  <c r="G548" i="1"/>
  <c r="G2817" i="1"/>
  <c r="G1883" i="1"/>
  <c r="G2818" i="1"/>
  <c r="G3503" i="1"/>
  <c r="G2819" i="1"/>
  <c r="G3175" i="1"/>
  <c r="G1884" i="1"/>
  <c r="G861" i="1"/>
  <c r="G3504" i="1"/>
  <c r="G1885" i="1"/>
  <c r="G862" i="1"/>
  <c r="G1174" i="1"/>
  <c r="G2199" i="1"/>
  <c r="G1886" i="1"/>
  <c r="G1175" i="1"/>
  <c r="G863" i="1"/>
  <c r="G3822" i="1"/>
  <c r="G3823" i="1"/>
  <c r="G2820" i="1"/>
  <c r="G3176" i="1"/>
  <c r="G2515" i="1"/>
  <c r="G549" i="1"/>
  <c r="G2200" i="1"/>
  <c r="G1547" i="1"/>
  <c r="G550" i="1"/>
  <c r="G3824" i="1"/>
  <c r="G1887" i="1"/>
  <c r="G1888" i="1"/>
  <c r="G2201" i="1"/>
  <c r="G2202" i="1"/>
  <c r="G3177" i="1"/>
  <c r="G2203" i="1"/>
  <c r="G3505" i="1"/>
  <c r="G1548" i="1"/>
  <c r="G3506" i="1"/>
  <c r="G1176" i="1"/>
  <c r="G179" i="1"/>
  <c r="G864" i="1"/>
  <c r="G2516" i="1"/>
  <c r="G1549" i="1"/>
  <c r="G1550" i="1"/>
  <c r="G3178" i="1"/>
  <c r="G2204" i="1"/>
  <c r="G3507" i="1"/>
  <c r="G1177" i="1"/>
  <c r="G551" i="1"/>
  <c r="G180" i="1"/>
  <c r="G3179" i="1"/>
  <c r="G2517" i="1"/>
  <c r="G1551" i="1"/>
  <c r="G3180" i="1"/>
  <c r="G865" i="1"/>
  <c r="G3508" i="1"/>
  <c r="G2205" i="1"/>
  <c r="G3825" i="1"/>
  <c r="G3181" i="1"/>
  <c r="G3826" i="1"/>
  <c r="G2518" i="1"/>
  <c r="G1552" i="1"/>
  <c r="G552" i="1"/>
  <c r="G3509" i="1"/>
  <c r="G181" i="1"/>
  <c r="G1178" i="1"/>
  <c r="G182" i="1"/>
  <c r="G1889" i="1"/>
  <c r="G2519" i="1"/>
  <c r="G2821" i="1"/>
  <c r="G183" i="1"/>
  <c r="G3510" i="1"/>
  <c r="G2206" i="1"/>
  <c r="G1553" i="1"/>
  <c r="G3182" i="1"/>
  <c r="G2822" i="1"/>
  <c r="G1890" i="1"/>
  <c r="G553" i="1"/>
  <c r="G2520" i="1"/>
  <c r="G1891" i="1"/>
  <c r="G3183" i="1"/>
  <c r="G2823" i="1"/>
  <c r="G184" i="1"/>
  <c r="G1554" i="1"/>
  <c r="G2521" i="1"/>
  <c r="G1892" i="1"/>
  <c r="G1555" i="1"/>
  <c r="G2522" i="1"/>
  <c r="G1179" i="1"/>
  <c r="G1893" i="1"/>
  <c r="G3511" i="1"/>
  <c r="G3512" i="1"/>
  <c r="G554" i="1"/>
  <c r="G2523" i="1"/>
  <c r="G2524" i="1"/>
  <c r="G1180" i="1"/>
  <c r="G555" i="1"/>
  <c r="G3513" i="1"/>
  <c r="G3184" i="1"/>
  <c r="G556" i="1"/>
  <c r="G3827" i="1"/>
  <c r="G3828" i="1"/>
  <c r="G1894" i="1"/>
  <c r="G2824" i="1"/>
  <c r="G185" i="1"/>
  <c r="G557" i="1"/>
  <c r="G1895" i="1"/>
  <c r="G866" i="1"/>
  <c r="G2207" i="1"/>
  <c r="G3829" i="1"/>
  <c r="G1556" i="1"/>
  <c r="G3514" i="1"/>
  <c r="G2525" i="1"/>
  <c r="G3515" i="1"/>
  <c r="G1896" i="1"/>
  <c r="G3185" i="1"/>
  <c r="G186" i="1"/>
  <c r="G187" i="1"/>
  <c r="G1181" i="1"/>
  <c r="G3516" i="1"/>
  <c r="G1182" i="1"/>
  <c r="G1897" i="1"/>
  <c r="G188" i="1"/>
  <c r="G2825" i="1"/>
  <c r="G2208" i="1"/>
  <c r="G3517" i="1"/>
  <c r="G189" i="1"/>
  <c r="G2209" i="1"/>
  <c r="G558" i="1"/>
  <c r="G3518" i="1"/>
  <c r="G1898" i="1"/>
  <c r="G2826" i="1"/>
  <c r="G1557" i="1"/>
  <c r="G2827" i="1"/>
  <c r="G3830" i="1"/>
  <c r="G190" i="1"/>
  <c r="G3186" i="1"/>
  <c r="G1558" i="1"/>
  <c r="G191" i="1"/>
  <c r="G2526" i="1"/>
  <c r="G867" i="1"/>
  <c r="G1183" i="1"/>
  <c r="G1559" i="1"/>
  <c r="G3831" i="1"/>
  <c r="G2828" i="1"/>
  <c r="G1184" i="1"/>
  <c r="G868" i="1"/>
  <c r="G2829" i="1"/>
  <c r="G1185" i="1"/>
  <c r="G3519" i="1"/>
  <c r="G1560" i="1"/>
  <c r="G869" i="1"/>
  <c r="G870" i="1"/>
  <c r="G192" i="1"/>
  <c r="G871" i="1"/>
  <c r="G2527" i="1"/>
  <c r="G2210" i="1"/>
  <c r="G2211" i="1"/>
  <c r="G3187" i="1"/>
  <c r="G1561" i="1"/>
  <c r="G3188" i="1"/>
  <c r="G559" i="1"/>
  <c r="G872" i="1"/>
  <c r="G3189" i="1"/>
  <c r="G3832" i="1"/>
  <c r="G2528" i="1"/>
  <c r="G1899" i="1"/>
  <c r="G2529" i="1"/>
  <c r="G3190" i="1"/>
  <c r="G1562" i="1"/>
  <c r="G1186" i="1"/>
  <c r="G3191" i="1"/>
  <c r="G1900" i="1"/>
  <c r="G3833" i="1"/>
  <c r="G1563" i="1"/>
  <c r="G3834" i="1"/>
  <c r="G873" i="1"/>
  <c r="G1901" i="1"/>
  <c r="G1902" i="1"/>
  <c r="G3835" i="1"/>
  <c r="G2530" i="1"/>
  <c r="G560" i="1"/>
  <c r="G2212" i="1"/>
  <c r="G1564" i="1"/>
  <c r="G1565" i="1"/>
  <c r="G3520" i="1"/>
  <c r="G3192" i="1"/>
  <c r="G3193" i="1"/>
  <c r="G874" i="1"/>
  <c r="G1187" i="1"/>
  <c r="G2531" i="1"/>
  <c r="G1188" i="1"/>
  <c r="G2830" i="1"/>
  <c r="G3836" i="1"/>
  <c r="G1903" i="1"/>
  <c r="G2213" i="1"/>
  <c r="G561" i="1"/>
  <c r="G1566" i="1"/>
  <c r="G193" i="1"/>
  <c r="G2831" i="1"/>
  <c r="G2832" i="1"/>
  <c r="G1567" i="1"/>
  <c r="G2833" i="1"/>
  <c r="G194" i="1"/>
  <c r="G562" i="1"/>
  <c r="G3521" i="1"/>
  <c r="G2834" i="1"/>
  <c r="G3194" i="1"/>
  <c r="G2532" i="1"/>
  <c r="G2214" i="1"/>
  <c r="G1568" i="1"/>
  <c r="G1569" i="1"/>
  <c r="G195" i="1"/>
  <c r="G563" i="1"/>
  <c r="G3837" i="1"/>
  <c r="G3195" i="1"/>
  <c r="G196" i="1"/>
  <c r="G2533" i="1"/>
  <c r="G2835" i="1"/>
  <c r="G1904" i="1"/>
  <c r="G1570" i="1"/>
  <c r="G2836" i="1"/>
  <c r="G3838" i="1"/>
  <c r="G564" i="1"/>
  <c r="G565" i="1"/>
  <c r="G1189" i="1"/>
  <c r="G1905" i="1"/>
  <c r="G1190" i="1"/>
  <c r="G3839" i="1"/>
  <c r="G197" i="1"/>
  <c r="G2215" i="1"/>
  <c r="G2837" i="1"/>
  <c r="G2838" i="1"/>
  <c r="G875" i="1"/>
  <c r="G1906" i="1"/>
  <c r="G2534" i="1"/>
  <c r="G1907" i="1"/>
  <c r="G2535" i="1"/>
  <c r="G198" i="1"/>
  <c r="G1571" i="1"/>
  <c r="G2216" i="1"/>
  <c r="G3522" i="1"/>
  <c r="G2839" i="1"/>
  <c r="G1908" i="1"/>
  <c r="G2536" i="1"/>
  <c r="G2537" i="1"/>
  <c r="G2538" i="1"/>
  <c r="G2217" i="1"/>
  <c r="G2840" i="1"/>
  <c r="G2539" i="1"/>
  <c r="G566" i="1"/>
  <c r="G199" i="1"/>
  <c r="G3523" i="1"/>
  <c r="G876" i="1"/>
  <c r="G1909" i="1"/>
  <c r="G200" i="1"/>
  <c r="G1191" i="1"/>
  <c r="G1910" i="1"/>
  <c r="G3840" i="1"/>
  <c r="G3524" i="1"/>
  <c r="G2841" i="1"/>
  <c r="G1572" i="1"/>
  <c r="G877" i="1"/>
  <c r="G1192" i="1"/>
  <c r="G1911" i="1"/>
  <c r="G2540" i="1"/>
  <c r="G3841" i="1"/>
  <c r="G201" i="1"/>
  <c r="G3842" i="1"/>
  <c r="G3843" i="1"/>
  <c r="G3844" i="1"/>
  <c r="G1193" i="1"/>
  <c r="G3196" i="1"/>
  <c r="G2842" i="1"/>
  <c r="G878" i="1"/>
  <c r="G1573" i="1"/>
  <c r="G3197" i="1"/>
  <c r="G879" i="1"/>
  <c r="G2541" i="1"/>
  <c r="G3845" i="1"/>
  <c r="G2218" i="1"/>
  <c r="G3846" i="1"/>
  <c r="G2219" i="1"/>
  <c r="G3847" i="1"/>
  <c r="G2542" i="1"/>
  <c r="G3848" i="1"/>
  <c r="G3525" i="1"/>
  <c r="G880" i="1"/>
  <c r="G567" i="1"/>
  <c r="G2220" i="1"/>
  <c r="G2221" i="1"/>
  <c r="G3849" i="1"/>
  <c r="G2222" i="1"/>
  <c r="G1194" i="1"/>
  <c r="G1912" i="1"/>
  <c r="G202" i="1"/>
  <c r="G3850" i="1"/>
  <c r="G1913" i="1"/>
  <c r="G1914" i="1"/>
  <c r="G568" i="1"/>
  <c r="G881" i="1"/>
  <c r="G2843" i="1"/>
  <c r="G2223" i="1"/>
  <c r="G1195" i="1"/>
  <c r="G2844" i="1"/>
  <c r="G2845" i="1"/>
  <c r="G2846" i="1"/>
  <c r="G203" i="1"/>
  <c r="G1915" i="1"/>
  <c r="G3851" i="1"/>
  <c r="G3852" i="1"/>
  <c r="G2224" i="1"/>
  <c r="G1574" i="1"/>
  <c r="G3198" i="1"/>
  <c r="G1916" i="1"/>
  <c r="G2847" i="1"/>
  <c r="G3526" i="1"/>
  <c r="G204" i="1"/>
  <c r="G1575" i="1"/>
  <c r="G2543" i="1"/>
  <c r="G2225" i="1"/>
  <c r="G2848" i="1"/>
  <c r="G882" i="1"/>
  <c r="G1576" i="1"/>
  <c r="G205" i="1"/>
  <c r="G1917" i="1"/>
  <c r="G206" i="1"/>
  <c r="G3199" i="1"/>
  <c r="G2226" i="1"/>
  <c r="G1196" i="1"/>
  <c r="G569" i="1"/>
  <c r="G3527" i="1"/>
  <c r="G2849" i="1"/>
  <c r="G207" i="1"/>
  <c r="G570" i="1"/>
  <c r="G208" i="1"/>
  <c r="G2544" i="1"/>
  <c r="G3528" i="1"/>
  <c r="G2850" i="1"/>
  <c r="G2227" i="1"/>
  <c r="G3529" i="1"/>
  <c r="G1197" i="1"/>
  <c r="G1918" i="1"/>
  <c r="G3200" i="1"/>
  <c r="G2851" i="1"/>
  <c r="G1577" i="1"/>
  <c r="G1578" i="1"/>
  <c r="G3530" i="1"/>
  <c r="G883" i="1"/>
  <c r="G3201" i="1"/>
  <c r="G2228" i="1"/>
  <c r="G3853" i="1"/>
  <c r="G571" i="1"/>
  <c r="G572" i="1"/>
  <c r="G3202" i="1"/>
  <c r="G2229" i="1"/>
  <c r="G3203" i="1"/>
  <c r="G3204" i="1"/>
  <c r="G1198" i="1"/>
  <c r="G573" i="1"/>
  <c r="G3531" i="1"/>
  <c r="G209" i="1"/>
  <c r="G1579" i="1"/>
  <c r="G2545" i="1"/>
  <c r="G2230" i="1"/>
  <c r="G1919" i="1"/>
  <c r="G3532" i="1"/>
  <c r="G3854" i="1"/>
  <c r="G3205" i="1"/>
  <c r="G3855" i="1"/>
  <c r="G2231" i="1"/>
  <c r="G3533" i="1"/>
  <c r="G2546" i="1"/>
  <c r="G574" i="1"/>
  <c r="G3534" i="1"/>
  <c r="G3535" i="1"/>
  <c r="G3856" i="1"/>
  <c r="G1920" i="1"/>
  <c r="G1580" i="1"/>
  <c r="G3536" i="1"/>
  <c r="G3206" i="1"/>
  <c r="G3857" i="1"/>
  <c r="G884" i="1"/>
  <c r="G210" i="1"/>
  <c r="G1199" i="1"/>
  <c r="G1200" i="1"/>
  <c r="G575" i="1"/>
  <c r="G2232" i="1"/>
  <c r="G3858" i="1"/>
  <c r="G2852" i="1"/>
  <c r="G2547" i="1"/>
  <c r="G3207" i="1"/>
  <c r="G1201" i="1"/>
  <c r="G1202" i="1"/>
  <c r="G2853" i="1"/>
  <c r="G1203" i="1"/>
  <c r="G3859" i="1"/>
  <c r="G3860" i="1"/>
  <c r="G3208" i="1"/>
  <c r="G1581" i="1"/>
  <c r="G3537" i="1"/>
  <c r="G3538" i="1"/>
  <c r="G576" i="1"/>
  <c r="G1921" i="1"/>
  <c r="G3539" i="1"/>
  <c r="G2548" i="1"/>
  <c r="G2233" i="1"/>
  <c r="G2234" i="1"/>
  <c r="G2854" i="1"/>
  <c r="G3540" i="1"/>
  <c r="G2855" i="1"/>
  <c r="G1204" i="1"/>
  <c r="G577" i="1"/>
  <c r="G211" i="1"/>
  <c r="G578" i="1"/>
  <c r="G2856" i="1"/>
  <c r="G3209" i="1"/>
  <c r="G3861" i="1"/>
  <c r="G3210" i="1"/>
  <c r="G3862" i="1"/>
  <c r="G885" i="1"/>
  <c r="G3541" i="1"/>
  <c r="G579" i="1"/>
  <c r="G1922" i="1"/>
  <c r="G3542" i="1"/>
  <c r="G2857" i="1"/>
  <c r="G1582" i="1"/>
  <c r="G1205" i="1"/>
  <c r="G2235" i="1"/>
  <c r="G2858" i="1"/>
  <c r="G1923" i="1"/>
  <c r="G3863" i="1"/>
  <c r="G580" i="1"/>
  <c r="G886" i="1"/>
  <c r="G212" i="1"/>
  <c r="G581" i="1"/>
  <c r="G1924" i="1"/>
  <c r="G1206" i="1"/>
  <c r="G2859" i="1"/>
  <c r="G1207" i="1"/>
  <c r="G213" i="1"/>
  <c r="G2549" i="1"/>
  <c r="G3864" i="1"/>
  <c r="G2236" i="1"/>
  <c r="G887" i="1"/>
  <c r="G2550" i="1"/>
  <c r="G3543" i="1"/>
  <c r="G888" i="1"/>
  <c r="G889" i="1"/>
  <c r="G2860" i="1"/>
  <c r="G582" i="1"/>
  <c r="G583" i="1"/>
  <c r="G214" i="1"/>
  <c r="G1208" i="1"/>
  <c r="G215" i="1"/>
  <c r="G216" i="1"/>
  <c r="G2861" i="1"/>
  <c r="G3211" i="1"/>
  <c r="G1583" i="1"/>
  <c r="G3212" i="1"/>
  <c r="G3213" i="1"/>
  <c r="G1584" i="1"/>
  <c r="G1209" i="1"/>
  <c r="G3865" i="1"/>
  <c r="G217" i="1"/>
  <c r="G2237" i="1"/>
  <c r="G3214" i="1"/>
  <c r="G3215" i="1"/>
  <c r="G1925" i="1"/>
  <c r="G584" i="1"/>
  <c r="G1585" i="1"/>
  <c r="G1926" i="1"/>
  <c r="G218" i="1"/>
  <c r="G219" i="1"/>
  <c r="G3866" i="1"/>
  <c r="G2862" i="1"/>
  <c r="G3544" i="1"/>
  <c r="G890" i="1"/>
  <c r="G891" i="1"/>
  <c r="G892" i="1"/>
  <c r="G3216" i="1"/>
  <c r="G1586" i="1"/>
  <c r="G2863" i="1"/>
  <c r="G1587" i="1"/>
  <c r="G2864" i="1"/>
  <c r="G220" i="1"/>
  <c r="G1210" i="1"/>
  <c r="G1927" i="1"/>
  <c r="G2238" i="1"/>
  <c r="G1588" i="1"/>
  <c r="G3867" i="1"/>
  <c r="G3217" i="1"/>
  <c r="G1211" i="1"/>
  <c r="G3218" i="1"/>
  <c r="G2865" i="1"/>
  <c r="G221" i="1"/>
  <c r="G585" i="1"/>
  <c r="G1212" i="1"/>
  <c r="G2239" i="1"/>
  <c r="G1589" i="1"/>
  <c r="G3219" i="1"/>
  <c r="G2551" i="1"/>
  <c r="G3220" i="1"/>
  <c r="G3221" i="1"/>
  <c r="G1928" i="1"/>
  <c r="G3868" i="1"/>
  <c r="G2240" i="1"/>
  <c r="G2241" i="1"/>
  <c r="G3222" i="1"/>
  <c r="G3545" i="1"/>
  <c r="G2552" i="1"/>
  <c r="G3223" i="1"/>
  <c r="G3224" i="1"/>
  <c r="G3225" i="1"/>
  <c r="G2866" i="1"/>
  <c r="G3546" i="1"/>
  <c r="G586" i="1"/>
  <c r="G222" i="1"/>
  <c r="G223" i="1"/>
  <c r="G1213" i="1"/>
  <c r="G2867" i="1"/>
  <c r="G587" i="1"/>
  <c r="G2868" i="1"/>
  <c r="G2553" i="1"/>
  <c r="G1590" i="1"/>
  <c r="G3226" i="1"/>
  <c r="G3547" i="1"/>
  <c r="G224" i="1"/>
  <c r="G893" i="1"/>
  <c r="G3869" i="1"/>
  <c r="G2242" i="1"/>
  <c r="G2869" i="1"/>
  <c r="G2870" i="1"/>
  <c r="G2243" i="1"/>
  <c r="G1214" i="1"/>
  <c r="G3870" i="1"/>
  <c r="G2554" i="1"/>
  <c r="G1215" i="1"/>
  <c r="G225" i="1"/>
  <c r="G1591" i="1"/>
  <c r="G894" i="1"/>
  <c r="G2871" i="1"/>
  <c r="G2244" i="1"/>
  <c r="G1592" i="1"/>
  <c r="G226" i="1"/>
  <c r="G895" i="1"/>
  <c r="G3548" i="1"/>
  <c r="G3549" i="1"/>
  <c r="G227" i="1"/>
  <c r="G2872" i="1"/>
  <c r="G1593" i="1"/>
  <c r="G3871" i="1"/>
  <c r="G1594" i="1"/>
  <c r="G1595" i="1"/>
  <c r="G3227" i="1"/>
  <c r="G3872" i="1"/>
  <c r="G228" i="1"/>
  <c r="G2555" i="1"/>
  <c r="G1216" i="1"/>
  <c r="G3228" i="1"/>
  <c r="G2245" i="1"/>
  <c r="G2246" i="1"/>
  <c r="G1596" i="1"/>
  <c r="G896" i="1"/>
  <c r="G2247" i="1"/>
  <c r="G1597" i="1"/>
  <c r="G3550" i="1"/>
  <c r="G229" i="1"/>
  <c r="G1217" i="1"/>
  <c r="G897" i="1"/>
  <c r="G3873" i="1"/>
  <c r="G2248" i="1"/>
  <c r="G3229" i="1"/>
  <c r="G1218" i="1"/>
  <c r="G2556" i="1"/>
  <c r="G3230" i="1"/>
  <c r="G2249" i="1"/>
  <c r="G2250" i="1"/>
  <c r="G588" i="1"/>
  <c r="G3551" i="1"/>
  <c r="G3231" i="1"/>
  <c r="G898" i="1"/>
  <c r="G3232" i="1"/>
  <c r="G3233" i="1"/>
  <c r="G2251" i="1"/>
  <c r="G230" i="1"/>
  <c r="G899" i="1"/>
  <c r="G1219" i="1"/>
  <c r="G3874" i="1"/>
  <c r="G3552" i="1"/>
  <c r="G231" i="1"/>
  <c r="G1929" i="1"/>
  <c r="G3875" i="1"/>
  <c r="G2252" i="1"/>
  <c r="G1598" i="1"/>
  <c r="G3876" i="1"/>
  <c r="G1930" i="1"/>
  <c r="G589" i="1"/>
  <c r="G1220" i="1"/>
  <c r="G1931" i="1"/>
  <c r="G590" i="1"/>
  <c r="G3553" i="1"/>
  <c r="G3234" i="1"/>
  <c r="G1932" i="1"/>
  <c r="G1933" i="1"/>
  <c r="G1599" i="1"/>
  <c r="G2557" i="1"/>
  <c r="G3554" i="1"/>
  <c r="G591" i="1"/>
  <c r="G2873" i="1"/>
  <c r="G3235" i="1"/>
  <c r="G592" i="1"/>
  <c r="G2253" i="1"/>
  <c r="G2254" i="1"/>
  <c r="G1934" i="1"/>
  <c r="G2255" i="1"/>
  <c r="G593" i="1"/>
  <c r="G2874" i="1"/>
  <c r="G2875" i="1"/>
  <c r="G1600" i="1"/>
  <c r="G3877" i="1"/>
  <c r="G594" i="1"/>
  <c r="G1935" i="1"/>
  <c r="G900" i="1"/>
  <c r="G3555" i="1"/>
  <c r="G2256" i="1"/>
  <c r="G2876" i="1"/>
  <c r="G2558" i="1"/>
  <c r="G2559" i="1"/>
  <c r="G3878" i="1"/>
  <c r="G3879" i="1"/>
  <c r="G232" i="1"/>
  <c r="G2877" i="1"/>
  <c r="G233" i="1"/>
  <c r="G901" i="1"/>
  <c r="G234" i="1"/>
  <c r="G235" i="1"/>
  <c r="G3556" i="1"/>
  <c r="G236" i="1"/>
  <c r="G1221" i="1"/>
  <c r="G3236" i="1"/>
  <c r="G2257" i="1"/>
  <c r="G1222" i="1"/>
  <c r="G3880" i="1"/>
  <c r="G1601" i="1"/>
  <c r="G1223" i="1"/>
  <c r="G595" i="1"/>
  <c r="G1602" i="1"/>
  <c r="G3237" i="1"/>
  <c r="G1224" i="1"/>
  <c r="G237" i="1"/>
  <c r="G238" i="1"/>
  <c r="G2878" i="1"/>
  <c r="G2560" i="1"/>
  <c r="G2879" i="1"/>
  <c r="G239" i="1"/>
  <c r="G2258" i="1"/>
  <c r="G240" i="1"/>
  <c r="G241" i="1"/>
  <c r="G2259" i="1"/>
  <c r="G596" i="1"/>
  <c r="G242" i="1"/>
  <c r="G3881" i="1"/>
  <c r="G1225" i="1"/>
  <c r="G2880" i="1"/>
  <c r="G1936" i="1"/>
  <c r="G1937" i="1"/>
  <c r="G243" i="1"/>
  <c r="G3238" i="1"/>
  <c r="G1938" i="1"/>
  <c r="G2260" i="1"/>
  <c r="G902" i="1"/>
  <c r="G1939" i="1"/>
  <c r="G1603" i="1"/>
  <c r="G1940" i="1"/>
  <c r="G2881" i="1"/>
  <c r="G903" i="1"/>
  <c r="G1941" i="1"/>
  <c r="G2561" i="1"/>
  <c r="G2882" i="1"/>
  <c r="G244" i="1"/>
  <c r="G245" i="1"/>
  <c r="G1942" i="1"/>
  <c r="G246" i="1"/>
  <c r="G3882" i="1"/>
  <c r="G2562" i="1"/>
  <c r="G247" i="1"/>
  <c r="G2261" i="1"/>
  <c r="G904" i="1"/>
  <c r="G1226" i="1"/>
  <c r="G3239" i="1"/>
  <c r="G2883" i="1"/>
  <c r="G597" i="1"/>
  <c r="G1227" i="1"/>
  <c r="G3557" i="1"/>
  <c r="G248" i="1"/>
  <c r="G3240" i="1"/>
  <c r="G1604" i="1"/>
  <c r="G2563" i="1"/>
  <c r="G249" i="1"/>
  <c r="G1228" i="1"/>
  <c r="G3558" i="1"/>
  <c r="G250" i="1"/>
  <c r="G3883" i="1"/>
  <c r="G598" i="1"/>
  <c r="G2884" i="1"/>
  <c r="G905" i="1"/>
  <c r="G251" i="1"/>
  <c r="G599" i="1"/>
  <c r="G1943" i="1"/>
  <c r="G600" i="1"/>
  <c r="G3559" i="1"/>
  <c r="G1605" i="1"/>
  <c r="G1944" i="1"/>
  <c r="G3241" i="1"/>
  <c r="G3560" i="1"/>
  <c r="G601" i="1"/>
  <c r="G1229" i="1"/>
  <c r="G3561" i="1"/>
  <c r="G252" i="1"/>
  <c r="G2885" i="1"/>
  <c r="G2262" i="1"/>
  <c r="G3884" i="1"/>
  <c r="G602" i="1"/>
  <c r="G1230" i="1"/>
  <c r="G1606" i="1"/>
  <c r="G1945" i="1"/>
  <c r="G2886" i="1"/>
  <c r="G2887" i="1"/>
  <c r="G2564" i="1"/>
  <c r="G603" i="1"/>
  <c r="G3562" i="1"/>
  <c r="G253" i="1"/>
  <c r="G254" i="1"/>
  <c r="G255" i="1"/>
  <c r="G1231" i="1"/>
  <c r="G2888" i="1"/>
  <c r="G1232" i="1"/>
  <c r="G1607" i="1"/>
  <c r="G1608" i="1"/>
  <c r="G2889" i="1"/>
  <c r="G604" i="1"/>
  <c r="G256" i="1"/>
  <c r="G2565" i="1"/>
  <c r="G1233" i="1"/>
  <c r="G2890" i="1"/>
  <c r="G1609" i="1"/>
  <c r="G1610" i="1"/>
  <c r="G2263" i="1"/>
  <c r="G906" i="1"/>
  <c r="G907" i="1"/>
  <c r="G257" i="1"/>
  <c r="G2566" i="1"/>
  <c r="G2891" i="1"/>
  <c r="G2892" i="1"/>
  <c r="G2264" i="1"/>
  <c r="G605" i="1"/>
  <c r="G1234" i="1"/>
  <c r="G908" i="1"/>
  <c r="G3885" i="1"/>
  <c r="G2265" i="1"/>
  <c r="G1235" i="1"/>
  <c r="G3242" i="1"/>
  <c r="G1611" i="1"/>
  <c r="G258" i="1"/>
  <c r="G909" i="1"/>
  <c r="G2893" i="1"/>
  <c r="G1946" i="1"/>
  <c r="G3243" i="1"/>
  <c r="G259" i="1"/>
  <c r="G1236" i="1"/>
  <c r="G3244" i="1"/>
  <c r="G1237" i="1"/>
  <c r="G260" i="1"/>
  <c r="G261" i="1"/>
  <c r="G3245" i="1"/>
  <c r="G3886" i="1"/>
  <c r="G2894" i="1"/>
  <c r="G1612" i="1"/>
  <c r="G262" i="1"/>
  <c r="G263" i="1"/>
  <c r="G910" i="1"/>
  <c r="G2895" i="1"/>
  <c r="G2266" i="1"/>
  <c r="G1238" i="1"/>
  <c r="G911" i="1"/>
  <c r="G606" i="1"/>
  <c r="G607" i="1"/>
  <c r="G1613" i="1"/>
  <c r="G1239" i="1"/>
  <c r="G1614" i="1"/>
  <c r="G2567" i="1"/>
  <c r="G2896" i="1"/>
  <c r="G1947" i="1"/>
  <c r="G2897" i="1"/>
  <c r="G1948" i="1"/>
  <c r="G1615" i="1"/>
  <c r="G608" i="1"/>
  <c r="G2568" i="1"/>
  <c r="G1616" i="1"/>
  <c r="G2267" i="1"/>
  <c r="G1240" i="1"/>
  <c r="G1241" i="1"/>
  <c r="G1617" i="1"/>
  <c r="G2898" i="1"/>
  <c r="G2268" i="1"/>
  <c r="G609" i="1"/>
  <c r="G3246" i="1"/>
  <c r="G1242" i="1"/>
  <c r="G3247" i="1"/>
  <c r="G1243" i="1"/>
  <c r="G3563" i="1"/>
  <c r="G3248" i="1"/>
  <c r="G3564" i="1"/>
  <c r="G2269" i="1"/>
  <c r="G912" i="1"/>
  <c r="G3249" i="1"/>
  <c r="G3250" i="1"/>
  <c r="G913" i="1"/>
  <c r="G2569" i="1"/>
  <c r="G1244" i="1"/>
  <c r="G2570" i="1"/>
  <c r="G1618" i="1"/>
  <c r="G2899" i="1"/>
  <c r="G1949" i="1"/>
  <c r="G914" i="1"/>
  <c r="G3251" i="1"/>
  <c r="G264" i="1"/>
  <c r="G1619" i="1"/>
  <c r="G1950" i="1"/>
  <c r="G1245" i="1"/>
  <c r="G2571" i="1"/>
  <c r="G3252" i="1"/>
  <c r="G1620" i="1"/>
  <c r="G2900" i="1"/>
  <c r="G1621" i="1"/>
  <c r="G610" i="1"/>
  <c r="G2270" i="1"/>
  <c r="G1246" i="1"/>
  <c r="G3253" i="1"/>
  <c r="G915" i="1"/>
  <c r="G2901" i="1"/>
  <c r="G265" i="1"/>
  <c r="G266" i="1"/>
  <c r="G1247" i="1"/>
  <c r="G2902" i="1"/>
  <c r="G3565" i="1"/>
  <c r="G611" i="1"/>
  <c r="G3254" i="1"/>
  <c r="G916" i="1"/>
  <c r="G3887" i="1"/>
  <c r="G1248" i="1"/>
  <c r="G3888" i="1"/>
  <c r="G267" i="1"/>
  <c r="G1249" i="1"/>
  <c r="G2271" i="1"/>
  <c r="G1951" i="1"/>
  <c r="G2572" i="1"/>
  <c r="G3889" i="1"/>
  <c r="G3566" i="1"/>
  <c r="G917" i="1"/>
  <c r="G1250" i="1"/>
  <c r="G2903" i="1"/>
  <c r="G3567" i="1"/>
  <c r="G612" i="1"/>
  <c r="G3255" i="1"/>
  <c r="G1622" i="1"/>
  <c r="G268" i="1"/>
  <c r="G3568" i="1"/>
  <c r="G2904" i="1"/>
  <c r="G269" i="1"/>
  <c r="G3890" i="1"/>
  <c r="G1952" i="1"/>
  <c r="G2272" i="1"/>
  <c r="G613" i="1"/>
  <c r="G614" i="1"/>
  <c r="G1623" i="1"/>
  <c r="G2573" i="1"/>
  <c r="G2905" i="1"/>
  <c r="G3569" i="1"/>
  <c r="G3570" i="1"/>
  <c r="G3571" i="1"/>
  <c r="G918" i="1"/>
  <c r="G3572" i="1"/>
  <c r="G270" i="1"/>
  <c r="G1251" i="1"/>
  <c r="G2273" i="1"/>
  <c r="G615" i="1"/>
  <c r="G271" i="1"/>
  <c r="G2574" i="1"/>
  <c r="G272" i="1"/>
  <c r="G1624" i="1"/>
  <c r="G2575" i="1"/>
  <c r="G3891" i="1"/>
  <c r="G2906" i="1"/>
  <c r="G616" i="1"/>
  <c r="G273" i="1"/>
  <c r="G2576" i="1"/>
  <c r="G617" i="1"/>
  <c r="G2577" i="1"/>
  <c r="G2274" i="1"/>
  <c r="G1252" i="1"/>
  <c r="G3892" i="1"/>
  <c r="G1625" i="1"/>
  <c r="G1253" i="1"/>
  <c r="G2578" i="1"/>
  <c r="G1953" i="1"/>
  <c r="G1254" i="1"/>
  <c r="G919" i="1"/>
  <c r="G1954" i="1"/>
  <c r="G274" i="1"/>
  <c r="G618" i="1"/>
  <c r="G3893" i="1"/>
  <c r="G275" i="1"/>
  <c r="G1626" i="1"/>
  <c r="G1955" i="1"/>
  <c r="G3256" i="1"/>
  <c r="G2579" i="1"/>
  <c r="G2275" i="1"/>
  <c r="G920" i="1"/>
  <c r="G3257" i="1"/>
  <c r="G276" i="1"/>
  <c r="G1255" i="1"/>
  <c r="G1956" i="1"/>
  <c r="G277" i="1"/>
  <c r="G3894" i="1"/>
  <c r="G2580" i="1"/>
  <c r="G619" i="1"/>
  <c r="G3573" i="1"/>
  <c r="G2907" i="1"/>
  <c r="G620" i="1"/>
  <c r="G1627" i="1"/>
  <c r="G1256" i="1"/>
  <c r="G2581" i="1"/>
  <c r="G1628" i="1"/>
  <c r="G2276" i="1"/>
  <c r="G1957" i="1"/>
  <c r="G3258" i="1"/>
  <c r="G3259" i="1"/>
  <c r="G621" i="1"/>
  <c r="G278" i="1"/>
  <c r="G921" i="1"/>
  <c r="G622" i="1"/>
  <c r="G279" i="1"/>
  <c r="G2582" i="1"/>
  <c r="G623" i="1"/>
  <c r="G1958" i="1"/>
  <c r="G1257" i="1"/>
  <c r="G624" i="1"/>
  <c r="G1258" i="1"/>
  <c r="G3260" i="1"/>
  <c r="G2908" i="1"/>
  <c r="G3895" i="1"/>
  <c r="G3261" i="1"/>
  <c r="G1259" i="1"/>
  <c r="G3262" i="1"/>
  <c r="G3574" i="1"/>
  <c r="G2909" i="1"/>
  <c r="G1629" i="1"/>
  <c r="G1959" i="1"/>
  <c r="G3263" i="1"/>
  <c r="G280" i="1"/>
  <c r="G2583" i="1"/>
  <c r="G3896" i="1"/>
  <c r="G2910" i="1"/>
  <c r="G922" i="1"/>
  <c r="G281" i="1"/>
  <c r="G282" i="1"/>
  <c r="G1260" i="1"/>
  <c r="G923" i="1"/>
  <c r="G625" i="1"/>
  <c r="G2584" i="1"/>
  <c r="G1261" i="1"/>
  <c r="G1630" i="1"/>
  <c r="G3264" i="1"/>
  <c r="G1960" i="1"/>
  <c r="G3265" i="1"/>
  <c r="G2911" i="1"/>
  <c r="G1262" i="1"/>
  <c r="G3897" i="1"/>
  <c r="G3898" i="1"/>
  <c r="G3266" i="1"/>
  <c r="G1631" i="1"/>
  <c r="G1961" i="1"/>
  <c r="G3575" i="1"/>
  <c r="G2912" i="1"/>
  <c r="G1263" i="1"/>
  <c r="G3899" i="1"/>
  <c r="G3267" i="1"/>
  <c r="G3576" i="1"/>
  <c r="G1264" i="1"/>
  <c r="G626" i="1"/>
  <c r="G627" i="1"/>
  <c r="G2913" i="1"/>
  <c r="G3900" i="1"/>
  <c r="G3577" i="1"/>
  <c r="G3901" i="1"/>
  <c r="G924" i="1"/>
  <c r="G3268" i="1"/>
  <c r="G2277" i="1"/>
  <c r="G628" i="1"/>
  <c r="G3578" i="1"/>
  <c r="G283" i="1"/>
  <c r="G1962" i="1"/>
  <c r="G1632" i="1"/>
  <c r="G284" i="1"/>
  <c r="G1265" i="1"/>
  <c r="G1633" i="1"/>
  <c r="G3902" i="1"/>
  <c r="G1634" i="1"/>
  <c r="G1266" i="1"/>
  <c r="G3903" i="1"/>
  <c r="G3269" i="1"/>
  <c r="G2278" i="1"/>
  <c r="G1267" i="1"/>
  <c r="G2279" i="1"/>
  <c r="G925" i="1"/>
  <c r="G2280" i="1"/>
  <c r="G926" i="1"/>
  <c r="G2914" i="1"/>
  <c r="G3579" i="1"/>
  <c r="G1963" i="1"/>
  <c r="G285" i="1"/>
  <c r="G3904" i="1"/>
  <c r="G2915" i="1"/>
  <c r="G3905" i="1"/>
  <c r="G2585" i="1"/>
  <c r="G3580" i="1"/>
  <c r="G927" i="1"/>
  <c r="G2586" i="1"/>
  <c r="G3906" i="1"/>
  <c r="G1635" i="1"/>
  <c r="G928" i="1"/>
  <c r="G629" i="1"/>
  <c r="G1636" i="1"/>
  <c r="G1637" i="1"/>
  <c r="G2587" i="1"/>
  <c r="G2281" i="1"/>
  <c r="G2588" i="1"/>
  <c r="G2282" i="1"/>
  <c r="G3907" i="1"/>
  <c r="G2589" i="1"/>
  <c r="G1268" i="1"/>
  <c r="G3908" i="1"/>
  <c r="G1638" i="1"/>
  <c r="G3270" i="1"/>
  <c r="G1964" i="1"/>
  <c r="G2916" i="1"/>
  <c r="G1269" i="1"/>
  <c r="G1270" i="1"/>
  <c r="G286" i="1"/>
  <c r="G1271" i="1"/>
  <c r="G2590" i="1"/>
  <c r="G1272" i="1"/>
  <c r="G3271" i="1"/>
  <c r="G3581" i="1"/>
  <c r="G2917" i="1"/>
  <c r="G1965" i="1"/>
  <c r="G3909" i="1"/>
  <c r="G2283" i="1"/>
  <c r="G929" i="1"/>
  <c r="G1966" i="1"/>
  <c r="G2284" i="1"/>
  <c r="G930" i="1"/>
  <c r="G2591" i="1"/>
  <c r="G931" i="1"/>
  <c r="G1639" i="1"/>
  <c r="G1640" i="1"/>
  <c r="G287" i="1"/>
  <c r="G288" i="1"/>
  <c r="G2285" i="1"/>
  <c r="G3910" i="1"/>
  <c r="G1967" i="1"/>
  <c r="G1968" i="1"/>
  <c r="G3272" i="1"/>
  <c r="G3911" i="1"/>
  <c r="G932" i="1"/>
  <c r="G1273" i="1"/>
  <c r="G630" i="1"/>
  <c r="G3273" i="1"/>
  <c r="G631" i="1"/>
  <c r="G3912" i="1"/>
  <c r="G289" i="1"/>
  <c r="G632" i="1"/>
  <c r="G2286" i="1"/>
  <c r="G1641" i="1"/>
  <c r="G1969" i="1"/>
  <c r="G933" i="1"/>
  <c r="G2287" i="1"/>
  <c r="G3913" i="1"/>
  <c r="G2288" i="1"/>
  <c r="G290" i="1"/>
  <c r="G934" i="1"/>
  <c r="G1274" i="1"/>
  <c r="G1275" i="1"/>
  <c r="G3914" i="1"/>
  <c r="G291" i="1"/>
  <c r="G633" i="1"/>
  <c r="G935" i="1"/>
  <c r="G3915" i="1"/>
  <c r="G1276" i="1"/>
  <c r="G3916" i="1"/>
  <c r="G292" i="1"/>
  <c r="G2918" i="1"/>
  <c r="G634" i="1"/>
  <c r="G2919" i="1"/>
  <c r="G3917" i="1"/>
  <c r="G2289" i="1"/>
  <c r="G1277" i="1"/>
  <c r="G1642" i="1"/>
  <c r="G936" i="1"/>
  <c r="G1643" i="1"/>
  <c r="G2290" i="1"/>
  <c r="G3918" i="1"/>
  <c r="G2920" i="1"/>
  <c r="G3274" i="1"/>
  <c r="G3919" i="1"/>
  <c r="G1644" i="1"/>
  <c r="G2291" i="1"/>
  <c r="G3275" i="1"/>
  <c r="G1278" i="1"/>
  <c r="G2292" i="1"/>
  <c r="G3582" i="1"/>
  <c r="G3583" i="1"/>
  <c r="G2592" i="1"/>
  <c r="G3920" i="1"/>
  <c r="G3584" i="1"/>
  <c r="G1645" i="1"/>
  <c r="G1970" i="1"/>
  <c r="G1279" i="1"/>
  <c r="G3585" i="1"/>
  <c r="G2293" i="1"/>
  <c r="G2593" i="1"/>
  <c r="G1646" i="1"/>
  <c r="G3586" i="1"/>
  <c r="G2921" i="1"/>
  <c r="G2922" i="1"/>
  <c r="G2594" i="1"/>
  <c r="G2294" i="1"/>
  <c r="G2595" i="1"/>
  <c r="G293" i="1"/>
  <c r="G635" i="1"/>
  <c r="G2923" i="1"/>
  <c r="G636" i="1"/>
  <c r="G3921" i="1"/>
  <c r="G294" i="1"/>
  <c r="G295" i="1"/>
  <c r="G937" i="1"/>
  <c r="G1280" i="1"/>
  <c r="G3276" i="1"/>
  <c r="G1971" i="1"/>
  <c r="G3587" i="1"/>
  <c r="G1647" i="1"/>
  <c r="G938" i="1"/>
  <c r="G939" i="1"/>
  <c r="G940" i="1"/>
  <c r="G1281" i="1"/>
  <c r="G1282" i="1"/>
  <c r="G2924" i="1"/>
  <c r="G3588" i="1"/>
  <c r="G2925" i="1"/>
  <c r="G1283" i="1"/>
  <c r="G637" i="1"/>
  <c r="G1972" i="1"/>
  <c r="G3922" i="1"/>
  <c r="G3923" i="1"/>
  <c r="G941" i="1"/>
  <c r="G3924" i="1"/>
  <c r="G942" i="1"/>
  <c r="G1973" i="1"/>
  <c r="G2596" i="1"/>
  <c r="G1284" i="1"/>
  <c r="G3925" i="1"/>
  <c r="G296" i="1"/>
  <c r="G943" i="1"/>
  <c r="G2295" i="1"/>
  <c r="G638" i="1"/>
  <c r="G3589" i="1"/>
  <c r="G3590" i="1"/>
  <c r="G1648" i="1"/>
  <c r="G1649" i="1"/>
  <c r="G1650" i="1"/>
  <c r="G2597" i="1"/>
  <c r="G1285" i="1"/>
  <c r="G1286" i="1"/>
  <c r="G1651" i="1"/>
  <c r="G1287" i="1"/>
  <c r="G297" i="1"/>
  <c r="G2598" i="1"/>
  <c r="G3277" i="1"/>
  <c r="G3926" i="1"/>
  <c r="G944" i="1"/>
  <c r="G945" i="1"/>
  <c r="G639" i="1"/>
  <c r="G3278" i="1"/>
  <c r="G1288" i="1"/>
  <c r="G3927" i="1"/>
  <c r="G1289" i="1"/>
  <c r="G3928" i="1"/>
  <c r="G298" i="1"/>
  <c r="G3929" i="1"/>
  <c r="G2296" i="1"/>
  <c r="G640" i="1"/>
  <c r="G299" i="1"/>
  <c r="G2926" i="1"/>
  <c r="G1652" i="1"/>
  <c r="G1653" i="1"/>
  <c r="G2297" i="1"/>
  <c r="G641" i="1"/>
  <c r="G300" i="1"/>
  <c r="G3279" i="1"/>
  <c r="G1290" i="1"/>
  <c r="G642" i="1"/>
  <c r="G3930" i="1"/>
  <c r="G301" i="1"/>
  <c r="G1291" i="1"/>
  <c r="G302" i="1"/>
  <c r="G946" i="1"/>
  <c r="G1974" i="1"/>
  <c r="G643" i="1"/>
  <c r="G1292" i="1"/>
  <c r="G2927" i="1"/>
  <c r="G2298" i="1"/>
  <c r="G3591" i="1"/>
  <c r="G3592" i="1"/>
  <c r="G3931" i="1"/>
  <c r="G3593" i="1"/>
  <c r="G2928" i="1"/>
  <c r="G303" i="1"/>
  <c r="G1293" i="1"/>
  <c r="G2599" i="1"/>
  <c r="G1294" i="1"/>
  <c r="G3280" i="1"/>
  <c r="G644" i="1"/>
  <c r="G645" i="1"/>
  <c r="G3932" i="1"/>
  <c r="G3594" i="1"/>
  <c r="G1654" i="1"/>
  <c r="G3281" i="1"/>
  <c r="G947" i="1"/>
  <c r="G2929" i="1"/>
  <c r="G2930" i="1"/>
  <c r="G2600" i="1"/>
  <c r="G3282" i="1"/>
  <c r="G304" i="1"/>
  <c r="G1295" i="1"/>
  <c r="G3933" i="1"/>
  <c r="G1296" i="1"/>
  <c r="G1975" i="1"/>
  <c r="G3595" i="1"/>
  <c r="G3934" i="1"/>
  <c r="G1976" i="1"/>
  <c r="G2601" i="1"/>
  <c r="G3283" i="1"/>
  <c r="G3596" i="1"/>
  <c r="G2931" i="1"/>
  <c r="G3284" i="1"/>
  <c r="G3285" i="1"/>
  <c r="G3286" i="1"/>
  <c r="G2932" i="1"/>
  <c r="G1655" i="1"/>
  <c r="G2299" i="1"/>
  <c r="G2933" i="1"/>
  <c r="G2602" i="1"/>
  <c r="G2603" i="1"/>
  <c r="G2934" i="1"/>
  <c r="G2604" i="1"/>
  <c r="G3935" i="1"/>
  <c r="G3287" i="1"/>
  <c r="G3597" i="1"/>
  <c r="G2605" i="1"/>
  <c r="G3288" i="1"/>
  <c r="G1297" i="1"/>
  <c r="G3289" i="1"/>
  <c r="G1977" i="1"/>
  <c r="G2300" i="1"/>
  <c r="G2606" i="1"/>
  <c r="G2607" i="1"/>
  <c r="G3598" i="1"/>
  <c r="G2608" i="1"/>
  <c r="G1298" i="1"/>
  <c r="G1978" i="1"/>
  <c r="G1299" i="1"/>
  <c r="G2935" i="1"/>
  <c r="G305" i="1"/>
  <c r="G306" i="1"/>
  <c r="G1300" i="1"/>
  <c r="G948" i="1"/>
  <c r="G3290" i="1"/>
  <c r="G307" i="1"/>
  <c r="G1656" i="1"/>
  <c r="G3291" i="1"/>
  <c r="G308" i="1"/>
  <c r="G3292" i="1"/>
  <c r="G3936" i="1"/>
  <c r="G2936" i="1"/>
  <c r="G2301" i="1"/>
  <c r="G2937" i="1"/>
  <c r="G3293" i="1"/>
  <c r="G1301" i="1"/>
  <c r="G1979" i="1"/>
  <c r="G1657" i="1"/>
  <c r="G3294" i="1"/>
  <c r="G2609" i="1"/>
  <c r="G2610" i="1"/>
  <c r="G3937" i="1"/>
  <c r="G3599" i="1"/>
  <c r="G3600" i="1"/>
  <c r="G3938" i="1"/>
  <c r="G3939" i="1"/>
  <c r="G2938" i="1"/>
  <c r="G2611" i="1"/>
  <c r="G309" i="1"/>
  <c r="G3295" i="1"/>
  <c r="G3601" i="1"/>
  <c r="G3296" i="1"/>
  <c r="G646" i="1"/>
  <c r="G3940" i="1"/>
  <c r="G2612" i="1"/>
  <c r="G1302" i="1"/>
  <c r="G1658" i="1"/>
  <c r="G2302" i="1"/>
  <c r="G1980" i="1"/>
  <c r="G1981" i="1"/>
  <c r="G3297" i="1"/>
  <c r="G3941" i="1"/>
  <c r="G2613" i="1"/>
  <c r="G949" i="1"/>
  <c r="G310" i="1"/>
  <c r="G3942" i="1"/>
  <c r="G1982" i="1"/>
  <c r="G1659" i="1"/>
  <c r="G3943" i="1"/>
  <c r="G950" i="1"/>
  <c r="G3298" i="1"/>
  <c r="G1983" i="1"/>
  <c r="G1660" i="1"/>
  <c r="G311" i="1"/>
  <c r="G2614" i="1"/>
  <c r="G2303" i="1"/>
  <c r="G3299" i="1"/>
  <c r="G2615" i="1"/>
  <c r="G3944" i="1"/>
  <c r="G2939" i="1"/>
  <c r="G3602" i="1"/>
  <c r="G2940" i="1"/>
  <c r="G3603" i="1"/>
  <c r="G312" i="1"/>
  <c r="G3300" i="1"/>
  <c r="G3301" i="1"/>
  <c r="G2616" i="1"/>
  <c r="G3945" i="1"/>
  <c r="G313" i="1"/>
  <c r="G647" i="1"/>
  <c r="G3946" i="1"/>
  <c r="G2941" i="1"/>
  <c r="G648" i="1"/>
  <c r="G3302" i="1"/>
  <c r="G1984" i="1"/>
  <c r="G1661" i="1"/>
  <c r="G2617" i="1"/>
  <c r="G314" i="1"/>
  <c r="G3303" i="1"/>
  <c r="G2618" i="1"/>
  <c r="G2304" i="1"/>
  <c r="G315" i="1"/>
  <c r="G649" i="1"/>
  <c r="G951" i="1"/>
  <c r="G2619" i="1"/>
  <c r="G2942" i="1"/>
  <c r="G316" i="1"/>
  <c r="G1985" i="1"/>
  <c r="G952" i="1"/>
  <c r="G317" i="1"/>
  <c r="G1662" i="1"/>
  <c r="G2620" i="1"/>
  <c r="G2305" i="1"/>
  <c r="G1303" i="1"/>
  <c r="G3604" i="1"/>
  <c r="G2621" i="1"/>
  <c r="G2306" i="1"/>
  <c r="G2943" i="1"/>
  <c r="G2944" i="1"/>
  <c r="G3304" i="1"/>
  <c r="G3947" i="1"/>
  <c r="G1304" i="1"/>
  <c r="G1663" i="1"/>
  <c r="G650" i="1"/>
  <c r="G651" i="1"/>
  <c r="G2307" i="1"/>
  <c r="G2945" i="1"/>
  <c r="G2308" i="1"/>
  <c r="G1664" i="1"/>
  <c r="G3948" i="1"/>
  <c r="G1305" i="1"/>
  <c r="G1665" i="1"/>
  <c r="G318" i="1"/>
  <c r="G953" i="1"/>
  <c r="G3305" i="1"/>
  <c r="G2622" i="1"/>
  <c r="G319" i="1"/>
  <c r="G3949" i="1"/>
  <c r="G320" i="1"/>
  <c r="G3306" i="1"/>
  <c r="G3950" i="1"/>
  <c r="G3951" i="1"/>
  <c r="G3307" i="1"/>
  <c r="G321" i="1"/>
  <c r="G2309" i="1"/>
  <c r="G3605" i="1"/>
  <c r="G2310" i="1"/>
  <c r="G954" i="1"/>
  <c r="G322" i="1"/>
  <c r="G1986" i="1"/>
  <c r="G1666" i="1"/>
  <c r="G955" i="1"/>
  <c r="G3606" i="1"/>
  <c r="G2623" i="1"/>
  <c r="G2624" i="1"/>
  <c r="G3308" i="1"/>
  <c r="G956" i="1"/>
  <c r="G1987" i="1"/>
  <c r="G1306" i="1"/>
  <c r="G957" i="1"/>
  <c r="G1667" i="1"/>
  <c r="G1307" i="1"/>
  <c r="G2946" i="1"/>
  <c r="G1668" i="1"/>
  <c r="G1669" i="1"/>
  <c r="G2311" i="1"/>
  <c r="G1670" i="1"/>
  <c r="G2625" i="1"/>
  <c r="G3607" i="1"/>
  <c r="G958" i="1"/>
  <c r="G2312" i="1"/>
  <c r="G1308" i="1"/>
  <c r="G959" i="1"/>
  <c r="G1309" i="1"/>
  <c r="G1988" i="1"/>
  <c r="G1310" i="1"/>
  <c r="G2626" i="1"/>
  <c r="G323" i="1"/>
  <c r="G2313" i="1"/>
  <c r="G2947" i="1"/>
  <c r="G1671" i="1"/>
  <c r="G1989" i="1"/>
  <c r="G324" i="1"/>
  <c r="G652" i="1"/>
  <c r="G2314" i="1"/>
  <c r="G653" i="1"/>
  <c r="G1990" i="1"/>
  <c r="G654" i="1"/>
  <c r="G325" i="1"/>
  <c r="G326" i="1"/>
  <c r="G2627" i="1"/>
  <c r="G655" i="1"/>
  <c r="G2315" i="1"/>
  <c r="G960" i="1"/>
  <c r="G2948" i="1"/>
  <c r="G1311" i="1"/>
  <c r="G961" i="1"/>
  <c r="G3952" i="1"/>
  <c r="G1672" i="1"/>
  <c r="G2316" i="1"/>
  <c r="G2949" i="1"/>
  <c r="G962" i="1"/>
  <c r="G327" i="1"/>
  <c r="G963" i="1"/>
  <c r="G2628" i="1"/>
  <c r="G2317" i="1"/>
  <c r="G3608" i="1"/>
  <c r="G2318" i="1"/>
  <c r="G1991" i="1"/>
  <c r="G3309" i="1"/>
  <c r="G1312" i="1"/>
  <c r="G2950" i="1"/>
  <c r="G328" i="1"/>
  <c r="G2629" i="1"/>
  <c r="G1992" i="1"/>
  <c r="G3609" i="1"/>
  <c r="G2951" i="1"/>
  <c r="G329" i="1"/>
  <c r="G656" i="1"/>
  <c r="G3953" i="1"/>
  <c r="G2630" i="1"/>
  <c r="G2631" i="1"/>
  <c r="G1673" i="1"/>
  <c r="G2319" i="1"/>
  <c r="G3954" i="1"/>
  <c r="G964" i="1"/>
  <c r="G330" i="1"/>
  <c r="G1993" i="1"/>
  <c r="G3955" i="1"/>
  <c r="G1674" i="1"/>
  <c r="G1994" i="1"/>
  <c r="G1995" i="1"/>
  <c r="G331" i="1"/>
  <c r="G657" i="1"/>
  <c r="G2952" i="1"/>
  <c r="G2320" i="1"/>
  <c r="G2632" i="1"/>
  <c r="G3310" i="1"/>
  <c r="G2633" i="1"/>
  <c r="G2953" i="1"/>
  <c r="G332" i="1"/>
  <c r="G2954" i="1"/>
  <c r="G3311" i="1"/>
  <c r="G2634" i="1"/>
  <c r="G2955" i="1"/>
  <c r="G3312" i="1"/>
  <c r="G2956" i="1"/>
  <c r="G1313" i="1"/>
  <c r="G2635" i="1"/>
  <c r="G658" i="1"/>
  <c r="G659" i="1"/>
  <c r="G333" i="1"/>
  <c r="G1314" i="1"/>
  <c r="G2321" i="1"/>
  <c r="G1315" i="1"/>
  <c r="G3956" i="1"/>
  <c r="G3313" i="1"/>
  <c r="G660" i="1"/>
  <c r="G661" i="1"/>
  <c r="G3314" i="1"/>
  <c r="G965" i="1"/>
  <c r="G2636" i="1"/>
  <c r="G2957" i="1"/>
  <c r="G334" i="1"/>
  <c r="G966" i="1"/>
  <c r="G335" i="1"/>
  <c r="G1675" i="1"/>
  <c r="G967" i="1"/>
  <c r="G1316" i="1"/>
  <c r="G2322" i="1"/>
  <c r="G2637" i="1"/>
  <c r="G1996" i="1"/>
  <c r="G3315" i="1"/>
  <c r="G662" i="1"/>
  <c r="G1317" i="1"/>
  <c r="G1997" i="1"/>
  <c r="G2323" i="1"/>
  <c r="G336" i="1"/>
  <c r="G2324" i="1"/>
  <c r="G337" i="1"/>
  <c r="G968" i="1"/>
  <c r="G1998" i="1"/>
  <c r="G1676" i="1"/>
  <c r="G663" i="1"/>
  <c r="G1677" i="1"/>
  <c r="G664" i="1"/>
  <c r="G1999" i="1"/>
  <c r="G1318" i="1"/>
  <c r="G969" i="1"/>
  <c r="G3957" i="1"/>
  <c r="G1678" i="1"/>
  <c r="G2958" i="1"/>
  <c r="G1679" i="1"/>
  <c r="G2959" i="1"/>
  <c r="G2960" i="1"/>
  <c r="G970" i="1"/>
  <c r="G665" i="1"/>
  <c r="G2961" i="1"/>
  <c r="G971" i="1"/>
  <c r="G3958" i="1"/>
  <c r="G2000" i="1"/>
  <c r="G2001" i="1"/>
  <c r="G1319" i="1"/>
  <c r="G3316" i="1"/>
  <c r="G338" i="1"/>
  <c r="G2002" i="1"/>
  <c r="G2325" i="1"/>
  <c r="G666" i="1"/>
  <c r="G2638" i="1"/>
  <c r="G972" i="1"/>
  <c r="G2003" i="1"/>
  <c r="G339" i="1"/>
  <c r="G667" i="1"/>
  <c r="G2326" i="1"/>
  <c r="G2004" i="1"/>
  <c r="G3317" i="1"/>
  <c r="G3318" i="1"/>
  <c r="G3319" i="1"/>
  <c r="G2962" i="1"/>
  <c r="G3320" i="1"/>
  <c r="G2005" i="1"/>
  <c r="G668" i="1"/>
  <c r="G973" i="1"/>
  <c r="G669" i="1"/>
  <c r="G3610" i="1"/>
  <c r="G2639" i="1"/>
  <c r="G3611" i="1"/>
  <c r="G2006" i="1"/>
  <c r="G3612" i="1"/>
  <c r="G2963" i="1"/>
  <c r="G974" i="1"/>
  <c r="G670" i="1"/>
  <c r="G3613" i="1"/>
  <c r="G2964" i="1"/>
  <c r="G2965" i="1"/>
  <c r="G3614" i="1"/>
  <c r="G1680" i="1"/>
  <c r="G671" i="1"/>
  <c r="G2640" i="1"/>
  <c r="G1681" i="1"/>
  <c r="G3959" i="1"/>
  <c r="G3960" i="1"/>
  <c r="G672" i="1"/>
  <c r="G975" i="1"/>
  <c r="G1682" i="1"/>
  <c r="G976" i="1"/>
  <c r="G340" i="1"/>
  <c r="G3961" i="1"/>
  <c r="G2966" i="1"/>
  <c r="G2327" i="1"/>
  <c r="G977" i="1"/>
  <c r="G673" i="1"/>
  <c r="G3615" i="1"/>
  <c r="G2641" i="1"/>
  <c r="G3962" i="1"/>
  <c r="G674" i="1"/>
  <c r="G675" i="1"/>
  <c r="G2642" i="1"/>
  <c r="G2967" i="1"/>
  <c r="G978" i="1"/>
  <c r="G3321" i="1"/>
  <c r="G1683" i="1"/>
  <c r="G676" i="1"/>
  <c r="G2643" i="1"/>
  <c r="G1684" i="1"/>
  <c r="G3322" i="1"/>
  <c r="G3963" i="1"/>
  <c r="G2328" i="1"/>
  <c r="G2007" i="1"/>
  <c r="G3616" i="1"/>
  <c r="G2968" i="1"/>
  <c r="G3964" i="1"/>
  <c r="G2329" i="1"/>
  <c r="G341" i="1"/>
  <c r="G3323" i="1"/>
  <c r="G2969" i="1"/>
  <c r="G2008" i="1"/>
  <c r="G677" i="1"/>
  <c r="G3324" i="1"/>
  <c r="G3965" i="1"/>
  <c r="G678" i="1"/>
  <c r="G3325" i="1"/>
  <c r="G2644" i="1"/>
  <c r="G3966" i="1"/>
  <c r="G342" i="1"/>
  <c r="G3326" i="1"/>
  <c r="G679" i="1"/>
  <c r="G3967" i="1"/>
  <c r="G3968" i="1"/>
  <c r="G1320" i="1"/>
  <c r="G1685" i="1"/>
  <c r="G3327" i="1"/>
  <c r="G1321" i="1"/>
  <c r="G680" i="1"/>
  <c r="G3969" i="1"/>
  <c r="G979" i="1"/>
  <c r="G2009" i="1"/>
  <c r="G3328" i="1"/>
  <c r="G1322" i="1"/>
  <c r="G681" i="1"/>
  <c r="G1686" i="1"/>
  <c r="G1687" i="1"/>
  <c r="G343" i="1"/>
  <c r="G3329" i="1"/>
  <c r="G3617" i="1"/>
  <c r="G3970" i="1"/>
  <c r="G2010" i="1"/>
  <c r="G980" i="1"/>
  <c r="G3330" i="1"/>
  <c r="G3971" i="1"/>
  <c r="G2330" i="1"/>
  <c r="G2970" i="1"/>
  <c r="G2011" i="1"/>
  <c r="G3331" i="1"/>
  <c r="G2645" i="1"/>
  <c r="G1323" i="1"/>
  <c r="G2012" i="1"/>
  <c r="G682" i="1"/>
  <c r="G683" i="1"/>
  <c r="G2013" i="1"/>
  <c r="G981" i="1"/>
  <c r="G982" i="1"/>
  <c r="G2646" i="1"/>
  <c r="G2647" i="1"/>
  <c r="G344" i="1"/>
  <c r="G983" i="1"/>
  <c r="G345" i="1"/>
  <c r="G684" i="1"/>
  <c r="G2648" i="1"/>
  <c r="G2331" i="1"/>
  <c r="G3332" i="1"/>
  <c r="G3618" i="1"/>
  <c r="G1688" i="1"/>
  <c r="G2649" i="1"/>
  <c r="G3619" i="1"/>
  <c r="G3333" i="1"/>
  <c r="G3334" i="1"/>
  <c r="G1689" i="1"/>
  <c r="G685" i="1"/>
  <c r="G2650" i="1"/>
  <c r="G2971" i="1"/>
  <c r="G984" i="1"/>
  <c r="G2651" i="1"/>
  <c r="G1690" i="1"/>
  <c r="G1691" i="1"/>
  <c r="G2652" i="1"/>
  <c r="G1692" i="1"/>
  <c r="G2014" i="1"/>
  <c r="G686" i="1"/>
  <c r="G3335" i="1"/>
  <c r="G3620" i="1"/>
  <c r="G1693" i="1"/>
  <c r="G687" i="1"/>
  <c r="G3336" i="1"/>
  <c r="G346" i="1"/>
  <c r="G1694" i="1"/>
  <c r="G985" i="1"/>
  <c r="G986" i="1"/>
  <c r="G1695" i="1"/>
  <c r="G987" i="1"/>
  <c r="G2332" i="1"/>
  <c r="G2653" i="1"/>
  <c r="G2972" i="1"/>
  <c r="G2333" i="1"/>
  <c r="G3621" i="1"/>
  <c r="G688" i="1"/>
  <c r="G1696" i="1"/>
  <c r="G1324" i="1"/>
  <c r="G347" i="1"/>
  <c r="G2654" i="1"/>
  <c r="G348" i="1"/>
  <c r="G3622" i="1"/>
  <c r="G3623" i="1"/>
  <c r="G349" i="1"/>
  <c r="G988" i="1"/>
  <c r="G1697" i="1"/>
  <c r="G689" i="1"/>
  <c r="G989" i="1"/>
  <c r="G1325" i="1"/>
  <c r="G2334" i="1"/>
  <c r="G2973" i="1"/>
  <c r="G3624" i="1"/>
  <c r="G1698" i="1"/>
  <c r="G2655" i="1"/>
  <c r="G990" i="1"/>
  <c r="G2974" i="1"/>
  <c r="G2335" i="1"/>
  <c r="G2015" i="1"/>
  <c r="G2336" i="1"/>
  <c r="G690" i="1"/>
  <c r="G991" i="1"/>
  <c r="G3337" i="1"/>
  <c r="G2975" i="1"/>
  <c r="G1699" i="1"/>
  <c r="G3625" i="1"/>
  <c r="G350" i="1"/>
  <c r="G2656" i="1"/>
  <c r="G1326" i="1"/>
  <c r="G1327" i="1"/>
  <c r="G691" i="1"/>
  <c r="G1328" i="1"/>
  <c r="G2337" i="1"/>
  <c r="G992" i="1"/>
  <c r="G2657" i="1"/>
  <c r="G2658" i="1"/>
  <c r="G2659" i="1"/>
  <c r="G2976" i="1"/>
  <c r="G993" i="1"/>
  <c r="G1329" i="1"/>
  <c r="G692" i="1"/>
  <c r="G2016" i="1"/>
  <c r="G994" i="1"/>
  <c r="G1330" i="1"/>
  <c r="G351" i="1"/>
  <c r="G2338" i="1"/>
  <c r="G3338" i="1"/>
  <c r="G2977" i="1"/>
  <c r="G3626" i="1"/>
  <c r="G2339" i="1"/>
  <c r="G1700" i="1"/>
  <c r="G352" i="1"/>
  <c r="G1331" i="1"/>
  <c r="G995" i="1"/>
  <c r="G2978" i="1"/>
  <c r="G353" i="1"/>
  <c r="G1701" i="1"/>
  <c r="G996" i="1"/>
  <c r="G3339" i="1"/>
  <c r="G2660" i="1"/>
  <c r="G2017" i="1"/>
  <c r="G354" i="1"/>
  <c r="G2018" i="1"/>
  <c r="G2019" i="1"/>
  <c r="G1702" i="1"/>
  <c r="G2020" i="1"/>
  <c r="G2021" i="1"/>
  <c r="G3340" i="1"/>
  <c r="G2979" i="1"/>
  <c r="G3972" i="1"/>
  <c r="G355" i="1"/>
  <c r="G997" i="1"/>
  <c r="G998" i="1"/>
  <c r="G2661" i="1"/>
  <c r="G2022" i="1"/>
  <c r="G2340" i="1"/>
  <c r="G2662" i="1"/>
  <c r="G2663" i="1"/>
  <c r="G999" i="1"/>
  <c r="G2341" i="1"/>
  <c r="G2023" i="1"/>
  <c r="G2980" i="1"/>
  <c r="G2664" i="1"/>
  <c r="G3973" i="1"/>
  <c r="G3341" i="1"/>
  <c r="G3974" i="1"/>
  <c r="G2024" i="1"/>
  <c r="G3342" i="1"/>
  <c r="G3975" i="1"/>
  <c r="G3976" i="1"/>
  <c r="G3977" i="1"/>
  <c r="G1000" i="1"/>
  <c r="G2665" i="1"/>
  <c r="G3343" i="1"/>
  <c r="G3344" i="1"/>
  <c r="G3978" i="1"/>
  <c r="G1001" i="1"/>
  <c r="G2025" i="1"/>
  <c r="G2981" i="1"/>
  <c r="G356" i="1"/>
  <c r="G2026" i="1"/>
  <c r="G3345" i="1"/>
  <c r="G2342" i="1"/>
  <c r="G1703" i="1"/>
  <c r="G3627" i="1"/>
  <c r="G3979" i="1"/>
  <c r="G2027" i="1"/>
  <c r="G3980" i="1"/>
  <c r="G1332" i="1"/>
  <c r="G693" i="1"/>
  <c r="G2982" i="1"/>
  <c r="G1333" i="1"/>
  <c r="G1704" i="1"/>
  <c r="G3628" i="1"/>
  <c r="G2983" i="1"/>
  <c r="G694" i="1"/>
  <c r="G695" i="1"/>
  <c r="G2984" i="1"/>
  <c r="G1002" i="1"/>
  <c r="G1334" i="1"/>
  <c r="G2666" i="1"/>
  <c r="G1335" i="1"/>
  <c r="G3346" i="1"/>
  <c r="G696" i="1"/>
  <c r="G697" i="1"/>
  <c r="G3347" i="1"/>
  <c r="G357" i="1"/>
  <c r="G2028" i="1"/>
  <c r="G358" i="1"/>
  <c r="G3981" i="1"/>
  <c r="G698" i="1"/>
  <c r="G2343" i="1"/>
  <c r="G1705" i="1"/>
  <c r="G359" i="1"/>
  <c r="G1706" i="1"/>
  <c r="G2985" i="1"/>
  <c r="G360" i="1"/>
  <c r="G3982" i="1"/>
  <c r="G699" i="1"/>
  <c r="G700" i="1"/>
  <c r="G2667" i="1"/>
  <c r="G3629" i="1"/>
  <c r="G2029" i="1"/>
  <c r="G361" i="1"/>
  <c r="G3348" i="1"/>
  <c r="G1707" i="1"/>
  <c r="G362" i="1"/>
  <c r="G2986" i="1"/>
  <c r="G3983" i="1"/>
  <c r="G3984" i="1"/>
  <c r="G1708" i="1"/>
  <c r="G1003" i="1"/>
  <c r="G1709" i="1"/>
  <c r="G3630" i="1"/>
  <c r="G3985" i="1"/>
  <c r="G2668" i="1"/>
  <c r="G1336" i="1"/>
  <c r="G1710" i="1"/>
  <c r="G2030" i="1"/>
  <c r="G1337" i="1"/>
  <c r="G3986" i="1"/>
  <c r="G2669" i="1"/>
  <c r="G1338" i="1"/>
  <c r="G3349" i="1"/>
  <c r="G3631" i="1"/>
  <c r="G1004" i="1"/>
  <c r="G363" i="1"/>
  <c r="G3987" i="1"/>
  <c r="G1005" i="1"/>
  <c r="G364" i="1"/>
  <c r="G1006" i="1"/>
  <c r="G365" i="1"/>
  <c r="G366" i="1"/>
  <c r="G3632" i="1"/>
  <c r="G1711" i="1"/>
  <c r="G2987" i="1"/>
  <c r="G1339" i="1"/>
  <c r="G3988" i="1"/>
  <c r="G1007" i="1"/>
  <c r="G3989" i="1"/>
  <c r="G3990" i="1"/>
  <c r="G3633" i="1"/>
  <c r="G3350" i="1"/>
  <c r="G3991" i="1"/>
  <c r="G2344" i="1"/>
  <c r="G3351" i="1"/>
  <c r="G3992" i="1"/>
  <c r="G1712" i="1"/>
  <c r="G701" i="1"/>
  <c r="G2031" i="1"/>
  <c r="G2670" i="1"/>
  <c r="G3634" i="1"/>
  <c r="G1008" i="1"/>
  <c r="G2345" i="1"/>
  <c r="G1713" i="1"/>
  <c r="G1714" i="1"/>
  <c r="G3352" i="1"/>
  <c r="G3993" i="1"/>
  <c r="G367" i="1"/>
  <c r="G2988" i="1"/>
  <c r="G3635" i="1"/>
  <c r="G2346" i="1"/>
  <c r="G1340" i="1"/>
  <c r="G1341" i="1"/>
  <c r="G2671" i="1"/>
  <c r="G2347" i="1"/>
  <c r="G702" i="1"/>
  <c r="G703" i="1"/>
  <c r="G2032" i="1"/>
  <c r="G2348" i="1"/>
  <c r="G1009" i="1"/>
  <c r="G2989" i="1"/>
  <c r="G2672" i="1"/>
  <c r="G1715" i="1"/>
  <c r="G2673" i="1"/>
  <c r="G2674" i="1"/>
  <c r="G3994" i="1"/>
  <c r="G2033" i="1"/>
  <c r="G1342" i="1"/>
  <c r="G1343" i="1"/>
  <c r="G3353" i="1"/>
  <c r="G3995" i="1"/>
  <c r="G1010" i="1"/>
  <c r="G3636" i="1"/>
  <c r="G1344" i="1"/>
  <c r="G2034" i="1"/>
  <c r="G1345" i="1"/>
  <c r="G3637" i="1"/>
  <c r="G1011" i="1"/>
  <c r="G2990" i="1"/>
  <c r="G2991" i="1"/>
  <c r="G3996" i="1"/>
  <c r="G2349" i="1"/>
  <c r="G3997" i="1"/>
  <c r="G2350" i="1"/>
  <c r="G704" i="1"/>
  <c r="G1716" i="1"/>
  <c r="G368" i="1"/>
  <c r="G2992" i="1"/>
  <c r="G2035" i="1"/>
  <c r="G3638" i="1"/>
  <c r="G2036" i="1"/>
  <c r="G369" i="1"/>
  <c r="G2993" i="1"/>
  <c r="G1346" i="1"/>
  <c r="G1012" i="1"/>
  <c r="G2994" i="1"/>
  <c r="G2675" i="1"/>
  <c r="G3998" i="1"/>
  <c r="G1717" i="1"/>
  <c r="G3999" i="1"/>
  <c r="G705" i="1"/>
  <c r="G3639" i="1"/>
  <c r="G3640" i="1"/>
  <c r="G2676" i="1"/>
  <c r="G2677" i="1"/>
  <c r="G3641" i="1"/>
  <c r="G2351" i="1"/>
  <c r="G3354" i="1"/>
  <c r="G2678" i="1"/>
  <c r="G3642" i="1"/>
  <c r="G1718" i="1"/>
  <c r="G1013" i="1"/>
  <c r="G1719" i="1"/>
  <c r="G370" i="1"/>
  <c r="G371" i="1"/>
  <c r="G1347" i="1"/>
  <c r="G1720" i="1"/>
  <c r="G1348" i="1"/>
  <c r="G2352" i="1"/>
  <c r="G1721" i="1"/>
  <c r="G3355" i="1"/>
  <c r="G3356" i="1"/>
  <c r="G1722" i="1"/>
  <c r="G1349" i="1"/>
  <c r="G2995" i="1"/>
  <c r="G2996" i="1"/>
  <c r="G1723" i="1"/>
  <c r="G706" i="1"/>
  <c r="G1014" i="1"/>
  <c r="G2679" i="1"/>
  <c r="G707" i="1"/>
  <c r="G372" i="1"/>
  <c r="G1015" i="1"/>
  <c r="G3357" i="1"/>
  <c r="G2997" i="1"/>
  <c r="G2037" i="1"/>
  <c r="G1016" i="1"/>
  <c r="G2680" i="1"/>
  <c r="G3643" i="1"/>
  <c r="G1017" i="1"/>
  <c r="G373" i="1"/>
  <c r="G374" i="1"/>
  <c r="G2353" i="1"/>
  <c r="G1018" i="1"/>
  <c r="G3644" i="1"/>
  <c r="G2681" i="1"/>
  <c r="G3645" i="1"/>
  <c r="G2038" i="1"/>
  <c r="G1019" i="1"/>
  <c r="G375" i="1"/>
  <c r="G708" i="1"/>
  <c r="G376" i="1"/>
  <c r="G1020" i="1"/>
  <c r="G1350" i="1"/>
  <c r="G3646" i="1"/>
  <c r="G1724" i="1"/>
  <c r="G3358" i="1"/>
  <c r="G377" i="1"/>
  <c r="G2682" i="1"/>
  <c r="G2354" i="1"/>
  <c r="G2683" i="1"/>
  <c r="G2355" i="1"/>
  <c r="G1725" i="1"/>
  <c r="G4000" i="1"/>
  <c r="G709" i="1"/>
  <c r="G710" i="1"/>
  <c r="G378" i="1"/>
  <c r="G1351" i="1"/>
  <c r="G4001" i="1"/>
  <c r="G711" i="1"/>
  <c r="G3647" i="1"/>
  <c r="G1726" i="1"/>
  <c r="G712" i="1"/>
  <c r="G2039" i="1"/>
  <c r="G3359" i="1"/>
  <c r="G2356" i="1"/>
  <c r="G379" i="1"/>
  <c r="G2684" i="1"/>
  <c r="G2998" i="1"/>
  <c r="G380" i="1"/>
  <c r="G1352" i="1"/>
  <c r="G381" i="1"/>
  <c r="G2040" i="1"/>
  <c r="G2685" i="1"/>
  <c r="G1727" i="1"/>
  <c r="G2999" i="1"/>
  <c r="G1728" i="1"/>
  <c r="G1021" i="1"/>
  <c r="G2041" i="1"/>
  <c r="G2042" i="1"/>
  <c r="G3000" i="1"/>
  <c r="G1022" i="1"/>
  <c r="G1729" i="1"/>
  <c r="G2357" i="1"/>
  <c r="G3360" i="1"/>
  <c r="C3360" i="1"/>
  <c r="C2" i="1"/>
  <c r="C1353" i="1"/>
  <c r="C1023" i="1"/>
  <c r="C2358" i="1"/>
  <c r="C713" i="1"/>
  <c r="C2686" i="1"/>
  <c r="C1024" i="1"/>
  <c r="C382" i="1"/>
  <c r="C1354" i="1"/>
  <c r="C1730" i="1"/>
  <c r="C3648" i="1"/>
  <c r="C3" i="1"/>
  <c r="C1731" i="1"/>
  <c r="C383" i="1"/>
  <c r="C1355" i="1"/>
  <c r="C2043" i="1"/>
  <c r="C3649" i="1"/>
  <c r="C4" i="1"/>
  <c r="C384" i="1"/>
  <c r="C1025" i="1"/>
  <c r="C5" i="1"/>
  <c r="C3650" i="1"/>
  <c r="C385" i="1"/>
  <c r="C2044" i="1"/>
  <c r="C1732" i="1"/>
  <c r="C1026" i="1"/>
  <c r="C2687" i="1"/>
  <c r="C2045" i="1"/>
  <c r="C2688" i="1"/>
  <c r="C1027" i="1"/>
  <c r="C386" i="1"/>
  <c r="C2689" i="1"/>
  <c r="C714" i="1"/>
  <c r="C1356" i="1"/>
  <c r="C3001" i="1"/>
  <c r="C6" i="1"/>
  <c r="C3651" i="1"/>
  <c r="C1733" i="1"/>
  <c r="C3652" i="1"/>
  <c r="C3002" i="1"/>
  <c r="C2359" i="1"/>
  <c r="C3653" i="1"/>
  <c r="C1028" i="1"/>
  <c r="C1734" i="1"/>
  <c r="C3654" i="1"/>
  <c r="C3655" i="1"/>
  <c r="C2046" i="1"/>
  <c r="C3656" i="1"/>
  <c r="C2690" i="1"/>
  <c r="C387" i="1"/>
  <c r="C7" i="1"/>
  <c r="C3361" i="1"/>
  <c r="C2691" i="1"/>
  <c r="C1735" i="1"/>
  <c r="C1029" i="1"/>
  <c r="C715" i="1"/>
  <c r="C1736" i="1"/>
  <c r="C388" i="1"/>
  <c r="C3657" i="1"/>
  <c r="C3362" i="1"/>
  <c r="C3363" i="1"/>
  <c r="C3003" i="1"/>
  <c r="C3004" i="1"/>
  <c r="C3005" i="1"/>
  <c r="C3364" i="1"/>
  <c r="C1737" i="1"/>
  <c r="C3006" i="1"/>
  <c r="C2360" i="1"/>
  <c r="C3658" i="1"/>
  <c r="C1357" i="1"/>
  <c r="C2047" i="1"/>
  <c r="C716" i="1"/>
  <c r="C717" i="1"/>
  <c r="C2361" i="1"/>
  <c r="C1030" i="1"/>
  <c r="C3007" i="1"/>
  <c r="C2048" i="1"/>
  <c r="C2692" i="1"/>
  <c r="C389" i="1"/>
  <c r="C2693" i="1"/>
  <c r="C3659" i="1"/>
  <c r="C3660" i="1"/>
  <c r="C3365" i="1"/>
  <c r="C8" i="1"/>
  <c r="C718" i="1"/>
  <c r="C3366" i="1"/>
  <c r="C1738" i="1"/>
  <c r="C3008" i="1"/>
  <c r="C719" i="1"/>
  <c r="C720" i="1"/>
  <c r="C721" i="1"/>
  <c r="C3009" i="1"/>
  <c r="C2362" i="1"/>
  <c r="C722" i="1"/>
  <c r="C2363" i="1"/>
  <c r="C723" i="1"/>
  <c r="C9" i="1"/>
  <c r="C1358" i="1"/>
  <c r="C3010" i="1"/>
  <c r="C10" i="1"/>
  <c r="C3367" i="1"/>
  <c r="C1031" i="1"/>
  <c r="C11" i="1"/>
  <c r="C3011" i="1"/>
  <c r="C3012" i="1"/>
  <c r="C12" i="1"/>
  <c r="C1739" i="1"/>
  <c r="C1740" i="1"/>
  <c r="C2364" i="1"/>
  <c r="C1032" i="1"/>
  <c r="C3661" i="1"/>
  <c r="C3013" i="1"/>
  <c r="C2049" i="1"/>
  <c r="C2050" i="1"/>
  <c r="C3014" i="1"/>
  <c r="C3662" i="1"/>
  <c r="C2051" i="1"/>
  <c r="C1033" i="1"/>
  <c r="C2052" i="1"/>
  <c r="C1359" i="1"/>
  <c r="C724" i="1"/>
  <c r="C1034" i="1"/>
  <c r="C1360" i="1"/>
  <c r="C3663" i="1"/>
  <c r="C3368" i="1"/>
  <c r="C2365" i="1"/>
  <c r="C3015" i="1"/>
  <c r="C725" i="1"/>
  <c r="C3016" i="1"/>
  <c r="C2366" i="1"/>
  <c r="C726" i="1"/>
  <c r="C13" i="1"/>
  <c r="C3664" i="1"/>
  <c r="C3017" i="1"/>
  <c r="C2367" i="1"/>
  <c r="C3018" i="1"/>
  <c r="C1361" i="1"/>
  <c r="C2053" i="1"/>
  <c r="C1362" i="1"/>
  <c r="C3369" i="1"/>
  <c r="C727" i="1"/>
  <c r="C3665" i="1"/>
  <c r="C2054" i="1"/>
  <c r="C2368" i="1"/>
  <c r="C728" i="1"/>
  <c r="C1363" i="1"/>
  <c r="C1741" i="1"/>
  <c r="C3370" i="1"/>
  <c r="C1035" i="1"/>
  <c r="C2694" i="1"/>
  <c r="C3666" i="1"/>
  <c r="C2369" i="1"/>
  <c r="C1364" i="1"/>
  <c r="C14" i="1"/>
  <c r="C729" i="1"/>
  <c r="C3371" i="1"/>
  <c r="C3667" i="1"/>
  <c r="C730" i="1"/>
  <c r="C2370" i="1"/>
  <c r="C3019" i="1"/>
  <c r="C2695" i="1"/>
  <c r="C3668" i="1"/>
  <c r="C3020" i="1"/>
  <c r="C3669" i="1"/>
  <c r="C2371" i="1"/>
  <c r="C2696" i="1"/>
  <c r="C2055" i="1"/>
  <c r="C3372" i="1"/>
  <c r="C2372" i="1"/>
  <c r="C3670" i="1"/>
  <c r="C390" i="1"/>
  <c r="C391" i="1"/>
  <c r="C3021" i="1"/>
  <c r="C3671" i="1"/>
  <c r="C2056" i="1"/>
  <c r="C3022" i="1"/>
  <c r="C731" i="1"/>
  <c r="C2057" i="1"/>
  <c r="C2373" i="1"/>
  <c r="C2374" i="1"/>
  <c r="C3373" i="1"/>
  <c r="C3672" i="1"/>
  <c r="C2375" i="1"/>
  <c r="C3374" i="1"/>
  <c r="C3673" i="1"/>
  <c r="C15" i="1"/>
  <c r="C392" i="1"/>
  <c r="C3375" i="1"/>
  <c r="C3023" i="1"/>
  <c r="C1365" i="1"/>
  <c r="C16" i="1"/>
  <c r="C1742" i="1"/>
  <c r="C17" i="1"/>
  <c r="C3024" i="1"/>
  <c r="C1036" i="1"/>
  <c r="C2376" i="1"/>
  <c r="C3025" i="1"/>
  <c r="C1743" i="1"/>
  <c r="C2377" i="1"/>
  <c r="C3674" i="1"/>
  <c r="C1366" i="1"/>
  <c r="C1367" i="1"/>
  <c r="C393" i="1"/>
  <c r="C1744" i="1"/>
  <c r="C3026" i="1"/>
  <c r="C1745" i="1"/>
  <c r="C18" i="1"/>
  <c r="C732" i="1"/>
  <c r="C2378" i="1"/>
  <c r="C1746" i="1"/>
  <c r="C1037" i="1"/>
  <c r="C3675" i="1"/>
  <c r="C2058" i="1"/>
  <c r="C1368" i="1"/>
  <c r="C1038" i="1"/>
  <c r="C19" i="1"/>
  <c r="C733" i="1"/>
  <c r="C3676" i="1"/>
  <c r="C2379" i="1"/>
  <c r="C1747" i="1"/>
  <c r="C3027" i="1"/>
  <c r="C1039" i="1"/>
  <c r="C3677" i="1"/>
  <c r="C2059" i="1"/>
  <c r="C734" i="1"/>
  <c r="C735" i="1"/>
  <c r="C20" i="1"/>
  <c r="C394" i="1"/>
  <c r="C2380" i="1"/>
  <c r="C2381" i="1"/>
  <c r="C3028" i="1"/>
  <c r="C3376" i="1"/>
  <c r="C3377" i="1"/>
  <c r="C2382" i="1"/>
  <c r="C21" i="1"/>
  <c r="C2060" i="1"/>
  <c r="C1748" i="1"/>
  <c r="C1369" i="1"/>
  <c r="C22" i="1"/>
  <c r="C1370" i="1"/>
  <c r="C23" i="1"/>
  <c r="C395" i="1"/>
  <c r="C2383" i="1"/>
  <c r="C3678" i="1"/>
  <c r="C3029" i="1"/>
  <c r="C2061" i="1"/>
  <c r="C1371" i="1"/>
  <c r="C1372" i="1"/>
  <c r="C1749" i="1"/>
  <c r="C3378" i="1"/>
  <c r="C3679" i="1"/>
  <c r="C24" i="1"/>
  <c r="C25" i="1"/>
  <c r="C2697" i="1"/>
  <c r="C1750" i="1"/>
  <c r="C3379" i="1"/>
  <c r="C3380" i="1"/>
  <c r="C3680" i="1"/>
  <c r="C26" i="1"/>
  <c r="C736" i="1"/>
  <c r="C396" i="1"/>
  <c r="C2698" i="1"/>
  <c r="C2384" i="1"/>
  <c r="C3681" i="1"/>
  <c r="C737" i="1"/>
  <c r="C397" i="1"/>
  <c r="C1751" i="1"/>
  <c r="C398" i="1"/>
  <c r="C1373" i="1"/>
  <c r="C27" i="1"/>
  <c r="C1752" i="1"/>
  <c r="C2062" i="1"/>
  <c r="C2385" i="1"/>
  <c r="C3682" i="1"/>
  <c r="C1753" i="1"/>
  <c r="C399" i="1"/>
  <c r="C3381" i="1"/>
  <c r="C3030" i="1"/>
  <c r="C738" i="1"/>
  <c r="C2063" i="1"/>
  <c r="C3382" i="1"/>
  <c r="C2386" i="1"/>
  <c r="C3031" i="1"/>
  <c r="C2699" i="1"/>
  <c r="C1754" i="1"/>
  <c r="C2387" i="1"/>
  <c r="C3032" i="1"/>
  <c r="C2388" i="1"/>
  <c r="C3033" i="1"/>
  <c r="C739" i="1"/>
  <c r="C1374" i="1"/>
  <c r="C1375" i="1"/>
  <c r="C1755" i="1"/>
  <c r="C1376" i="1"/>
  <c r="C400" i="1"/>
  <c r="C28" i="1"/>
  <c r="C1040" i="1"/>
  <c r="C1377" i="1"/>
  <c r="C29" i="1"/>
  <c r="C3034" i="1"/>
  <c r="C1041" i="1"/>
  <c r="C401" i="1"/>
  <c r="C3383" i="1"/>
  <c r="C3683" i="1"/>
  <c r="C1378" i="1"/>
  <c r="C30" i="1"/>
  <c r="C2389" i="1"/>
  <c r="C2064" i="1"/>
  <c r="C1756" i="1"/>
  <c r="C2065" i="1"/>
  <c r="C402" i="1"/>
  <c r="C3035" i="1"/>
  <c r="C1042" i="1"/>
  <c r="C2066" i="1"/>
  <c r="C2700" i="1"/>
  <c r="C2701" i="1"/>
  <c r="C2067" i="1"/>
  <c r="C3036" i="1"/>
  <c r="C31" i="1"/>
  <c r="C2702" i="1"/>
  <c r="C2068" i="1"/>
  <c r="C2703" i="1"/>
  <c r="C32" i="1"/>
  <c r="C3684" i="1"/>
  <c r="C403" i="1"/>
  <c r="C1757" i="1"/>
  <c r="C3037" i="1"/>
  <c r="C2704" i="1"/>
  <c r="C2069" i="1"/>
  <c r="C740" i="1"/>
  <c r="C741" i="1"/>
  <c r="C33" i="1"/>
  <c r="C2390" i="1"/>
  <c r="C1043" i="1"/>
  <c r="C3685" i="1"/>
  <c r="C3384" i="1"/>
  <c r="C1044" i="1"/>
  <c r="C1045" i="1"/>
  <c r="C2070" i="1"/>
  <c r="C404" i="1"/>
  <c r="C3038" i="1"/>
  <c r="C2391" i="1"/>
  <c r="C1046" i="1"/>
  <c r="C3039" i="1"/>
  <c r="C34" i="1"/>
  <c r="C1047" i="1"/>
  <c r="C742" i="1"/>
  <c r="C1379" i="1"/>
  <c r="C2071" i="1"/>
  <c r="C405" i="1"/>
  <c r="C2392" i="1"/>
  <c r="C2072" i="1"/>
  <c r="C35" i="1"/>
  <c r="C1380" i="1"/>
  <c r="C1048" i="1"/>
  <c r="C1049" i="1"/>
  <c r="C2705" i="1"/>
  <c r="C3686" i="1"/>
  <c r="C3040" i="1"/>
  <c r="C3385" i="1"/>
  <c r="C3386" i="1"/>
  <c r="C2393" i="1"/>
  <c r="C1758" i="1"/>
  <c r="C1381" i="1"/>
  <c r="C1050" i="1"/>
  <c r="C1051" i="1"/>
  <c r="C1052" i="1"/>
  <c r="C3041" i="1"/>
  <c r="C36" i="1"/>
  <c r="C3387" i="1"/>
  <c r="C3388" i="1"/>
  <c r="C3389" i="1"/>
  <c r="C2073" i="1"/>
  <c r="C1759" i="1"/>
  <c r="C3390" i="1"/>
  <c r="C1760" i="1"/>
  <c r="C1053" i="1"/>
  <c r="C1054" i="1"/>
  <c r="C1761" i="1"/>
  <c r="C406" i="1"/>
  <c r="C3687" i="1"/>
  <c r="C407" i="1"/>
  <c r="C1762" i="1"/>
  <c r="C2074" i="1"/>
  <c r="C408" i="1"/>
  <c r="C2706" i="1"/>
  <c r="C1382" i="1"/>
  <c r="C3042" i="1"/>
  <c r="C3688" i="1"/>
  <c r="C2075" i="1"/>
  <c r="C743" i="1"/>
  <c r="C3689" i="1"/>
  <c r="C3690" i="1"/>
  <c r="C409" i="1"/>
  <c r="C3691" i="1"/>
  <c r="C3043" i="1"/>
  <c r="C1055" i="1"/>
  <c r="C1383" i="1"/>
  <c r="C2707" i="1"/>
  <c r="C3692" i="1"/>
  <c r="C3044" i="1"/>
  <c r="C1384" i="1"/>
  <c r="C2708" i="1"/>
  <c r="C3391" i="1"/>
  <c r="C37" i="1"/>
  <c r="C744" i="1"/>
  <c r="C2076" i="1"/>
  <c r="C410" i="1"/>
  <c r="C745" i="1"/>
  <c r="C3045" i="1"/>
  <c r="C3392" i="1"/>
  <c r="C1056" i="1"/>
  <c r="C2709" i="1"/>
  <c r="C38" i="1"/>
  <c r="C2077" i="1"/>
  <c r="C3393" i="1"/>
  <c r="C1385" i="1"/>
  <c r="C746" i="1"/>
  <c r="C1386" i="1"/>
  <c r="C2394" i="1"/>
  <c r="C1763" i="1"/>
  <c r="C3693" i="1"/>
  <c r="C747" i="1"/>
  <c r="C2078" i="1"/>
  <c r="C2710" i="1"/>
  <c r="C411" i="1"/>
  <c r="C2395" i="1"/>
  <c r="C748" i="1"/>
  <c r="C1764" i="1"/>
  <c r="C1057" i="1"/>
  <c r="C39" i="1"/>
  <c r="C2079" i="1"/>
  <c r="C749" i="1"/>
  <c r="C2711" i="1"/>
  <c r="C40" i="1"/>
  <c r="C1058" i="1"/>
  <c r="C3394" i="1"/>
  <c r="C3694" i="1"/>
  <c r="C750" i="1"/>
  <c r="C412" i="1"/>
  <c r="C1387" i="1"/>
  <c r="C1765" i="1"/>
  <c r="C3046" i="1"/>
  <c r="C2080" i="1"/>
  <c r="C1388" i="1"/>
  <c r="C41" i="1"/>
  <c r="C1059" i="1"/>
  <c r="C2712" i="1"/>
  <c r="C3695" i="1"/>
  <c r="C2713" i="1"/>
  <c r="C42" i="1"/>
  <c r="C751" i="1"/>
  <c r="C1766" i="1"/>
  <c r="C1389" i="1"/>
  <c r="C3047" i="1"/>
  <c r="C43" i="1"/>
  <c r="C44" i="1"/>
  <c r="C3395" i="1"/>
  <c r="C2396" i="1"/>
  <c r="C752" i="1"/>
  <c r="C1390" i="1"/>
  <c r="C1060" i="1"/>
  <c r="C413" i="1"/>
  <c r="C45" i="1"/>
  <c r="C1391" i="1"/>
  <c r="C2081" i="1"/>
  <c r="C3396" i="1"/>
  <c r="C1767" i="1"/>
  <c r="C2714" i="1"/>
  <c r="C3048" i="1"/>
  <c r="C2397" i="1"/>
  <c r="C2082" i="1"/>
  <c r="C2083" i="1"/>
  <c r="C3696" i="1"/>
  <c r="C414" i="1"/>
  <c r="C3697" i="1"/>
  <c r="C2398" i="1"/>
  <c r="C3698" i="1"/>
  <c r="C753" i="1"/>
  <c r="C46" i="1"/>
  <c r="C1392" i="1"/>
  <c r="C754" i="1"/>
  <c r="C755" i="1"/>
  <c r="C756" i="1"/>
  <c r="C2715" i="1"/>
  <c r="C3397" i="1"/>
  <c r="C3049" i="1"/>
  <c r="C47" i="1"/>
  <c r="C2716" i="1"/>
  <c r="C2717" i="1"/>
  <c r="C3050" i="1"/>
  <c r="C1768" i="1"/>
  <c r="C1769" i="1"/>
  <c r="C2718" i="1"/>
  <c r="C3699" i="1"/>
  <c r="C1770" i="1"/>
  <c r="C1393" i="1"/>
  <c r="C3051" i="1"/>
  <c r="C757" i="1"/>
  <c r="C3700" i="1"/>
  <c r="C3701" i="1"/>
  <c r="C1061" i="1"/>
  <c r="C2719" i="1"/>
  <c r="C3052" i="1"/>
  <c r="C2399" i="1"/>
  <c r="C1062" i="1"/>
  <c r="C1063" i="1"/>
  <c r="C1064" i="1"/>
  <c r="C1394" i="1"/>
  <c r="C48" i="1"/>
  <c r="C1395" i="1"/>
  <c r="C2720" i="1"/>
  <c r="C3053" i="1"/>
  <c r="C3702" i="1"/>
  <c r="C3398" i="1"/>
  <c r="C1396" i="1"/>
  <c r="C3054" i="1"/>
  <c r="C3055" i="1"/>
  <c r="C3399" i="1"/>
  <c r="C3400" i="1"/>
  <c r="C2400" i="1"/>
  <c r="C1397" i="1"/>
  <c r="C1398" i="1"/>
  <c r="C49" i="1"/>
  <c r="C1065" i="1"/>
  <c r="C1771" i="1"/>
  <c r="C3703" i="1"/>
  <c r="C2721" i="1"/>
  <c r="C415" i="1"/>
  <c r="C416" i="1"/>
  <c r="C2084" i="1"/>
  <c r="C417" i="1"/>
  <c r="C2401" i="1"/>
  <c r="C3704" i="1"/>
  <c r="C1399" i="1"/>
  <c r="C1400" i="1"/>
  <c r="C418" i="1"/>
  <c r="C3401" i="1"/>
  <c r="C3402" i="1"/>
  <c r="C419" i="1"/>
  <c r="C420" i="1"/>
  <c r="C1066" i="1"/>
  <c r="C2402" i="1"/>
  <c r="C1067" i="1"/>
  <c r="C1068" i="1"/>
  <c r="C1772" i="1"/>
  <c r="C3705" i="1"/>
  <c r="C2085" i="1"/>
  <c r="C3056" i="1"/>
  <c r="C2403" i="1"/>
  <c r="C2086" i="1"/>
  <c r="C758" i="1"/>
  <c r="C2722" i="1"/>
  <c r="C2087" i="1"/>
  <c r="C2404" i="1"/>
  <c r="C1773" i="1"/>
  <c r="C3057" i="1"/>
  <c r="C50" i="1"/>
  <c r="C3403" i="1"/>
  <c r="C759" i="1"/>
  <c r="C1069" i="1"/>
  <c r="C1774" i="1"/>
  <c r="C2405" i="1"/>
  <c r="C2723" i="1"/>
  <c r="C3706" i="1"/>
  <c r="C2088" i="1"/>
  <c r="C1401" i="1"/>
  <c r="C1070" i="1"/>
  <c r="C2406" i="1"/>
  <c r="C1402" i="1"/>
  <c r="C2407" i="1"/>
  <c r="C2724" i="1"/>
  <c r="C2089" i="1"/>
  <c r="C3707" i="1"/>
  <c r="C760" i="1"/>
  <c r="C3404" i="1"/>
  <c r="C761" i="1"/>
  <c r="C1775" i="1"/>
  <c r="C1403" i="1"/>
  <c r="C2408" i="1"/>
  <c r="C51" i="1"/>
  <c r="C2409" i="1"/>
  <c r="C3405" i="1"/>
  <c r="C1071" i="1"/>
  <c r="C1404" i="1"/>
  <c r="C2410" i="1"/>
  <c r="C2725" i="1"/>
  <c r="C3708" i="1"/>
  <c r="C421" i="1"/>
  <c r="C422" i="1"/>
  <c r="C3058" i="1"/>
  <c r="C423" i="1"/>
  <c r="C2726" i="1"/>
  <c r="C3406" i="1"/>
  <c r="C1776" i="1"/>
  <c r="C3407" i="1"/>
  <c r="C424" i="1"/>
  <c r="C762" i="1"/>
  <c r="C763" i="1"/>
  <c r="C764" i="1"/>
  <c r="C2727" i="1"/>
  <c r="C425" i="1"/>
  <c r="C1777" i="1"/>
  <c r="C1778" i="1"/>
  <c r="C3059" i="1"/>
  <c r="C2728" i="1"/>
  <c r="C3060" i="1"/>
  <c r="C1072" i="1"/>
  <c r="C1073" i="1"/>
  <c r="C1405" i="1"/>
  <c r="C426" i="1"/>
  <c r="C765" i="1"/>
  <c r="C52" i="1"/>
  <c r="C3061" i="1"/>
  <c r="C2090" i="1"/>
  <c r="C427" i="1"/>
  <c r="C2411" i="1"/>
  <c r="C3408" i="1"/>
  <c r="C1406" i="1"/>
  <c r="C3709" i="1"/>
  <c r="C1074" i="1"/>
  <c r="C1075" i="1"/>
  <c r="C1076" i="1"/>
  <c r="C1779" i="1"/>
  <c r="C3409" i="1"/>
  <c r="C3710" i="1"/>
  <c r="C428" i="1"/>
  <c r="C1407" i="1"/>
  <c r="C1077" i="1"/>
  <c r="C3410" i="1"/>
  <c r="C1078" i="1"/>
  <c r="C429" i="1"/>
  <c r="C2729" i="1"/>
  <c r="C2091" i="1"/>
  <c r="C1079" i="1"/>
  <c r="C3062" i="1"/>
  <c r="C3711" i="1"/>
  <c r="C3411" i="1"/>
  <c r="C53" i="1"/>
  <c r="C54" i="1"/>
  <c r="C430" i="1"/>
  <c r="C2730" i="1"/>
  <c r="C766" i="1"/>
  <c r="C3063" i="1"/>
  <c r="C1780" i="1"/>
  <c r="C55" i="1"/>
  <c r="C2092" i="1"/>
  <c r="C767" i="1"/>
  <c r="C3412" i="1"/>
  <c r="C3064" i="1"/>
  <c r="C1781" i="1"/>
  <c r="C3065" i="1"/>
  <c r="C3066" i="1"/>
  <c r="C2412" i="1"/>
  <c r="C768" i="1"/>
  <c r="C431" i="1"/>
  <c r="C3413" i="1"/>
  <c r="C1782" i="1"/>
  <c r="C432" i="1"/>
  <c r="C3712" i="1"/>
  <c r="C1783" i="1"/>
  <c r="C3713" i="1"/>
  <c r="C3414" i="1"/>
  <c r="C56" i="1"/>
  <c r="C1408" i="1"/>
  <c r="C3067" i="1"/>
  <c r="C2093" i="1"/>
  <c r="C57" i="1"/>
  <c r="C3068" i="1"/>
  <c r="C1784" i="1"/>
  <c r="C58" i="1"/>
  <c r="C2731" i="1"/>
  <c r="C3069" i="1"/>
  <c r="C3070" i="1"/>
  <c r="C1785" i="1"/>
  <c r="C1786" i="1"/>
  <c r="C2413" i="1"/>
  <c r="C2414" i="1"/>
  <c r="C1080" i="1"/>
  <c r="C3071" i="1"/>
  <c r="C1409" i="1"/>
  <c r="C433" i="1"/>
  <c r="C1787" i="1"/>
  <c r="C1081" i="1"/>
  <c r="C1082" i="1"/>
  <c r="C1410" i="1"/>
  <c r="C2732" i="1"/>
  <c r="C434" i="1"/>
  <c r="C3415" i="1"/>
  <c r="C1083" i="1"/>
  <c r="C2415" i="1"/>
  <c r="C435" i="1"/>
  <c r="C3416" i="1"/>
  <c r="C769" i="1"/>
  <c r="C2733" i="1"/>
  <c r="C3714" i="1"/>
  <c r="C3715" i="1"/>
  <c r="C1411" i="1"/>
  <c r="C59" i="1"/>
  <c r="C60" i="1"/>
  <c r="C1412" i="1"/>
  <c r="C1788" i="1"/>
  <c r="C2416" i="1"/>
  <c r="C2417" i="1"/>
  <c r="C3716" i="1"/>
  <c r="C61" i="1"/>
  <c r="C3717" i="1"/>
  <c r="C436" i="1"/>
  <c r="C770" i="1"/>
  <c r="C2418" i="1"/>
  <c r="C3718" i="1"/>
  <c r="C2734" i="1"/>
  <c r="C62" i="1"/>
  <c r="C771" i="1"/>
  <c r="C1789" i="1"/>
  <c r="C1084" i="1"/>
  <c r="C772" i="1"/>
  <c r="C3417" i="1"/>
  <c r="C2094" i="1"/>
  <c r="C2095" i="1"/>
  <c r="C63" i="1"/>
  <c r="C1790" i="1"/>
  <c r="C2735" i="1"/>
  <c r="C2736" i="1"/>
  <c r="C1791" i="1"/>
  <c r="C2096" i="1"/>
  <c r="C3418" i="1"/>
  <c r="C2419" i="1"/>
  <c r="C1413" i="1"/>
  <c r="C64" i="1"/>
  <c r="C1085" i="1"/>
  <c r="C2420" i="1"/>
  <c r="C2097" i="1"/>
  <c r="C3072" i="1"/>
  <c r="C2421" i="1"/>
  <c r="C2098" i="1"/>
  <c r="C3073" i="1"/>
  <c r="C3719" i="1"/>
  <c r="C1414" i="1"/>
  <c r="C437" i="1"/>
  <c r="C3419" i="1"/>
  <c r="C3720" i="1"/>
  <c r="C1792" i="1"/>
  <c r="C3074" i="1"/>
  <c r="C773" i="1"/>
  <c r="C2099" i="1"/>
  <c r="C2737" i="1"/>
  <c r="C1793" i="1"/>
  <c r="C1086" i="1"/>
  <c r="C3075" i="1"/>
  <c r="C438" i="1"/>
  <c r="C3721" i="1"/>
  <c r="C439" i="1"/>
  <c r="C3722" i="1"/>
  <c r="C3076" i="1"/>
  <c r="C1087" i="1"/>
  <c r="C1794" i="1"/>
  <c r="C2100" i="1"/>
  <c r="C1795" i="1"/>
  <c r="C774" i="1"/>
  <c r="C2738" i="1"/>
  <c r="C1088" i="1"/>
  <c r="C3420" i="1"/>
  <c r="C1415" i="1"/>
  <c r="C2101" i="1"/>
  <c r="C2422" i="1"/>
  <c r="C775" i="1"/>
  <c r="C1416" i="1"/>
  <c r="C776" i="1"/>
  <c r="C1089" i="1"/>
  <c r="C2423" i="1"/>
  <c r="C777" i="1"/>
  <c r="C2739" i="1"/>
  <c r="C1417" i="1"/>
  <c r="C1418" i="1"/>
  <c r="C440" i="1"/>
  <c r="C2102" i="1"/>
  <c r="C1090" i="1"/>
  <c r="C441" i="1"/>
  <c r="C442" i="1"/>
  <c r="C2103" i="1"/>
  <c r="C3077" i="1"/>
  <c r="C65" i="1"/>
  <c r="C1419" i="1"/>
  <c r="C2424" i="1"/>
  <c r="C2104" i="1"/>
  <c r="C3723" i="1"/>
  <c r="C66" i="1"/>
  <c r="C1091" i="1"/>
  <c r="C1420" i="1"/>
  <c r="C67" i="1"/>
  <c r="C3078" i="1"/>
  <c r="C3421" i="1"/>
  <c r="C3724" i="1"/>
  <c r="C443" i="1"/>
  <c r="C1421" i="1"/>
  <c r="C2425" i="1"/>
  <c r="C778" i="1"/>
  <c r="C2105" i="1"/>
  <c r="C3725" i="1"/>
  <c r="C3726" i="1"/>
  <c r="C1422" i="1"/>
  <c r="C3079" i="1"/>
  <c r="C1423" i="1"/>
  <c r="C68" i="1"/>
  <c r="C2106" i="1"/>
  <c r="C3727" i="1"/>
  <c r="C3728" i="1"/>
  <c r="C3080" i="1"/>
  <c r="C2740" i="1"/>
  <c r="C1092" i="1"/>
  <c r="C1093" i="1"/>
  <c r="C1094" i="1"/>
  <c r="C1424" i="1"/>
  <c r="C3081" i="1"/>
  <c r="C444" i="1"/>
  <c r="C2426" i="1"/>
  <c r="C2107" i="1"/>
  <c r="C3729" i="1"/>
  <c r="C2108" i="1"/>
  <c r="C69" i="1"/>
  <c r="C3422" i="1"/>
  <c r="C2741" i="1"/>
  <c r="C779" i="1"/>
  <c r="C2427" i="1"/>
  <c r="C2742" i="1"/>
  <c r="C1425" i="1"/>
  <c r="C1095" i="1"/>
  <c r="C1796" i="1"/>
  <c r="C1797" i="1"/>
  <c r="C1426" i="1"/>
  <c r="C70" i="1"/>
  <c r="C1427" i="1"/>
  <c r="C1096" i="1"/>
  <c r="C445" i="1"/>
  <c r="C71" i="1"/>
  <c r="C3423" i="1"/>
  <c r="C1428" i="1"/>
  <c r="C2743" i="1"/>
  <c r="C2428" i="1"/>
  <c r="C3082" i="1"/>
  <c r="C780" i="1"/>
  <c r="C1429" i="1"/>
  <c r="C72" i="1"/>
  <c r="C1430" i="1"/>
  <c r="C1097" i="1"/>
  <c r="C446" i="1"/>
  <c r="C1098" i="1"/>
  <c r="C3730" i="1"/>
  <c r="C2744" i="1"/>
  <c r="C2429" i="1"/>
  <c r="C3424" i="1"/>
  <c r="C1099" i="1"/>
  <c r="C2109" i="1"/>
  <c r="C1798" i="1"/>
  <c r="C1100" i="1"/>
  <c r="C2745" i="1"/>
  <c r="C1431" i="1"/>
  <c r="C1799" i="1"/>
  <c r="C1432" i="1"/>
  <c r="C3425" i="1"/>
  <c r="C2110" i="1"/>
  <c r="C3083" i="1"/>
  <c r="C3084" i="1"/>
  <c r="C3426" i="1"/>
  <c r="C3731" i="1"/>
  <c r="C3732" i="1"/>
  <c r="C447" i="1"/>
  <c r="C73" i="1"/>
  <c r="C1101" i="1"/>
  <c r="C3733" i="1"/>
  <c r="C781" i="1"/>
  <c r="C1433" i="1"/>
  <c r="C3427" i="1"/>
  <c r="C2111" i="1"/>
  <c r="C74" i="1"/>
  <c r="C2430" i="1"/>
  <c r="C448" i="1"/>
  <c r="C75" i="1"/>
  <c r="C1434" i="1"/>
  <c r="C2431" i="1"/>
  <c r="C2432" i="1"/>
  <c r="C3428" i="1"/>
  <c r="C1435" i="1"/>
  <c r="C3085" i="1"/>
  <c r="C76" i="1"/>
  <c r="C449" i="1"/>
  <c r="C782" i="1"/>
  <c r="C1436" i="1"/>
  <c r="C1800" i="1"/>
  <c r="C3734" i="1"/>
  <c r="C1102" i="1"/>
  <c r="C2433" i="1"/>
  <c r="C3735" i="1"/>
  <c r="C1437" i="1"/>
  <c r="C1438" i="1"/>
  <c r="C2434" i="1"/>
  <c r="C3429" i="1"/>
  <c r="C2435" i="1"/>
  <c r="C2436" i="1"/>
  <c r="C2746" i="1"/>
  <c r="C1439" i="1"/>
  <c r="C3086" i="1"/>
  <c r="C1801" i="1"/>
  <c r="C1103" i="1"/>
  <c r="C1104" i="1"/>
  <c r="C2437" i="1"/>
  <c r="C3736" i="1"/>
  <c r="C2438" i="1"/>
  <c r="C1440" i="1"/>
  <c r="C2439" i="1"/>
  <c r="C2440" i="1"/>
  <c r="C1441" i="1"/>
  <c r="C2747" i="1"/>
  <c r="C77" i="1"/>
  <c r="C2441" i="1"/>
  <c r="C3430" i="1"/>
  <c r="C450" i="1"/>
  <c r="C3431" i="1"/>
  <c r="C78" i="1"/>
  <c r="C451" i="1"/>
  <c r="C3087" i="1"/>
  <c r="C79" i="1"/>
  <c r="C80" i="1"/>
  <c r="C3737" i="1"/>
  <c r="C3738" i="1"/>
  <c r="C2442" i="1"/>
  <c r="C1442" i="1"/>
  <c r="C81" i="1"/>
  <c r="C3432" i="1"/>
  <c r="C1443" i="1"/>
  <c r="C783" i="1"/>
  <c r="C1802" i="1"/>
  <c r="C2443" i="1"/>
  <c r="C2112" i="1"/>
  <c r="C1105" i="1"/>
  <c r="C3088" i="1"/>
  <c r="C3739" i="1"/>
  <c r="C3433" i="1"/>
  <c r="C3434" i="1"/>
  <c r="C1106" i="1"/>
  <c r="C784" i="1"/>
  <c r="C785" i="1"/>
  <c r="C3740" i="1"/>
  <c r="C2113" i="1"/>
  <c r="C452" i="1"/>
  <c r="C453" i="1"/>
  <c r="C2114" i="1"/>
  <c r="C3741" i="1"/>
  <c r="C454" i="1"/>
  <c r="C455" i="1"/>
  <c r="C3089" i="1"/>
  <c r="C2748" i="1"/>
  <c r="C456" i="1"/>
  <c r="C3435" i="1"/>
  <c r="C1444" i="1"/>
  <c r="C3090" i="1"/>
  <c r="C1107" i="1"/>
  <c r="C1445" i="1"/>
  <c r="C1803" i="1"/>
  <c r="C82" i="1"/>
  <c r="C83" i="1"/>
  <c r="C2444" i="1"/>
  <c r="C1108" i="1"/>
  <c r="C3436" i="1"/>
  <c r="C2445" i="1"/>
  <c r="C3437" i="1"/>
  <c r="C3091" i="1"/>
  <c r="C786" i="1"/>
  <c r="C457" i="1"/>
  <c r="C787" i="1"/>
  <c r="C1446" i="1"/>
  <c r="C788" i="1"/>
  <c r="C1109" i="1"/>
  <c r="C3742" i="1"/>
  <c r="C458" i="1"/>
  <c r="C1804" i="1"/>
  <c r="C3092" i="1"/>
  <c r="C459" i="1"/>
  <c r="C460" i="1"/>
  <c r="C1447" i="1"/>
  <c r="C2115" i="1"/>
  <c r="C461" i="1"/>
  <c r="C3438" i="1"/>
  <c r="C2749" i="1"/>
  <c r="C1805" i="1"/>
  <c r="C789" i="1"/>
  <c r="C3093" i="1"/>
  <c r="C1110" i="1"/>
  <c r="C84" i="1"/>
  <c r="C1806" i="1"/>
  <c r="C1448" i="1"/>
  <c r="C3094" i="1"/>
  <c r="C1111" i="1"/>
  <c r="C1807" i="1"/>
  <c r="C3743" i="1"/>
  <c r="C2750" i="1"/>
  <c r="C1112" i="1"/>
  <c r="C2751" i="1"/>
  <c r="C462" i="1"/>
  <c r="C3439" i="1"/>
  <c r="C2116" i="1"/>
  <c r="C1808" i="1"/>
  <c r="C1809" i="1"/>
  <c r="C790" i="1"/>
  <c r="C2446" i="1"/>
  <c r="C85" i="1"/>
  <c r="C2447" i="1"/>
  <c r="C86" i="1"/>
  <c r="C3095" i="1"/>
  <c r="C2117" i="1"/>
  <c r="C791" i="1"/>
  <c r="C463" i="1"/>
  <c r="C2118" i="1"/>
  <c r="C1449" i="1"/>
  <c r="C3744" i="1"/>
  <c r="C1450" i="1"/>
  <c r="C2752" i="1"/>
  <c r="C3440" i="1"/>
  <c r="C87" i="1"/>
  <c r="C1451" i="1"/>
  <c r="C1810" i="1"/>
  <c r="C2753" i="1"/>
  <c r="C3096" i="1"/>
  <c r="C464" i="1"/>
  <c r="C465" i="1"/>
  <c r="C466" i="1"/>
  <c r="C792" i="1"/>
  <c r="C2754" i="1"/>
  <c r="C793" i="1"/>
  <c r="C3745" i="1"/>
  <c r="C2755" i="1"/>
  <c r="C2119" i="1"/>
  <c r="C3441" i="1"/>
  <c r="C2120" i="1"/>
  <c r="C794" i="1"/>
  <c r="C1452" i="1"/>
  <c r="C2756" i="1"/>
  <c r="C2757" i="1"/>
  <c r="C1811" i="1"/>
  <c r="C467" i="1"/>
  <c r="C468" i="1"/>
  <c r="C1812" i="1"/>
  <c r="C1453" i="1"/>
  <c r="C2758" i="1"/>
  <c r="C88" i="1"/>
  <c r="C1113" i="1"/>
  <c r="C1454" i="1"/>
  <c r="C1114" i="1"/>
  <c r="C1455" i="1"/>
  <c r="C2448" i="1"/>
  <c r="C2449" i="1"/>
  <c r="C3097" i="1"/>
  <c r="C2450" i="1"/>
  <c r="C3098" i="1"/>
  <c r="C3746" i="1"/>
  <c r="C2121" i="1"/>
  <c r="C2451" i="1"/>
  <c r="C89" i="1"/>
  <c r="C1115" i="1"/>
  <c r="C90" i="1"/>
  <c r="C1456" i="1"/>
  <c r="C1813" i="1"/>
  <c r="C1457" i="1"/>
  <c r="C1458" i="1"/>
  <c r="C795" i="1"/>
  <c r="C91" i="1"/>
  <c r="C1814" i="1"/>
  <c r="C2122" i="1"/>
  <c r="C3747" i="1"/>
  <c r="C1459" i="1"/>
  <c r="C1116" i="1"/>
  <c r="C3099" i="1"/>
  <c r="C469" i="1"/>
  <c r="C1460" i="1"/>
  <c r="C3100" i="1"/>
  <c r="C1815" i="1"/>
  <c r="C2452" i="1"/>
  <c r="C470" i="1"/>
  <c r="C1816" i="1"/>
  <c r="C92" i="1"/>
  <c r="C2453" i="1"/>
  <c r="C1117" i="1"/>
  <c r="C2454" i="1"/>
  <c r="C93" i="1"/>
  <c r="C2123" i="1"/>
  <c r="C471" i="1"/>
  <c r="C796" i="1"/>
  <c r="C472" i="1"/>
  <c r="C797" i="1"/>
  <c r="C473" i="1"/>
  <c r="C2759" i="1"/>
  <c r="C474" i="1"/>
  <c r="C1118" i="1"/>
  <c r="C1461" i="1"/>
  <c r="C798" i="1"/>
  <c r="C2760" i="1"/>
  <c r="C1119" i="1"/>
  <c r="C94" i="1"/>
  <c r="C1462" i="1"/>
  <c r="C2124" i="1"/>
  <c r="C95" i="1"/>
  <c r="C96" i="1"/>
  <c r="C2761" i="1"/>
  <c r="C2455" i="1"/>
  <c r="C1463" i="1"/>
  <c r="C1464" i="1"/>
  <c r="C475" i="1"/>
  <c r="C3101" i="1"/>
  <c r="C1120" i="1"/>
  <c r="C3102" i="1"/>
  <c r="C2762" i="1"/>
  <c r="C2456" i="1"/>
  <c r="C1465" i="1"/>
  <c r="C1817" i="1"/>
  <c r="C1121" i="1"/>
  <c r="C476" i="1"/>
  <c r="C2125" i="1"/>
  <c r="C1818" i="1"/>
  <c r="C1466" i="1"/>
  <c r="C799" i="1"/>
  <c r="C477" i="1"/>
  <c r="C1467" i="1"/>
  <c r="C2126" i="1"/>
  <c r="C478" i="1"/>
  <c r="C1122" i="1"/>
  <c r="C97" i="1"/>
  <c r="C1819" i="1"/>
  <c r="C3442" i="1"/>
  <c r="C3748" i="1"/>
  <c r="C1468" i="1"/>
  <c r="C3103" i="1"/>
  <c r="C2127" i="1"/>
  <c r="C98" i="1"/>
  <c r="C2763" i="1"/>
  <c r="C2128" i="1"/>
  <c r="C800" i="1"/>
  <c r="C2457" i="1"/>
  <c r="C3749" i="1"/>
  <c r="C1820" i="1"/>
  <c r="C3750" i="1"/>
  <c r="C3443" i="1"/>
  <c r="C99" i="1"/>
  <c r="C100" i="1"/>
  <c r="C2129" i="1"/>
  <c r="C2764" i="1"/>
  <c r="C801" i="1"/>
  <c r="C101" i="1"/>
  <c r="C802" i="1"/>
  <c r="C1123" i="1"/>
  <c r="C2765" i="1"/>
  <c r="C2766" i="1"/>
  <c r="C2130" i="1"/>
  <c r="C1821" i="1"/>
  <c r="C1124" i="1"/>
  <c r="C1822" i="1"/>
  <c r="C1823" i="1"/>
  <c r="C1469" i="1"/>
  <c r="C102" i="1"/>
  <c r="C479" i="1"/>
  <c r="C1824" i="1"/>
  <c r="C3444" i="1"/>
  <c r="C2131" i="1"/>
  <c r="C1470" i="1"/>
  <c r="C103" i="1"/>
  <c r="C2767" i="1"/>
  <c r="C2132" i="1"/>
  <c r="C480" i="1"/>
  <c r="C1471" i="1"/>
  <c r="C803" i="1"/>
  <c r="C104" i="1"/>
  <c r="C1825" i="1"/>
  <c r="C3751" i="1"/>
  <c r="C2768" i="1"/>
  <c r="C1125" i="1"/>
  <c r="C3104" i="1"/>
  <c r="C2133" i="1"/>
  <c r="C2458" i="1"/>
  <c r="C3105" i="1"/>
  <c r="C481" i="1"/>
  <c r="C3752" i="1"/>
  <c r="C2459" i="1"/>
  <c r="C2769" i="1"/>
  <c r="C3753" i="1"/>
  <c r="C1472" i="1"/>
  <c r="C3754" i="1"/>
  <c r="C1126" i="1"/>
  <c r="C2460" i="1"/>
  <c r="C3755" i="1"/>
  <c r="C2461" i="1"/>
  <c r="C1127" i="1"/>
  <c r="C105" i="1"/>
  <c r="C2462" i="1"/>
  <c r="C1128" i="1"/>
  <c r="C482" i="1"/>
  <c r="C3445" i="1"/>
  <c r="C3106" i="1"/>
  <c r="C1473" i="1"/>
  <c r="C804" i="1"/>
  <c r="C106" i="1"/>
  <c r="C107" i="1"/>
  <c r="C3756" i="1"/>
  <c r="C805" i="1"/>
  <c r="C1129" i="1"/>
  <c r="C1474" i="1"/>
  <c r="C1130" i="1"/>
  <c r="C1131" i="1"/>
  <c r="C3446" i="1"/>
  <c r="C1826" i="1"/>
  <c r="C3107" i="1"/>
  <c r="C1132" i="1"/>
  <c r="C2770" i="1"/>
  <c r="C2134" i="1"/>
  <c r="C2135" i="1"/>
  <c r="C1133" i="1"/>
  <c r="C2136" i="1"/>
  <c r="C2137" i="1"/>
  <c r="C806" i="1"/>
  <c r="C3108" i="1"/>
  <c r="C483" i="1"/>
  <c r="C108" i="1"/>
  <c r="C3447" i="1"/>
  <c r="C1827" i="1"/>
  <c r="C1475" i="1"/>
  <c r="C2771" i="1"/>
  <c r="C3448" i="1"/>
  <c r="C484" i="1"/>
  <c r="C2138" i="1"/>
  <c r="C3109" i="1"/>
  <c r="C1134" i="1"/>
  <c r="C1828" i="1"/>
  <c r="C3110" i="1"/>
  <c r="C3111" i="1"/>
  <c r="C2139" i="1"/>
  <c r="C1476" i="1"/>
  <c r="C3757" i="1"/>
  <c r="C3449" i="1"/>
  <c r="C2140" i="1"/>
  <c r="C3450" i="1"/>
  <c r="C1135" i="1"/>
  <c r="C485" i="1"/>
  <c r="C807" i="1"/>
  <c r="C2463" i="1"/>
  <c r="C486" i="1"/>
  <c r="C808" i="1"/>
  <c r="C3112" i="1"/>
  <c r="C2141" i="1"/>
  <c r="C2772" i="1"/>
  <c r="C2142" i="1"/>
  <c r="C1829" i="1"/>
  <c r="C2773" i="1"/>
  <c r="C3113" i="1"/>
  <c r="C2143" i="1"/>
  <c r="C2774" i="1"/>
  <c r="C2464" i="1"/>
  <c r="C109" i="1"/>
  <c r="C3451" i="1"/>
  <c r="C2775" i="1"/>
  <c r="C1830" i="1"/>
  <c r="C1477" i="1"/>
  <c r="C1831" i="1"/>
  <c r="C110" i="1"/>
  <c r="C1832" i="1"/>
  <c r="C1478" i="1"/>
  <c r="C3758" i="1"/>
  <c r="C2776" i="1"/>
  <c r="C809" i="1"/>
  <c r="C3114" i="1"/>
  <c r="C3759" i="1"/>
  <c r="C487" i="1"/>
  <c r="C1833" i="1"/>
  <c r="C3452" i="1"/>
  <c r="C1834" i="1"/>
  <c r="C3453" i="1"/>
  <c r="C488" i="1"/>
  <c r="C3454" i="1"/>
  <c r="C2465" i="1"/>
  <c r="C489" i="1"/>
  <c r="C3455" i="1"/>
  <c r="C3456" i="1"/>
  <c r="C3457" i="1"/>
  <c r="C490" i="1"/>
  <c r="C810" i="1"/>
  <c r="C1835" i="1"/>
  <c r="C3760" i="1"/>
  <c r="C3761" i="1"/>
  <c r="C2777" i="1"/>
  <c r="C3115" i="1"/>
  <c r="C3116" i="1"/>
  <c r="C2144" i="1"/>
  <c r="C1836" i="1"/>
  <c r="C3762" i="1"/>
  <c r="C491" i="1"/>
  <c r="C1479" i="1"/>
  <c r="C3458" i="1"/>
  <c r="C3763" i="1"/>
  <c r="C3459" i="1"/>
  <c r="C1837" i="1"/>
  <c r="C492" i="1"/>
  <c r="C493" i="1"/>
  <c r="C1838" i="1"/>
  <c r="C1136" i="1"/>
  <c r="C494" i="1"/>
  <c r="C2778" i="1"/>
  <c r="C3460" i="1"/>
  <c r="C2466" i="1"/>
  <c r="C3461" i="1"/>
  <c r="C1839" i="1"/>
  <c r="C1480" i="1"/>
  <c r="C3764" i="1"/>
  <c r="C495" i="1"/>
  <c r="C811" i="1"/>
  <c r="C1481" i="1"/>
  <c r="C2779" i="1"/>
  <c r="C3462" i="1"/>
  <c r="C2467" i="1"/>
  <c r="C1482" i="1"/>
  <c r="C2145" i="1"/>
  <c r="C3463" i="1"/>
  <c r="C1483" i="1"/>
  <c r="C496" i="1"/>
  <c r="C111" i="1"/>
  <c r="C3117" i="1"/>
  <c r="C812" i="1"/>
  <c r="C813" i="1"/>
  <c r="C3118" i="1"/>
  <c r="C3119" i="1"/>
  <c r="C3765" i="1"/>
  <c r="C2780" i="1"/>
  <c r="C1840" i="1"/>
  <c r="C1484" i="1"/>
  <c r="C497" i="1"/>
  <c r="C3120" i="1"/>
  <c r="C3121" i="1"/>
  <c r="C3122" i="1"/>
  <c r="C112" i="1"/>
  <c r="C3123" i="1"/>
  <c r="C2781" i="1"/>
  <c r="C113" i="1"/>
  <c r="C114" i="1"/>
  <c r="C1485" i="1"/>
  <c r="C3464" i="1"/>
  <c r="C498" i="1"/>
  <c r="C2468" i="1"/>
  <c r="C115" i="1"/>
  <c r="C1486" i="1"/>
  <c r="C1137" i="1"/>
  <c r="C116" i="1"/>
  <c r="C3766" i="1"/>
  <c r="C3767" i="1"/>
  <c r="C3768" i="1"/>
  <c r="C117" i="1"/>
  <c r="C3465" i="1"/>
  <c r="C3466" i="1"/>
  <c r="C2469" i="1"/>
  <c r="C1487" i="1"/>
  <c r="C118" i="1"/>
  <c r="C1841" i="1"/>
  <c r="C1488" i="1"/>
  <c r="C2146" i="1"/>
  <c r="C3769" i="1"/>
  <c r="C499" i="1"/>
  <c r="C3467" i="1"/>
  <c r="C1138" i="1"/>
  <c r="C3468" i="1"/>
  <c r="C119" i="1"/>
  <c r="C814" i="1"/>
  <c r="C1842" i="1"/>
  <c r="C1489" i="1"/>
  <c r="C2470" i="1"/>
  <c r="C120" i="1"/>
  <c r="C2471" i="1"/>
  <c r="C3469" i="1"/>
  <c r="C3124" i="1"/>
  <c r="C3770" i="1"/>
  <c r="C1139" i="1"/>
  <c r="C815" i="1"/>
  <c r="C2472" i="1"/>
  <c r="C1843" i="1"/>
  <c r="C816" i="1"/>
  <c r="C1140" i="1"/>
  <c r="C121" i="1"/>
  <c r="C2473" i="1"/>
  <c r="C2474" i="1"/>
  <c r="C2475" i="1"/>
  <c r="C2782" i="1"/>
  <c r="C2147" i="1"/>
  <c r="C3470" i="1"/>
  <c r="C3771" i="1"/>
  <c r="C1490" i="1"/>
  <c r="C1141" i="1"/>
  <c r="C1491" i="1"/>
  <c r="C2783" i="1"/>
  <c r="C817" i="1"/>
  <c r="C818" i="1"/>
  <c r="C2148" i="1"/>
  <c r="C122" i="1"/>
  <c r="C500" i="1"/>
  <c r="C123" i="1"/>
  <c r="C3125" i="1"/>
  <c r="C501" i="1"/>
  <c r="C819" i="1"/>
  <c r="C2476" i="1"/>
  <c r="C3126" i="1"/>
  <c r="C2784" i="1"/>
  <c r="C2149" i="1"/>
  <c r="C124" i="1"/>
  <c r="C3772" i="1"/>
  <c r="C1142" i="1"/>
  <c r="C3471" i="1"/>
  <c r="C2477" i="1"/>
  <c r="C2150" i="1"/>
  <c r="C820" i="1"/>
  <c r="C125" i="1"/>
  <c r="C2478" i="1"/>
  <c r="C2785" i="1"/>
  <c r="C2151" i="1"/>
  <c r="C821" i="1"/>
  <c r="C2479" i="1"/>
  <c r="C822" i="1"/>
  <c r="C3773" i="1"/>
  <c r="C2152" i="1"/>
  <c r="C3774" i="1"/>
  <c r="C1492" i="1"/>
  <c r="C3775" i="1"/>
  <c r="C1844" i="1"/>
  <c r="C3776" i="1"/>
  <c r="C1143" i="1"/>
  <c r="C1845" i="1"/>
  <c r="C2153" i="1"/>
  <c r="C2480" i="1"/>
  <c r="C1144" i="1"/>
  <c r="C2481" i="1"/>
  <c r="C2786" i="1"/>
  <c r="C1145" i="1"/>
  <c r="C3777" i="1"/>
  <c r="C3778" i="1"/>
  <c r="C3472" i="1"/>
  <c r="C1146" i="1"/>
  <c r="C3779" i="1"/>
  <c r="C3127" i="1"/>
  <c r="C2154" i="1"/>
  <c r="C126" i="1"/>
  <c r="C1846" i="1"/>
  <c r="C127" i="1"/>
  <c r="C2787" i="1"/>
  <c r="C3473" i="1"/>
  <c r="C3780" i="1"/>
  <c r="C2482" i="1"/>
  <c r="C3781" i="1"/>
  <c r="C128" i="1"/>
  <c r="C1493" i="1"/>
  <c r="C1147" i="1"/>
  <c r="C1847" i="1"/>
  <c r="C3474" i="1"/>
  <c r="C3782" i="1"/>
  <c r="C3475" i="1"/>
  <c r="C2788" i="1"/>
  <c r="C2155" i="1"/>
  <c r="C3783" i="1"/>
  <c r="C3476" i="1"/>
  <c r="C2483" i="1"/>
  <c r="C1494" i="1"/>
  <c r="C502" i="1"/>
  <c r="C3128" i="1"/>
  <c r="C2789" i="1"/>
  <c r="C3784" i="1"/>
  <c r="C1495" i="1"/>
  <c r="C3129" i="1"/>
  <c r="C3477" i="1"/>
  <c r="C503" i="1"/>
  <c r="C1496" i="1"/>
  <c r="C3785" i="1"/>
  <c r="C1848" i="1"/>
  <c r="C504" i="1"/>
  <c r="C3130" i="1"/>
  <c r="C1497" i="1"/>
  <c r="C823" i="1"/>
  <c r="C1148" i="1"/>
  <c r="C2484" i="1"/>
  <c r="C3786" i="1"/>
  <c r="C129" i="1"/>
  <c r="C1849" i="1"/>
  <c r="C130" i="1"/>
  <c r="C3787" i="1"/>
  <c r="C2156" i="1"/>
  <c r="C3478" i="1"/>
  <c r="C1498" i="1"/>
  <c r="C3131" i="1"/>
  <c r="C131" i="1"/>
  <c r="C1149" i="1"/>
  <c r="C3788" i="1"/>
  <c r="C2157" i="1"/>
  <c r="C2158" i="1"/>
  <c r="C2159" i="1"/>
  <c r="C2160" i="1"/>
  <c r="C2485" i="1"/>
  <c r="C2486" i="1"/>
  <c r="C3132" i="1"/>
  <c r="C1499" i="1"/>
  <c r="C1850" i="1"/>
  <c r="C2487" i="1"/>
  <c r="C2488" i="1"/>
  <c r="C1500" i="1"/>
  <c r="C824" i="1"/>
  <c r="C825" i="1"/>
  <c r="C1851" i="1"/>
  <c r="C3789" i="1"/>
  <c r="C826" i="1"/>
  <c r="C2489" i="1"/>
  <c r="C3133" i="1"/>
  <c r="C3134" i="1"/>
  <c r="C3790" i="1"/>
  <c r="C2490" i="1"/>
  <c r="C827" i="1"/>
  <c r="C1501" i="1"/>
  <c r="C828" i="1"/>
  <c r="C505" i="1"/>
  <c r="C3791" i="1"/>
  <c r="C506" i="1"/>
  <c r="C1502" i="1"/>
  <c r="C1852" i="1"/>
  <c r="C132" i="1"/>
  <c r="C507" i="1"/>
  <c r="C508" i="1"/>
  <c r="C829" i="1"/>
  <c r="C3792" i="1"/>
  <c r="C3479" i="1"/>
  <c r="C830" i="1"/>
  <c r="C3793" i="1"/>
  <c r="C1853" i="1"/>
  <c r="C1503" i="1"/>
  <c r="C831" i="1"/>
  <c r="C133" i="1"/>
  <c r="C1150" i="1"/>
  <c r="C3480" i="1"/>
  <c r="C134" i="1"/>
  <c r="C3794" i="1"/>
  <c r="C135" i="1"/>
  <c r="C3481" i="1"/>
  <c r="C509" i="1"/>
  <c r="C1504" i="1"/>
  <c r="C136" i="1"/>
  <c r="C510" i="1"/>
  <c r="C1505" i="1"/>
  <c r="C137" i="1"/>
  <c r="C3135" i="1"/>
  <c r="C3482" i="1"/>
  <c r="C1151" i="1"/>
  <c r="C511" i="1"/>
  <c r="C512" i="1"/>
  <c r="C513" i="1"/>
  <c r="C2491" i="1"/>
  <c r="C514" i="1"/>
  <c r="C832" i="1"/>
  <c r="C1854" i="1"/>
  <c r="C833" i="1"/>
  <c r="C1152" i="1"/>
  <c r="C138" i="1"/>
  <c r="C1506" i="1"/>
  <c r="C834" i="1"/>
  <c r="C3136" i="1"/>
  <c r="C1507" i="1"/>
  <c r="C2790" i="1"/>
  <c r="C1153" i="1"/>
  <c r="C835" i="1"/>
  <c r="C139" i="1"/>
  <c r="C836" i="1"/>
  <c r="C3483" i="1"/>
  <c r="C515" i="1"/>
  <c r="C1508" i="1"/>
  <c r="C3484" i="1"/>
  <c r="C1154" i="1"/>
  <c r="C516" i="1"/>
  <c r="C140" i="1"/>
  <c r="C141" i="1"/>
  <c r="C1509" i="1"/>
  <c r="C1155" i="1"/>
  <c r="C142" i="1"/>
  <c r="C3485" i="1"/>
  <c r="C3137" i="1"/>
  <c r="C3138" i="1"/>
  <c r="C2161" i="1"/>
  <c r="C2162" i="1"/>
  <c r="C1510" i="1"/>
  <c r="C2163" i="1"/>
  <c r="C2791" i="1"/>
  <c r="C143" i="1"/>
  <c r="C2164" i="1"/>
  <c r="C3795" i="1"/>
  <c r="C1156" i="1"/>
  <c r="C517" i="1"/>
  <c r="C3796" i="1"/>
  <c r="C3139" i="1"/>
  <c r="C2165" i="1"/>
  <c r="C1511" i="1"/>
  <c r="C3797" i="1"/>
  <c r="C144" i="1"/>
  <c r="C2492" i="1"/>
  <c r="C3798" i="1"/>
  <c r="C1855" i="1"/>
  <c r="C3140" i="1"/>
  <c r="C1856" i="1"/>
  <c r="C3486" i="1"/>
  <c r="C2166" i="1"/>
  <c r="C518" i="1"/>
  <c r="C2792" i="1"/>
  <c r="C3799" i="1"/>
  <c r="C2167" i="1"/>
  <c r="C1857" i="1"/>
  <c r="C3487" i="1"/>
  <c r="C145" i="1"/>
  <c r="C146" i="1"/>
  <c r="C1512" i="1"/>
  <c r="C2493" i="1"/>
  <c r="C837" i="1"/>
  <c r="C2793" i="1"/>
  <c r="C519" i="1"/>
  <c r="C838" i="1"/>
  <c r="C147" i="1"/>
  <c r="C1858" i="1"/>
  <c r="C839" i="1"/>
  <c r="C2494" i="1"/>
  <c r="C2168" i="1"/>
  <c r="C148" i="1"/>
  <c r="C3141" i="1"/>
  <c r="C3800" i="1"/>
  <c r="C2169" i="1"/>
  <c r="C2170" i="1"/>
  <c r="C2495" i="1"/>
  <c r="C1513" i="1"/>
  <c r="C840" i="1"/>
  <c r="C2496" i="1"/>
  <c r="C2171" i="1"/>
  <c r="C3142" i="1"/>
  <c r="C520" i="1"/>
  <c r="C2794" i="1"/>
  <c r="C841" i="1"/>
  <c r="C842" i="1"/>
  <c r="C3143" i="1"/>
  <c r="C1859" i="1"/>
  <c r="C149" i="1"/>
  <c r="C1860" i="1"/>
  <c r="C1514" i="1"/>
  <c r="C3144" i="1"/>
  <c r="C2795" i="1"/>
  <c r="C3488" i="1"/>
  <c r="C1157" i="1"/>
  <c r="C3145" i="1"/>
  <c r="C1515" i="1"/>
  <c r="C3146" i="1"/>
  <c r="C150" i="1"/>
  <c r="C151" i="1"/>
  <c r="C1861" i="1"/>
  <c r="C2172" i="1"/>
  <c r="C2796" i="1"/>
  <c r="C843" i="1"/>
  <c r="C3489" i="1"/>
  <c r="C2797" i="1"/>
  <c r="C1158" i="1"/>
  <c r="C1516" i="1"/>
  <c r="C1862" i="1"/>
  <c r="C2497" i="1"/>
  <c r="C521" i="1"/>
  <c r="C2498" i="1"/>
  <c r="C152" i="1"/>
  <c r="C3801" i="1"/>
  <c r="C1517" i="1"/>
  <c r="C3490" i="1"/>
  <c r="C1159" i="1"/>
  <c r="C2798" i="1"/>
  <c r="C522" i="1"/>
  <c r="C1518" i="1"/>
  <c r="C1519" i="1"/>
  <c r="C1520" i="1"/>
  <c r="C153" i="1"/>
  <c r="C3491" i="1"/>
  <c r="C3147" i="1"/>
  <c r="C523" i="1"/>
  <c r="C154" i="1"/>
  <c r="C1521" i="1"/>
  <c r="C2173" i="1"/>
  <c r="C2799" i="1"/>
  <c r="C2800" i="1"/>
  <c r="C524" i="1"/>
  <c r="C155" i="1"/>
  <c r="C156" i="1"/>
  <c r="C1863" i="1"/>
  <c r="C1864" i="1"/>
  <c r="C157" i="1"/>
  <c r="C3802" i="1"/>
  <c r="C2499" i="1"/>
  <c r="C3148" i="1"/>
  <c r="C3803" i="1"/>
  <c r="C844" i="1"/>
  <c r="C158" i="1"/>
  <c r="C3149" i="1"/>
  <c r="C2174" i="1"/>
  <c r="C2175" i="1"/>
  <c r="C159" i="1"/>
  <c r="C2500" i="1"/>
  <c r="C2501" i="1"/>
  <c r="C3804" i="1"/>
  <c r="C2176" i="1"/>
  <c r="C3805" i="1"/>
  <c r="C3806" i="1"/>
  <c r="C845" i="1"/>
  <c r="C2502" i="1"/>
  <c r="C1865" i="1"/>
  <c r="C3807" i="1"/>
  <c r="C3150" i="1"/>
  <c r="C846" i="1"/>
  <c r="C1522" i="1"/>
  <c r="C2503" i="1"/>
  <c r="C3808" i="1"/>
  <c r="C1866" i="1"/>
  <c r="C1523" i="1"/>
  <c r="C1160" i="1"/>
  <c r="C3151" i="1"/>
  <c r="C1867" i="1"/>
  <c r="C3152" i="1"/>
  <c r="C2177" i="1"/>
  <c r="C2178" i="1"/>
  <c r="C1524" i="1"/>
  <c r="C2179" i="1"/>
  <c r="C2801" i="1"/>
  <c r="C1525" i="1"/>
  <c r="C3492" i="1"/>
  <c r="C1868" i="1"/>
  <c r="C525" i="1"/>
  <c r="C160" i="1"/>
  <c r="C526" i="1"/>
  <c r="C847" i="1"/>
  <c r="C3153" i="1"/>
  <c r="C527" i="1"/>
  <c r="C1526" i="1"/>
  <c r="C2504" i="1"/>
  <c r="C1161" i="1"/>
  <c r="C528" i="1"/>
  <c r="C2180" i="1"/>
  <c r="C3154" i="1"/>
  <c r="C2505" i="1"/>
  <c r="C161" i="1"/>
  <c r="C3155" i="1"/>
  <c r="C2802" i="1"/>
  <c r="C3156" i="1"/>
  <c r="C2181" i="1"/>
  <c r="C2182" i="1"/>
  <c r="C1162" i="1"/>
  <c r="C1527" i="1"/>
  <c r="C162" i="1"/>
  <c r="C163" i="1"/>
  <c r="C529" i="1"/>
  <c r="C3157" i="1"/>
  <c r="C2183" i="1"/>
  <c r="C1163" i="1"/>
  <c r="C1528" i="1"/>
  <c r="C2803" i="1"/>
  <c r="C530" i="1"/>
  <c r="C1164" i="1"/>
  <c r="C3158" i="1"/>
  <c r="C3493" i="1"/>
  <c r="C3809" i="1"/>
  <c r="C164" i="1"/>
  <c r="C165" i="1"/>
  <c r="C1529" i="1"/>
  <c r="C1530" i="1"/>
  <c r="C3810" i="1"/>
  <c r="C1165" i="1"/>
  <c r="C2804" i="1"/>
  <c r="C848" i="1"/>
  <c r="C3159" i="1"/>
  <c r="C2805" i="1"/>
  <c r="C2506" i="1"/>
  <c r="C1869" i="1"/>
  <c r="C531" i="1"/>
  <c r="C532" i="1"/>
  <c r="C166" i="1"/>
  <c r="C2806" i="1"/>
  <c r="C533" i="1"/>
  <c r="C167" i="1"/>
  <c r="C849" i="1"/>
  <c r="C2184" i="1"/>
  <c r="C1531" i="1"/>
  <c r="C2185" i="1"/>
  <c r="C168" i="1"/>
  <c r="C3811" i="1"/>
  <c r="C2186" i="1"/>
  <c r="C1166" i="1"/>
  <c r="C3160" i="1"/>
  <c r="C3812" i="1"/>
  <c r="C534" i="1"/>
  <c r="C850" i="1"/>
  <c r="C3494" i="1"/>
  <c r="C535" i="1"/>
  <c r="C1870" i="1"/>
  <c r="C2187" i="1"/>
  <c r="C3813" i="1"/>
  <c r="C3495" i="1"/>
  <c r="C536" i="1"/>
  <c r="C2807" i="1"/>
  <c r="C2188" i="1"/>
  <c r="C2507" i="1"/>
  <c r="C2808" i="1"/>
  <c r="C3161" i="1"/>
  <c r="C1871" i="1"/>
  <c r="C1532" i="1"/>
  <c r="C1872" i="1"/>
  <c r="C1873" i="1"/>
  <c r="C169" i="1"/>
  <c r="C2508" i="1"/>
  <c r="C3814" i="1"/>
  <c r="C1533" i="1"/>
  <c r="C2809" i="1"/>
  <c r="C3162" i="1"/>
  <c r="C3815" i="1"/>
  <c r="C2189" i="1"/>
  <c r="C3163" i="1"/>
  <c r="C2810" i="1"/>
  <c r="C851" i="1"/>
  <c r="C3164" i="1"/>
  <c r="C1874" i="1"/>
  <c r="C2509" i="1"/>
  <c r="C2510" i="1"/>
  <c r="C2190" i="1"/>
  <c r="C2191" i="1"/>
  <c r="C2192" i="1"/>
  <c r="C3165" i="1"/>
  <c r="C2811" i="1"/>
  <c r="C852" i="1"/>
  <c r="C1534" i="1"/>
  <c r="C170" i="1"/>
  <c r="C1535" i="1"/>
  <c r="C1875" i="1"/>
  <c r="C3816" i="1"/>
  <c r="C2812" i="1"/>
  <c r="C1876" i="1"/>
  <c r="C171" i="1"/>
  <c r="C1877" i="1"/>
  <c r="C172" i="1"/>
  <c r="C2193" i="1"/>
  <c r="C2511" i="1"/>
  <c r="C3166" i="1"/>
  <c r="C853" i="1"/>
  <c r="C2194" i="1"/>
  <c r="C2195" i="1"/>
  <c r="C2813" i="1"/>
  <c r="C1167" i="1"/>
  <c r="C537" i="1"/>
  <c r="C1878" i="1"/>
  <c r="C3496" i="1"/>
  <c r="C3497" i="1"/>
  <c r="C1536" i="1"/>
  <c r="C3498" i="1"/>
  <c r="C1537" i="1"/>
  <c r="C538" i="1"/>
  <c r="C173" i="1"/>
  <c r="C854" i="1"/>
  <c r="C855" i="1"/>
  <c r="C3499" i="1"/>
  <c r="C3167" i="1"/>
  <c r="C539" i="1"/>
  <c r="C540" i="1"/>
  <c r="C3817" i="1"/>
  <c r="C1538" i="1"/>
  <c r="C3168" i="1"/>
  <c r="C2512" i="1"/>
  <c r="C541" i="1"/>
  <c r="C542" i="1"/>
  <c r="C1168" i="1"/>
  <c r="C856" i="1"/>
  <c r="C1539" i="1"/>
  <c r="C3169" i="1"/>
  <c r="C3500" i="1"/>
  <c r="C1169" i="1"/>
  <c r="C543" i="1"/>
  <c r="C1170" i="1"/>
  <c r="C2196" i="1"/>
  <c r="C2197" i="1"/>
  <c r="C1879" i="1"/>
  <c r="C1540" i="1"/>
  <c r="C1171" i="1"/>
  <c r="C857" i="1"/>
  <c r="C1541" i="1"/>
  <c r="C3170" i="1"/>
  <c r="C3171" i="1"/>
  <c r="C2814" i="1"/>
  <c r="C3818" i="1"/>
  <c r="C3819" i="1"/>
  <c r="C3820" i="1"/>
  <c r="C1880" i="1"/>
  <c r="C2513" i="1"/>
  <c r="C2198" i="1"/>
  <c r="C3501" i="1"/>
  <c r="C174" i="1"/>
  <c r="C2514" i="1"/>
  <c r="C1542" i="1"/>
  <c r="C1172" i="1"/>
  <c r="C2815" i="1"/>
  <c r="C1543" i="1"/>
  <c r="C175" i="1"/>
  <c r="C2816" i="1"/>
  <c r="C176" i="1"/>
  <c r="C1544" i="1"/>
  <c r="C544" i="1"/>
  <c r="C858" i="1"/>
  <c r="C1173" i="1"/>
  <c r="C545" i="1"/>
  <c r="C1881" i="1"/>
  <c r="C859" i="1"/>
  <c r="C177" i="1"/>
  <c r="C178" i="1"/>
  <c r="C860" i="1"/>
  <c r="C3172" i="1"/>
  <c r="C1882" i="1"/>
  <c r="C546" i="1"/>
  <c r="C1545" i="1"/>
  <c r="C547" i="1"/>
  <c r="C3173" i="1"/>
  <c r="C3821" i="1"/>
  <c r="C1546" i="1"/>
  <c r="C3502" i="1"/>
  <c r="C3174" i="1"/>
  <c r="C548" i="1"/>
  <c r="C2817" i="1"/>
  <c r="C1883" i="1"/>
  <c r="C2818" i="1"/>
  <c r="C3503" i="1"/>
  <c r="C2819" i="1"/>
  <c r="C3175" i="1"/>
  <c r="C1884" i="1"/>
  <c r="C861" i="1"/>
  <c r="C3504" i="1"/>
  <c r="C1885" i="1"/>
  <c r="C862" i="1"/>
  <c r="C1174" i="1"/>
  <c r="C2199" i="1"/>
  <c r="C1886" i="1"/>
  <c r="C1175" i="1"/>
  <c r="C863" i="1"/>
  <c r="C3822" i="1"/>
  <c r="C3823" i="1"/>
  <c r="C2820" i="1"/>
  <c r="C3176" i="1"/>
  <c r="C2515" i="1"/>
  <c r="C549" i="1"/>
  <c r="C2200" i="1"/>
  <c r="C1547" i="1"/>
  <c r="C550" i="1"/>
  <c r="C3824" i="1"/>
  <c r="C1887" i="1"/>
  <c r="C1888" i="1"/>
  <c r="C2201" i="1"/>
  <c r="C2202" i="1"/>
  <c r="C3177" i="1"/>
  <c r="C2203" i="1"/>
  <c r="C3505" i="1"/>
  <c r="C1548" i="1"/>
  <c r="C3506" i="1"/>
  <c r="C1176" i="1"/>
  <c r="C179" i="1"/>
  <c r="C864" i="1"/>
  <c r="C2516" i="1"/>
  <c r="C1549" i="1"/>
  <c r="C1550" i="1"/>
  <c r="C3178" i="1"/>
  <c r="C2204" i="1"/>
  <c r="C3507" i="1"/>
  <c r="C1177" i="1"/>
  <c r="C551" i="1"/>
  <c r="C180" i="1"/>
  <c r="C3179" i="1"/>
  <c r="C2517" i="1"/>
  <c r="C1551" i="1"/>
  <c r="C3180" i="1"/>
  <c r="C865" i="1"/>
  <c r="C3508" i="1"/>
  <c r="C2205" i="1"/>
  <c r="C3825" i="1"/>
  <c r="C3181" i="1"/>
  <c r="C3826" i="1"/>
  <c r="C2518" i="1"/>
  <c r="C1552" i="1"/>
  <c r="C552" i="1"/>
  <c r="C3509" i="1"/>
  <c r="C181" i="1"/>
  <c r="C1178" i="1"/>
  <c r="C182" i="1"/>
  <c r="C1889" i="1"/>
  <c r="C2519" i="1"/>
  <c r="C2821" i="1"/>
  <c r="C183" i="1"/>
  <c r="C3510" i="1"/>
  <c r="C2206" i="1"/>
  <c r="C1553" i="1"/>
  <c r="C3182" i="1"/>
  <c r="C2822" i="1"/>
  <c r="C1890" i="1"/>
  <c r="C553" i="1"/>
  <c r="C2520" i="1"/>
  <c r="C1891" i="1"/>
  <c r="C3183" i="1"/>
  <c r="C2823" i="1"/>
  <c r="C184" i="1"/>
  <c r="C1554" i="1"/>
  <c r="C2521" i="1"/>
  <c r="C1892" i="1"/>
  <c r="C1555" i="1"/>
  <c r="C2522" i="1"/>
  <c r="C1179" i="1"/>
  <c r="C1893" i="1"/>
  <c r="C3511" i="1"/>
  <c r="C3512" i="1"/>
  <c r="C554" i="1"/>
  <c r="C2523" i="1"/>
  <c r="C2524" i="1"/>
  <c r="C1180" i="1"/>
  <c r="C555" i="1"/>
  <c r="C3513" i="1"/>
  <c r="C3184" i="1"/>
  <c r="C556" i="1"/>
  <c r="C3827" i="1"/>
  <c r="C3828" i="1"/>
  <c r="C1894" i="1"/>
  <c r="C2824" i="1"/>
  <c r="C185" i="1"/>
  <c r="C557" i="1"/>
  <c r="C1895" i="1"/>
  <c r="C866" i="1"/>
  <c r="C2207" i="1"/>
  <c r="C3829" i="1"/>
  <c r="C1556" i="1"/>
  <c r="C3514" i="1"/>
  <c r="C2525" i="1"/>
  <c r="C3515" i="1"/>
  <c r="C1896" i="1"/>
  <c r="C3185" i="1"/>
  <c r="C186" i="1"/>
  <c r="C187" i="1"/>
  <c r="C1181" i="1"/>
  <c r="C3516" i="1"/>
  <c r="C1182" i="1"/>
  <c r="C1897" i="1"/>
  <c r="C188" i="1"/>
  <c r="C2825" i="1"/>
  <c r="C2208" i="1"/>
  <c r="C3517" i="1"/>
  <c r="C189" i="1"/>
  <c r="C2209" i="1"/>
  <c r="C558" i="1"/>
  <c r="C3518" i="1"/>
  <c r="C1898" i="1"/>
  <c r="C2826" i="1"/>
  <c r="C1557" i="1"/>
  <c r="C2827" i="1"/>
  <c r="C3830" i="1"/>
  <c r="C190" i="1"/>
  <c r="C3186" i="1"/>
  <c r="C1558" i="1"/>
  <c r="C191" i="1"/>
  <c r="C2526" i="1"/>
  <c r="C867" i="1"/>
  <c r="C1183" i="1"/>
  <c r="C1559" i="1"/>
  <c r="C3831" i="1"/>
  <c r="C2828" i="1"/>
  <c r="C1184" i="1"/>
  <c r="C868" i="1"/>
  <c r="C2829" i="1"/>
  <c r="C1185" i="1"/>
  <c r="C3519" i="1"/>
  <c r="C1560" i="1"/>
  <c r="C869" i="1"/>
  <c r="C870" i="1"/>
  <c r="C192" i="1"/>
  <c r="C871" i="1"/>
  <c r="C2527" i="1"/>
  <c r="C2210" i="1"/>
  <c r="C2211" i="1"/>
  <c r="C3187" i="1"/>
  <c r="C1561" i="1"/>
  <c r="C3188" i="1"/>
  <c r="C559" i="1"/>
  <c r="C872" i="1"/>
  <c r="C3189" i="1"/>
  <c r="C3832" i="1"/>
  <c r="C2528" i="1"/>
  <c r="C1899" i="1"/>
  <c r="C2529" i="1"/>
  <c r="C3190" i="1"/>
  <c r="C1562" i="1"/>
  <c r="C1186" i="1"/>
  <c r="C3191" i="1"/>
  <c r="C1900" i="1"/>
  <c r="C3833" i="1"/>
  <c r="C1563" i="1"/>
  <c r="C3834" i="1"/>
  <c r="C873" i="1"/>
  <c r="C1901" i="1"/>
  <c r="C1902" i="1"/>
  <c r="C3835" i="1"/>
  <c r="C2530" i="1"/>
  <c r="C560" i="1"/>
  <c r="C2212" i="1"/>
  <c r="C1564" i="1"/>
  <c r="C1565" i="1"/>
  <c r="C3520" i="1"/>
  <c r="C3192" i="1"/>
  <c r="C3193" i="1"/>
  <c r="C874" i="1"/>
  <c r="C1187" i="1"/>
  <c r="C2531" i="1"/>
  <c r="C1188" i="1"/>
  <c r="C2830" i="1"/>
  <c r="C3836" i="1"/>
  <c r="C1903" i="1"/>
  <c r="C2213" i="1"/>
  <c r="C561" i="1"/>
  <c r="C1566" i="1"/>
  <c r="C193" i="1"/>
  <c r="C2831" i="1"/>
  <c r="C2832" i="1"/>
  <c r="C1567" i="1"/>
  <c r="C2833" i="1"/>
  <c r="C194" i="1"/>
  <c r="C562" i="1"/>
  <c r="C3521" i="1"/>
  <c r="C2834" i="1"/>
  <c r="C3194" i="1"/>
  <c r="C2532" i="1"/>
  <c r="C2214" i="1"/>
  <c r="C1568" i="1"/>
  <c r="C1569" i="1"/>
  <c r="C195" i="1"/>
  <c r="C563" i="1"/>
  <c r="C3837" i="1"/>
  <c r="C3195" i="1"/>
  <c r="C196" i="1"/>
  <c r="C2533" i="1"/>
  <c r="C2835" i="1"/>
  <c r="C1904" i="1"/>
  <c r="C1570" i="1"/>
  <c r="C2836" i="1"/>
  <c r="C3838" i="1"/>
  <c r="C564" i="1"/>
  <c r="C565" i="1"/>
  <c r="C1189" i="1"/>
  <c r="C1905" i="1"/>
  <c r="C1190" i="1"/>
  <c r="C3839" i="1"/>
  <c r="C197" i="1"/>
  <c r="C2215" i="1"/>
  <c r="C2837" i="1"/>
  <c r="C2838" i="1"/>
  <c r="C875" i="1"/>
  <c r="C1906" i="1"/>
  <c r="C2534" i="1"/>
  <c r="C1907" i="1"/>
  <c r="C2535" i="1"/>
  <c r="C198" i="1"/>
  <c r="C1571" i="1"/>
  <c r="C2216" i="1"/>
  <c r="C3522" i="1"/>
  <c r="C2839" i="1"/>
  <c r="C1908" i="1"/>
  <c r="C2536" i="1"/>
  <c r="C2537" i="1"/>
  <c r="C2538" i="1"/>
  <c r="C2217" i="1"/>
  <c r="C2840" i="1"/>
  <c r="C2539" i="1"/>
  <c r="C566" i="1"/>
  <c r="C199" i="1"/>
  <c r="C3523" i="1"/>
  <c r="C876" i="1"/>
  <c r="C1909" i="1"/>
  <c r="C200" i="1"/>
  <c r="C1191" i="1"/>
  <c r="C1910" i="1"/>
  <c r="C3840" i="1"/>
  <c r="C3524" i="1"/>
  <c r="C2841" i="1"/>
  <c r="C1572" i="1"/>
  <c r="C877" i="1"/>
  <c r="C1192" i="1"/>
  <c r="C1911" i="1"/>
  <c r="C2540" i="1"/>
  <c r="C3841" i="1"/>
  <c r="C201" i="1"/>
  <c r="C3842" i="1"/>
  <c r="C3843" i="1"/>
  <c r="C3844" i="1"/>
  <c r="C1193" i="1"/>
  <c r="C3196" i="1"/>
  <c r="C2842" i="1"/>
  <c r="C878" i="1"/>
  <c r="C1573" i="1"/>
  <c r="C3197" i="1"/>
  <c r="C879" i="1"/>
  <c r="C2541" i="1"/>
  <c r="C3845" i="1"/>
  <c r="C2218" i="1"/>
  <c r="C3846" i="1"/>
  <c r="C2219" i="1"/>
  <c r="C3847" i="1"/>
  <c r="C2542" i="1"/>
  <c r="C3848" i="1"/>
  <c r="C3525" i="1"/>
  <c r="C880" i="1"/>
  <c r="C567" i="1"/>
  <c r="C2220" i="1"/>
  <c r="C2221" i="1"/>
  <c r="C3849" i="1"/>
  <c r="C2222" i="1"/>
  <c r="C1194" i="1"/>
  <c r="C1912" i="1"/>
  <c r="C202" i="1"/>
  <c r="C3850" i="1"/>
  <c r="C1913" i="1"/>
  <c r="C1914" i="1"/>
  <c r="C568" i="1"/>
  <c r="C881" i="1"/>
  <c r="C2843" i="1"/>
  <c r="C2223" i="1"/>
  <c r="C1195" i="1"/>
  <c r="C2844" i="1"/>
  <c r="C2845" i="1"/>
  <c r="C2846" i="1"/>
  <c r="C203" i="1"/>
  <c r="C1915" i="1"/>
  <c r="C3851" i="1"/>
  <c r="C3852" i="1"/>
  <c r="C2224" i="1"/>
  <c r="C1574" i="1"/>
  <c r="C3198" i="1"/>
  <c r="C1916" i="1"/>
  <c r="C2847" i="1"/>
  <c r="C3526" i="1"/>
  <c r="C204" i="1"/>
  <c r="C1575" i="1"/>
  <c r="C2543" i="1"/>
  <c r="C2225" i="1"/>
  <c r="C2848" i="1"/>
  <c r="C882" i="1"/>
  <c r="C1576" i="1"/>
  <c r="C205" i="1"/>
  <c r="C1917" i="1"/>
  <c r="C206" i="1"/>
  <c r="C3199" i="1"/>
  <c r="C2226" i="1"/>
  <c r="C1196" i="1"/>
  <c r="C569" i="1"/>
  <c r="C3527" i="1"/>
  <c r="C2849" i="1"/>
  <c r="C207" i="1"/>
  <c r="C570" i="1"/>
  <c r="C208" i="1"/>
  <c r="C2544" i="1"/>
  <c r="C3528" i="1"/>
  <c r="C2850" i="1"/>
  <c r="C2227" i="1"/>
  <c r="C3529" i="1"/>
  <c r="C1197" i="1"/>
  <c r="C1918" i="1"/>
  <c r="C3200" i="1"/>
  <c r="C2851" i="1"/>
  <c r="C1577" i="1"/>
  <c r="C1578" i="1"/>
  <c r="C3530" i="1"/>
  <c r="C883" i="1"/>
  <c r="C3201" i="1"/>
  <c r="C2228" i="1"/>
  <c r="C3853" i="1"/>
  <c r="C571" i="1"/>
  <c r="C572" i="1"/>
  <c r="C3202" i="1"/>
  <c r="C2229" i="1"/>
  <c r="C3203" i="1"/>
  <c r="C3204" i="1"/>
  <c r="C1198" i="1"/>
  <c r="C573" i="1"/>
  <c r="C3531" i="1"/>
  <c r="C209" i="1"/>
  <c r="C1579" i="1"/>
  <c r="C2545" i="1"/>
  <c r="C2230" i="1"/>
  <c r="C1919" i="1"/>
  <c r="C3532" i="1"/>
  <c r="C3854" i="1"/>
  <c r="C3205" i="1"/>
  <c r="C3855" i="1"/>
  <c r="C2231" i="1"/>
  <c r="C3533" i="1"/>
  <c r="C2546" i="1"/>
  <c r="C574" i="1"/>
  <c r="C3534" i="1"/>
  <c r="C3535" i="1"/>
  <c r="C3856" i="1"/>
  <c r="C1920" i="1"/>
  <c r="C1580" i="1"/>
  <c r="C3536" i="1"/>
  <c r="C3206" i="1"/>
  <c r="C3857" i="1"/>
  <c r="C884" i="1"/>
  <c r="C210" i="1"/>
  <c r="C1199" i="1"/>
  <c r="C1200" i="1"/>
  <c r="C575" i="1"/>
  <c r="C2232" i="1"/>
  <c r="C3858" i="1"/>
  <c r="C2852" i="1"/>
  <c r="C2547" i="1"/>
  <c r="C3207" i="1"/>
  <c r="C1201" i="1"/>
  <c r="C1202" i="1"/>
  <c r="C2853" i="1"/>
  <c r="C1203" i="1"/>
  <c r="C3859" i="1"/>
  <c r="C3860" i="1"/>
  <c r="C3208" i="1"/>
  <c r="C1581" i="1"/>
  <c r="C3537" i="1"/>
  <c r="C3538" i="1"/>
  <c r="C576" i="1"/>
  <c r="C1921" i="1"/>
  <c r="C3539" i="1"/>
  <c r="C2548" i="1"/>
  <c r="C2233" i="1"/>
  <c r="C2234" i="1"/>
  <c r="C2854" i="1"/>
  <c r="C3540" i="1"/>
  <c r="C2855" i="1"/>
  <c r="C1204" i="1"/>
  <c r="C577" i="1"/>
  <c r="C211" i="1"/>
  <c r="C578" i="1"/>
  <c r="C2856" i="1"/>
  <c r="C3209" i="1"/>
  <c r="C3861" i="1"/>
  <c r="C3210" i="1"/>
  <c r="C3862" i="1"/>
  <c r="C885" i="1"/>
  <c r="C3541" i="1"/>
  <c r="C579" i="1"/>
  <c r="C1922" i="1"/>
  <c r="C3542" i="1"/>
  <c r="C2857" i="1"/>
  <c r="C1582" i="1"/>
  <c r="C1205" i="1"/>
  <c r="C2235" i="1"/>
  <c r="C2858" i="1"/>
  <c r="C1923" i="1"/>
  <c r="C3863" i="1"/>
  <c r="C580" i="1"/>
  <c r="C886" i="1"/>
  <c r="C212" i="1"/>
  <c r="C581" i="1"/>
  <c r="C1924" i="1"/>
  <c r="C1206" i="1"/>
  <c r="C2859" i="1"/>
  <c r="C1207" i="1"/>
  <c r="C213" i="1"/>
  <c r="C2549" i="1"/>
  <c r="C3864" i="1"/>
  <c r="C2236" i="1"/>
  <c r="C887" i="1"/>
  <c r="C2550" i="1"/>
  <c r="C3543" i="1"/>
  <c r="C888" i="1"/>
  <c r="C889" i="1"/>
  <c r="C2860" i="1"/>
  <c r="C582" i="1"/>
  <c r="C583" i="1"/>
  <c r="C214" i="1"/>
  <c r="C1208" i="1"/>
  <c r="C215" i="1"/>
  <c r="C216" i="1"/>
  <c r="C2861" i="1"/>
  <c r="C3211" i="1"/>
  <c r="C1583" i="1"/>
  <c r="C3212" i="1"/>
  <c r="C3213" i="1"/>
  <c r="C1584" i="1"/>
  <c r="C1209" i="1"/>
  <c r="C3865" i="1"/>
  <c r="C217" i="1"/>
  <c r="C2237" i="1"/>
  <c r="C3214" i="1"/>
  <c r="C3215" i="1"/>
  <c r="C1925" i="1"/>
  <c r="C584" i="1"/>
  <c r="C1585" i="1"/>
  <c r="C1926" i="1"/>
  <c r="C218" i="1"/>
  <c r="C219" i="1"/>
  <c r="C3866" i="1"/>
  <c r="C2862" i="1"/>
  <c r="C3544" i="1"/>
  <c r="C890" i="1"/>
  <c r="C891" i="1"/>
  <c r="C892" i="1"/>
  <c r="C3216" i="1"/>
  <c r="C1586" i="1"/>
  <c r="C2863" i="1"/>
  <c r="C1587" i="1"/>
  <c r="C2864" i="1"/>
  <c r="C220" i="1"/>
  <c r="C1210" i="1"/>
  <c r="C1927" i="1"/>
  <c r="C2238" i="1"/>
  <c r="C1588" i="1"/>
  <c r="C3867" i="1"/>
  <c r="C3217" i="1"/>
  <c r="C1211" i="1"/>
  <c r="C3218" i="1"/>
  <c r="C2865" i="1"/>
  <c r="C221" i="1"/>
  <c r="C585" i="1"/>
  <c r="C1212" i="1"/>
  <c r="C2239" i="1"/>
  <c r="C1589" i="1"/>
  <c r="C3219" i="1"/>
  <c r="C2551" i="1"/>
  <c r="C3220" i="1"/>
  <c r="C3221" i="1"/>
  <c r="C1928" i="1"/>
  <c r="C3868" i="1"/>
  <c r="C2240" i="1"/>
  <c r="C2241" i="1"/>
  <c r="C3222" i="1"/>
  <c r="C3545" i="1"/>
  <c r="C2552" i="1"/>
  <c r="C3223" i="1"/>
  <c r="C3224" i="1"/>
  <c r="C3225" i="1"/>
  <c r="C2866" i="1"/>
  <c r="C3546" i="1"/>
  <c r="C586" i="1"/>
  <c r="C222" i="1"/>
  <c r="C223" i="1"/>
  <c r="C1213" i="1"/>
  <c r="C2867" i="1"/>
  <c r="C587" i="1"/>
  <c r="C2868" i="1"/>
  <c r="C2553" i="1"/>
  <c r="C1590" i="1"/>
  <c r="C3226" i="1"/>
  <c r="C3547" i="1"/>
  <c r="C224" i="1"/>
  <c r="C893" i="1"/>
  <c r="C3869" i="1"/>
  <c r="C2242" i="1"/>
  <c r="C2869" i="1"/>
  <c r="C2870" i="1"/>
  <c r="C2243" i="1"/>
  <c r="C1214" i="1"/>
  <c r="C3870" i="1"/>
  <c r="C2554" i="1"/>
  <c r="C1215" i="1"/>
  <c r="C225" i="1"/>
  <c r="C1591" i="1"/>
  <c r="C894" i="1"/>
  <c r="C2871" i="1"/>
  <c r="C2244" i="1"/>
  <c r="C1592" i="1"/>
  <c r="C226" i="1"/>
  <c r="C895" i="1"/>
  <c r="C3548" i="1"/>
  <c r="C3549" i="1"/>
  <c r="C227" i="1"/>
  <c r="C2872" i="1"/>
  <c r="C1593" i="1"/>
  <c r="C3871" i="1"/>
  <c r="C1594" i="1"/>
  <c r="C1595" i="1"/>
  <c r="C3227" i="1"/>
  <c r="C3872" i="1"/>
  <c r="C228" i="1"/>
  <c r="C2555" i="1"/>
  <c r="C1216" i="1"/>
  <c r="C3228" i="1"/>
  <c r="C2245" i="1"/>
  <c r="C2246" i="1"/>
  <c r="C1596" i="1"/>
  <c r="C896" i="1"/>
  <c r="C2247" i="1"/>
  <c r="C1597" i="1"/>
  <c r="C3550" i="1"/>
  <c r="C229" i="1"/>
  <c r="C1217" i="1"/>
  <c r="C897" i="1"/>
  <c r="C3873" i="1"/>
  <c r="C2248" i="1"/>
  <c r="C3229" i="1"/>
  <c r="C1218" i="1"/>
  <c r="C2556" i="1"/>
  <c r="C3230" i="1"/>
  <c r="C2249" i="1"/>
  <c r="C2250" i="1"/>
  <c r="C588" i="1"/>
  <c r="C3551" i="1"/>
  <c r="C3231" i="1"/>
  <c r="C898" i="1"/>
  <c r="C3232" i="1"/>
  <c r="C3233" i="1"/>
  <c r="C2251" i="1"/>
  <c r="C230" i="1"/>
  <c r="C899" i="1"/>
  <c r="C1219" i="1"/>
  <c r="C3874" i="1"/>
  <c r="C3552" i="1"/>
  <c r="C231" i="1"/>
  <c r="C1929" i="1"/>
  <c r="C3875" i="1"/>
  <c r="C2252" i="1"/>
  <c r="C1598" i="1"/>
  <c r="C3876" i="1"/>
  <c r="C1930" i="1"/>
  <c r="C589" i="1"/>
  <c r="C1220" i="1"/>
  <c r="C1931" i="1"/>
  <c r="C590" i="1"/>
  <c r="C3553" i="1"/>
  <c r="C3234" i="1"/>
  <c r="C1932" i="1"/>
  <c r="C1933" i="1"/>
  <c r="C1599" i="1"/>
  <c r="C2557" i="1"/>
  <c r="C3554" i="1"/>
  <c r="C591" i="1"/>
  <c r="C2873" i="1"/>
  <c r="C3235" i="1"/>
  <c r="C592" i="1"/>
  <c r="C2253" i="1"/>
  <c r="C2254" i="1"/>
  <c r="C1934" i="1"/>
  <c r="C2255" i="1"/>
  <c r="C593" i="1"/>
  <c r="C2874" i="1"/>
  <c r="C2875" i="1"/>
  <c r="C1600" i="1"/>
  <c r="C3877" i="1"/>
  <c r="C594" i="1"/>
  <c r="C1935" i="1"/>
  <c r="C900" i="1"/>
  <c r="C3555" i="1"/>
  <c r="C2256" i="1"/>
  <c r="C2876" i="1"/>
  <c r="C2558" i="1"/>
  <c r="C2559" i="1"/>
  <c r="C3878" i="1"/>
  <c r="C3879" i="1"/>
  <c r="C232" i="1"/>
  <c r="C2877" i="1"/>
  <c r="C233" i="1"/>
  <c r="C901" i="1"/>
  <c r="C234" i="1"/>
  <c r="C235" i="1"/>
  <c r="C3556" i="1"/>
  <c r="C236" i="1"/>
  <c r="C1221" i="1"/>
  <c r="C3236" i="1"/>
  <c r="C2257" i="1"/>
  <c r="C1222" i="1"/>
  <c r="C3880" i="1"/>
  <c r="C1601" i="1"/>
  <c r="C1223" i="1"/>
  <c r="C595" i="1"/>
  <c r="C1602" i="1"/>
  <c r="C3237" i="1"/>
  <c r="C1224" i="1"/>
  <c r="C237" i="1"/>
  <c r="C238" i="1"/>
  <c r="C2878" i="1"/>
  <c r="C2560" i="1"/>
  <c r="C2879" i="1"/>
  <c r="C239" i="1"/>
  <c r="C2258" i="1"/>
  <c r="C240" i="1"/>
  <c r="C241" i="1"/>
  <c r="C2259" i="1"/>
  <c r="C596" i="1"/>
  <c r="C242" i="1"/>
  <c r="C3881" i="1"/>
  <c r="C1225" i="1"/>
  <c r="C2880" i="1"/>
  <c r="C1936" i="1"/>
  <c r="C1937" i="1"/>
  <c r="C243" i="1"/>
  <c r="C3238" i="1"/>
  <c r="C1938" i="1"/>
  <c r="C2260" i="1"/>
  <c r="C902" i="1"/>
  <c r="C1939" i="1"/>
  <c r="C1603" i="1"/>
  <c r="C1940" i="1"/>
  <c r="C2881" i="1"/>
  <c r="C903" i="1"/>
  <c r="C1941" i="1"/>
  <c r="C2561" i="1"/>
  <c r="C2882" i="1"/>
  <c r="C244" i="1"/>
  <c r="C245" i="1"/>
  <c r="C1942" i="1"/>
  <c r="C246" i="1"/>
  <c r="C3882" i="1"/>
  <c r="C2562" i="1"/>
  <c r="C247" i="1"/>
  <c r="C2261" i="1"/>
  <c r="C904" i="1"/>
  <c r="C1226" i="1"/>
  <c r="C3239" i="1"/>
  <c r="C2883" i="1"/>
  <c r="C597" i="1"/>
  <c r="C1227" i="1"/>
  <c r="C3557" i="1"/>
  <c r="C248" i="1"/>
  <c r="C3240" i="1"/>
  <c r="C1604" i="1"/>
  <c r="C2563" i="1"/>
  <c r="C249" i="1"/>
  <c r="C1228" i="1"/>
  <c r="C3558" i="1"/>
  <c r="C250" i="1"/>
  <c r="C3883" i="1"/>
  <c r="C598" i="1"/>
  <c r="C2884" i="1"/>
  <c r="C905" i="1"/>
  <c r="C251" i="1"/>
  <c r="C599" i="1"/>
  <c r="C1943" i="1"/>
  <c r="C600" i="1"/>
  <c r="C3559" i="1"/>
  <c r="C1605" i="1"/>
  <c r="C1944" i="1"/>
  <c r="C3241" i="1"/>
  <c r="C3560" i="1"/>
  <c r="C601" i="1"/>
  <c r="C1229" i="1"/>
  <c r="C3561" i="1"/>
  <c r="C252" i="1"/>
  <c r="C2885" i="1"/>
  <c r="C2262" i="1"/>
  <c r="C3884" i="1"/>
  <c r="C602" i="1"/>
  <c r="C1230" i="1"/>
  <c r="C1606" i="1"/>
  <c r="C1945" i="1"/>
  <c r="C2886" i="1"/>
  <c r="C2887" i="1"/>
  <c r="C2564" i="1"/>
  <c r="C603" i="1"/>
  <c r="C3562" i="1"/>
  <c r="C253" i="1"/>
  <c r="C254" i="1"/>
  <c r="C255" i="1"/>
  <c r="C1231" i="1"/>
  <c r="C2888" i="1"/>
  <c r="C1232" i="1"/>
  <c r="C1607" i="1"/>
  <c r="C1608" i="1"/>
  <c r="C2889" i="1"/>
  <c r="C604" i="1"/>
  <c r="C256" i="1"/>
  <c r="C2565" i="1"/>
  <c r="C1233" i="1"/>
  <c r="C2890" i="1"/>
  <c r="C1609" i="1"/>
  <c r="C1610" i="1"/>
  <c r="C2263" i="1"/>
  <c r="C906" i="1"/>
  <c r="C907" i="1"/>
  <c r="C257" i="1"/>
  <c r="C2566" i="1"/>
  <c r="C2891" i="1"/>
  <c r="C2892" i="1"/>
  <c r="C2264" i="1"/>
  <c r="C605" i="1"/>
  <c r="C1234" i="1"/>
  <c r="C908" i="1"/>
  <c r="C3885" i="1"/>
  <c r="C2265" i="1"/>
  <c r="C1235" i="1"/>
  <c r="C3242" i="1"/>
  <c r="C1611" i="1"/>
  <c r="C258" i="1"/>
  <c r="C909" i="1"/>
  <c r="C2893" i="1"/>
  <c r="C1946" i="1"/>
  <c r="C3243" i="1"/>
  <c r="C259" i="1"/>
  <c r="C1236" i="1"/>
  <c r="C3244" i="1"/>
  <c r="C1237" i="1"/>
  <c r="C260" i="1"/>
  <c r="C261" i="1"/>
  <c r="C3245" i="1"/>
  <c r="C3886" i="1"/>
  <c r="C2894" i="1"/>
  <c r="C1612" i="1"/>
  <c r="C262" i="1"/>
  <c r="C263" i="1"/>
  <c r="C910" i="1"/>
  <c r="C2895" i="1"/>
  <c r="C2266" i="1"/>
  <c r="C1238" i="1"/>
  <c r="C911" i="1"/>
  <c r="C606" i="1"/>
  <c r="C607" i="1"/>
  <c r="C1613" i="1"/>
  <c r="C1239" i="1"/>
  <c r="C1614" i="1"/>
  <c r="C2567" i="1"/>
  <c r="C2896" i="1"/>
  <c r="C1947" i="1"/>
  <c r="C2897" i="1"/>
  <c r="C1948" i="1"/>
  <c r="C1615" i="1"/>
  <c r="C608" i="1"/>
  <c r="C2568" i="1"/>
  <c r="C1616" i="1"/>
  <c r="C2267" i="1"/>
  <c r="C1240" i="1"/>
  <c r="C1241" i="1"/>
  <c r="C1617" i="1"/>
  <c r="C2898" i="1"/>
  <c r="C2268" i="1"/>
  <c r="C609" i="1"/>
  <c r="C3246" i="1"/>
  <c r="C1242" i="1"/>
  <c r="C3247" i="1"/>
  <c r="C1243" i="1"/>
  <c r="C3563" i="1"/>
  <c r="C3248" i="1"/>
  <c r="C3564" i="1"/>
  <c r="C2269" i="1"/>
  <c r="C912" i="1"/>
  <c r="C3249" i="1"/>
  <c r="C3250" i="1"/>
  <c r="C913" i="1"/>
  <c r="C2569" i="1"/>
  <c r="C1244" i="1"/>
  <c r="C2570" i="1"/>
  <c r="C1618" i="1"/>
  <c r="C2899" i="1"/>
  <c r="C1949" i="1"/>
  <c r="C914" i="1"/>
  <c r="C3251" i="1"/>
  <c r="C264" i="1"/>
  <c r="C1619" i="1"/>
  <c r="C1950" i="1"/>
  <c r="C1245" i="1"/>
  <c r="C2571" i="1"/>
  <c r="C3252" i="1"/>
  <c r="C1620" i="1"/>
  <c r="C2900" i="1"/>
  <c r="C1621" i="1"/>
  <c r="C610" i="1"/>
  <c r="C2270" i="1"/>
  <c r="C1246" i="1"/>
  <c r="C3253" i="1"/>
  <c r="C915" i="1"/>
  <c r="C2901" i="1"/>
  <c r="C265" i="1"/>
  <c r="C266" i="1"/>
  <c r="C1247" i="1"/>
  <c r="C2902" i="1"/>
  <c r="C3565" i="1"/>
  <c r="C611" i="1"/>
  <c r="C3254" i="1"/>
  <c r="C916" i="1"/>
  <c r="C3887" i="1"/>
  <c r="C1248" i="1"/>
  <c r="C3888" i="1"/>
  <c r="C267" i="1"/>
  <c r="C1249" i="1"/>
  <c r="C2271" i="1"/>
  <c r="C1951" i="1"/>
  <c r="C2572" i="1"/>
  <c r="C3889" i="1"/>
  <c r="C3566" i="1"/>
  <c r="C917" i="1"/>
  <c r="C1250" i="1"/>
  <c r="C2903" i="1"/>
  <c r="C3567" i="1"/>
  <c r="C612" i="1"/>
  <c r="C3255" i="1"/>
  <c r="C1622" i="1"/>
  <c r="C268" i="1"/>
  <c r="C3568" i="1"/>
  <c r="C2904" i="1"/>
  <c r="C269" i="1"/>
  <c r="C3890" i="1"/>
  <c r="C1952" i="1"/>
  <c r="C2272" i="1"/>
  <c r="C613" i="1"/>
  <c r="C614" i="1"/>
  <c r="C1623" i="1"/>
  <c r="C2573" i="1"/>
  <c r="C2905" i="1"/>
  <c r="C3569" i="1"/>
  <c r="C3570" i="1"/>
  <c r="C3571" i="1"/>
  <c r="C918" i="1"/>
  <c r="C3572" i="1"/>
  <c r="C270" i="1"/>
  <c r="C1251" i="1"/>
  <c r="C2273" i="1"/>
  <c r="C615" i="1"/>
  <c r="C271" i="1"/>
  <c r="C2574" i="1"/>
  <c r="C272" i="1"/>
  <c r="C1624" i="1"/>
  <c r="C2575" i="1"/>
  <c r="C3891" i="1"/>
  <c r="C2906" i="1"/>
  <c r="C616" i="1"/>
  <c r="C273" i="1"/>
  <c r="C2576" i="1"/>
  <c r="C617" i="1"/>
  <c r="C2577" i="1"/>
  <c r="C2274" i="1"/>
  <c r="C1252" i="1"/>
  <c r="C3892" i="1"/>
  <c r="C1625" i="1"/>
  <c r="C1253" i="1"/>
  <c r="C2578" i="1"/>
  <c r="C1953" i="1"/>
  <c r="C1254" i="1"/>
  <c r="C919" i="1"/>
  <c r="C1954" i="1"/>
  <c r="C274" i="1"/>
  <c r="C618" i="1"/>
  <c r="C3893" i="1"/>
  <c r="C275" i="1"/>
  <c r="C1626" i="1"/>
  <c r="C1955" i="1"/>
  <c r="C3256" i="1"/>
  <c r="C2579" i="1"/>
  <c r="C2275" i="1"/>
  <c r="C920" i="1"/>
  <c r="C3257" i="1"/>
  <c r="C276" i="1"/>
  <c r="C1255" i="1"/>
  <c r="C1956" i="1"/>
  <c r="C277" i="1"/>
  <c r="C3894" i="1"/>
  <c r="C2580" i="1"/>
  <c r="C619" i="1"/>
  <c r="C3573" i="1"/>
  <c r="C2907" i="1"/>
  <c r="C620" i="1"/>
  <c r="C1627" i="1"/>
  <c r="C1256" i="1"/>
  <c r="C2581" i="1"/>
  <c r="C1628" i="1"/>
  <c r="C2276" i="1"/>
  <c r="C1957" i="1"/>
  <c r="C3258" i="1"/>
  <c r="C3259" i="1"/>
  <c r="C621" i="1"/>
  <c r="C278" i="1"/>
  <c r="C921" i="1"/>
  <c r="C622" i="1"/>
  <c r="C279" i="1"/>
  <c r="C2582" i="1"/>
  <c r="C623" i="1"/>
  <c r="C1958" i="1"/>
  <c r="C1257" i="1"/>
  <c r="C624" i="1"/>
  <c r="C1258" i="1"/>
  <c r="C3260" i="1"/>
  <c r="C2908" i="1"/>
  <c r="C3895" i="1"/>
  <c r="C3261" i="1"/>
  <c r="C1259" i="1"/>
  <c r="C3262" i="1"/>
  <c r="C3574" i="1"/>
  <c r="C2909" i="1"/>
  <c r="C1629" i="1"/>
  <c r="C1959" i="1"/>
  <c r="C3263" i="1"/>
  <c r="C280" i="1"/>
  <c r="C2583" i="1"/>
  <c r="C3896" i="1"/>
  <c r="C2910" i="1"/>
  <c r="C922" i="1"/>
  <c r="C281" i="1"/>
  <c r="C282" i="1"/>
  <c r="C1260" i="1"/>
  <c r="C923" i="1"/>
  <c r="C625" i="1"/>
  <c r="C2584" i="1"/>
  <c r="C1261" i="1"/>
  <c r="C1630" i="1"/>
  <c r="C3264" i="1"/>
  <c r="C1960" i="1"/>
  <c r="C3265" i="1"/>
  <c r="C2911" i="1"/>
  <c r="C1262" i="1"/>
  <c r="C3897" i="1"/>
  <c r="C3898" i="1"/>
  <c r="C3266" i="1"/>
  <c r="C1631" i="1"/>
  <c r="C1961" i="1"/>
  <c r="C3575" i="1"/>
  <c r="C2912" i="1"/>
  <c r="C1263" i="1"/>
  <c r="C3899" i="1"/>
  <c r="C3267" i="1"/>
  <c r="C3576" i="1"/>
  <c r="C1264" i="1"/>
  <c r="C626" i="1"/>
  <c r="C627" i="1"/>
  <c r="C2913" i="1"/>
  <c r="C3900" i="1"/>
  <c r="C3577" i="1"/>
  <c r="C3901" i="1"/>
  <c r="C924" i="1"/>
  <c r="C3268" i="1"/>
  <c r="C2277" i="1"/>
  <c r="C628" i="1"/>
  <c r="C3578" i="1"/>
  <c r="C283" i="1"/>
  <c r="C1962" i="1"/>
  <c r="C1632" i="1"/>
  <c r="C284" i="1"/>
  <c r="C1265" i="1"/>
  <c r="C1633" i="1"/>
  <c r="C3902" i="1"/>
  <c r="C1634" i="1"/>
  <c r="C1266" i="1"/>
  <c r="C3903" i="1"/>
  <c r="C3269" i="1"/>
  <c r="C2278" i="1"/>
  <c r="C1267" i="1"/>
  <c r="C2279" i="1"/>
  <c r="C925" i="1"/>
  <c r="C2280" i="1"/>
  <c r="C926" i="1"/>
  <c r="C2914" i="1"/>
  <c r="C3579" i="1"/>
  <c r="C1963" i="1"/>
  <c r="C285" i="1"/>
  <c r="C3904" i="1"/>
  <c r="C2915" i="1"/>
  <c r="C3905" i="1"/>
  <c r="C2585" i="1"/>
  <c r="C3580" i="1"/>
  <c r="C927" i="1"/>
  <c r="C2586" i="1"/>
  <c r="C3906" i="1"/>
  <c r="C1635" i="1"/>
  <c r="C928" i="1"/>
  <c r="C629" i="1"/>
  <c r="C1636" i="1"/>
  <c r="C1637" i="1"/>
  <c r="C2587" i="1"/>
  <c r="C2281" i="1"/>
  <c r="C2588" i="1"/>
  <c r="C2282" i="1"/>
  <c r="C3907" i="1"/>
  <c r="C2589" i="1"/>
  <c r="C1268" i="1"/>
  <c r="C3908" i="1"/>
  <c r="C1638" i="1"/>
  <c r="C3270" i="1"/>
  <c r="C1964" i="1"/>
  <c r="C2916" i="1"/>
  <c r="C1269" i="1"/>
  <c r="C1270" i="1"/>
  <c r="C286" i="1"/>
  <c r="C1271" i="1"/>
  <c r="C2590" i="1"/>
  <c r="C1272" i="1"/>
  <c r="C3271" i="1"/>
  <c r="C3581" i="1"/>
  <c r="C2917" i="1"/>
  <c r="C1965" i="1"/>
  <c r="C3909" i="1"/>
  <c r="C2283" i="1"/>
  <c r="C929" i="1"/>
  <c r="C1966" i="1"/>
  <c r="C2284" i="1"/>
  <c r="C930" i="1"/>
  <c r="C2591" i="1"/>
  <c r="C931" i="1"/>
  <c r="C1639" i="1"/>
  <c r="C1640" i="1"/>
  <c r="C287" i="1"/>
  <c r="C288" i="1"/>
  <c r="C2285" i="1"/>
  <c r="C3910" i="1"/>
  <c r="C1967" i="1"/>
  <c r="C1968" i="1"/>
  <c r="C3272" i="1"/>
  <c r="C3911" i="1"/>
  <c r="C932" i="1"/>
  <c r="C1273" i="1"/>
  <c r="C630" i="1"/>
  <c r="C3273" i="1"/>
  <c r="C631" i="1"/>
  <c r="C3912" i="1"/>
  <c r="C289" i="1"/>
  <c r="C632" i="1"/>
  <c r="C2286" i="1"/>
  <c r="C1641" i="1"/>
  <c r="C1969" i="1"/>
  <c r="C933" i="1"/>
  <c r="C2287" i="1"/>
  <c r="C3913" i="1"/>
  <c r="C2288" i="1"/>
  <c r="C290" i="1"/>
  <c r="C934" i="1"/>
  <c r="C1274" i="1"/>
  <c r="C1275" i="1"/>
  <c r="C3914" i="1"/>
  <c r="C291" i="1"/>
  <c r="C633" i="1"/>
  <c r="C935" i="1"/>
  <c r="C3915" i="1"/>
  <c r="C1276" i="1"/>
  <c r="C3916" i="1"/>
  <c r="C292" i="1"/>
  <c r="C2918" i="1"/>
  <c r="C634" i="1"/>
  <c r="C2919" i="1"/>
  <c r="C3917" i="1"/>
  <c r="C2289" i="1"/>
  <c r="C1277" i="1"/>
  <c r="C1642" i="1"/>
  <c r="C936" i="1"/>
  <c r="C1643" i="1"/>
  <c r="C2290" i="1"/>
  <c r="C3918" i="1"/>
  <c r="C2920" i="1"/>
  <c r="C3274" i="1"/>
  <c r="C3919" i="1"/>
  <c r="C1644" i="1"/>
  <c r="C2291" i="1"/>
  <c r="C3275" i="1"/>
  <c r="C1278" i="1"/>
  <c r="C2292" i="1"/>
  <c r="C3582" i="1"/>
  <c r="C3583" i="1"/>
  <c r="C2592" i="1"/>
  <c r="C3920" i="1"/>
  <c r="C3584" i="1"/>
  <c r="C1645" i="1"/>
  <c r="C1970" i="1"/>
  <c r="C1279" i="1"/>
  <c r="C3585" i="1"/>
  <c r="C2293" i="1"/>
  <c r="C2593" i="1"/>
  <c r="C1646" i="1"/>
  <c r="C3586" i="1"/>
  <c r="C2921" i="1"/>
  <c r="C2922" i="1"/>
  <c r="C2594" i="1"/>
  <c r="C2294" i="1"/>
  <c r="C2595" i="1"/>
  <c r="C293" i="1"/>
  <c r="C635" i="1"/>
  <c r="C2923" i="1"/>
  <c r="C636" i="1"/>
  <c r="C3921" i="1"/>
  <c r="C294" i="1"/>
  <c r="C295" i="1"/>
  <c r="C937" i="1"/>
  <c r="C1280" i="1"/>
  <c r="C3276" i="1"/>
  <c r="C1971" i="1"/>
  <c r="C3587" i="1"/>
  <c r="C1647" i="1"/>
  <c r="C938" i="1"/>
  <c r="C939" i="1"/>
  <c r="C940" i="1"/>
  <c r="C1281" i="1"/>
  <c r="C1282" i="1"/>
  <c r="C2924" i="1"/>
  <c r="C3588" i="1"/>
  <c r="C2925" i="1"/>
  <c r="C1283" i="1"/>
  <c r="C637" i="1"/>
  <c r="C1972" i="1"/>
  <c r="C3922" i="1"/>
  <c r="C3923" i="1"/>
  <c r="C941" i="1"/>
  <c r="C3924" i="1"/>
  <c r="C942" i="1"/>
  <c r="C1973" i="1"/>
  <c r="C2596" i="1"/>
  <c r="C1284" i="1"/>
  <c r="C3925" i="1"/>
  <c r="C296" i="1"/>
  <c r="C943" i="1"/>
  <c r="C2295" i="1"/>
  <c r="C638" i="1"/>
  <c r="C3589" i="1"/>
  <c r="C3590" i="1"/>
  <c r="C1648" i="1"/>
  <c r="C1649" i="1"/>
  <c r="C1650" i="1"/>
  <c r="C2597" i="1"/>
  <c r="C1285" i="1"/>
  <c r="C1286" i="1"/>
  <c r="C1651" i="1"/>
  <c r="C1287" i="1"/>
  <c r="C297" i="1"/>
  <c r="C2598" i="1"/>
  <c r="C3277" i="1"/>
  <c r="C3926" i="1"/>
  <c r="C944" i="1"/>
  <c r="C945" i="1"/>
  <c r="C639" i="1"/>
  <c r="C3278" i="1"/>
  <c r="C1288" i="1"/>
  <c r="C3927" i="1"/>
  <c r="C1289" i="1"/>
  <c r="C3928" i="1"/>
  <c r="C298" i="1"/>
  <c r="C3929" i="1"/>
  <c r="C2296" i="1"/>
  <c r="C640" i="1"/>
  <c r="C299" i="1"/>
  <c r="C2926" i="1"/>
  <c r="C1652" i="1"/>
  <c r="C1653" i="1"/>
  <c r="C2297" i="1"/>
  <c r="C641" i="1"/>
  <c r="C300" i="1"/>
  <c r="C3279" i="1"/>
  <c r="C1290" i="1"/>
  <c r="C642" i="1"/>
  <c r="C3930" i="1"/>
  <c r="C301" i="1"/>
  <c r="C1291" i="1"/>
  <c r="C302" i="1"/>
  <c r="C946" i="1"/>
  <c r="C1974" i="1"/>
  <c r="C643" i="1"/>
  <c r="C1292" i="1"/>
  <c r="C2927" i="1"/>
  <c r="C2298" i="1"/>
  <c r="C3591" i="1"/>
  <c r="C3592" i="1"/>
  <c r="C3931" i="1"/>
  <c r="C3593" i="1"/>
  <c r="C2928" i="1"/>
  <c r="C303" i="1"/>
  <c r="C1293" i="1"/>
  <c r="C2599" i="1"/>
  <c r="C1294" i="1"/>
  <c r="C3280" i="1"/>
  <c r="C644" i="1"/>
  <c r="C645" i="1"/>
  <c r="C3932" i="1"/>
  <c r="C3594" i="1"/>
  <c r="C1654" i="1"/>
  <c r="C3281" i="1"/>
  <c r="C947" i="1"/>
  <c r="C2929" i="1"/>
  <c r="C2930" i="1"/>
  <c r="C2600" i="1"/>
  <c r="C3282" i="1"/>
  <c r="C304" i="1"/>
  <c r="C1295" i="1"/>
  <c r="C3933" i="1"/>
  <c r="C1296" i="1"/>
  <c r="C1975" i="1"/>
  <c r="C3595" i="1"/>
  <c r="C3934" i="1"/>
  <c r="C1976" i="1"/>
  <c r="C2601" i="1"/>
  <c r="C3283" i="1"/>
  <c r="C3596" i="1"/>
  <c r="C2931" i="1"/>
  <c r="C3284" i="1"/>
  <c r="C3285" i="1"/>
  <c r="C3286" i="1"/>
  <c r="C2932" i="1"/>
  <c r="C1655" i="1"/>
  <c r="C2299" i="1"/>
  <c r="C2933" i="1"/>
  <c r="C2602" i="1"/>
  <c r="C2603" i="1"/>
  <c r="C2934" i="1"/>
  <c r="C2604" i="1"/>
  <c r="C3935" i="1"/>
  <c r="C3287" i="1"/>
  <c r="C3597" i="1"/>
  <c r="C2605" i="1"/>
  <c r="C3288" i="1"/>
  <c r="C1297" i="1"/>
  <c r="C3289" i="1"/>
  <c r="C1977" i="1"/>
  <c r="C2300" i="1"/>
  <c r="C2606" i="1"/>
  <c r="C2607" i="1"/>
  <c r="C3598" i="1"/>
  <c r="C2608" i="1"/>
  <c r="C1298" i="1"/>
  <c r="C1978" i="1"/>
  <c r="C1299" i="1"/>
  <c r="C2935" i="1"/>
  <c r="C305" i="1"/>
  <c r="C306" i="1"/>
  <c r="C1300" i="1"/>
  <c r="C948" i="1"/>
  <c r="C3290" i="1"/>
  <c r="C307" i="1"/>
  <c r="C1656" i="1"/>
  <c r="C3291" i="1"/>
  <c r="C308" i="1"/>
  <c r="C3292" i="1"/>
  <c r="C3936" i="1"/>
  <c r="C2936" i="1"/>
  <c r="C2301" i="1"/>
  <c r="C2937" i="1"/>
  <c r="C3293" i="1"/>
  <c r="C1301" i="1"/>
  <c r="C1979" i="1"/>
  <c r="C1657" i="1"/>
  <c r="C3294" i="1"/>
  <c r="C2609" i="1"/>
  <c r="C2610" i="1"/>
  <c r="C3937" i="1"/>
  <c r="C3599" i="1"/>
  <c r="C3600" i="1"/>
  <c r="C3938" i="1"/>
  <c r="C3939" i="1"/>
  <c r="C2938" i="1"/>
  <c r="C2611" i="1"/>
  <c r="C309" i="1"/>
  <c r="C3295" i="1"/>
  <c r="C3601" i="1"/>
  <c r="C3296" i="1"/>
  <c r="C646" i="1"/>
  <c r="C3940" i="1"/>
  <c r="C2612" i="1"/>
  <c r="C1302" i="1"/>
  <c r="C1658" i="1"/>
  <c r="C2302" i="1"/>
  <c r="C1980" i="1"/>
  <c r="C1981" i="1"/>
  <c r="C3297" i="1"/>
  <c r="C3941" i="1"/>
  <c r="C2613" i="1"/>
  <c r="C949" i="1"/>
  <c r="C310" i="1"/>
  <c r="C3942" i="1"/>
  <c r="C1982" i="1"/>
  <c r="C1659" i="1"/>
  <c r="C3943" i="1"/>
  <c r="C950" i="1"/>
  <c r="C3298" i="1"/>
  <c r="C1983" i="1"/>
  <c r="C1660" i="1"/>
  <c r="C311" i="1"/>
  <c r="C2614" i="1"/>
  <c r="C2303" i="1"/>
  <c r="C3299" i="1"/>
  <c r="C2615" i="1"/>
  <c r="C3944" i="1"/>
  <c r="C2939" i="1"/>
  <c r="C3602" i="1"/>
  <c r="C2940" i="1"/>
  <c r="C3603" i="1"/>
  <c r="C312" i="1"/>
  <c r="C3300" i="1"/>
  <c r="C3301" i="1"/>
  <c r="C2616" i="1"/>
  <c r="C3945" i="1"/>
  <c r="C313" i="1"/>
  <c r="C647" i="1"/>
  <c r="C3946" i="1"/>
  <c r="C2941" i="1"/>
  <c r="C648" i="1"/>
  <c r="C3302" i="1"/>
  <c r="C1984" i="1"/>
  <c r="C1661" i="1"/>
  <c r="C2617" i="1"/>
  <c r="C314" i="1"/>
  <c r="C3303" i="1"/>
  <c r="C2618" i="1"/>
  <c r="C2304" i="1"/>
  <c r="C315" i="1"/>
  <c r="C649" i="1"/>
  <c r="C951" i="1"/>
  <c r="C2619" i="1"/>
  <c r="C2942" i="1"/>
  <c r="C316" i="1"/>
  <c r="C1985" i="1"/>
  <c r="C952" i="1"/>
  <c r="C317" i="1"/>
  <c r="C1662" i="1"/>
  <c r="C2620" i="1"/>
  <c r="C2305" i="1"/>
  <c r="C1303" i="1"/>
  <c r="C3604" i="1"/>
  <c r="C2621" i="1"/>
  <c r="C2306" i="1"/>
  <c r="C2943" i="1"/>
  <c r="C2944" i="1"/>
  <c r="C3304" i="1"/>
  <c r="C3947" i="1"/>
  <c r="C1304" i="1"/>
  <c r="C1663" i="1"/>
  <c r="C650" i="1"/>
  <c r="C651" i="1"/>
  <c r="C2307" i="1"/>
  <c r="C2945" i="1"/>
  <c r="C2308" i="1"/>
  <c r="C1664" i="1"/>
  <c r="C3948" i="1"/>
  <c r="C1305" i="1"/>
  <c r="C1665" i="1"/>
  <c r="C318" i="1"/>
  <c r="C953" i="1"/>
  <c r="C3305" i="1"/>
  <c r="C2622" i="1"/>
  <c r="C319" i="1"/>
  <c r="C3949" i="1"/>
  <c r="C320" i="1"/>
  <c r="C3306" i="1"/>
  <c r="C3950" i="1"/>
  <c r="C3951" i="1"/>
  <c r="C3307" i="1"/>
  <c r="C321" i="1"/>
  <c r="C2309" i="1"/>
  <c r="C3605" i="1"/>
  <c r="C2310" i="1"/>
  <c r="C954" i="1"/>
  <c r="C322" i="1"/>
  <c r="C1986" i="1"/>
  <c r="C1666" i="1"/>
  <c r="C955" i="1"/>
  <c r="C3606" i="1"/>
  <c r="C2623" i="1"/>
  <c r="C2624" i="1"/>
  <c r="C3308" i="1"/>
  <c r="C956" i="1"/>
  <c r="C1987" i="1"/>
  <c r="C1306" i="1"/>
  <c r="C957" i="1"/>
  <c r="C1667" i="1"/>
  <c r="C1307" i="1"/>
  <c r="C2946" i="1"/>
  <c r="C1668" i="1"/>
  <c r="C1669" i="1"/>
  <c r="C2311" i="1"/>
  <c r="C1670" i="1"/>
  <c r="C2625" i="1"/>
  <c r="C3607" i="1"/>
  <c r="C958" i="1"/>
  <c r="C2312" i="1"/>
  <c r="C1308" i="1"/>
  <c r="C959" i="1"/>
  <c r="C1309" i="1"/>
  <c r="C1988" i="1"/>
  <c r="C1310" i="1"/>
  <c r="C2626" i="1"/>
  <c r="C323" i="1"/>
  <c r="C2313" i="1"/>
  <c r="C2947" i="1"/>
  <c r="C1671" i="1"/>
  <c r="C1989" i="1"/>
  <c r="C324" i="1"/>
  <c r="C652" i="1"/>
  <c r="C2314" i="1"/>
  <c r="C653" i="1"/>
  <c r="C1990" i="1"/>
  <c r="C654" i="1"/>
  <c r="C325" i="1"/>
  <c r="C326" i="1"/>
  <c r="C2627" i="1"/>
  <c r="C655" i="1"/>
  <c r="C2315" i="1"/>
  <c r="C960" i="1"/>
  <c r="C2948" i="1"/>
  <c r="C1311" i="1"/>
  <c r="C961" i="1"/>
  <c r="C3952" i="1"/>
  <c r="C1672" i="1"/>
  <c r="C2316" i="1"/>
  <c r="C2949" i="1"/>
  <c r="C962" i="1"/>
  <c r="C327" i="1"/>
  <c r="C963" i="1"/>
  <c r="C2628" i="1"/>
  <c r="C2317" i="1"/>
  <c r="C3608" i="1"/>
  <c r="C2318" i="1"/>
  <c r="C1991" i="1"/>
  <c r="C3309" i="1"/>
  <c r="C1312" i="1"/>
  <c r="C2950" i="1"/>
  <c r="C328" i="1"/>
  <c r="C2629" i="1"/>
  <c r="C1992" i="1"/>
  <c r="C3609" i="1"/>
  <c r="C2951" i="1"/>
  <c r="C329" i="1"/>
  <c r="C656" i="1"/>
  <c r="C3953" i="1"/>
  <c r="C2630" i="1"/>
  <c r="C2631" i="1"/>
  <c r="C1673" i="1"/>
  <c r="C2319" i="1"/>
  <c r="C3954" i="1"/>
  <c r="C964" i="1"/>
  <c r="C330" i="1"/>
  <c r="C1993" i="1"/>
  <c r="C3955" i="1"/>
  <c r="C1674" i="1"/>
  <c r="C1994" i="1"/>
  <c r="C1995" i="1"/>
  <c r="C331" i="1"/>
  <c r="C657" i="1"/>
  <c r="C2952" i="1"/>
  <c r="C2320" i="1"/>
  <c r="C2632" i="1"/>
  <c r="C3310" i="1"/>
  <c r="C2633" i="1"/>
  <c r="C2953" i="1"/>
  <c r="C332" i="1"/>
  <c r="C2954" i="1"/>
  <c r="C3311" i="1"/>
  <c r="C2634" i="1"/>
  <c r="C2955" i="1"/>
  <c r="C3312" i="1"/>
  <c r="C2956" i="1"/>
  <c r="C1313" i="1"/>
  <c r="C2635" i="1"/>
  <c r="C658" i="1"/>
  <c r="C659" i="1"/>
  <c r="C333" i="1"/>
  <c r="C1314" i="1"/>
  <c r="C2321" i="1"/>
  <c r="C1315" i="1"/>
  <c r="C3956" i="1"/>
  <c r="C3313" i="1"/>
  <c r="C660" i="1"/>
  <c r="C661" i="1"/>
  <c r="C3314" i="1"/>
  <c r="C965" i="1"/>
  <c r="C2636" i="1"/>
  <c r="C2957" i="1"/>
  <c r="C334" i="1"/>
  <c r="C966" i="1"/>
  <c r="C335" i="1"/>
  <c r="C1675" i="1"/>
  <c r="C967" i="1"/>
  <c r="C1316" i="1"/>
  <c r="C2322" i="1"/>
  <c r="C2637" i="1"/>
  <c r="C1996" i="1"/>
  <c r="C3315" i="1"/>
  <c r="C662" i="1"/>
  <c r="C1317" i="1"/>
  <c r="C1997" i="1"/>
  <c r="C2323" i="1"/>
  <c r="C336" i="1"/>
  <c r="C2324" i="1"/>
  <c r="C337" i="1"/>
  <c r="C968" i="1"/>
  <c r="C1998" i="1"/>
  <c r="C1676" i="1"/>
  <c r="C663" i="1"/>
  <c r="C1677" i="1"/>
  <c r="C664" i="1"/>
  <c r="C1999" i="1"/>
  <c r="C1318" i="1"/>
  <c r="C969" i="1"/>
  <c r="C3957" i="1"/>
  <c r="C1678" i="1"/>
  <c r="C2958" i="1"/>
  <c r="C1679" i="1"/>
  <c r="C2959" i="1"/>
  <c r="C2960" i="1"/>
  <c r="C970" i="1"/>
  <c r="C665" i="1"/>
  <c r="C2961" i="1"/>
  <c r="C971" i="1"/>
  <c r="C3958" i="1"/>
  <c r="C2000" i="1"/>
  <c r="C2001" i="1"/>
  <c r="C1319" i="1"/>
  <c r="C3316" i="1"/>
  <c r="C338" i="1"/>
  <c r="C2002" i="1"/>
  <c r="C2325" i="1"/>
  <c r="C666" i="1"/>
  <c r="C2638" i="1"/>
  <c r="C972" i="1"/>
  <c r="C2003" i="1"/>
  <c r="C339" i="1"/>
  <c r="C667" i="1"/>
  <c r="C2326" i="1"/>
  <c r="C2004" i="1"/>
  <c r="C3317" i="1"/>
  <c r="C3318" i="1"/>
  <c r="C3319" i="1"/>
  <c r="C2962" i="1"/>
  <c r="C3320" i="1"/>
  <c r="C2005" i="1"/>
  <c r="C668" i="1"/>
  <c r="C973" i="1"/>
  <c r="C669" i="1"/>
  <c r="C3610" i="1"/>
  <c r="C2639" i="1"/>
  <c r="C3611" i="1"/>
  <c r="C2006" i="1"/>
  <c r="C3612" i="1"/>
  <c r="C2963" i="1"/>
  <c r="C974" i="1"/>
  <c r="C670" i="1"/>
  <c r="C3613" i="1"/>
  <c r="C2964" i="1"/>
  <c r="C2965" i="1"/>
  <c r="C3614" i="1"/>
  <c r="C1680" i="1"/>
  <c r="C671" i="1"/>
  <c r="C2640" i="1"/>
  <c r="C1681" i="1"/>
  <c r="C3959" i="1"/>
  <c r="C3960" i="1"/>
  <c r="C672" i="1"/>
  <c r="C975" i="1"/>
  <c r="C1682" i="1"/>
  <c r="C976" i="1"/>
  <c r="C340" i="1"/>
  <c r="C3961" i="1"/>
  <c r="C2966" i="1"/>
  <c r="C2327" i="1"/>
  <c r="C977" i="1"/>
  <c r="C673" i="1"/>
  <c r="C3615" i="1"/>
  <c r="C2641" i="1"/>
  <c r="C3962" i="1"/>
  <c r="C674" i="1"/>
  <c r="C675" i="1"/>
  <c r="C2642" i="1"/>
  <c r="C2967" i="1"/>
  <c r="C978" i="1"/>
  <c r="C3321" i="1"/>
  <c r="C1683" i="1"/>
  <c r="C676" i="1"/>
  <c r="C2643" i="1"/>
  <c r="C1684" i="1"/>
  <c r="C3322" i="1"/>
  <c r="C3963" i="1"/>
  <c r="C2328" i="1"/>
  <c r="C2007" i="1"/>
  <c r="C3616" i="1"/>
  <c r="C2968" i="1"/>
  <c r="C3964" i="1"/>
  <c r="C2329" i="1"/>
  <c r="C341" i="1"/>
  <c r="C3323" i="1"/>
  <c r="C2969" i="1"/>
  <c r="C2008" i="1"/>
  <c r="C677" i="1"/>
  <c r="C3324" i="1"/>
  <c r="C3965" i="1"/>
  <c r="C678" i="1"/>
  <c r="C3325" i="1"/>
  <c r="C2644" i="1"/>
  <c r="C3966" i="1"/>
  <c r="C342" i="1"/>
  <c r="C3326" i="1"/>
  <c r="C679" i="1"/>
  <c r="C3967" i="1"/>
  <c r="C3968" i="1"/>
  <c r="C1320" i="1"/>
  <c r="C1685" i="1"/>
  <c r="C3327" i="1"/>
  <c r="C1321" i="1"/>
  <c r="C680" i="1"/>
  <c r="C3969" i="1"/>
  <c r="C979" i="1"/>
  <c r="C2009" i="1"/>
  <c r="C3328" i="1"/>
  <c r="C1322" i="1"/>
  <c r="C681" i="1"/>
  <c r="C1686" i="1"/>
  <c r="C1687" i="1"/>
  <c r="C343" i="1"/>
  <c r="C3329" i="1"/>
  <c r="C3617" i="1"/>
  <c r="C3970" i="1"/>
  <c r="C2010" i="1"/>
  <c r="C980" i="1"/>
  <c r="C3330" i="1"/>
  <c r="C3971" i="1"/>
  <c r="C2330" i="1"/>
  <c r="C2970" i="1"/>
  <c r="C2011" i="1"/>
  <c r="C3331" i="1"/>
  <c r="C2645" i="1"/>
  <c r="C1323" i="1"/>
  <c r="C2012" i="1"/>
  <c r="C682" i="1"/>
  <c r="C683" i="1"/>
  <c r="C2013" i="1"/>
  <c r="C981" i="1"/>
  <c r="C982" i="1"/>
  <c r="C2646" i="1"/>
  <c r="C2647" i="1"/>
  <c r="C344" i="1"/>
  <c r="C983" i="1"/>
  <c r="C345" i="1"/>
  <c r="C684" i="1"/>
  <c r="C2648" i="1"/>
  <c r="C2331" i="1"/>
  <c r="C3332" i="1"/>
  <c r="C3618" i="1"/>
  <c r="C1688" i="1"/>
  <c r="C2649" i="1"/>
  <c r="C3619" i="1"/>
  <c r="C3333" i="1"/>
  <c r="C3334" i="1"/>
  <c r="C1689" i="1"/>
  <c r="C685" i="1"/>
  <c r="C2650" i="1"/>
  <c r="C2971" i="1"/>
  <c r="C984" i="1"/>
  <c r="C2651" i="1"/>
  <c r="C1690" i="1"/>
  <c r="C1691" i="1"/>
  <c r="C2652" i="1"/>
  <c r="C1692" i="1"/>
  <c r="C2014" i="1"/>
  <c r="C686" i="1"/>
  <c r="C3335" i="1"/>
  <c r="C3620" i="1"/>
  <c r="C1693" i="1"/>
  <c r="C687" i="1"/>
  <c r="C3336" i="1"/>
  <c r="C346" i="1"/>
  <c r="C1694" i="1"/>
  <c r="C985" i="1"/>
  <c r="C986" i="1"/>
  <c r="C1695" i="1"/>
  <c r="C987" i="1"/>
  <c r="C2332" i="1"/>
  <c r="C2653" i="1"/>
  <c r="C2972" i="1"/>
  <c r="C2333" i="1"/>
  <c r="C3621" i="1"/>
  <c r="C688" i="1"/>
  <c r="C1696" i="1"/>
  <c r="C1324" i="1"/>
  <c r="C347" i="1"/>
  <c r="C2654" i="1"/>
  <c r="C348" i="1"/>
  <c r="C3622" i="1"/>
  <c r="C3623" i="1"/>
  <c r="C349" i="1"/>
  <c r="C988" i="1"/>
  <c r="C1697" i="1"/>
  <c r="C689" i="1"/>
  <c r="C989" i="1"/>
  <c r="C1325" i="1"/>
  <c r="C2334" i="1"/>
  <c r="C2973" i="1"/>
  <c r="C3624" i="1"/>
  <c r="C1698" i="1"/>
  <c r="C2655" i="1"/>
  <c r="C990" i="1"/>
  <c r="C2974" i="1"/>
  <c r="C2335" i="1"/>
  <c r="C2015" i="1"/>
  <c r="C2336" i="1"/>
  <c r="C690" i="1"/>
  <c r="C991" i="1"/>
  <c r="C3337" i="1"/>
  <c r="C2975" i="1"/>
  <c r="C1699" i="1"/>
  <c r="C3625" i="1"/>
  <c r="C350" i="1"/>
  <c r="C2656" i="1"/>
  <c r="C1326" i="1"/>
  <c r="C1327" i="1"/>
  <c r="C691" i="1"/>
  <c r="C1328" i="1"/>
  <c r="C2337" i="1"/>
  <c r="C992" i="1"/>
  <c r="C2657" i="1"/>
  <c r="C2658" i="1"/>
  <c r="C2659" i="1"/>
  <c r="C2976" i="1"/>
  <c r="C993" i="1"/>
  <c r="C1329" i="1"/>
  <c r="C692" i="1"/>
  <c r="C2016" i="1"/>
  <c r="C994" i="1"/>
  <c r="C1330" i="1"/>
  <c r="C351" i="1"/>
  <c r="C2338" i="1"/>
  <c r="C3338" i="1"/>
  <c r="C2977" i="1"/>
  <c r="C3626" i="1"/>
  <c r="C2339" i="1"/>
  <c r="C1700" i="1"/>
  <c r="C352" i="1"/>
  <c r="C1331" i="1"/>
  <c r="C995" i="1"/>
  <c r="C2978" i="1"/>
  <c r="C353" i="1"/>
  <c r="C1701" i="1"/>
  <c r="C996" i="1"/>
  <c r="C3339" i="1"/>
  <c r="C2660" i="1"/>
  <c r="C2017" i="1"/>
  <c r="C354" i="1"/>
  <c r="C2018" i="1"/>
  <c r="C2019" i="1"/>
  <c r="C1702" i="1"/>
  <c r="C2020" i="1"/>
  <c r="C2021" i="1"/>
  <c r="C3340" i="1"/>
  <c r="C2979" i="1"/>
  <c r="C3972" i="1"/>
  <c r="C355" i="1"/>
  <c r="C997" i="1"/>
  <c r="C998" i="1"/>
  <c r="C2661" i="1"/>
  <c r="C2022" i="1"/>
  <c r="C2340" i="1"/>
  <c r="C2662" i="1"/>
  <c r="C2663" i="1"/>
  <c r="C999" i="1"/>
  <c r="C2341" i="1"/>
  <c r="C2023" i="1"/>
  <c r="C2980" i="1"/>
  <c r="C2664" i="1"/>
  <c r="C3973" i="1"/>
  <c r="C3341" i="1"/>
  <c r="C3974" i="1"/>
  <c r="C2024" i="1"/>
  <c r="C3342" i="1"/>
  <c r="C3975" i="1"/>
  <c r="C3976" i="1"/>
  <c r="C3977" i="1"/>
  <c r="C1000" i="1"/>
  <c r="C2665" i="1"/>
  <c r="C3343" i="1"/>
  <c r="C3344" i="1"/>
  <c r="C3978" i="1"/>
  <c r="C1001" i="1"/>
  <c r="C2025" i="1"/>
  <c r="C2981" i="1"/>
  <c r="C356" i="1"/>
  <c r="C2026" i="1"/>
  <c r="C3345" i="1"/>
  <c r="C2342" i="1"/>
  <c r="C1703" i="1"/>
  <c r="C3627" i="1"/>
  <c r="C3979" i="1"/>
  <c r="C2027" i="1"/>
  <c r="C3980" i="1"/>
  <c r="C1332" i="1"/>
  <c r="C693" i="1"/>
  <c r="C2982" i="1"/>
  <c r="C1333" i="1"/>
  <c r="C1704" i="1"/>
  <c r="C3628" i="1"/>
  <c r="C2983" i="1"/>
  <c r="C694" i="1"/>
  <c r="C695" i="1"/>
  <c r="C2984" i="1"/>
  <c r="C1002" i="1"/>
  <c r="C1334" i="1"/>
  <c r="C2666" i="1"/>
  <c r="C1335" i="1"/>
  <c r="C3346" i="1"/>
  <c r="C696" i="1"/>
  <c r="C697" i="1"/>
  <c r="C3347" i="1"/>
  <c r="C357" i="1"/>
  <c r="C2028" i="1"/>
  <c r="C358" i="1"/>
  <c r="C3981" i="1"/>
  <c r="C698" i="1"/>
  <c r="C2343" i="1"/>
  <c r="C1705" i="1"/>
  <c r="C359" i="1"/>
  <c r="C1706" i="1"/>
  <c r="C2985" i="1"/>
  <c r="C360" i="1"/>
  <c r="C3982" i="1"/>
  <c r="C699" i="1"/>
  <c r="C700" i="1"/>
  <c r="C2667" i="1"/>
  <c r="C3629" i="1"/>
  <c r="C2029" i="1"/>
  <c r="C361" i="1"/>
  <c r="C3348" i="1"/>
  <c r="C1707" i="1"/>
  <c r="C362" i="1"/>
  <c r="C2986" i="1"/>
  <c r="C3983" i="1"/>
  <c r="C3984" i="1"/>
  <c r="C1708" i="1"/>
  <c r="C1003" i="1"/>
  <c r="C1709" i="1"/>
  <c r="C3630" i="1"/>
  <c r="C3985" i="1"/>
  <c r="C2668" i="1"/>
  <c r="C1336" i="1"/>
  <c r="C1710" i="1"/>
  <c r="C2030" i="1"/>
  <c r="C1337" i="1"/>
  <c r="C3986" i="1"/>
  <c r="C2669" i="1"/>
  <c r="C1338" i="1"/>
  <c r="C3349" i="1"/>
  <c r="C3631" i="1"/>
  <c r="C1004" i="1"/>
  <c r="C363" i="1"/>
  <c r="C3987" i="1"/>
  <c r="C1005" i="1"/>
  <c r="C364" i="1"/>
  <c r="C1006" i="1"/>
  <c r="C365" i="1"/>
  <c r="C366" i="1"/>
  <c r="C3632" i="1"/>
  <c r="C1711" i="1"/>
  <c r="C2987" i="1"/>
  <c r="C1339" i="1"/>
  <c r="C3988" i="1"/>
  <c r="C1007" i="1"/>
  <c r="C3989" i="1"/>
  <c r="C3990" i="1"/>
  <c r="C3633" i="1"/>
  <c r="C3350" i="1"/>
  <c r="C3991" i="1"/>
  <c r="C2344" i="1"/>
  <c r="C3351" i="1"/>
  <c r="C3992" i="1"/>
  <c r="C1712" i="1"/>
  <c r="C701" i="1"/>
  <c r="C2031" i="1"/>
  <c r="C2670" i="1"/>
  <c r="C3634" i="1"/>
  <c r="C1008" i="1"/>
  <c r="C2345" i="1"/>
  <c r="C1713" i="1"/>
  <c r="C1714" i="1"/>
  <c r="C3352" i="1"/>
  <c r="C3993" i="1"/>
  <c r="C367" i="1"/>
  <c r="C2988" i="1"/>
  <c r="C3635" i="1"/>
  <c r="C2346" i="1"/>
  <c r="C1340" i="1"/>
  <c r="C1341" i="1"/>
  <c r="C2671" i="1"/>
  <c r="C2347" i="1"/>
  <c r="C702" i="1"/>
  <c r="C703" i="1"/>
  <c r="C2032" i="1"/>
  <c r="C2348" i="1"/>
  <c r="C1009" i="1"/>
  <c r="C2989" i="1"/>
  <c r="C2672" i="1"/>
  <c r="C1715" i="1"/>
  <c r="C2673" i="1"/>
  <c r="C2674" i="1"/>
  <c r="C3994" i="1"/>
  <c r="C2033" i="1"/>
  <c r="C1342" i="1"/>
  <c r="C1343" i="1"/>
  <c r="C3353" i="1"/>
  <c r="C3995" i="1"/>
  <c r="C1010" i="1"/>
  <c r="C3636" i="1"/>
  <c r="C1344" i="1"/>
  <c r="C2034" i="1"/>
  <c r="C1345" i="1"/>
  <c r="C3637" i="1"/>
  <c r="C1011" i="1"/>
  <c r="C2990" i="1"/>
  <c r="C2991" i="1"/>
  <c r="C3996" i="1"/>
  <c r="C2349" i="1"/>
  <c r="C3997" i="1"/>
  <c r="C2350" i="1"/>
  <c r="C704" i="1"/>
  <c r="C1716" i="1"/>
  <c r="C368" i="1"/>
  <c r="C2992" i="1"/>
  <c r="C2035" i="1"/>
  <c r="C3638" i="1"/>
  <c r="C2036" i="1"/>
  <c r="C369" i="1"/>
  <c r="C2993" i="1"/>
  <c r="C1346" i="1"/>
  <c r="C1012" i="1"/>
  <c r="C2994" i="1"/>
  <c r="C2675" i="1"/>
  <c r="C3998" i="1"/>
  <c r="C1717" i="1"/>
  <c r="C3999" i="1"/>
  <c r="C705" i="1"/>
  <c r="C3639" i="1"/>
  <c r="C3640" i="1"/>
  <c r="C2676" i="1"/>
  <c r="C2677" i="1"/>
  <c r="C3641" i="1"/>
  <c r="C2351" i="1"/>
  <c r="C3354" i="1"/>
  <c r="C2678" i="1"/>
  <c r="C3642" i="1"/>
  <c r="C1718" i="1"/>
  <c r="C1013" i="1"/>
  <c r="C1719" i="1"/>
  <c r="C370" i="1"/>
  <c r="C371" i="1"/>
  <c r="C1347" i="1"/>
  <c r="C1720" i="1"/>
  <c r="C1348" i="1"/>
  <c r="C2352" i="1"/>
  <c r="C1721" i="1"/>
  <c r="C3355" i="1"/>
  <c r="C3356" i="1"/>
  <c r="C1722" i="1"/>
  <c r="C1349" i="1"/>
  <c r="C2995" i="1"/>
  <c r="C2996" i="1"/>
  <c r="C1723" i="1"/>
  <c r="C706" i="1"/>
  <c r="C1014" i="1"/>
  <c r="C2679" i="1"/>
  <c r="C707" i="1"/>
  <c r="C372" i="1"/>
  <c r="C1015" i="1"/>
  <c r="C3357" i="1"/>
  <c r="C2997" i="1"/>
  <c r="C2037" i="1"/>
  <c r="C1016" i="1"/>
  <c r="C2680" i="1"/>
  <c r="C3643" i="1"/>
  <c r="C1017" i="1"/>
  <c r="C373" i="1"/>
  <c r="C374" i="1"/>
  <c r="C2353" i="1"/>
  <c r="C1018" i="1"/>
  <c r="C3644" i="1"/>
  <c r="C2681" i="1"/>
  <c r="C3645" i="1"/>
  <c r="C2038" i="1"/>
  <c r="C1019" i="1"/>
  <c r="C375" i="1"/>
  <c r="C708" i="1"/>
  <c r="C376" i="1"/>
  <c r="C1020" i="1"/>
  <c r="C1350" i="1"/>
  <c r="C3646" i="1"/>
  <c r="C1724" i="1"/>
  <c r="C3358" i="1"/>
  <c r="C377" i="1"/>
  <c r="C2682" i="1"/>
  <c r="C2354" i="1"/>
  <c r="C2683" i="1"/>
  <c r="C2355" i="1"/>
  <c r="C1725" i="1"/>
  <c r="C4000" i="1"/>
  <c r="C709" i="1"/>
  <c r="C710" i="1"/>
  <c r="C378" i="1"/>
  <c r="C1351" i="1"/>
  <c r="C4001" i="1"/>
  <c r="C711" i="1"/>
  <c r="C3647" i="1"/>
  <c r="C1726" i="1"/>
  <c r="C712" i="1"/>
  <c r="C2039" i="1"/>
  <c r="C3359" i="1"/>
  <c r="C2356" i="1"/>
  <c r="C379" i="1"/>
  <c r="C2684" i="1"/>
  <c r="C2998" i="1"/>
  <c r="C380" i="1"/>
  <c r="C1352" i="1"/>
  <c r="C381" i="1"/>
  <c r="C2040" i="1"/>
  <c r="C2685" i="1"/>
  <c r="C1727" i="1"/>
  <c r="C2999" i="1"/>
  <c r="C1728" i="1"/>
  <c r="C1021" i="1"/>
  <c r="C2041" i="1"/>
  <c r="C2042" i="1"/>
  <c r="C3000" i="1"/>
  <c r="C1022" i="1"/>
  <c r="C1729" i="1"/>
  <c r="C2357" i="1"/>
  <c r="E3360" i="1"/>
  <c r="E2" i="1"/>
  <c r="E1353" i="1"/>
  <c r="E1023" i="1"/>
  <c r="E2358" i="1"/>
  <c r="E713" i="1"/>
  <c r="E2686" i="1"/>
  <c r="E1024" i="1"/>
  <c r="E382" i="1"/>
  <c r="E1354" i="1"/>
  <c r="E1730" i="1"/>
  <c r="E3648" i="1"/>
  <c r="E3" i="1"/>
  <c r="E1731" i="1"/>
  <c r="E383" i="1"/>
  <c r="E1355" i="1"/>
  <c r="E2043" i="1"/>
  <c r="E3649" i="1"/>
  <c r="E4" i="1"/>
  <c r="E384" i="1"/>
  <c r="E1025" i="1"/>
  <c r="E5" i="1"/>
  <c r="E3650" i="1"/>
  <c r="E385" i="1"/>
  <c r="E2044" i="1"/>
  <c r="E1732" i="1"/>
  <c r="E1026" i="1"/>
  <c r="E2687" i="1"/>
  <c r="E2045" i="1"/>
  <c r="E2688" i="1"/>
  <c r="E1027" i="1"/>
  <c r="E386" i="1"/>
  <c r="E2689" i="1"/>
  <c r="E714" i="1"/>
  <c r="E1356" i="1"/>
  <c r="E3001" i="1"/>
  <c r="E6" i="1"/>
  <c r="E3651" i="1"/>
  <c r="E1733" i="1"/>
  <c r="E3652" i="1"/>
  <c r="E3002" i="1"/>
  <c r="E2359" i="1"/>
  <c r="E3653" i="1"/>
  <c r="E1028" i="1"/>
  <c r="E1734" i="1"/>
  <c r="E3654" i="1"/>
  <c r="E3655" i="1"/>
  <c r="E2046" i="1"/>
  <c r="E3656" i="1"/>
  <c r="E2690" i="1"/>
  <c r="E387" i="1"/>
  <c r="E7" i="1"/>
  <c r="E3361" i="1"/>
  <c r="E2691" i="1"/>
  <c r="E1735" i="1"/>
  <c r="E1029" i="1"/>
  <c r="E715" i="1"/>
  <c r="E1736" i="1"/>
  <c r="E388" i="1"/>
  <c r="E3657" i="1"/>
  <c r="E3362" i="1"/>
  <c r="E3363" i="1"/>
  <c r="E3003" i="1"/>
  <c r="E3004" i="1"/>
  <c r="E3005" i="1"/>
  <c r="E3364" i="1"/>
  <c r="E1737" i="1"/>
  <c r="E3006" i="1"/>
  <c r="E2360" i="1"/>
  <c r="E3658" i="1"/>
  <c r="E1357" i="1"/>
  <c r="E2047" i="1"/>
  <c r="E716" i="1"/>
  <c r="E717" i="1"/>
  <c r="E2361" i="1"/>
  <c r="E1030" i="1"/>
  <c r="E3007" i="1"/>
  <c r="E2048" i="1"/>
  <c r="E2692" i="1"/>
  <c r="E389" i="1"/>
  <c r="E2693" i="1"/>
  <c r="E3659" i="1"/>
  <c r="E3660" i="1"/>
  <c r="E3365" i="1"/>
  <c r="E8" i="1"/>
  <c r="E718" i="1"/>
  <c r="E3366" i="1"/>
  <c r="E1738" i="1"/>
  <c r="E3008" i="1"/>
  <c r="E719" i="1"/>
  <c r="E720" i="1"/>
  <c r="E721" i="1"/>
  <c r="E3009" i="1"/>
  <c r="E2362" i="1"/>
  <c r="E722" i="1"/>
  <c r="E2363" i="1"/>
  <c r="E723" i="1"/>
  <c r="E9" i="1"/>
  <c r="E1358" i="1"/>
  <c r="E3010" i="1"/>
  <c r="E10" i="1"/>
  <c r="E3367" i="1"/>
  <c r="E1031" i="1"/>
  <c r="E11" i="1"/>
  <c r="E3011" i="1"/>
  <c r="E3012" i="1"/>
  <c r="E12" i="1"/>
  <c r="E1739" i="1"/>
  <c r="E1740" i="1"/>
  <c r="E2364" i="1"/>
  <c r="E1032" i="1"/>
  <c r="E3661" i="1"/>
  <c r="E3013" i="1"/>
  <c r="E2049" i="1"/>
  <c r="E2050" i="1"/>
  <c r="E3014" i="1"/>
  <c r="E3662" i="1"/>
  <c r="E2051" i="1"/>
  <c r="E1033" i="1"/>
  <c r="E2052" i="1"/>
  <c r="E1359" i="1"/>
  <c r="E724" i="1"/>
  <c r="E1034" i="1"/>
  <c r="E1360" i="1"/>
  <c r="E3663" i="1"/>
  <c r="E3368" i="1"/>
  <c r="E2365" i="1"/>
  <c r="E3015" i="1"/>
  <c r="E725" i="1"/>
  <c r="E3016" i="1"/>
  <c r="E2366" i="1"/>
  <c r="E726" i="1"/>
  <c r="E13" i="1"/>
  <c r="E3664" i="1"/>
  <c r="E3017" i="1"/>
  <c r="E2367" i="1"/>
  <c r="E3018" i="1"/>
  <c r="E1361" i="1"/>
  <c r="E2053" i="1"/>
  <c r="E1362" i="1"/>
  <c r="E3369" i="1"/>
  <c r="E727" i="1"/>
  <c r="E3665" i="1"/>
  <c r="E2054" i="1"/>
  <c r="E2368" i="1"/>
  <c r="E728" i="1"/>
  <c r="E1363" i="1"/>
  <c r="E1741" i="1"/>
  <c r="E3370" i="1"/>
  <c r="E1035" i="1"/>
  <c r="E2694" i="1"/>
  <c r="E3666" i="1"/>
  <c r="E2369" i="1"/>
  <c r="E1364" i="1"/>
  <c r="E14" i="1"/>
  <c r="E729" i="1"/>
  <c r="E3371" i="1"/>
  <c r="E3667" i="1"/>
  <c r="E730" i="1"/>
  <c r="E2370" i="1"/>
  <c r="E3019" i="1"/>
  <c r="E2695" i="1"/>
  <c r="E3668" i="1"/>
  <c r="E3020" i="1"/>
  <c r="E3669" i="1"/>
  <c r="E2371" i="1"/>
  <c r="E2696" i="1"/>
  <c r="E2055" i="1"/>
  <c r="E3372" i="1"/>
  <c r="E2372" i="1"/>
  <c r="E3670" i="1"/>
  <c r="E390" i="1"/>
  <c r="E391" i="1"/>
  <c r="E3021" i="1"/>
  <c r="E3671" i="1"/>
  <c r="E2056" i="1"/>
  <c r="E3022" i="1"/>
  <c r="E731" i="1"/>
  <c r="E2057" i="1"/>
  <c r="E2373" i="1"/>
  <c r="E2374" i="1"/>
  <c r="E3373" i="1"/>
  <c r="E3672" i="1"/>
  <c r="E2375" i="1"/>
  <c r="E3374" i="1"/>
  <c r="E3673" i="1"/>
  <c r="E15" i="1"/>
  <c r="E392" i="1"/>
  <c r="E3375" i="1"/>
  <c r="E3023" i="1"/>
  <c r="E1365" i="1"/>
  <c r="E16" i="1"/>
  <c r="E1742" i="1"/>
  <c r="E17" i="1"/>
  <c r="E3024" i="1"/>
  <c r="E1036" i="1"/>
  <c r="E2376" i="1"/>
  <c r="E3025" i="1"/>
  <c r="E1743" i="1"/>
  <c r="E2377" i="1"/>
  <c r="E3674" i="1"/>
  <c r="E1366" i="1"/>
  <c r="E1367" i="1"/>
  <c r="E393" i="1"/>
  <c r="E1744" i="1"/>
  <c r="E3026" i="1"/>
  <c r="E1745" i="1"/>
  <c r="E18" i="1"/>
  <c r="E732" i="1"/>
  <c r="E2378" i="1"/>
  <c r="E1746" i="1"/>
  <c r="E1037" i="1"/>
  <c r="E3675" i="1"/>
  <c r="E2058" i="1"/>
  <c r="E1368" i="1"/>
  <c r="E1038" i="1"/>
  <c r="E19" i="1"/>
  <c r="E733" i="1"/>
  <c r="E3676" i="1"/>
  <c r="E2379" i="1"/>
  <c r="E1747" i="1"/>
  <c r="E3027" i="1"/>
  <c r="E1039" i="1"/>
  <c r="E3677" i="1"/>
  <c r="E2059" i="1"/>
  <c r="E734" i="1"/>
  <c r="E735" i="1"/>
  <c r="E20" i="1"/>
  <c r="E394" i="1"/>
  <c r="E2380" i="1"/>
  <c r="E2381" i="1"/>
  <c r="E3028" i="1"/>
  <c r="E3376" i="1"/>
  <c r="E3377" i="1"/>
  <c r="E2382" i="1"/>
  <c r="E21" i="1"/>
  <c r="E2060" i="1"/>
  <c r="E1748" i="1"/>
  <c r="E1369" i="1"/>
  <c r="E22" i="1"/>
  <c r="E1370" i="1"/>
  <c r="E23" i="1"/>
  <c r="E395" i="1"/>
  <c r="E2383" i="1"/>
  <c r="E3678" i="1"/>
  <c r="E3029" i="1"/>
  <c r="E2061" i="1"/>
  <c r="E1371" i="1"/>
  <c r="E1372" i="1"/>
  <c r="E1749" i="1"/>
  <c r="E3378" i="1"/>
  <c r="E3679" i="1"/>
  <c r="E24" i="1"/>
  <c r="E25" i="1"/>
  <c r="E2697" i="1"/>
  <c r="E1750" i="1"/>
  <c r="E3379" i="1"/>
  <c r="E3380" i="1"/>
  <c r="E3680" i="1"/>
  <c r="E26" i="1"/>
  <c r="E736" i="1"/>
  <c r="E396" i="1"/>
  <c r="E2698" i="1"/>
  <c r="E2384" i="1"/>
  <c r="E3681" i="1"/>
  <c r="E737" i="1"/>
  <c r="E397" i="1"/>
  <c r="E1751" i="1"/>
  <c r="E398" i="1"/>
  <c r="E1373" i="1"/>
  <c r="E27" i="1"/>
  <c r="E1752" i="1"/>
  <c r="E2062" i="1"/>
  <c r="E2385" i="1"/>
  <c r="E3682" i="1"/>
  <c r="E1753" i="1"/>
  <c r="E399" i="1"/>
  <c r="E3381" i="1"/>
  <c r="E3030" i="1"/>
  <c r="E738" i="1"/>
  <c r="E2063" i="1"/>
  <c r="E3382" i="1"/>
  <c r="E2386" i="1"/>
  <c r="E3031" i="1"/>
  <c r="E2699" i="1"/>
  <c r="E1754" i="1"/>
  <c r="E2387" i="1"/>
  <c r="E3032" i="1"/>
  <c r="E2388" i="1"/>
  <c r="E3033" i="1"/>
  <c r="E739" i="1"/>
  <c r="E1374" i="1"/>
  <c r="E1375" i="1"/>
  <c r="E1755" i="1"/>
  <c r="E1376" i="1"/>
  <c r="E400" i="1"/>
  <c r="E28" i="1"/>
  <c r="E1040" i="1"/>
  <c r="E1377" i="1"/>
  <c r="E29" i="1"/>
  <c r="E3034" i="1"/>
  <c r="E1041" i="1"/>
  <c r="E401" i="1"/>
  <c r="E3383" i="1"/>
  <c r="E3683" i="1"/>
  <c r="E1378" i="1"/>
  <c r="E30" i="1"/>
  <c r="E2389" i="1"/>
  <c r="E2064" i="1"/>
  <c r="E1756" i="1"/>
  <c r="E2065" i="1"/>
  <c r="E402" i="1"/>
  <c r="E3035" i="1"/>
  <c r="E1042" i="1"/>
  <c r="E2066" i="1"/>
  <c r="E2700" i="1"/>
  <c r="E2701" i="1"/>
  <c r="E2067" i="1"/>
  <c r="E3036" i="1"/>
  <c r="E31" i="1"/>
  <c r="E2702" i="1"/>
  <c r="E2068" i="1"/>
  <c r="E2703" i="1"/>
  <c r="E32" i="1"/>
  <c r="E3684" i="1"/>
  <c r="E403" i="1"/>
  <c r="E1757" i="1"/>
  <c r="E3037" i="1"/>
  <c r="E2704" i="1"/>
  <c r="E2069" i="1"/>
  <c r="E740" i="1"/>
  <c r="E741" i="1"/>
  <c r="E33" i="1"/>
  <c r="E2390" i="1"/>
  <c r="E1043" i="1"/>
  <c r="E3685" i="1"/>
  <c r="E3384" i="1"/>
  <c r="E1044" i="1"/>
  <c r="E1045" i="1"/>
  <c r="E2070" i="1"/>
  <c r="E404" i="1"/>
  <c r="E3038" i="1"/>
  <c r="E2391" i="1"/>
  <c r="E1046" i="1"/>
  <c r="E3039" i="1"/>
  <c r="E34" i="1"/>
  <c r="E1047" i="1"/>
  <c r="E742" i="1"/>
  <c r="E1379" i="1"/>
  <c r="E2071" i="1"/>
  <c r="E405" i="1"/>
  <c r="E2392" i="1"/>
  <c r="E2072" i="1"/>
  <c r="E35" i="1"/>
  <c r="E1380" i="1"/>
  <c r="E1048" i="1"/>
  <c r="E1049" i="1"/>
  <c r="E2705" i="1"/>
  <c r="E3686" i="1"/>
  <c r="E3040" i="1"/>
  <c r="E3385" i="1"/>
  <c r="E3386" i="1"/>
  <c r="E2393" i="1"/>
  <c r="E1758" i="1"/>
  <c r="E1381" i="1"/>
  <c r="E1050" i="1"/>
  <c r="E1051" i="1"/>
  <c r="E1052" i="1"/>
  <c r="E3041" i="1"/>
  <c r="E36" i="1"/>
  <c r="E3387" i="1"/>
  <c r="E3388" i="1"/>
  <c r="E3389" i="1"/>
  <c r="E2073" i="1"/>
  <c r="E1759" i="1"/>
  <c r="E3390" i="1"/>
  <c r="E1760" i="1"/>
  <c r="E1053" i="1"/>
  <c r="E1054" i="1"/>
  <c r="E1761" i="1"/>
  <c r="E406" i="1"/>
  <c r="E3687" i="1"/>
  <c r="E407" i="1"/>
  <c r="E1762" i="1"/>
  <c r="E2074" i="1"/>
  <c r="E408" i="1"/>
  <c r="E2706" i="1"/>
  <c r="E1382" i="1"/>
  <c r="E3042" i="1"/>
  <c r="E3688" i="1"/>
  <c r="E2075" i="1"/>
  <c r="E743" i="1"/>
  <c r="E3689" i="1"/>
  <c r="E3690" i="1"/>
  <c r="E409" i="1"/>
  <c r="E3691" i="1"/>
  <c r="E3043" i="1"/>
  <c r="E1055" i="1"/>
  <c r="E1383" i="1"/>
  <c r="E2707" i="1"/>
  <c r="E3692" i="1"/>
  <c r="E3044" i="1"/>
  <c r="E1384" i="1"/>
  <c r="E2708" i="1"/>
  <c r="E3391" i="1"/>
  <c r="E37" i="1"/>
  <c r="E744" i="1"/>
  <c r="E2076" i="1"/>
  <c r="E410" i="1"/>
  <c r="E745" i="1"/>
  <c r="E3045" i="1"/>
  <c r="E3392" i="1"/>
  <c r="E1056" i="1"/>
  <c r="E2709" i="1"/>
  <c r="E38" i="1"/>
  <c r="E2077" i="1"/>
  <c r="E3393" i="1"/>
  <c r="E1385" i="1"/>
  <c r="E746" i="1"/>
  <c r="E1386" i="1"/>
  <c r="E2394" i="1"/>
  <c r="E1763" i="1"/>
  <c r="E3693" i="1"/>
  <c r="E747" i="1"/>
  <c r="E2078" i="1"/>
  <c r="E2710" i="1"/>
  <c r="E411" i="1"/>
  <c r="E2395" i="1"/>
  <c r="E748" i="1"/>
  <c r="E1764" i="1"/>
  <c r="E1057" i="1"/>
  <c r="E39" i="1"/>
  <c r="E2079" i="1"/>
  <c r="E749" i="1"/>
  <c r="E2711" i="1"/>
  <c r="E40" i="1"/>
  <c r="E1058" i="1"/>
  <c r="E3394" i="1"/>
  <c r="E3694" i="1"/>
  <c r="E750" i="1"/>
  <c r="E412" i="1"/>
  <c r="E1387" i="1"/>
  <c r="E1765" i="1"/>
  <c r="E3046" i="1"/>
  <c r="E2080" i="1"/>
  <c r="E1388" i="1"/>
  <c r="E41" i="1"/>
  <c r="E1059" i="1"/>
  <c r="E2712" i="1"/>
  <c r="E3695" i="1"/>
  <c r="E2713" i="1"/>
  <c r="E42" i="1"/>
  <c r="E751" i="1"/>
  <c r="E1766" i="1"/>
  <c r="E1389" i="1"/>
  <c r="E3047" i="1"/>
  <c r="E43" i="1"/>
  <c r="E44" i="1"/>
  <c r="E3395" i="1"/>
  <c r="E2396" i="1"/>
  <c r="E752" i="1"/>
  <c r="E1390" i="1"/>
  <c r="E1060" i="1"/>
  <c r="E413" i="1"/>
  <c r="E45" i="1"/>
  <c r="E1391" i="1"/>
  <c r="E2081" i="1"/>
  <c r="E3396" i="1"/>
  <c r="E1767" i="1"/>
  <c r="E2714" i="1"/>
  <c r="E3048" i="1"/>
  <c r="E2397" i="1"/>
  <c r="E2082" i="1"/>
  <c r="E2083" i="1"/>
  <c r="E3696" i="1"/>
  <c r="E414" i="1"/>
  <c r="E3697" i="1"/>
  <c r="E2398" i="1"/>
  <c r="E3698" i="1"/>
  <c r="E753" i="1"/>
  <c r="E46" i="1"/>
  <c r="E1392" i="1"/>
  <c r="E754" i="1"/>
  <c r="E755" i="1"/>
  <c r="E756" i="1"/>
  <c r="E2715" i="1"/>
  <c r="E3397" i="1"/>
  <c r="E3049" i="1"/>
  <c r="E47" i="1"/>
  <c r="E2716" i="1"/>
  <c r="E2717" i="1"/>
  <c r="E3050" i="1"/>
  <c r="E1768" i="1"/>
  <c r="E1769" i="1"/>
  <c r="E2718" i="1"/>
  <c r="E3699" i="1"/>
  <c r="E1770" i="1"/>
  <c r="E1393" i="1"/>
  <c r="E3051" i="1"/>
  <c r="E757" i="1"/>
  <c r="E3700" i="1"/>
  <c r="E3701" i="1"/>
  <c r="E1061" i="1"/>
  <c r="E2719" i="1"/>
  <c r="E3052" i="1"/>
  <c r="E2399" i="1"/>
  <c r="E1062" i="1"/>
  <c r="E1063" i="1"/>
  <c r="E1064" i="1"/>
  <c r="E1394" i="1"/>
  <c r="E48" i="1"/>
  <c r="E1395" i="1"/>
  <c r="E2720" i="1"/>
  <c r="E3053" i="1"/>
  <c r="E3702" i="1"/>
  <c r="E3398" i="1"/>
  <c r="E1396" i="1"/>
  <c r="E3054" i="1"/>
  <c r="E3055" i="1"/>
  <c r="E3399" i="1"/>
  <c r="E3400" i="1"/>
  <c r="E2400" i="1"/>
  <c r="E1397" i="1"/>
  <c r="E1398" i="1"/>
  <c r="E49" i="1"/>
  <c r="E1065" i="1"/>
  <c r="E1771" i="1"/>
  <c r="E3703" i="1"/>
  <c r="E2721" i="1"/>
  <c r="E415" i="1"/>
  <c r="E416" i="1"/>
  <c r="E2084" i="1"/>
  <c r="E417" i="1"/>
  <c r="E2401" i="1"/>
  <c r="E3704" i="1"/>
  <c r="E1399" i="1"/>
  <c r="E1400" i="1"/>
  <c r="E418" i="1"/>
  <c r="E3401" i="1"/>
  <c r="E3402" i="1"/>
  <c r="E419" i="1"/>
  <c r="E420" i="1"/>
  <c r="E1066" i="1"/>
  <c r="E2402" i="1"/>
  <c r="E1067" i="1"/>
  <c r="E1068" i="1"/>
  <c r="E1772" i="1"/>
  <c r="E3705" i="1"/>
  <c r="E2085" i="1"/>
  <c r="E3056" i="1"/>
  <c r="E2403" i="1"/>
  <c r="E2086" i="1"/>
  <c r="E758" i="1"/>
  <c r="E2722" i="1"/>
  <c r="E2087" i="1"/>
  <c r="E2404" i="1"/>
  <c r="E1773" i="1"/>
  <c r="E3057" i="1"/>
  <c r="E50" i="1"/>
  <c r="E3403" i="1"/>
  <c r="E759" i="1"/>
  <c r="E1069" i="1"/>
  <c r="E1774" i="1"/>
  <c r="E2405" i="1"/>
  <c r="E2723" i="1"/>
  <c r="E3706" i="1"/>
  <c r="E2088" i="1"/>
  <c r="E1401" i="1"/>
  <c r="E1070" i="1"/>
  <c r="E2406" i="1"/>
  <c r="E1402" i="1"/>
  <c r="E2407" i="1"/>
  <c r="E2724" i="1"/>
  <c r="E2089" i="1"/>
  <c r="E3707" i="1"/>
  <c r="E760" i="1"/>
  <c r="E3404" i="1"/>
  <c r="E761" i="1"/>
  <c r="E1775" i="1"/>
  <c r="E1403" i="1"/>
  <c r="E2408" i="1"/>
  <c r="E51" i="1"/>
  <c r="E2409" i="1"/>
  <c r="E3405" i="1"/>
  <c r="E1071" i="1"/>
  <c r="E1404" i="1"/>
  <c r="E2410" i="1"/>
  <c r="E2725" i="1"/>
  <c r="E3708" i="1"/>
  <c r="E421" i="1"/>
  <c r="E422" i="1"/>
  <c r="E3058" i="1"/>
  <c r="E423" i="1"/>
  <c r="E2726" i="1"/>
  <c r="E3406" i="1"/>
  <c r="E1776" i="1"/>
  <c r="E3407" i="1"/>
  <c r="E424" i="1"/>
  <c r="E762" i="1"/>
  <c r="E763" i="1"/>
  <c r="E764" i="1"/>
  <c r="E2727" i="1"/>
  <c r="E425" i="1"/>
  <c r="E1777" i="1"/>
  <c r="E1778" i="1"/>
  <c r="E3059" i="1"/>
  <c r="E2728" i="1"/>
  <c r="E3060" i="1"/>
  <c r="E1072" i="1"/>
  <c r="E1073" i="1"/>
  <c r="E1405" i="1"/>
  <c r="E426" i="1"/>
  <c r="E765" i="1"/>
  <c r="E52" i="1"/>
  <c r="E3061" i="1"/>
  <c r="E2090" i="1"/>
  <c r="E427" i="1"/>
  <c r="E2411" i="1"/>
  <c r="E3408" i="1"/>
  <c r="E1406" i="1"/>
  <c r="E3709" i="1"/>
  <c r="E1074" i="1"/>
  <c r="E1075" i="1"/>
  <c r="E1076" i="1"/>
  <c r="E1779" i="1"/>
  <c r="E3409" i="1"/>
  <c r="E3710" i="1"/>
  <c r="E428" i="1"/>
  <c r="E1407" i="1"/>
  <c r="E1077" i="1"/>
  <c r="E3410" i="1"/>
  <c r="E1078" i="1"/>
  <c r="E429" i="1"/>
  <c r="E2729" i="1"/>
  <c r="E2091" i="1"/>
  <c r="E1079" i="1"/>
  <c r="E3062" i="1"/>
  <c r="E3711" i="1"/>
  <c r="E3411" i="1"/>
  <c r="E53" i="1"/>
  <c r="E54" i="1"/>
  <c r="E430" i="1"/>
  <c r="E2730" i="1"/>
  <c r="E766" i="1"/>
  <c r="E3063" i="1"/>
  <c r="E1780" i="1"/>
  <c r="E55" i="1"/>
  <c r="E2092" i="1"/>
  <c r="E767" i="1"/>
  <c r="E3412" i="1"/>
  <c r="E3064" i="1"/>
  <c r="E1781" i="1"/>
  <c r="E3065" i="1"/>
  <c r="E3066" i="1"/>
  <c r="E2412" i="1"/>
  <c r="E768" i="1"/>
  <c r="E431" i="1"/>
  <c r="E3413" i="1"/>
  <c r="E1782" i="1"/>
  <c r="E432" i="1"/>
  <c r="E3712" i="1"/>
  <c r="E1783" i="1"/>
  <c r="E3713" i="1"/>
  <c r="E3414" i="1"/>
  <c r="E56" i="1"/>
  <c r="E1408" i="1"/>
  <c r="E3067" i="1"/>
  <c r="E2093" i="1"/>
  <c r="E57" i="1"/>
  <c r="E3068" i="1"/>
  <c r="E1784" i="1"/>
  <c r="E58" i="1"/>
  <c r="E2731" i="1"/>
  <c r="E3069" i="1"/>
  <c r="E3070" i="1"/>
  <c r="E1785" i="1"/>
  <c r="E1786" i="1"/>
  <c r="E2413" i="1"/>
  <c r="E2414" i="1"/>
  <c r="E1080" i="1"/>
  <c r="E3071" i="1"/>
  <c r="E1409" i="1"/>
  <c r="E433" i="1"/>
  <c r="E1787" i="1"/>
  <c r="E1081" i="1"/>
  <c r="E1082" i="1"/>
  <c r="E1410" i="1"/>
  <c r="E2732" i="1"/>
  <c r="E434" i="1"/>
  <c r="E3415" i="1"/>
  <c r="E1083" i="1"/>
  <c r="E2415" i="1"/>
  <c r="E435" i="1"/>
  <c r="E3416" i="1"/>
  <c r="E769" i="1"/>
  <c r="E2733" i="1"/>
  <c r="E3714" i="1"/>
  <c r="E3715" i="1"/>
  <c r="E1411" i="1"/>
  <c r="E59" i="1"/>
  <c r="E60" i="1"/>
  <c r="E1412" i="1"/>
  <c r="E1788" i="1"/>
  <c r="E2416" i="1"/>
  <c r="E2417" i="1"/>
  <c r="E3716" i="1"/>
  <c r="E61" i="1"/>
  <c r="E3717" i="1"/>
  <c r="E436" i="1"/>
  <c r="E770" i="1"/>
  <c r="E2418" i="1"/>
  <c r="E3718" i="1"/>
  <c r="E2734" i="1"/>
  <c r="E62" i="1"/>
  <c r="E771" i="1"/>
  <c r="E1789" i="1"/>
  <c r="E1084" i="1"/>
  <c r="E772" i="1"/>
  <c r="E3417" i="1"/>
  <c r="E2094" i="1"/>
  <c r="E2095" i="1"/>
  <c r="E63" i="1"/>
  <c r="E1790" i="1"/>
  <c r="E2735" i="1"/>
  <c r="E2736" i="1"/>
  <c r="E1791" i="1"/>
  <c r="E2096" i="1"/>
  <c r="E3418" i="1"/>
  <c r="E2419" i="1"/>
  <c r="E1413" i="1"/>
  <c r="E64" i="1"/>
  <c r="E1085" i="1"/>
  <c r="E2420" i="1"/>
  <c r="E2097" i="1"/>
  <c r="E3072" i="1"/>
  <c r="E2421" i="1"/>
  <c r="E2098" i="1"/>
  <c r="E3073" i="1"/>
  <c r="E3719" i="1"/>
  <c r="E1414" i="1"/>
  <c r="E437" i="1"/>
  <c r="E3419" i="1"/>
  <c r="E3720" i="1"/>
  <c r="E1792" i="1"/>
  <c r="E3074" i="1"/>
  <c r="E773" i="1"/>
  <c r="E2099" i="1"/>
  <c r="E2737" i="1"/>
  <c r="E1793" i="1"/>
  <c r="E1086" i="1"/>
  <c r="E3075" i="1"/>
  <c r="E438" i="1"/>
  <c r="E3721" i="1"/>
  <c r="E439" i="1"/>
  <c r="E3722" i="1"/>
  <c r="E3076" i="1"/>
  <c r="E1087" i="1"/>
  <c r="E1794" i="1"/>
  <c r="E2100" i="1"/>
  <c r="E1795" i="1"/>
  <c r="E774" i="1"/>
  <c r="E2738" i="1"/>
  <c r="E1088" i="1"/>
  <c r="E3420" i="1"/>
  <c r="E1415" i="1"/>
  <c r="E2101" i="1"/>
  <c r="E2422" i="1"/>
  <c r="E775" i="1"/>
  <c r="E1416" i="1"/>
  <c r="E776" i="1"/>
  <c r="E1089" i="1"/>
  <c r="E2423" i="1"/>
  <c r="E777" i="1"/>
  <c r="E2739" i="1"/>
  <c r="E1417" i="1"/>
  <c r="E1418" i="1"/>
  <c r="E440" i="1"/>
  <c r="E2102" i="1"/>
  <c r="E1090" i="1"/>
  <c r="E441" i="1"/>
  <c r="E442" i="1"/>
  <c r="E2103" i="1"/>
  <c r="E3077" i="1"/>
  <c r="E65" i="1"/>
  <c r="E1419" i="1"/>
  <c r="E2424" i="1"/>
  <c r="E2104" i="1"/>
  <c r="E3723" i="1"/>
  <c r="E66" i="1"/>
  <c r="E1091" i="1"/>
  <c r="E1420" i="1"/>
  <c r="E67" i="1"/>
  <c r="E3078" i="1"/>
  <c r="E3421" i="1"/>
  <c r="E3724" i="1"/>
  <c r="E443" i="1"/>
  <c r="E1421" i="1"/>
  <c r="E2425" i="1"/>
  <c r="E778" i="1"/>
  <c r="E2105" i="1"/>
  <c r="E3725" i="1"/>
  <c r="E3726" i="1"/>
  <c r="E1422" i="1"/>
  <c r="E3079" i="1"/>
  <c r="E1423" i="1"/>
  <c r="E68" i="1"/>
  <c r="E2106" i="1"/>
  <c r="E3727" i="1"/>
  <c r="E3728" i="1"/>
  <c r="E3080" i="1"/>
  <c r="E2740" i="1"/>
  <c r="E1092" i="1"/>
  <c r="E1093" i="1"/>
  <c r="E1094" i="1"/>
  <c r="E1424" i="1"/>
  <c r="E3081" i="1"/>
  <c r="E444" i="1"/>
  <c r="E2426" i="1"/>
  <c r="E2107" i="1"/>
  <c r="E3729" i="1"/>
  <c r="E2108" i="1"/>
  <c r="E69" i="1"/>
  <c r="E3422" i="1"/>
  <c r="E2741" i="1"/>
  <c r="E779" i="1"/>
  <c r="E2427" i="1"/>
  <c r="E2742" i="1"/>
  <c r="E1425" i="1"/>
  <c r="E1095" i="1"/>
  <c r="E1796" i="1"/>
  <c r="E1797" i="1"/>
  <c r="E1426" i="1"/>
  <c r="E70" i="1"/>
  <c r="E1427" i="1"/>
  <c r="E1096" i="1"/>
  <c r="E445" i="1"/>
  <c r="E71" i="1"/>
  <c r="E3423" i="1"/>
  <c r="E1428" i="1"/>
  <c r="E2743" i="1"/>
  <c r="E2428" i="1"/>
  <c r="E3082" i="1"/>
  <c r="E780" i="1"/>
  <c r="E1429" i="1"/>
  <c r="E72" i="1"/>
  <c r="E1430" i="1"/>
  <c r="E1097" i="1"/>
  <c r="E446" i="1"/>
  <c r="E1098" i="1"/>
  <c r="E3730" i="1"/>
  <c r="E2744" i="1"/>
  <c r="E2429" i="1"/>
  <c r="E3424" i="1"/>
  <c r="E1099" i="1"/>
  <c r="E2109" i="1"/>
  <c r="E1798" i="1"/>
  <c r="E1100" i="1"/>
  <c r="E2745" i="1"/>
  <c r="E1431" i="1"/>
  <c r="E1799" i="1"/>
  <c r="E1432" i="1"/>
  <c r="E3425" i="1"/>
  <c r="E2110" i="1"/>
  <c r="E3083" i="1"/>
  <c r="E3084" i="1"/>
  <c r="E3426" i="1"/>
  <c r="E3731" i="1"/>
  <c r="E3732" i="1"/>
  <c r="E447" i="1"/>
  <c r="E73" i="1"/>
  <c r="E1101" i="1"/>
  <c r="E3733" i="1"/>
  <c r="E781" i="1"/>
  <c r="E1433" i="1"/>
  <c r="E3427" i="1"/>
  <c r="E2111" i="1"/>
  <c r="E74" i="1"/>
  <c r="E2430" i="1"/>
  <c r="E448" i="1"/>
  <c r="E75" i="1"/>
  <c r="E1434" i="1"/>
  <c r="E2431" i="1"/>
  <c r="E2432" i="1"/>
  <c r="E3428" i="1"/>
  <c r="E1435" i="1"/>
  <c r="E3085" i="1"/>
  <c r="E76" i="1"/>
  <c r="E449" i="1"/>
  <c r="E782" i="1"/>
  <c r="E1436" i="1"/>
  <c r="E1800" i="1"/>
  <c r="E3734" i="1"/>
  <c r="E1102" i="1"/>
  <c r="E2433" i="1"/>
  <c r="E3735" i="1"/>
  <c r="E1437" i="1"/>
  <c r="E1438" i="1"/>
  <c r="E2434" i="1"/>
  <c r="E3429" i="1"/>
  <c r="E2435" i="1"/>
  <c r="E2436" i="1"/>
  <c r="E2746" i="1"/>
  <c r="E1439" i="1"/>
  <c r="E3086" i="1"/>
  <c r="E1801" i="1"/>
  <c r="E1103" i="1"/>
  <c r="E1104" i="1"/>
  <c r="E2437" i="1"/>
  <c r="E3736" i="1"/>
  <c r="E2438" i="1"/>
  <c r="E1440" i="1"/>
  <c r="E2439" i="1"/>
  <c r="E2440" i="1"/>
  <c r="E1441" i="1"/>
  <c r="E2747" i="1"/>
  <c r="E77" i="1"/>
  <c r="E2441" i="1"/>
  <c r="E3430" i="1"/>
  <c r="E450" i="1"/>
  <c r="E3431" i="1"/>
  <c r="E78" i="1"/>
  <c r="E451" i="1"/>
  <c r="E3087" i="1"/>
  <c r="E79" i="1"/>
  <c r="E80" i="1"/>
  <c r="E3737" i="1"/>
  <c r="E3738" i="1"/>
  <c r="E2442" i="1"/>
  <c r="E1442" i="1"/>
  <c r="E81" i="1"/>
  <c r="E3432" i="1"/>
  <c r="E1443" i="1"/>
  <c r="E783" i="1"/>
  <c r="E1802" i="1"/>
  <c r="E2443" i="1"/>
  <c r="E2112" i="1"/>
  <c r="E1105" i="1"/>
  <c r="E3088" i="1"/>
  <c r="E3739" i="1"/>
  <c r="E3433" i="1"/>
  <c r="E3434" i="1"/>
  <c r="E1106" i="1"/>
  <c r="E784" i="1"/>
  <c r="E785" i="1"/>
  <c r="E3740" i="1"/>
  <c r="E2113" i="1"/>
  <c r="E452" i="1"/>
  <c r="E453" i="1"/>
  <c r="E2114" i="1"/>
  <c r="E3741" i="1"/>
  <c r="E454" i="1"/>
  <c r="E455" i="1"/>
  <c r="E3089" i="1"/>
  <c r="E2748" i="1"/>
  <c r="E456" i="1"/>
  <c r="E3435" i="1"/>
  <c r="E1444" i="1"/>
  <c r="E3090" i="1"/>
  <c r="E1107" i="1"/>
  <c r="E1445" i="1"/>
  <c r="E1803" i="1"/>
  <c r="E82" i="1"/>
  <c r="E83" i="1"/>
  <c r="E2444" i="1"/>
  <c r="E1108" i="1"/>
  <c r="E3436" i="1"/>
  <c r="E2445" i="1"/>
  <c r="E3437" i="1"/>
  <c r="E3091" i="1"/>
  <c r="E786" i="1"/>
  <c r="E457" i="1"/>
  <c r="E787" i="1"/>
  <c r="E1446" i="1"/>
  <c r="E788" i="1"/>
  <c r="E1109" i="1"/>
  <c r="E3742" i="1"/>
  <c r="E458" i="1"/>
  <c r="E1804" i="1"/>
  <c r="E3092" i="1"/>
  <c r="E459" i="1"/>
  <c r="E460" i="1"/>
  <c r="E1447" i="1"/>
  <c r="E2115" i="1"/>
  <c r="E461" i="1"/>
  <c r="E3438" i="1"/>
  <c r="E2749" i="1"/>
  <c r="E1805" i="1"/>
  <c r="E789" i="1"/>
  <c r="E3093" i="1"/>
  <c r="E1110" i="1"/>
  <c r="E84" i="1"/>
  <c r="E1806" i="1"/>
  <c r="E1448" i="1"/>
  <c r="E3094" i="1"/>
  <c r="E1111" i="1"/>
  <c r="E1807" i="1"/>
  <c r="E3743" i="1"/>
  <c r="E2750" i="1"/>
  <c r="E1112" i="1"/>
  <c r="E2751" i="1"/>
  <c r="E462" i="1"/>
  <c r="E3439" i="1"/>
  <c r="E2116" i="1"/>
  <c r="E1808" i="1"/>
  <c r="E1809" i="1"/>
  <c r="E790" i="1"/>
  <c r="E2446" i="1"/>
  <c r="E85" i="1"/>
  <c r="E2447" i="1"/>
  <c r="E86" i="1"/>
  <c r="E3095" i="1"/>
  <c r="E2117" i="1"/>
  <c r="E791" i="1"/>
  <c r="E463" i="1"/>
  <c r="E2118" i="1"/>
  <c r="E1449" i="1"/>
  <c r="E3744" i="1"/>
  <c r="E1450" i="1"/>
  <c r="E2752" i="1"/>
  <c r="E3440" i="1"/>
  <c r="E87" i="1"/>
  <c r="E1451" i="1"/>
  <c r="E1810" i="1"/>
  <c r="E2753" i="1"/>
  <c r="E3096" i="1"/>
  <c r="E464" i="1"/>
  <c r="E465" i="1"/>
  <c r="E466" i="1"/>
  <c r="E792" i="1"/>
  <c r="E2754" i="1"/>
  <c r="E793" i="1"/>
  <c r="E3745" i="1"/>
  <c r="E2755" i="1"/>
  <c r="E2119" i="1"/>
  <c r="E3441" i="1"/>
  <c r="E2120" i="1"/>
  <c r="E794" i="1"/>
  <c r="E1452" i="1"/>
  <c r="E2756" i="1"/>
  <c r="E2757" i="1"/>
  <c r="E1811" i="1"/>
  <c r="E467" i="1"/>
  <c r="E468" i="1"/>
  <c r="E1812" i="1"/>
  <c r="E1453" i="1"/>
  <c r="E2758" i="1"/>
  <c r="E88" i="1"/>
  <c r="E1113" i="1"/>
  <c r="E1454" i="1"/>
  <c r="E1114" i="1"/>
  <c r="E1455" i="1"/>
  <c r="E2448" i="1"/>
  <c r="E2449" i="1"/>
  <c r="E3097" i="1"/>
  <c r="E2450" i="1"/>
  <c r="E3098" i="1"/>
  <c r="E3746" i="1"/>
  <c r="E2121" i="1"/>
  <c r="E2451" i="1"/>
  <c r="E89" i="1"/>
  <c r="E1115" i="1"/>
  <c r="E90" i="1"/>
  <c r="E1456" i="1"/>
  <c r="E1813" i="1"/>
  <c r="E1457" i="1"/>
  <c r="E1458" i="1"/>
  <c r="E795" i="1"/>
  <c r="E91" i="1"/>
  <c r="E1814" i="1"/>
  <c r="E2122" i="1"/>
  <c r="E3747" i="1"/>
  <c r="E1459" i="1"/>
  <c r="E1116" i="1"/>
  <c r="E3099" i="1"/>
  <c r="E469" i="1"/>
  <c r="E1460" i="1"/>
  <c r="E3100" i="1"/>
  <c r="E1815" i="1"/>
  <c r="E2452" i="1"/>
  <c r="E470" i="1"/>
  <c r="E1816" i="1"/>
  <c r="E92" i="1"/>
  <c r="E2453" i="1"/>
  <c r="E1117" i="1"/>
  <c r="E2454" i="1"/>
  <c r="E93" i="1"/>
  <c r="E2123" i="1"/>
  <c r="E471" i="1"/>
  <c r="E796" i="1"/>
  <c r="E472" i="1"/>
  <c r="E797" i="1"/>
  <c r="E473" i="1"/>
  <c r="E2759" i="1"/>
  <c r="E474" i="1"/>
  <c r="E1118" i="1"/>
  <c r="E1461" i="1"/>
  <c r="E798" i="1"/>
  <c r="E2760" i="1"/>
  <c r="E1119" i="1"/>
  <c r="E94" i="1"/>
  <c r="E1462" i="1"/>
  <c r="E2124" i="1"/>
  <c r="E95" i="1"/>
  <c r="E96" i="1"/>
  <c r="E2761" i="1"/>
  <c r="E2455" i="1"/>
  <c r="E1463" i="1"/>
  <c r="E1464" i="1"/>
  <c r="E475" i="1"/>
  <c r="E3101" i="1"/>
  <c r="E1120" i="1"/>
  <c r="E3102" i="1"/>
  <c r="E2762" i="1"/>
  <c r="E2456" i="1"/>
  <c r="E1465" i="1"/>
  <c r="E1817" i="1"/>
  <c r="E1121" i="1"/>
  <c r="E476" i="1"/>
  <c r="E2125" i="1"/>
  <c r="E1818" i="1"/>
  <c r="E1466" i="1"/>
  <c r="E799" i="1"/>
  <c r="E477" i="1"/>
  <c r="E1467" i="1"/>
  <c r="E2126" i="1"/>
  <c r="E478" i="1"/>
  <c r="E1122" i="1"/>
  <c r="E97" i="1"/>
  <c r="E1819" i="1"/>
  <c r="E3442" i="1"/>
  <c r="E3748" i="1"/>
  <c r="E1468" i="1"/>
  <c r="E3103" i="1"/>
  <c r="E2127" i="1"/>
  <c r="E98" i="1"/>
  <c r="E2763" i="1"/>
  <c r="E2128" i="1"/>
  <c r="E800" i="1"/>
  <c r="E2457" i="1"/>
  <c r="E3749" i="1"/>
  <c r="E1820" i="1"/>
  <c r="E3750" i="1"/>
  <c r="E3443" i="1"/>
  <c r="E99" i="1"/>
  <c r="E100" i="1"/>
  <c r="E2129" i="1"/>
  <c r="E2764" i="1"/>
  <c r="E801" i="1"/>
  <c r="E101" i="1"/>
  <c r="E802" i="1"/>
  <c r="E1123" i="1"/>
  <c r="E2765" i="1"/>
  <c r="E2766" i="1"/>
  <c r="E2130" i="1"/>
  <c r="E1821" i="1"/>
  <c r="E1124" i="1"/>
  <c r="E1822" i="1"/>
  <c r="E1823" i="1"/>
  <c r="E1469" i="1"/>
  <c r="E102" i="1"/>
  <c r="E479" i="1"/>
  <c r="E1824" i="1"/>
  <c r="E3444" i="1"/>
  <c r="E2131" i="1"/>
  <c r="E1470" i="1"/>
  <c r="E103" i="1"/>
  <c r="E2767" i="1"/>
  <c r="E2132" i="1"/>
  <c r="E480" i="1"/>
  <c r="E1471" i="1"/>
  <c r="E803" i="1"/>
  <c r="E104" i="1"/>
  <c r="E1825" i="1"/>
  <c r="E3751" i="1"/>
  <c r="E2768" i="1"/>
  <c r="E1125" i="1"/>
  <c r="E3104" i="1"/>
  <c r="E2133" i="1"/>
  <c r="E2458" i="1"/>
  <c r="E3105" i="1"/>
  <c r="E481" i="1"/>
  <c r="E3752" i="1"/>
  <c r="E2459" i="1"/>
  <c r="E2769" i="1"/>
  <c r="E3753" i="1"/>
  <c r="E1472" i="1"/>
  <c r="E3754" i="1"/>
  <c r="E1126" i="1"/>
  <c r="E2460" i="1"/>
  <c r="E3755" i="1"/>
  <c r="E2461" i="1"/>
  <c r="E1127" i="1"/>
  <c r="E105" i="1"/>
  <c r="E2462" i="1"/>
  <c r="E1128" i="1"/>
  <c r="E482" i="1"/>
  <c r="E3445" i="1"/>
  <c r="E3106" i="1"/>
  <c r="E1473" i="1"/>
  <c r="E804" i="1"/>
  <c r="E106" i="1"/>
  <c r="E107" i="1"/>
  <c r="E3756" i="1"/>
  <c r="E805" i="1"/>
  <c r="E1129" i="1"/>
  <c r="E1474" i="1"/>
  <c r="E1130" i="1"/>
  <c r="E1131" i="1"/>
  <c r="E3446" i="1"/>
  <c r="E1826" i="1"/>
  <c r="E3107" i="1"/>
  <c r="E1132" i="1"/>
  <c r="E2770" i="1"/>
  <c r="E2134" i="1"/>
  <c r="E2135" i="1"/>
  <c r="E1133" i="1"/>
  <c r="E2136" i="1"/>
  <c r="E2137" i="1"/>
  <c r="E806" i="1"/>
  <c r="E3108" i="1"/>
  <c r="E483" i="1"/>
  <c r="E108" i="1"/>
  <c r="E3447" i="1"/>
  <c r="E1827" i="1"/>
  <c r="E1475" i="1"/>
  <c r="E2771" i="1"/>
  <c r="E3448" i="1"/>
  <c r="E484" i="1"/>
  <c r="E2138" i="1"/>
  <c r="E3109" i="1"/>
  <c r="E1134" i="1"/>
  <c r="E1828" i="1"/>
  <c r="E3110" i="1"/>
  <c r="E3111" i="1"/>
  <c r="E2139" i="1"/>
  <c r="E1476" i="1"/>
  <c r="E3757" i="1"/>
  <c r="E3449" i="1"/>
  <c r="E2140" i="1"/>
  <c r="E3450" i="1"/>
  <c r="E1135" i="1"/>
  <c r="E485" i="1"/>
  <c r="E807" i="1"/>
  <c r="E2463" i="1"/>
  <c r="E486" i="1"/>
  <c r="E808" i="1"/>
  <c r="E3112" i="1"/>
  <c r="E2141" i="1"/>
  <c r="E2772" i="1"/>
  <c r="E2142" i="1"/>
  <c r="E1829" i="1"/>
  <c r="E2773" i="1"/>
  <c r="E3113" i="1"/>
  <c r="E2143" i="1"/>
  <c r="E2774" i="1"/>
  <c r="E2464" i="1"/>
  <c r="E109" i="1"/>
  <c r="E3451" i="1"/>
  <c r="E2775" i="1"/>
  <c r="E1830" i="1"/>
  <c r="E1477" i="1"/>
  <c r="E1831" i="1"/>
  <c r="E110" i="1"/>
  <c r="E1832" i="1"/>
  <c r="E1478" i="1"/>
  <c r="E3758" i="1"/>
  <c r="E2776" i="1"/>
  <c r="E809" i="1"/>
  <c r="E3114" i="1"/>
  <c r="E3759" i="1"/>
  <c r="E487" i="1"/>
  <c r="E1833" i="1"/>
  <c r="E3452" i="1"/>
  <c r="E1834" i="1"/>
  <c r="E3453" i="1"/>
  <c r="E488" i="1"/>
  <c r="E3454" i="1"/>
  <c r="E2465" i="1"/>
  <c r="E489" i="1"/>
  <c r="E3455" i="1"/>
  <c r="E3456" i="1"/>
  <c r="E3457" i="1"/>
  <c r="E490" i="1"/>
  <c r="E810" i="1"/>
  <c r="E1835" i="1"/>
  <c r="E3760" i="1"/>
  <c r="E3761" i="1"/>
  <c r="E2777" i="1"/>
  <c r="E3115" i="1"/>
  <c r="E3116" i="1"/>
  <c r="E2144" i="1"/>
  <c r="E1836" i="1"/>
  <c r="E3762" i="1"/>
  <c r="E491" i="1"/>
  <c r="E1479" i="1"/>
  <c r="E3458" i="1"/>
  <c r="E3763" i="1"/>
  <c r="E3459" i="1"/>
  <c r="E1837" i="1"/>
  <c r="E492" i="1"/>
  <c r="E493" i="1"/>
  <c r="E1838" i="1"/>
  <c r="E1136" i="1"/>
  <c r="E494" i="1"/>
  <c r="E2778" i="1"/>
  <c r="E3460" i="1"/>
  <c r="E2466" i="1"/>
  <c r="E3461" i="1"/>
  <c r="E1839" i="1"/>
  <c r="E1480" i="1"/>
  <c r="E3764" i="1"/>
  <c r="E495" i="1"/>
  <c r="E811" i="1"/>
  <c r="E1481" i="1"/>
  <c r="E2779" i="1"/>
  <c r="E3462" i="1"/>
  <c r="E2467" i="1"/>
  <c r="E1482" i="1"/>
  <c r="E2145" i="1"/>
  <c r="E3463" i="1"/>
  <c r="E1483" i="1"/>
  <c r="E496" i="1"/>
  <c r="E111" i="1"/>
  <c r="E3117" i="1"/>
  <c r="E812" i="1"/>
  <c r="E813" i="1"/>
  <c r="E3118" i="1"/>
  <c r="E3119" i="1"/>
  <c r="E3765" i="1"/>
  <c r="E2780" i="1"/>
  <c r="E1840" i="1"/>
  <c r="E1484" i="1"/>
  <c r="E497" i="1"/>
  <c r="E3120" i="1"/>
  <c r="E3121" i="1"/>
  <c r="E3122" i="1"/>
  <c r="E112" i="1"/>
  <c r="E3123" i="1"/>
  <c r="E2781" i="1"/>
  <c r="E113" i="1"/>
  <c r="E114" i="1"/>
  <c r="E1485" i="1"/>
  <c r="E3464" i="1"/>
  <c r="E498" i="1"/>
  <c r="E2468" i="1"/>
  <c r="E115" i="1"/>
  <c r="E1486" i="1"/>
  <c r="E1137" i="1"/>
  <c r="E116" i="1"/>
  <c r="E3766" i="1"/>
  <c r="E3767" i="1"/>
  <c r="E3768" i="1"/>
  <c r="E117" i="1"/>
  <c r="E3465" i="1"/>
  <c r="E3466" i="1"/>
  <c r="E2469" i="1"/>
  <c r="E1487" i="1"/>
  <c r="E118" i="1"/>
  <c r="E1841" i="1"/>
  <c r="E1488" i="1"/>
  <c r="E2146" i="1"/>
  <c r="E3769" i="1"/>
  <c r="E499" i="1"/>
  <c r="E3467" i="1"/>
  <c r="E1138" i="1"/>
  <c r="E3468" i="1"/>
  <c r="E119" i="1"/>
  <c r="E814" i="1"/>
  <c r="E1842" i="1"/>
  <c r="E1489" i="1"/>
  <c r="E2470" i="1"/>
  <c r="E120" i="1"/>
  <c r="E2471" i="1"/>
  <c r="E3469" i="1"/>
  <c r="E3124" i="1"/>
  <c r="E3770" i="1"/>
  <c r="E1139" i="1"/>
  <c r="E815" i="1"/>
  <c r="E2472" i="1"/>
  <c r="E1843" i="1"/>
  <c r="E816" i="1"/>
  <c r="E1140" i="1"/>
  <c r="E121" i="1"/>
  <c r="E2473" i="1"/>
  <c r="E2474" i="1"/>
  <c r="E2475" i="1"/>
  <c r="E2782" i="1"/>
  <c r="E2147" i="1"/>
  <c r="E3470" i="1"/>
  <c r="E3771" i="1"/>
  <c r="E1490" i="1"/>
  <c r="E1141" i="1"/>
  <c r="E1491" i="1"/>
  <c r="E2783" i="1"/>
  <c r="E817" i="1"/>
  <c r="E818" i="1"/>
  <c r="E2148" i="1"/>
  <c r="E122" i="1"/>
  <c r="E500" i="1"/>
  <c r="E123" i="1"/>
  <c r="E3125" i="1"/>
  <c r="E501" i="1"/>
  <c r="E819" i="1"/>
  <c r="E2476" i="1"/>
  <c r="E3126" i="1"/>
  <c r="E2784" i="1"/>
  <c r="E2149" i="1"/>
  <c r="E124" i="1"/>
  <c r="E3772" i="1"/>
  <c r="E1142" i="1"/>
  <c r="E3471" i="1"/>
  <c r="E2477" i="1"/>
  <c r="E2150" i="1"/>
  <c r="E820" i="1"/>
  <c r="E125" i="1"/>
  <c r="E2478" i="1"/>
  <c r="E2785" i="1"/>
  <c r="E2151" i="1"/>
  <c r="E821" i="1"/>
  <c r="E2479" i="1"/>
  <c r="E822" i="1"/>
  <c r="E3773" i="1"/>
  <c r="E2152" i="1"/>
  <c r="E3774" i="1"/>
  <c r="E1492" i="1"/>
  <c r="E3775" i="1"/>
  <c r="E1844" i="1"/>
  <c r="E3776" i="1"/>
  <c r="E1143" i="1"/>
  <c r="E1845" i="1"/>
  <c r="E2153" i="1"/>
  <c r="E2480" i="1"/>
  <c r="E1144" i="1"/>
  <c r="E2481" i="1"/>
  <c r="E2786" i="1"/>
  <c r="E1145" i="1"/>
  <c r="E3777" i="1"/>
  <c r="E3778" i="1"/>
  <c r="E3472" i="1"/>
  <c r="E1146" i="1"/>
  <c r="E3779" i="1"/>
  <c r="E3127" i="1"/>
  <c r="E2154" i="1"/>
  <c r="E126" i="1"/>
  <c r="E1846" i="1"/>
  <c r="E127" i="1"/>
  <c r="E2787" i="1"/>
  <c r="E3473" i="1"/>
  <c r="E3780" i="1"/>
  <c r="E2482" i="1"/>
  <c r="E3781" i="1"/>
  <c r="E128" i="1"/>
  <c r="E1493" i="1"/>
  <c r="E1147" i="1"/>
  <c r="E1847" i="1"/>
  <c r="E3474" i="1"/>
  <c r="E3782" i="1"/>
  <c r="E3475" i="1"/>
  <c r="E2788" i="1"/>
  <c r="E2155" i="1"/>
  <c r="E3783" i="1"/>
  <c r="E3476" i="1"/>
  <c r="E2483" i="1"/>
  <c r="E1494" i="1"/>
  <c r="E502" i="1"/>
  <c r="E3128" i="1"/>
  <c r="E2789" i="1"/>
  <c r="E3784" i="1"/>
  <c r="E1495" i="1"/>
  <c r="E3129" i="1"/>
  <c r="E3477" i="1"/>
  <c r="E503" i="1"/>
  <c r="E1496" i="1"/>
  <c r="E3785" i="1"/>
  <c r="E1848" i="1"/>
  <c r="E504" i="1"/>
  <c r="E3130" i="1"/>
  <c r="E1497" i="1"/>
  <c r="E823" i="1"/>
  <c r="E1148" i="1"/>
  <c r="E2484" i="1"/>
  <c r="E3786" i="1"/>
  <c r="E129" i="1"/>
  <c r="E1849" i="1"/>
  <c r="E130" i="1"/>
  <c r="E3787" i="1"/>
  <c r="E2156" i="1"/>
  <c r="E3478" i="1"/>
  <c r="E1498" i="1"/>
  <c r="E3131" i="1"/>
  <c r="E131" i="1"/>
  <c r="E1149" i="1"/>
  <c r="E3788" i="1"/>
  <c r="E2157" i="1"/>
  <c r="E2158" i="1"/>
  <c r="E2159" i="1"/>
  <c r="E2160" i="1"/>
  <c r="E2485" i="1"/>
  <c r="E2486" i="1"/>
  <c r="E3132" i="1"/>
  <c r="E1499" i="1"/>
  <c r="E1850" i="1"/>
  <c r="E2487" i="1"/>
  <c r="E2488" i="1"/>
  <c r="E1500" i="1"/>
  <c r="E824" i="1"/>
  <c r="E825" i="1"/>
  <c r="E1851" i="1"/>
  <c r="E3789" i="1"/>
  <c r="E826" i="1"/>
  <c r="E2489" i="1"/>
  <c r="E3133" i="1"/>
  <c r="E3134" i="1"/>
  <c r="E3790" i="1"/>
  <c r="E2490" i="1"/>
  <c r="E827" i="1"/>
  <c r="E1501" i="1"/>
  <c r="E828" i="1"/>
  <c r="E505" i="1"/>
  <c r="E3791" i="1"/>
  <c r="E506" i="1"/>
  <c r="E1502" i="1"/>
  <c r="E1852" i="1"/>
  <c r="E132" i="1"/>
  <c r="E507" i="1"/>
  <c r="E508" i="1"/>
  <c r="E829" i="1"/>
  <c r="E3792" i="1"/>
  <c r="E3479" i="1"/>
  <c r="E830" i="1"/>
  <c r="E3793" i="1"/>
  <c r="E1853" i="1"/>
  <c r="E1503" i="1"/>
  <c r="E831" i="1"/>
  <c r="E133" i="1"/>
  <c r="E1150" i="1"/>
  <c r="E3480" i="1"/>
  <c r="E134" i="1"/>
  <c r="E3794" i="1"/>
  <c r="E135" i="1"/>
  <c r="E3481" i="1"/>
  <c r="E509" i="1"/>
  <c r="E1504" i="1"/>
  <c r="E136" i="1"/>
  <c r="E510" i="1"/>
  <c r="E1505" i="1"/>
  <c r="E137" i="1"/>
  <c r="E3135" i="1"/>
  <c r="E3482" i="1"/>
  <c r="E1151" i="1"/>
  <c r="E511" i="1"/>
  <c r="E512" i="1"/>
  <c r="E513" i="1"/>
  <c r="E2491" i="1"/>
  <c r="E514" i="1"/>
  <c r="E832" i="1"/>
  <c r="E1854" i="1"/>
  <c r="E833" i="1"/>
  <c r="E1152" i="1"/>
  <c r="E138" i="1"/>
  <c r="E1506" i="1"/>
  <c r="E834" i="1"/>
  <c r="E3136" i="1"/>
  <c r="E1507" i="1"/>
  <c r="E2790" i="1"/>
  <c r="E1153" i="1"/>
  <c r="E835" i="1"/>
  <c r="E139" i="1"/>
  <c r="E836" i="1"/>
  <c r="E3483" i="1"/>
  <c r="E515" i="1"/>
  <c r="E1508" i="1"/>
  <c r="E3484" i="1"/>
  <c r="E1154" i="1"/>
  <c r="E516" i="1"/>
  <c r="E140" i="1"/>
  <c r="E141" i="1"/>
  <c r="E1509" i="1"/>
  <c r="E1155" i="1"/>
  <c r="E142" i="1"/>
  <c r="E3485" i="1"/>
  <c r="E3137" i="1"/>
  <c r="E3138" i="1"/>
  <c r="E2161" i="1"/>
  <c r="E2162" i="1"/>
  <c r="E1510" i="1"/>
  <c r="E2163" i="1"/>
  <c r="E2791" i="1"/>
  <c r="E143" i="1"/>
  <c r="E2164" i="1"/>
  <c r="E3795" i="1"/>
  <c r="E1156" i="1"/>
  <c r="E517" i="1"/>
  <c r="E3796" i="1"/>
  <c r="E3139" i="1"/>
  <c r="E2165" i="1"/>
  <c r="E1511" i="1"/>
  <c r="E3797" i="1"/>
  <c r="E144" i="1"/>
  <c r="E2492" i="1"/>
  <c r="E3798" i="1"/>
  <c r="E1855" i="1"/>
  <c r="E3140" i="1"/>
  <c r="E1856" i="1"/>
  <c r="E3486" i="1"/>
  <c r="E2166" i="1"/>
  <c r="E518" i="1"/>
  <c r="E2792" i="1"/>
  <c r="E3799" i="1"/>
  <c r="E2167" i="1"/>
  <c r="E1857" i="1"/>
  <c r="E3487" i="1"/>
  <c r="E145" i="1"/>
  <c r="E146" i="1"/>
  <c r="E1512" i="1"/>
  <c r="E2493" i="1"/>
  <c r="E837" i="1"/>
  <c r="E2793" i="1"/>
  <c r="E519" i="1"/>
  <c r="E838" i="1"/>
  <c r="E147" i="1"/>
  <c r="E1858" i="1"/>
  <c r="E839" i="1"/>
  <c r="E2494" i="1"/>
  <c r="E2168" i="1"/>
  <c r="E148" i="1"/>
  <c r="E3141" i="1"/>
  <c r="E3800" i="1"/>
  <c r="E2169" i="1"/>
  <c r="E2170" i="1"/>
  <c r="E2495" i="1"/>
  <c r="E1513" i="1"/>
  <c r="E840" i="1"/>
  <c r="E2496" i="1"/>
  <c r="E2171" i="1"/>
  <c r="E3142" i="1"/>
  <c r="E520" i="1"/>
  <c r="E2794" i="1"/>
  <c r="E841" i="1"/>
  <c r="E842" i="1"/>
  <c r="E3143" i="1"/>
  <c r="E1859" i="1"/>
  <c r="E149" i="1"/>
  <c r="E1860" i="1"/>
  <c r="E1514" i="1"/>
  <c r="E3144" i="1"/>
  <c r="E2795" i="1"/>
  <c r="E3488" i="1"/>
  <c r="E1157" i="1"/>
  <c r="E3145" i="1"/>
  <c r="E1515" i="1"/>
  <c r="E3146" i="1"/>
  <c r="E150" i="1"/>
  <c r="E151" i="1"/>
  <c r="E1861" i="1"/>
  <c r="E2172" i="1"/>
  <c r="E2796" i="1"/>
  <c r="E843" i="1"/>
  <c r="E3489" i="1"/>
  <c r="E2797" i="1"/>
  <c r="E1158" i="1"/>
  <c r="E1516" i="1"/>
  <c r="E1862" i="1"/>
  <c r="E2497" i="1"/>
  <c r="E521" i="1"/>
  <c r="E2498" i="1"/>
  <c r="E152" i="1"/>
  <c r="E3801" i="1"/>
  <c r="E1517" i="1"/>
  <c r="E3490" i="1"/>
  <c r="E1159" i="1"/>
  <c r="E2798" i="1"/>
  <c r="E522" i="1"/>
  <c r="E1518" i="1"/>
  <c r="E1519" i="1"/>
  <c r="E1520" i="1"/>
  <c r="E153" i="1"/>
  <c r="E3491" i="1"/>
  <c r="E3147" i="1"/>
  <c r="E523" i="1"/>
  <c r="E154" i="1"/>
  <c r="E1521" i="1"/>
  <c r="E2173" i="1"/>
  <c r="E2799" i="1"/>
  <c r="E2800" i="1"/>
  <c r="E524" i="1"/>
  <c r="E155" i="1"/>
  <c r="E156" i="1"/>
  <c r="E1863" i="1"/>
  <c r="E1864" i="1"/>
  <c r="E157" i="1"/>
  <c r="E3802" i="1"/>
  <c r="E2499" i="1"/>
  <c r="E3148" i="1"/>
  <c r="E3803" i="1"/>
  <c r="E844" i="1"/>
  <c r="E158" i="1"/>
  <c r="E3149" i="1"/>
  <c r="E2174" i="1"/>
  <c r="E2175" i="1"/>
  <c r="E159" i="1"/>
  <c r="E2500" i="1"/>
  <c r="E2501" i="1"/>
  <c r="E3804" i="1"/>
  <c r="E2176" i="1"/>
  <c r="E3805" i="1"/>
  <c r="E3806" i="1"/>
  <c r="E845" i="1"/>
  <c r="E2502" i="1"/>
  <c r="E1865" i="1"/>
  <c r="E3807" i="1"/>
  <c r="E3150" i="1"/>
  <c r="E846" i="1"/>
  <c r="E1522" i="1"/>
  <c r="E2503" i="1"/>
  <c r="E3808" i="1"/>
  <c r="E1866" i="1"/>
  <c r="E1523" i="1"/>
  <c r="E1160" i="1"/>
  <c r="E3151" i="1"/>
  <c r="E1867" i="1"/>
  <c r="E3152" i="1"/>
  <c r="E2177" i="1"/>
  <c r="E2178" i="1"/>
  <c r="E1524" i="1"/>
  <c r="E2179" i="1"/>
  <c r="E2801" i="1"/>
  <c r="E1525" i="1"/>
  <c r="E3492" i="1"/>
  <c r="E1868" i="1"/>
  <c r="E525" i="1"/>
  <c r="E160" i="1"/>
  <c r="E526" i="1"/>
  <c r="E847" i="1"/>
  <c r="E3153" i="1"/>
  <c r="E527" i="1"/>
  <c r="E1526" i="1"/>
  <c r="E2504" i="1"/>
  <c r="E1161" i="1"/>
  <c r="E528" i="1"/>
  <c r="E2180" i="1"/>
  <c r="E3154" i="1"/>
  <c r="E2505" i="1"/>
  <c r="E161" i="1"/>
  <c r="E3155" i="1"/>
  <c r="E2802" i="1"/>
  <c r="E3156" i="1"/>
  <c r="E2181" i="1"/>
  <c r="E2182" i="1"/>
  <c r="E1162" i="1"/>
  <c r="E1527" i="1"/>
  <c r="E162" i="1"/>
  <c r="E163" i="1"/>
  <c r="E529" i="1"/>
  <c r="E3157" i="1"/>
  <c r="E2183" i="1"/>
  <c r="E1163" i="1"/>
  <c r="E1528" i="1"/>
  <c r="E2803" i="1"/>
  <c r="E530" i="1"/>
  <c r="E1164" i="1"/>
  <c r="E3158" i="1"/>
  <c r="E3493" i="1"/>
  <c r="E3809" i="1"/>
  <c r="E164" i="1"/>
  <c r="E165" i="1"/>
  <c r="E1529" i="1"/>
  <c r="E1530" i="1"/>
  <c r="E3810" i="1"/>
  <c r="E1165" i="1"/>
  <c r="E2804" i="1"/>
  <c r="E848" i="1"/>
  <c r="E3159" i="1"/>
  <c r="E2805" i="1"/>
  <c r="E2506" i="1"/>
  <c r="E1869" i="1"/>
  <c r="E531" i="1"/>
  <c r="E532" i="1"/>
  <c r="E166" i="1"/>
  <c r="E2806" i="1"/>
  <c r="E533" i="1"/>
  <c r="E167" i="1"/>
  <c r="E849" i="1"/>
  <c r="E2184" i="1"/>
  <c r="E1531" i="1"/>
  <c r="E2185" i="1"/>
  <c r="E168" i="1"/>
  <c r="E3811" i="1"/>
  <c r="E2186" i="1"/>
  <c r="E1166" i="1"/>
  <c r="E3160" i="1"/>
  <c r="E3812" i="1"/>
  <c r="E534" i="1"/>
  <c r="E850" i="1"/>
  <c r="E3494" i="1"/>
  <c r="E535" i="1"/>
  <c r="E1870" i="1"/>
  <c r="E2187" i="1"/>
  <c r="E3813" i="1"/>
  <c r="E3495" i="1"/>
  <c r="E536" i="1"/>
  <c r="E2807" i="1"/>
  <c r="E2188" i="1"/>
  <c r="E2507" i="1"/>
  <c r="E2808" i="1"/>
  <c r="E3161" i="1"/>
  <c r="E1871" i="1"/>
  <c r="E1532" i="1"/>
  <c r="E1872" i="1"/>
  <c r="E1873" i="1"/>
  <c r="E169" i="1"/>
  <c r="E2508" i="1"/>
  <c r="E3814" i="1"/>
  <c r="E1533" i="1"/>
  <c r="E2809" i="1"/>
  <c r="E3162" i="1"/>
  <c r="E3815" i="1"/>
  <c r="E2189" i="1"/>
  <c r="E3163" i="1"/>
  <c r="E2810" i="1"/>
  <c r="E851" i="1"/>
  <c r="E3164" i="1"/>
  <c r="E1874" i="1"/>
  <c r="E2509" i="1"/>
  <c r="E2510" i="1"/>
  <c r="E2190" i="1"/>
  <c r="E2191" i="1"/>
  <c r="E2192" i="1"/>
  <c r="E3165" i="1"/>
  <c r="E2811" i="1"/>
  <c r="E852" i="1"/>
  <c r="E1534" i="1"/>
  <c r="E170" i="1"/>
  <c r="E1535" i="1"/>
  <c r="E1875" i="1"/>
  <c r="E3816" i="1"/>
  <c r="E2812" i="1"/>
  <c r="E1876" i="1"/>
  <c r="E171" i="1"/>
  <c r="E1877" i="1"/>
  <c r="E172" i="1"/>
  <c r="E2193" i="1"/>
  <c r="E2511" i="1"/>
  <c r="E3166" i="1"/>
  <c r="E853" i="1"/>
  <c r="E2194" i="1"/>
  <c r="E2195" i="1"/>
  <c r="E2813" i="1"/>
  <c r="E1167" i="1"/>
  <c r="E537" i="1"/>
  <c r="E1878" i="1"/>
  <c r="E3496" i="1"/>
  <c r="E3497" i="1"/>
  <c r="E1536" i="1"/>
  <c r="E3498" i="1"/>
  <c r="E1537" i="1"/>
  <c r="E538" i="1"/>
  <c r="E173" i="1"/>
  <c r="E854" i="1"/>
  <c r="E855" i="1"/>
  <c r="E3499" i="1"/>
  <c r="E3167" i="1"/>
  <c r="E539" i="1"/>
  <c r="E540" i="1"/>
  <c r="E3817" i="1"/>
  <c r="E1538" i="1"/>
  <c r="E3168" i="1"/>
  <c r="E2512" i="1"/>
  <c r="E541" i="1"/>
  <c r="E542" i="1"/>
  <c r="E1168" i="1"/>
  <c r="E856" i="1"/>
  <c r="E1539" i="1"/>
  <c r="E3169" i="1"/>
  <c r="E3500" i="1"/>
  <c r="E1169" i="1"/>
  <c r="E543" i="1"/>
  <c r="E1170" i="1"/>
  <c r="E2196" i="1"/>
  <c r="E2197" i="1"/>
  <c r="E1879" i="1"/>
  <c r="E1540" i="1"/>
  <c r="E1171" i="1"/>
  <c r="E857" i="1"/>
  <c r="E1541" i="1"/>
  <c r="E3170" i="1"/>
  <c r="E3171" i="1"/>
  <c r="E2814" i="1"/>
  <c r="E3818" i="1"/>
  <c r="E3819" i="1"/>
  <c r="E3820" i="1"/>
  <c r="E1880" i="1"/>
  <c r="E2513" i="1"/>
  <c r="E2198" i="1"/>
  <c r="E3501" i="1"/>
  <c r="E174" i="1"/>
  <c r="E2514" i="1"/>
  <c r="E1542" i="1"/>
  <c r="E1172" i="1"/>
  <c r="E2815" i="1"/>
  <c r="E1543" i="1"/>
  <c r="E175" i="1"/>
  <c r="E2816" i="1"/>
  <c r="E176" i="1"/>
  <c r="E1544" i="1"/>
  <c r="E544" i="1"/>
  <c r="E858" i="1"/>
  <c r="E1173" i="1"/>
  <c r="E545" i="1"/>
  <c r="E1881" i="1"/>
  <c r="E859" i="1"/>
  <c r="E177" i="1"/>
  <c r="E178" i="1"/>
  <c r="E860" i="1"/>
  <c r="E3172" i="1"/>
  <c r="E1882" i="1"/>
  <c r="E546" i="1"/>
  <c r="E1545" i="1"/>
  <c r="E547" i="1"/>
  <c r="E3173" i="1"/>
  <c r="E3821" i="1"/>
  <c r="E1546" i="1"/>
  <c r="E3502" i="1"/>
  <c r="E3174" i="1"/>
  <c r="E548" i="1"/>
  <c r="E2817" i="1"/>
  <c r="E1883" i="1"/>
  <c r="E2818" i="1"/>
  <c r="E3503" i="1"/>
  <c r="E2819" i="1"/>
  <c r="E3175" i="1"/>
  <c r="E1884" i="1"/>
  <c r="E861" i="1"/>
  <c r="E3504" i="1"/>
  <c r="E1885" i="1"/>
  <c r="E862" i="1"/>
  <c r="E1174" i="1"/>
  <c r="E2199" i="1"/>
  <c r="E1886" i="1"/>
  <c r="E1175" i="1"/>
  <c r="E863" i="1"/>
  <c r="E3822" i="1"/>
  <c r="E3823" i="1"/>
  <c r="E2820" i="1"/>
  <c r="E3176" i="1"/>
  <c r="E2515" i="1"/>
  <c r="E549" i="1"/>
  <c r="E2200" i="1"/>
  <c r="E1547" i="1"/>
  <c r="E550" i="1"/>
  <c r="E3824" i="1"/>
  <c r="E1887" i="1"/>
  <c r="E1888" i="1"/>
  <c r="E2201" i="1"/>
  <c r="E2202" i="1"/>
  <c r="E3177" i="1"/>
  <c r="E2203" i="1"/>
  <c r="E3505" i="1"/>
  <c r="E1548" i="1"/>
  <c r="E3506" i="1"/>
  <c r="E1176" i="1"/>
  <c r="E179" i="1"/>
  <c r="E864" i="1"/>
  <c r="E2516" i="1"/>
  <c r="E1549" i="1"/>
  <c r="E1550" i="1"/>
  <c r="E3178" i="1"/>
  <c r="E2204" i="1"/>
  <c r="E3507" i="1"/>
  <c r="E1177" i="1"/>
  <c r="E551" i="1"/>
  <c r="E180" i="1"/>
  <c r="E3179" i="1"/>
  <c r="E2517" i="1"/>
  <c r="E1551" i="1"/>
  <c r="E3180" i="1"/>
  <c r="E865" i="1"/>
  <c r="E3508" i="1"/>
  <c r="E2205" i="1"/>
  <c r="E3825" i="1"/>
  <c r="E3181" i="1"/>
  <c r="E3826" i="1"/>
  <c r="E2518" i="1"/>
  <c r="E1552" i="1"/>
  <c r="E552" i="1"/>
  <c r="E3509" i="1"/>
  <c r="E181" i="1"/>
  <c r="E1178" i="1"/>
  <c r="E182" i="1"/>
  <c r="E1889" i="1"/>
  <c r="E2519" i="1"/>
  <c r="E2821" i="1"/>
  <c r="E183" i="1"/>
  <c r="E3510" i="1"/>
  <c r="E2206" i="1"/>
  <c r="E1553" i="1"/>
  <c r="E3182" i="1"/>
  <c r="E2822" i="1"/>
  <c r="E1890" i="1"/>
  <c r="E553" i="1"/>
  <c r="E2520" i="1"/>
  <c r="E1891" i="1"/>
  <c r="E3183" i="1"/>
  <c r="E2823" i="1"/>
  <c r="E184" i="1"/>
  <c r="E1554" i="1"/>
  <c r="E2521" i="1"/>
  <c r="E1892" i="1"/>
  <c r="E1555" i="1"/>
  <c r="E2522" i="1"/>
  <c r="E1179" i="1"/>
  <c r="E1893" i="1"/>
  <c r="E3511" i="1"/>
  <c r="E3512" i="1"/>
  <c r="E554" i="1"/>
  <c r="E2523" i="1"/>
  <c r="E2524" i="1"/>
  <c r="E1180" i="1"/>
  <c r="E555" i="1"/>
  <c r="E3513" i="1"/>
  <c r="E3184" i="1"/>
  <c r="E556" i="1"/>
  <c r="E3827" i="1"/>
  <c r="E3828" i="1"/>
  <c r="E1894" i="1"/>
  <c r="E2824" i="1"/>
  <c r="E185" i="1"/>
  <c r="E557" i="1"/>
  <c r="E1895" i="1"/>
  <c r="E866" i="1"/>
  <c r="E2207" i="1"/>
  <c r="E3829" i="1"/>
  <c r="E1556" i="1"/>
  <c r="E3514" i="1"/>
  <c r="E2525" i="1"/>
  <c r="E3515" i="1"/>
  <c r="E1896" i="1"/>
  <c r="E3185" i="1"/>
  <c r="E186" i="1"/>
  <c r="E187" i="1"/>
  <c r="E1181" i="1"/>
  <c r="E3516" i="1"/>
  <c r="E1182" i="1"/>
  <c r="E1897" i="1"/>
  <c r="E188" i="1"/>
  <c r="E2825" i="1"/>
  <c r="E2208" i="1"/>
  <c r="E3517" i="1"/>
  <c r="E189" i="1"/>
  <c r="E2209" i="1"/>
  <c r="E558" i="1"/>
  <c r="E3518" i="1"/>
  <c r="E1898" i="1"/>
  <c r="E2826" i="1"/>
  <c r="E1557" i="1"/>
  <c r="E2827" i="1"/>
  <c r="E3830" i="1"/>
  <c r="E190" i="1"/>
  <c r="E3186" i="1"/>
  <c r="E1558" i="1"/>
  <c r="E191" i="1"/>
  <c r="E2526" i="1"/>
  <c r="E867" i="1"/>
  <c r="E1183" i="1"/>
  <c r="E1559" i="1"/>
  <c r="E3831" i="1"/>
  <c r="E2828" i="1"/>
  <c r="E1184" i="1"/>
  <c r="E868" i="1"/>
  <c r="E2829" i="1"/>
  <c r="E1185" i="1"/>
  <c r="E3519" i="1"/>
  <c r="E1560" i="1"/>
  <c r="E869" i="1"/>
  <c r="E870" i="1"/>
  <c r="E192" i="1"/>
  <c r="E871" i="1"/>
  <c r="E2527" i="1"/>
  <c r="E2210" i="1"/>
  <c r="E2211" i="1"/>
  <c r="E3187" i="1"/>
  <c r="E1561" i="1"/>
  <c r="E3188" i="1"/>
  <c r="E559" i="1"/>
  <c r="E872" i="1"/>
  <c r="E3189" i="1"/>
  <c r="E3832" i="1"/>
  <c r="E2528" i="1"/>
  <c r="E1899" i="1"/>
  <c r="E2529" i="1"/>
  <c r="E3190" i="1"/>
  <c r="E1562" i="1"/>
  <c r="E1186" i="1"/>
  <c r="E3191" i="1"/>
  <c r="E1900" i="1"/>
  <c r="E3833" i="1"/>
  <c r="E1563" i="1"/>
  <c r="E3834" i="1"/>
  <c r="E873" i="1"/>
  <c r="E1901" i="1"/>
  <c r="E1902" i="1"/>
  <c r="E3835" i="1"/>
  <c r="E2530" i="1"/>
  <c r="E560" i="1"/>
  <c r="E2212" i="1"/>
  <c r="E1564" i="1"/>
  <c r="E1565" i="1"/>
  <c r="E3520" i="1"/>
  <c r="E3192" i="1"/>
  <c r="E3193" i="1"/>
  <c r="E874" i="1"/>
  <c r="E1187" i="1"/>
  <c r="E2531" i="1"/>
  <c r="E1188" i="1"/>
  <c r="E2830" i="1"/>
  <c r="E3836" i="1"/>
  <c r="E1903" i="1"/>
  <c r="E2213" i="1"/>
  <c r="E561" i="1"/>
  <c r="E1566" i="1"/>
  <c r="E193" i="1"/>
  <c r="E2831" i="1"/>
  <c r="E2832" i="1"/>
  <c r="E1567" i="1"/>
  <c r="E2833" i="1"/>
  <c r="E194" i="1"/>
  <c r="E562" i="1"/>
  <c r="E3521" i="1"/>
  <c r="E2834" i="1"/>
  <c r="E3194" i="1"/>
  <c r="E2532" i="1"/>
  <c r="E2214" i="1"/>
  <c r="E1568" i="1"/>
  <c r="E1569" i="1"/>
  <c r="E195" i="1"/>
  <c r="E563" i="1"/>
  <c r="E3837" i="1"/>
  <c r="E3195" i="1"/>
  <c r="E196" i="1"/>
  <c r="E2533" i="1"/>
  <c r="E2835" i="1"/>
  <c r="E1904" i="1"/>
  <c r="E1570" i="1"/>
  <c r="E2836" i="1"/>
  <c r="E3838" i="1"/>
  <c r="E564" i="1"/>
  <c r="E565" i="1"/>
  <c r="E1189" i="1"/>
  <c r="E1905" i="1"/>
  <c r="E1190" i="1"/>
  <c r="E3839" i="1"/>
  <c r="E197" i="1"/>
  <c r="E2215" i="1"/>
  <c r="E2837" i="1"/>
  <c r="E2838" i="1"/>
  <c r="E875" i="1"/>
  <c r="E1906" i="1"/>
  <c r="E2534" i="1"/>
  <c r="E1907" i="1"/>
  <c r="E2535" i="1"/>
  <c r="E198" i="1"/>
  <c r="E1571" i="1"/>
  <c r="E2216" i="1"/>
  <c r="E3522" i="1"/>
  <c r="E2839" i="1"/>
  <c r="E1908" i="1"/>
  <c r="E2536" i="1"/>
  <c r="E2537" i="1"/>
  <c r="E2538" i="1"/>
  <c r="E2217" i="1"/>
  <c r="E2840" i="1"/>
  <c r="E2539" i="1"/>
  <c r="E566" i="1"/>
  <c r="E199" i="1"/>
  <c r="E3523" i="1"/>
  <c r="E876" i="1"/>
  <c r="E1909" i="1"/>
  <c r="E200" i="1"/>
  <c r="E1191" i="1"/>
  <c r="E1910" i="1"/>
  <c r="E3840" i="1"/>
  <c r="E3524" i="1"/>
  <c r="E2841" i="1"/>
  <c r="E1572" i="1"/>
  <c r="E877" i="1"/>
  <c r="E1192" i="1"/>
  <c r="E1911" i="1"/>
  <c r="E2540" i="1"/>
  <c r="E3841" i="1"/>
  <c r="E201" i="1"/>
  <c r="E3842" i="1"/>
  <c r="E3843" i="1"/>
  <c r="E3844" i="1"/>
  <c r="E1193" i="1"/>
  <c r="E3196" i="1"/>
  <c r="E2842" i="1"/>
  <c r="E878" i="1"/>
  <c r="E1573" i="1"/>
  <c r="E3197" i="1"/>
  <c r="E879" i="1"/>
  <c r="E2541" i="1"/>
  <c r="E3845" i="1"/>
  <c r="E2218" i="1"/>
  <c r="E3846" i="1"/>
  <c r="E2219" i="1"/>
  <c r="E3847" i="1"/>
  <c r="E2542" i="1"/>
  <c r="E3848" i="1"/>
  <c r="E3525" i="1"/>
  <c r="E880" i="1"/>
  <c r="E567" i="1"/>
  <c r="E2220" i="1"/>
  <c r="E2221" i="1"/>
  <c r="E3849" i="1"/>
  <c r="E2222" i="1"/>
  <c r="E1194" i="1"/>
  <c r="E1912" i="1"/>
  <c r="E202" i="1"/>
  <c r="E3850" i="1"/>
  <c r="E1913" i="1"/>
  <c r="E1914" i="1"/>
  <c r="E568" i="1"/>
  <c r="E881" i="1"/>
  <c r="E2843" i="1"/>
  <c r="E2223" i="1"/>
  <c r="E1195" i="1"/>
  <c r="E2844" i="1"/>
  <c r="E2845" i="1"/>
  <c r="E2846" i="1"/>
  <c r="E203" i="1"/>
  <c r="E1915" i="1"/>
  <c r="E3851" i="1"/>
  <c r="E3852" i="1"/>
  <c r="E2224" i="1"/>
  <c r="E1574" i="1"/>
  <c r="E3198" i="1"/>
  <c r="E1916" i="1"/>
  <c r="E2847" i="1"/>
  <c r="E3526" i="1"/>
  <c r="E204" i="1"/>
  <c r="E1575" i="1"/>
  <c r="E2543" i="1"/>
  <c r="E2225" i="1"/>
  <c r="E2848" i="1"/>
  <c r="E882" i="1"/>
  <c r="E1576" i="1"/>
  <c r="E205" i="1"/>
  <c r="E1917" i="1"/>
  <c r="E206" i="1"/>
  <c r="E3199" i="1"/>
  <c r="E2226" i="1"/>
  <c r="E1196" i="1"/>
  <c r="E569" i="1"/>
  <c r="E3527" i="1"/>
  <c r="E2849" i="1"/>
  <c r="E207" i="1"/>
  <c r="E570" i="1"/>
  <c r="E208" i="1"/>
  <c r="E2544" i="1"/>
  <c r="E3528" i="1"/>
  <c r="E2850" i="1"/>
  <c r="E2227" i="1"/>
  <c r="E3529" i="1"/>
  <c r="E1197" i="1"/>
  <c r="E1918" i="1"/>
  <c r="E3200" i="1"/>
  <c r="E2851" i="1"/>
  <c r="E1577" i="1"/>
  <c r="E1578" i="1"/>
  <c r="E3530" i="1"/>
  <c r="E883" i="1"/>
  <c r="E3201" i="1"/>
  <c r="E2228" i="1"/>
  <c r="E3853" i="1"/>
  <c r="E571" i="1"/>
  <c r="E572" i="1"/>
  <c r="E3202" i="1"/>
  <c r="E2229" i="1"/>
  <c r="E3203" i="1"/>
  <c r="E3204" i="1"/>
  <c r="E1198" i="1"/>
  <c r="E573" i="1"/>
  <c r="E3531" i="1"/>
  <c r="E209" i="1"/>
  <c r="E1579" i="1"/>
  <c r="E2545" i="1"/>
  <c r="E2230" i="1"/>
  <c r="E1919" i="1"/>
  <c r="E3532" i="1"/>
  <c r="E3854" i="1"/>
  <c r="E3205" i="1"/>
  <c r="E3855" i="1"/>
  <c r="E2231" i="1"/>
  <c r="E3533" i="1"/>
  <c r="E2546" i="1"/>
  <c r="E574" i="1"/>
  <c r="E3534" i="1"/>
  <c r="E3535" i="1"/>
  <c r="E3856" i="1"/>
  <c r="E1920" i="1"/>
  <c r="E1580" i="1"/>
  <c r="E3536" i="1"/>
  <c r="E3206" i="1"/>
  <c r="E3857" i="1"/>
  <c r="E884" i="1"/>
  <c r="E210" i="1"/>
  <c r="E1199" i="1"/>
  <c r="E1200" i="1"/>
  <c r="E575" i="1"/>
  <c r="E2232" i="1"/>
  <c r="E3858" i="1"/>
  <c r="E2852" i="1"/>
  <c r="E2547" i="1"/>
  <c r="E3207" i="1"/>
  <c r="E1201" i="1"/>
  <c r="E1202" i="1"/>
  <c r="E2853" i="1"/>
  <c r="E1203" i="1"/>
  <c r="E3859" i="1"/>
  <c r="E3860" i="1"/>
  <c r="E3208" i="1"/>
  <c r="E1581" i="1"/>
  <c r="E3537" i="1"/>
  <c r="E3538" i="1"/>
  <c r="E576" i="1"/>
  <c r="E1921" i="1"/>
  <c r="E3539" i="1"/>
  <c r="E2548" i="1"/>
  <c r="E2233" i="1"/>
  <c r="E2234" i="1"/>
  <c r="E2854" i="1"/>
  <c r="E3540" i="1"/>
  <c r="E2855" i="1"/>
  <c r="E1204" i="1"/>
  <c r="E577" i="1"/>
  <c r="E211" i="1"/>
  <c r="E578" i="1"/>
  <c r="E2856" i="1"/>
  <c r="E3209" i="1"/>
  <c r="E3861" i="1"/>
  <c r="E3210" i="1"/>
  <c r="E3862" i="1"/>
  <c r="E885" i="1"/>
  <c r="E3541" i="1"/>
  <c r="E579" i="1"/>
  <c r="E1922" i="1"/>
  <c r="E3542" i="1"/>
  <c r="E2857" i="1"/>
  <c r="E1582" i="1"/>
  <c r="E1205" i="1"/>
  <c r="E2235" i="1"/>
  <c r="E2858" i="1"/>
  <c r="E1923" i="1"/>
  <c r="E3863" i="1"/>
  <c r="E580" i="1"/>
  <c r="E886" i="1"/>
  <c r="E212" i="1"/>
  <c r="E581" i="1"/>
  <c r="E1924" i="1"/>
  <c r="E1206" i="1"/>
  <c r="E2859" i="1"/>
  <c r="E1207" i="1"/>
  <c r="E213" i="1"/>
  <c r="E2549" i="1"/>
  <c r="E3864" i="1"/>
  <c r="E2236" i="1"/>
  <c r="E887" i="1"/>
  <c r="E2550" i="1"/>
  <c r="E3543" i="1"/>
  <c r="E888" i="1"/>
  <c r="E889" i="1"/>
  <c r="E2860" i="1"/>
  <c r="E582" i="1"/>
  <c r="E583" i="1"/>
  <c r="E214" i="1"/>
  <c r="E1208" i="1"/>
  <c r="E215" i="1"/>
  <c r="E216" i="1"/>
  <c r="E2861" i="1"/>
  <c r="E3211" i="1"/>
  <c r="E1583" i="1"/>
  <c r="E3212" i="1"/>
  <c r="E3213" i="1"/>
  <c r="E1584" i="1"/>
  <c r="E1209" i="1"/>
  <c r="E3865" i="1"/>
  <c r="E217" i="1"/>
  <c r="E2237" i="1"/>
  <c r="E3214" i="1"/>
  <c r="E3215" i="1"/>
  <c r="E1925" i="1"/>
  <c r="E584" i="1"/>
  <c r="E1585" i="1"/>
  <c r="E1926" i="1"/>
  <c r="E218" i="1"/>
  <c r="E219" i="1"/>
  <c r="E3866" i="1"/>
  <c r="E2862" i="1"/>
  <c r="E3544" i="1"/>
  <c r="E890" i="1"/>
  <c r="E891" i="1"/>
  <c r="E892" i="1"/>
  <c r="E3216" i="1"/>
  <c r="E1586" i="1"/>
  <c r="E2863" i="1"/>
  <c r="E1587" i="1"/>
  <c r="E2864" i="1"/>
  <c r="E220" i="1"/>
  <c r="E1210" i="1"/>
  <c r="E1927" i="1"/>
  <c r="E2238" i="1"/>
  <c r="E1588" i="1"/>
  <c r="E3867" i="1"/>
  <c r="E3217" i="1"/>
  <c r="E1211" i="1"/>
  <c r="E3218" i="1"/>
  <c r="E2865" i="1"/>
  <c r="E221" i="1"/>
  <c r="E585" i="1"/>
  <c r="E1212" i="1"/>
  <c r="E2239" i="1"/>
  <c r="E1589" i="1"/>
  <c r="E3219" i="1"/>
  <c r="E2551" i="1"/>
  <c r="E3220" i="1"/>
  <c r="E3221" i="1"/>
  <c r="E1928" i="1"/>
  <c r="E3868" i="1"/>
  <c r="E2240" i="1"/>
  <c r="E2241" i="1"/>
  <c r="E3222" i="1"/>
  <c r="E3545" i="1"/>
  <c r="E2552" i="1"/>
  <c r="E3223" i="1"/>
  <c r="E3224" i="1"/>
  <c r="E3225" i="1"/>
  <c r="E2866" i="1"/>
  <c r="E3546" i="1"/>
  <c r="E586" i="1"/>
  <c r="E222" i="1"/>
  <c r="E223" i="1"/>
  <c r="E1213" i="1"/>
  <c r="E2867" i="1"/>
  <c r="E587" i="1"/>
  <c r="E2868" i="1"/>
  <c r="E2553" i="1"/>
  <c r="E1590" i="1"/>
  <c r="E3226" i="1"/>
  <c r="E3547" i="1"/>
  <c r="E224" i="1"/>
  <c r="E893" i="1"/>
  <c r="E3869" i="1"/>
  <c r="E2242" i="1"/>
  <c r="E2869" i="1"/>
  <c r="E2870" i="1"/>
  <c r="E2243" i="1"/>
  <c r="E1214" i="1"/>
  <c r="E3870" i="1"/>
  <c r="E2554" i="1"/>
  <c r="E1215" i="1"/>
  <c r="E225" i="1"/>
  <c r="E1591" i="1"/>
  <c r="E894" i="1"/>
  <c r="E2871" i="1"/>
  <c r="E2244" i="1"/>
  <c r="E1592" i="1"/>
  <c r="E226" i="1"/>
  <c r="E895" i="1"/>
  <c r="E3548" i="1"/>
  <c r="E3549" i="1"/>
  <c r="E227" i="1"/>
  <c r="E2872" i="1"/>
  <c r="E1593" i="1"/>
  <c r="E3871" i="1"/>
  <c r="E1594" i="1"/>
  <c r="E1595" i="1"/>
  <c r="E3227" i="1"/>
  <c r="E3872" i="1"/>
  <c r="E228" i="1"/>
  <c r="E2555" i="1"/>
  <c r="E1216" i="1"/>
  <c r="E3228" i="1"/>
  <c r="E2245" i="1"/>
  <c r="E2246" i="1"/>
  <c r="E1596" i="1"/>
  <c r="E896" i="1"/>
  <c r="E2247" i="1"/>
  <c r="E1597" i="1"/>
  <c r="E3550" i="1"/>
  <c r="E229" i="1"/>
  <c r="E1217" i="1"/>
  <c r="E897" i="1"/>
  <c r="E3873" i="1"/>
  <c r="E2248" i="1"/>
  <c r="E3229" i="1"/>
  <c r="E1218" i="1"/>
  <c r="E2556" i="1"/>
  <c r="E3230" i="1"/>
  <c r="E2249" i="1"/>
  <c r="E2250" i="1"/>
  <c r="E588" i="1"/>
  <c r="E3551" i="1"/>
  <c r="E3231" i="1"/>
  <c r="E898" i="1"/>
  <c r="E3232" i="1"/>
  <c r="E3233" i="1"/>
  <c r="E2251" i="1"/>
  <c r="E230" i="1"/>
  <c r="E899" i="1"/>
  <c r="E1219" i="1"/>
  <c r="E3874" i="1"/>
  <c r="E3552" i="1"/>
  <c r="E231" i="1"/>
  <c r="E1929" i="1"/>
  <c r="E3875" i="1"/>
  <c r="E2252" i="1"/>
  <c r="E1598" i="1"/>
  <c r="E3876" i="1"/>
  <c r="E1930" i="1"/>
  <c r="E589" i="1"/>
  <c r="E1220" i="1"/>
  <c r="E1931" i="1"/>
  <c r="E590" i="1"/>
  <c r="E3553" i="1"/>
  <c r="E3234" i="1"/>
  <c r="E1932" i="1"/>
  <c r="E1933" i="1"/>
  <c r="E1599" i="1"/>
  <c r="E2557" i="1"/>
  <c r="E3554" i="1"/>
  <c r="E591" i="1"/>
  <c r="E2873" i="1"/>
  <c r="E3235" i="1"/>
  <c r="E592" i="1"/>
  <c r="E2253" i="1"/>
  <c r="E2254" i="1"/>
  <c r="E1934" i="1"/>
  <c r="E2255" i="1"/>
  <c r="E593" i="1"/>
  <c r="E2874" i="1"/>
  <c r="E2875" i="1"/>
  <c r="E1600" i="1"/>
  <c r="E3877" i="1"/>
  <c r="E594" i="1"/>
  <c r="E1935" i="1"/>
  <c r="E900" i="1"/>
  <c r="E3555" i="1"/>
  <c r="E2256" i="1"/>
  <c r="E2876" i="1"/>
  <c r="E2558" i="1"/>
  <c r="E2559" i="1"/>
  <c r="E3878" i="1"/>
  <c r="E3879" i="1"/>
  <c r="E232" i="1"/>
  <c r="E2877" i="1"/>
  <c r="E233" i="1"/>
  <c r="E901" i="1"/>
  <c r="E234" i="1"/>
  <c r="E235" i="1"/>
  <c r="E3556" i="1"/>
  <c r="E236" i="1"/>
  <c r="E1221" i="1"/>
  <c r="E3236" i="1"/>
  <c r="E2257" i="1"/>
  <c r="E1222" i="1"/>
  <c r="E3880" i="1"/>
  <c r="E1601" i="1"/>
  <c r="E1223" i="1"/>
  <c r="E595" i="1"/>
  <c r="E1602" i="1"/>
  <c r="E3237" i="1"/>
  <c r="E1224" i="1"/>
  <c r="E237" i="1"/>
  <c r="E238" i="1"/>
  <c r="E2878" i="1"/>
  <c r="E2560" i="1"/>
  <c r="E2879" i="1"/>
  <c r="E239" i="1"/>
  <c r="E2258" i="1"/>
  <c r="E240" i="1"/>
  <c r="E241" i="1"/>
  <c r="E2259" i="1"/>
  <c r="E596" i="1"/>
  <c r="E242" i="1"/>
  <c r="E3881" i="1"/>
  <c r="E1225" i="1"/>
  <c r="E2880" i="1"/>
  <c r="E1936" i="1"/>
  <c r="E1937" i="1"/>
  <c r="E243" i="1"/>
  <c r="E3238" i="1"/>
  <c r="E1938" i="1"/>
  <c r="E2260" i="1"/>
  <c r="E902" i="1"/>
  <c r="E1939" i="1"/>
  <c r="E1603" i="1"/>
  <c r="E1940" i="1"/>
  <c r="E2881" i="1"/>
  <c r="E903" i="1"/>
  <c r="E1941" i="1"/>
  <c r="E2561" i="1"/>
  <c r="E2882" i="1"/>
  <c r="E244" i="1"/>
  <c r="E245" i="1"/>
  <c r="E1942" i="1"/>
  <c r="E246" i="1"/>
  <c r="E3882" i="1"/>
  <c r="E2562" i="1"/>
  <c r="E247" i="1"/>
  <c r="E2261" i="1"/>
  <c r="E904" i="1"/>
  <c r="E1226" i="1"/>
  <c r="E3239" i="1"/>
  <c r="E2883" i="1"/>
  <c r="E597" i="1"/>
  <c r="E1227" i="1"/>
  <c r="E3557" i="1"/>
  <c r="E248" i="1"/>
  <c r="E3240" i="1"/>
  <c r="E1604" i="1"/>
  <c r="E2563" i="1"/>
  <c r="E249" i="1"/>
  <c r="E1228" i="1"/>
  <c r="E3558" i="1"/>
  <c r="E250" i="1"/>
  <c r="E3883" i="1"/>
  <c r="E598" i="1"/>
  <c r="E2884" i="1"/>
  <c r="E905" i="1"/>
  <c r="E251" i="1"/>
  <c r="E599" i="1"/>
  <c r="E1943" i="1"/>
  <c r="E600" i="1"/>
  <c r="E3559" i="1"/>
  <c r="E1605" i="1"/>
  <c r="E1944" i="1"/>
  <c r="E3241" i="1"/>
  <c r="E3560" i="1"/>
  <c r="E601" i="1"/>
  <c r="E1229" i="1"/>
  <c r="E3561" i="1"/>
  <c r="E252" i="1"/>
  <c r="E2885" i="1"/>
  <c r="E2262" i="1"/>
  <c r="E3884" i="1"/>
  <c r="E602" i="1"/>
  <c r="E1230" i="1"/>
  <c r="E1606" i="1"/>
  <c r="E1945" i="1"/>
  <c r="E2886" i="1"/>
  <c r="E2887" i="1"/>
  <c r="E2564" i="1"/>
  <c r="E603" i="1"/>
  <c r="E3562" i="1"/>
  <c r="E253" i="1"/>
  <c r="E254" i="1"/>
  <c r="E255" i="1"/>
  <c r="E1231" i="1"/>
  <c r="E2888" i="1"/>
  <c r="E1232" i="1"/>
  <c r="E1607" i="1"/>
  <c r="E1608" i="1"/>
  <c r="E2889" i="1"/>
  <c r="E604" i="1"/>
  <c r="E256" i="1"/>
  <c r="E2565" i="1"/>
  <c r="E1233" i="1"/>
  <c r="E2890" i="1"/>
  <c r="E1609" i="1"/>
  <c r="E1610" i="1"/>
  <c r="E2263" i="1"/>
  <c r="E906" i="1"/>
  <c r="E907" i="1"/>
  <c r="E257" i="1"/>
  <c r="E2566" i="1"/>
  <c r="E2891" i="1"/>
  <c r="E2892" i="1"/>
  <c r="E2264" i="1"/>
  <c r="E605" i="1"/>
  <c r="E1234" i="1"/>
  <c r="E908" i="1"/>
  <c r="E3885" i="1"/>
  <c r="E2265" i="1"/>
  <c r="E1235" i="1"/>
  <c r="E3242" i="1"/>
  <c r="E1611" i="1"/>
  <c r="E258" i="1"/>
  <c r="E909" i="1"/>
  <c r="E2893" i="1"/>
  <c r="E1946" i="1"/>
  <c r="E3243" i="1"/>
  <c r="E259" i="1"/>
  <c r="E1236" i="1"/>
  <c r="E3244" i="1"/>
  <c r="E1237" i="1"/>
  <c r="E260" i="1"/>
  <c r="E261" i="1"/>
  <c r="E3245" i="1"/>
  <c r="E3886" i="1"/>
  <c r="E2894" i="1"/>
  <c r="E1612" i="1"/>
  <c r="E262" i="1"/>
  <c r="E263" i="1"/>
  <c r="E910" i="1"/>
  <c r="E2895" i="1"/>
  <c r="E2266" i="1"/>
  <c r="E1238" i="1"/>
  <c r="E911" i="1"/>
  <c r="E606" i="1"/>
  <c r="E607" i="1"/>
  <c r="E1613" i="1"/>
  <c r="E1239" i="1"/>
  <c r="E1614" i="1"/>
  <c r="E2567" i="1"/>
  <c r="E2896" i="1"/>
  <c r="E1947" i="1"/>
  <c r="E2897" i="1"/>
  <c r="E1948" i="1"/>
  <c r="E1615" i="1"/>
  <c r="E608" i="1"/>
  <c r="E2568" i="1"/>
  <c r="E1616" i="1"/>
  <c r="E2267" i="1"/>
  <c r="E1240" i="1"/>
  <c r="E1241" i="1"/>
  <c r="E1617" i="1"/>
  <c r="E2898" i="1"/>
  <c r="E2268" i="1"/>
  <c r="E609" i="1"/>
  <c r="E3246" i="1"/>
  <c r="E1242" i="1"/>
  <c r="E3247" i="1"/>
  <c r="E1243" i="1"/>
  <c r="E3563" i="1"/>
  <c r="E3248" i="1"/>
  <c r="E3564" i="1"/>
  <c r="E2269" i="1"/>
  <c r="E912" i="1"/>
  <c r="E3249" i="1"/>
  <c r="E3250" i="1"/>
  <c r="E913" i="1"/>
  <c r="E2569" i="1"/>
  <c r="E1244" i="1"/>
  <c r="E2570" i="1"/>
  <c r="E1618" i="1"/>
  <c r="E2899" i="1"/>
  <c r="E1949" i="1"/>
  <c r="E914" i="1"/>
  <c r="E3251" i="1"/>
  <c r="E264" i="1"/>
  <c r="E1619" i="1"/>
  <c r="E1950" i="1"/>
  <c r="E1245" i="1"/>
  <c r="E2571" i="1"/>
  <c r="E3252" i="1"/>
  <c r="E1620" i="1"/>
  <c r="E2900" i="1"/>
  <c r="E1621" i="1"/>
  <c r="E610" i="1"/>
  <c r="E2270" i="1"/>
  <c r="E1246" i="1"/>
  <c r="E3253" i="1"/>
  <c r="E915" i="1"/>
  <c r="E2901" i="1"/>
  <c r="E265" i="1"/>
  <c r="E266" i="1"/>
  <c r="E1247" i="1"/>
  <c r="E2902" i="1"/>
  <c r="E3565" i="1"/>
  <c r="E611" i="1"/>
  <c r="E3254" i="1"/>
  <c r="E916" i="1"/>
  <c r="E3887" i="1"/>
  <c r="E1248" i="1"/>
  <c r="E3888" i="1"/>
  <c r="E267" i="1"/>
  <c r="E1249" i="1"/>
  <c r="E2271" i="1"/>
  <c r="E1951" i="1"/>
  <c r="E2572" i="1"/>
  <c r="E3889" i="1"/>
  <c r="E3566" i="1"/>
  <c r="E917" i="1"/>
  <c r="E1250" i="1"/>
  <c r="E2903" i="1"/>
  <c r="E3567" i="1"/>
  <c r="E612" i="1"/>
  <c r="E3255" i="1"/>
  <c r="E1622" i="1"/>
  <c r="E268" i="1"/>
  <c r="E3568" i="1"/>
  <c r="E2904" i="1"/>
  <c r="E269" i="1"/>
  <c r="E3890" i="1"/>
  <c r="E1952" i="1"/>
  <c r="E2272" i="1"/>
  <c r="E613" i="1"/>
  <c r="E614" i="1"/>
  <c r="E1623" i="1"/>
  <c r="E2573" i="1"/>
  <c r="E2905" i="1"/>
  <c r="E3569" i="1"/>
  <c r="E3570" i="1"/>
  <c r="E3571" i="1"/>
  <c r="E918" i="1"/>
  <c r="E3572" i="1"/>
  <c r="E270" i="1"/>
  <c r="E1251" i="1"/>
  <c r="E2273" i="1"/>
  <c r="E615" i="1"/>
  <c r="E271" i="1"/>
  <c r="E2574" i="1"/>
  <c r="E272" i="1"/>
  <c r="E1624" i="1"/>
  <c r="E2575" i="1"/>
  <c r="E3891" i="1"/>
  <c r="E2906" i="1"/>
  <c r="E616" i="1"/>
  <c r="E273" i="1"/>
  <c r="E2576" i="1"/>
  <c r="E617" i="1"/>
  <c r="E2577" i="1"/>
  <c r="E2274" i="1"/>
  <c r="E1252" i="1"/>
  <c r="E3892" i="1"/>
  <c r="E1625" i="1"/>
  <c r="E1253" i="1"/>
  <c r="E2578" i="1"/>
  <c r="E1953" i="1"/>
  <c r="E1254" i="1"/>
  <c r="E919" i="1"/>
  <c r="E1954" i="1"/>
  <c r="E274" i="1"/>
  <c r="E618" i="1"/>
  <c r="E3893" i="1"/>
  <c r="E275" i="1"/>
  <c r="E1626" i="1"/>
  <c r="E1955" i="1"/>
  <c r="E3256" i="1"/>
  <c r="E2579" i="1"/>
  <c r="E2275" i="1"/>
  <c r="E920" i="1"/>
  <c r="E3257" i="1"/>
  <c r="E276" i="1"/>
  <c r="E1255" i="1"/>
  <c r="E1956" i="1"/>
  <c r="E277" i="1"/>
  <c r="E3894" i="1"/>
  <c r="E2580" i="1"/>
  <c r="E619" i="1"/>
  <c r="E3573" i="1"/>
  <c r="E2907" i="1"/>
  <c r="E620" i="1"/>
  <c r="E1627" i="1"/>
  <c r="E1256" i="1"/>
  <c r="E2581" i="1"/>
  <c r="E1628" i="1"/>
  <c r="E2276" i="1"/>
  <c r="E1957" i="1"/>
  <c r="E3258" i="1"/>
  <c r="E3259" i="1"/>
  <c r="E621" i="1"/>
  <c r="E278" i="1"/>
  <c r="E921" i="1"/>
  <c r="E622" i="1"/>
  <c r="E279" i="1"/>
  <c r="E2582" i="1"/>
  <c r="E623" i="1"/>
  <c r="E1958" i="1"/>
  <c r="E1257" i="1"/>
  <c r="E624" i="1"/>
  <c r="E1258" i="1"/>
  <c r="E3260" i="1"/>
  <c r="E2908" i="1"/>
  <c r="E3895" i="1"/>
  <c r="E3261" i="1"/>
  <c r="E1259" i="1"/>
  <c r="E3262" i="1"/>
  <c r="E3574" i="1"/>
  <c r="E2909" i="1"/>
  <c r="E1629" i="1"/>
  <c r="E1959" i="1"/>
  <c r="E3263" i="1"/>
  <c r="E280" i="1"/>
  <c r="E2583" i="1"/>
  <c r="E3896" i="1"/>
  <c r="E2910" i="1"/>
  <c r="E922" i="1"/>
  <c r="E281" i="1"/>
  <c r="E282" i="1"/>
  <c r="E1260" i="1"/>
  <c r="E923" i="1"/>
  <c r="E625" i="1"/>
  <c r="E2584" i="1"/>
  <c r="E1261" i="1"/>
  <c r="E1630" i="1"/>
  <c r="E3264" i="1"/>
  <c r="E1960" i="1"/>
  <c r="E3265" i="1"/>
  <c r="E2911" i="1"/>
  <c r="E1262" i="1"/>
  <c r="E3897" i="1"/>
  <c r="E3898" i="1"/>
  <c r="E3266" i="1"/>
  <c r="E1631" i="1"/>
  <c r="E1961" i="1"/>
  <c r="E3575" i="1"/>
  <c r="E2912" i="1"/>
  <c r="E1263" i="1"/>
  <c r="E3899" i="1"/>
  <c r="E3267" i="1"/>
  <c r="E3576" i="1"/>
  <c r="E1264" i="1"/>
  <c r="E626" i="1"/>
  <c r="E627" i="1"/>
  <c r="E2913" i="1"/>
  <c r="E3900" i="1"/>
  <c r="E3577" i="1"/>
  <c r="E3901" i="1"/>
  <c r="E924" i="1"/>
  <c r="E3268" i="1"/>
  <c r="E2277" i="1"/>
  <c r="E628" i="1"/>
  <c r="E3578" i="1"/>
  <c r="E283" i="1"/>
  <c r="E1962" i="1"/>
  <c r="E1632" i="1"/>
  <c r="E284" i="1"/>
  <c r="E1265" i="1"/>
  <c r="E1633" i="1"/>
  <c r="E3902" i="1"/>
  <c r="E1634" i="1"/>
  <c r="E1266" i="1"/>
  <c r="E3903" i="1"/>
  <c r="E3269" i="1"/>
  <c r="E2278" i="1"/>
  <c r="E1267" i="1"/>
  <c r="E2279" i="1"/>
  <c r="E925" i="1"/>
  <c r="E2280" i="1"/>
  <c r="E926" i="1"/>
  <c r="E2914" i="1"/>
  <c r="E3579" i="1"/>
  <c r="E1963" i="1"/>
  <c r="E285" i="1"/>
  <c r="E3904" i="1"/>
  <c r="E2915" i="1"/>
  <c r="E3905" i="1"/>
  <c r="E2585" i="1"/>
  <c r="E3580" i="1"/>
  <c r="E927" i="1"/>
  <c r="E2586" i="1"/>
  <c r="E3906" i="1"/>
  <c r="E1635" i="1"/>
  <c r="E928" i="1"/>
  <c r="E629" i="1"/>
  <c r="E1636" i="1"/>
  <c r="E1637" i="1"/>
  <c r="E2587" i="1"/>
  <c r="E2281" i="1"/>
  <c r="E2588" i="1"/>
  <c r="E2282" i="1"/>
  <c r="E3907" i="1"/>
  <c r="E2589" i="1"/>
  <c r="E1268" i="1"/>
  <c r="E3908" i="1"/>
  <c r="E1638" i="1"/>
  <c r="E3270" i="1"/>
  <c r="E1964" i="1"/>
  <c r="E2916" i="1"/>
  <c r="E1269" i="1"/>
  <c r="E1270" i="1"/>
  <c r="E286" i="1"/>
  <c r="E1271" i="1"/>
  <c r="E2590" i="1"/>
  <c r="E1272" i="1"/>
  <c r="E3271" i="1"/>
  <c r="E3581" i="1"/>
  <c r="E2917" i="1"/>
  <c r="E1965" i="1"/>
  <c r="E3909" i="1"/>
  <c r="E2283" i="1"/>
  <c r="E929" i="1"/>
  <c r="E1966" i="1"/>
  <c r="E2284" i="1"/>
  <c r="E930" i="1"/>
  <c r="E2591" i="1"/>
  <c r="E931" i="1"/>
  <c r="E1639" i="1"/>
  <c r="E1640" i="1"/>
  <c r="E287" i="1"/>
  <c r="E288" i="1"/>
  <c r="E2285" i="1"/>
  <c r="E3910" i="1"/>
  <c r="E1967" i="1"/>
  <c r="E1968" i="1"/>
  <c r="E3272" i="1"/>
  <c r="E3911" i="1"/>
  <c r="E932" i="1"/>
  <c r="E1273" i="1"/>
  <c r="E630" i="1"/>
  <c r="E3273" i="1"/>
  <c r="E631" i="1"/>
  <c r="E3912" i="1"/>
  <c r="E289" i="1"/>
  <c r="E632" i="1"/>
  <c r="E2286" i="1"/>
  <c r="E1641" i="1"/>
  <c r="E1969" i="1"/>
  <c r="E933" i="1"/>
  <c r="E2287" i="1"/>
  <c r="E3913" i="1"/>
  <c r="E2288" i="1"/>
  <c r="E290" i="1"/>
  <c r="E934" i="1"/>
  <c r="E1274" i="1"/>
  <c r="E1275" i="1"/>
  <c r="E3914" i="1"/>
  <c r="E291" i="1"/>
  <c r="E633" i="1"/>
  <c r="E935" i="1"/>
  <c r="E3915" i="1"/>
  <c r="E1276" i="1"/>
  <c r="E3916" i="1"/>
  <c r="E292" i="1"/>
  <c r="E2918" i="1"/>
  <c r="E634" i="1"/>
  <c r="E2919" i="1"/>
  <c r="E3917" i="1"/>
  <c r="E2289" i="1"/>
  <c r="E1277" i="1"/>
  <c r="E1642" i="1"/>
  <c r="E936" i="1"/>
  <c r="E1643" i="1"/>
  <c r="E2290" i="1"/>
  <c r="E3918" i="1"/>
  <c r="E2920" i="1"/>
  <c r="E3274" i="1"/>
  <c r="E3919" i="1"/>
  <c r="E1644" i="1"/>
  <c r="E2291" i="1"/>
  <c r="E3275" i="1"/>
  <c r="E1278" i="1"/>
  <c r="E2292" i="1"/>
  <c r="E3582" i="1"/>
  <c r="E3583" i="1"/>
  <c r="E2592" i="1"/>
  <c r="E3920" i="1"/>
  <c r="E3584" i="1"/>
  <c r="E1645" i="1"/>
  <c r="E1970" i="1"/>
  <c r="E1279" i="1"/>
  <c r="E3585" i="1"/>
  <c r="E2293" i="1"/>
  <c r="E2593" i="1"/>
  <c r="E1646" i="1"/>
  <c r="E3586" i="1"/>
  <c r="E2921" i="1"/>
  <c r="E2922" i="1"/>
  <c r="E2594" i="1"/>
  <c r="E2294" i="1"/>
  <c r="E2595" i="1"/>
  <c r="E293" i="1"/>
  <c r="E635" i="1"/>
  <c r="E2923" i="1"/>
  <c r="E636" i="1"/>
  <c r="E3921" i="1"/>
  <c r="E294" i="1"/>
  <c r="E295" i="1"/>
  <c r="E937" i="1"/>
  <c r="E1280" i="1"/>
  <c r="E3276" i="1"/>
  <c r="E1971" i="1"/>
  <c r="E3587" i="1"/>
  <c r="E1647" i="1"/>
  <c r="E938" i="1"/>
  <c r="E939" i="1"/>
  <c r="E940" i="1"/>
  <c r="E1281" i="1"/>
  <c r="E1282" i="1"/>
  <c r="E2924" i="1"/>
  <c r="E3588" i="1"/>
  <c r="E2925" i="1"/>
  <c r="E1283" i="1"/>
  <c r="E637" i="1"/>
  <c r="E1972" i="1"/>
  <c r="E3922" i="1"/>
  <c r="E3923" i="1"/>
  <c r="E941" i="1"/>
  <c r="E3924" i="1"/>
  <c r="E942" i="1"/>
  <c r="E1973" i="1"/>
  <c r="E2596" i="1"/>
  <c r="E1284" i="1"/>
  <c r="E3925" i="1"/>
  <c r="E296" i="1"/>
  <c r="E943" i="1"/>
  <c r="E2295" i="1"/>
  <c r="E638" i="1"/>
  <c r="E3589" i="1"/>
  <c r="E3590" i="1"/>
  <c r="E1648" i="1"/>
  <c r="E1649" i="1"/>
  <c r="E1650" i="1"/>
  <c r="E2597" i="1"/>
  <c r="E1285" i="1"/>
  <c r="E1286" i="1"/>
  <c r="E1651" i="1"/>
  <c r="E1287" i="1"/>
  <c r="E297" i="1"/>
  <c r="E2598" i="1"/>
  <c r="E3277" i="1"/>
  <c r="E3926" i="1"/>
  <c r="E944" i="1"/>
  <c r="E945" i="1"/>
  <c r="E639" i="1"/>
  <c r="E3278" i="1"/>
  <c r="E1288" i="1"/>
  <c r="E3927" i="1"/>
  <c r="E1289" i="1"/>
  <c r="E3928" i="1"/>
  <c r="E298" i="1"/>
  <c r="E3929" i="1"/>
  <c r="E2296" i="1"/>
  <c r="E640" i="1"/>
  <c r="E299" i="1"/>
  <c r="E2926" i="1"/>
  <c r="E1652" i="1"/>
  <c r="E1653" i="1"/>
  <c r="E2297" i="1"/>
  <c r="E641" i="1"/>
  <c r="E300" i="1"/>
  <c r="E3279" i="1"/>
  <c r="E1290" i="1"/>
  <c r="E642" i="1"/>
  <c r="E3930" i="1"/>
  <c r="E301" i="1"/>
  <c r="E1291" i="1"/>
  <c r="E302" i="1"/>
  <c r="E946" i="1"/>
  <c r="E1974" i="1"/>
  <c r="E643" i="1"/>
  <c r="E1292" i="1"/>
  <c r="E2927" i="1"/>
  <c r="E2298" i="1"/>
  <c r="E3591" i="1"/>
  <c r="E3592" i="1"/>
  <c r="E3931" i="1"/>
  <c r="E3593" i="1"/>
  <c r="E2928" i="1"/>
  <c r="E303" i="1"/>
  <c r="E1293" i="1"/>
  <c r="E2599" i="1"/>
  <c r="E1294" i="1"/>
  <c r="E3280" i="1"/>
  <c r="E644" i="1"/>
  <c r="E645" i="1"/>
  <c r="E3932" i="1"/>
  <c r="E3594" i="1"/>
  <c r="E1654" i="1"/>
  <c r="E3281" i="1"/>
  <c r="E947" i="1"/>
  <c r="E2929" i="1"/>
  <c r="E2930" i="1"/>
  <c r="E2600" i="1"/>
  <c r="E3282" i="1"/>
  <c r="E304" i="1"/>
  <c r="E1295" i="1"/>
  <c r="E3933" i="1"/>
  <c r="E1296" i="1"/>
  <c r="E1975" i="1"/>
  <c r="E3595" i="1"/>
  <c r="E3934" i="1"/>
  <c r="E1976" i="1"/>
  <c r="E2601" i="1"/>
  <c r="E3283" i="1"/>
  <c r="E3596" i="1"/>
  <c r="E2931" i="1"/>
  <c r="E3284" i="1"/>
  <c r="E3285" i="1"/>
  <c r="E3286" i="1"/>
  <c r="E2932" i="1"/>
  <c r="E1655" i="1"/>
  <c r="E2299" i="1"/>
  <c r="E2933" i="1"/>
  <c r="E2602" i="1"/>
  <c r="E2603" i="1"/>
  <c r="E2934" i="1"/>
  <c r="E2604" i="1"/>
  <c r="E3935" i="1"/>
  <c r="E3287" i="1"/>
  <c r="E3597" i="1"/>
  <c r="E2605" i="1"/>
  <c r="E3288" i="1"/>
  <c r="E1297" i="1"/>
  <c r="E3289" i="1"/>
  <c r="E1977" i="1"/>
  <c r="E2300" i="1"/>
  <c r="E2606" i="1"/>
  <c r="E2607" i="1"/>
  <c r="E3598" i="1"/>
  <c r="E2608" i="1"/>
  <c r="E1298" i="1"/>
  <c r="E1978" i="1"/>
  <c r="E1299" i="1"/>
  <c r="E2935" i="1"/>
  <c r="E305" i="1"/>
  <c r="E306" i="1"/>
  <c r="E1300" i="1"/>
  <c r="E948" i="1"/>
  <c r="E3290" i="1"/>
  <c r="E307" i="1"/>
  <c r="E1656" i="1"/>
  <c r="E3291" i="1"/>
  <c r="E308" i="1"/>
  <c r="E3292" i="1"/>
  <c r="E3936" i="1"/>
  <c r="E2936" i="1"/>
  <c r="E2301" i="1"/>
  <c r="E2937" i="1"/>
  <c r="E3293" i="1"/>
  <c r="E1301" i="1"/>
  <c r="E1979" i="1"/>
  <c r="E1657" i="1"/>
  <c r="E3294" i="1"/>
  <c r="E2609" i="1"/>
  <c r="E2610" i="1"/>
  <c r="E3937" i="1"/>
  <c r="E3599" i="1"/>
  <c r="E3600" i="1"/>
  <c r="E3938" i="1"/>
  <c r="E3939" i="1"/>
  <c r="E2938" i="1"/>
  <c r="E2611" i="1"/>
  <c r="E309" i="1"/>
  <c r="E3295" i="1"/>
  <c r="E3601" i="1"/>
  <c r="E3296" i="1"/>
  <c r="E646" i="1"/>
  <c r="E3940" i="1"/>
  <c r="E2612" i="1"/>
  <c r="E1302" i="1"/>
  <c r="E1658" i="1"/>
  <c r="E2302" i="1"/>
  <c r="E1980" i="1"/>
  <c r="E1981" i="1"/>
  <c r="E3297" i="1"/>
  <c r="E3941" i="1"/>
  <c r="E2613" i="1"/>
  <c r="E949" i="1"/>
  <c r="E310" i="1"/>
  <c r="E3942" i="1"/>
  <c r="E1982" i="1"/>
  <c r="E1659" i="1"/>
  <c r="E3943" i="1"/>
  <c r="E950" i="1"/>
  <c r="E3298" i="1"/>
  <c r="E1983" i="1"/>
  <c r="E1660" i="1"/>
  <c r="E311" i="1"/>
  <c r="E2614" i="1"/>
  <c r="E2303" i="1"/>
  <c r="E3299" i="1"/>
  <c r="E2615" i="1"/>
  <c r="E3944" i="1"/>
  <c r="E2939" i="1"/>
  <c r="E3602" i="1"/>
  <c r="E2940" i="1"/>
  <c r="E3603" i="1"/>
  <c r="E312" i="1"/>
  <c r="E3300" i="1"/>
  <c r="E3301" i="1"/>
  <c r="E2616" i="1"/>
  <c r="E3945" i="1"/>
  <c r="E313" i="1"/>
  <c r="E647" i="1"/>
  <c r="E3946" i="1"/>
  <c r="E2941" i="1"/>
  <c r="E648" i="1"/>
  <c r="E3302" i="1"/>
  <c r="E1984" i="1"/>
  <c r="E1661" i="1"/>
  <c r="E2617" i="1"/>
  <c r="E314" i="1"/>
  <c r="E3303" i="1"/>
  <c r="E2618" i="1"/>
  <c r="E2304" i="1"/>
  <c r="E315" i="1"/>
  <c r="E649" i="1"/>
  <c r="E951" i="1"/>
  <c r="E2619" i="1"/>
  <c r="E2942" i="1"/>
  <c r="E316" i="1"/>
  <c r="E1985" i="1"/>
  <c r="E952" i="1"/>
  <c r="E317" i="1"/>
  <c r="E1662" i="1"/>
  <c r="E2620" i="1"/>
  <c r="E2305" i="1"/>
  <c r="E1303" i="1"/>
  <c r="E3604" i="1"/>
  <c r="E2621" i="1"/>
  <c r="E2306" i="1"/>
  <c r="E2943" i="1"/>
  <c r="E2944" i="1"/>
  <c r="E3304" i="1"/>
  <c r="E3947" i="1"/>
  <c r="E1304" i="1"/>
  <c r="E1663" i="1"/>
  <c r="E650" i="1"/>
  <c r="E651" i="1"/>
  <c r="E2307" i="1"/>
  <c r="E2945" i="1"/>
  <c r="E2308" i="1"/>
  <c r="E1664" i="1"/>
  <c r="E3948" i="1"/>
  <c r="E1305" i="1"/>
  <c r="E1665" i="1"/>
  <c r="E318" i="1"/>
  <c r="E953" i="1"/>
  <c r="E3305" i="1"/>
  <c r="E2622" i="1"/>
  <c r="E319" i="1"/>
  <c r="E3949" i="1"/>
  <c r="E320" i="1"/>
  <c r="E3306" i="1"/>
  <c r="E3950" i="1"/>
  <c r="E3951" i="1"/>
  <c r="E3307" i="1"/>
  <c r="E321" i="1"/>
  <c r="E2309" i="1"/>
  <c r="E3605" i="1"/>
  <c r="E2310" i="1"/>
  <c r="E954" i="1"/>
  <c r="E322" i="1"/>
  <c r="E1986" i="1"/>
  <c r="E1666" i="1"/>
  <c r="E955" i="1"/>
  <c r="E3606" i="1"/>
  <c r="E2623" i="1"/>
  <c r="E2624" i="1"/>
  <c r="E3308" i="1"/>
  <c r="E956" i="1"/>
  <c r="E1987" i="1"/>
  <c r="E1306" i="1"/>
  <c r="E957" i="1"/>
  <c r="E1667" i="1"/>
  <c r="E1307" i="1"/>
  <c r="E2946" i="1"/>
  <c r="E1668" i="1"/>
  <c r="E1669" i="1"/>
  <c r="E2311" i="1"/>
  <c r="E1670" i="1"/>
  <c r="E2625" i="1"/>
  <c r="E3607" i="1"/>
  <c r="E958" i="1"/>
  <c r="E2312" i="1"/>
  <c r="E1308" i="1"/>
  <c r="E959" i="1"/>
  <c r="E1309" i="1"/>
  <c r="E1988" i="1"/>
  <c r="E1310" i="1"/>
  <c r="E2626" i="1"/>
  <c r="E323" i="1"/>
  <c r="E2313" i="1"/>
  <c r="E2947" i="1"/>
  <c r="E1671" i="1"/>
  <c r="E1989" i="1"/>
  <c r="E324" i="1"/>
  <c r="E652" i="1"/>
  <c r="E2314" i="1"/>
  <c r="E653" i="1"/>
  <c r="E1990" i="1"/>
  <c r="E654" i="1"/>
  <c r="E325" i="1"/>
  <c r="E326" i="1"/>
  <c r="E2627" i="1"/>
  <c r="E655" i="1"/>
  <c r="E2315" i="1"/>
  <c r="E960" i="1"/>
  <c r="E2948" i="1"/>
  <c r="E1311" i="1"/>
  <c r="E961" i="1"/>
  <c r="E3952" i="1"/>
  <c r="E1672" i="1"/>
  <c r="E2316" i="1"/>
  <c r="E2949" i="1"/>
  <c r="E962" i="1"/>
  <c r="E327" i="1"/>
  <c r="E963" i="1"/>
  <c r="E2628" i="1"/>
  <c r="E2317" i="1"/>
  <c r="E3608" i="1"/>
  <c r="E2318" i="1"/>
  <c r="E1991" i="1"/>
  <c r="E3309" i="1"/>
  <c r="E1312" i="1"/>
  <c r="E2950" i="1"/>
  <c r="E328" i="1"/>
  <c r="E2629" i="1"/>
  <c r="E1992" i="1"/>
  <c r="E3609" i="1"/>
  <c r="E2951" i="1"/>
  <c r="E329" i="1"/>
  <c r="E656" i="1"/>
  <c r="E3953" i="1"/>
  <c r="E2630" i="1"/>
  <c r="E2631" i="1"/>
  <c r="E1673" i="1"/>
  <c r="E2319" i="1"/>
  <c r="E3954" i="1"/>
  <c r="E964" i="1"/>
  <c r="E330" i="1"/>
  <c r="E1993" i="1"/>
  <c r="E3955" i="1"/>
  <c r="E1674" i="1"/>
  <c r="E1994" i="1"/>
  <c r="E1995" i="1"/>
  <c r="E331" i="1"/>
  <c r="E657" i="1"/>
  <c r="E2952" i="1"/>
  <c r="E2320" i="1"/>
  <c r="E2632" i="1"/>
  <c r="E3310" i="1"/>
  <c r="E2633" i="1"/>
  <c r="E2953" i="1"/>
  <c r="E332" i="1"/>
  <c r="E2954" i="1"/>
  <c r="E3311" i="1"/>
  <c r="E2634" i="1"/>
  <c r="E2955" i="1"/>
  <c r="E3312" i="1"/>
  <c r="E2956" i="1"/>
  <c r="E1313" i="1"/>
  <c r="E2635" i="1"/>
  <c r="E658" i="1"/>
  <c r="E659" i="1"/>
  <c r="E333" i="1"/>
  <c r="E1314" i="1"/>
  <c r="E2321" i="1"/>
  <c r="E1315" i="1"/>
  <c r="E3956" i="1"/>
  <c r="E3313" i="1"/>
  <c r="E660" i="1"/>
  <c r="E661" i="1"/>
  <c r="E3314" i="1"/>
  <c r="E965" i="1"/>
  <c r="E2636" i="1"/>
  <c r="E2957" i="1"/>
  <c r="E334" i="1"/>
  <c r="E966" i="1"/>
  <c r="E335" i="1"/>
  <c r="E1675" i="1"/>
  <c r="E967" i="1"/>
  <c r="E1316" i="1"/>
  <c r="E2322" i="1"/>
  <c r="E2637" i="1"/>
  <c r="E1996" i="1"/>
  <c r="E3315" i="1"/>
  <c r="E662" i="1"/>
  <c r="E1317" i="1"/>
  <c r="E1997" i="1"/>
  <c r="E2323" i="1"/>
  <c r="E336" i="1"/>
  <c r="E2324" i="1"/>
  <c r="E337" i="1"/>
  <c r="E968" i="1"/>
  <c r="E1998" i="1"/>
  <c r="E1676" i="1"/>
  <c r="E663" i="1"/>
  <c r="E1677" i="1"/>
  <c r="E664" i="1"/>
  <c r="E1999" i="1"/>
  <c r="E1318" i="1"/>
  <c r="E969" i="1"/>
  <c r="E3957" i="1"/>
  <c r="E1678" i="1"/>
  <c r="E2958" i="1"/>
  <c r="E1679" i="1"/>
  <c r="E2959" i="1"/>
  <c r="E2960" i="1"/>
  <c r="E970" i="1"/>
  <c r="E665" i="1"/>
  <c r="E2961" i="1"/>
  <c r="E971" i="1"/>
  <c r="E3958" i="1"/>
  <c r="E2000" i="1"/>
  <c r="E2001" i="1"/>
  <c r="E1319" i="1"/>
  <c r="E3316" i="1"/>
  <c r="E338" i="1"/>
  <c r="E2002" i="1"/>
  <c r="E2325" i="1"/>
  <c r="E666" i="1"/>
  <c r="E2638" i="1"/>
  <c r="E972" i="1"/>
  <c r="E2003" i="1"/>
  <c r="E339" i="1"/>
  <c r="E667" i="1"/>
  <c r="E2326" i="1"/>
  <c r="E2004" i="1"/>
  <c r="E3317" i="1"/>
  <c r="E3318" i="1"/>
  <c r="E3319" i="1"/>
  <c r="E2962" i="1"/>
  <c r="E3320" i="1"/>
  <c r="E2005" i="1"/>
  <c r="E668" i="1"/>
  <c r="E973" i="1"/>
  <c r="E669" i="1"/>
  <c r="E3610" i="1"/>
  <c r="E2639" i="1"/>
  <c r="E3611" i="1"/>
  <c r="E2006" i="1"/>
  <c r="E3612" i="1"/>
  <c r="E2963" i="1"/>
  <c r="E974" i="1"/>
  <c r="E670" i="1"/>
  <c r="E3613" i="1"/>
  <c r="E2964" i="1"/>
  <c r="E2965" i="1"/>
  <c r="E3614" i="1"/>
  <c r="E1680" i="1"/>
  <c r="E671" i="1"/>
  <c r="E2640" i="1"/>
  <c r="E1681" i="1"/>
  <c r="E3959" i="1"/>
  <c r="E3960" i="1"/>
  <c r="E672" i="1"/>
  <c r="E975" i="1"/>
  <c r="E1682" i="1"/>
  <c r="E976" i="1"/>
  <c r="E340" i="1"/>
  <c r="E3961" i="1"/>
  <c r="E2966" i="1"/>
  <c r="E2327" i="1"/>
  <c r="E977" i="1"/>
  <c r="E673" i="1"/>
  <c r="E3615" i="1"/>
  <c r="E2641" i="1"/>
  <c r="E3962" i="1"/>
  <c r="E674" i="1"/>
  <c r="E675" i="1"/>
  <c r="E2642" i="1"/>
  <c r="E2967" i="1"/>
  <c r="E978" i="1"/>
  <c r="E3321" i="1"/>
  <c r="E1683" i="1"/>
  <c r="E676" i="1"/>
  <c r="E2643" i="1"/>
  <c r="E1684" i="1"/>
  <c r="E3322" i="1"/>
  <c r="E3963" i="1"/>
  <c r="E2328" i="1"/>
  <c r="E2007" i="1"/>
  <c r="E3616" i="1"/>
  <c r="E2968" i="1"/>
  <c r="E3964" i="1"/>
  <c r="E2329" i="1"/>
  <c r="E341" i="1"/>
  <c r="E3323" i="1"/>
  <c r="E2969" i="1"/>
  <c r="E2008" i="1"/>
  <c r="E677" i="1"/>
  <c r="E3324" i="1"/>
  <c r="E3965" i="1"/>
  <c r="E678" i="1"/>
  <c r="E3325" i="1"/>
  <c r="E2644" i="1"/>
  <c r="E3966" i="1"/>
  <c r="E342" i="1"/>
  <c r="E3326" i="1"/>
  <c r="E679" i="1"/>
  <c r="E3967" i="1"/>
  <c r="E3968" i="1"/>
  <c r="E1320" i="1"/>
  <c r="E1685" i="1"/>
  <c r="E3327" i="1"/>
  <c r="E1321" i="1"/>
  <c r="E680" i="1"/>
  <c r="E3969" i="1"/>
  <c r="E979" i="1"/>
  <c r="E2009" i="1"/>
  <c r="E3328" i="1"/>
  <c r="E1322" i="1"/>
  <c r="E681" i="1"/>
  <c r="E1686" i="1"/>
  <c r="E1687" i="1"/>
  <c r="E343" i="1"/>
  <c r="E3329" i="1"/>
  <c r="E3617" i="1"/>
  <c r="E3970" i="1"/>
  <c r="E2010" i="1"/>
  <c r="E980" i="1"/>
  <c r="E3330" i="1"/>
  <c r="E3971" i="1"/>
  <c r="E2330" i="1"/>
  <c r="E2970" i="1"/>
  <c r="E2011" i="1"/>
  <c r="E3331" i="1"/>
  <c r="E2645" i="1"/>
  <c r="E1323" i="1"/>
  <c r="E2012" i="1"/>
  <c r="E682" i="1"/>
  <c r="E683" i="1"/>
  <c r="E2013" i="1"/>
  <c r="E981" i="1"/>
  <c r="E982" i="1"/>
  <c r="E2646" i="1"/>
  <c r="E2647" i="1"/>
  <c r="E344" i="1"/>
  <c r="E983" i="1"/>
  <c r="E345" i="1"/>
  <c r="E684" i="1"/>
  <c r="E2648" i="1"/>
  <c r="E2331" i="1"/>
  <c r="E3332" i="1"/>
  <c r="E3618" i="1"/>
  <c r="E1688" i="1"/>
  <c r="E2649" i="1"/>
  <c r="E3619" i="1"/>
  <c r="E3333" i="1"/>
  <c r="E3334" i="1"/>
  <c r="E1689" i="1"/>
  <c r="E685" i="1"/>
  <c r="E2650" i="1"/>
  <c r="E2971" i="1"/>
  <c r="E984" i="1"/>
  <c r="E2651" i="1"/>
  <c r="E1690" i="1"/>
  <c r="E1691" i="1"/>
  <c r="E2652" i="1"/>
  <c r="E1692" i="1"/>
  <c r="E2014" i="1"/>
  <c r="E686" i="1"/>
  <c r="E3335" i="1"/>
  <c r="E3620" i="1"/>
  <c r="E1693" i="1"/>
  <c r="E687" i="1"/>
  <c r="E3336" i="1"/>
  <c r="E346" i="1"/>
  <c r="E1694" i="1"/>
  <c r="E985" i="1"/>
  <c r="E986" i="1"/>
  <c r="E1695" i="1"/>
  <c r="E987" i="1"/>
  <c r="E2332" i="1"/>
  <c r="E2653" i="1"/>
  <c r="E2972" i="1"/>
  <c r="E2333" i="1"/>
  <c r="E3621" i="1"/>
  <c r="E688" i="1"/>
  <c r="E1696" i="1"/>
  <c r="E1324" i="1"/>
  <c r="E347" i="1"/>
  <c r="E2654" i="1"/>
  <c r="E348" i="1"/>
  <c r="E3622" i="1"/>
  <c r="E3623" i="1"/>
  <c r="E349" i="1"/>
  <c r="E988" i="1"/>
  <c r="E1697" i="1"/>
  <c r="E689" i="1"/>
  <c r="E989" i="1"/>
  <c r="E1325" i="1"/>
  <c r="E2334" i="1"/>
  <c r="E2973" i="1"/>
  <c r="E3624" i="1"/>
  <c r="E1698" i="1"/>
  <c r="E2655" i="1"/>
  <c r="E990" i="1"/>
  <c r="E2974" i="1"/>
  <c r="E2335" i="1"/>
  <c r="E2015" i="1"/>
  <c r="E2336" i="1"/>
  <c r="E690" i="1"/>
  <c r="E991" i="1"/>
  <c r="E3337" i="1"/>
  <c r="E2975" i="1"/>
  <c r="E1699" i="1"/>
  <c r="E3625" i="1"/>
  <c r="E350" i="1"/>
  <c r="E2656" i="1"/>
  <c r="E1326" i="1"/>
  <c r="E1327" i="1"/>
  <c r="E691" i="1"/>
  <c r="E1328" i="1"/>
  <c r="E2337" i="1"/>
  <c r="E992" i="1"/>
  <c r="E2657" i="1"/>
  <c r="E2658" i="1"/>
  <c r="E2659" i="1"/>
  <c r="E2976" i="1"/>
  <c r="E993" i="1"/>
  <c r="E1329" i="1"/>
  <c r="E692" i="1"/>
  <c r="E2016" i="1"/>
  <c r="E994" i="1"/>
  <c r="E1330" i="1"/>
  <c r="E351" i="1"/>
  <c r="E2338" i="1"/>
  <c r="E3338" i="1"/>
  <c r="E2977" i="1"/>
  <c r="E3626" i="1"/>
  <c r="E2339" i="1"/>
  <c r="E1700" i="1"/>
  <c r="E352" i="1"/>
  <c r="E1331" i="1"/>
  <c r="E995" i="1"/>
  <c r="E2978" i="1"/>
  <c r="E353" i="1"/>
  <c r="E1701" i="1"/>
  <c r="E996" i="1"/>
  <c r="E3339" i="1"/>
  <c r="E2660" i="1"/>
  <c r="E2017" i="1"/>
  <c r="E354" i="1"/>
  <c r="E2018" i="1"/>
  <c r="E2019" i="1"/>
  <c r="E1702" i="1"/>
  <c r="E2020" i="1"/>
  <c r="E2021" i="1"/>
  <c r="E3340" i="1"/>
  <c r="E2979" i="1"/>
  <c r="E3972" i="1"/>
  <c r="E355" i="1"/>
  <c r="E997" i="1"/>
  <c r="E998" i="1"/>
  <c r="E2661" i="1"/>
  <c r="E2022" i="1"/>
  <c r="E2340" i="1"/>
  <c r="E2662" i="1"/>
  <c r="E2663" i="1"/>
  <c r="E999" i="1"/>
  <c r="E2341" i="1"/>
  <c r="E2023" i="1"/>
  <c r="E2980" i="1"/>
  <c r="E2664" i="1"/>
  <c r="E3973" i="1"/>
  <c r="E3341" i="1"/>
  <c r="E3974" i="1"/>
  <c r="E2024" i="1"/>
  <c r="E3342" i="1"/>
  <c r="E3975" i="1"/>
  <c r="E3976" i="1"/>
  <c r="E3977" i="1"/>
  <c r="E1000" i="1"/>
  <c r="E2665" i="1"/>
  <c r="E3343" i="1"/>
  <c r="E3344" i="1"/>
  <c r="E3978" i="1"/>
  <c r="E1001" i="1"/>
  <c r="E2025" i="1"/>
  <c r="E2981" i="1"/>
  <c r="E356" i="1"/>
  <c r="E2026" i="1"/>
  <c r="E3345" i="1"/>
  <c r="E2342" i="1"/>
  <c r="E1703" i="1"/>
  <c r="E3627" i="1"/>
  <c r="E3979" i="1"/>
  <c r="E2027" i="1"/>
  <c r="E3980" i="1"/>
  <c r="E1332" i="1"/>
  <c r="E693" i="1"/>
  <c r="E2982" i="1"/>
  <c r="E1333" i="1"/>
  <c r="E1704" i="1"/>
  <c r="E3628" i="1"/>
  <c r="E2983" i="1"/>
  <c r="E694" i="1"/>
  <c r="E695" i="1"/>
  <c r="E2984" i="1"/>
  <c r="E1002" i="1"/>
  <c r="E1334" i="1"/>
  <c r="E2666" i="1"/>
  <c r="E1335" i="1"/>
  <c r="E3346" i="1"/>
  <c r="E696" i="1"/>
  <c r="E697" i="1"/>
  <c r="E3347" i="1"/>
  <c r="E357" i="1"/>
  <c r="E2028" i="1"/>
  <c r="E358" i="1"/>
  <c r="E3981" i="1"/>
  <c r="E698" i="1"/>
  <c r="E2343" i="1"/>
  <c r="E1705" i="1"/>
  <c r="E359" i="1"/>
  <c r="E1706" i="1"/>
  <c r="E2985" i="1"/>
  <c r="E360" i="1"/>
  <c r="E3982" i="1"/>
  <c r="E699" i="1"/>
  <c r="E700" i="1"/>
  <c r="E2667" i="1"/>
  <c r="E3629" i="1"/>
  <c r="E2029" i="1"/>
  <c r="E361" i="1"/>
  <c r="E3348" i="1"/>
  <c r="E1707" i="1"/>
  <c r="E362" i="1"/>
  <c r="E2986" i="1"/>
  <c r="E3983" i="1"/>
  <c r="E3984" i="1"/>
  <c r="E1708" i="1"/>
  <c r="E1003" i="1"/>
  <c r="E1709" i="1"/>
  <c r="E3630" i="1"/>
  <c r="E3985" i="1"/>
  <c r="E2668" i="1"/>
  <c r="E1336" i="1"/>
  <c r="E1710" i="1"/>
  <c r="E2030" i="1"/>
  <c r="E1337" i="1"/>
  <c r="E3986" i="1"/>
  <c r="E2669" i="1"/>
  <c r="E1338" i="1"/>
  <c r="E3349" i="1"/>
  <c r="E3631" i="1"/>
  <c r="E1004" i="1"/>
  <c r="E363" i="1"/>
  <c r="E3987" i="1"/>
  <c r="E1005" i="1"/>
  <c r="E364" i="1"/>
  <c r="E1006" i="1"/>
  <c r="E365" i="1"/>
  <c r="E366" i="1"/>
  <c r="E3632" i="1"/>
  <c r="E1711" i="1"/>
  <c r="E2987" i="1"/>
  <c r="E1339" i="1"/>
  <c r="E3988" i="1"/>
  <c r="E1007" i="1"/>
  <c r="E3989" i="1"/>
  <c r="E3990" i="1"/>
  <c r="E3633" i="1"/>
  <c r="E3350" i="1"/>
  <c r="E3991" i="1"/>
  <c r="E2344" i="1"/>
  <c r="E3351" i="1"/>
  <c r="E3992" i="1"/>
  <c r="E1712" i="1"/>
  <c r="E701" i="1"/>
  <c r="E2031" i="1"/>
  <c r="E2670" i="1"/>
  <c r="E3634" i="1"/>
  <c r="E1008" i="1"/>
  <c r="E2345" i="1"/>
  <c r="E1713" i="1"/>
  <c r="E1714" i="1"/>
  <c r="E3352" i="1"/>
  <c r="E3993" i="1"/>
  <c r="E367" i="1"/>
  <c r="E2988" i="1"/>
  <c r="E3635" i="1"/>
  <c r="E2346" i="1"/>
  <c r="E1340" i="1"/>
  <c r="E1341" i="1"/>
  <c r="E2671" i="1"/>
  <c r="E2347" i="1"/>
  <c r="E702" i="1"/>
  <c r="E703" i="1"/>
  <c r="E2032" i="1"/>
  <c r="E2348" i="1"/>
  <c r="E1009" i="1"/>
  <c r="E2989" i="1"/>
  <c r="E2672" i="1"/>
  <c r="E1715" i="1"/>
  <c r="E2673" i="1"/>
  <c r="E2674" i="1"/>
  <c r="E3994" i="1"/>
  <c r="E2033" i="1"/>
  <c r="E1342" i="1"/>
  <c r="E1343" i="1"/>
  <c r="E3353" i="1"/>
  <c r="E3995" i="1"/>
  <c r="E1010" i="1"/>
  <c r="E3636" i="1"/>
  <c r="E1344" i="1"/>
  <c r="E2034" i="1"/>
  <c r="E1345" i="1"/>
  <c r="E3637" i="1"/>
  <c r="E1011" i="1"/>
  <c r="E2990" i="1"/>
  <c r="E2991" i="1"/>
  <c r="E3996" i="1"/>
  <c r="E2349" i="1"/>
  <c r="E3997" i="1"/>
  <c r="E2350" i="1"/>
  <c r="E704" i="1"/>
  <c r="E1716" i="1"/>
  <c r="E368" i="1"/>
  <c r="E2992" i="1"/>
  <c r="E2035" i="1"/>
  <c r="E3638" i="1"/>
  <c r="E2036" i="1"/>
  <c r="E369" i="1"/>
  <c r="E2993" i="1"/>
  <c r="E1346" i="1"/>
  <c r="E1012" i="1"/>
  <c r="E2994" i="1"/>
  <c r="E2675" i="1"/>
  <c r="E3998" i="1"/>
  <c r="E1717" i="1"/>
  <c r="E3999" i="1"/>
  <c r="E705" i="1"/>
  <c r="E3639" i="1"/>
  <c r="E3640" i="1"/>
  <c r="E2676" i="1"/>
  <c r="E2677" i="1"/>
  <c r="E3641" i="1"/>
  <c r="E2351" i="1"/>
  <c r="E3354" i="1"/>
  <c r="E2678" i="1"/>
  <c r="E3642" i="1"/>
  <c r="E1718" i="1"/>
  <c r="E1013" i="1"/>
  <c r="E1719" i="1"/>
  <c r="E370" i="1"/>
  <c r="E371" i="1"/>
  <c r="E1347" i="1"/>
  <c r="E1720" i="1"/>
  <c r="E1348" i="1"/>
  <c r="E2352" i="1"/>
  <c r="E1721" i="1"/>
  <c r="E3355" i="1"/>
  <c r="E3356" i="1"/>
  <c r="E1722" i="1"/>
  <c r="E1349" i="1"/>
  <c r="E2995" i="1"/>
  <c r="E2996" i="1"/>
  <c r="E1723" i="1"/>
  <c r="E706" i="1"/>
  <c r="E1014" i="1"/>
  <c r="E2679" i="1"/>
  <c r="E707" i="1"/>
  <c r="E372" i="1"/>
  <c r="E1015" i="1"/>
  <c r="E3357" i="1"/>
  <c r="E2997" i="1"/>
  <c r="E2037" i="1"/>
  <c r="E1016" i="1"/>
  <c r="E2680" i="1"/>
  <c r="E3643" i="1"/>
  <c r="E1017" i="1"/>
  <c r="E373" i="1"/>
  <c r="E374" i="1"/>
  <c r="E2353" i="1"/>
  <c r="E1018" i="1"/>
  <c r="E3644" i="1"/>
  <c r="E2681" i="1"/>
  <c r="E3645" i="1"/>
  <c r="E2038" i="1"/>
  <c r="E1019" i="1"/>
  <c r="E375" i="1"/>
  <c r="E708" i="1"/>
  <c r="E376" i="1"/>
  <c r="E1020" i="1"/>
  <c r="E1350" i="1"/>
  <c r="E3646" i="1"/>
  <c r="E1724" i="1"/>
  <c r="E3358" i="1"/>
  <c r="E377" i="1"/>
  <c r="E2682" i="1"/>
  <c r="E2354" i="1"/>
  <c r="E2683" i="1"/>
  <c r="E2355" i="1"/>
  <c r="E1725" i="1"/>
  <c r="E4000" i="1"/>
  <c r="E709" i="1"/>
  <c r="E710" i="1"/>
  <c r="E378" i="1"/>
  <c r="E1351" i="1"/>
  <c r="E4001" i="1"/>
  <c r="E711" i="1"/>
  <c r="E3647" i="1"/>
  <c r="E1726" i="1"/>
  <c r="E712" i="1"/>
  <c r="E2039" i="1"/>
  <c r="E3359" i="1"/>
  <c r="E2356" i="1"/>
  <c r="E379" i="1"/>
  <c r="E2684" i="1"/>
  <c r="E2998" i="1"/>
  <c r="E380" i="1"/>
  <c r="E1352" i="1"/>
  <c r="E381" i="1"/>
  <c r="E2040" i="1"/>
  <c r="E2685" i="1"/>
  <c r="E1727" i="1"/>
  <c r="E2999" i="1"/>
  <c r="E1728" i="1"/>
  <c r="E1021" i="1"/>
  <c r="E2041" i="1"/>
  <c r="E2042" i="1"/>
  <c r="E3000" i="1"/>
  <c r="E1022" i="1"/>
  <c r="E1729" i="1"/>
  <c r="E2357" i="1"/>
</calcChain>
</file>

<file path=xl/sharedStrings.xml><?xml version="1.0" encoding="utf-8"?>
<sst xmlns="http://schemas.openxmlformats.org/spreadsheetml/2006/main" count="48143" uniqueCount="11273">
  <si>
    <t>Order_ID</t>
  </si>
  <si>
    <t>Order_Date</t>
  </si>
  <si>
    <t>Ship_Date</t>
  </si>
  <si>
    <t>Customer_ID</t>
  </si>
  <si>
    <t>Customer_Name</t>
  </si>
  <si>
    <t>Gender</t>
  </si>
  <si>
    <t>Age</t>
  </si>
  <si>
    <t>City</t>
  </si>
  <si>
    <t>State</t>
  </si>
  <si>
    <t>Region</t>
  </si>
  <si>
    <t>Product_Category</t>
  </si>
  <si>
    <t>Product_Name</t>
  </si>
  <si>
    <t>Quantity</t>
  </si>
  <si>
    <t>Unit_Price</t>
  </si>
  <si>
    <t>Discount</t>
  </si>
  <si>
    <t>Sales</t>
  </si>
  <si>
    <t>Profit</t>
  </si>
  <si>
    <t>Ship_Mode</t>
  </si>
  <si>
    <t>Payment_Mode</t>
  </si>
  <si>
    <t>Rating</t>
  </si>
  <si>
    <t>Returned</t>
  </si>
  <si>
    <t>ORD00001</t>
  </si>
  <si>
    <t>CUST2824</t>
  </si>
  <si>
    <t>Suhana Kanda</t>
  </si>
  <si>
    <t>Male</t>
  </si>
  <si>
    <t>Pune</t>
  </si>
  <si>
    <t>Maharashtra</t>
  </si>
  <si>
    <t>West</t>
  </si>
  <si>
    <t>Furniture</t>
  </si>
  <si>
    <t>Dining Table</t>
  </si>
  <si>
    <t>Express</t>
  </si>
  <si>
    <t>Card</t>
  </si>
  <si>
    <t>Yes</t>
  </si>
  <si>
    <t>ORD00002</t>
  </si>
  <si>
    <t>CUST2535</t>
  </si>
  <si>
    <t>Misha Wali</t>
  </si>
  <si>
    <t>Lucknow</t>
  </si>
  <si>
    <t>Uttar Pradesh</t>
  </si>
  <si>
    <t>North</t>
  </si>
  <si>
    <t>Sports</t>
  </si>
  <si>
    <t>Cricket Bat</t>
  </si>
  <si>
    <t>Cash</t>
  </si>
  <si>
    <t>No</t>
  </si>
  <si>
    <t>ORD00003</t>
  </si>
  <si>
    <t>CUST1106</t>
  </si>
  <si>
    <t>Rohan Ramakrishnan</t>
  </si>
  <si>
    <t>Delhi</t>
  </si>
  <si>
    <t>Clothing</t>
  </si>
  <si>
    <t>Jacket</t>
  </si>
  <si>
    <t>ORD00004</t>
  </si>
  <si>
    <t>CUST6635</t>
  </si>
  <si>
    <t>Vaibhav Kalla</t>
  </si>
  <si>
    <t>Female</t>
  </si>
  <si>
    <t>Patna</t>
  </si>
  <si>
    <t>Bihar</t>
  </si>
  <si>
    <t>East</t>
  </si>
  <si>
    <t>Groceries</t>
  </si>
  <si>
    <t>Milk Pack</t>
  </si>
  <si>
    <t>Same Day</t>
  </si>
  <si>
    <t>UPI</t>
  </si>
  <si>
    <t>ORD00005</t>
  </si>
  <si>
    <t>CUST4150</t>
  </si>
  <si>
    <t>Tara Sunder</t>
  </si>
  <si>
    <t>Bhubaneswar</t>
  </si>
  <si>
    <t>Odisha</t>
  </si>
  <si>
    <t>Sofa</t>
  </si>
  <si>
    <t>ORD00006</t>
  </si>
  <si>
    <t>CUST7065</t>
  </si>
  <si>
    <t>Madhup Brar</t>
  </si>
  <si>
    <t>T-Shirt</t>
  </si>
  <si>
    <t>ORD00007</t>
  </si>
  <si>
    <t>CUST4598</t>
  </si>
  <si>
    <t>Lagan Shere</t>
  </si>
  <si>
    <t>Mumbai</t>
  </si>
  <si>
    <t>Electronics</t>
  </si>
  <si>
    <t>Headphones</t>
  </si>
  <si>
    <t>ORD00008</t>
  </si>
  <si>
    <t>CUST9179</t>
  </si>
  <si>
    <t>Mishti Wagle</t>
  </si>
  <si>
    <t>Jaipur</t>
  </si>
  <si>
    <t>Rajasthan</t>
  </si>
  <si>
    <t>ORD00009</t>
  </si>
  <si>
    <t>CUST7543</t>
  </si>
  <si>
    <t>Tiya Khanna</t>
  </si>
  <si>
    <t>Chennai</t>
  </si>
  <si>
    <t>Tamil Nadu</t>
  </si>
  <si>
    <t>South</t>
  </si>
  <si>
    <t>Tennis Racket</t>
  </si>
  <si>
    <t>ORD00010</t>
  </si>
  <si>
    <t>CUST2040</t>
  </si>
  <si>
    <t>Fateh Sharma</t>
  </si>
  <si>
    <t>Kolkata</t>
  </si>
  <si>
    <t>West Bengal</t>
  </si>
  <si>
    <t>Standard</t>
  </si>
  <si>
    <t>ORD00011</t>
  </si>
  <si>
    <t>CUST5371</t>
  </si>
  <si>
    <t>Devansh Doctor</t>
  </si>
  <si>
    <t>Cooking Oil</t>
  </si>
  <si>
    <t>ORD00012</t>
  </si>
  <si>
    <t>CUST5889</t>
  </si>
  <si>
    <t>Himmat Dasgupta</t>
  </si>
  <si>
    <t>Ahmedabad</t>
  </si>
  <si>
    <t>Gujarat</t>
  </si>
  <si>
    <t>Bed Frame</t>
  </si>
  <si>
    <t>ORD00013</t>
  </si>
  <si>
    <t>CUST1949</t>
  </si>
  <si>
    <t>Anika Gill</t>
  </si>
  <si>
    <t>Bengaluru</t>
  </si>
  <si>
    <t>Karnataka</t>
  </si>
  <si>
    <t>Smart TV</t>
  </si>
  <si>
    <t>ORD00014</t>
  </si>
  <si>
    <t>CUST9645</t>
  </si>
  <si>
    <t>Piya Loke</t>
  </si>
  <si>
    <t>ORD00015</t>
  </si>
  <si>
    <t>CUST4681</t>
  </si>
  <si>
    <t>Ehsaan Kapoor</t>
  </si>
  <si>
    <t>Hyderabad</t>
  </si>
  <si>
    <t>Telangana</t>
  </si>
  <si>
    <t>Dumbbells</t>
  </si>
  <si>
    <t>ORD00016</t>
  </si>
  <si>
    <t>CUST1514</t>
  </si>
  <si>
    <t>Tiya Rau</t>
  </si>
  <si>
    <t>ORD00017</t>
  </si>
  <si>
    <t>CUST7669</t>
  </si>
  <si>
    <t>Tanya Vaidya</t>
  </si>
  <si>
    <t>Tea Powder</t>
  </si>
  <si>
    <t>ORD00018</t>
  </si>
  <si>
    <t>CUST7596</t>
  </si>
  <si>
    <t>Vanya Bawa</t>
  </si>
  <si>
    <t>ORD00019</t>
  </si>
  <si>
    <t>CUST2604</t>
  </si>
  <si>
    <t>Kiara Kala</t>
  </si>
  <si>
    <t>Laptop</t>
  </si>
  <si>
    <t>ORD00020</t>
  </si>
  <si>
    <t>CUST7209</t>
  </si>
  <si>
    <t>Anvi Rattan</t>
  </si>
  <si>
    <t>ORD00021</t>
  </si>
  <si>
    <t>CUST5861</t>
  </si>
  <si>
    <t>Dishani Lall</t>
  </si>
  <si>
    <t>ORD00022</t>
  </si>
  <si>
    <t>CUST9320</t>
  </si>
  <si>
    <t>Badal Bhardwaj</t>
  </si>
  <si>
    <t>ORD00023</t>
  </si>
  <si>
    <t>CUST2343</t>
  </si>
  <si>
    <t>Advika Tank</t>
  </si>
  <si>
    <t>ORD00024</t>
  </si>
  <si>
    <t>CUST5915</t>
  </si>
  <si>
    <t>Pranay Kalita</t>
  </si>
  <si>
    <t>ORD00025</t>
  </si>
  <si>
    <t>CUST7054</t>
  </si>
  <si>
    <t>Piya Kala</t>
  </si>
  <si>
    <t>Yoga Mat</t>
  </si>
  <si>
    <t>ORD00026</t>
  </si>
  <si>
    <t>CUST2891</t>
  </si>
  <si>
    <t>Adah Chadha</t>
  </si>
  <si>
    <t>ORD00027</t>
  </si>
  <si>
    <t>CUST9004</t>
  </si>
  <si>
    <t>Madhup Kapoor</t>
  </si>
  <si>
    <t>ORD00028</t>
  </si>
  <si>
    <t>CUST8239</t>
  </si>
  <si>
    <t>Advika Chaudry</t>
  </si>
  <si>
    <t>ORD00029</t>
  </si>
  <si>
    <t>CUST1685</t>
  </si>
  <si>
    <t>Samar Baria</t>
  </si>
  <si>
    <t>Jeans</t>
  </si>
  <si>
    <t>ORD00030</t>
  </si>
  <si>
    <t>CUST3532</t>
  </si>
  <si>
    <t>Taimur Sachdeva</t>
  </si>
  <si>
    <t>Rice Bag</t>
  </si>
  <si>
    <t>ORD00031</t>
  </si>
  <si>
    <t>CUST3608</t>
  </si>
  <si>
    <t>Nehmat Mangal</t>
  </si>
  <si>
    <t>ORD00032</t>
  </si>
  <si>
    <t>CUST6378</t>
  </si>
  <si>
    <t>Pranay Singh</t>
  </si>
  <si>
    <t>Kurta</t>
  </si>
  <si>
    <t>ORD00033</t>
  </si>
  <si>
    <t>CUST3925</t>
  </si>
  <si>
    <t>Jivika Rana</t>
  </si>
  <si>
    <t>ORD00034</t>
  </si>
  <si>
    <t>CUST4114</t>
  </si>
  <si>
    <t>Myra Sankaran</t>
  </si>
  <si>
    <t>ORD00035</t>
  </si>
  <si>
    <t>CUST5920</t>
  </si>
  <si>
    <t>Zeeshan Batra</t>
  </si>
  <si>
    <t>Sneakers</t>
  </si>
  <si>
    <t>ORD00036</t>
  </si>
  <si>
    <t>CUST3851</t>
  </si>
  <si>
    <t>Saira Sura</t>
  </si>
  <si>
    <t>ORD00037</t>
  </si>
  <si>
    <t>CUST8244</t>
  </si>
  <si>
    <t>Armaan Basu</t>
  </si>
  <si>
    <t>Office Chair</t>
  </si>
  <si>
    <t>ORD00038</t>
  </si>
  <si>
    <t>CUST4680</t>
  </si>
  <si>
    <t>Pranay Dhingra</t>
  </si>
  <si>
    <t>Smartphone</t>
  </si>
  <si>
    <t>ORD00039</t>
  </si>
  <si>
    <t>CUST7291</t>
  </si>
  <si>
    <t>Raunak Ramesh</t>
  </si>
  <si>
    <t>ORD00040</t>
  </si>
  <si>
    <t>CUST2988</t>
  </si>
  <si>
    <t>Onkar Thaman</t>
  </si>
  <si>
    <t>ORD00041</t>
  </si>
  <si>
    <t>CUST8777</t>
  </si>
  <si>
    <t>Taimur Ramaswamy</t>
  </si>
  <si>
    <t>ORD00042</t>
  </si>
  <si>
    <t>CUST6502</t>
  </si>
  <si>
    <t>Nirvaan Bansal</t>
  </si>
  <si>
    <t>ORD00043</t>
  </si>
  <si>
    <t>CUST8633</t>
  </si>
  <si>
    <t>Pari Thakur</t>
  </si>
  <si>
    <t>Snacks Pack</t>
  </si>
  <si>
    <t>ORD00044</t>
  </si>
  <si>
    <t>CUST7865</t>
  </si>
  <si>
    <t>Biju Sinha</t>
  </si>
  <si>
    <t>ORD00045</t>
  </si>
  <si>
    <t>CUST9751</t>
  </si>
  <si>
    <t>Alia Savant</t>
  </si>
  <si>
    <t>ORD00046</t>
  </si>
  <si>
    <t>CUST4467</t>
  </si>
  <si>
    <t>Darshit Chatterjee</t>
  </si>
  <si>
    <t>ORD00047</t>
  </si>
  <si>
    <t>CUST4673</t>
  </si>
  <si>
    <t>Himmat Sankar</t>
  </si>
  <si>
    <t>ORD00048</t>
  </si>
  <si>
    <t>CUST4571</t>
  </si>
  <si>
    <t>Alia Mahajan</t>
  </si>
  <si>
    <t>ORD00049</t>
  </si>
  <si>
    <t>CUST7149</t>
  </si>
  <si>
    <t>Riaan Mangal</t>
  </si>
  <si>
    <t>Tablet</t>
  </si>
  <si>
    <t>ORD00050</t>
  </si>
  <si>
    <t>CUST1672</t>
  </si>
  <si>
    <t>Kabir Balakrishnan</t>
  </si>
  <si>
    <t>ORD00051</t>
  </si>
  <si>
    <t>CUST8532</t>
  </si>
  <si>
    <t>Neysa Verma</t>
  </si>
  <si>
    <t>ORD00052</t>
  </si>
  <si>
    <t>CUST8385</t>
  </si>
  <si>
    <t>Navya Swaminathan</t>
  </si>
  <si>
    <t>ORD00053</t>
  </si>
  <si>
    <t>CUST5232</t>
  </si>
  <si>
    <t>Adah Sem</t>
  </si>
  <si>
    <t>ORD00054</t>
  </si>
  <si>
    <t>CUST4937</t>
  </si>
  <si>
    <t>Rasha Badal</t>
  </si>
  <si>
    <t>ORD00055</t>
  </si>
  <si>
    <t>CUST7046</t>
  </si>
  <si>
    <t>Hrishita Banerjee</t>
  </si>
  <si>
    <t>ORD00056</t>
  </si>
  <si>
    <t>CUST4155</t>
  </si>
  <si>
    <t>Rasha Sule</t>
  </si>
  <si>
    <t>Football</t>
  </si>
  <si>
    <t>ORD00057</t>
  </si>
  <si>
    <t>CUST2647</t>
  </si>
  <si>
    <t>Ahana  Bedi</t>
  </si>
  <si>
    <t>ORD00058</t>
  </si>
  <si>
    <t>CUST3068</t>
  </si>
  <si>
    <t>Anahi Rastogi</t>
  </si>
  <si>
    <t>ORD00059</t>
  </si>
  <si>
    <t>CUST2070</t>
  </si>
  <si>
    <t>Himmat Kapur</t>
  </si>
  <si>
    <t>ORD00060</t>
  </si>
  <si>
    <t>CUST7818</t>
  </si>
  <si>
    <t>Faiyaz Borra</t>
  </si>
  <si>
    <t>ORD00061</t>
  </si>
  <si>
    <t>CUST2625</t>
  </si>
  <si>
    <t>Anvi Tak</t>
  </si>
  <si>
    <t>ORD00062</t>
  </si>
  <si>
    <t>CUST8699</t>
  </si>
  <si>
    <t>Yuvaan Bir</t>
  </si>
  <si>
    <t>ORD00063</t>
  </si>
  <si>
    <t>CUST4241</t>
  </si>
  <si>
    <t>Raunak Deep</t>
  </si>
  <si>
    <t>ORD00064</t>
  </si>
  <si>
    <t>CUST5728</t>
  </si>
  <si>
    <t>Lakshay Vyas</t>
  </si>
  <si>
    <t>ORD00065</t>
  </si>
  <si>
    <t>CUST6280</t>
  </si>
  <si>
    <t>Riya Kalla</t>
  </si>
  <si>
    <t>ORD00066</t>
  </si>
  <si>
    <t>CUST8245</t>
  </si>
  <si>
    <t>Pranay Buch</t>
  </si>
  <si>
    <t>ORD00067</t>
  </si>
  <si>
    <t>CUST7744</t>
  </si>
  <si>
    <t>Biju Sura</t>
  </si>
  <si>
    <t>ORD00068</t>
  </si>
  <si>
    <t>CUST1018</t>
  </si>
  <si>
    <t>Myra Borah</t>
  </si>
  <si>
    <t>ORD00069</t>
  </si>
  <si>
    <t>CUST3146</t>
  </si>
  <si>
    <t>Tushar Kunda</t>
  </si>
  <si>
    <t>ORD00070</t>
  </si>
  <si>
    <t>CUST7684</t>
  </si>
  <si>
    <t>Lakshay Devan</t>
  </si>
  <si>
    <t>ORD00071</t>
  </si>
  <si>
    <t>CUST8905</t>
  </si>
  <si>
    <t>Diya Ben</t>
  </si>
  <si>
    <t>ORD00072</t>
  </si>
  <si>
    <t>CUST7798</t>
  </si>
  <si>
    <t>Dhruv Swamy</t>
  </si>
  <si>
    <t>ORD00073</t>
  </si>
  <si>
    <t>CUST6654</t>
  </si>
  <si>
    <t>Elakshi Sachdev</t>
  </si>
  <si>
    <t>ORD00074</t>
  </si>
  <si>
    <t>CUST6213</t>
  </si>
  <si>
    <t>Amira Kala</t>
  </si>
  <si>
    <t>ORD00075</t>
  </si>
  <si>
    <t>CUST9617</t>
  </si>
  <si>
    <t>Baiju Dube</t>
  </si>
  <si>
    <t>Bookshelf</t>
  </si>
  <si>
    <t>ORD00076</t>
  </si>
  <si>
    <t>CUST2315</t>
  </si>
  <si>
    <t>Ivan Sem</t>
  </si>
  <si>
    <t>ORD00077</t>
  </si>
  <si>
    <t>CUST2480</t>
  </si>
  <si>
    <t>Ira Kaur</t>
  </si>
  <si>
    <t>ORD00078</t>
  </si>
  <si>
    <t>CUST7141</t>
  </si>
  <si>
    <t>Raghav Butala</t>
  </si>
  <si>
    <t>ORD00079</t>
  </si>
  <si>
    <t>CUST9153</t>
  </si>
  <si>
    <t>Damini Dora</t>
  </si>
  <si>
    <t>ORD00080</t>
  </si>
  <si>
    <t>CUST2210</t>
  </si>
  <si>
    <t>Nirvi Uppal</t>
  </si>
  <si>
    <t>ORD00081</t>
  </si>
  <si>
    <t>CUST7248</t>
  </si>
  <si>
    <t>Divit Chad</t>
  </si>
  <si>
    <t>ORD00082</t>
  </si>
  <si>
    <t>CUST5689</t>
  </si>
  <si>
    <t>Rasha Edwin</t>
  </si>
  <si>
    <t>ORD00083</t>
  </si>
  <si>
    <t>CUST6061</t>
  </si>
  <si>
    <t>Nirvaan Rout</t>
  </si>
  <si>
    <t>ORD00084</t>
  </si>
  <si>
    <t>CUST9697</t>
  </si>
  <si>
    <t>Nitya Sandhu</t>
  </si>
  <si>
    <t>ORD00085</t>
  </si>
  <si>
    <t>CUST7511</t>
  </si>
  <si>
    <t>Mahika Barad</t>
  </si>
  <si>
    <t>ORD00086</t>
  </si>
  <si>
    <t>CUST4830</t>
  </si>
  <si>
    <t>Zaina Dada</t>
  </si>
  <si>
    <t>ORD00087</t>
  </si>
  <si>
    <t>CUST2911</t>
  </si>
  <si>
    <t>Abram Wali</t>
  </si>
  <si>
    <t>ORD00088</t>
  </si>
  <si>
    <t>CUST9850</t>
  </si>
  <si>
    <t>Pari Buch</t>
  </si>
  <si>
    <t>ORD00089</t>
  </si>
  <si>
    <t>CUST8285</t>
  </si>
  <si>
    <t>Armaan Kannan</t>
  </si>
  <si>
    <t>ORD00090</t>
  </si>
  <si>
    <t>CUST4475</t>
  </si>
  <si>
    <t>Kaira Deo</t>
  </si>
  <si>
    <t>ORD00091</t>
  </si>
  <si>
    <t>CUST3417</t>
  </si>
  <si>
    <t>Kismat Krishnamurthy</t>
  </si>
  <si>
    <t>ORD00092</t>
  </si>
  <si>
    <t>CUST6304</t>
  </si>
  <si>
    <t>Anaya Dora</t>
  </si>
  <si>
    <t>ORD00093</t>
  </si>
  <si>
    <t>CUST2786</t>
  </si>
  <si>
    <t>Misha Sundaram</t>
  </si>
  <si>
    <t>ORD00094</t>
  </si>
  <si>
    <t>CUST2768</t>
  </si>
  <si>
    <t>Kiara Lal</t>
  </si>
  <si>
    <t>ORD00095</t>
  </si>
  <si>
    <t>CUST6327</t>
  </si>
  <si>
    <t>Diya Uppal</t>
  </si>
  <si>
    <t>ORD00096</t>
  </si>
  <si>
    <t>CUST4522</t>
  </si>
  <si>
    <t>Samar Vala</t>
  </si>
  <si>
    <t>ORD00097</t>
  </si>
  <si>
    <t>CUST7132</t>
  </si>
  <si>
    <t>Shray Dewan</t>
  </si>
  <si>
    <t>ORD00098</t>
  </si>
  <si>
    <t>CUST6400</t>
  </si>
  <si>
    <t>Madhup Ranganathan</t>
  </si>
  <si>
    <t>ORD00099</t>
  </si>
  <si>
    <t>CUST8900</t>
  </si>
  <si>
    <t>Stuvan Dhingra</t>
  </si>
  <si>
    <t>ORD00100</t>
  </si>
  <si>
    <t>CUST1430</t>
  </si>
  <si>
    <t>Alia Dayal</t>
  </si>
  <si>
    <t>ORD00101</t>
  </si>
  <si>
    <t>CUST1502</t>
  </si>
  <si>
    <t>Ivan Deo</t>
  </si>
  <si>
    <t>ORD00102</t>
  </si>
  <si>
    <t>CUST2391</t>
  </si>
  <si>
    <t>Yasmin Badami</t>
  </si>
  <si>
    <t>ORD00103</t>
  </si>
  <si>
    <t>CUST4531</t>
  </si>
  <si>
    <t>Aaina Karan</t>
  </si>
  <si>
    <t>ORD00104</t>
  </si>
  <si>
    <t>CUST4349</t>
  </si>
  <si>
    <t>Trisha Balay</t>
  </si>
  <si>
    <t>ORD00105</t>
  </si>
  <si>
    <t>CUST4770</t>
  </si>
  <si>
    <t>Rohan Bath</t>
  </si>
  <si>
    <t>ORD00106</t>
  </si>
  <si>
    <t>CUST7843</t>
  </si>
  <si>
    <t>Ivana Chaudhuri</t>
  </si>
  <si>
    <t>ORD00107</t>
  </si>
  <si>
    <t>CUST7560</t>
  </si>
  <si>
    <t>Madhup Sharma</t>
  </si>
  <si>
    <t>ORD00108</t>
  </si>
  <si>
    <t>CUST3419</t>
  </si>
  <si>
    <t>Kimaya Kadakia</t>
  </si>
  <si>
    <t>ORD00109</t>
  </si>
  <si>
    <t>CUST8354</t>
  </si>
  <si>
    <t>Drishya Golla</t>
  </si>
  <si>
    <t>ORD00110</t>
  </si>
  <si>
    <t>CUST9312</t>
  </si>
  <si>
    <t>Aaryahi Bahl</t>
  </si>
  <si>
    <t>ORD00111</t>
  </si>
  <si>
    <t>CUST9307</t>
  </si>
  <si>
    <t>Vardaniya Dora</t>
  </si>
  <si>
    <t>ORD00112</t>
  </si>
  <si>
    <t>CUST8381</t>
  </si>
  <si>
    <t>Pranay Dube</t>
  </si>
  <si>
    <t>ORD00113</t>
  </si>
  <si>
    <t>CUST3600</t>
  </si>
  <si>
    <t>Romil Saha</t>
  </si>
  <si>
    <t>ORD00114</t>
  </si>
  <si>
    <t>CUST7333</t>
  </si>
  <si>
    <t>Manjari Iyer</t>
  </si>
  <si>
    <t>ORD00115</t>
  </si>
  <si>
    <t>CUST7421</t>
  </si>
  <si>
    <t>Pranay Shankar</t>
  </si>
  <si>
    <t>ORD00116</t>
  </si>
  <si>
    <t>CUST2531</t>
  </si>
  <si>
    <t>Indrans Ramesh</t>
  </si>
  <si>
    <t>ORD00117</t>
  </si>
  <si>
    <t>CUST3253</t>
  </si>
  <si>
    <t>Samarth Ratta</t>
  </si>
  <si>
    <t>ORD00118</t>
  </si>
  <si>
    <t>CUST3962</t>
  </si>
  <si>
    <t>Himmat Sundaram</t>
  </si>
  <si>
    <t>ORD00119</t>
  </si>
  <si>
    <t>CUST9749</t>
  </si>
  <si>
    <t>Ishaan Uppal</t>
  </si>
  <si>
    <t>ORD00120</t>
  </si>
  <si>
    <t>CUST4271</t>
  </si>
  <si>
    <t>Zoya Behl</t>
  </si>
  <si>
    <t>ORD00121</t>
  </si>
  <si>
    <t>CUST9410</t>
  </si>
  <si>
    <t>Vaibhav Ganguly</t>
  </si>
  <si>
    <t>ORD00122</t>
  </si>
  <si>
    <t>CUST7142</t>
  </si>
  <si>
    <t>Ojas Konda</t>
  </si>
  <si>
    <t>ORD00123</t>
  </si>
  <si>
    <t>CUST8349</t>
  </si>
  <si>
    <t>Elakshi Loke</t>
  </si>
  <si>
    <t>ORD00124</t>
  </si>
  <si>
    <t>CUST5934</t>
  </si>
  <si>
    <t>Rhea Korpal</t>
  </si>
  <si>
    <t>ORD00125</t>
  </si>
  <si>
    <t>CUST4963</t>
  </si>
  <si>
    <t>Hazel Rajagopalan</t>
  </si>
  <si>
    <t>ORD00126</t>
  </si>
  <si>
    <t>CUST2108</t>
  </si>
  <si>
    <t>Samarth Sawhney</t>
  </si>
  <si>
    <t>ORD00127</t>
  </si>
  <si>
    <t>CUST2698</t>
  </si>
  <si>
    <t>Rati Sahni</t>
  </si>
  <si>
    <t>ORD00128</t>
  </si>
  <si>
    <t>CUST3209</t>
  </si>
  <si>
    <t>Abram Garg</t>
  </si>
  <si>
    <t>ORD00129</t>
  </si>
  <si>
    <t>CUST9897</t>
  </si>
  <si>
    <t>Charvi Shankar</t>
  </si>
  <si>
    <t>ORD00130</t>
  </si>
  <si>
    <t>CUST8204</t>
  </si>
  <si>
    <t>Jivin Mandal</t>
  </si>
  <si>
    <t>ORD00131</t>
  </si>
  <si>
    <t>CUST3956</t>
  </si>
  <si>
    <t>Ishita Comar</t>
  </si>
  <si>
    <t>ORD00132</t>
  </si>
  <si>
    <t>CUST1693</t>
  </si>
  <si>
    <t>Kanav Sur</t>
  </si>
  <si>
    <t>ORD00133</t>
  </si>
  <si>
    <t>CUST1510</t>
  </si>
  <si>
    <t>Aaina Ramanathan</t>
  </si>
  <si>
    <t>ORD00134</t>
  </si>
  <si>
    <t>CUST3513</t>
  </si>
  <si>
    <t>Kismat Sastry</t>
  </si>
  <si>
    <t>ORD00135</t>
  </si>
  <si>
    <t>CUST4048</t>
  </si>
  <si>
    <t>Ela Dhingra</t>
  </si>
  <si>
    <t>ORD00136</t>
  </si>
  <si>
    <t>CUST4279</t>
  </si>
  <si>
    <t>Taimur Sawhney</t>
  </si>
  <si>
    <t>ORD00137</t>
  </si>
  <si>
    <t>CUST9882</t>
  </si>
  <si>
    <t>Hunar Lala</t>
  </si>
  <si>
    <t>ORD00138</t>
  </si>
  <si>
    <t>CUST7044</t>
  </si>
  <si>
    <t>Samarth Sarraf</t>
  </si>
  <si>
    <t>ORD00139</t>
  </si>
  <si>
    <t>CUST3053</t>
  </si>
  <si>
    <t>Bhamini Borra</t>
  </si>
  <si>
    <t>ORD00140</t>
  </si>
  <si>
    <t>CUST9238</t>
  </si>
  <si>
    <t>Fateh Vasa</t>
  </si>
  <si>
    <t>ORD00141</t>
  </si>
  <si>
    <t>CUST2292</t>
  </si>
  <si>
    <t>Faiyaz Jha</t>
  </si>
  <si>
    <t>ORD00142</t>
  </si>
  <si>
    <t>CUST3526</t>
  </si>
  <si>
    <t>Nakul Ramanathan</t>
  </si>
  <si>
    <t>ORD00143</t>
  </si>
  <si>
    <t>CUST1496</t>
  </si>
  <si>
    <t>Ivana Chauhan</t>
  </si>
  <si>
    <t>ORD00144</t>
  </si>
  <si>
    <t>CUST3589</t>
  </si>
  <si>
    <t>Abram Bose</t>
  </si>
  <si>
    <t>ORD00145</t>
  </si>
  <si>
    <t>CUST7070</t>
  </si>
  <si>
    <t>Ivan Sood</t>
  </si>
  <si>
    <t>ORD00146</t>
  </si>
  <si>
    <t>CUST5067</t>
  </si>
  <si>
    <t>Samarth Ganguly</t>
  </si>
  <si>
    <t>ORD00147</t>
  </si>
  <si>
    <t>CUST2475</t>
  </si>
  <si>
    <t>Taran Varkey</t>
  </si>
  <si>
    <t>ORD00148</t>
  </si>
  <si>
    <t>CUST5681</t>
  </si>
  <si>
    <t>Baiju Banik</t>
  </si>
  <si>
    <t>ORD00149</t>
  </si>
  <si>
    <t>Ira Kohli</t>
  </si>
  <si>
    <t>ORD00150</t>
  </si>
  <si>
    <t>CUST6555</t>
  </si>
  <si>
    <t>Aaryahi Luthra</t>
  </si>
  <si>
    <t>ORD00151</t>
  </si>
  <si>
    <t>CUST8487</t>
  </si>
  <si>
    <t>Anaya Rastogi</t>
  </si>
  <si>
    <t>ORD00152</t>
  </si>
  <si>
    <t>CUST9311</t>
  </si>
  <si>
    <t>Ehsaan Khanna</t>
  </si>
  <si>
    <t>ORD00153</t>
  </si>
  <si>
    <t>CUST1436</t>
  </si>
  <si>
    <t>Nirvi Reddy</t>
  </si>
  <si>
    <t>ORD00154</t>
  </si>
  <si>
    <t>CUST7229</t>
  </si>
  <si>
    <t>Diya Jain</t>
  </si>
  <si>
    <t>ORD00155</t>
  </si>
  <si>
    <t>CUST7723</t>
  </si>
  <si>
    <t>Shayak Walia</t>
  </si>
  <si>
    <t>ORD00156</t>
  </si>
  <si>
    <t>CUST9734</t>
  </si>
  <si>
    <t>Dhanush Rattan</t>
  </si>
  <si>
    <t>ORD00157</t>
  </si>
  <si>
    <t>CUST5735</t>
  </si>
  <si>
    <t>Amani Chawla</t>
  </si>
  <si>
    <t>ORD00158</t>
  </si>
  <si>
    <t>CUST7220</t>
  </si>
  <si>
    <t>Mahika Khanna</t>
  </si>
  <si>
    <t>ORD00159</t>
  </si>
  <si>
    <t>CUST4310</t>
  </si>
  <si>
    <t>Gokul Luthra</t>
  </si>
  <si>
    <t>ORD00160</t>
  </si>
  <si>
    <t>CUST4814</t>
  </si>
  <si>
    <t>Indrans Thaman</t>
  </si>
  <si>
    <t>ORD00161</t>
  </si>
  <si>
    <t>CUST8793</t>
  </si>
  <si>
    <t>Vaibhav Kaul</t>
  </si>
  <si>
    <t>ORD00162</t>
  </si>
  <si>
    <t>CUST1611</t>
  </si>
  <si>
    <t>Zaina Datta</t>
  </si>
  <si>
    <t>ORD00163</t>
  </si>
  <si>
    <t>CUST2758</t>
  </si>
  <si>
    <t>Ojas Contractor</t>
  </si>
  <si>
    <t>ORD00164</t>
  </si>
  <si>
    <t>CUST8518</t>
  </si>
  <si>
    <t>Indrans Chokshi</t>
  </si>
  <si>
    <t>ORD00165</t>
  </si>
  <si>
    <t>CUST8007</t>
  </si>
  <si>
    <t>Nakul Sibal</t>
  </si>
  <si>
    <t>ORD00166</t>
  </si>
  <si>
    <t>CUST5374</t>
  </si>
  <si>
    <t>Shayak Mander</t>
  </si>
  <si>
    <t>ORD00167</t>
  </si>
  <si>
    <t>CUST3616</t>
  </si>
  <si>
    <t>Alia Chaudry</t>
  </si>
  <si>
    <t>ORD00168</t>
  </si>
  <si>
    <t>CUST7121</t>
  </si>
  <si>
    <t>Vaibhav Baria</t>
  </si>
  <si>
    <t>ORD00169</t>
  </si>
  <si>
    <t>CUST9653</t>
  </si>
  <si>
    <t>Jhanvi Savant</t>
  </si>
  <si>
    <t>ORD00170</t>
  </si>
  <si>
    <t>CUST4365</t>
  </si>
  <si>
    <t>Kartik Kara</t>
  </si>
  <si>
    <t>ORD00171</t>
  </si>
  <si>
    <t>CUST6049</t>
  </si>
  <si>
    <t>Samarth Lad</t>
  </si>
  <si>
    <t>ORD00172</t>
  </si>
  <si>
    <t>CUST1519</t>
  </si>
  <si>
    <t>Umang Dhillon</t>
  </si>
  <si>
    <t>ORD00173</t>
  </si>
  <si>
    <t>CUST9835</t>
  </si>
  <si>
    <t>Damini Manda</t>
  </si>
  <si>
    <t>ORD00174</t>
  </si>
  <si>
    <t>CUST9920</t>
  </si>
  <si>
    <t>Saksham Vora</t>
  </si>
  <si>
    <t>ORD00175</t>
  </si>
  <si>
    <t>CUST7868</t>
  </si>
  <si>
    <t>Mohanlal Hora</t>
  </si>
  <si>
    <t>ORD00176</t>
  </si>
  <si>
    <t>CUST4839</t>
  </si>
  <si>
    <t>Akarsh Ghose</t>
  </si>
  <si>
    <t>ORD00177</t>
  </si>
  <si>
    <t>CUST5944</t>
  </si>
  <si>
    <t>Priyansh Sodhi</t>
  </si>
  <si>
    <t>ORD00178</t>
  </si>
  <si>
    <t>CUST7999</t>
  </si>
  <si>
    <t>Jivika Gade</t>
  </si>
  <si>
    <t>ORD00179</t>
  </si>
  <si>
    <t>CUST4948</t>
  </si>
  <si>
    <t>Nirvaan Vora</t>
  </si>
  <si>
    <t>ORD00180</t>
  </si>
  <si>
    <t>CUST5177</t>
  </si>
  <si>
    <t>Nayantara Kumer</t>
  </si>
  <si>
    <t>ORD00181</t>
  </si>
  <si>
    <t>CUST1647</t>
  </si>
  <si>
    <t>Suhana Deep</t>
  </si>
  <si>
    <t>ORD00182</t>
  </si>
  <si>
    <t>CUST2922</t>
  </si>
  <si>
    <t>Dharmajan Bal</t>
  </si>
  <si>
    <t>ORD00183</t>
  </si>
  <si>
    <t>CUST6053</t>
  </si>
  <si>
    <t>Shayak Borah</t>
  </si>
  <si>
    <t>ORD00184</t>
  </si>
  <si>
    <t>CUST1749</t>
  </si>
  <si>
    <t>Darshit Kohli</t>
  </si>
  <si>
    <t>ORD00185</t>
  </si>
  <si>
    <t>CUST6530</t>
  </si>
  <si>
    <t>Indranil Sami</t>
  </si>
  <si>
    <t>ORD00186</t>
  </si>
  <si>
    <t>Kabir Karnik</t>
  </si>
  <si>
    <t>ORD00187</t>
  </si>
  <si>
    <t>CUST9285</t>
  </si>
  <si>
    <t>Oorja Agrawal</t>
  </si>
  <si>
    <t>ORD00188</t>
  </si>
  <si>
    <t>CUST9673</t>
  </si>
  <si>
    <t>Vidur Anand</t>
  </si>
  <si>
    <t>ORD00189</t>
  </si>
  <si>
    <t>CUST9625</t>
  </si>
  <si>
    <t>Anya Gade</t>
  </si>
  <si>
    <t>ORD00190</t>
  </si>
  <si>
    <t>CUST2320</t>
  </si>
  <si>
    <t>Nayantara Dhawan</t>
  </si>
  <si>
    <t>ORD00191</t>
  </si>
  <si>
    <t>CUST6427</t>
  </si>
  <si>
    <t>Miraan Magar</t>
  </si>
  <si>
    <t>ORD00192</t>
  </si>
  <si>
    <t>CUST1539</t>
  </si>
  <si>
    <t>Jhanvi Sandal</t>
  </si>
  <si>
    <t>ORD00193</t>
  </si>
  <si>
    <t>CUST7375</t>
  </si>
  <si>
    <t>Lakshay Garde</t>
  </si>
  <si>
    <t>ORD00194</t>
  </si>
  <si>
    <t>CUST7499</t>
  </si>
  <si>
    <t>Saanvi Kadakia</t>
  </si>
  <si>
    <t>ORD00195</t>
  </si>
  <si>
    <t>CUST7227</t>
  </si>
  <si>
    <t>Lagan Vyas</t>
  </si>
  <si>
    <t>ORD00196</t>
  </si>
  <si>
    <t>CUST2499</t>
  </si>
  <si>
    <t>Eshani Grewal</t>
  </si>
  <si>
    <t>ORD00197</t>
  </si>
  <si>
    <t>CUST2692</t>
  </si>
  <si>
    <t>Zain Devi</t>
  </si>
  <si>
    <t>ORD00198</t>
  </si>
  <si>
    <t>CUST4977</t>
  </si>
  <si>
    <t>Kavya Walla</t>
  </si>
  <si>
    <t>ORD00199</t>
  </si>
  <si>
    <t>CUST5911</t>
  </si>
  <si>
    <t>Aaryahi Contractor</t>
  </si>
  <si>
    <t>ORD00200</t>
  </si>
  <si>
    <t>CUST6443</t>
  </si>
  <si>
    <t>Aarna Mall</t>
  </si>
  <si>
    <t>ORD00201</t>
  </si>
  <si>
    <t>CUST5775</t>
  </si>
  <si>
    <t>Vihaan Zacharia</t>
  </si>
  <si>
    <t>ORD00202</t>
  </si>
  <si>
    <t>CUST1440</t>
  </si>
  <si>
    <t>Alia Jayaraman</t>
  </si>
  <si>
    <t>ORD00203</t>
  </si>
  <si>
    <t>CUST3525</t>
  </si>
  <si>
    <t>Oorja Edwin</t>
  </si>
  <si>
    <t>ORD00204</t>
  </si>
  <si>
    <t>CUST1602</t>
  </si>
  <si>
    <t>Mehul Majumdar</t>
  </si>
  <si>
    <t>ORD00205</t>
  </si>
  <si>
    <t>CUST7547</t>
  </si>
  <si>
    <t>Ela Vyas</t>
  </si>
  <si>
    <t>ORD00206</t>
  </si>
  <si>
    <t>CUST8303</t>
  </si>
  <si>
    <t>Miraya Kurian</t>
  </si>
  <si>
    <t>ORD00207</t>
  </si>
  <si>
    <t>CUST3321</t>
  </si>
  <si>
    <t>Kabir Dubey</t>
  </si>
  <si>
    <t>ORD00208</t>
  </si>
  <si>
    <t>CUST5919</t>
  </si>
  <si>
    <t>Ela Master</t>
  </si>
  <si>
    <t>ORD00209</t>
  </si>
  <si>
    <t>CUST7985</t>
  </si>
  <si>
    <t>Romil Vyas</t>
  </si>
  <si>
    <t>ORD00210</t>
  </si>
  <si>
    <t>CUST7370</t>
  </si>
  <si>
    <t>Vanya Magar</t>
  </si>
  <si>
    <t>ORD00211</t>
  </si>
  <si>
    <t>CUST2867</t>
  </si>
  <si>
    <t>Vihaan Singh</t>
  </si>
  <si>
    <t>ORD00212</t>
  </si>
  <si>
    <t>CUST5873</t>
  </si>
  <si>
    <t>Kismat Kashyap</t>
  </si>
  <si>
    <t>ORD00213</t>
  </si>
  <si>
    <t>CUST3258</t>
  </si>
  <si>
    <t>Vihaan Anne</t>
  </si>
  <si>
    <t>ORD00214</t>
  </si>
  <si>
    <t>CUST1878</t>
  </si>
  <si>
    <t>Priyansh Saraf</t>
  </si>
  <si>
    <t>ORD00215</t>
  </si>
  <si>
    <t>CUST8272</t>
  </si>
  <si>
    <t>Akarsh Solanki</t>
  </si>
  <si>
    <t>ORD00216</t>
  </si>
  <si>
    <t>CUST9115</t>
  </si>
  <si>
    <t>Lagan Trivedi</t>
  </si>
  <si>
    <t>ORD00217</t>
  </si>
  <si>
    <t>CUST7965</t>
  </si>
  <si>
    <t>Zoya D’Alia</t>
  </si>
  <si>
    <t>ORD00218</t>
  </si>
  <si>
    <t>CUST6744</t>
  </si>
  <si>
    <t>Lavanya Rajagopalan</t>
  </si>
  <si>
    <t>ORD00219</t>
  </si>
  <si>
    <t>CUST5794</t>
  </si>
  <si>
    <t>Manjari Dara</t>
  </si>
  <si>
    <t>ORD00220</t>
  </si>
  <si>
    <t>CUST3174</t>
  </si>
  <si>
    <t>Misha Chakraborty</t>
  </si>
  <si>
    <t>ORD00221</t>
  </si>
  <si>
    <t>CUST2525</t>
  </si>
  <si>
    <t>Alisha Kant</t>
  </si>
  <si>
    <t>ORD00222</t>
  </si>
  <si>
    <t>CUST8511</t>
  </si>
  <si>
    <t>Ryan Rattan</t>
  </si>
  <si>
    <t>ORD00223</t>
  </si>
  <si>
    <t>CUST3139</t>
  </si>
  <si>
    <t>Siya Bali</t>
  </si>
  <si>
    <t>ORD00224</t>
  </si>
  <si>
    <t>CUST1011</t>
  </si>
  <si>
    <t>Zoya Luthra</t>
  </si>
  <si>
    <t>ORD00225</t>
  </si>
  <si>
    <t>CUST3711</t>
  </si>
  <si>
    <t>Manikya Gala</t>
  </si>
  <si>
    <t>ORD00226</t>
  </si>
  <si>
    <t>CUST4705</t>
  </si>
  <si>
    <t>Adah Warrior</t>
  </si>
  <si>
    <t>ORD00227</t>
  </si>
  <si>
    <t>CUST2678</t>
  </si>
  <si>
    <t>Saira Bail</t>
  </si>
  <si>
    <t>ORD00228</t>
  </si>
  <si>
    <t>CUST3688</t>
  </si>
  <si>
    <t>Biju Chaudhuri</t>
  </si>
  <si>
    <t>ORD00229</t>
  </si>
  <si>
    <t>CUST3017</t>
  </si>
  <si>
    <t>Alia Randhawa</t>
  </si>
  <si>
    <t>ORD00230</t>
  </si>
  <si>
    <t>CUST5668</t>
  </si>
  <si>
    <t>Yasmin Choudhry</t>
  </si>
  <si>
    <t>ORD00231</t>
  </si>
  <si>
    <t>CUST2847</t>
  </si>
  <si>
    <t>Taimur Loyal</t>
  </si>
  <si>
    <t>ORD00232</t>
  </si>
  <si>
    <t>CUST9951</t>
  </si>
  <si>
    <t>Zaina Sekhon</t>
  </si>
  <si>
    <t>ORD00233</t>
  </si>
  <si>
    <t>CUST9209</t>
  </si>
  <si>
    <t>Shayak Virk</t>
  </si>
  <si>
    <t>ORD00234</t>
  </si>
  <si>
    <t>CUST6353</t>
  </si>
  <si>
    <t>Jayesh Lanka</t>
  </si>
  <si>
    <t>ORD00235</t>
  </si>
  <si>
    <t>CUST8428</t>
  </si>
  <si>
    <t>Devansh Chadha</t>
  </si>
  <si>
    <t>ORD00236</t>
  </si>
  <si>
    <t>CUST5247</t>
  </si>
  <si>
    <t>Ishita Reddy</t>
  </si>
  <si>
    <t>ORD00237</t>
  </si>
  <si>
    <t>CUST2262</t>
  </si>
  <si>
    <t>Abram Issac</t>
  </si>
  <si>
    <t>ORD00238</t>
  </si>
  <si>
    <t>CUST2889</t>
  </si>
  <si>
    <t>Alia Kara</t>
  </si>
  <si>
    <t>ORD00239</t>
  </si>
  <si>
    <t>CUST1579</t>
  </si>
  <si>
    <t>Faiyaz Loke</t>
  </si>
  <si>
    <t>ORD00240</t>
  </si>
  <si>
    <t>CUST3938</t>
  </si>
  <si>
    <t>Renee Dani</t>
  </si>
  <si>
    <t>ORD00241</t>
  </si>
  <si>
    <t>Tarini Rana</t>
  </si>
  <si>
    <t>ORD00242</t>
  </si>
  <si>
    <t>CUST5016</t>
  </si>
  <si>
    <t>Kaira Borde</t>
  </si>
  <si>
    <t>ORD00243</t>
  </si>
  <si>
    <t>CUST6038</t>
  </si>
  <si>
    <t>Riya Balakrishnan</t>
  </si>
  <si>
    <t>ORD00244</t>
  </si>
  <si>
    <t>CUST9515</t>
  </si>
  <si>
    <t>Romil Bahl</t>
  </si>
  <si>
    <t>ORD00245</t>
  </si>
  <si>
    <t>CUST3141</t>
  </si>
  <si>
    <t>Manjari Mangat</t>
  </si>
  <si>
    <t>ORD00246</t>
  </si>
  <si>
    <t>CUST2785</t>
  </si>
  <si>
    <t>Madhav Bains</t>
  </si>
  <si>
    <t>ORD00247</t>
  </si>
  <si>
    <t>CUST8591</t>
  </si>
  <si>
    <t>Saanvi Bora</t>
  </si>
  <si>
    <t>ORD00248</t>
  </si>
  <si>
    <t>CUST7492</t>
  </si>
  <si>
    <t>Vaibhav Vyas</t>
  </si>
  <si>
    <t>ORD00249</t>
  </si>
  <si>
    <t>CUST2669</t>
  </si>
  <si>
    <t>Divij Devan</t>
  </si>
  <si>
    <t>ORD00250</t>
  </si>
  <si>
    <t>CUST5240</t>
  </si>
  <si>
    <t>Taran Srinivasan</t>
  </si>
  <si>
    <t>ORD00251</t>
  </si>
  <si>
    <t>CUST8096</t>
  </si>
  <si>
    <t>Mannat Setty</t>
  </si>
  <si>
    <t>ORD00252</t>
  </si>
  <si>
    <t>CUST5026</t>
  </si>
  <si>
    <t>Sara Agrawal</t>
  </si>
  <si>
    <t>ORD00253</t>
  </si>
  <si>
    <t>CUST9907</t>
  </si>
  <si>
    <t>Zara Venkatesh</t>
  </si>
  <si>
    <t>ORD00254</t>
  </si>
  <si>
    <t>CUST6224</t>
  </si>
  <si>
    <t>Amani Keer</t>
  </si>
  <si>
    <t>ORD00255</t>
  </si>
  <si>
    <t>CUST9743</t>
  </si>
  <si>
    <t>Ranbir Wable</t>
  </si>
  <si>
    <t>ORD00256</t>
  </si>
  <si>
    <t>CUST1462</t>
  </si>
  <si>
    <t>Ivan Goswami</t>
  </si>
  <si>
    <t>ORD00257</t>
  </si>
  <si>
    <t>CUST4584</t>
  </si>
  <si>
    <t>Myra Hayer</t>
  </si>
  <si>
    <t>ORD00258</t>
  </si>
  <si>
    <t>CUST3420</t>
  </si>
  <si>
    <t>Zeeshan Seshadri</t>
  </si>
  <si>
    <t>ORD00259</t>
  </si>
  <si>
    <t>CUST3235</t>
  </si>
  <si>
    <t>Rati Kale</t>
  </si>
  <si>
    <t>ORD00260</t>
  </si>
  <si>
    <t>CUST3872</t>
  </si>
  <si>
    <t>Amira Bhandari</t>
  </si>
  <si>
    <t>ORD00261</t>
  </si>
  <si>
    <t>Zara Bera</t>
  </si>
  <si>
    <t>ORD00262</t>
  </si>
  <si>
    <t>CUST2453</t>
  </si>
  <si>
    <t>Hazel Venkatesh</t>
  </si>
  <si>
    <t>ORD00263</t>
  </si>
  <si>
    <t>CUST7323</t>
  </si>
  <si>
    <t>Manjari Bhandari</t>
  </si>
  <si>
    <t>ORD00264</t>
  </si>
  <si>
    <t>CUST4695</t>
  </si>
  <si>
    <t>Nehmat Majumdar</t>
  </si>
  <si>
    <t>ORD00265</t>
  </si>
  <si>
    <t>CUST2228</t>
  </si>
  <si>
    <t>Saira Subramaniam</t>
  </si>
  <si>
    <t>ORD00266</t>
  </si>
  <si>
    <t>CUST2659</t>
  </si>
  <si>
    <t>Stuvan Dhar</t>
  </si>
  <si>
    <t>ORD00267</t>
  </si>
  <si>
    <t>CUST9043</t>
  </si>
  <si>
    <t>Jayan Srinivas</t>
  </si>
  <si>
    <t>ORD00268</t>
  </si>
  <si>
    <t>CUST3798</t>
  </si>
  <si>
    <t>Shalv Gade</t>
  </si>
  <si>
    <t>ORD00269</t>
  </si>
  <si>
    <t>CUST7078</t>
  </si>
  <si>
    <t>Prisha Ramakrishnan</t>
  </si>
  <si>
    <t>ORD00270</t>
  </si>
  <si>
    <t>CUST2584</t>
  </si>
  <si>
    <t>Mohanlal Goyal</t>
  </si>
  <si>
    <t>ORD00271</t>
  </si>
  <si>
    <t>CUST8779</t>
  </si>
  <si>
    <t>Hansh Tata</t>
  </si>
  <si>
    <t>ORD00272</t>
  </si>
  <si>
    <t>CUST2970</t>
  </si>
  <si>
    <t>Indrans Lala</t>
  </si>
  <si>
    <t>ORD00273</t>
  </si>
  <si>
    <t>CUST5225</t>
  </si>
  <si>
    <t>Ahana  Sanghvi</t>
  </si>
  <si>
    <t>ORD00274</t>
  </si>
  <si>
    <t>CUST9561</t>
  </si>
  <si>
    <t>Aniruddh Banerjee</t>
  </si>
  <si>
    <t>ORD00275</t>
  </si>
  <si>
    <t>CUST5327</t>
  </si>
  <si>
    <t>Vedika Khurana</t>
  </si>
  <si>
    <t>ORD00276</t>
  </si>
  <si>
    <t>CUST7581</t>
  </si>
  <si>
    <t>Jayant Deol</t>
  </si>
  <si>
    <t>ORD00277</t>
  </si>
  <si>
    <t>CUST9054</t>
  </si>
  <si>
    <t>Zain Baria</t>
  </si>
  <si>
    <t>ORD00278</t>
  </si>
  <si>
    <t>CUST7671</t>
  </si>
  <si>
    <t>Adira Chakraborty</t>
  </si>
  <si>
    <t>ORD00279</t>
  </si>
  <si>
    <t>CUST3846</t>
  </si>
  <si>
    <t>Kiaan Chaudhari</t>
  </si>
  <si>
    <t>ORD00280</t>
  </si>
  <si>
    <t>CUST3029</t>
  </si>
  <si>
    <t>Diya Gala</t>
  </si>
  <si>
    <t>ORD00281</t>
  </si>
  <si>
    <t>CUST5237</t>
  </si>
  <si>
    <t>Anahi Ben</t>
  </si>
  <si>
    <t>ORD00282</t>
  </si>
  <si>
    <t>CUST4387</t>
  </si>
  <si>
    <t>Keya Sami</t>
  </si>
  <si>
    <t>ORD00283</t>
  </si>
  <si>
    <t>CUST6004</t>
  </si>
  <si>
    <t>Shanaya Halder</t>
  </si>
  <si>
    <t>ORD00284</t>
  </si>
  <si>
    <t>CUST1120</t>
  </si>
  <si>
    <t>Stuvan Devan</t>
  </si>
  <si>
    <t>ORD00285</t>
  </si>
  <si>
    <t>CUST5536</t>
  </si>
  <si>
    <t>Kanav Datta</t>
  </si>
  <si>
    <t>ORD00286</t>
  </si>
  <si>
    <t>CUST6236</t>
  </si>
  <si>
    <t>Reyansh Mannan</t>
  </si>
  <si>
    <t>ORD00287</t>
  </si>
  <si>
    <t>CUST4643</t>
  </si>
  <si>
    <t>Farhan Sridhar</t>
  </si>
  <si>
    <t>ORD00288</t>
  </si>
  <si>
    <t>Lakshay Kurian</t>
  </si>
  <si>
    <t>ORD00289</t>
  </si>
  <si>
    <t>CUST5817</t>
  </si>
  <si>
    <t>Piya Andra</t>
  </si>
  <si>
    <t>ORD00290</t>
  </si>
  <si>
    <t>CUST5888</t>
  </si>
  <si>
    <t>Rania Kurian</t>
  </si>
  <si>
    <t>ORD00291</t>
  </si>
  <si>
    <t>CUST2324</t>
  </si>
  <si>
    <t>Adira Shankar</t>
  </si>
  <si>
    <t>ORD00292</t>
  </si>
  <si>
    <t>CUST3595</t>
  </si>
  <si>
    <t>Diya Kaul</t>
  </si>
  <si>
    <t>ORD00293</t>
  </si>
  <si>
    <t>CUST7112</t>
  </si>
  <si>
    <t>Badal Anand</t>
  </si>
  <si>
    <t>ORD00294</t>
  </si>
  <si>
    <t>CUST2682</t>
  </si>
  <si>
    <t>Aarav Manne</t>
  </si>
  <si>
    <t>ORD00295</t>
  </si>
  <si>
    <t>CUST6535</t>
  </si>
  <si>
    <t>Drishya Deshpande</t>
  </si>
  <si>
    <t>ORD00296</t>
  </si>
  <si>
    <t>CUST4460</t>
  </si>
  <si>
    <t>Sana Sarna</t>
  </si>
  <si>
    <t>ORD00297</t>
  </si>
  <si>
    <t>CUST9761</t>
  </si>
  <si>
    <t>Jayant Mann</t>
  </si>
  <si>
    <t>ORD00298</t>
  </si>
  <si>
    <t>CUST3508</t>
  </si>
  <si>
    <t>Zara Maharaj</t>
  </si>
  <si>
    <t>ORD00299</t>
  </si>
  <si>
    <t>CUST7862</t>
  </si>
  <si>
    <t>Arhaan Manda</t>
  </si>
  <si>
    <t>ORD00300</t>
  </si>
  <si>
    <t>CUST9571</t>
  </si>
  <si>
    <t>Amira Chaudhary</t>
  </si>
  <si>
    <t>ORD00301</t>
  </si>
  <si>
    <t>CUST1044</t>
  </si>
  <si>
    <t>Rati Rattan</t>
  </si>
  <si>
    <t>ORD00302</t>
  </si>
  <si>
    <t>CUST4787</t>
  </si>
  <si>
    <t>Tiya Lall</t>
  </si>
  <si>
    <t>ORD00303</t>
  </si>
  <si>
    <t>CUST2898</t>
  </si>
  <si>
    <t>Advik Sehgal</t>
  </si>
  <si>
    <t>ORD00304</t>
  </si>
  <si>
    <t>CUST6615</t>
  </si>
  <si>
    <t>Vardaniya Swaminathan</t>
  </si>
  <si>
    <t>ORD00305</t>
  </si>
  <si>
    <t>CUST3171</t>
  </si>
  <si>
    <t>Vaibhav Tandon</t>
  </si>
  <si>
    <t>ORD00306</t>
  </si>
  <si>
    <t>CUST3140</t>
  </si>
  <si>
    <t>Nitara Dave</t>
  </si>
  <si>
    <t>ORD00307</t>
  </si>
  <si>
    <t>CUST4669</t>
  </si>
  <si>
    <t>Anika Sawhney</t>
  </si>
  <si>
    <t>ORD00308</t>
  </si>
  <si>
    <t>CUST3435</t>
  </si>
  <si>
    <t>Raghav Iyengar</t>
  </si>
  <si>
    <t>ORD00309</t>
  </si>
  <si>
    <t>CUST5557</t>
  </si>
  <si>
    <t>Anika Mangal</t>
  </si>
  <si>
    <t>ORD00310</t>
  </si>
  <si>
    <t>CUST9166</t>
  </si>
  <si>
    <t>Urvi Chanda</t>
  </si>
  <si>
    <t>ORD00311</t>
  </si>
  <si>
    <t>CUST5990</t>
  </si>
  <si>
    <t>Shlok Mannan</t>
  </si>
  <si>
    <t>ORD00312</t>
  </si>
  <si>
    <t>CUST6952</t>
  </si>
  <si>
    <t>Hrishita Doshi</t>
  </si>
  <si>
    <t>ORD00313</t>
  </si>
  <si>
    <t>CUST1750</t>
  </si>
  <si>
    <t>Arhaan Aurora</t>
  </si>
  <si>
    <t>ORD00314</t>
  </si>
  <si>
    <t>CUST4122</t>
  </si>
  <si>
    <t>Ayesha Grewal</t>
  </si>
  <si>
    <t>ORD00315</t>
  </si>
  <si>
    <t>CUST9689</t>
  </si>
  <si>
    <t>Nitara Sharma</t>
  </si>
  <si>
    <t>ORD00316</t>
  </si>
  <si>
    <t>CUST6273</t>
  </si>
  <si>
    <t>Riya Seshadri</t>
  </si>
  <si>
    <t>ORD00317</t>
  </si>
  <si>
    <t>CUST9393</t>
  </si>
  <si>
    <t>Tiya Salvi</t>
  </si>
  <si>
    <t>ORD00318</t>
  </si>
  <si>
    <t>CUST3913</t>
  </si>
  <si>
    <t>Miraan Bahri</t>
  </si>
  <si>
    <t>ORD00319</t>
  </si>
  <si>
    <t>CUST7920</t>
  </si>
  <si>
    <t>Ahana  Chand</t>
  </si>
  <si>
    <t>ORD00320</t>
  </si>
  <si>
    <t>CUST5105</t>
  </si>
  <si>
    <t>Zeeshan Kulkarni</t>
  </si>
  <si>
    <t>ORD00321</t>
  </si>
  <si>
    <t>CUST4675</t>
  </si>
  <si>
    <t>Sana Kakar</t>
  </si>
  <si>
    <t>ORD00322</t>
  </si>
  <si>
    <t>CUST5117</t>
  </si>
  <si>
    <t>Romil Soni</t>
  </si>
  <si>
    <t>ORD00323</t>
  </si>
  <si>
    <t>CUST3847</t>
  </si>
  <si>
    <t>Misha Boase</t>
  </si>
  <si>
    <t>ORD00324</t>
  </si>
  <si>
    <t>CUST1654</t>
  </si>
  <si>
    <t>Azad Goel</t>
  </si>
  <si>
    <t>ORD00325</t>
  </si>
  <si>
    <t>CUST4603</t>
  </si>
  <si>
    <t>Neysa Chandra</t>
  </si>
  <si>
    <t>ORD00326</t>
  </si>
  <si>
    <t>CUST6424</t>
  </si>
  <si>
    <t>Sahil Sem</t>
  </si>
  <si>
    <t>ORD00327</t>
  </si>
  <si>
    <t>CUST4994</t>
  </si>
  <si>
    <t>Aarna Mangat</t>
  </si>
  <si>
    <t>ORD00328</t>
  </si>
  <si>
    <t>CUST9335</t>
  </si>
  <si>
    <t>Darshit Saran</t>
  </si>
  <si>
    <t>ORD00329</t>
  </si>
  <si>
    <t>CUST2072</t>
  </si>
  <si>
    <t>Divit Maharaj</t>
  </si>
  <si>
    <t>ORD00330</t>
  </si>
  <si>
    <t>CUST3519</t>
  </si>
  <si>
    <t>Kanav Banik</t>
  </si>
  <si>
    <t>ORD00331</t>
  </si>
  <si>
    <t>CUST7678</t>
  </si>
  <si>
    <t>Gatik Barad</t>
  </si>
  <si>
    <t>ORD00332</t>
  </si>
  <si>
    <t>CUST2036</t>
  </si>
  <si>
    <t>Madhav Rana</t>
  </si>
  <si>
    <t>ORD00333</t>
  </si>
  <si>
    <t>CUST7473</t>
  </si>
  <si>
    <t>Kiaan Handa</t>
  </si>
  <si>
    <t>ORD00334</t>
  </si>
  <si>
    <t>CUST7113</t>
  </si>
  <si>
    <t>Pari Mani</t>
  </si>
  <si>
    <t>ORD00335</t>
  </si>
  <si>
    <t>CUST6633</t>
  </si>
  <si>
    <t>Adira Rout</t>
  </si>
  <si>
    <t>ORD00336</t>
  </si>
  <si>
    <t>CUST1891</t>
  </si>
  <si>
    <t>Zeeshan Shetty</t>
  </si>
  <si>
    <t>ORD00337</t>
  </si>
  <si>
    <t>CUST4842</t>
  </si>
  <si>
    <t>Divij Wagle</t>
  </si>
  <si>
    <t>ORD00338</t>
  </si>
  <si>
    <t>CUST6971</t>
  </si>
  <si>
    <t>Kashvi Kala</t>
  </si>
  <si>
    <t>ORD00339</t>
  </si>
  <si>
    <t>CUST6432</t>
  </si>
  <si>
    <t>Eshani Hari</t>
  </si>
  <si>
    <t>ORD00340</t>
  </si>
  <si>
    <t>CUST4218</t>
  </si>
  <si>
    <t>Mahika Koshy</t>
  </si>
  <si>
    <t>ORD00341</t>
  </si>
  <si>
    <t>CUST5269</t>
  </si>
  <si>
    <t>Aaina Tank</t>
  </si>
  <si>
    <t>ORD00342</t>
  </si>
  <si>
    <t>CUST7500</t>
  </si>
  <si>
    <t>Kismat Kamdar</t>
  </si>
  <si>
    <t>ORD00343</t>
  </si>
  <si>
    <t>CUST3395</t>
  </si>
  <si>
    <t>Inaaya  Taneja</t>
  </si>
  <si>
    <t>ORD00344</t>
  </si>
  <si>
    <t>CUST6918</t>
  </si>
  <si>
    <t>Suhana Gill</t>
  </si>
  <si>
    <t>ORD00345</t>
  </si>
  <si>
    <t>CUST9918</t>
  </si>
  <si>
    <t>Taran Banik</t>
  </si>
  <si>
    <t>ORD00346</t>
  </si>
  <si>
    <t>CUST8898</t>
  </si>
  <si>
    <t>Tarini Cherian</t>
  </si>
  <si>
    <t>ORD00347</t>
  </si>
  <si>
    <t>CUST2938</t>
  </si>
  <si>
    <t>Ehsaan Reddy</t>
  </si>
  <si>
    <t>ORD00348</t>
  </si>
  <si>
    <t>CUST1706</t>
  </si>
  <si>
    <t>Hansh Borah</t>
  </si>
  <si>
    <t>ORD00349</t>
  </si>
  <si>
    <t>CUST1305</t>
  </si>
  <si>
    <t>Heer Setty</t>
  </si>
  <si>
    <t>ORD00350</t>
  </si>
  <si>
    <t>CUST9369</t>
  </si>
  <si>
    <t>Farhan Sule</t>
  </si>
  <si>
    <t>ORD00351</t>
  </si>
  <si>
    <t>CUST9263</t>
  </si>
  <si>
    <t>Dharmajan Reddy</t>
  </si>
  <si>
    <t>ORD00352</t>
  </si>
  <si>
    <t>CUST3135</t>
  </si>
  <si>
    <t>Kiara Zachariah</t>
  </si>
  <si>
    <t>ORD00353</t>
  </si>
  <si>
    <t>CUST2600</t>
  </si>
  <si>
    <t>Darshit Dutta</t>
  </si>
  <si>
    <t>ORD00354</t>
  </si>
  <si>
    <t>CUST1116</t>
  </si>
  <si>
    <t>Yuvaan Sagar</t>
  </si>
  <si>
    <t>ORD00355</t>
  </si>
  <si>
    <t>CUST9783</t>
  </si>
  <si>
    <t>Saksham Reddy</t>
  </si>
  <si>
    <t>ORD00356</t>
  </si>
  <si>
    <t>CUST8925</t>
  </si>
  <si>
    <t>Alia Ganguly</t>
  </si>
  <si>
    <t>ORD00357</t>
  </si>
  <si>
    <t>CUST4513</t>
  </si>
  <si>
    <t>Rati Jayaraman</t>
  </si>
  <si>
    <t>ORD00358</t>
  </si>
  <si>
    <t>CUST8133</t>
  </si>
  <si>
    <t>Zaina Deep</t>
  </si>
  <si>
    <t>ORD00359</t>
  </si>
  <si>
    <t>CUST9536</t>
  </si>
  <si>
    <t>Lagan Krishnamurthy</t>
  </si>
  <si>
    <t>ORD00360</t>
  </si>
  <si>
    <t>CUST9451</t>
  </si>
  <si>
    <t>Emir Kar</t>
  </si>
  <si>
    <t>ORD00361</t>
  </si>
  <si>
    <t>CUST7474</t>
  </si>
  <si>
    <t>Aniruddh Rattan</t>
  </si>
  <si>
    <t>ORD00362</t>
  </si>
  <si>
    <t>CUST5530</t>
  </si>
  <si>
    <t>Farhan Sani</t>
  </si>
  <si>
    <t>ORD00363</t>
  </si>
  <si>
    <t>CUST6570</t>
  </si>
  <si>
    <t>Riaan Boase</t>
  </si>
  <si>
    <t>ORD00364</t>
  </si>
  <si>
    <t>CUST8517</t>
  </si>
  <si>
    <t>Raghav Randhawa</t>
  </si>
  <si>
    <t>ORD00365</t>
  </si>
  <si>
    <t>CUST6785</t>
  </si>
  <si>
    <t>Stuvan Raval</t>
  </si>
  <si>
    <t>ORD00366</t>
  </si>
  <si>
    <t>CUST6792</t>
  </si>
  <si>
    <t>Amani Sabharwal</t>
  </si>
  <si>
    <t>ORD00367</t>
  </si>
  <si>
    <t>CUST5091</t>
  </si>
  <si>
    <t>Indrans Korpal</t>
  </si>
  <si>
    <t>ORD00368</t>
  </si>
  <si>
    <t>CUST6167</t>
  </si>
  <si>
    <t>Advik Jaggi</t>
  </si>
  <si>
    <t>ORD00369</t>
  </si>
  <si>
    <t>CUST9859</t>
  </si>
  <si>
    <t>Samiha Thaker</t>
  </si>
  <si>
    <t>ORD00370</t>
  </si>
  <si>
    <t>CUST4452</t>
  </si>
  <si>
    <t>Kabir Mall</t>
  </si>
  <si>
    <t>ORD00371</t>
  </si>
  <si>
    <t>CUST4013</t>
  </si>
  <si>
    <t>Gokul Sarkar</t>
  </si>
  <si>
    <t>ORD00372</t>
  </si>
  <si>
    <t>CUST2636</t>
  </si>
  <si>
    <t>Biju Raman</t>
  </si>
  <si>
    <t>ORD00373</t>
  </si>
  <si>
    <t>CUST9185</t>
  </si>
  <si>
    <t>Jayan Chauhan</t>
  </si>
  <si>
    <t>ORD00374</t>
  </si>
  <si>
    <t>CUST1983</t>
  </si>
  <si>
    <t>Shray Arora</t>
  </si>
  <si>
    <t>ORD00375</t>
  </si>
  <si>
    <t>CUST7746</t>
  </si>
  <si>
    <t>Miraan Hari</t>
  </si>
  <si>
    <t>ORD00376</t>
  </si>
  <si>
    <t>CUST7243</t>
  </si>
  <si>
    <t>Navya Manne</t>
  </si>
  <si>
    <t>ORD00377</t>
  </si>
  <si>
    <t>CUST6629</t>
  </si>
  <si>
    <t>Elakshi Ghose</t>
  </si>
  <si>
    <t>ORD00378</t>
  </si>
  <si>
    <t>CUST3741</t>
  </si>
  <si>
    <t>Aarush Singhal</t>
  </si>
  <si>
    <t>ORD00379</t>
  </si>
  <si>
    <t>CUST1431</t>
  </si>
  <si>
    <t>Ritvik Wadhwa</t>
  </si>
  <si>
    <t>ORD00380</t>
  </si>
  <si>
    <t>CUST8260</t>
  </si>
  <si>
    <t>Faiyaz Bail</t>
  </si>
  <si>
    <t>ORD00381</t>
  </si>
  <si>
    <t>CUST9987</t>
  </si>
  <si>
    <t>Divit Shenoy</t>
  </si>
  <si>
    <t>ORD00382</t>
  </si>
  <si>
    <t>CUST6073</t>
  </si>
  <si>
    <t>Pari Jayaraman</t>
  </si>
  <si>
    <t>ORD00383</t>
  </si>
  <si>
    <t>CUST3233</t>
  </si>
  <si>
    <t>Anahita Solanki</t>
  </si>
  <si>
    <t>ORD00384</t>
  </si>
  <si>
    <t>CUST1118</t>
  </si>
  <si>
    <t>Shayak Chaudhry</t>
  </si>
  <si>
    <t>ORD00385</t>
  </si>
  <si>
    <t>CUST7917</t>
  </si>
  <si>
    <t>Anika Golla</t>
  </si>
  <si>
    <t>ORD00386</t>
  </si>
  <si>
    <t>CUST8460</t>
  </si>
  <si>
    <t>Zeeshan Sule</t>
  </si>
  <si>
    <t>ORD00387</t>
  </si>
  <si>
    <t>CUST5622</t>
  </si>
  <si>
    <t>Anika Bora</t>
  </si>
  <si>
    <t>ORD00388</t>
  </si>
  <si>
    <t>CUST9165</t>
  </si>
  <si>
    <t>Anahita Ganesh</t>
  </si>
  <si>
    <t>ORD00389</t>
  </si>
  <si>
    <t>CUST5097</t>
  </si>
  <si>
    <t>Ritvik Mani</t>
  </si>
  <si>
    <t>ORD00390</t>
  </si>
  <si>
    <t>CUST4415</t>
  </si>
  <si>
    <t>Shray Sarkar</t>
  </si>
  <si>
    <t>ORD00391</t>
  </si>
  <si>
    <t>CUST5895</t>
  </si>
  <si>
    <t>Mannat Rattan</t>
  </si>
  <si>
    <t>ORD00392</t>
  </si>
  <si>
    <t>CUST7484</t>
  </si>
  <si>
    <t>Kavya Thakur</t>
  </si>
  <si>
    <t>ORD00393</t>
  </si>
  <si>
    <t>CUST6544</t>
  </si>
  <si>
    <t>Trisha Sachdev</t>
  </si>
  <si>
    <t>ORD00394</t>
  </si>
  <si>
    <t>CUST8187</t>
  </si>
  <si>
    <t>Vanya Buch</t>
  </si>
  <si>
    <t>ORD00395</t>
  </si>
  <si>
    <t>CUST9029</t>
  </si>
  <si>
    <t>Dishani Dua</t>
  </si>
  <si>
    <t>ORD00396</t>
  </si>
  <si>
    <t>CUST9702</t>
  </si>
  <si>
    <t>Kiaan Tiwari</t>
  </si>
  <si>
    <t>ORD00397</t>
  </si>
  <si>
    <t>CUST6965</t>
  </si>
  <si>
    <t>Divit Kakar</t>
  </si>
  <si>
    <t>ORD00398</t>
  </si>
  <si>
    <t>CUST6285</t>
  </si>
  <si>
    <t>Chirag Verma</t>
  </si>
  <si>
    <t>ORD00399</t>
  </si>
  <si>
    <t>CUST8952</t>
  </si>
  <si>
    <t>Advika Wagle</t>
  </si>
  <si>
    <t>ORD00400</t>
  </si>
  <si>
    <t>CUST2161</t>
  </si>
  <si>
    <t>Tanya Chopra</t>
  </si>
  <si>
    <t>ORD00401</t>
  </si>
  <si>
    <t>CUST1955</t>
  </si>
  <si>
    <t>Alisha Dalal</t>
  </si>
  <si>
    <t>ORD00402</t>
  </si>
  <si>
    <t>CUST4104</t>
  </si>
  <si>
    <t>Shlok Bail</t>
  </si>
  <si>
    <t>ORD00403</t>
  </si>
  <si>
    <t>CUST8515</t>
  </si>
  <si>
    <t>Indrajit Apte</t>
  </si>
  <si>
    <t>ORD00404</t>
  </si>
  <si>
    <t>CUST6163</t>
  </si>
  <si>
    <t>Vivaan Soni</t>
  </si>
  <si>
    <t>ORD00405</t>
  </si>
  <si>
    <t>CUST8412</t>
  </si>
  <si>
    <t>Prisha Bala</t>
  </si>
  <si>
    <t>ORD00406</t>
  </si>
  <si>
    <t>CUST6159</t>
  </si>
  <si>
    <t>Rhea Devan</t>
  </si>
  <si>
    <t>ORD00407</t>
  </si>
  <si>
    <t>CUST5093</t>
  </si>
  <si>
    <t>Tushar Subramaniam</t>
  </si>
  <si>
    <t>ORD00408</t>
  </si>
  <si>
    <t>CUST2562</t>
  </si>
  <si>
    <t>Misha Tara</t>
  </si>
  <si>
    <t>ORD00409</t>
  </si>
  <si>
    <t>CUST2974</t>
  </si>
  <si>
    <t>Shaan Tata</t>
  </si>
  <si>
    <t>ORD00410</t>
  </si>
  <si>
    <t>CUST9231</t>
  </si>
  <si>
    <t>Diya Datta</t>
  </si>
  <si>
    <t>ORD00411</t>
  </si>
  <si>
    <t>CUST1807</t>
  </si>
  <si>
    <t>Manjari Basu</t>
  </si>
  <si>
    <t>ORD00412</t>
  </si>
  <si>
    <t>CUST4212</t>
  </si>
  <si>
    <t>Ryan Dugar</t>
  </si>
  <si>
    <t>ORD00413</t>
  </si>
  <si>
    <t>CUST6706</t>
  </si>
  <si>
    <t>Kismat Bhasin</t>
  </si>
  <si>
    <t>ORD00414</t>
  </si>
  <si>
    <t>CUST8216</t>
  </si>
  <si>
    <t>Keya Sastry</t>
  </si>
  <si>
    <t>ORD00415</t>
  </si>
  <si>
    <t>CUST6624</t>
  </si>
  <si>
    <t>Vihaan Arora</t>
  </si>
  <si>
    <t>ORD00416</t>
  </si>
  <si>
    <t>CUST8913</t>
  </si>
  <si>
    <t>Purab Mahal</t>
  </si>
  <si>
    <t>ORD00417</t>
  </si>
  <si>
    <t>CUST1869</t>
  </si>
  <si>
    <t>Samaira Brahmbhatt</t>
  </si>
  <si>
    <t>ORD00418</t>
  </si>
  <si>
    <t>CUST7332</t>
  </si>
  <si>
    <t>Kaira Bhardwaj</t>
  </si>
  <si>
    <t>ORD00419</t>
  </si>
  <si>
    <t>CUST1352</t>
  </si>
  <si>
    <t>Riya Dayal</t>
  </si>
  <si>
    <t>ORD00420</t>
  </si>
  <si>
    <t>CUST5953</t>
  </si>
  <si>
    <t>Eshani Venkatesh</t>
  </si>
  <si>
    <t>ORD00421</t>
  </si>
  <si>
    <t>CUST3248</t>
  </si>
  <si>
    <t>Farhan Krishnamurthy</t>
  </si>
  <si>
    <t>ORD00422</t>
  </si>
  <si>
    <t>CUST8359</t>
  </si>
  <si>
    <t>Vivaan Jaggi</t>
  </si>
  <si>
    <t>ORD00423</t>
  </si>
  <si>
    <t>Adah Ravel</t>
  </si>
  <si>
    <t>ORD00424</t>
  </si>
  <si>
    <t>CUST5970</t>
  </si>
  <si>
    <t>Mishti Grewal</t>
  </si>
  <si>
    <t>ORD00425</t>
  </si>
  <si>
    <t>CUST4783</t>
  </si>
  <si>
    <t>Eshani Ranganathan</t>
  </si>
  <si>
    <t>ORD00426</t>
  </si>
  <si>
    <t>CUST7126</t>
  </si>
  <si>
    <t>Anika Suresh</t>
  </si>
  <si>
    <t>ORD00427</t>
  </si>
  <si>
    <t>CUST4646</t>
  </si>
  <si>
    <t>Nirvi Sagar</t>
  </si>
  <si>
    <t>ORD00428</t>
  </si>
  <si>
    <t>Riaan Warrior</t>
  </si>
  <si>
    <t>ORD00429</t>
  </si>
  <si>
    <t>CUST9812</t>
  </si>
  <si>
    <t>Sana Badami</t>
  </si>
  <si>
    <t>ORD00430</t>
  </si>
  <si>
    <t>CUST7921</t>
  </si>
  <si>
    <t>Shaan Rout</t>
  </si>
  <si>
    <t>ORD00431</t>
  </si>
  <si>
    <t>CUST3216</t>
  </si>
  <si>
    <t>Lakshit Boase</t>
  </si>
  <si>
    <t>ORD00432</t>
  </si>
  <si>
    <t>CUST3686</t>
  </si>
  <si>
    <t>Kiara Khanna</t>
  </si>
  <si>
    <t>ORD00433</t>
  </si>
  <si>
    <t>CUST7235</t>
  </si>
  <si>
    <t>Umang Tara</t>
  </si>
  <si>
    <t>ORD00434</t>
  </si>
  <si>
    <t>CUST8311</t>
  </si>
  <si>
    <t>Indranil Rajan</t>
  </si>
  <si>
    <t>ORD00435</t>
  </si>
  <si>
    <t>CUST1094</t>
  </si>
  <si>
    <t>Tanya Chhabra</t>
  </si>
  <si>
    <t>ORD00436</t>
  </si>
  <si>
    <t>CUST4401</t>
  </si>
  <si>
    <t>Romil Wagle</t>
  </si>
  <si>
    <t>ORD00437</t>
  </si>
  <si>
    <t>CUST1803</t>
  </si>
  <si>
    <t>Aaina Cheema</t>
  </si>
  <si>
    <t>ORD00438</t>
  </si>
  <si>
    <t>CUST7038</t>
  </si>
  <si>
    <t>Ira Mandal</t>
  </si>
  <si>
    <t>ORD00439</t>
  </si>
  <si>
    <t>CUST4425</t>
  </si>
  <si>
    <t>Taran Bava</t>
  </si>
  <si>
    <t>ORD00440</t>
  </si>
  <si>
    <t>CUST6797</t>
  </si>
  <si>
    <t>Priyansh Khalsa</t>
  </si>
  <si>
    <t>ORD00441</t>
  </si>
  <si>
    <t>CUST2936</t>
  </si>
  <si>
    <t>Lavanya Mane</t>
  </si>
  <si>
    <t>ORD00442</t>
  </si>
  <si>
    <t>CUST4296</t>
  </si>
  <si>
    <t>Miraan Dhar</t>
  </si>
  <si>
    <t>ORD00443</t>
  </si>
  <si>
    <t>CUST1477</t>
  </si>
  <si>
    <t>Hiran Kari</t>
  </si>
  <si>
    <t>ORD00444</t>
  </si>
  <si>
    <t>CUST8577</t>
  </si>
  <si>
    <t>Miraan Wable</t>
  </si>
  <si>
    <t>ORD00445</t>
  </si>
  <si>
    <t>CUST3446</t>
  </si>
  <si>
    <t>Samar Deshpande</t>
  </si>
  <si>
    <t>ORD00446</t>
  </si>
  <si>
    <t>CUST6152</t>
  </si>
  <si>
    <t>Shaan Gopal</t>
  </si>
  <si>
    <t>ORD00447</t>
  </si>
  <si>
    <t>CUST7131</t>
  </si>
  <si>
    <t>Neelofar Joshi</t>
  </si>
  <si>
    <t>ORD00448</t>
  </si>
  <si>
    <t>CUST9579</t>
  </si>
  <si>
    <t>Parinaaz Walla</t>
  </si>
  <si>
    <t>ORD00449</t>
  </si>
  <si>
    <t>CUST6095</t>
  </si>
  <si>
    <t>Sara Jani</t>
  </si>
  <si>
    <t>ORD00450</t>
  </si>
  <si>
    <t>CUST6257</t>
  </si>
  <si>
    <t>Ela Tara</t>
  </si>
  <si>
    <t>ORD00451</t>
  </si>
  <si>
    <t>CUST9422</t>
  </si>
  <si>
    <t>Sana Randhawa</t>
  </si>
  <si>
    <t>ORD00452</t>
  </si>
  <si>
    <t>CUST6549</t>
  </si>
  <si>
    <t>Piya Badal</t>
  </si>
  <si>
    <t>ORD00453</t>
  </si>
  <si>
    <t>CUST8304</t>
  </si>
  <si>
    <t>Samaira Agrawal</t>
  </si>
  <si>
    <t>ORD00454</t>
  </si>
  <si>
    <t>CUST8464</t>
  </si>
  <si>
    <t>Kismat Talwar</t>
  </si>
  <si>
    <t>ORD00455</t>
  </si>
  <si>
    <t>CUST6412</t>
  </si>
  <si>
    <t>Vedika Goda</t>
  </si>
  <si>
    <t>ORD00456</t>
  </si>
  <si>
    <t>CUST3087</t>
  </si>
  <si>
    <t>Lagan Sarraf</t>
  </si>
  <si>
    <t>ORD00457</t>
  </si>
  <si>
    <t>CUST9977</t>
  </si>
  <si>
    <t>Raunak Kala</t>
  </si>
  <si>
    <t>ORD00458</t>
  </si>
  <si>
    <t>CUST4869</t>
  </si>
  <si>
    <t>Shlok Vasa</t>
  </si>
  <si>
    <t>ORD00459</t>
  </si>
  <si>
    <t>CUST6046</t>
  </si>
  <si>
    <t>Mahika Bhatt</t>
  </si>
  <si>
    <t>ORD00460</t>
  </si>
  <si>
    <t>CUST1003</t>
  </si>
  <si>
    <t>Jayan Soni</t>
  </si>
  <si>
    <t>ORD00461</t>
  </si>
  <si>
    <t>CUST5989</t>
  </si>
  <si>
    <t>Elakshi Kunda</t>
  </si>
  <si>
    <t>ORD00462</t>
  </si>
  <si>
    <t>CUST9992</t>
  </si>
  <si>
    <t>Zain Bora</t>
  </si>
  <si>
    <t>ORD00463</t>
  </si>
  <si>
    <t>CUST6212</t>
  </si>
  <si>
    <t>Ayesha Bains</t>
  </si>
  <si>
    <t>ORD00464</t>
  </si>
  <si>
    <t>CUST7835</t>
  </si>
  <si>
    <t>Ira Keer</t>
  </si>
  <si>
    <t>ORD00465</t>
  </si>
  <si>
    <t>CUST3224</t>
  </si>
  <si>
    <t>Umang Swamy</t>
  </si>
  <si>
    <t>ORD00466</t>
  </si>
  <si>
    <t>CUST4698</t>
  </si>
  <si>
    <t>Dhruv Swaminathan</t>
  </si>
  <si>
    <t>ORD00467</t>
  </si>
  <si>
    <t>CUST1548</t>
  </si>
  <si>
    <t>Akarsh Bhavsar</t>
  </si>
  <si>
    <t>ORD00468</t>
  </si>
  <si>
    <t>CUST2281</t>
  </si>
  <si>
    <t>Saanvi Bail</t>
  </si>
  <si>
    <t>ORD00469</t>
  </si>
  <si>
    <t>CUST9399</t>
  </si>
  <si>
    <t>Ranbir Goda</t>
  </si>
  <si>
    <t>ORD00470</t>
  </si>
  <si>
    <t>CUST5267</t>
  </si>
  <si>
    <t>Kartik Chandra</t>
  </si>
  <si>
    <t>ORD00471</t>
  </si>
  <si>
    <t>CUST9283</t>
  </si>
  <si>
    <t>Purab Ahluwalia</t>
  </si>
  <si>
    <t>ORD00472</t>
  </si>
  <si>
    <t>CUST3476</t>
  </si>
  <si>
    <t>Keya Ahuja</t>
  </si>
  <si>
    <t>ORD00473</t>
  </si>
  <si>
    <t>Anay Jhaveri</t>
  </si>
  <si>
    <t>ORD00474</t>
  </si>
  <si>
    <t>CUST3745</t>
  </si>
  <si>
    <t>Jayesh Dhingra</t>
  </si>
  <si>
    <t>ORD00475</t>
  </si>
  <si>
    <t>CUST8122</t>
  </si>
  <si>
    <t>Parinaaz Soman</t>
  </si>
  <si>
    <t>ORD00476</t>
  </si>
  <si>
    <t>CUST5466</t>
  </si>
  <si>
    <t>Kavya Mall</t>
  </si>
  <si>
    <t>ORD00477</t>
  </si>
  <si>
    <t>CUST6528</t>
  </si>
  <si>
    <t>Emir Bala</t>
  </si>
  <si>
    <t>ORD00478</t>
  </si>
  <si>
    <t>CUST5641</t>
  </si>
  <si>
    <t>Pranay Chana</t>
  </si>
  <si>
    <t>ORD00479</t>
  </si>
  <si>
    <t>CUST2965</t>
  </si>
  <si>
    <t>Vivaan Anand</t>
  </si>
  <si>
    <t>ORD00480</t>
  </si>
  <si>
    <t>CUST8429</t>
  </si>
  <si>
    <t>Stuvan Varghese</t>
  </si>
  <si>
    <t>ORD00481</t>
  </si>
  <si>
    <t>CUST5336</t>
  </si>
  <si>
    <t>Indrajit Ramaswamy</t>
  </si>
  <si>
    <t>ORD00482</t>
  </si>
  <si>
    <t>CUST2740</t>
  </si>
  <si>
    <t>Kanav Krishnamurthy</t>
  </si>
  <si>
    <t>ORD00483</t>
  </si>
  <si>
    <t>CUST1014</t>
  </si>
  <si>
    <t>Ira Barad</t>
  </si>
  <si>
    <t>ORD00484</t>
  </si>
  <si>
    <t>CUST7617</t>
  </si>
  <si>
    <t>Darshit Savant</t>
  </si>
  <si>
    <t>ORD00485</t>
  </si>
  <si>
    <t>CUST2485</t>
  </si>
  <si>
    <t>Vaibhav Vohra</t>
  </si>
  <si>
    <t>ORD00486</t>
  </si>
  <si>
    <t>CUST5896</t>
  </si>
  <si>
    <t>Adah Dasgupta</t>
  </si>
  <si>
    <t>ORD00487</t>
  </si>
  <si>
    <t>CUST4907</t>
  </si>
  <si>
    <t>Riya Deshmukh</t>
  </si>
  <si>
    <t>ORD00488</t>
  </si>
  <si>
    <t>CUST1918</t>
  </si>
  <si>
    <t>Devansh Kumar</t>
  </si>
  <si>
    <t>ORD00489</t>
  </si>
  <si>
    <t>CUST4817</t>
  </si>
  <si>
    <t>Khushi Vig</t>
  </si>
  <si>
    <t>ORD00490</t>
  </si>
  <si>
    <t>CUST1235</t>
  </si>
  <si>
    <t>Prisha Bir</t>
  </si>
  <si>
    <t>ORD00491</t>
  </si>
  <si>
    <t>CUST4613</t>
  </si>
  <si>
    <t>Kabir Bala</t>
  </si>
  <si>
    <t>ORD00492</t>
  </si>
  <si>
    <t>CUST1746</t>
  </si>
  <si>
    <t>Divit Bose</t>
  </si>
  <si>
    <t>ORD00493</t>
  </si>
  <si>
    <t>CUST1666</t>
  </si>
  <si>
    <t>Gokul Toor</t>
  </si>
  <si>
    <t>ORD00494</t>
  </si>
  <si>
    <t>CUST5648</t>
  </si>
  <si>
    <t>Vritika Deshmukh</t>
  </si>
  <si>
    <t>ORD00495</t>
  </si>
  <si>
    <t>CUST1616</t>
  </si>
  <si>
    <t>Taran Madan</t>
  </si>
  <si>
    <t>ORD00496</t>
  </si>
  <si>
    <t>CUST6929</t>
  </si>
  <si>
    <t>Riya Soman</t>
  </si>
  <si>
    <t>ORD00497</t>
  </si>
  <si>
    <t>CUST3617</t>
  </si>
  <si>
    <t>Drishya Wable</t>
  </si>
  <si>
    <t>ORD00498</t>
  </si>
  <si>
    <t>CUST1859</t>
  </si>
  <si>
    <t>Prerak Agrawal</t>
  </si>
  <si>
    <t>ORD00499</t>
  </si>
  <si>
    <t>CUST6336</t>
  </si>
  <si>
    <t>Miraya Shanker</t>
  </si>
  <si>
    <t>ORD00500</t>
  </si>
  <si>
    <t>CUST8936</t>
  </si>
  <si>
    <t>Shanaya Buch</t>
  </si>
  <si>
    <t>ORD00501</t>
  </si>
  <si>
    <t>CUST5418</t>
  </si>
  <si>
    <t>Veer Dora</t>
  </si>
  <si>
    <t>ORD00502</t>
  </si>
  <si>
    <t>CUST5835</t>
  </si>
  <si>
    <t>Kartik Sethi</t>
  </si>
  <si>
    <t>ORD00503</t>
  </si>
  <si>
    <t>CUST8581</t>
  </si>
  <si>
    <t>Miraya Mahal</t>
  </si>
  <si>
    <t>ORD00504</t>
  </si>
  <si>
    <t>CUST1083</t>
  </si>
  <si>
    <t>Rhea Thaker</t>
  </si>
  <si>
    <t>ORD00505</t>
  </si>
  <si>
    <t>CUST9114</t>
  </si>
  <si>
    <t>Jhanvi Acharya</t>
  </si>
  <si>
    <t>ORD00506</t>
  </si>
  <si>
    <t>CUST5994</t>
  </si>
  <si>
    <t>Navya Bajaj</t>
  </si>
  <si>
    <t>ORD00507</t>
  </si>
  <si>
    <t>CUST7068</t>
  </si>
  <si>
    <t>Onkar Chana</t>
  </si>
  <si>
    <t>ORD00508</t>
  </si>
  <si>
    <t>CUST9887</t>
  </si>
  <si>
    <t>Divyansh Kaur</t>
  </si>
  <si>
    <t>ORD00509</t>
  </si>
  <si>
    <t>CUST8624</t>
  </si>
  <si>
    <t>Jivin Sant</t>
  </si>
  <si>
    <t>ORD00510</t>
  </si>
  <si>
    <t>CUST2860</t>
  </si>
  <si>
    <t>Yashvi Kalita</t>
  </si>
  <si>
    <t>ORD00511</t>
  </si>
  <si>
    <t>CUST7108</t>
  </si>
  <si>
    <t>Ritvik Wable</t>
  </si>
  <si>
    <t>ORD00512</t>
  </si>
  <si>
    <t>CUST2075</t>
  </si>
  <si>
    <t>Dharmajan Sule</t>
  </si>
  <si>
    <t>ORD00513</t>
  </si>
  <si>
    <t>CUST3424</t>
  </si>
  <si>
    <t>Yakshit Shan</t>
  </si>
  <si>
    <t>ORD00514</t>
  </si>
  <si>
    <t>Shaan Sampath</t>
  </si>
  <si>
    <t>ORD00515</t>
  </si>
  <si>
    <t>CUST6346</t>
  </si>
  <si>
    <t>Dishani Jani</t>
  </si>
  <si>
    <t>ORD00516</t>
  </si>
  <si>
    <t>CUST5259</t>
  </si>
  <si>
    <t>Hiran Gala</t>
  </si>
  <si>
    <t>ORD00517</t>
  </si>
  <si>
    <t>CUST5673</t>
  </si>
  <si>
    <t>Neelofar Wadhwa</t>
  </si>
  <si>
    <t>ORD00518</t>
  </si>
  <si>
    <t>CUST4022</t>
  </si>
  <si>
    <t>Biju Apte</t>
  </si>
  <si>
    <t>ORD00519</t>
  </si>
  <si>
    <t>CUST1408</t>
  </si>
  <si>
    <t>Pari Sekhon</t>
  </si>
  <si>
    <t>ORD00520</t>
  </si>
  <si>
    <t>CUST5842</t>
  </si>
  <si>
    <t>Shayak Kata</t>
  </si>
  <si>
    <t>ORD00521</t>
  </si>
  <si>
    <t>CUST2914</t>
  </si>
  <si>
    <t>Nayantara Doctor</t>
  </si>
  <si>
    <t>ORD00522</t>
  </si>
  <si>
    <t>CUST4639</t>
  </si>
  <si>
    <t>Shayak Jain</t>
  </si>
  <si>
    <t>ORD00523</t>
  </si>
  <si>
    <t>CUST6206</t>
  </si>
  <si>
    <t>Kashvi Bhargava</t>
  </si>
  <si>
    <t>ORD00524</t>
  </si>
  <si>
    <t>CUST2435</t>
  </si>
  <si>
    <t>Suhana Srivastava</t>
  </si>
  <si>
    <t>ORD00525</t>
  </si>
  <si>
    <t>CUST2410</t>
  </si>
  <si>
    <t>Aaryahi Din</t>
  </si>
  <si>
    <t>ORD00526</t>
  </si>
  <si>
    <t>CUST5478</t>
  </si>
  <si>
    <t>Vaibhav Sharaf</t>
  </si>
  <si>
    <t>ORD00527</t>
  </si>
  <si>
    <t>CUST5947</t>
  </si>
  <si>
    <t>Renee Ray</t>
  </si>
  <si>
    <t>ORD00528</t>
  </si>
  <si>
    <t>CUST5713</t>
  </si>
  <si>
    <t>Elakshi Bhagat</t>
  </si>
  <si>
    <t>ORD00529</t>
  </si>
  <si>
    <t>CUST8144</t>
  </si>
  <si>
    <t>Kimaya Singhal</t>
  </si>
  <si>
    <t>ORD00530</t>
  </si>
  <si>
    <t>CUST3394</t>
  </si>
  <si>
    <t>Aniruddh Kala</t>
  </si>
  <si>
    <t>ORD00531</t>
  </si>
  <si>
    <t>CUST5778</t>
  </si>
  <si>
    <t>Oorja Dua</t>
  </si>
  <si>
    <t>ORD00532</t>
  </si>
  <si>
    <t>CUST6939</t>
  </si>
  <si>
    <t>Dhanush Tara</t>
  </si>
  <si>
    <t>ORD00533</t>
  </si>
  <si>
    <t>Dishani Tiwari</t>
  </si>
  <si>
    <t>ORD00534</t>
  </si>
  <si>
    <t>CUST6705</t>
  </si>
  <si>
    <t>Himmat Ahluwalia</t>
  </si>
  <si>
    <t>ORD00535</t>
  </si>
  <si>
    <t>CUST3332</t>
  </si>
  <si>
    <t>Vanya Chaudhari</t>
  </si>
  <si>
    <t>ORD00536</t>
  </si>
  <si>
    <t>CUST4217</t>
  </si>
  <si>
    <t>Fateh Tella</t>
  </si>
  <si>
    <t>ORD00537</t>
  </si>
  <si>
    <t>CUST2581</t>
  </si>
  <si>
    <t>Tiya Sandhu</t>
  </si>
  <si>
    <t>ORD00538</t>
  </si>
  <si>
    <t>CUST6698</t>
  </si>
  <si>
    <t>Navya Wable</t>
  </si>
  <si>
    <t>ORD00539</t>
  </si>
  <si>
    <t>CUST3814</t>
  </si>
  <si>
    <t>Divyansh Ramaswamy</t>
  </si>
  <si>
    <t>ORD00540</t>
  </si>
  <si>
    <t>CUST6813</t>
  </si>
  <si>
    <t>Stuvan Kapur</t>
  </si>
  <si>
    <t>ORD00541</t>
  </si>
  <si>
    <t>CUST9123</t>
  </si>
  <si>
    <t>Yuvraj  Agrawal</t>
  </si>
  <si>
    <t>ORD00542</t>
  </si>
  <si>
    <t>CUST8273</t>
  </si>
  <si>
    <t>Stuvan Saraf</t>
  </si>
  <si>
    <t>ORD00543</t>
  </si>
  <si>
    <t>CUST9055</t>
  </si>
  <si>
    <t>Miraan Kanda</t>
  </si>
  <si>
    <t>ORD00544</t>
  </si>
  <si>
    <t>CUST6959</t>
  </si>
  <si>
    <t>Ivan Shah</t>
  </si>
  <si>
    <t>ORD00545</t>
  </si>
  <si>
    <t>CUST5472</t>
  </si>
  <si>
    <t>Elakshi Sankaran</t>
  </si>
  <si>
    <t>ORD00546</t>
  </si>
  <si>
    <t>CUST4781</t>
  </si>
  <si>
    <t>Riya Baral</t>
  </si>
  <si>
    <t>ORD00547</t>
  </si>
  <si>
    <t>CUST5960</t>
  </si>
  <si>
    <t>Nehmat Tank</t>
  </si>
  <si>
    <t>ORD00548</t>
  </si>
  <si>
    <t>CUST9856</t>
  </si>
  <si>
    <t>Ritvik Deep</t>
  </si>
  <si>
    <t>ORD00549</t>
  </si>
  <si>
    <t>CUST5965</t>
  </si>
  <si>
    <t>Farhan Varughese</t>
  </si>
  <si>
    <t>ORD00550</t>
  </si>
  <si>
    <t>CUST9837</t>
  </si>
  <si>
    <t>Lakshit Venkataraman</t>
  </si>
  <si>
    <t>ORD00551</t>
  </si>
  <si>
    <t>CUST5660</t>
  </si>
  <si>
    <t>Armaan Shankar</t>
  </si>
  <si>
    <t>ORD00552</t>
  </si>
  <si>
    <t>CUST2594</t>
  </si>
  <si>
    <t>Misha Butala</t>
  </si>
  <si>
    <t>ORD00553</t>
  </si>
  <si>
    <t>CUST2073</t>
  </si>
  <si>
    <t>Zain Shankar</t>
  </si>
  <si>
    <t>ORD00554</t>
  </si>
  <si>
    <t>CUST8695</t>
  </si>
  <si>
    <t>Nehmat Gill</t>
  </si>
  <si>
    <t>ORD00555</t>
  </si>
  <si>
    <t>CUST9138</t>
  </si>
  <si>
    <t>Kiaan Vala</t>
  </si>
  <si>
    <t>ORD00556</t>
  </si>
  <si>
    <t>CUST5344</t>
  </si>
  <si>
    <t>Vivaan Bora</t>
  </si>
  <si>
    <t>ORD00557</t>
  </si>
  <si>
    <t>CUST9700</t>
  </si>
  <si>
    <t>Tejas Gole</t>
  </si>
  <si>
    <t>ORD00558</t>
  </si>
  <si>
    <t>CUST7591</t>
  </si>
  <si>
    <t>Eva Boase</t>
  </si>
  <si>
    <t>ORD00559</t>
  </si>
  <si>
    <t>CUST8656</t>
  </si>
  <si>
    <t>Neysa Dhingra</t>
  </si>
  <si>
    <t>ORD00560</t>
  </si>
  <si>
    <t>Onkar Raj</t>
  </si>
  <si>
    <t>ORD00561</t>
  </si>
  <si>
    <t>Urvi Ramanathan</t>
  </si>
  <si>
    <t>ORD00562</t>
  </si>
  <si>
    <t>CUST5468</t>
  </si>
  <si>
    <t>Ivan Hegde</t>
  </si>
  <si>
    <t>ORD00563</t>
  </si>
  <si>
    <t>CUST5882</t>
  </si>
  <si>
    <t>Divyansh Hayre</t>
  </si>
  <si>
    <t>ORD00564</t>
  </si>
  <si>
    <t>CUST9605</t>
  </si>
  <si>
    <t>Rhea Sachar</t>
  </si>
  <si>
    <t>ORD00565</t>
  </si>
  <si>
    <t>CUST7928</t>
  </si>
  <si>
    <t>Tara Bajwa</t>
  </si>
  <si>
    <t>ORD00566</t>
  </si>
  <si>
    <t>CUST2850</t>
  </si>
  <si>
    <t>Aniruddh Bahl</t>
  </si>
  <si>
    <t>ORD00567</t>
  </si>
  <si>
    <t>CUST1570</t>
  </si>
  <si>
    <t>Renee Singhal</t>
  </si>
  <si>
    <t>ORD00568</t>
  </si>
  <si>
    <t>CUST4872</t>
  </si>
  <si>
    <t>Yuvaan Bera</t>
  </si>
  <si>
    <t>ORD00569</t>
  </si>
  <si>
    <t>CUST6196</t>
  </si>
  <si>
    <t>Kashvi Sundaram</t>
  </si>
  <si>
    <t>ORD00570</t>
  </si>
  <si>
    <t>CUST5275</t>
  </si>
  <si>
    <t>Bhavin Swaminathan</t>
  </si>
  <si>
    <t>ORD00571</t>
  </si>
  <si>
    <t>CUST3229</t>
  </si>
  <si>
    <t>Adah Dayal</t>
  </si>
  <si>
    <t>ORD00572</t>
  </si>
  <si>
    <t>CUST7722</t>
  </si>
  <si>
    <t>Samaira Venkataraman</t>
  </si>
  <si>
    <t>ORD00573</t>
  </si>
  <si>
    <t>CUST7022</t>
  </si>
  <si>
    <t>Suhana Deol</t>
  </si>
  <si>
    <t>ORD00574</t>
  </si>
  <si>
    <t>CUST5289</t>
  </si>
  <si>
    <t>Hunar Mander</t>
  </si>
  <si>
    <t>ORD00575</t>
  </si>
  <si>
    <t>CUST9615</t>
  </si>
  <si>
    <t>Aradhya Agarwal</t>
  </si>
  <si>
    <t>ORD00576</t>
  </si>
  <si>
    <t>CUST8066</t>
  </si>
  <si>
    <t>Siya Bhatia</t>
  </si>
  <si>
    <t>ORD00577</t>
  </si>
  <si>
    <t>CUST8388</t>
  </si>
  <si>
    <t>Dharmajan Chad</t>
  </si>
  <si>
    <t>ORD00578</t>
  </si>
  <si>
    <t>CUST7283</t>
  </si>
  <si>
    <t>Ehsaan Dass</t>
  </si>
  <si>
    <t>ORD00579</t>
  </si>
  <si>
    <t>CUST1745</t>
  </si>
  <si>
    <t>Anika Dada</t>
  </si>
  <si>
    <t>ORD00580</t>
  </si>
  <si>
    <t>Zeeshan Ramanathan</t>
  </si>
  <si>
    <t>ORD00581</t>
  </si>
  <si>
    <t>CUST1723</t>
  </si>
  <si>
    <t>Tarini Chada</t>
  </si>
  <si>
    <t>ORD00582</t>
  </si>
  <si>
    <t>CUST9049</t>
  </si>
  <si>
    <t>Darshit Dass</t>
  </si>
  <si>
    <t>ORD00583</t>
  </si>
  <si>
    <t>CUST8653</t>
  </si>
  <si>
    <t>Devansh Sehgal</t>
  </si>
  <si>
    <t>ORD00584</t>
  </si>
  <si>
    <t>CUST6727</t>
  </si>
  <si>
    <t>Shaan Gera</t>
  </si>
  <si>
    <t>ORD00585</t>
  </si>
  <si>
    <t>CUST3958</t>
  </si>
  <si>
    <t>Eva Chandra</t>
  </si>
  <si>
    <t>ORD00586</t>
  </si>
  <si>
    <t>CUST6300</t>
  </si>
  <si>
    <t>Amira Seshadri</t>
  </si>
  <si>
    <t>ORD00587</t>
  </si>
  <si>
    <t>CUST8423</t>
  </si>
  <si>
    <t>Saira Gopal</t>
  </si>
  <si>
    <t>ORD00588</t>
  </si>
  <si>
    <t>CUST9964</t>
  </si>
  <si>
    <t>Hridaan Savant</t>
  </si>
  <si>
    <t>ORD00589</t>
  </si>
  <si>
    <t>Jivika Ramachandran</t>
  </si>
  <si>
    <t>ORD00590</t>
  </si>
  <si>
    <t>CUST8805</t>
  </si>
  <si>
    <t>Ehsaan Mandal</t>
  </si>
  <si>
    <t>ORD00591</t>
  </si>
  <si>
    <t>CUST6599</t>
  </si>
  <si>
    <t>Alisha Ranganathan</t>
  </si>
  <si>
    <t>ORD00592</t>
  </si>
  <si>
    <t>CUST3093</t>
  </si>
  <si>
    <t>Hrishita Comar</t>
  </si>
  <si>
    <t>ORD00593</t>
  </si>
  <si>
    <t>CUST2548</t>
  </si>
  <si>
    <t>Romil Bhasin</t>
  </si>
  <si>
    <t>ORD00594</t>
  </si>
  <si>
    <t>CUST3941</t>
  </si>
  <si>
    <t>Yuvaan Keer</t>
  </si>
  <si>
    <t>ORD00595</t>
  </si>
  <si>
    <t>CUST5342</t>
  </si>
  <si>
    <t>Shray Anne</t>
  </si>
  <si>
    <t>ORD00596</t>
  </si>
  <si>
    <t>CUST3813</t>
  </si>
  <si>
    <t>Divij Virk</t>
  </si>
  <si>
    <t>ORD00597</t>
  </si>
  <si>
    <t>CUST7471</t>
  </si>
  <si>
    <t>Kashvi Goswami</t>
  </si>
  <si>
    <t>ORD00598</t>
  </si>
  <si>
    <t>CUST3378</t>
  </si>
  <si>
    <t>Shanaya Choudhury</t>
  </si>
  <si>
    <t>ORD00599</t>
  </si>
  <si>
    <t>CUST3497</t>
  </si>
  <si>
    <t>Jivin Konda</t>
  </si>
  <si>
    <t>ORD00600</t>
  </si>
  <si>
    <t>CUST8074</t>
  </si>
  <si>
    <t>Seher Gade</t>
  </si>
  <si>
    <t>ORD00601</t>
  </si>
  <si>
    <t>CUST8993</t>
  </si>
  <si>
    <t>Shanaya Jaggi</t>
  </si>
  <si>
    <t>ORD00602</t>
  </si>
  <si>
    <t>CUST2915</t>
  </si>
  <si>
    <t>Renee Dave</t>
  </si>
  <si>
    <t>ORD00603</t>
  </si>
  <si>
    <t>CUST4599</t>
  </si>
  <si>
    <t>Tushar Sule</t>
  </si>
  <si>
    <t>ORD00604</t>
  </si>
  <si>
    <t>CUST6902</t>
  </si>
  <si>
    <t>Aaina Uppal</t>
  </si>
  <si>
    <t>ORD00605</t>
  </si>
  <si>
    <t>CUST7815</t>
  </si>
  <si>
    <t>Shayak Dhillon</t>
  </si>
  <si>
    <t>ORD00606</t>
  </si>
  <si>
    <t>CUST9248</t>
  </si>
  <si>
    <t>Vardaniya Kakar</t>
  </si>
  <si>
    <t>ORD00607</t>
  </si>
  <si>
    <t>CUST1764</t>
  </si>
  <si>
    <t>Advik Suresh</t>
  </si>
  <si>
    <t>ORD00608</t>
  </si>
  <si>
    <t>Damini Barad</t>
  </si>
  <si>
    <t>ORD00609</t>
  </si>
  <si>
    <t>CUST2626</t>
  </si>
  <si>
    <t>Taran Brar</t>
  </si>
  <si>
    <t>ORD00610</t>
  </si>
  <si>
    <t>CUST8760</t>
  </si>
  <si>
    <t>Rati Khurana</t>
  </si>
  <si>
    <t>ORD00611</t>
  </si>
  <si>
    <t>CUST9677</t>
  </si>
  <si>
    <t>Zaina Kanda</t>
  </si>
  <si>
    <t>ORD00612</t>
  </si>
  <si>
    <t>CUST3385</t>
  </si>
  <si>
    <t>Misha Raju</t>
  </si>
  <si>
    <t>ORD00613</t>
  </si>
  <si>
    <t>CUST3473</t>
  </si>
  <si>
    <t>Tiya Banik</t>
  </si>
  <si>
    <t>ORD00614</t>
  </si>
  <si>
    <t>CUST6638</t>
  </si>
  <si>
    <t>Arnav Dugal</t>
  </si>
  <si>
    <t>ORD00615</t>
  </si>
  <si>
    <t>CUST6656</t>
  </si>
  <si>
    <t>Damini Luthra</t>
  </si>
  <si>
    <t>ORD00616</t>
  </si>
  <si>
    <t>CUST2520</t>
  </si>
  <si>
    <t>Ritvik Krishnamurthy</t>
  </si>
  <si>
    <t>ORD00617</t>
  </si>
  <si>
    <t>CUST9278</t>
  </si>
  <si>
    <t>Mehul Chakrabarti</t>
  </si>
  <si>
    <t>ORD00618</t>
  </si>
  <si>
    <t>CUST8424</t>
  </si>
  <si>
    <t>Fateh Sodhi</t>
  </si>
  <si>
    <t>ORD00619</t>
  </si>
  <si>
    <t>CUST5057</t>
  </si>
  <si>
    <t>Ishaan Hegde</t>
  </si>
  <si>
    <t>ORD00620</t>
  </si>
  <si>
    <t>CUST7961</t>
  </si>
  <si>
    <t>Dhanuk Agrawal</t>
  </si>
  <si>
    <t>ORD00621</t>
  </si>
  <si>
    <t>CUST9172</t>
  </si>
  <si>
    <t>Kaira Guha</t>
  </si>
  <si>
    <t>ORD00622</t>
  </si>
  <si>
    <t>CUST9669</t>
  </si>
  <si>
    <t>Ranbir Vora</t>
  </si>
  <si>
    <t>ORD00623</t>
  </si>
  <si>
    <t>CUST7694</t>
  </si>
  <si>
    <t>Umang Sibal</t>
  </si>
  <si>
    <t>ORD00624</t>
  </si>
  <si>
    <t>CUST8961</t>
  </si>
  <si>
    <t>Onkar Samra</t>
  </si>
  <si>
    <t>ORD00625</t>
  </si>
  <si>
    <t>CUST3004</t>
  </si>
  <si>
    <t>Anahi Bajwa</t>
  </si>
  <si>
    <t>ORD00626</t>
  </si>
  <si>
    <t>CUST3175</t>
  </si>
  <si>
    <t>Jivin Grover</t>
  </si>
  <si>
    <t>ORD00627</t>
  </si>
  <si>
    <t>CUST7711</t>
  </si>
  <si>
    <t>Gatik Jaggi</t>
  </si>
  <si>
    <t>ORD00628</t>
  </si>
  <si>
    <t>CUST6060</t>
  </si>
  <si>
    <t>Shalv Ghosh</t>
  </si>
  <si>
    <t>ORD00629</t>
  </si>
  <si>
    <t>CUST9713</t>
  </si>
  <si>
    <t>Shanaya Amble</t>
  </si>
  <si>
    <t>ORD00630</t>
  </si>
  <si>
    <t>CUST1381</t>
  </si>
  <si>
    <t>Samar Banik</t>
  </si>
  <si>
    <t>ORD00631</t>
  </si>
  <si>
    <t>CUST3359</t>
  </si>
  <si>
    <t>Kimaya Shere</t>
  </si>
  <si>
    <t>ORD00632</t>
  </si>
  <si>
    <t>CUST1958</t>
  </si>
  <si>
    <t>Manjari Roy</t>
  </si>
  <si>
    <t>ORD00633</t>
  </si>
  <si>
    <t>CUST4874</t>
  </si>
  <si>
    <t>Nishith Brar</t>
  </si>
  <si>
    <t>ORD00634</t>
  </si>
  <si>
    <t>CUST4829</t>
  </si>
  <si>
    <t>Saksham Khare</t>
  </si>
  <si>
    <t>ORD00635</t>
  </si>
  <si>
    <t>CUST9199</t>
  </si>
  <si>
    <t>Aarav Kashyap</t>
  </si>
  <si>
    <t>ORD00636</t>
  </si>
  <si>
    <t>CUST5739</t>
  </si>
  <si>
    <t>Prerak Mallick</t>
  </si>
  <si>
    <t>ORD00637</t>
  </si>
  <si>
    <t>CUST9361</t>
  </si>
  <si>
    <t>Hiran Kohli</t>
  </si>
  <si>
    <t>ORD00638</t>
  </si>
  <si>
    <t>CUST8077</t>
  </si>
  <si>
    <t>Aaryahi Kant</t>
  </si>
  <si>
    <t>ORD00639</t>
  </si>
  <si>
    <t>CUST8533</t>
  </si>
  <si>
    <t>Adah Bava</t>
  </si>
  <si>
    <t>ORD00640</t>
  </si>
  <si>
    <t>CUST7435</t>
  </si>
  <si>
    <t>Romil Taneja</t>
  </si>
  <si>
    <t>ORD00641</t>
  </si>
  <si>
    <t>CUST7336</t>
  </si>
  <si>
    <t>Devansh Sinha</t>
  </si>
  <si>
    <t>ORD00642</t>
  </si>
  <si>
    <t>CUST6862</t>
  </si>
  <si>
    <t>Zaina Walla</t>
  </si>
  <si>
    <t>ORD00643</t>
  </si>
  <si>
    <t>Nitara Vyas</t>
  </si>
  <si>
    <t>ORD00644</t>
  </si>
  <si>
    <t>CUST3875</t>
  </si>
  <si>
    <t>Kabir Varughese</t>
  </si>
  <si>
    <t>ORD00645</t>
  </si>
  <si>
    <t>CUST1378</t>
  </si>
  <si>
    <t>Baiju Seshadri</t>
  </si>
  <si>
    <t>ORD00646</t>
  </si>
  <si>
    <t>CUST7666</t>
  </si>
  <si>
    <t>Riya Bir</t>
  </si>
  <si>
    <t>ORD00647</t>
  </si>
  <si>
    <t>CUST7882</t>
  </si>
  <si>
    <t>Raghav Loke</t>
  </si>
  <si>
    <t>ORD00648</t>
  </si>
  <si>
    <t>CUST2219</t>
  </si>
  <si>
    <t>Ira Grover</t>
  </si>
  <si>
    <t>ORD00649</t>
  </si>
  <si>
    <t>CUST6477</t>
  </si>
  <si>
    <t>Gatik Brahmbhatt</t>
  </si>
  <si>
    <t>ORD00650</t>
  </si>
  <si>
    <t>CUST8184</t>
  </si>
  <si>
    <t>Nirvi Bal</t>
  </si>
  <si>
    <t>ORD00651</t>
  </si>
  <si>
    <t>CUST3089</t>
  </si>
  <si>
    <t>Zaina Vora</t>
  </si>
  <si>
    <t>ORD00652</t>
  </si>
  <si>
    <t>CUST2570</t>
  </si>
  <si>
    <t>Samarth Chakraborty</t>
  </si>
  <si>
    <t>ORD00653</t>
  </si>
  <si>
    <t>CUST1425</t>
  </si>
  <si>
    <t>Indrans Sant</t>
  </si>
  <si>
    <t>ORD00654</t>
  </si>
  <si>
    <t>CUST9337</t>
  </si>
  <si>
    <t>Trisha Hegde</t>
  </si>
  <si>
    <t>ORD00655</t>
  </si>
  <si>
    <t>CUST9407</t>
  </si>
  <si>
    <t>Sumer Bora</t>
  </si>
  <si>
    <t>ORD00656</t>
  </si>
  <si>
    <t>CUST3369</t>
  </si>
  <si>
    <t>Yuvaan Tiwari</t>
  </si>
  <si>
    <t>ORD00657</t>
  </si>
  <si>
    <t>CUST4102</t>
  </si>
  <si>
    <t>Mannat Atwal</t>
  </si>
  <si>
    <t>ORD00658</t>
  </si>
  <si>
    <t>CUST2717</t>
  </si>
  <si>
    <t>Vihaan Dalal</t>
  </si>
  <si>
    <t>ORD00659</t>
  </si>
  <si>
    <t>CUST6431</t>
  </si>
  <si>
    <t>Farhan Thaman</t>
  </si>
  <si>
    <t>ORD00660</t>
  </si>
  <si>
    <t>CUST4185</t>
  </si>
  <si>
    <t>Kabir Garde</t>
  </si>
  <si>
    <t>ORD00661</t>
  </si>
  <si>
    <t>Anya Sunder</t>
  </si>
  <si>
    <t>ORD00662</t>
  </si>
  <si>
    <t>CUST4934</t>
  </si>
  <si>
    <t>Sahil Kala</t>
  </si>
  <si>
    <t>ORD00663</t>
  </si>
  <si>
    <t>CUST9725</t>
  </si>
  <si>
    <t>Siya Chandran</t>
  </si>
  <si>
    <t>ORD00664</t>
  </si>
  <si>
    <t>CUST9773</t>
  </si>
  <si>
    <t>Badal Wali</t>
  </si>
  <si>
    <t>ORD00665</t>
  </si>
  <si>
    <t>CUST8711</t>
  </si>
  <si>
    <t>Rasha Tata</t>
  </si>
  <si>
    <t>ORD00666</t>
  </si>
  <si>
    <t>CUST8918</t>
  </si>
  <si>
    <t>Faiyaz Goyal</t>
  </si>
  <si>
    <t>ORD00667</t>
  </si>
  <si>
    <t>CUST6013</t>
  </si>
  <si>
    <t>Ishita Barad</t>
  </si>
  <si>
    <t>ORD00668</t>
  </si>
  <si>
    <t>CUST1674</t>
  </si>
  <si>
    <t>Zoya Deep</t>
  </si>
  <si>
    <t>ORD00669</t>
  </si>
  <si>
    <t>CUST1404</t>
  </si>
  <si>
    <t>Hansh Talwar</t>
  </si>
  <si>
    <t>ORD00670</t>
  </si>
  <si>
    <t>CUST5528</t>
  </si>
  <si>
    <t>Indrans Dash</t>
  </si>
  <si>
    <t>ORD00671</t>
  </si>
  <si>
    <t>CUST5496</t>
  </si>
  <si>
    <t>Mehul Suri</t>
  </si>
  <si>
    <t>ORD00672</t>
  </si>
  <si>
    <t>CUST1194</t>
  </si>
  <si>
    <t>Hansh Verma</t>
  </si>
  <si>
    <t>ORD00673</t>
  </si>
  <si>
    <t>CUST8679</t>
  </si>
  <si>
    <t>Riaan Balakrishnan</t>
  </si>
  <si>
    <t>ORD00674</t>
  </si>
  <si>
    <t>CUST3276</t>
  </si>
  <si>
    <t>Charvi Thaman</t>
  </si>
  <si>
    <t>ORD00675</t>
  </si>
  <si>
    <t>CUST5909</t>
  </si>
  <si>
    <t>Anay Seshadri</t>
  </si>
  <si>
    <t>ORD00676</t>
  </si>
  <si>
    <t>CUST7404</t>
  </si>
  <si>
    <t>Mahika Mand</t>
  </si>
  <si>
    <t>ORD00677</t>
  </si>
  <si>
    <t>CUST2527</t>
  </si>
  <si>
    <t>Vritika Dugar</t>
  </si>
  <si>
    <t>ORD00678</t>
  </si>
  <si>
    <t>CUST4373</t>
  </si>
  <si>
    <t>Gatik Toor</t>
  </si>
  <si>
    <t>ORD00679</t>
  </si>
  <si>
    <t>CUST2814</t>
  </si>
  <si>
    <t>Raghav Vohra</t>
  </si>
  <si>
    <t>ORD00680</t>
  </si>
  <si>
    <t>CUST3601</t>
  </si>
  <si>
    <t>Tarini Chakrabarti</t>
  </si>
  <si>
    <t>ORD00681</t>
  </si>
  <si>
    <t>CUST5044</t>
  </si>
  <si>
    <t>Armaan Arora</t>
  </si>
  <si>
    <t>ORD00682</t>
  </si>
  <si>
    <t>CUST3869</t>
  </si>
  <si>
    <t>Farhan Devan</t>
  </si>
  <si>
    <t>ORD00683</t>
  </si>
  <si>
    <t>CUST1715</t>
  </si>
  <si>
    <t>Nehmat Loke</t>
  </si>
  <si>
    <t>ORD00684</t>
  </si>
  <si>
    <t>CUST7041</t>
  </si>
  <si>
    <t>Taran Bhatt</t>
  </si>
  <si>
    <t>ORD00685</t>
  </si>
  <si>
    <t>CUST8567</t>
  </si>
  <si>
    <t>Aaina Behl</t>
  </si>
  <si>
    <t>ORD00686</t>
  </si>
  <si>
    <t>CUST8606</t>
  </si>
  <si>
    <t>Gatik Swaminathan</t>
  </si>
  <si>
    <t>ORD00687</t>
  </si>
  <si>
    <t>CUST1295</t>
  </si>
  <si>
    <t>Misha Bassi</t>
  </si>
  <si>
    <t>ORD00688</t>
  </si>
  <si>
    <t>CUST3915</t>
  </si>
  <si>
    <t>Veer Upadhyay</t>
  </si>
  <si>
    <t>ORD00689</t>
  </si>
  <si>
    <t>CUST7399</t>
  </si>
  <si>
    <t>Damini Wali</t>
  </si>
  <si>
    <t>ORD00690</t>
  </si>
  <si>
    <t>CUST1262</t>
  </si>
  <si>
    <t>Arnav Rajagopal</t>
  </si>
  <si>
    <t>ORD00691</t>
  </si>
  <si>
    <t>CUST3736</t>
  </si>
  <si>
    <t>Trisha Malhotra</t>
  </si>
  <si>
    <t>ORD00692</t>
  </si>
  <si>
    <t>CUST2979</t>
  </si>
  <si>
    <t>Rati Sunder</t>
  </si>
  <si>
    <t>ORD00693</t>
  </si>
  <si>
    <t>CUST2081</t>
  </si>
  <si>
    <t>Madhav Chopra</t>
  </si>
  <si>
    <t>ORD00694</t>
  </si>
  <si>
    <t>CUST3809</t>
  </si>
  <si>
    <t>Tushar Swaminathan</t>
  </si>
  <si>
    <t>ORD00695</t>
  </si>
  <si>
    <t>CUST6490</t>
  </si>
  <si>
    <t>Divij Jani</t>
  </si>
  <si>
    <t>ORD00696</t>
  </si>
  <si>
    <t>CUST4873</t>
  </si>
  <si>
    <t>Nehmat Garde</t>
  </si>
  <si>
    <t>ORD00697</t>
  </si>
  <si>
    <t>CUST4900</t>
  </si>
  <si>
    <t>Raghav Rajan</t>
  </si>
  <si>
    <t>ORD00698</t>
  </si>
  <si>
    <t>CUST5726</t>
  </si>
  <si>
    <t>Vanya Banik</t>
  </si>
  <si>
    <t>ORD00699</t>
  </si>
  <si>
    <t>CUST7250</t>
  </si>
  <si>
    <t>Nirvi Kalita</t>
  </si>
  <si>
    <t>ORD00700</t>
  </si>
  <si>
    <t>CUST2503</t>
  </si>
  <si>
    <t>Anika Cherian</t>
  </si>
  <si>
    <t>ORD00701</t>
  </si>
  <si>
    <t>CUST3890</t>
  </si>
  <si>
    <t>Sana Dhaliwal</t>
  </si>
  <si>
    <t>ORD00702</t>
  </si>
  <si>
    <t>CUST3748</t>
  </si>
  <si>
    <t>Rania Master</t>
  </si>
  <si>
    <t>ORD00703</t>
  </si>
  <si>
    <t>CUST2363</t>
  </si>
  <si>
    <t>Yashvi Sanghvi</t>
  </si>
  <si>
    <t>ORD00704</t>
  </si>
  <si>
    <t>CUST8878</t>
  </si>
  <si>
    <t>Arnav Bahri</t>
  </si>
  <si>
    <t>ORD00705</t>
  </si>
  <si>
    <t>CUST7812</t>
  </si>
  <si>
    <t>Kartik Chakraborty</t>
  </si>
  <si>
    <t>ORD00706</t>
  </si>
  <si>
    <t>CUST3660</t>
  </si>
  <si>
    <t>Jiya Rastogi</t>
  </si>
  <si>
    <t>ORD00707</t>
  </si>
  <si>
    <t>CUST4970</t>
  </si>
  <si>
    <t>Shayak Seshadri</t>
  </si>
  <si>
    <t>ORD00708</t>
  </si>
  <si>
    <t>CUST3644</t>
  </si>
  <si>
    <t>ORD00709</t>
  </si>
  <si>
    <t>CUST5951</t>
  </si>
  <si>
    <t>Kismat Chawla</t>
  </si>
  <si>
    <t>ORD00710</t>
  </si>
  <si>
    <t>CUST7520</t>
  </si>
  <si>
    <t>Yasmin Thakur</t>
  </si>
  <si>
    <t>ORD00711</t>
  </si>
  <si>
    <t>CUST8060</t>
  </si>
  <si>
    <t>Aradhya Arora</t>
  </si>
  <si>
    <t>ORD00712</t>
  </si>
  <si>
    <t>CUST1966</t>
  </si>
  <si>
    <t>Manjari Karan</t>
  </si>
  <si>
    <t>ORD00713</t>
  </si>
  <si>
    <t>CUST6605</t>
  </si>
  <si>
    <t>Trisha Shukla</t>
  </si>
  <si>
    <t>ORD00714</t>
  </si>
  <si>
    <t>CUST9557</t>
  </si>
  <si>
    <t>Kabir Deol</t>
  </si>
  <si>
    <t>ORD00715</t>
  </si>
  <si>
    <t>CUST6164</t>
  </si>
  <si>
    <t>Vidur Bawa</t>
  </si>
  <si>
    <t>ORD00716</t>
  </si>
  <si>
    <t>CUST3275</t>
  </si>
  <si>
    <t>Ojas Majumdar</t>
  </si>
  <si>
    <t>ORD00717</t>
  </si>
  <si>
    <t>CUST6278</t>
  </si>
  <si>
    <t>Aniruddh Sridhar</t>
  </si>
  <si>
    <t>ORD00718</t>
  </si>
  <si>
    <t>CUST8800</t>
  </si>
  <si>
    <t>Mamooty Sankaran</t>
  </si>
  <si>
    <t>ORD00719</t>
  </si>
  <si>
    <t>CUST3094</t>
  </si>
  <si>
    <t>Madhup Dada</t>
  </si>
  <si>
    <t>ORD00720</t>
  </si>
  <si>
    <t>CUST3792</t>
  </si>
  <si>
    <t>Samaira Iyengar</t>
  </si>
  <si>
    <t>ORD00721</t>
  </si>
  <si>
    <t>CUST3016</t>
  </si>
  <si>
    <t>Jayan Deep</t>
  </si>
  <si>
    <t>ORD00722</t>
  </si>
  <si>
    <t>CUST7252</t>
  </si>
  <si>
    <t>Ryan Edwin</t>
  </si>
  <si>
    <t>ORD00723</t>
  </si>
  <si>
    <t>CUST7025</t>
  </si>
  <si>
    <t>Indrajit Andra</t>
  </si>
  <si>
    <t>ORD00724</t>
  </si>
  <si>
    <t>CUST6980</t>
  </si>
  <si>
    <t>Vardaniya Sami</t>
  </si>
  <si>
    <t>ORD00725</t>
  </si>
  <si>
    <t>CUST5863</t>
  </si>
  <si>
    <t>Baiju Karnik</t>
  </si>
  <si>
    <t>ORD00726</t>
  </si>
  <si>
    <t>CUST3022</t>
  </si>
  <si>
    <t>Vihaan Virk</t>
  </si>
  <si>
    <t>ORD00727</t>
  </si>
  <si>
    <t>CUST4450</t>
  </si>
  <si>
    <t>Kavya Deshmukh</t>
  </si>
  <si>
    <t>ORD00728</t>
  </si>
  <si>
    <t>Yashvi Dalal</t>
  </si>
  <si>
    <t>ORD00729</t>
  </si>
  <si>
    <t>CUST3144</t>
  </si>
  <si>
    <t>Abram Srivastava</t>
  </si>
  <si>
    <t>ORD00730</t>
  </si>
  <si>
    <t>CUST4205</t>
  </si>
  <si>
    <t>Vanya Dhar</t>
  </si>
  <si>
    <t>ORD00731</t>
  </si>
  <si>
    <t>CUST6825</t>
  </si>
  <si>
    <t>Umang Wali</t>
  </si>
  <si>
    <t>ORD00732</t>
  </si>
  <si>
    <t>CUST2946</t>
  </si>
  <si>
    <t>Navya Bhavsar</t>
  </si>
  <si>
    <t>ORD00733</t>
  </si>
  <si>
    <t>CUST8292</t>
  </si>
  <si>
    <t>Jhanvi Gupta</t>
  </si>
  <si>
    <t>ORD00734</t>
  </si>
  <si>
    <t>CUST8856</t>
  </si>
  <si>
    <t>Misha Sastry</t>
  </si>
  <si>
    <t>ORD00735</t>
  </si>
  <si>
    <t>Vedika Karnik</t>
  </si>
  <si>
    <t>ORD00736</t>
  </si>
  <si>
    <t>CUST4399</t>
  </si>
  <si>
    <t>Gatik Bail</t>
  </si>
  <si>
    <t>ORD00737</t>
  </si>
  <si>
    <t>CUST5206</t>
  </si>
  <si>
    <t>Ritvik Sule</t>
  </si>
  <si>
    <t>ORD00738</t>
  </si>
  <si>
    <t>CUST5807</t>
  </si>
  <si>
    <t>Zaina Shukla</t>
  </si>
  <si>
    <t>ORD00739</t>
  </si>
  <si>
    <t>CUST1601</t>
  </si>
  <si>
    <t>Miraan Mammen</t>
  </si>
  <si>
    <t>ORD00740</t>
  </si>
  <si>
    <t>Saanvi Saha</t>
  </si>
  <si>
    <t>ORD00741</t>
  </si>
  <si>
    <t>CUST2156</t>
  </si>
  <si>
    <t>Tarini Batra</t>
  </si>
  <si>
    <t>ORD00742</t>
  </si>
  <si>
    <t>CUST5055</t>
  </si>
  <si>
    <t>Oorja Rau</t>
  </si>
  <si>
    <t>ORD00743</t>
  </si>
  <si>
    <t>Mehul Shankar</t>
  </si>
  <si>
    <t>ORD00744</t>
  </si>
  <si>
    <t>CUST9021</t>
  </si>
  <si>
    <t>Aarna Balan</t>
  </si>
  <si>
    <t>ORD00745</t>
  </si>
  <si>
    <t>CUST9711</t>
  </si>
  <si>
    <t>Alisha Ramachandran</t>
  </si>
  <si>
    <t>ORD00746</t>
  </si>
  <si>
    <t>CUST5380</t>
  </si>
  <si>
    <t>Uthkarsh Gokhale</t>
  </si>
  <si>
    <t>ORD00747</t>
  </si>
  <si>
    <t>CUST5519</t>
  </si>
  <si>
    <t>Abram Ramachandran</t>
  </si>
  <si>
    <t>ORD00748</t>
  </si>
  <si>
    <t>CUST4932</t>
  </si>
  <si>
    <t>Raghav Gade</t>
  </si>
  <si>
    <t>ORD00749</t>
  </si>
  <si>
    <t>Ritvik Devi</t>
  </si>
  <si>
    <t>ORD00750</t>
  </si>
  <si>
    <t>CUST6653</t>
  </si>
  <si>
    <t>Aaina Jaggi</t>
  </si>
  <si>
    <t>ORD00751</t>
  </si>
  <si>
    <t>CUST2230</t>
  </si>
  <si>
    <t>Shalv Dass</t>
  </si>
  <si>
    <t>ORD00752</t>
  </si>
  <si>
    <t>CUST9832</t>
  </si>
  <si>
    <t>Anvi Varma</t>
  </si>
  <si>
    <t>ORD00753</t>
  </si>
  <si>
    <t>CUST1580</t>
  </si>
  <si>
    <t>Vivaan Tak</t>
  </si>
  <si>
    <t>ORD00754</t>
  </si>
  <si>
    <t>CUST4050</t>
  </si>
  <si>
    <t>Ojas Sankar</t>
  </si>
  <si>
    <t>ORD00755</t>
  </si>
  <si>
    <t>CUST1113</t>
  </si>
  <si>
    <t>Ishita Wable</t>
  </si>
  <si>
    <t>ORD00756</t>
  </si>
  <si>
    <t>CUST8185</t>
  </si>
  <si>
    <t>Advik Guha</t>
  </si>
  <si>
    <t>ORD00757</t>
  </si>
  <si>
    <t>CUST7464</t>
  </si>
  <si>
    <t>Saksham Rama</t>
  </si>
  <si>
    <t>ORD00758</t>
  </si>
  <si>
    <t>Yasmin Sen</t>
  </si>
  <si>
    <t>ORD00759</t>
  </si>
  <si>
    <t>Manikya Dugar</t>
  </si>
  <si>
    <t>ORD00760</t>
  </si>
  <si>
    <t>CUST3498</t>
  </si>
  <si>
    <t>Siya Shah</t>
  </si>
  <si>
    <t>ORD00761</t>
  </si>
  <si>
    <t>CUST9230</t>
  </si>
  <si>
    <t>Dhruv Kalla</t>
  </si>
  <si>
    <t>ORD00762</t>
  </si>
  <si>
    <t>CUST4270</t>
  </si>
  <si>
    <t>Badal Venkatesh</t>
  </si>
  <si>
    <t>ORD00763</t>
  </si>
  <si>
    <t>CUST9353</t>
  </si>
  <si>
    <t>Gokul Sagar</t>
  </si>
  <si>
    <t>ORD00764</t>
  </si>
  <si>
    <t>CUST3977</t>
  </si>
  <si>
    <t>Kanav Boase</t>
  </si>
  <si>
    <t>ORD00765</t>
  </si>
  <si>
    <t>CUST6956</t>
  </si>
  <si>
    <t>Aarna Kuruvilla</t>
  </si>
  <si>
    <t>ORD00766</t>
  </si>
  <si>
    <t>CUST7088</t>
  </si>
  <si>
    <t>Mahika Bansal</t>
  </si>
  <si>
    <t>ORD00767</t>
  </si>
  <si>
    <t>CUST4120</t>
  </si>
  <si>
    <t>Ojas Chokshi</t>
  </si>
  <si>
    <t>ORD00768</t>
  </si>
  <si>
    <t>CUST4140</t>
  </si>
  <si>
    <t>Indrans Rana</t>
  </si>
  <si>
    <t>ORD00769</t>
  </si>
  <si>
    <t>CUST9581</t>
  </si>
  <si>
    <t>Piya Sampath</t>
  </si>
  <si>
    <t>ORD00770</t>
  </si>
  <si>
    <t>CUST7512</t>
  </si>
  <si>
    <t>Aaina Bumb</t>
  </si>
  <si>
    <t>ORD00771</t>
  </si>
  <si>
    <t>CUST5448</t>
  </si>
  <si>
    <t>Riaan Walla</t>
  </si>
  <si>
    <t>ORD00772</t>
  </si>
  <si>
    <t>Shamik Bakshi</t>
  </si>
  <si>
    <t>ORD00773</t>
  </si>
  <si>
    <t>CUST5550</t>
  </si>
  <si>
    <t>Miraya Wali</t>
  </si>
  <si>
    <t>ORD00774</t>
  </si>
  <si>
    <t>CUST9999</t>
  </si>
  <si>
    <t>Jhanvi Deshmukh</t>
  </si>
  <si>
    <t>ORD00775</t>
  </si>
  <si>
    <t>CUST3895</t>
  </si>
  <si>
    <t>Shlok Bhandari</t>
  </si>
  <si>
    <t>ORD00776</t>
  </si>
  <si>
    <t>CUST5403</t>
  </si>
  <si>
    <t>Aayush Lanka</t>
  </si>
  <si>
    <t>ORD00777</t>
  </si>
  <si>
    <t>CUST3973</t>
  </si>
  <si>
    <t>Ahana  Sur</t>
  </si>
  <si>
    <t>ORD00778</t>
  </si>
  <si>
    <t>CUST7458</t>
  </si>
  <si>
    <t>Ivan Batta</t>
  </si>
  <si>
    <t>ORD00779</t>
  </si>
  <si>
    <t>CUST1193</t>
  </si>
  <si>
    <t>Vardaniya Goel</t>
  </si>
  <si>
    <t>ORD00780</t>
  </si>
  <si>
    <t>CUST1221</t>
  </si>
  <si>
    <t>Amani Kashyap</t>
  </si>
  <si>
    <t>ORD00781</t>
  </si>
  <si>
    <t>CUST8846</t>
  </si>
  <si>
    <t>Jayant Som</t>
  </si>
  <si>
    <t>ORD00782</t>
  </si>
  <si>
    <t>CUST7804</t>
  </si>
  <si>
    <t>Mannat Talwar</t>
  </si>
  <si>
    <t>ORD00783</t>
  </si>
  <si>
    <t>CUST2841</t>
  </si>
  <si>
    <t>Mannat Lad</t>
  </si>
  <si>
    <t>ORD00784</t>
  </si>
  <si>
    <t>CUST3475</t>
  </si>
  <si>
    <t>Alia Basu</t>
  </si>
  <si>
    <t>ORD00785</t>
  </si>
  <si>
    <t>CUST5441</t>
  </si>
  <si>
    <t>Kiaan Halder</t>
  </si>
  <si>
    <t>ORD00786</t>
  </si>
  <si>
    <t>CUST8838</t>
  </si>
  <si>
    <t>Aradhya Gopal</t>
  </si>
  <si>
    <t>ORD00787</t>
  </si>
  <si>
    <t>CUST9097</t>
  </si>
  <si>
    <t>Tara Sinha</t>
  </si>
  <si>
    <t>ORD00788</t>
  </si>
  <si>
    <t>CUST9745</t>
  </si>
  <si>
    <t>Aniruddh Bhalla</t>
  </si>
  <si>
    <t>ORD00789</t>
  </si>
  <si>
    <t>CUST2429</t>
  </si>
  <si>
    <t>Heer Toor</t>
  </si>
  <si>
    <t>ORD00790</t>
  </si>
  <si>
    <t>CUST3283</t>
  </si>
  <si>
    <t>Mannat Bains</t>
  </si>
  <si>
    <t>ORD00791</t>
  </si>
  <si>
    <t>CUST3344</t>
  </si>
  <si>
    <t>Ivan Vohra</t>
  </si>
  <si>
    <t>ORD00792</t>
  </si>
  <si>
    <t>CUST3406</t>
  </si>
  <si>
    <t>Hansh Savant</t>
  </si>
  <si>
    <t>ORD00793</t>
  </si>
  <si>
    <t>CUST3295</t>
  </si>
  <si>
    <t>Fateh Khurana</t>
  </si>
  <si>
    <t>ORD00794</t>
  </si>
  <si>
    <t>CUST3843</t>
  </si>
  <si>
    <t>Kabir Kapur</t>
  </si>
  <si>
    <t>ORD00795</t>
  </si>
  <si>
    <t>CUST9544</t>
  </si>
  <si>
    <t>Jiya Raval</t>
  </si>
  <si>
    <t>ORD00796</t>
  </si>
  <si>
    <t>CUST8821</t>
  </si>
  <si>
    <t>Mohanlal Chander</t>
  </si>
  <si>
    <t>ORD00797</t>
  </si>
  <si>
    <t>CUST6942</t>
  </si>
  <si>
    <t>Renee Manne</t>
  </si>
  <si>
    <t>ORD00798</t>
  </si>
  <si>
    <t>CUST4305</t>
  </si>
  <si>
    <t>Raunak Bansal</t>
  </si>
  <si>
    <t>ORD00799</t>
  </si>
  <si>
    <t>CUST1138</t>
  </si>
  <si>
    <t>Ahana  Dugar</t>
  </si>
  <si>
    <t>ORD00800</t>
  </si>
  <si>
    <t>CUST9250</t>
  </si>
  <si>
    <t>Divit Deep</t>
  </si>
  <si>
    <t>ORD00801</t>
  </si>
  <si>
    <t>CUST2290</t>
  </si>
  <si>
    <t>Aniruddh Chaudhuri</t>
  </si>
  <si>
    <t>ORD00802</t>
  </si>
  <si>
    <t>CUST3149</t>
  </si>
  <si>
    <t>Azad Badal</t>
  </si>
  <si>
    <t>ORD00803</t>
  </si>
  <si>
    <t>CUST3496</t>
  </si>
  <si>
    <t>Jhanvi Dora</t>
  </si>
  <si>
    <t>ORD00804</t>
  </si>
  <si>
    <t>CUST5589</t>
  </si>
  <si>
    <t>Amira Date</t>
  </si>
  <si>
    <t>ORD00805</t>
  </si>
  <si>
    <t>CUST3031</t>
  </si>
  <si>
    <t>Parinaaz Zachariah</t>
  </si>
  <si>
    <t>ORD00806</t>
  </si>
  <si>
    <t>CUST7122</t>
  </si>
  <si>
    <t>Fateh Gandhi</t>
  </si>
  <si>
    <t>ORD00807</t>
  </si>
  <si>
    <t>CUST1130</t>
  </si>
  <si>
    <t>Ahana  Kulkarni</t>
  </si>
  <si>
    <t>ORD00808</t>
  </si>
  <si>
    <t>CUST9767</t>
  </si>
  <si>
    <t>Ranbir Chad</t>
  </si>
  <si>
    <t>ORD00809</t>
  </si>
  <si>
    <t>CUST4483</t>
  </si>
  <si>
    <t>Ela Balan</t>
  </si>
  <si>
    <t>ORD00810</t>
  </si>
  <si>
    <t>CUST7230</t>
  </si>
  <si>
    <t>Saira Sethi</t>
  </si>
  <si>
    <t>ORD00811</t>
  </si>
  <si>
    <t>CUST3322</t>
  </si>
  <si>
    <t>Mehul Sundaram</t>
  </si>
  <si>
    <t>ORD00812</t>
  </si>
  <si>
    <t>CUST6603</t>
  </si>
  <si>
    <t>Shalv Tata</t>
  </si>
  <si>
    <t>ORD00813</t>
  </si>
  <si>
    <t>Ojas Ravi</t>
  </si>
  <si>
    <t>ORD00814</t>
  </si>
  <si>
    <t>CUST6184</t>
  </si>
  <si>
    <t>Samar Dhawan</t>
  </si>
  <si>
    <t>ORD00815</t>
  </si>
  <si>
    <t>CUST1597</t>
  </si>
  <si>
    <t>Kabir Trivedi</t>
  </si>
  <si>
    <t>ORD00816</t>
  </si>
  <si>
    <t>Uthkarsh Sandhu</t>
  </si>
  <si>
    <t>ORD00817</t>
  </si>
  <si>
    <t>Aniruddh Dyal</t>
  </si>
  <si>
    <t>ORD00818</t>
  </si>
  <si>
    <t>CUST5669</t>
  </si>
  <si>
    <t>Chirag Sachdeva</t>
  </si>
  <si>
    <t>ORD00819</t>
  </si>
  <si>
    <t>CUST9924</t>
  </si>
  <si>
    <t>Pihu Varkey</t>
  </si>
  <si>
    <t>ORD00820</t>
  </si>
  <si>
    <t>CUST2875</t>
  </si>
  <si>
    <t>Chirag Kulkarni</t>
  </si>
  <si>
    <t>ORD00821</t>
  </si>
  <si>
    <t>CUST5646</t>
  </si>
  <si>
    <t>Hunar Anne</t>
  </si>
  <si>
    <t>ORD00822</t>
  </si>
  <si>
    <t>CUST7134</t>
  </si>
  <si>
    <t>Nakul Batra</t>
  </si>
  <si>
    <t>ORD00823</t>
  </si>
  <si>
    <t>CUST8030</t>
  </si>
  <si>
    <t>Kiaan Sama</t>
  </si>
  <si>
    <t>ORD00824</t>
  </si>
  <si>
    <t>CUST7422</t>
  </si>
  <si>
    <t>Kaira Issac</t>
  </si>
  <si>
    <t>ORD00825</t>
  </si>
  <si>
    <t>Ishita Andra</t>
  </si>
  <si>
    <t>ORD00826</t>
  </si>
  <si>
    <t>CUST4175</t>
  </si>
  <si>
    <t>Madhup Hari</t>
  </si>
  <si>
    <t>ORD00827</t>
  </si>
  <si>
    <t>CUST8522</t>
  </si>
  <si>
    <t>Piya Seth</t>
  </si>
  <si>
    <t>ORD00828</t>
  </si>
  <si>
    <t>CUST9045</t>
  </si>
  <si>
    <t>Vardaniya Sehgal</t>
  </si>
  <si>
    <t>ORD00829</t>
  </si>
  <si>
    <t>CUST5894</t>
  </si>
  <si>
    <t>Bhamini Das</t>
  </si>
  <si>
    <t>ORD00830</t>
  </si>
  <si>
    <t>CUST1082</t>
  </si>
  <si>
    <t>Mehul Magar</t>
  </si>
  <si>
    <t>ORD00831</t>
  </si>
  <si>
    <t>CUST6978</t>
  </si>
  <si>
    <t>Riya Sawhney</t>
  </si>
  <si>
    <t>ORD00832</t>
  </si>
  <si>
    <t>CUST6710</t>
  </si>
  <si>
    <t>Vanya Tata</t>
  </si>
  <si>
    <t>ORD00833</t>
  </si>
  <si>
    <t>CUST2685</t>
  </si>
  <si>
    <t>Dharmajan Chaudhari</t>
  </si>
  <si>
    <t>ORD00834</t>
  </si>
  <si>
    <t>CUST7275</t>
  </si>
  <si>
    <t>Samiha Dutt</t>
  </si>
  <si>
    <t>ORD00835</t>
  </si>
  <si>
    <t>CUST5808</t>
  </si>
  <si>
    <t>Reyansh Saraf</t>
  </si>
  <si>
    <t>ORD00836</t>
  </si>
  <si>
    <t>CUST7094</t>
  </si>
  <si>
    <t>Jiya Loyal</t>
  </si>
  <si>
    <t>ORD00837</t>
  </si>
  <si>
    <t>CUST2085</t>
  </si>
  <si>
    <t>Abram Goda</t>
  </si>
  <si>
    <t>ORD00838</t>
  </si>
  <si>
    <t>CUST7909</t>
  </si>
  <si>
    <t>Prisha Walia</t>
  </si>
  <si>
    <t>ORD00839</t>
  </si>
  <si>
    <t>CUST6355</t>
  </si>
  <si>
    <t>Damini Grewal</t>
  </si>
  <si>
    <t>ORD00840</t>
  </si>
  <si>
    <t>CUST7599</t>
  </si>
  <si>
    <t>Advik Subramanian</t>
  </si>
  <si>
    <t>ORD00841</t>
  </si>
  <si>
    <t>CUST6665</t>
  </si>
  <si>
    <t>Faiyaz Samra</t>
  </si>
  <si>
    <t>ORD00842</t>
  </si>
  <si>
    <t>Tarini Goel</t>
  </si>
  <si>
    <t>ORD00843</t>
  </si>
  <si>
    <t>CUST7043</t>
  </si>
  <si>
    <t>Samarth Shah</t>
  </si>
  <si>
    <t>ORD00844</t>
  </si>
  <si>
    <t>CUST7218</t>
  </si>
  <si>
    <t>Manjari Ganesh</t>
  </si>
  <si>
    <t>ORD00845</t>
  </si>
  <si>
    <t>Inaaya  Ratti</t>
  </si>
  <si>
    <t>ORD00846</t>
  </si>
  <si>
    <t>CUST6783</t>
  </si>
  <si>
    <t>Khushi Kuruvilla</t>
  </si>
  <si>
    <t>ORD00847</t>
  </si>
  <si>
    <t>CUST8989</t>
  </si>
  <si>
    <t>Tara Venkataraman</t>
  </si>
  <si>
    <t>ORD00848</t>
  </si>
  <si>
    <t>CUST6957</t>
  </si>
  <si>
    <t>Stuvan Reddy</t>
  </si>
  <si>
    <t>ORD00849</t>
  </si>
  <si>
    <t>CUST2672</t>
  </si>
  <si>
    <t>Ritvik Sahni</t>
  </si>
  <si>
    <t>ORD00850</t>
  </si>
  <si>
    <t>CUST5351</t>
  </si>
  <si>
    <t>Bhavin Ratta</t>
  </si>
  <si>
    <t>ORD00851</t>
  </si>
  <si>
    <t>CUST7058</t>
  </si>
  <si>
    <t>Aniruddh Rege</t>
  </si>
  <si>
    <t>ORD00852</t>
  </si>
  <si>
    <t>CUST9497</t>
  </si>
  <si>
    <t>Ishaan Vora</t>
  </si>
  <si>
    <t>ORD00853</t>
  </si>
  <si>
    <t>CUST2655</t>
  </si>
  <si>
    <t>Anika Rastogi</t>
  </si>
  <si>
    <t>ORD00854</t>
  </si>
  <si>
    <t>CUST5718</t>
  </si>
  <si>
    <t>Keya Rout</t>
  </si>
  <si>
    <t>ORD00855</t>
  </si>
  <si>
    <t>CUST4069</t>
  </si>
  <si>
    <t>Kiara Chandran</t>
  </si>
  <si>
    <t>ORD00856</t>
  </si>
  <si>
    <t>CUST1159</t>
  </si>
  <si>
    <t>Lakshay Kibe</t>
  </si>
  <si>
    <t>ORD00857</t>
  </si>
  <si>
    <t>CUST9243</t>
  </si>
  <si>
    <t>Yashvi Dutt</t>
  </si>
  <si>
    <t>ORD00858</t>
  </si>
  <si>
    <t>CUST5153</t>
  </si>
  <si>
    <t>Shayak Babu</t>
  </si>
  <si>
    <t>ORD00859</t>
  </si>
  <si>
    <t>CUST1339</t>
  </si>
  <si>
    <t>Mamooty Tailor</t>
  </si>
  <si>
    <t>ORD00860</t>
  </si>
  <si>
    <t>CUST7189</t>
  </si>
  <si>
    <t>Uthkarsh Karnik</t>
  </si>
  <si>
    <t>ORD00861</t>
  </si>
  <si>
    <t>CUST5526</t>
  </si>
  <si>
    <t>Ayesha Venkataraman</t>
  </si>
  <si>
    <t>ORD00862</t>
  </si>
  <si>
    <t>CUST1136</t>
  </si>
  <si>
    <t>Kabir Gara</t>
  </si>
  <si>
    <t>ORD00863</t>
  </si>
  <si>
    <t>CUST5828</t>
  </si>
  <si>
    <t>Taran Ghose</t>
  </si>
  <si>
    <t>ORD00864</t>
  </si>
  <si>
    <t>CUST5119</t>
  </si>
  <si>
    <t>Rati Mani</t>
  </si>
  <si>
    <t>ORD00865</t>
  </si>
  <si>
    <t>CUST2322</t>
  </si>
  <si>
    <t>Aniruddh Bedi</t>
  </si>
  <si>
    <t>ORD00866</t>
  </si>
  <si>
    <t>CUST6091</t>
  </si>
  <si>
    <t>Indrans Sinha</t>
  </si>
  <si>
    <t>ORD00867</t>
  </si>
  <si>
    <t>CUST5997</t>
  </si>
  <si>
    <t>Kimaya Ganesh</t>
  </si>
  <si>
    <t>ORD00868</t>
  </si>
  <si>
    <t>CUST6132</t>
  </si>
  <si>
    <t>Ritvik Deshpande</t>
  </si>
  <si>
    <t>ORD00869</t>
  </si>
  <si>
    <t>CUST3303</t>
  </si>
  <si>
    <t>Purab Master</t>
  </si>
  <si>
    <t>ORD00870</t>
  </si>
  <si>
    <t>CUST7601</t>
  </si>
  <si>
    <t>Onkar Suri</t>
  </si>
  <si>
    <t>ORD00871</t>
  </si>
  <si>
    <t>CUST8888</t>
  </si>
  <si>
    <t>Baiju Raman</t>
  </si>
  <si>
    <t>ORD00872</t>
  </si>
  <si>
    <t>CUST3535</t>
  </si>
  <si>
    <t>Zeeshan Bakshi</t>
  </si>
  <si>
    <t>ORD00873</t>
  </si>
  <si>
    <t>CUST5050</t>
  </si>
  <si>
    <t>Renee Basak</t>
  </si>
  <si>
    <t>ORD00874</t>
  </si>
  <si>
    <t>CUST4849</t>
  </si>
  <si>
    <t>Dishani Lata</t>
  </si>
  <si>
    <t>ORD00875</t>
  </si>
  <si>
    <t>CUST3797</t>
  </si>
  <si>
    <t>Madhup Wason</t>
  </si>
  <si>
    <t>ORD00876</t>
  </si>
  <si>
    <t>CUST7830</t>
  </si>
  <si>
    <t>Rati Shetty</t>
  </si>
  <si>
    <t>ORD00877</t>
  </si>
  <si>
    <t>CUST8282</t>
  </si>
  <si>
    <t>Dishani Khosla</t>
  </si>
  <si>
    <t>ORD00878</t>
  </si>
  <si>
    <t>CUST9602</t>
  </si>
  <si>
    <t>Yuvaan Bala</t>
  </si>
  <si>
    <t>ORD00879</t>
  </si>
  <si>
    <t>CUST5963</t>
  </si>
  <si>
    <t>Uthkarsh Balay</t>
  </si>
  <si>
    <t>ORD00880</t>
  </si>
  <si>
    <t>Ivan Atwal</t>
  </si>
  <si>
    <t>ORD00881</t>
  </si>
  <si>
    <t>CUST4796</t>
  </si>
  <si>
    <t>Arhaan Bail</t>
  </si>
  <si>
    <t>ORD00882</t>
  </si>
  <si>
    <t>Kimaya Char</t>
  </si>
  <si>
    <t>ORD00883</t>
  </si>
  <si>
    <t>CUST2763</t>
  </si>
  <si>
    <t>Vivaan Keer</t>
  </si>
  <si>
    <t>ORD00884</t>
  </si>
  <si>
    <t>CUST3655</t>
  </si>
  <si>
    <t>Umang Hayre</t>
  </si>
  <si>
    <t>ORD00885</t>
  </si>
  <si>
    <t>CUST7685</t>
  </si>
  <si>
    <t>Zain Basu</t>
  </si>
  <si>
    <t>ORD00886</t>
  </si>
  <si>
    <t>Parinaaz Thakkar</t>
  </si>
  <si>
    <t>ORD00887</t>
  </si>
  <si>
    <t>Shray Sarna</t>
  </si>
  <si>
    <t>ORD00888</t>
  </si>
  <si>
    <t>CUST4955</t>
  </si>
  <si>
    <t>Raghav Bassi</t>
  </si>
  <si>
    <t>ORD00889</t>
  </si>
  <si>
    <t>CUST5274</t>
  </si>
  <si>
    <t>Yasmin Kulkarni</t>
  </si>
  <si>
    <t>ORD00890</t>
  </si>
  <si>
    <t>Elakshi Lalla</t>
  </si>
  <si>
    <t>ORD00891</t>
  </si>
  <si>
    <t>CUST9136</t>
  </si>
  <si>
    <t>Shlok Dyal</t>
  </si>
  <si>
    <t>ORD00892</t>
  </si>
  <si>
    <t>CUST7215</t>
  </si>
  <si>
    <t>Shayak Seth</t>
  </si>
  <si>
    <t>ORD00893</t>
  </si>
  <si>
    <t>CUST7024</t>
  </si>
  <si>
    <t>Saanvi Krishnan</t>
  </si>
  <si>
    <t>ORD00894</t>
  </si>
  <si>
    <t>Riya Mannan</t>
  </si>
  <si>
    <t>ORD00895</t>
  </si>
  <si>
    <t>CUST5001</t>
  </si>
  <si>
    <t>Kaira Gour</t>
  </si>
  <si>
    <t>ORD00896</t>
  </si>
  <si>
    <t>CUST6848</t>
  </si>
  <si>
    <t>Ritvik Badami</t>
  </si>
  <si>
    <t>ORD00897</t>
  </si>
  <si>
    <t>CUST1884</t>
  </si>
  <si>
    <t>Alisha Sarraf</t>
  </si>
  <si>
    <t>ORD00898</t>
  </si>
  <si>
    <t>CUST4453</t>
  </si>
  <si>
    <t>Kimaya Khurana</t>
  </si>
  <si>
    <t>ORD00899</t>
  </si>
  <si>
    <t>CUST1553</t>
  </si>
  <si>
    <t>Badal Soni</t>
  </si>
  <si>
    <t>ORD00900</t>
  </si>
  <si>
    <t>CUST8274</t>
  </si>
  <si>
    <t>Nehmat Chandran</t>
  </si>
  <si>
    <t>ORD00901</t>
  </si>
  <si>
    <t>CUST6508</t>
  </si>
  <si>
    <t>Miraan Aurora</t>
  </si>
  <si>
    <t>ORD00902</t>
  </si>
  <si>
    <t>CUST5709</t>
  </si>
  <si>
    <t>Raunak Sandal</t>
  </si>
  <si>
    <t>ORD00903</t>
  </si>
  <si>
    <t>CUST5598</t>
  </si>
  <si>
    <t>Neysa Guha</t>
  </si>
  <si>
    <t>ORD00904</t>
  </si>
  <si>
    <t>CUST1202</t>
  </si>
  <si>
    <t>Ira Shankar</t>
  </si>
  <si>
    <t>ORD00905</t>
  </si>
  <si>
    <t>CUST4569</t>
  </si>
  <si>
    <t>Kimaya Ramakrishnan</t>
  </si>
  <si>
    <t>ORD00906</t>
  </si>
  <si>
    <t>CUST9108</t>
  </si>
  <si>
    <t>Divij Sathe</t>
  </si>
  <si>
    <t>ORD00907</t>
  </si>
  <si>
    <t>CUST6199</t>
  </si>
  <si>
    <t>Kartik Sant</t>
  </si>
  <si>
    <t>ORD00908</t>
  </si>
  <si>
    <t>CUST6729</t>
  </si>
  <si>
    <t>Jayesh Golla</t>
  </si>
  <si>
    <t>ORD00909</t>
  </si>
  <si>
    <t>CUST7987</t>
  </si>
  <si>
    <t>Oorja Savant</t>
  </si>
  <si>
    <t>ORD00910</t>
  </si>
  <si>
    <t>CUST3626</t>
  </si>
  <si>
    <t>Mannat Shroff</t>
  </si>
  <si>
    <t>ORD00911</t>
  </si>
  <si>
    <t>CUST6636</t>
  </si>
  <si>
    <t>Ojas Devan</t>
  </si>
  <si>
    <t>ORD00912</t>
  </si>
  <si>
    <t>CUST9982</t>
  </si>
  <si>
    <t>Ayesha Yohannan</t>
  </si>
  <si>
    <t>ORD00913</t>
  </si>
  <si>
    <t>CUST5801</t>
  </si>
  <si>
    <t>Drishya Bhalla</t>
  </si>
  <si>
    <t>ORD00914</t>
  </si>
  <si>
    <t>Yashvi Vora</t>
  </si>
  <si>
    <t>ORD00915</t>
  </si>
  <si>
    <t>CUST3052</t>
  </si>
  <si>
    <t>Rhea Sidhu</t>
  </si>
  <si>
    <t>ORD00916</t>
  </si>
  <si>
    <t>CUST9096</t>
  </si>
  <si>
    <t>Jayan Gandhi</t>
  </si>
  <si>
    <t>ORD00917</t>
  </si>
  <si>
    <t>CUST3070</t>
  </si>
  <si>
    <t>Armaan Gupta</t>
  </si>
  <si>
    <t>ORD00918</t>
  </si>
  <si>
    <t>Kismat Khosla</t>
  </si>
  <si>
    <t>ORD00919</t>
  </si>
  <si>
    <t>CUST8138</t>
  </si>
  <si>
    <t>Divit Thaman</t>
  </si>
  <si>
    <t>ORD00920</t>
  </si>
  <si>
    <t>Ranbir Agate</t>
  </si>
  <si>
    <t>ORD00921</t>
  </si>
  <si>
    <t>CUST9326</t>
  </si>
  <si>
    <t>Riaan Borah</t>
  </si>
  <si>
    <t>ORD00922</t>
  </si>
  <si>
    <t>CUST6150</t>
  </si>
  <si>
    <t>Taimur Cheema</t>
  </si>
  <si>
    <t>ORD00923</t>
  </si>
  <si>
    <t>CUST2738</t>
  </si>
  <si>
    <t>Emir Hans</t>
  </si>
  <si>
    <t>ORD00924</t>
  </si>
  <si>
    <t>CUST4197</t>
  </si>
  <si>
    <t>Trisha Bansal</t>
  </si>
  <si>
    <t>ORD00925</t>
  </si>
  <si>
    <t>Tejas Chawla</t>
  </si>
  <si>
    <t>ORD00926</t>
  </si>
  <si>
    <t>CUST4644</t>
  </si>
  <si>
    <t>Lagan Maharaj</t>
  </si>
  <si>
    <t>ORD00927</t>
  </si>
  <si>
    <t>CUST6157</t>
  </si>
  <si>
    <t>Zoya Rajagopal</t>
  </si>
  <si>
    <t>ORD00928</t>
  </si>
  <si>
    <t>CUST3242</t>
  </si>
  <si>
    <t>Khushi Bhagat</t>
  </si>
  <si>
    <t>ORD00929</t>
  </si>
  <si>
    <t>Kanav Handa</t>
  </si>
  <si>
    <t>ORD00930</t>
  </si>
  <si>
    <t>CUST4845</t>
  </si>
  <si>
    <t>Aaina Thakur</t>
  </si>
  <si>
    <t>ORD00931</t>
  </si>
  <si>
    <t>CUST9903</t>
  </si>
  <si>
    <t>Kavya Sankaran</t>
  </si>
  <si>
    <t>ORD00932</t>
  </si>
  <si>
    <t>CUST8614</t>
  </si>
  <si>
    <t>Samar Kakar</t>
  </si>
  <si>
    <t>ORD00933</t>
  </si>
  <si>
    <t>CUST5766</t>
  </si>
  <si>
    <t>Stuvan Kadakia</t>
  </si>
  <si>
    <t>ORD00934</t>
  </si>
  <si>
    <t>CUST5271</t>
  </si>
  <si>
    <t>Kartik Sarin</t>
  </si>
  <si>
    <t>ORD00935</t>
  </si>
  <si>
    <t>CUST2807</t>
  </si>
  <si>
    <t>Kiara Doctor</t>
  </si>
  <si>
    <t>ORD00936</t>
  </si>
  <si>
    <t>CUST1806</t>
  </si>
  <si>
    <t>Hiran Bhalla</t>
  </si>
  <si>
    <t>ORD00937</t>
  </si>
  <si>
    <t>CUST5074</t>
  </si>
  <si>
    <t>Lakshay Chand</t>
  </si>
  <si>
    <t>ORD00938</t>
  </si>
  <si>
    <t>CUST5051</t>
  </si>
  <si>
    <t>Vidur Gandhi</t>
  </si>
  <si>
    <t>ORD00939</t>
  </si>
  <si>
    <t>CUST7805</t>
  </si>
  <si>
    <t>Sumer Srinivasan</t>
  </si>
  <si>
    <t>ORD00940</t>
  </si>
  <si>
    <t>CUST6303</t>
  </si>
  <si>
    <t>Kartik Yohannan</t>
  </si>
  <si>
    <t>ORD00941</t>
  </si>
  <si>
    <t>CUST5771</t>
  </si>
  <si>
    <t>Ishaan Sabharwal</t>
  </si>
  <si>
    <t>ORD00942</t>
  </si>
  <si>
    <t>CUST7449</t>
  </si>
  <si>
    <t>Ishaan Hayer</t>
  </si>
  <si>
    <t>ORD00943</t>
  </si>
  <si>
    <t>Hunar Goswami</t>
  </si>
  <si>
    <t>ORD00944</t>
  </si>
  <si>
    <t>CUST8758</t>
  </si>
  <si>
    <t>Aradhya Taneja</t>
  </si>
  <si>
    <t>ORD00945</t>
  </si>
  <si>
    <t>CUST7660</t>
  </si>
  <si>
    <t>Kimaya Dhawan</t>
  </si>
  <si>
    <t>ORD00946</t>
  </si>
  <si>
    <t>CUST2334</t>
  </si>
  <si>
    <t>Miraya Kashyap</t>
  </si>
  <si>
    <t>ORD00947</t>
  </si>
  <si>
    <t>CUST7949</t>
  </si>
  <si>
    <t>Neelofar Loke</t>
  </si>
  <si>
    <t>ORD00948</t>
  </si>
  <si>
    <t>CUST5820</t>
  </si>
  <si>
    <t>Umang Sankar</t>
  </si>
  <si>
    <t>ORD00949</t>
  </si>
  <si>
    <t>CUST5116</t>
  </si>
  <si>
    <t>Kashvi Sharaf</t>
  </si>
  <si>
    <t>ORD00950</t>
  </si>
  <si>
    <t>CUST8708</t>
  </si>
  <si>
    <t>Mehul Dash</t>
  </si>
  <si>
    <t>ORD00951</t>
  </si>
  <si>
    <t>CUST2093</t>
  </si>
  <si>
    <t>Ojas Varkey</t>
  </si>
  <si>
    <t>ORD00952</t>
  </si>
  <si>
    <t>CUST7607</t>
  </si>
  <si>
    <t>Saksham Som</t>
  </si>
  <si>
    <t>ORD00953</t>
  </si>
  <si>
    <t>Ryan Sankaran</t>
  </si>
  <si>
    <t>ORD00954</t>
  </si>
  <si>
    <t>CUST2496</t>
  </si>
  <si>
    <t>Lakshay Mander</t>
  </si>
  <si>
    <t>ORD00955</t>
  </si>
  <si>
    <t>CUST8728</t>
  </si>
  <si>
    <t>Alisha Chacko</t>
  </si>
  <si>
    <t>ORD00956</t>
  </si>
  <si>
    <t>Ivana Mallick</t>
  </si>
  <si>
    <t>ORD00957</t>
  </si>
  <si>
    <t>CUST6704</t>
  </si>
  <si>
    <t>Taimur Gandhi</t>
  </si>
  <si>
    <t>ORD00958</t>
  </si>
  <si>
    <t>CUST4208</t>
  </si>
  <si>
    <t>Renee Chowdhury</t>
  </si>
  <si>
    <t>ORD00959</t>
  </si>
  <si>
    <t>CUST5473</t>
  </si>
  <si>
    <t>Inaaya  Mander</t>
  </si>
  <si>
    <t>ORD00960</t>
  </si>
  <si>
    <t>CUST8713</t>
  </si>
  <si>
    <t>Miraya Manne</t>
  </si>
  <si>
    <t>ORD00961</t>
  </si>
  <si>
    <t>CUST3898</t>
  </si>
  <si>
    <t>Krish Thaker</t>
  </si>
  <si>
    <t>ORD00962</t>
  </si>
  <si>
    <t>CUST4181</t>
  </si>
  <si>
    <t>Manjari Halder</t>
  </si>
  <si>
    <t>ORD00963</t>
  </si>
  <si>
    <t>CUST2064</t>
  </si>
  <si>
    <t>Kaira Doshi</t>
  </si>
  <si>
    <t>ORD00964</t>
  </si>
  <si>
    <t>CUST1052</t>
  </si>
  <si>
    <t>Neelofar Kata</t>
  </si>
  <si>
    <t>ORD00965</t>
  </si>
  <si>
    <t>CUST2483</t>
  </si>
  <si>
    <t>Keya Brar</t>
  </si>
  <si>
    <t>ORD00966</t>
  </si>
  <si>
    <t>CUST5042</t>
  </si>
  <si>
    <t>Mishti Magar</t>
  </si>
  <si>
    <t>ORD00967</t>
  </si>
  <si>
    <t>CUST7782</t>
  </si>
  <si>
    <t>Amira Karan</t>
  </si>
  <si>
    <t>ORD00968</t>
  </si>
  <si>
    <t>CUST6715</t>
  </si>
  <si>
    <t>Kismat Bera</t>
  </si>
  <si>
    <t>ORD00969</t>
  </si>
  <si>
    <t>CUST5729</t>
  </si>
  <si>
    <t>Diya Bal</t>
  </si>
  <si>
    <t>ORD00970</t>
  </si>
  <si>
    <t>Anahi Bora</t>
  </si>
  <si>
    <t>ORD00971</t>
  </si>
  <si>
    <t>CUST6879</t>
  </si>
  <si>
    <t>Anaya Sundaram</t>
  </si>
  <si>
    <t>ORD00972</t>
  </si>
  <si>
    <t>CUST9958</t>
  </si>
  <si>
    <t>Nitara Kar</t>
  </si>
  <si>
    <t>ORD00973</t>
  </si>
  <si>
    <t>CUST8906</t>
  </si>
  <si>
    <t>Jayan Sankaran</t>
  </si>
  <si>
    <t>ORD00974</t>
  </si>
  <si>
    <t>CUST3687</t>
  </si>
  <si>
    <t>Shalv Sarma</t>
  </si>
  <si>
    <t>ORD00975</t>
  </si>
  <si>
    <t>CUST6670</t>
  </si>
  <si>
    <t>Prerak Kapoor</t>
  </si>
  <si>
    <t>ORD00976</t>
  </si>
  <si>
    <t>CUST4331</t>
  </si>
  <si>
    <t>Sana Sunder</t>
  </si>
  <si>
    <t>ORD00977</t>
  </si>
  <si>
    <t>CUST4481</t>
  </si>
  <si>
    <t>Amira Sagar</t>
  </si>
  <si>
    <t>ORD00978</t>
  </si>
  <si>
    <t>CUST7956</t>
  </si>
  <si>
    <t>Vanya Jani</t>
  </si>
  <si>
    <t>ORD00979</t>
  </si>
  <si>
    <t>CUST9215</t>
  </si>
  <si>
    <t>Renee Golla</t>
  </si>
  <si>
    <t>ORD00980</t>
  </si>
  <si>
    <t>CUST7292</t>
  </si>
  <si>
    <t>Lakshay Sandal</t>
  </si>
  <si>
    <t>ORD00981</t>
  </si>
  <si>
    <t>CUST7524</t>
  </si>
  <si>
    <t>Rania Chauhan</t>
  </si>
  <si>
    <t>ORD00982</t>
  </si>
  <si>
    <t>CUST1189</t>
  </si>
  <si>
    <t>Dishani Sood</t>
  </si>
  <si>
    <t>ORD00983</t>
  </si>
  <si>
    <t>Lakshit Kunda</t>
  </si>
  <si>
    <t>ORD00984</t>
  </si>
  <si>
    <t>CUST5224</t>
  </si>
  <si>
    <t>Alia Mani</t>
  </si>
  <si>
    <t>ORD00985</t>
  </si>
  <si>
    <t>CUST7050</t>
  </si>
  <si>
    <t>Navya Ahluwalia</t>
  </si>
  <si>
    <t>ORD00986</t>
  </si>
  <si>
    <t>CUST1583</t>
  </si>
  <si>
    <t>Anay Karnik</t>
  </si>
  <si>
    <t>ORD00987</t>
  </si>
  <si>
    <t>CUST9084</t>
  </si>
  <si>
    <t>Bhamini Ratta</t>
  </si>
  <si>
    <t>ORD00988</t>
  </si>
  <si>
    <t>CUST1627</t>
  </si>
  <si>
    <t>Taran Chandran</t>
  </si>
  <si>
    <t>ORD00989</t>
  </si>
  <si>
    <t>CUST5208</t>
  </si>
  <si>
    <t>Madhav Dani</t>
  </si>
  <si>
    <t>ORD00990</t>
  </si>
  <si>
    <t>CUST1800</t>
  </si>
  <si>
    <t>Alisha Walia</t>
  </si>
  <si>
    <t>ORD00991</t>
  </si>
  <si>
    <t>CUST7531</t>
  </si>
  <si>
    <t>Sahil Wagle</t>
  </si>
  <si>
    <t>ORD00992</t>
  </si>
  <si>
    <t>Hunar Mahajan</t>
  </si>
  <si>
    <t>ORD00993</t>
  </si>
  <si>
    <t>CUST6386</t>
  </si>
  <si>
    <t>Lakshit Andra</t>
  </si>
  <si>
    <t>ORD00994</t>
  </si>
  <si>
    <t>CUST9720</t>
  </si>
  <si>
    <t>Miraan Sha</t>
  </si>
  <si>
    <t>ORD00995</t>
  </si>
  <si>
    <t>CUST4400</t>
  </si>
  <si>
    <t>Advik Sami</t>
  </si>
  <si>
    <t>ORD00996</t>
  </si>
  <si>
    <t>Mohanlal Soni</t>
  </si>
  <si>
    <t>ORD00997</t>
  </si>
  <si>
    <t>CUST4576</t>
  </si>
  <si>
    <t>Yakshit Sastry</t>
  </si>
  <si>
    <t>ORD00998</t>
  </si>
  <si>
    <t>CUST5569</t>
  </si>
  <si>
    <t>Mamooty Butala</t>
  </si>
  <si>
    <t>ORD00999</t>
  </si>
  <si>
    <t>CUST3910</t>
  </si>
  <si>
    <t>Madhup Grewal</t>
  </si>
  <si>
    <t>ORD01000</t>
  </si>
  <si>
    <t>Kimaya Master</t>
  </si>
  <si>
    <t>ORD01001</t>
  </si>
  <si>
    <t>CUST6325</t>
  </si>
  <si>
    <t>Baiju Dalal</t>
  </si>
  <si>
    <t>ORD01002</t>
  </si>
  <si>
    <t>Keya Wable</t>
  </si>
  <si>
    <t>ORD01003</t>
  </si>
  <si>
    <t>CUST8268</t>
  </si>
  <si>
    <t>Nayantara Jaggi</t>
  </si>
  <si>
    <t>ORD01004</t>
  </si>
  <si>
    <t>CUST7657</t>
  </si>
  <si>
    <t>Darshit Tandon</t>
  </si>
  <si>
    <t>ORD01005</t>
  </si>
  <si>
    <t>CUST1979</t>
  </si>
  <si>
    <t>Aaryahi Sur</t>
  </si>
  <si>
    <t>ORD01006</t>
  </si>
  <si>
    <t>CUST5300</t>
  </si>
  <si>
    <t>Divit Ramakrishnan</t>
  </si>
  <si>
    <t>ORD01007</t>
  </si>
  <si>
    <t>CUST2213</t>
  </si>
  <si>
    <t>Saksham Sangha</t>
  </si>
  <si>
    <t>ORD01008</t>
  </si>
  <si>
    <t>CUST5510</t>
  </si>
  <si>
    <t>Urvi Banik</t>
  </si>
  <si>
    <t>ORD01009</t>
  </si>
  <si>
    <t>CUST3593</t>
  </si>
  <si>
    <t>ORD01010</t>
  </si>
  <si>
    <t>CUST4734</t>
  </si>
  <si>
    <t>Tejas Lata</t>
  </si>
  <si>
    <t>ORD01011</t>
  </si>
  <si>
    <t>CUST3791</t>
  </si>
  <si>
    <t>Nehmat D’Alia</t>
  </si>
  <si>
    <t>ORD01012</t>
  </si>
  <si>
    <t>CUST8929</t>
  </si>
  <si>
    <t>Saanvi Manda</t>
  </si>
  <si>
    <t>ORD01013</t>
  </si>
  <si>
    <t>CUST4226</t>
  </si>
  <si>
    <t>Diya Dass</t>
  </si>
  <si>
    <t>ORD01014</t>
  </si>
  <si>
    <t>CUST2100</t>
  </si>
  <si>
    <t>Chirag Ratta</t>
  </si>
  <si>
    <t>ORD01015</t>
  </si>
  <si>
    <t>CUST5015</t>
  </si>
  <si>
    <t>Anaya Sekhon</t>
  </si>
  <si>
    <t>ORD01016</t>
  </si>
  <si>
    <t>CUST2043</t>
  </si>
  <si>
    <t>Advika Vasa</t>
  </si>
  <si>
    <t>ORD01017</t>
  </si>
  <si>
    <t>CUST1836</t>
  </si>
  <si>
    <t>Aaryahi Badal</t>
  </si>
  <si>
    <t>ORD01018</t>
  </si>
  <si>
    <t>CUST8982</t>
  </si>
  <si>
    <t>Ela Mangat</t>
  </si>
  <si>
    <t>ORD01019</t>
  </si>
  <si>
    <t>CUST8475</t>
  </si>
  <si>
    <t>Rohan Sehgal</t>
  </si>
  <si>
    <t>ORD01020</t>
  </si>
  <si>
    <t>CUST5328</t>
  </si>
  <si>
    <t>Nitara Jha</t>
  </si>
  <si>
    <t>ORD01021</t>
  </si>
  <si>
    <t>CUST9122</t>
  </si>
  <si>
    <t>Alia Sood</t>
  </si>
  <si>
    <t>ORD01022</t>
  </si>
  <si>
    <t>CUST4797</t>
  </si>
  <si>
    <t>Aniruddh Garde</t>
  </si>
  <si>
    <t>ORD01023</t>
  </si>
  <si>
    <t>CUST3562</t>
  </si>
  <si>
    <t>ORD01024</t>
  </si>
  <si>
    <t>CUST4747</t>
  </si>
  <si>
    <t>Faiyaz Reddy</t>
  </si>
  <si>
    <t>ORD01025</t>
  </si>
  <si>
    <t>CUST7834</t>
  </si>
  <si>
    <t>Ehsaan Ravi</t>
  </si>
  <si>
    <t>ORD01026</t>
  </si>
  <si>
    <t>CUST5193</t>
  </si>
  <si>
    <t>Tushar Chander</t>
  </si>
  <si>
    <t>ORD01027</t>
  </si>
  <si>
    <t>CUST5488</t>
  </si>
  <si>
    <t>Miraan Tella</t>
  </si>
  <si>
    <t>ORD01028</t>
  </si>
  <si>
    <t>CUST8979</t>
  </si>
  <si>
    <t>Kavya Tiwari</t>
  </si>
  <si>
    <t>ORD01029</t>
  </si>
  <si>
    <t>CUST2819</t>
  </si>
  <si>
    <t>Rasha Iyengar</t>
  </si>
  <si>
    <t>ORD01030</t>
  </si>
  <si>
    <t>CUST8180</t>
  </si>
  <si>
    <t>Yashvi Chaudhari</t>
  </si>
  <si>
    <t>ORD01031</t>
  </si>
  <si>
    <t>CUST6143</t>
  </si>
  <si>
    <t>Samiha Dutta</t>
  </si>
  <si>
    <t>ORD01032</t>
  </si>
  <si>
    <t>CUST5183</t>
  </si>
  <si>
    <t>Anaya Korpal</t>
  </si>
  <si>
    <t>ORD01033</t>
  </si>
  <si>
    <t>CUST8163</t>
  </si>
  <si>
    <t>Dharmajan Grewal</t>
  </si>
  <si>
    <t>ORD01034</t>
  </si>
  <si>
    <t>CUST2840</t>
  </si>
  <si>
    <t>Anahita Lalla</t>
  </si>
  <si>
    <t>ORD01035</t>
  </si>
  <si>
    <t>CUST3493</t>
  </si>
  <si>
    <t>Alisha Khanna</t>
  </si>
  <si>
    <t>ORD01036</t>
  </si>
  <si>
    <t>CUST1104</t>
  </si>
  <si>
    <t>Zeeshan Dubey</t>
  </si>
  <si>
    <t>ORD01037</t>
  </si>
  <si>
    <t>CUST4282</t>
  </si>
  <si>
    <t>Siya Joshi</t>
  </si>
  <si>
    <t>ORD01038</t>
  </si>
  <si>
    <t>CUST3086</t>
  </si>
  <si>
    <t>Onkar Sarma</t>
  </si>
  <si>
    <t>ORD01039</t>
  </si>
  <si>
    <t>CUST6821</t>
  </si>
  <si>
    <t>Samaira Goel</t>
  </si>
  <si>
    <t>ORD01040</t>
  </si>
  <si>
    <t>CUST4254</t>
  </si>
  <si>
    <t>Eshani D’Alia</t>
  </si>
  <si>
    <t>ORD01041</t>
  </si>
  <si>
    <t>CUST6871</t>
  </si>
  <si>
    <t>Biju Shah</t>
  </si>
  <si>
    <t>ORD01042</t>
  </si>
  <si>
    <t>CUST7881</t>
  </si>
  <si>
    <t>Prisha Ramaswamy</t>
  </si>
  <si>
    <t>ORD01043</t>
  </si>
  <si>
    <t>CUST7384</t>
  </si>
  <si>
    <t>Mamooty Magar</t>
  </si>
  <si>
    <t>ORD01044</t>
  </si>
  <si>
    <t>CUST8697</t>
  </si>
  <si>
    <t>Anika Saraf</t>
  </si>
  <si>
    <t>ORD01045</t>
  </si>
  <si>
    <t>CUST3975</t>
  </si>
  <si>
    <t>Indrajit Chacko</t>
  </si>
  <si>
    <t>ORD01046</t>
  </si>
  <si>
    <t>CUST1466</t>
  </si>
  <si>
    <t>Azad Taneja</t>
  </si>
  <si>
    <t>ORD01047</t>
  </si>
  <si>
    <t>CUST3591</t>
  </si>
  <si>
    <t>Misha Issac</t>
  </si>
  <si>
    <t>ORD01048</t>
  </si>
  <si>
    <t>CUST3202</t>
  </si>
  <si>
    <t>Damini Master</t>
  </si>
  <si>
    <t>ORD01049</t>
  </si>
  <si>
    <t>CUST8828</t>
  </si>
  <si>
    <t>Mishti Apte</t>
  </si>
  <si>
    <t>ORD01050</t>
  </si>
  <si>
    <t>CUST7616</t>
  </si>
  <si>
    <t>Trisha Rajagopal</t>
  </si>
  <si>
    <t>ORD01051</t>
  </si>
  <si>
    <t>CUST9518</t>
  </si>
  <si>
    <t>Anvi Bumb</t>
  </si>
  <si>
    <t>ORD01052</t>
  </si>
  <si>
    <t>CUST4242</t>
  </si>
  <si>
    <t>Adah Sen</t>
  </si>
  <si>
    <t>ORD01053</t>
  </si>
  <si>
    <t>CUST7646</t>
  </si>
  <si>
    <t>Ira Kale</t>
  </si>
  <si>
    <t>ORD01054</t>
  </si>
  <si>
    <t>CUST6586</t>
  </si>
  <si>
    <t>Ishita Lal</t>
  </si>
  <si>
    <t>ORD01055</t>
  </si>
  <si>
    <t>CUST4721</t>
  </si>
  <si>
    <t>Yuvaan Madan</t>
  </si>
  <si>
    <t>ORD01056</t>
  </si>
  <si>
    <t>CUST7513</t>
  </si>
  <si>
    <t>Zoya Sahota</t>
  </si>
  <si>
    <t>ORD01057</t>
  </si>
  <si>
    <t>CUST9692</t>
  </si>
  <si>
    <t>Ojas Dugar</t>
  </si>
  <si>
    <t>ORD01058</t>
  </si>
  <si>
    <t>CUST3491</t>
  </si>
  <si>
    <t>Divit Virk</t>
  </si>
  <si>
    <t>ORD01059</t>
  </si>
  <si>
    <t>Chirag Chhabra</t>
  </si>
  <si>
    <t>ORD01060</t>
  </si>
  <si>
    <t>CUST8879</t>
  </si>
  <si>
    <t>Shalv Hayre</t>
  </si>
  <si>
    <t>ORD01061</t>
  </si>
  <si>
    <t>Sumer Sharma</t>
  </si>
  <si>
    <t>ORD01062</t>
  </si>
  <si>
    <t>CUST8718</t>
  </si>
  <si>
    <t>Chirag Lala</t>
  </si>
  <si>
    <t>ORD01063</t>
  </si>
  <si>
    <t>CUST5185</t>
  </si>
  <si>
    <t>Aniruddh Kohli</t>
  </si>
  <si>
    <t>ORD01064</t>
  </si>
  <si>
    <t>CUST2451</t>
  </si>
  <si>
    <t>Kiara Wagle</t>
  </si>
  <si>
    <t>ORD01065</t>
  </si>
  <si>
    <t>Anya Bhat</t>
  </si>
  <si>
    <t>ORD01066</t>
  </si>
  <si>
    <t>CUST8106</t>
  </si>
  <si>
    <t>Kabir Bhatnagar</t>
  </si>
  <si>
    <t>ORD01067</t>
  </si>
  <si>
    <t>CUST2615</t>
  </si>
  <si>
    <t>Ritvik Luthra</t>
  </si>
  <si>
    <t>ORD01068</t>
  </si>
  <si>
    <t>CUST9564</t>
  </si>
  <si>
    <t>Heer Kadakia</t>
  </si>
  <si>
    <t>ORD01069</t>
  </si>
  <si>
    <t>CUST8481</t>
  </si>
  <si>
    <t>Tanya Yohannan</t>
  </si>
  <si>
    <t>ORD01070</t>
  </si>
  <si>
    <t>CUST3631</t>
  </si>
  <si>
    <t>Nishith Kalita</t>
  </si>
  <si>
    <t>ORD01071</t>
  </si>
  <si>
    <t>CUST4728</t>
  </si>
  <si>
    <t>Nakul Gola</t>
  </si>
  <si>
    <t>ORD01072</t>
  </si>
  <si>
    <t>CUST8953</t>
  </si>
  <si>
    <t>Manikya Chanda</t>
  </si>
  <si>
    <t>ORD01073</t>
  </si>
  <si>
    <t>CUST5853</t>
  </si>
  <si>
    <t>Tushar Bhatnagar</t>
  </si>
  <si>
    <t>ORD01074</t>
  </si>
  <si>
    <t>CUST9729</t>
  </si>
  <si>
    <t>Krish Savant</t>
  </si>
  <si>
    <t>ORD01075</t>
  </si>
  <si>
    <t>CUST1668</t>
  </si>
  <si>
    <t>Stuvan Solanki</t>
  </si>
  <si>
    <t>ORD01076</t>
  </si>
  <si>
    <t>CUST4538</t>
  </si>
  <si>
    <t>Stuvan Bobal</t>
  </si>
  <si>
    <t>ORD01077</t>
  </si>
  <si>
    <t>CUST9496</t>
  </si>
  <si>
    <t>Stuvan Salvi</t>
  </si>
  <si>
    <t>ORD01078</t>
  </si>
  <si>
    <t>CUST6850</t>
  </si>
  <si>
    <t>Lavanya Dugar</t>
  </si>
  <si>
    <t>ORD01079</t>
  </si>
  <si>
    <t>CUST4732</t>
  </si>
  <si>
    <t>Dhruv Suresh</t>
  </si>
  <si>
    <t>ORD01080</t>
  </si>
  <si>
    <t>CUST8146</t>
  </si>
  <si>
    <t>Samar Bal</t>
  </si>
  <si>
    <t>ORD01081</t>
  </si>
  <si>
    <t>CUST5523</t>
  </si>
  <si>
    <t>Himmat Bakshi</t>
  </si>
  <si>
    <t>ORD01082</t>
  </si>
  <si>
    <t>CUST6076</t>
  </si>
  <si>
    <t>Yashvi Vig</t>
  </si>
  <si>
    <t>ORD01083</t>
  </si>
  <si>
    <t>Nehmat Mahajan</t>
  </si>
  <si>
    <t>ORD01084</t>
  </si>
  <si>
    <t>CUST3969</t>
  </si>
  <si>
    <t>Abram Dalal</t>
  </si>
  <si>
    <t>ORD01085</t>
  </si>
  <si>
    <t>CUST7677</t>
  </si>
  <si>
    <t>Diya Walla</t>
  </si>
  <si>
    <t>ORD01086</t>
  </si>
  <si>
    <t>CUST4023</t>
  </si>
  <si>
    <t>Devansh Mammen</t>
  </si>
  <si>
    <t>ORD01087</t>
  </si>
  <si>
    <t>CUST1969</t>
  </si>
  <si>
    <t>Abram Kalla</t>
  </si>
  <si>
    <t>ORD01088</t>
  </si>
  <si>
    <t>CUST2136</t>
  </si>
  <si>
    <t>Vedika Bal</t>
  </si>
  <si>
    <t>ORD01089</t>
  </si>
  <si>
    <t>CUST7130</t>
  </si>
  <si>
    <t>Madhup Solanki</t>
  </si>
  <si>
    <t>ORD01090</t>
  </si>
  <si>
    <t>CUST2765</t>
  </si>
  <si>
    <t>Taran Dubey</t>
  </si>
  <si>
    <t>ORD01091</t>
  </si>
  <si>
    <t>CUST9978</t>
  </si>
  <si>
    <t>Alia Chandran</t>
  </si>
  <si>
    <t>ORD01092</t>
  </si>
  <si>
    <t>CUST7623</t>
  </si>
  <si>
    <t>Ranbir Ramanathan</t>
  </si>
  <si>
    <t>ORD01093</t>
  </si>
  <si>
    <t>CUST9715</t>
  </si>
  <si>
    <t>Ehsaan Dhillon</t>
  </si>
  <si>
    <t>ORD01094</t>
  </si>
  <si>
    <t>CUST8129</t>
  </si>
  <si>
    <t>Saira Chaudhari</t>
  </si>
  <si>
    <t>ORD01095</t>
  </si>
  <si>
    <t>CUST1903</t>
  </si>
  <si>
    <t>Onkar Chada</t>
  </si>
  <si>
    <t>ORD01096</t>
  </si>
  <si>
    <t>CUST4084</t>
  </si>
  <si>
    <t>Hrishita Barad</t>
  </si>
  <si>
    <t>ORD01097</t>
  </si>
  <si>
    <t>CUST4630</t>
  </si>
  <si>
    <t>Nishith Lata</t>
  </si>
  <si>
    <t>ORD01098</t>
  </si>
  <si>
    <t>CUST2905</t>
  </si>
  <si>
    <t>Kismat Tank</t>
  </si>
  <si>
    <t>ORD01099</t>
  </si>
  <si>
    <t>CUST5230</t>
  </si>
  <si>
    <t>Keya Saha</t>
  </si>
  <si>
    <t>ORD01100</t>
  </si>
  <si>
    <t>Sana Khurana</t>
  </si>
  <si>
    <t>ORD01101</t>
  </si>
  <si>
    <t>CUST2874</t>
  </si>
  <si>
    <t>Pranay Sankaran</t>
  </si>
  <si>
    <t>ORD01102</t>
  </si>
  <si>
    <t>CUST5666</t>
  </si>
  <si>
    <t>Raghav Khurana</t>
  </si>
  <si>
    <t>ORD01103</t>
  </si>
  <si>
    <t>CUST3082</t>
  </si>
  <si>
    <t>Neysa Deo</t>
  </si>
  <si>
    <t>ORD01104</t>
  </si>
  <si>
    <t>CUST8142</t>
  </si>
  <si>
    <t>Hunar Lanka</t>
  </si>
  <si>
    <t>ORD01105</t>
  </si>
  <si>
    <t>CUST1232</t>
  </si>
  <si>
    <t>Samar Kulkarni</t>
  </si>
  <si>
    <t>ORD01106</t>
  </si>
  <si>
    <t>CUST2042</t>
  </si>
  <si>
    <t>Anahi Borde</t>
  </si>
  <si>
    <t>ORD01107</t>
  </si>
  <si>
    <t>CUST3639</t>
  </si>
  <si>
    <t>Siya Bala</t>
  </si>
  <si>
    <t>ORD01108</t>
  </si>
  <si>
    <t>Miraan Balay</t>
  </si>
  <si>
    <t>ORD01109</t>
  </si>
  <si>
    <t>CUST1576</t>
  </si>
  <si>
    <t>Hansh Rout</t>
  </si>
  <si>
    <t>ORD01110</t>
  </si>
  <si>
    <t>CUST9037</t>
  </si>
  <si>
    <t>Mannat Hayre</t>
  </si>
  <si>
    <t>ORD01111</t>
  </si>
  <si>
    <t>CUST3856</t>
  </si>
  <si>
    <t>Damini Raval</t>
  </si>
  <si>
    <t>ORD01112</t>
  </si>
  <si>
    <t>CUST3048</t>
  </si>
  <si>
    <t>Lakshay Tara</t>
  </si>
  <si>
    <t>ORD01113</t>
  </si>
  <si>
    <t>CUST7535</t>
  </si>
  <si>
    <t>Jhanvi Devi</t>
  </si>
  <si>
    <t>ORD01114</t>
  </si>
  <si>
    <t>CUST6954</t>
  </si>
  <si>
    <t>Zeeshan Verma</t>
  </si>
  <si>
    <t>ORD01115</t>
  </si>
  <si>
    <t>CUST7752</t>
  </si>
  <si>
    <t>Himmat Garg</t>
  </si>
  <si>
    <t>ORD01116</t>
  </si>
  <si>
    <t>CUST4382</t>
  </si>
  <si>
    <t>Eva Manne</t>
  </si>
  <si>
    <t>ORD01117</t>
  </si>
  <si>
    <t>Tarini Doshi</t>
  </si>
  <si>
    <t>ORD01118</t>
  </si>
  <si>
    <t>CUST2473</t>
  </si>
  <si>
    <t>Hazel Guha</t>
  </si>
  <si>
    <t>ORD01119</t>
  </si>
  <si>
    <t>CUST3870</t>
  </si>
  <si>
    <t>Biju Comar</t>
  </si>
  <si>
    <t>ORD01120</t>
  </si>
  <si>
    <t>CUST8693</t>
  </si>
  <si>
    <t>Gokul Gara</t>
  </si>
  <si>
    <t>ORD01121</t>
  </si>
  <si>
    <t>Akarsh Konda</t>
  </si>
  <si>
    <t>ORD01122</t>
  </si>
  <si>
    <t>CUST2392</t>
  </si>
  <si>
    <t>Indranil Biswas</t>
  </si>
  <si>
    <t>ORD01123</t>
  </si>
  <si>
    <t>CUST6254</t>
  </si>
  <si>
    <t>Sumer Bhatt</t>
  </si>
  <si>
    <t>ORD01124</t>
  </si>
  <si>
    <t>CUST5140</t>
  </si>
  <si>
    <t>Riaan Anne</t>
  </si>
  <si>
    <t>ORD01125</t>
  </si>
  <si>
    <t>CUST8355</t>
  </si>
  <si>
    <t>Anika Gera</t>
  </si>
  <si>
    <t>ORD01126</t>
  </si>
  <si>
    <t>CUST1314</t>
  </si>
  <si>
    <t>Ishaan Sodhi</t>
  </si>
  <si>
    <t>ORD01127</t>
  </si>
  <si>
    <t>CUST9398</t>
  </si>
  <si>
    <t>Sumer Shetty</t>
  </si>
  <si>
    <t>ORD01128</t>
  </si>
  <si>
    <t>CUST2389</t>
  </si>
  <si>
    <t>Rasha Sarma</t>
  </si>
  <si>
    <t>ORD01129</t>
  </si>
  <si>
    <t>CUST2431</t>
  </si>
  <si>
    <t>Rania Hans</t>
  </si>
  <si>
    <t>ORD01130</t>
  </si>
  <si>
    <t>CUST2998</t>
  </si>
  <si>
    <t>Emir Vasa</t>
  </si>
  <si>
    <t>ORD01131</t>
  </si>
  <si>
    <t>CUST1819</t>
  </si>
  <si>
    <t>Rohan Chaudhari</t>
  </si>
  <si>
    <t>ORD01132</t>
  </si>
  <si>
    <t>CUST2003</t>
  </si>
  <si>
    <t>Ishita Srivastava</t>
  </si>
  <si>
    <t>ORD01133</t>
  </si>
  <si>
    <t>CUST2241</t>
  </si>
  <si>
    <t>Dhruv Bose</t>
  </si>
  <si>
    <t>ORD01134</t>
  </si>
  <si>
    <t>CUST4575</t>
  </si>
  <si>
    <t>Alia Garg</t>
  </si>
  <si>
    <t>ORD01135</t>
  </si>
  <si>
    <t>CUST2028</t>
  </si>
  <si>
    <t>Seher Ram</t>
  </si>
  <si>
    <t>ORD01136</t>
  </si>
  <si>
    <t>CUST6216</t>
  </si>
  <si>
    <t>Divyansh Buch</t>
  </si>
  <si>
    <t>ORD01137</t>
  </si>
  <si>
    <t>Shamik Deol</t>
  </si>
  <si>
    <t>ORD01138</t>
  </si>
  <si>
    <t>CUST7606</t>
  </si>
  <si>
    <t>Shaan Dara</t>
  </si>
  <si>
    <t>ORD01139</t>
  </si>
  <si>
    <t>CUST7544</t>
  </si>
  <si>
    <t>Vaibhav Sant</t>
  </si>
  <si>
    <t>ORD01140</t>
  </si>
  <si>
    <t>CUST1355</t>
  </si>
  <si>
    <t>Zara Chandra</t>
  </si>
  <si>
    <t>ORD01141</t>
  </si>
  <si>
    <t>CUST3618</t>
  </si>
  <si>
    <t>Emir Varghese</t>
  </si>
  <si>
    <t>ORD01142</t>
  </si>
  <si>
    <t>CUST4545</t>
  </si>
  <si>
    <t>Arnav Ramanathan</t>
  </si>
  <si>
    <t>ORD01143</t>
  </si>
  <si>
    <t>Mamooty Bal</t>
  </si>
  <si>
    <t>ORD01144</t>
  </si>
  <si>
    <t>CUST4431</t>
  </si>
  <si>
    <t>Tarini Soni</t>
  </si>
  <si>
    <t>ORD01145</t>
  </si>
  <si>
    <t>CUST4750</t>
  </si>
  <si>
    <t>Vanya Walia</t>
  </si>
  <si>
    <t>ORD01146</t>
  </si>
  <si>
    <t>CUST2332</t>
  </si>
  <si>
    <t>Zoya Bahri</t>
  </si>
  <si>
    <t>ORD01147</t>
  </si>
  <si>
    <t>CUST5040</t>
  </si>
  <si>
    <t>Lakshay Khurana</t>
  </si>
  <si>
    <t>ORD01148</t>
  </si>
  <si>
    <t>CUST9786</t>
  </si>
  <si>
    <t>Amira Bajwa</t>
  </si>
  <si>
    <t>ORD01149</t>
  </si>
  <si>
    <t>CUST7160</t>
  </si>
  <si>
    <t>Dishani Kapadia</t>
  </si>
  <si>
    <t>ORD01150</t>
  </si>
  <si>
    <t>CUST8617</t>
  </si>
  <si>
    <t>Zain Sachar</t>
  </si>
  <si>
    <t>ORD01151</t>
  </si>
  <si>
    <t>CUST4240</t>
  </si>
  <si>
    <t>Lakshay Sethi</t>
  </si>
  <si>
    <t>ORD01152</t>
  </si>
  <si>
    <t>CUST7144</t>
  </si>
  <si>
    <t>Suhana Manda</t>
  </si>
  <si>
    <t>ORD01153</t>
  </si>
  <si>
    <t>CUST1645</t>
  </si>
  <si>
    <t>Shayak Sehgal</t>
  </si>
  <si>
    <t>ORD01154</t>
  </si>
  <si>
    <t>CUST6903</t>
  </si>
  <si>
    <t>Mahika Krishnamurthy</t>
  </si>
  <si>
    <t>ORD01155</t>
  </si>
  <si>
    <t>CUST3539</t>
  </si>
  <si>
    <t>Saksham Wali</t>
  </si>
  <si>
    <t>ORD01156</t>
  </si>
  <si>
    <t>CUST8842</t>
  </si>
  <si>
    <t>Vaibhav Sankaran</t>
  </si>
  <si>
    <t>ORD01157</t>
  </si>
  <si>
    <t>CUST9359</t>
  </si>
  <si>
    <t>Samarth Bhandari</t>
  </si>
  <si>
    <t>ORD01158</t>
  </si>
  <si>
    <t>CUST6724</t>
  </si>
  <si>
    <t>Advik Suri</t>
  </si>
  <si>
    <t>ORD01159</t>
  </si>
  <si>
    <t>CUST5352</t>
  </si>
  <si>
    <t>Aarna Chaudhuri</t>
  </si>
  <si>
    <t>ORD01160</t>
  </si>
  <si>
    <t>CUST1472</t>
  </si>
  <si>
    <t>Rohan Ramachandran</t>
  </si>
  <si>
    <t>ORD01161</t>
  </si>
  <si>
    <t>CUST5892</t>
  </si>
  <si>
    <t>Kanav Hayre</t>
  </si>
  <si>
    <t>ORD01162</t>
  </si>
  <si>
    <t>CUST1390</t>
  </si>
  <si>
    <t>Trisha Dalal</t>
  </si>
  <si>
    <t>ORD01163</t>
  </si>
  <si>
    <t>CUST3707</t>
  </si>
  <si>
    <t>Keya Garde</t>
  </si>
  <si>
    <t>ORD01164</t>
  </si>
  <si>
    <t>CUST1183</t>
  </si>
  <si>
    <t>Ira Thakur</t>
  </si>
  <si>
    <t>ORD01165</t>
  </si>
  <si>
    <t>CUST2246</t>
  </si>
  <si>
    <t>Rhea Saran</t>
  </si>
  <si>
    <t>ORD01166</t>
  </si>
  <si>
    <t>CUST1497</t>
  </si>
  <si>
    <t>Madhav Viswanathan</t>
  </si>
  <si>
    <t>ORD01167</t>
  </si>
  <si>
    <t>CUST8859</t>
  </si>
  <si>
    <t>Mahika Tripathi</t>
  </si>
  <si>
    <t>ORD01168</t>
  </si>
  <si>
    <t>CUST3867</t>
  </si>
  <si>
    <t>Diya Madan</t>
  </si>
  <si>
    <t>ORD01169</t>
  </si>
  <si>
    <t>CUST8339</t>
  </si>
  <si>
    <t>Hiran D’Alia</t>
  </si>
  <si>
    <t>ORD01170</t>
  </si>
  <si>
    <t>Anahita Ray</t>
  </si>
  <si>
    <t>ORD01171</t>
  </si>
  <si>
    <t>CUST8659</t>
  </si>
  <si>
    <t>Prerak Rege</t>
  </si>
  <si>
    <t>ORD01172</t>
  </si>
  <si>
    <t>CUST8644</t>
  </si>
  <si>
    <t>Divyansh Banerjee</t>
  </si>
  <si>
    <t>ORD01173</t>
  </si>
  <si>
    <t>CUST3612</t>
  </si>
  <si>
    <t>Divij Andra</t>
  </si>
  <si>
    <t>ORD01174</t>
  </si>
  <si>
    <t>CUST5173</t>
  </si>
  <si>
    <t>Jhanvi Arora</t>
  </si>
  <si>
    <t>ORD01175</t>
  </si>
  <si>
    <t>Badal Luthra</t>
  </si>
  <si>
    <t>ORD01176</t>
  </si>
  <si>
    <t>CUST9265</t>
  </si>
  <si>
    <t>Aniruddh Jayaraman</t>
  </si>
  <si>
    <t>ORD01177</t>
  </si>
  <si>
    <t>CUST1265</t>
  </si>
  <si>
    <t>Kiara Varma</t>
  </si>
  <si>
    <t>ORD01178</t>
  </si>
  <si>
    <t>CUST1173</t>
  </si>
  <si>
    <t>Shayak Lanka</t>
  </si>
  <si>
    <t>ORD01179</t>
  </si>
  <si>
    <t>CUST9050</t>
  </si>
  <si>
    <t>Yuvaan Kara</t>
  </si>
  <si>
    <t>ORD01180</t>
  </si>
  <si>
    <t>CUST6751</t>
  </si>
  <si>
    <t>Anya Roy</t>
  </si>
  <si>
    <t>ORD01181</t>
  </si>
  <si>
    <t>CUST2540</t>
  </si>
  <si>
    <t>Renee Bhalla</t>
  </si>
  <si>
    <t>ORD01182</t>
  </si>
  <si>
    <t>CUST7727</t>
  </si>
  <si>
    <t>Himmat Sani</t>
  </si>
  <si>
    <t>ORD01183</t>
  </si>
  <si>
    <t>CUST7359</t>
  </si>
  <si>
    <t>Jayesh Acharya</t>
  </si>
  <si>
    <t>ORD01184</t>
  </si>
  <si>
    <t>CUST6429</t>
  </si>
  <si>
    <t>Saksham Chand</t>
  </si>
  <si>
    <t>ORD01185</t>
  </si>
  <si>
    <t>CUST7172</t>
  </si>
  <si>
    <t>Priyansh Divan</t>
  </si>
  <si>
    <t>ORD01186</t>
  </si>
  <si>
    <t>CUST1387</t>
  </si>
  <si>
    <t>Hridaan Bumb</t>
  </si>
  <si>
    <t>ORD01187</t>
  </si>
  <si>
    <t>CUST7918</t>
  </si>
  <si>
    <t>Renee Chahal</t>
  </si>
  <si>
    <t>ORD01188</t>
  </si>
  <si>
    <t>CUST3654</t>
  </si>
  <si>
    <t>Trisha Krishna</t>
  </si>
  <si>
    <t>ORD01189</t>
  </si>
  <si>
    <t>CUST7770</t>
  </si>
  <si>
    <t>Mamooty Chowdhury</t>
  </si>
  <si>
    <t>ORD01190</t>
  </si>
  <si>
    <t>CUST1199</t>
  </si>
  <si>
    <t>Aarush Saxena</t>
  </si>
  <si>
    <t>ORD01191</t>
  </si>
  <si>
    <t>CUST4498</t>
  </si>
  <si>
    <t>Nirvi Amble</t>
  </si>
  <si>
    <t>ORD01192</t>
  </si>
  <si>
    <t>CUST3080</t>
  </si>
  <si>
    <t>Arhaan Ahluwalia</t>
  </si>
  <si>
    <t>ORD01193</t>
  </si>
  <si>
    <t>Darshit Dhingra</t>
  </si>
  <si>
    <t>ORD01194</t>
  </si>
  <si>
    <t>Divyansh Apte</t>
  </si>
  <si>
    <t>ORD01195</t>
  </si>
  <si>
    <t>CUST7837</t>
  </si>
  <si>
    <t>Adira Soni</t>
  </si>
  <si>
    <t>ORD01196</t>
  </si>
  <si>
    <t>CUST9770</t>
  </si>
  <si>
    <t>Mannat Chad</t>
  </si>
  <si>
    <t>ORD01197</t>
  </si>
  <si>
    <t>Dhruv Hegde</t>
  </si>
  <si>
    <t>ORD01198</t>
  </si>
  <si>
    <t>CUST6129</t>
  </si>
  <si>
    <t>Oorja Dugar</t>
  </si>
  <si>
    <t>ORD01199</t>
  </si>
  <si>
    <t>CUST7944</t>
  </si>
  <si>
    <t>Kashvi Baria</t>
  </si>
  <si>
    <t>ORD01200</t>
  </si>
  <si>
    <t>CUST3841</t>
  </si>
  <si>
    <t>Riya Wason</t>
  </si>
  <si>
    <t>ORD01201</t>
  </si>
  <si>
    <t>CUST5024</t>
  </si>
  <si>
    <t>Saksham Shankar</t>
  </si>
  <si>
    <t>ORD01202</t>
  </si>
  <si>
    <t>CUST7440</t>
  </si>
  <si>
    <t>Arnav Kohli</t>
  </si>
  <si>
    <t>ORD01203</t>
  </si>
  <si>
    <t>CUST1835</t>
  </si>
  <si>
    <t>Lakshit Dhingra</t>
  </si>
  <si>
    <t>ORD01204</t>
  </si>
  <si>
    <t>CUST1892</t>
  </si>
  <si>
    <t>Emir Sachar</t>
  </si>
  <si>
    <t>ORD01205</t>
  </si>
  <si>
    <t>CUST1161</t>
  </si>
  <si>
    <t>Kabir Zachariah</t>
  </si>
  <si>
    <t>ORD01206</t>
  </si>
  <si>
    <t>Anvi Bhakta</t>
  </si>
  <si>
    <t>ORD01207</t>
  </si>
  <si>
    <t>CUST2493</t>
  </si>
  <si>
    <t>Nehmat Agarwal</t>
  </si>
  <si>
    <t>ORD01208</t>
  </si>
  <si>
    <t>CUST2759</t>
  </si>
  <si>
    <t>Aarav Vohra</t>
  </si>
  <si>
    <t>ORD01209</t>
  </si>
  <si>
    <t>CUST8250</t>
  </si>
  <si>
    <t>Prisha Lanka</t>
  </si>
  <si>
    <t>ORD01210</t>
  </si>
  <si>
    <t>CUST9584</t>
  </si>
  <si>
    <t>Neelofar Chandra</t>
  </si>
  <si>
    <t>ORD01211</t>
  </si>
  <si>
    <t>CUST7187</t>
  </si>
  <si>
    <t>Mannat Desai</t>
  </si>
  <si>
    <t>ORD01212</t>
  </si>
  <si>
    <t>CUST1397</t>
  </si>
  <si>
    <t>Dharmajan Manne</t>
  </si>
  <si>
    <t>ORD01213</t>
  </si>
  <si>
    <t>CUST8296</t>
  </si>
  <si>
    <t>Ishaan Saini</t>
  </si>
  <si>
    <t>ORD01214</t>
  </si>
  <si>
    <t>CUST9473</t>
  </si>
  <si>
    <t>Riaan Thaman</t>
  </si>
  <si>
    <t>ORD01215</t>
  </si>
  <si>
    <t>CUST5102</t>
  </si>
  <si>
    <t>Pari Dyal</t>
  </si>
  <si>
    <t>ORD01216</t>
  </si>
  <si>
    <t>CUST6105</t>
  </si>
  <si>
    <t>Myra Jhaveri</t>
  </si>
  <si>
    <t>ORD01217</t>
  </si>
  <si>
    <t>CUST4870</t>
  </si>
  <si>
    <t>Alisha Lad</t>
  </si>
  <si>
    <t>ORD01218</t>
  </si>
  <si>
    <t>Priyansh Bobal</t>
  </si>
  <si>
    <t>ORD01219</t>
  </si>
  <si>
    <t>CUST1931</t>
  </si>
  <si>
    <t>Veer Sunder</t>
  </si>
  <si>
    <t>ORD01220</t>
  </si>
  <si>
    <t>CUST5027</t>
  </si>
  <si>
    <t>Myra Ahluwalia</t>
  </si>
  <si>
    <t>ORD01221</t>
  </si>
  <si>
    <t>CUST5705</t>
  </si>
  <si>
    <t>Sahil Sarma</t>
  </si>
  <si>
    <t>ORD01222</t>
  </si>
  <si>
    <t>CUST7638</t>
  </si>
  <si>
    <t>Hazel Khosla</t>
  </si>
  <si>
    <t>ORD01223</t>
  </si>
  <si>
    <t>CUST7756</t>
  </si>
  <si>
    <t>Azad Raja</t>
  </si>
  <si>
    <t>ORD01224</t>
  </si>
  <si>
    <t>CUST3291</t>
  </si>
  <si>
    <t>Vidur Singh</t>
  </si>
  <si>
    <t>ORD01225</t>
  </si>
  <si>
    <t>CUST8590</t>
  </si>
  <si>
    <t>Kaira Shroff</t>
  </si>
  <si>
    <t>ORD01226</t>
  </si>
  <si>
    <t>CUST8100</t>
  </si>
  <si>
    <t>Sara Wali</t>
  </si>
  <si>
    <t>ORD01227</t>
  </si>
  <si>
    <t>CUST9302</t>
  </si>
  <si>
    <t>Mahika Bandi</t>
  </si>
  <si>
    <t>ORD01228</t>
  </si>
  <si>
    <t>CUST7609</t>
  </si>
  <si>
    <t>Tiya Bhagat</t>
  </si>
  <si>
    <t>ORD01229</t>
  </si>
  <si>
    <t>CUST9420</t>
  </si>
  <si>
    <t>Indrans Swamy</t>
  </si>
  <si>
    <t>ORD01230</t>
  </si>
  <si>
    <t>CUST5376</t>
  </si>
  <si>
    <t>Damini Singh</t>
  </si>
  <si>
    <t>ORD01231</t>
  </si>
  <si>
    <t>CUST7854</t>
  </si>
  <si>
    <t>Veer Swamy</t>
  </si>
  <si>
    <t>ORD01232</t>
  </si>
  <si>
    <t>CUST8907</t>
  </si>
  <si>
    <t>Rhea Solanki</t>
  </si>
  <si>
    <t>ORD01233</t>
  </si>
  <si>
    <t>Sahil Chandran</t>
  </si>
  <si>
    <t>ORD01234</t>
  </si>
  <si>
    <t>CUST5018</t>
  </si>
  <si>
    <t>Aarna Kumar</t>
  </si>
  <si>
    <t>ORD01235</t>
  </si>
  <si>
    <t>CUST5221</t>
  </si>
  <si>
    <t>Manjari Doshi</t>
  </si>
  <si>
    <t>ORD01236</t>
  </si>
  <si>
    <t>CUST7551</t>
  </si>
  <si>
    <t>Sumer Brahmbhatt</t>
  </si>
  <si>
    <t>ORD01237</t>
  </si>
  <si>
    <t>CUST8080</t>
  </si>
  <si>
    <t>Onkar Bedi</t>
  </si>
  <si>
    <t>ORD01238</t>
  </si>
  <si>
    <t>CUST4506</t>
  </si>
  <si>
    <t>Aayush Shetty</t>
  </si>
  <si>
    <t>ORD01239</t>
  </si>
  <si>
    <t>CUST2348</t>
  </si>
  <si>
    <t>Hansh Bhattacharyya</t>
  </si>
  <si>
    <t>ORD01240</t>
  </si>
  <si>
    <t>CUST5774</t>
  </si>
  <si>
    <t>Nitya Halder</t>
  </si>
  <si>
    <t>ORD01241</t>
  </si>
  <si>
    <t>Darshit Sathe</t>
  </si>
  <si>
    <t>ORD01242</t>
  </si>
  <si>
    <t>CUST3271</t>
  </si>
  <si>
    <t>Damini Hans</t>
  </si>
  <si>
    <t>ORD01243</t>
  </si>
  <si>
    <t>CUST8744</t>
  </si>
  <si>
    <t>Damini Ram</t>
  </si>
  <si>
    <t>ORD01244</t>
  </si>
  <si>
    <t>CUST4449</t>
  </si>
  <si>
    <t>Priyansh Dua</t>
  </si>
  <si>
    <t>ORD01245</t>
  </si>
  <si>
    <t>CUST2203</t>
  </si>
  <si>
    <t>Indrajit Atwal</t>
  </si>
  <si>
    <t>ORD01246</t>
  </si>
  <si>
    <t>CUST5956</t>
  </si>
  <si>
    <t>Tiya Suresh</t>
  </si>
  <si>
    <t>ORD01247</t>
  </si>
  <si>
    <t>CUST9152</t>
  </si>
  <si>
    <t>Khushi Bajwa</t>
  </si>
  <si>
    <t>ORD01248</t>
  </si>
  <si>
    <t>CUST1121</t>
  </si>
  <si>
    <t>Saksham Devan</t>
  </si>
  <si>
    <t>ORD01249</t>
  </si>
  <si>
    <t>CUST4313</t>
  </si>
  <si>
    <t>Diya Grover</t>
  </si>
  <si>
    <t>ORD01250</t>
  </si>
  <si>
    <t>CUST3421</t>
  </si>
  <si>
    <t>Urvi Baral</t>
  </si>
  <si>
    <t>ORD01251</t>
  </si>
  <si>
    <t>Anahita Chatterjee</t>
  </si>
  <si>
    <t>ORD01252</t>
  </si>
  <si>
    <t>CUST7836</t>
  </si>
  <si>
    <t>ORD01253</t>
  </si>
  <si>
    <t>CUST7468</t>
  </si>
  <si>
    <t>Riaan Viswanathan</t>
  </si>
  <si>
    <t>ORD01254</t>
  </si>
  <si>
    <t>CUST9954</t>
  </si>
  <si>
    <t>Zaina Dugar</t>
  </si>
  <si>
    <t>ORD01255</t>
  </si>
  <si>
    <t>Seher Karan</t>
  </si>
  <si>
    <t>ORD01256</t>
  </si>
  <si>
    <t>CUST2629</t>
  </si>
  <si>
    <t>Sana Tara</t>
  </si>
  <si>
    <t>ORD01257</t>
  </si>
  <si>
    <t>CUST6921</t>
  </si>
  <si>
    <t>Akarsh Bumb</t>
  </si>
  <si>
    <t>ORD01258</t>
  </si>
  <si>
    <t>CUST5424</t>
  </si>
  <si>
    <t>Kiara Gala</t>
  </si>
  <si>
    <t>ORD01259</t>
  </si>
  <si>
    <t>CUST2507</t>
  </si>
  <si>
    <t>Yuvraj  Bora</t>
  </si>
  <si>
    <t>ORD01260</t>
  </si>
  <si>
    <t>CUST3388</t>
  </si>
  <si>
    <t>Aaryahi Acharya</t>
  </si>
  <si>
    <t>ORD01261</t>
  </si>
  <si>
    <t>CUST9395</t>
  </si>
  <si>
    <t>Anaya Shah</t>
  </si>
  <si>
    <t>ORD01262</t>
  </si>
  <si>
    <t>CUST9099</t>
  </si>
  <si>
    <t>Misha Kala</t>
  </si>
  <si>
    <t>ORD01263</t>
  </si>
  <si>
    <t>Aradhya Khalsa</t>
  </si>
  <si>
    <t>ORD01264</t>
  </si>
  <si>
    <t>CUST8756</t>
  </si>
  <si>
    <t>Sahil Dewan</t>
  </si>
  <si>
    <t>ORD01265</t>
  </si>
  <si>
    <t>CUST2746</t>
  </si>
  <si>
    <t>Siya Suresh</t>
  </si>
  <si>
    <t>ORD01266</t>
  </si>
  <si>
    <t>CUST9163</t>
  </si>
  <si>
    <t>Aradhya Kothari</t>
  </si>
  <si>
    <t>ORD01267</t>
  </si>
  <si>
    <t>CUST2640</t>
  </si>
  <si>
    <t>Parinaaz Yadav</t>
  </si>
  <si>
    <t>ORD01268</t>
  </si>
  <si>
    <t>Chirag Bhalla</t>
  </si>
  <si>
    <t>ORD01269</t>
  </si>
  <si>
    <t>CUST2523</t>
  </si>
  <si>
    <t>Zain Malhotra</t>
  </si>
  <si>
    <t>ORD01270</t>
  </si>
  <si>
    <t>CUST6916</t>
  </si>
  <si>
    <t>Kiaan Sandhu</t>
  </si>
  <si>
    <t>ORD01271</t>
  </si>
  <si>
    <t>CUST2701</t>
  </si>
  <si>
    <t>Tarini Singhal</t>
  </si>
  <si>
    <t>ORD01272</t>
  </si>
  <si>
    <t>CUST4072</t>
  </si>
  <si>
    <t>Vritika Khare</t>
  </si>
  <si>
    <t>ORD01273</t>
  </si>
  <si>
    <t>CUST7627</t>
  </si>
  <si>
    <t>Yakshit Desai</t>
  </si>
  <si>
    <t>ORD01274</t>
  </si>
  <si>
    <t>CUST4132</t>
  </si>
  <si>
    <t>Sara Dayal</t>
  </si>
  <si>
    <t>ORD01275</t>
  </si>
  <si>
    <t>CUST2182</t>
  </si>
  <si>
    <t>Priyansh Rajagopalan</t>
  </si>
  <si>
    <t>ORD01276</t>
  </si>
  <si>
    <t>CUST6592</t>
  </si>
  <si>
    <t>Rhea Ramanathan</t>
  </si>
  <si>
    <t>ORD01277</t>
  </si>
  <si>
    <t>CUST4302</t>
  </si>
  <si>
    <t>Nehmat Sidhu</t>
  </si>
  <si>
    <t>ORD01278</t>
  </si>
  <si>
    <t>CUST8595</t>
  </si>
  <si>
    <t>Indranil Ahuja</t>
  </si>
  <si>
    <t>ORD01279</t>
  </si>
  <si>
    <t>CUST1225</t>
  </si>
  <si>
    <t>Bhamini Yadav</t>
  </si>
  <si>
    <t>ORD01280</t>
  </si>
  <si>
    <t>CUST5417</t>
  </si>
  <si>
    <t>Vedika Rattan</t>
  </si>
  <si>
    <t>ORD01281</t>
  </si>
  <si>
    <t>CUST3370</t>
  </si>
  <si>
    <t>Prerak Sekhon</t>
  </si>
  <si>
    <t>ORD01282</t>
  </si>
  <si>
    <t>CUST2031</t>
  </si>
  <si>
    <t>Rati Ranganathan</t>
  </si>
  <si>
    <t>ORD01283</t>
  </si>
  <si>
    <t>CUST7876</t>
  </si>
  <si>
    <t>Arnav Bandi</t>
  </si>
  <si>
    <t>ORD01284</t>
  </si>
  <si>
    <t>CUST7585</t>
  </si>
  <si>
    <t>Adah Hora</t>
  </si>
  <si>
    <t>ORD01285</t>
  </si>
  <si>
    <t>CUST9079</t>
  </si>
  <si>
    <t>Kavya Saran</t>
  </si>
  <si>
    <t>ORD01286</t>
  </si>
  <si>
    <t>Anaya Bahri</t>
  </si>
  <si>
    <t>ORD01287</t>
  </si>
  <si>
    <t>CUST7703</t>
  </si>
  <si>
    <t>Shalv Kothari</t>
  </si>
  <si>
    <t>ORD01288</t>
  </si>
  <si>
    <t>CUST9796</t>
  </si>
  <si>
    <t>Pari Lala</t>
  </si>
  <si>
    <t>ORD01289</t>
  </si>
  <si>
    <t>CUST7747</t>
  </si>
  <si>
    <t>ORD01290</t>
  </si>
  <si>
    <t>CUST3691</t>
  </si>
  <si>
    <t>Lakshit Hari</t>
  </si>
  <si>
    <t>ORD01291</t>
  </si>
  <si>
    <t>Rasha Chada</t>
  </si>
  <si>
    <t>ORD01292</t>
  </si>
  <si>
    <t>CUST4345</t>
  </si>
  <si>
    <t>Nayantara Vora</t>
  </si>
  <si>
    <t>ORD01293</t>
  </si>
  <si>
    <t>CUST7887</t>
  </si>
  <si>
    <t>Ira Khare</t>
  </si>
  <si>
    <t>ORD01294</t>
  </si>
  <si>
    <t>CUST9523</t>
  </si>
  <si>
    <t>Tiya Subramanian</t>
  </si>
  <si>
    <t>ORD01295</t>
  </si>
  <si>
    <t>CUST5263</t>
  </si>
  <si>
    <t>Shlok Babu</t>
  </si>
  <si>
    <t>ORD01296</t>
  </si>
  <si>
    <t>CUST3077</t>
  </si>
  <si>
    <t>Dhanuk Chandran</t>
  </si>
  <si>
    <t>ORD01297</t>
  </si>
  <si>
    <t>CUST3945</t>
  </si>
  <si>
    <t>Ishaan Barad</t>
  </si>
  <si>
    <t>ORD01298</t>
  </si>
  <si>
    <t>CUST5278</t>
  </si>
  <si>
    <t>Eshani Aurora</t>
  </si>
  <si>
    <t>ORD01299</t>
  </si>
  <si>
    <t>CUST2464</t>
  </si>
  <si>
    <t>Kismat Sharma</t>
  </si>
  <si>
    <t>ORD01300</t>
  </si>
  <si>
    <t>CUST1542</t>
  </si>
  <si>
    <t>Tara Walia</t>
  </si>
  <si>
    <t>ORD01301</t>
  </si>
  <si>
    <t>CUST2609</t>
  </si>
  <si>
    <t>Nirvi Khosla</t>
  </si>
  <si>
    <t>ORD01302</t>
  </si>
  <si>
    <t>CUST9257</t>
  </si>
  <si>
    <t>Advik Johal</t>
  </si>
  <si>
    <t>ORD01303</t>
  </si>
  <si>
    <t>CUST2255</t>
  </si>
  <si>
    <t>Jiya Tailor</t>
  </si>
  <si>
    <t>ORD01304</t>
  </si>
  <si>
    <t>Vidur Lanka</t>
  </si>
  <si>
    <t>ORD01305</t>
  </si>
  <si>
    <t>Yakshit Sekhon</t>
  </si>
  <si>
    <t>ORD01306</t>
  </si>
  <si>
    <t>CUST3789</t>
  </si>
  <si>
    <t>Tejas Zacharia</t>
  </si>
  <si>
    <t>ORD01307</t>
  </si>
  <si>
    <t>CUST6817</t>
  </si>
  <si>
    <t>Yakshit Swaminathan</t>
  </si>
  <si>
    <t>ORD01308</t>
  </si>
  <si>
    <t>CUST9660</t>
  </si>
  <si>
    <t>Shaan Keer</t>
  </si>
  <si>
    <t>ORD01309</t>
  </si>
  <si>
    <t>CUST7194</t>
  </si>
  <si>
    <t>Azad Verma</t>
  </si>
  <si>
    <t>ORD01310</t>
  </si>
  <si>
    <t>Adira Yadav</t>
  </si>
  <si>
    <t>ORD01311</t>
  </si>
  <si>
    <t>CUST9656</t>
  </si>
  <si>
    <t>Adira Venkatesh</t>
  </si>
  <si>
    <t>ORD01312</t>
  </si>
  <si>
    <t>CUST6811</t>
  </si>
  <si>
    <t>Adah Kulkarni</t>
  </si>
  <si>
    <t>ORD01313</t>
  </si>
  <si>
    <t>Ira Sidhu</t>
  </si>
  <si>
    <t>ORD01314</t>
  </si>
  <si>
    <t>Kashvi Hegde</t>
  </si>
  <si>
    <t>ORD01315</t>
  </si>
  <si>
    <t>CUST6569</t>
  </si>
  <si>
    <t>Tarini Shan</t>
  </si>
  <si>
    <t>ORD01316</t>
  </si>
  <si>
    <t>CUST9621</t>
  </si>
  <si>
    <t>Adira Verma</t>
  </si>
  <si>
    <t>ORD01317</t>
  </si>
  <si>
    <t>CUST8642</t>
  </si>
  <si>
    <t>Sara Dash</t>
  </si>
  <si>
    <t>ORD01318</t>
  </si>
  <si>
    <t>CUST6292</t>
  </si>
  <si>
    <t>Stuvan Agarwal</t>
  </si>
  <si>
    <t>ORD01319</t>
  </si>
  <si>
    <t>CUST8564</t>
  </si>
  <si>
    <t>Nakul Sani</t>
  </si>
  <si>
    <t>ORD01320</t>
  </si>
  <si>
    <t>CUST6481</t>
  </si>
  <si>
    <t>Ivana Jani</t>
  </si>
  <si>
    <t>ORD01321</t>
  </si>
  <si>
    <t>CUST5647</t>
  </si>
  <si>
    <t>Ojas Iyengar</t>
  </si>
  <si>
    <t>ORD01322</t>
  </si>
  <si>
    <t>Krish Brahmbhatt</t>
  </si>
  <si>
    <t>ORD01323</t>
  </si>
  <si>
    <t>CUST1432</t>
  </si>
  <si>
    <t>Ojas Handa</t>
  </si>
  <si>
    <t>ORD01324</t>
  </si>
  <si>
    <t>CUST6532</t>
  </si>
  <si>
    <t>Prisha Buch</t>
  </si>
  <si>
    <t>ORD01325</t>
  </si>
  <si>
    <t>CUST1348</t>
  </si>
  <si>
    <t>Farhan Jain</t>
  </si>
  <si>
    <t>ORD01326</t>
  </si>
  <si>
    <t>CUST1294</t>
  </si>
  <si>
    <t>Misha Dugar</t>
  </si>
  <si>
    <t>ORD01327</t>
  </si>
  <si>
    <t>CUST8465</t>
  </si>
  <si>
    <t>Jivika Deol</t>
  </si>
  <si>
    <t>ORD01328</t>
  </si>
  <si>
    <t>CUST4004</t>
  </si>
  <si>
    <t>Indranil Mammen</t>
  </si>
  <si>
    <t>ORD01329</t>
  </si>
  <si>
    <t>CUST1660</t>
  </si>
  <si>
    <t>Neelofar Barman</t>
  </si>
  <si>
    <t>ORD01330</t>
  </si>
  <si>
    <t>Kaira Choudhry</t>
  </si>
  <si>
    <t>ORD01331</t>
  </si>
  <si>
    <t>Kiaan Hora</t>
  </si>
  <si>
    <t>ORD01332</t>
  </si>
  <si>
    <t>CUST3713</t>
  </si>
  <si>
    <t>Farhan Shroff</t>
  </si>
  <si>
    <t>ORD01333</t>
  </si>
  <si>
    <t>CUST8474</t>
  </si>
  <si>
    <t>Hrishita Chad</t>
  </si>
  <si>
    <t>ORD01334</t>
  </si>
  <si>
    <t>CUST5823</t>
  </si>
  <si>
    <t>Keya Shah</t>
  </si>
  <si>
    <t>ORD01335</t>
  </si>
  <si>
    <t>CUST3314</t>
  </si>
  <si>
    <t>Hrishita Tripathi</t>
  </si>
  <si>
    <t>ORD01336</t>
  </si>
  <si>
    <t>CUST8490</t>
  </si>
  <si>
    <t>Kismat Sidhu</t>
  </si>
  <si>
    <t>ORD01337</t>
  </si>
  <si>
    <t>CUST6927</t>
  </si>
  <si>
    <t>Indrans Rajan</t>
  </si>
  <si>
    <t>ORD01338</t>
  </si>
  <si>
    <t>CUST8113</t>
  </si>
  <si>
    <t>Jayan Bali</t>
  </si>
  <si>
    <t>ORD01339</t>
  </si>
  <si>
    <t>CUST7198</t>
  </si>
  <si>
    <t>Sahil Kalita</t>
  </si>
  <si>
    <t>ORD01340</t>
  </si>
  <si>
    <t>CUST4117</t>
  </si>
  <si>
    <t>Anika Jhaveri</t>
  </si>
  <si>
    <t>ORD01341</t>
  </si>
  <si>
    <t>CUST1664</t>
  </si>
  <si>
    <t>Misha Yadav</t>
  </si>
  <si>
    <t>ORD01342</t>
  </si>
  <si>
    <t>CUST2913</t>
  </si>
  <si>
    <t>Lavanya Kari</t>
  </si>
  <si>
    <t>ORD01343</t>
  </si>
  <si>
    <t>CUST1917</t>
  </si>
  <si>
    <t>Yuvraj  Yohannan</t>
  </si>
  <si>
    <t>ORD01344</t>
  </si>
  <si>
    <t>CUST8263</t>
  </si>
  <si>
    <t>Aarna Ravi</t>
  </si>
  <si>
    <t>ORD01345</t>
  </si>
  <si>
    <t>CUST5612</t>
  </si>
  <si>
    <t>Ivan Babu</t>
  </si>
  <si>
    <t>ORD01346</t>
  </si>
  <si>
    <t>CUST2508</t>
  </si>
  <si>
    <t>Prerak Mahal</t>
  </si>
  <si>
    <t>ORD01347</t>
  </si>
  <si>
    <t>Kiaan Sachdev</t>
  </si>
  <si>
    <t>ORD01348</t>
  </si>
  <si>
    <t>CUST3805</t>
  </si>
  <si>
    <t>Ayesha Sodhi</t>
  </si>
  <si>
    <t>ORD01349</t>
  </si>
  <si>
    <t>CUST1007</t>
  </si>
  <si>
    <t>Anvi Sheth</t>
  </si>
  <si>
    <t>ORD01350</t>
  </si>
  <si>
    <t>CUST4119</t>
  </si>
  <si>
    <t>Faiyaz Sastry</t>
  </si>
  <si>
    <t>ORD01351</t>
  </si>
  <si>
    <t>CUST7481</t>
  </si>
  <si>
    <t>Sana D’Alia</t>
  </si>
  <si>
    <t>ORD01352</t>
  </si>
  <si>
    <t>CUST2664</t>
  </si>
  <si>
    <t>Jayesh Bajaj</t>
  </si>
  <si>
    <t>ORD01353</t>
  </si>
  <si>
    <t>CUST3645</t>
  </si>
  <si>
    <t>Veer Master</t>
  </si>
  <si>
    <t>ORD01354</t>
  </si>
  <si>
    <t>CUST9947</t>
  </si>
  <si>
    <t>Taimur Toor</t>
  </si>
  <si>
    <t>ORD01355</t>
  </si>
  <si>
    <t>CUST9442</t>
  </si>
  <si>
    <t>Aarna Rama</t>
  </si>
  <si>
    <t>ORD01356</t>
  </si>
  <si>
    <t>CUST9922</t>
  </si>
  <si>
    <t>Shaan Khanna</t>
  </si>
  <si>
    <t>ORD01357</t>
  </si>
  <si>
    <t>CUST3400</t>
  </si>
  <si>
    <t>Raghav Bath</t>
  </si>
  <si>
    <t>ORD01358</t>
  </si>
  <si>
    <t>Dhanuk Tiwari</t>
  </si>
  <si>
    <t>ORD01359</t>
  </si>
  <si>
    <t>CUST2193</t>
  </si>
  <si>
    <t>Tejas Mander</t>
  </si>
  <si>
    <t>ORD01360</t>
  </si>
  <si>
    <t>CUST4853</t>
  </si>
  <si>
    <t>Yasmin Magar</t>
  </si>
  <si>
    <t>ORD01361</t>
  </si>
  <si>
    <t>CUST4765</t>
  </si>
  <si>
    <t>Vivaan Kanda</t>
  </si>
  <si>
    <t>ORD01362</t>
  </si>
  <si>
    <t>Dhruv Chaudhari</t>
  </si>
  <si>
    <t>ORD01363</t>
  </si>
  <si>
    <t>CUST7580</t>
  </si>
  <si>
    <t>Fateh Balasubramanian</t>
  </si>
  <si>
    <t>ORD01364</t>
  </si>
  <si>
    <t>CUST8559</t>
  </si>
  <si>
    <t>Shanaya Vohra</t>
  </si>
  <si>
    <t>ORD01365</t>
  </si>
  <si>
    <t>CUST3121</t>
  </si>
  <si>
    <t>Eva Shroff</t>
  </si>
  <si>
    <t>ORD01366</t>
  </si>
  <si>
    <t>CUST4890</t>
  </si>
  <si>
    <t>Amira Srinivasan</t>
  </si>
  <si>
    <t>ORD01367</t>
  </si>
  <si>
    <t>CUST1501</t>
  </si>
  <si>
    <t>Ela Bawa</t>
  </si>
  <si>
    <t>ORD01368</t>
  </si>
  <si>
    <t>CUST7456</t>
  </si>
  <si>
    <t>Pihu Dixit</t>
  </si>
  <si>
    <t>ORD01369</t>
  </si>
  <si>
    <t>CUST5411</t>
  </si>
  <si>
    <t>Raghav Doctor</t>
  </si>
  <si>
    <t>ORD01370</t>
  </si>
  <si>
    <t>CUST9733</t>
  </si>
  <si>
    <t>Faiyaz Chadha</t>
  </si>
  <si>
    <t>ORD01371</t>
  </si>
  <si>
    <t>CUST4641</t>
  </si>
  <si>
    <t>Sahil Mann</t>
  </si>
  <si>
    <t>ORD01372</t>
  </si>
  <si>
    <t>CUST9502</t>
  </si>
  <si>
    <t>Rania Comar</t>
  </si>
  <si>
    <t>ORD01373</t>
  </si>
  <si>
    <t>CUST6023</t>
  </si>
  <si>
    <t>Rhea Iyengar</t>
  </si>
  <si>
    <t>ORD01374</t>
  </si>
  <si>
    <t>CUST4866</t>
  </si>
  <si>
    <t>Fateh Bandi</t>
  </si>
  <si>
    <t>ORD01375</t>
  </si>
  <si>
    <t>CUST2756</t>
  </si>
  <si>
    <t>Gatik Saha</t>
  </si>
  <si>
    <t>ORD01376</t>
  </si>
  <si>
    <t>CUST6198</t>
  </si>
  <si>
    <t>Zara Bose</t>
  </si>
  <si>
    <t>ORD01377</t>
  </si>
  <si>
    <t>CUST7273</t>
  </si>
  <si>
    <t>Amani Wali</t>
  </si>
  <si>
    <t>ORD01378</t>
  </si>
  <si>
    <t>CUST3126</t>
  </si>
  <si>
    <t>Vanya Krishna</t>
  </si>
  <si>
    <t>ORD01379</t>
  </si>
  <si>
    <t>CUST6315</t>
  </si>
  <si>
    <t>Faiyaz Handa</t>
  </si>
  <si>
    <t>ORD01380</t>
  </si>
  <si>
    <t>CUST9869</t>
  </si>
  <si>
    <t>Vihaan Khatri</t>
  </si>
  <si>
    <t>ORD01381</t>
  </si>
  <si>
    <t>CUST2944</t>
  </si>
  <si>
    <t>Rohan Lanka</t>
  </si>
  <si>
    <t>ORD01382</t>
  </si>
  <si>
    <t>CUST4761</t>
  </si>
  <si>
    <t>Urvi Swaminathan</t>
  </si>
  <si>
    <t>ORD01383</t>
  </si>
  <si>
    <t>CUST4343</t>
  </si>
  <si>
    <t>Sara Ratta</t>
  </si>
  <si>
    <t>ORD01384</t>
  </si>
  <si>
    <t>CUST9038</t>
  </si>
  <si>
    <t>Sara Vora</t>
  </si>
  <si>
    <t>ORD01385</t>
  </si>
  <si>
    <t>CUST3125</t>
  </si>
  <si>
    <t>Lakshay Lal</t>
  </si>
  <si>
    <t>ORD01386</t>
  </si>
  <si>
    <t>CUST2734</t>
  </si>
  <si>
    <t>Divij Handa</t>
  </si>
  <si>
    <t>ORD01387</t>
  </si>
  <si>
    <t>CUST1132</t>
  </si>
  <si>
    <t>Myra Agarwal</t>
  </si>
  <si>
    <t>ORD01388</t>
  </si>
  <si>
    <t>CUST8727</t>
  </si>
  <si>
    <t>Kabir Varkey</t>
  </si>
  <si>
    <t>ORD01389</t>
  </si>
  <si>
    <t>Kismat Gola</t>
  </si>
  <si>
    <t>ORD01390</t>
  </si>
  <si>
    <t>CUST7265</t>
  </si>
  <si>
    <t>Rhea Vora</t>
  </si>
  <si>
    <t>ORD01391</t>
  </si>
  <si>
    <t>CUST4523</t>
  </si>
  <si>
    <t>Anay Tak</t>
  </si>
  <si>
    <t>ORD01392</t>
  </si>
  <si>
    <t>CUST7749</t>
  </si>
  <si>
    <t>Devansh Ray</t>
  </si>
  <si>
    <t>ORD01393</t>
  </si>
  <si>
    <t>CUST6958</t>
  </si>
  <si>
    <t>Mamooty Gera</t>
  </si>
  <si>
    <t>ORD01394</t>
  </si>
  <si>
    <t>CUST9078</t>
  </si>
  <si>
    <t>Mehul Ram</t>
  </si>
  <si>
    <t>ORD01395</t>
  </si>
  <si>
    <t>CUST2908</t>
  </si>
  <si>
    <t>Hrishita Rajagopalan</t>
  </si>
  <si>
    <t>ORD01396</t>
  </si>
  <si>
    <t>CUST8676</t>
  </si>
  <si>
    <t>Nirvi Kara</t>
  </si>
  <si>
    <t>ORD01397</t>
  </si>
  <si>
    <t>CUST3445</t>
  </si>
  <si>
    <t>ORD01398</t>
  </si>
  <si>
    <t>CUST5346</t>
  </si>
  <si>
    <t>Anahita Ramesh</t>
  </si>
  <si>
    <t>ORD01399</t>
  </si>
  <si>
    <t>CUST9765</t>
  </si>
  <si>
    <t>Ira Sen</t>
  </si>
  <si>
    <t>ORD01400</t>
  </si>
  <si>
    <t>CUST2793</t>
  </si>
  <si>
    <t>Mohanlal Amble</t>
  </si>
  <si>
    <t>ORD01401</t>
  </si>
  <si>
    <t>Shayak Ramaswamy</t>
  </si>
  <si>
    <t>ORD01402</t>
  </si>
  <si>
    <t>CUST7808</t>
  </si>
  <si>
    <t>Zeeshan Vaidya</t>
  </si>
  <si>
    <t>ORD01403</t>
  </si>
  <si>
    <t>CUST3486</t>
  </si>
  <si>
    <t>Madhav Trivedi</t>
  </si>
  <si>
    <t>ORD01404</t>
  </si>
  <si>
    <t>CUST2462</t>
  </si>
  <si>
    <t>Advik Ramaswamy</t>
  </si>
  <si>
    <t>ORD01405</t>
  </si>
  <si>
    <t>CUST6618</t>
  </si>
  <si>
    <t>Aniruddh Sandal</t>
  </si>
  <si>
    <t>ORD01406</t>
  </si>
  <si>
    <t>CUST3930</t>
  </si>
  <si>
    <t>Jivin Sem</t>
  </si>
  <si>
    <t>ORD01407</t>
  </si>
  <si>
    <t>Ayesha Ravel</t>
  </si>
  <si>
    <t>ORD01408</t>
  </si>
  <si>
    <t>CUST7008</t>
  </si>
  <si>
    <t>Arnav Sarraf</t>
  </si>
  <si>
    <t>ORD01409</t>
  </si>
  <si>
    <t>CUST1279</t>
  </si>
  <si>
    <t>Ahana  Madan</t>
  </si>
  <si>
    <t>ORD01410</t>
  </si>
  <si>
    <t>CUST6028</t>
  </si>
  <si>
    <t>Shaan Choudhury</t>
  </si>
  <si>
    <t>ORD01411</t>
  </si>
  <si>
    <t>CUST3653</t>
  </si>
  <si>
    <t>Aniruddh Saxena</t>
  </si>
  <si>
    <t>ORD01412</t>
  </si>
  <si>
    <t>CUST7982</t>
  </si>
  <si>
    <t>Rasha Aggarwal</t>
  </si>
  <si>
    <t>ORD01413</t>
  </si>
  <si>
    <t>CUST1124</t>
  </si>
  <si>
    <t>Rania Keer</t>
  </si>
  <si>
    <t>ORD01414</t>
  </si>
  <si>
    <t>CUST8396</t>
  </si>
  <si>
    <t>Ayesha Kant</t>
  </si>
  <si>
    <t>ORD01415</t>
  </si>
  <si>
    <t>Mamooty Batra</t>
  </si>
  <si>
    <t>ORD01416</t>
  </si>
  <si>
    <t>CUST1634</t>
  </si>
  <si>
    <t>Ishaan Chakrabarti</t>
  </si>
  <si>
    <t>ORD01417</t>
  </si>
  <si>
    <t>CUST7943</t>
  </si>
  <si>
    <t>Akarsh Sarma</t>
  </si>
  <si>
    <t>ORD01418</t>
  </si>
  <si>
    <t>CUST1996</t>
  </si>
  <si>
    <t>Yasmin Bhat</t>
  </si>
  <si>
    <t>ORD01419</t>
  </si>
  <si>
    <t>CUST1783</t>
  </si>
  <si>
    <t>Dhruv Malhotra</t>
  </si>
  <si>
    <t>ORD01420</t>
  </si>
  <si>
    <t>CUST8128</t>
  </si>
  <si>
    <t>Himmat Bhargava</t>
  </si>
  <si>
    <t>ORD01421</t>
  </si>
  <si>
    <t>CUST1089</t>
  </si>
  <si>
    <t>Sumer Chanda</t>
  </si>
  <si>
    <t>ORD01422</t>
  </si>
  <si>
    <t>CUST3439</t>
  </si>
  <si>
    <t>Amani Wable</t>
  </si>
  <si>
    <t>ORD01423</t>
  </si>
  <si>
    <t>CUST7796</t>
  </si>
  <si>
    <t>Prerak Subramaniam</t>
  </si>
  <si>
    <t>ORD01424</t>
  </si>
  <si>
    <t>CUST3036</t>
  </si>
  <si>
    <t>Alisha Choudhry</t>
  </si>
  <si>
    <t>ORD01425</t>
  </si>
  <si>
    <t>CUST5416</t>
  </si>
  <si>
    <t>Devansh Bhatt</t>
  </si>
  <si>
    <t>ORD01426</t>
  </si>
  <si>
    <t>CUST9141</t>
  </si>
  <si>
    <t>Samar Ravel</t>
  </si>
  <si>
    <t>ORD01427</t>
  </si>
  <si>
    <t>Tejas Dar</t>
  </si>
  <si>
    <t>ORD01428</t>
  </si>
  <si>
    <t>CUST4822</t>
  </si>
  <si>
    <t>Drishya Rau</t>
  </si>
  <si>
    <t>ORD01429</t>
  </si>
  <si>
    <t>Ehsaan Chander</t>
  </si>
  <si>
    <t>ORD01430</t>
  </si>
  <si>
    <t>CUST2458</t>
  </si>
  <si>
    <t>Saanvi Deol</t>
  </si>
  <si>
    <t>ORD01431</t>
  </si>
  <si>
    <t>CUST9404</t>
  </si>
  <si>
    <t>Nayantara Sekhon</t>
  </si>
  <si>
    <t>ORD01432</t>
  </si>
  <si>
    <t>CUST1500</t>
  </si>
  <si>
    <t>Divij Ganesan</t>
  </si>
  <si>
    <t>ORD01433</t>
  </si>
  <si>
    <t>CUST4819</t>
  </si>
  <si>
    <t>Damini Rau</t>
  </si>
  <si>
    <t>ORD01434</t>
  </si>
  <si>
    <t>CUST8754</t>
  </si>
  <si>
    <t>Advika Borde</t>
  </si>
  <si>
    <t>ORD01435</t>
  </si>
  <si>
    <t>CUST9370</t>
  </si>
  <si>
    <t>Aradhya Mandal</t>
  </si>
  <si>
    <t>ORD01436</t>
  </si>
  <si>
    <t>CUST8817</t>
  </si>
  <si>
    <t>Khushi Kala</t>
  </si>
  <si>
    <t>ORD01437</t>
  </si>
  <si>
    <t>CUST7998</t>
  </si>
  <si>
    <t>Ivana Ben</t>
  </si>
  <si>
    <t>ORD01438</t>
  </si>
  <si>
    <t>CUST6800</t>
  </si>
  <si>
    <t>Shanaya Golla</t>
  </si>
  <si>
    <t>ORD01439</t>
  </si>
  <si>
    <t>CUST7165</t>
  </si>
  <si>
    <t>Bhamini Hora</t>
  </si>
  <si>
    <t>ORD01440</t>
  </si>
  <si>
    <t>CUST3505</t>
  </si>
  <si>
    <t>Hiran Dugal</t>
  </si>
  <si>
    <t>ORD01441</t>
  </si>
  <si>
    <t>CUST9233</t>
  </si>
  <si>
    <t>Mannat Basak</t>
  </si>
  <si>
    <t>ORD01442</t>
  </si>
  <si>
    <t>CUST3479</t>
  </si>
  <si>
    <t>Shayak Choudhury</t>
  </si>
  <si>
    <t>ORD01443</t>
  </si>
  <si>
    <t>Romil Hegde</t>
  </si>
  <si>
    <t>ORD01444</t>
  </si>
  <si>
    <t>CUST5073</t>
  </si>
  <si>
    <t>Arnav Bath</t>
  </si>
  <si>
    <t>ORD01445</t>
  </si>
  <si>
    <t>CUST5949</t>
  </si>
  <si>
    <t>Rohan Chatterjee</t>
  </si>
  <si>
    <t>ORD01446</t>
  </si>
  <si>
    <t>Ishita Borra</t>
  </si>
  <si>
    <t>ORD01447</t>
  </si>
  <si>
    <t>Ishaan Handa</t>
  </si>
  <si>
    <t>ORD01448</t>
  </si>
  <si>
    <t>CUST6348</t>
  </si>
  <si>
    <t>Baiju Gour</t>
  </si>
  <si>
    <t>ORD01449</t>
  </si>
  <si>
    <t>CUST7485</t>
  </si>
  <si>
    <t>Hazel Kara</t>
  </si>
  <si>
    <t>ORD01450</t>
  </si>
  <si>
    <t>Rohan Lala</t>
  </si>
  <si>
    <t>ORD01451</t>
  </si>
  <si>
    <t>CUST1728</t>
  </si>
  <si>
    <t>Mehul Shah</t>
  </si>
  <si>
    <t>ORD01452</t>
  </si>
  <si>
    <t>CUST7469</t>
  </si>
  <si>
    <t>ORD01453</t>
  </si>
  <si>
    <t>CUST8954</t>
  </si>
  <si>
    <t>Kavya Deshpande</t>
  </si>
  <si>
    <t>ORD01454</t>
  </si>
  <si>
    <t>Indrans Jhaveri</t>
  </si>
  <si>
    <t>ORD01455</t>
  </si>
  <si>
    <t>Jayan Bal</t>
  </si>
  <si>
    <t>ORD01456</t>
  </si>
  <si>
    <t>Samarth Gole</t>
  </si>
  <si>
    <t>ORD01457</t>
  </si>
  <si>
    <t>CUST5738</t>
  </si>
  <si>
    <t>Taimur Devi</t>
  </si>
  <si>
    <t>ORD01458</t>
  </si>
  <si>
    <t>CUST4059</t>
  </si>
  <si>
    <t>Samar Iyer</t>
  </si>
  <si>
    <t>ORD01459</t>
  </si>
  <si>
    <t>CUST3200</t>
  </si>
  <si>
    <t>Arhaan Dada</t>
  </si>
  <si>
    <t>ORD01460</t>
  </si>
  <si>
    <t>CUST9471</t>
  </si>
  <si>
    <t>Zeeshan Dora</t>
  </si>
  <si>
    <t>ORD01461</t>
  </si>
  <si>
    <t>CUST4209</t>
  </si>
  <si>
    <t>Anaya Khanna</t>
  </si>
  <si>
    <t>ORD01462</t>
  </si>
  <si>
    <t>CUST5310</t>
  </si>
  <si>
    <t>ORD01463</t>
  </si>
  <si>
    <t>CUST4735</t>
  </si>
  <si>
    <t>Misha Vasa</t>
  </si>
  <si>
    <t>ORD01464</t>
  </si>
  <si>
    <t>CUST6075</t>
  </si>
  <si>
    <t>Neelofar Kapadia</t>
  </si>
  <si>
    <t>ORD01465</t>
  </si>
  <si>
    <t>CUST6005</t>
  </si>
  <si>
    <t>Kismat Hora</t>
  </si>
  <si>
    <t>ORD01466</t>
  </si>
  <si>
    <t>CUST8331</t>
  </si>
  <si>
    <t>Advik Srivastava</t>
  </si>
  <si>
    <t>ORD01467</t>
  </si>
  <si>
    <t>CUST3725</t>
  </si>
  <si>
    <t>Suhana Dewan</t>
  </si>
  <si>
    <t>ORD01468</t>
  </si>
  <si>
    <t>CUST9894</t>
  </si>
  <si>
    <t>Jivin Wagle</t>
  </si>
  <si>
    <t>ORD01469</t>
  </si>
  <si>
    <t>CUST9934</t>
  </si>
  <si>
    <t>Aaryahi Brar</t>
  </si>
  <si>
    <t>ORD01470</t>
  </si>
  <si>
    <t>CUST8768</t>
  </si>
  <si>
    <t>Yasmin Bajaj</t>
  </si>
  <si>
    <t>ORD01471</t>
  </si>
  <si>
    <t>Miraan Choudhury</t>
  </si>
  <si>
    <t>ORD01472</t>
  </si>
  <si>
    <t>CUST6251</t>
  </si>
  <si>
    <t>Anahi Dutta</t>
  </si>
  <si>
    <t>ORD01473</t>
  </si>
  <si>
    <t>CUST7972</t>
  </si>
  <si>
    <t>Sana Rau</t>
  </si>
  <si>
    <t>ORD01474</t>
  </si>
  <si>
    <t>CUST8363</t>
  </si>
  <si>
    <t>Saanvi Sibal</t>
  </si>
  <si>
    <t>ORD01475</t>
  </si>
  <si>
    <t>Aaina Hayre</t>
  </si>
  <si>
    <t>ORD01476</t>
  </si>
  <si>
    <t>CUST9191</t>
  </si>
  <si>
    <t>Priyansh Hayre</t>
  </si>
  <si>
    <t>ORD01477</t>
  </si>
  <si>
    <t>CUST3387</t>
  </si>
  <si>
    <t>Anika Magar</t>
  </si>
  <si>
    <t>ORD01478</t>
  </si>
  <si>
    <t>CUST8110</t>
  </si>
  <si>
    <t>Vihaan Babu</t>
  </si>
  <si>
    <t>ORD01479</t>
  </si>
  <si>
    <t>CUST7286</t>
  </si>
  <si>
    <t>Amani Sarna</t>
  </si>
  <si>
    <t>ORD01480</t>
  </si>
  <si>
    <t>CUST7899</t>
  </si>
  <si>
    <t>Kabir Shetty</t>
  </si>
  <si>
    <t>ORD01481</t>
  </si>
  <si>
    <t>Diya Halder</t>
  </si>
  <si>
    <t>ORD01482</t>
  </si>
  <si>
    <t>CUST8091</t>
  </si>
  <si>
    <t>Badal Thakkar</t>
  </si>
  <si>
    <t>ORD01483</t>
  </si>
  <si>
    <t>CUST4683</t>
  </si>
  <si>
    <t>Badal Sur</t>
  </si>
  <si>
    <t>ORD01484</t>
  </si>
  <si>
    <t>CUST9565</t>
  </si>
  <si>
    <t>Manjari Shukla</t>
  </si>
  <si>
    <t>ORD01485</t>
  </si>
  <si>
    <t>CUST7639</t>
  </si>
  <si>
    <t>Tanya Bhat</t>
  </si>
  <si>
    <t>ORD01486</t>
  </si>
  <si>
    <t>CUST8741</t>
  </si>
  <si>
    <t>Bhamini Kade</t>
  </si>
  <si>
    <t>ORD01487</t>
  </si>
  <si>
    <t>CUST7177</t>
  </si>
  <si>
    <t>Shalv Wali</t>
  </si>
  <si>
    <t>ORD01488</t>
  </si>
  <si>
    <t>CUST4060</t>
  </si>
  <si>
    <t>Rohan Kothari</t>
  </si>
  <si>
    <t>ORD01489</t>
  </si>
  <si>
    <t>CUST9363</t>
  </si>
  <si>
    <t>Neysa Chaudhary</t>
  </si>
  <si>
    <t>ORD01490</t>
  </si>
  <si>
    <t>CUST2222</t>
  </si>
  <si>
    <t>Saksham Sathe</t>
  </si>
  <si>
    <t>ORD01491</t>
  </si>
  <si>
    <t>CUST3900</t>
  </si>
  <si>
    <t>Elakshi Sekhon</t>
  </si>
  <si>
    <t>ORD01492</t>
  </si>
  <si>
    <t>CUST2724</t>
  </si>
  <si>
    <t>Yashvi Bhatti</t>
  </si>
  <si>
    <t>ORD01493</t>
  </si>
  <si>
    <t>CUST7015</t>
  </si>
  <si>
    <t>Farhan Sinha</t>
  </si>
  <si>
    <t>ORD01494</t>
  </si>
  <si>
    <t>CUST1865</t>
  </si>
  <si>
    <t>Priyansh Kapadia</t>
  </si>
  <si>
    <t>ORD01495</t>
  </si>
  <si>
    <t>CUST1957</t>
  </si>
  <si>
    <t>Pranay Krishnan</t>
  </si>
  <si>
    <t>ORD01496</t>
  </si>
  <si>
    <t>CUST7381</t>
  </si>
  <si>
    <t>Indrajit Garde</t>
  </si>
  <si>
    <t>ORD01497</t>
  </si>
  <si>
    <t>CUST3916</t>
  </si>
  <si>
    <t>Oorja Chaudry</t>
  </si>
  <si>
    <t>ORD01498</t>
  </si>
  <si>
    <t>CUST3230</t>
  </si>
  <si>
    <t>Dhanuk Mani</t>
  </si>
  <si>
    <t>ORD01499</t>
  </si>
  <si>
    <t>CUST2419</t>
  </si>
  <si>
    <t>Amira Malhotra</t>
  </si>
  <si>
    <t>ORD01500</t>
  </si>
  <si>
    <t>CUST4495</t>
  </si>
  <si>
    <t>Neelofar Lala</t>
  </si>
  <si>
    <t>ORD01501</t>
  </si>
  <si>
    <t>CUST9432</t>
  </si>
  <si>
    <t>Neysa Singh</t>
  </si>
  <si>
    <t>ORD01502</t>
  </si>
  <si>
    <t>CUST6763</t>
  </si>
  <si>
    <t>Anahita Ghosh</t>
  </si>
  <si>
    <t>ORD01503</t>
  </si>
  <si>
    <t>CUST3480</t>
  </si>
  <si>
    <t>Riya Krishnan</t>
  </si>
  <si>
    <t>ORD01504</t>
  </si>
  <si>
    <t>CUST5118</t>
  </si>
  <si>
    <t>Baiju Mani</t>
  </si>
  <si>
    <t>ORD01505</t>
  </si>
  <si>
    <t>CUST3259</t>
  </si>
  <si>
    <t>Ritvik Hora</t>
  </si>
  <si>
    <t>ORD01506</t>
  </si>
  <si>
    <t>CUST2311</t>
  </si>
  <si>
    <t>Armaan Maharaj</t>
  </si>
  <si>
    <t>ORD01507</t>
  </si>
  <si>
    <t>CUST1696</t>
  </si>
  <si>
    <t>Pihu Bala</t>
  </si>
  <si>
    <t>ORD01508</t>
  </si>
  <si>
    <t>CUST2552</t>
  </si>
  <si>
    <t>Kiara Magar</t>
  </si>
  <si>
    <t>ORD01509</t>
  </si>
  <si>
    <t>CUST7077</t>
  </si>
  <si>
    <t>Nayantara Batta</t>
  </si>
  <si>
    <t>ORD01510</t>
  </si>
  <si>
    <t>CUST1975</t>
  </si>
  <si>
    <t>Shalv Brahmbhatt</t>
  </si>
  <si>
    <t>ORD01511</t>
  </si>
  <si>
    <t>CUST5253</t>
  </si>
  <si>
    <t>Prerak Johal</t>
  </si>
  <si>
    <t>ORD01512</t>
  </si>
  <si>
    <t>CUST3115</t>
  </si>
  <si>
    <t>Anahita Soman</t>
  </si>
  <si>
    <t>ORD01513</t>
  </si>
  <si>
    <t>CUST7433</t>
  </si>
  <si>
    <t>Neysa Uppal</t>
  </si>
  <si>
    <t>ORD01514</t>
  </si>
  <si>
    <t>Gatik Sawhney</t>
  </si>
  <si>
    <t>ORD01515</t>
  </si>
  <si>
    <t>CUST6518</t>
  </si>
  <si>
    <t>Pranay Badami</t>
  </si>
  <si>
    <t>ORD01516</t>
  </si>
  <si>
    <t>CUST1971</t>
  </si>
  <si>
    <t>Raghav Sarin</t>
  </si>
  <si>
    <t>ORD01517</t>
  </si>
  <si>
    <t>CUST8196</t>
  </si>
  <si>
    <t>Ira Banik</t>
  </si>
  <si>
    <t>ORD01518</t>
  </si>
  <si>
    <t>CUST7143</t>
  </si>
  <si>
    <t>Biju Hayer</t>
  </si>
  <si>
    <t>ORD01519</t>
  </si>
  <si>
    <t>CUST6700</t>
  </si>
  <si>
    <t>Sara Balakrishnan</t>
  </si>
  <si>
    <t>ORD01520</t>
  </si>
  <si>
    <t>CUST5174</t>
  </si>
  <si>
    <t>Madhav Bajwa</t>
  </si>
  <si>
    <t>ORD01521</t>
  </si>
  <si>
    <t>CUST1523</t>
  </si>
  <si>
    <t>Mahika Sridhar</t>
  </si>
  <si>
    <t>ORD01522</t>
  </si>
  <si>
    <t>CUST4980</t>
  </si>
  <si>
    <t>Charvi Dara</t>
  </si>
  <si>
    <t>ORD01523</t>
  </si>
  <si>
    <t>CUST6480</t>
  </si>
  <si>
    <t>Ritvik Sangha</t>
  </si>
  <si>
    <t>ORD01524</t>
  </si>
  <si>
    <t>CUST7938</t>
  </si>
  <si>
    <t>Anya D’Alia</t>
  </si>
  <si>
    <t>ORD01525</t>
  </si>
  <si>
    <t>CUST7062</t>
  </si>
  <si>
    <t>Krish Kunda</t>
  </si>
  <si>
    <t>ORD01526</t>
  </si>
  <si>
    <t>CUST6640</t>
  </si>
  <si>
    <t>Yuvraj  Sem</t>
  </si>
  <si>
    <t>ORD01527</t>
  </si>
  <si>
    <t>CUST3800</t>
  </si>
  <si>
    <t>Indranil Agarwal</t>
  </si>
  <si>
    <t>ORD01528</t>
  </si>
  <si>
    <t>CUST2836</t>
  </si>
  <si>
    <t>Kismat Gopal</t>
  </si>
  <si>
    <t>ORD01529</t>
  </si>
  <si>
    <t>CUST3743</t>
  </si>
  <si>
    <t>Taran Sha</t>
  </si>
  <si>
    <t>ORD01530</t>
  </si>
  <si>
    <t>Zain Varty</t>
  </si>
  <si>
    <t>ORD01531</t>
  </si>
  <si>
    <t>CUST2572</t>
  </si>
  <si>
    <t>Lakshay Krishna</t>
  </si>
  <si>
    <t>ORD01532</t>
  </si>
  <si>
    <t>CUST4746</t>
  </si>
  <si>
    <t>Inaaya  Lala</t>
  </si>
  <si>
    <t>ORD01533</t>
  </si>
  <si>
    <t>CUST9599</t>
  </si>
  <si>
    <t>Uthkarsh Seth</t>
  </si>
  <si>
    <t>ORD01534</t>
  </si>
  <si>
    <t>CUST1591</t>
  </si>
  <si>
    <t>Zara Roy</t>
  </si>
  <si>
    <t>ORD01535</t>
  </si>
  <si>
    <t>CUST4992</t>
  </si>
  <si>
    <t>Nishith Sani</t>
  </si>
  <si>
    <t>ORD01536</t>
  </si>
  <si>
    <t>CUST1941</t>
  </si>
  <si>
    <t>Akarsh Loyal</t>
  </si>
  <si>
    <t>ORD01537</t>
  </si>
  <si>
    <t>CUST2163</t>
  </si>
  <si>
    <t>Dharmajan Roy</t>
  </si>
  <si>
    <t>ORD01538</t>
  </si>
  <si>
    <t>CUST3607</t>
  </si>
  <si>
    <t>Dhanuk Dua</t>
  </si>
  <si>
    <t>ORD01539</t>
  </si>
  <si>
    <t>CUST4326</t>
  </si>
  <si>
    <t>Dishani Mand</t>
  </si>
  <si>
    <t>ORD01540</t>
  </si>
  <si>
    <t>Lakshay Deol</t>
  </si>
  <si>
    <t>ORD01541</t>
  </si>
  <si>
    <t>CUST5701</t>
  </si>
  <si>
    <t>Zain Jhaveri</t>
  </si>
  <si>
    <t>ORD01542</t>
  </si>
  <si>
    <t>CUST7829</t>
  </si>
  <si>
    <t>Tara Suri</t>
  </si>
  <si>
    <t>ORD01543</t>
  </si>
  <si>
    <t>CUST5841</t>
  </si>
  <si>
    <t>Onkar Ranganathan</t>
  </si>
  <si>
    <t>ORD01544</t>
  </si>
  <si>
    <t>Anahita Grover</t>
  </si>
  <si>
    <t>ORD01545</t>
  </si>
  <si>
    <t>CUST2386</t>
  </si>
  <si>
    <t>Manikya Raval</t>
  </si>
  <si>
    <t>ORD01546</t>
  </si>
  <si>
    <t>CUST1943</t>
  </si>
  <si>
    <t>Aniruddh Khalsa</t>
  </si>
  <si>
    <t>ORD01547</t>
  </si>
  <si>
    <t>CUST6993</t>
  </si>
  <si>
    <t>Mamooty Goswami</t>
  </si>
  <si>
    <t>ORD01548</t>
  </si>
  <si>
    <t>CUST9181</t>
  </si>
  <si>
    <t>Ishaan Bhargava</t>
  </si>
  <si>
    <t>ORD01549</t>
  </si>
  <si>
    <t>CUST5437</t>
  </si>
  <si>
    <t>Nirvaan Karpe</t>
  </si>
  <si>
    <t>ORD01550</t>
  </si>
  <si>
    <t>CUST7061</t>
  </si>
  <si>
    <t>Madhav Chadha</t>
  </si>
  <si>
    <t>ORD01551</t>
  </si>
  <si>
    <t>CUST7538</t>
  </si>
  <si>
    <t>Riaan Amble</t>
  </si>
  <si>
    <t>ORD01552</t>
  </si>
  <si>
    <t>CUST5524</t>
  </si>
  <si>
    <t>Ayesha Sabharwal</t>
  </si>
  <si>
    <t>ORD01553</t>
  </si>
  <si>
    <t>Navya Gupta</t>
  </si>
  <si>
    <t>ORD01554</t>
  </si>
  <si>
    <t>CUST7760</t>
  </si>
  <si>
    <t>Aarna Rau</t>
  </si>
  <si>
    <t>ORD01555</t>
  </si>
  <si>
    <t>CUST3327</t>
  </si>
  <si>
    <t>Uthkarsh Tiwari</t>
  </si>
  <si>
    <t>ORD01556</t>
  </si>
  <si>
    <t>CUST3887</t>
  </si>
  <si>
    <t>Anahi Barman</t>
  </si>
  <si>
    <t>ORD01557</t>
  </si>
  <si>
    <t>CUST1414</t>
  </si>
  <si>
    <t>Hansh Mani</t>
  </si>
  <si>
    <t>ORD01558</t>
  </si>
  <si>
    <t>CUST4085</t>
  </si>
  <si>
    <t>Eva Chaudhry</t>
  </si>
  <si>
    <t>ORD01559</t>
  </si>
  <si>
    <t>CUST1402</t>
  </si>
  <si>
    <t>Jiya Brar</t>
  </si>
  <si>
    <t>ORD01560</t>
  </si>
  <si>
    <t>CUST2076</t>
  </si>
  <si>
    <t>Ojas Basu</t>
  </si>
  <si>
    <t>ORD01561</t>
  </si>
  <si>
    <t>Abram Bhakta</t>
  </si>
  <si>
    <t>ORD01562</t>
  </si>
  <si>
    <t>Baiju Ravel</t>
  </si>
  <si>
    <t>ORD01563</t>
  </si>
  <si>
    <t>CUST7119</t>
  </si>
  <si>
    <t>Emir Barad</t>
  </si>
  <si>
    <t>ORD01564</t>
  </si>
  <si>
    <t>CUST3855</t>
  </si>
  <si>
    <t>Nehmat Buch</t>
  </si>
  <si>
    <t>ORD01565</t>
  </si>
  <si>
    <t>CUST8692</t>
  </si>
  <si>
    <t>Neysa Kaur</t>
  </si>
  <si>
    <t>ORD01566</t>
  </si>
  <si>
    <t>Taimur Sane</t>
  </si>
  <si>
    <t>ORD01567</t>
  </si>
  <si>
    <t>CUST3996</t>
  </si>
  <si>
    <t>Aarna Kale</t>
  </si>
  <si>
    <t>ORD01568</t>
  </si>
  <si>
    <t>CUST4437</t>
  </si>
  <si>
    <t>Zaina Khanna</t>
  </si>
  <si>
    <t>ORD01569</t>
  </si>
  <si>
    <t>CUST3527</t>
  </si>
  <si>
    <t>Rati Vaidya</t>
  </si>
  <si>
    <t>ORD01570</t>
  </si>
  <si>
    <t>Eva Deol</t>
  </si>
  <si>
    <t>ORD01571</t>
  </si>
  <si>
    <t>CUST2712</t>
  </si>
  <si>
    <t>Renee Hari</t>
  </si>
  <si>
    <t>ORD01572</t>
  </si>
  <si>
    <t>CUST7313</t>
  </si>
  <si>
    <t>Alia Doctor</t>
  </si>
  <si>
    <t>ORD01573</t>
  </si>
  <si>
    <t>CUST7326</t>
  </si>
  <si>
    <t>Divij Behl</t>
  </si>
  <si>
    <t>ORD01574</t>
  </si>
  <si>
    <t>CUST2102</t>
  </si>
  <si>
    <t>Misha Sanghvi</t>
  </si>
  <si>
    <t>ORD01575</t>
  </si>
  <si>
    <t>ORD01576</t>
  </si>
  <si>
    <t>CUST5155</t>
  </si>
  <si>
    <t>Heer Bhakta</t>
  </si>
  <si>
    <t>ORD01577</t>
  </si>
  <si>
    <t>CUST4991</t>
  </si>
  <si>
    <t>Faiyaz Chandra</t>
  </si>
  <si>
    <t>ORD01578</t>
  </si>
  <si>
    <t>Keya Dubey</t>
  </si>
  <si>
    <t>ORD01579</t>
  </si>
  <si>
    <t>CUST9690</t>
  </si>
  <si>
    <t>Azad Sani</t>
  </si>
  <si>
    <t>ORD01580</t>
  </si>
  <si>
    <t>Dhanush Shetty</t>
  </si>
  <si>
    <t>ORD01581</t>
  </si>
  <si>
    <t>CUST3976</t>
  </si>
  <si>
    <t>ORD01582</t>
  </si>
  <si>
    <t>CUST5633</t>
  </si>
  <si>
    <t>Miraan Seth</t>
  </si>
  <si>
    <t>ORD01583</t>
  </si>
  <si>
    <t>CUST8131</t>
  </si>
  <si>
    <t>Shamik Kara</t>
  </si>
  <si>
    <t>ORD01584</t>
  </si>
  <si>
    <t>CUST7989</t>
  </si>
  <si>
    <t>Mannat Anand</t>
  </si>
  <si>
    <t>ORD01585</t>
  </si>
  <si>
    <t>Hazel Kumer</t>
  </si>
  <si>
    <t>ORD01586</t>
  </si>
  <si>
    <t>CUST7228</t>
  </si>
  <si>
    <t>Sana Ghose</t>
  </si>
  <si>
    <t>ORD01587</t>
  </si>
  <si>
    <t>CUST8580</t>
  </si>
  <si>
    <t>Charvi Wali</t>
  </si>
  <si>
    <t>ORD01588</t>
  </si>
  <si>
    <t>CUST6495</t>
  </si>
  <si>
    <t>Uthkarsh Rajan</t>
  </si>
  <si>
    <t>ORD01589</t>
  </si>
  <si>
    <t>CUST6036</t>
  </si>
  <si>
    <t>Romil Balan</t>
  </si>
  <si>
    <t>ORD01590</t>
  </si>
  <si>
    <t>CUST5234</t>
  </si>
  <si>
    <t>Adah Ganesh</t>
  </si>
  <si>
    <t>ORD01591</t>
  </si>
  <si>
    <t>CUST3807</t>
  </si>
  <si>
    <t>Gokul Walla</t>
  </si>
  <si>
    <t>ORD01592</t>
  </si>
  <si>
    <t>CUST9735</t>
  </si>
  <si>
    <t>Divij Sem</t>
  </si>
  <si>
    <t>ORD01593</t>
  </si>
  <si>
    <t>CUST1710</t>
  </si>
  <si>
    <t>Tejas Madan</t>
  </si>
  <si>
    <t>ORD01594</t>
  </si>
  <si>
    <t>CUST3058</t>
  </si>
  <si>
    <t>Raunak Singhal</t>
  </si>
  <si>
    <t>ORD01595</t>
  </si>
  <si>
    <t>CUST4660</t>
  </si>
  <si>
    <t>Tejas Ramachandran</t>
  </si>
  <si>
    <t>ORD01596</t>
  </si>
  <si>
    <t>CUST7416</t>
  </si>
  <si>
    <t>ORD01597</t>
  </si>
  <si>
    <t>CUST5277</t>
  </si>
  <si>
    <t>Elakshi Mammen</t>
  </si>
  <si>
    <t>ORD01598</t>
  </si>
  <si>
    <t>CUST1787</t>
  </si>
  <si>
    <t>Sara Chopra</t>
  </si>
  <si>
    <t>ORD01599</t>
  </si>
  <si>
    <t>CUST5796</t>
  </si>
  <si>
    <t>Baiju Samra</t>
  </si>
  <si>
    <t>ORD01600</t>
  </si>
  <si>
    <t>Adah Sunder</t>
  </si>
  <si>
    <t>ORD01601</t>
  </si>
  <si>
    <t>CUST8983</t>
  </si>
  <si>
    <t>Priyansh Sandhu</t>
  </si>
  <si>
    <t>ORD01602</t>
  </si>
  <si>
    <t>CUST7006</t>
  </si>
  <si>
    <t>Aradhya Tank</t>
  </si>
  <si>
    <t>ORD01603</t>
  </si>
  <si>
    <t>Divit Bansal</t>
  </si>
  <si>
    <t>ORD01604</t>
  </si>
  <si>
    <t>Arhaan Dua</t>
  </si>
  <si>
    <t>ORD01605</t>
  </si>
  <si>
    <t>Hiran Mand</t>
  </si>
  <si>
    <t>ORD01606</t>
  </si>
  <si>
    <t>CUST5554</t>
  </si>
  <si>
    <t>Kartik Atwal</t>
  </si>
  <si>
    <t>ORD01607</t>
  </si>
  <si>
    <t>CUST4551</t>
  </si>
  <si>
    <t>Samaira Dugar</t>
  </si>
  <si>
    <t>ORD01608</t>
  </si>
  <si>
    <t>CUST3671</t>
  </si>
  <si>
    <t>Lagan Majumdar</t>
  </si>
  <si>
    <t>ORD01609</t>
  </si>
  <si>
    <t>CUST8578</t>
  </si>
  <si>
    <t>Shamik Seshadri</t>
  </si>
  <si>
    <t>ORD01610</t>
  </si>
  <si>
    <t>CUST7329</t>
  </si>
  <si>
    <t>Onkar Bumb</t>
  </si>
  <si>
    <t>ORD01611</t>
  </si>
  <si>
    <t>CUST2050</t>
  </si>
  <si>
    <t>Mohanlal Uppal</t>
  </si>
  <si>
    <t>ORD01612</t>
  </si>
  <si>
    <t>CUST3415</t>
  </si>
  <si>
    <t>Khushi Seshadri</t>
  </si>
  <si>
    <t>ORD01613</t>
  </si>
  <si>
    <t>CUST8502</t>
  </si>
  <si>
    <t>Nakul Kumar</t>
  </si>
  <si>
    <t>ORD01614</t>
  </si>
  <si>
    <t>CUST1590</t>
  </si>
  <si>
    <t>Nayantara Madan</t>
  </si>
  <si>
    <t>ORD01615</t>
  </si>
  <si>
    <t>CUST3828</t>
  </si>
  <si>
    <t>Samaira Dar</t>
  </si>
  <si>
    <t>ORD01616</t>
  </si>
  <si>
    <t>CUST3364</t>
  </si>
  <si>
    <t>Reyansh Arora</t>
  </si>
  <si>
    <t>ORD01617</t>
  </si>
  <si>
    <t>CUST1024</t>
  </si>
  <si>
    <t>Bhamini Kata</t>
  </si>
  <si>
    <t>ORD01618</t>
  </si>
  <si>
    <t>CUST1192</t>
  </si>
  <si>
    <t>Tara Barman</t>
  </si>
  <si>
    <t>ORD01619</t>
  </si>
  <si>
    <t>CUST6131</t>
  </si>
  <si>
    <t>Krish Madan</t>
  </si>
  <si>
    <t>ORD01620</t>
  </si>
  <si>
    <t>CUST7784</t>
  </si>
  <si>
    <t>Rasha Sunder</t>
  </si>
  <si>
    <t>ORD01621</t>
  </si>
  <si>
    <t>Anvi Gara</t>
  </si>
  <si>
    <t>ORD01622</t>
  </si>
  <si>
    <t>CUST5683</t>
  </si>
  <si>
    <t>Ivana Kade</t>
  </si>
  <si>
    <t>ORD01623</t>
  </si>
  <si>
    <t>CUST4810</t>
  </si>
  <si>
    <t>Vritika Sheth</t>
  </si>
  <si>
    <t>ORD01624</t>
  </si>
  <si>
    <t>CUST5246</t>
  </si>
  <si>
    <t>Arnav Ahluwalia</t>
  </si>
  <si>
    <t>ORD01625</t>
  </si>
  <si>
    <t>Kanav Sodhi</t>
  </si>
  <si>
    <t>ORD01626</t>
  </si>
  <si>
    <t>CUST9378</t>
  </si>
  <si>
    <t>Myra Viswanathan</t>
  </si>
  <si>
    <t>ORD01627</t>
  </si>
  <si>
    <t>CUST2797</t>
  </si>
  <si>
    <t>ORD01628</t>
  </si>
  <si>
    <t>CUST7361</t>
  </si>
  <si>
    <t>Ivan Dada</t>
  </si>
  <si>
    <t>ORD01629</t>
  </si>
  <si>
    <t>Ahana  Bhagat</t>
  </si>
  <si>
    <t>ORD01630</t>
  </si>
  <si>
    <t>CUST8145</t>
  </si>
  <si>
    <t>Yuvaan Varkey</t>
  </si>
  <si>
    <t>ORD01631</t>
  </si>
  <si>
    <t>CUST4554</t>
  </si>
  <si>
    <t>Hunar Kar</t>
  </si>
  <si>
    <t>ORD01632</t>
  </si>
  <si>
    <t>CUST5549</t>
  </si>
  <si>
    <t>Ishita Balay</t>
  </si>
  <si>
    <t>ORD01633</t>
  </si>
  <si>
    <t>CUST1343</t>
  </si>
  <si>
    <t>Armaan Kapoor</t>
  </si>
  <si>
    <t>ORD01634</t>
  </si>
  <si>
    <t>CUST2578</t>
  </si>
  <si>
    <t>Indrans Vaidya</t>
  </si>
  <si>
    <t>ORD01635</t>
  </si>
  <si>
    <t>CUST6820</t>
  </si>
  <si>
    <t>Samiha Badami</t>
  </si>
  <si>
    <t>ORD01636</t>
  </si>
  <si>
    <t>Pihu Sidhu</t>
  </si>
  <si>
    <t>ORD01637</t>
  </si>
  <si>
    <t>CUST2364</t>
  </si>
  <si>
    <t>Arnav Dube</t>
  </si>
  <si>
    <t>ORD01638</t>
  </si>
  <si>
    <t>CUST2218</t>
  </si>
  <si>
    <t>Lavanya Srinivas</t>
  </si>
  <si>
    <t>ORD01639</t>
  </si>
  <si>
    <t>CUST4666</t>
  </si>
  <si>
    <t>Riya Saxena</t>
  </si>
  <si>
    <t>ORD01640</t>
  </si>
  <si>
    <t>CUST2556</t>
  </si>
  <si>
    <t>Pranay Bansal</t>
  </si>
  <si>
    <t>ORD01641</t>
  </si>
  <si>
    <t>CUST2229</t>
  </si>
  <si>
    <t>Nakul Master</t>
  </si>
  <si>
    <t>ORD01642</t>
  </si>
  <si>
    <t>CUST9736</t>
  </si>
  <si>
    <t>Zain Borra</t>
  </si>
  <si>
    <t>ORD01643</t>
  </si>
  <si>
    <t>CUST7402</t>
  </si>
  <si>
    <t>Saira Barad</t>
  </si>
  <si>
    <t>ORD01644</t>
  </si>
  <si>
    <t>CUST8343</t>
  </si>
  <si>
    <t>Yakshit Sankaran</t>
  </si>
  <si>
    <t>ORD01645</t>
  </si>
  <si>
    <t>CUST1147</t>
  </si>
  <si>
    <t>Ayesha Subramaniam</t>
  </si>
  <si>
    <t>ORD01646</t>
  </si>
  <si>
    <t>Kimaya Sheth</t>
  </si>
  <si>
    <t>ORD01647</t>
  </si>
  <si>
    <t>CUST9159</t>
  </si>
  <si>
    <t>Arnav Kota</t>
  </si>
  <si>
    <t>ORD01648</t>
  </si>
  <si>
    <t>CUST5952</t>
  </si>
  <si>
    <t>Aaryahi Deshmukh</t>
  </si>
  <si>
    <t>ORD01649</t>
  </si>
  <si>
    <t>Hansh Hans</t>
  </si>
  <si>
    <t>ORD01650</t>
  </si>
  <si>
    <t>CUST9433</t>
  </si>
  <si>
    <t>Hiran Sengupta</t>
  </si>
  <si>
    <t>ORD01651</t>
  </si>
  <si>
    <t>CUST2002</t>
  </si>
  <si>
    <t>Eva Raj</t>
  </si>
  <si>
    <t>ORD01652</t>
  </si>
  <si>
    <t>CUST4112</t>
  </si>
  <si>
    <t>Pihu Chandra</t>
  </si>
  <si>
    <t>ORD01653</t>
  </si>
  <si>
    <t>CUST6695</t>
  </si>
  <si>
    <t>Elakshi Chandran</t>
  </si>
  <si>
    <t>ORD01654</t>
  </si>
  <si>
    <t>Vidur Handa</t>
  </si>
  <si>
    <t>ORD01655</t>
  </si>
  <si>
    <t>Kartik Vasa</t>
  </si>
  <si>
    <t>ORD01656</t>
  </si>
  <si>
    <t>CUST1572</t>
  </si>
  <si>
    <t>Samar Virk</t>
  </si>
  <si>
    <t>ORD01657</t>
  </si>
  <si>
    <t>CUST3154</t>
  </si>
  <si>
    <t>Veer Ray</t>
  </si>
  <si>
    <t>ORD01658</t>
  </si>
  <si>
    <t>CUST1632</t>
  </si>
  <si>
    <t>Samar Subramaniam</t>
  </si>
  <si>
    <t>ORD01659</t>
  </si>
  <si>
    <t>Ryan Agrawal</t>
  </si>
  <si>
    <t>ORD01660</t>
  </si>
  <si>
    <t>CUST6034</t>
  </si>
  <si>
    <t>Hrishita Sengupta</t>
  </si>
  <si>
    <t>ORD01661</t>
  </si>
  <si>
    <t>Lagan Rajagopalan</t>
  </si>
  <si>
    <t>ORD01662</t>
  </si>
  <si>
    <t>CUST1923</t>
  </si>
  <si>
    <t>Krish Keer</t>
  </si>
  <si>
    <t>ORD01663</t>
  </si>
  <si>
    <t>CUST3345</t>
  </si>
  <si>
    <t>Navya Dutta</t>
  </si>
  <si>
    <t>ORD01664</t>
  </si>
  <si>
    <t>CUST3801</t>
  </si>
  <si>
    <t>Indranil Upadhyay</t>
  </si>
  <si>
    <t>ORD01665</t>
  </si>
  <si>
    <t>CUST9015</t>
  </si>
  <si>
    <t>Indrajit Yadav</t>
  </si>
  <si>
    <t>ORD01666</t>
  </si>
  <si>
    <t>CUST2519</t>
  </si>
  <si>
    <t>Shlok Raja</t>
  </si>
  <si>
    <t>ORD01667</t>
  </si>
  <si>
    <t>CUST9665</t>
  </si>
  <si>
    <t>Nitya Rana</t>
  </si>
  <si>
    <t>ORD01668</t>
  </si>
  <si>
    <t>CUST4328</t>
  </si>
  <si>
    <t>Adah Rau</t>
  </si>
  <si>
    <t>ORD01669</t>
  </si>
  <si>
    <t>CUST4293</t>
  </si>
  <si>
    <t>Manjari Bail</t>
  </si>
  <si>
    <t>ORD01670</t>
  </si>
  <si>
    <t>CUST6777</t>
  </si>
  <si>
    <t>Nirvi Shukla</t>
  </si>
  <si>
    <t>ORD01671</t>
  </si>
  <si>
    <t>CUST3974</t>
  </si>
  <si>
    <t>Yakshit Raman</t>
  </si>
  <si>
    <t>ORD01672</t>
  </si>
  <si>
    <t>CUST2663</t>
  </si>
  <si>
    <t>ORD01673</t>
  </si>
  <si>
    <t>CUST7207</t>
  </si>
  <si>
    <t>Drishya Bhagat</t>
  </si>
  <si>
    <t>ORD01674</t>
  </si>
  <si>
    <t>CUST7161</t>
  </si>
  <si>
    <t>Oorja Vohra</t>
  </si>
  <si>
    <t>ORD01675</t>
  </si>
  <si>
    <t>CUST4733</t>
  </si>
  <si>
    <t>Anvi Sampath</t>
  </si>
  <si>
    <t>ORD01676</t>
  </si>
  <si>
    <t>CUST3788</t>
  </si>
  <si>
    <t>Tanya Toor</t>
  </si>
  <si>
    <t>ORD01677</t>
  </si>
  <si>
    <t>CUST3796</t>
  </si>
  <si>
    <t>Reyansh Shanker</t>
  </si>
  <si>
    <t>ORD01678</t>
  </si>
  <si>
    <t>Aarav Agate</t>
  </si>
  <si>
    <t>ORD01679</t>
  </si>
  <si>
    <t>Anya Varghese</t>
  </si>
  <si>
    <t>ORD01680</t>
  </si>
  <si>
    <t>CUST2359</t>
  </si>
  <si>
    <t>ORD01681</t>
  </si>
  <si>
    <t>Onkar Tiwari</t>
  </si>
  <si>
    <t>ORD01682</t>
  </si>
  <si>
    <t>CUST8667</t>
  </si>
  <si>
    <t>Taran Balan</t>
  </si>
  <si>
    <t>ORD01683</t>
  </si>
  <si>
    <t>Nirvi Anand</t>
  </si>
  <si>
    <t>ORD01684</t>
  </si>
  <si>
    <t>CUST4950</t>
  </si>
  <si>
    <t>Tanya Kannan</t>
  </si>
  <si>
    <t>ORD01685</t>
  </si>
  <si>
    <t>CUST1692</t>
  </si>
  <si>
    <t>Suhana Keer</t>
  </si>
  <si>
    <t>ORD01686</t>
  </si>
  <si>
    <t>CUST4476</t>
  </si>
  <si>
    <t>Saira Kapur</t>
  </si>
  <si>
    <t>ORD01687</t>
  </si>
  <si>
    <t>CUST6712</t>
  </si>
  <si>
    <t>Arhaan Lata</t>
  </si>
  <si>
    <t>ORD01688</t>
  </si>
  <si>
    <t>CUST8048</t>
  </si>
  <si>
    <t>Shray Grover</t>
  </si>
  <si>
    <t>ORD01689</t>
  </si>
  <si>
    <t>CUST4046</t>
  </si>
  <si>
    <t>Akarsh Garg</t>
  </si>
  <si>
    <t>ORD01690</t>
  </si>
  <si>
    <t>CUST8725</t>
  </si>
  <si>
    <t>Anika Khare</t>
  </si>
  <si>
    <t>ORD01691</t>
  </si>
  <si>
    <t>CUST9539</t>
  </si>
  <si>
    <t>Neysa Tara</t>
  </si>
  <si>
    <t>ORD01692</t>
  </si>
  <si>
    <t>CUST4354</t>
  </si>
  <si>
    <t>Nirvi Zacharia</t>
  </si>
  <si>
    <t>ORD01693</t>
  </si>
  <si>
    <t>CUST1020</t>
  </si>
  <si>
    <t>Anika D’Alia</t>
  </si>
  <si>
    <t>ORD01694</t>
  </si>
  <si>
    <t>Sana Gandhi</t>
  </si>
  <si>
    <t>ORD01695</t>
  </si>
  <si>
    <t>CUST1735</t>
  </si>
  <si>
    <t>Yakshit Taneja</t>
  </si>
  <si>
    <t>ORD01696</t>
  </si>
  <si>
    <t>CUST8443</t>
  </si>
  <si>
    <t>Jivika Bail</t>
  </si>
  <si>
    <t>ORD01697</t>
  </si>
  <si>
    <t>CUST5356</t>
  </si>
  <si>
    <t>Yashvi Anand</t>
  </si>
  <si>
    <t>ORD01698</t>
  </si>
  <si>
    <t>CUST4412</t>
  </si>
  <si>
    <t>Samiha Upadhyay</t>
  </si>
  <si>
    <t>ORD01699</t>
  </si>
  <si>
    <t>Kabir Grewal</t>
  </si>
  <si>
    <t>ORD01700</t>
  </si>
  <si>
    <t>CUST4162</t>
  </si>
  <si>
    <t>Neelofar Bhatia</t>
  </si>
  <si>
    <t>ORD01701</t>
  </si>
  <si>
    <t>Ryan Tella</t>
  </si>
  <si>
    <t>ORD01702</t>
  </si>
  <si>
    <t>CUST9105</t>
  </si>
  <si>
    <t>Trisha Chawla</t>
  </si>
  <si>
    <t>ORD01703</t>
  </si>
  <si>
    <t>CUST8908</t>
  </si>
  <si>
    <t>Manjari Kumar</t>
  </si>
  <si>
    <t>ORD01704</t>
  </si>
  <si>
    <t>CUST3474</t>
  </si>
  <si>
    <t>Arnav Bir</t>
  </si>
  <si>
    <t>ORD01705</t>
  </si>
  <si>
    <t>CUST1229</t>
  </si>
  <si>
    <t>Emir Karpe</t>
  </si>
  <si>
    <t>ORD01706</t>
  </si>
  <si>
    <t>Purab Kanda</t>
  </si>
  <si>
    <t>ORD01707</t>
  </si>
  <si>
    <t>Rohan Bala</t>
  </si>
  <si>
    <t>ORD01708</t>
  </si>
  <si>
    <t>CUST4220</t>
  </si>
  <si>
    <t>Samar Jaggi</t>
  </si>
  <si>
    <t>ORD01709</t>
  </si>
  <si>
    <t>CUST3237</t>
  </si>
  <si>
    <t>Oorja Choudhry</t>
  </si>
  <si>
    <t>ORD01710</t>
  </si>
  <si>
    <t>CUST3812</t>
  </si>
  <si>
    <t>Yashvi Sachar</t>
  </si>
  <si>
    <t>ORD01711</t>
  </si>
  <si>
    <t>CUST9120</t>
  </si>
  <si>
    <t>Mamooty Tata</t>
  </si>
  <si>
    <t>ORD01712</t>
  </si>
  <si>
    <t>CUST3739</t>
  </si>
  <si>
    <t>Kanav Dutt</t>
  </si>
  <si>
    <t>ORD01713</t>
  </si>
  <si>
    <t>CUST3158</t>
  </si>
  <si>
    <t>Akarsh Hans</t>
  </si>
  <si>
    <t>ORD01714</t>
  </si>
  <si>
    <t>CUST1278</t>
  </si>
  <si>
    <t>Vaibhav Dave</t>
  </si>
  <si>
    <t>ORD01715</t>
  </si>
  <si>
    <t>Faiyaz Shah</t>
  </si>
  <si>
    <t>ORD01716</t>
  </si>
  <si>
    <t>CUST3194</t>
  </si>
  <si>
    <t>Chirag Joshi</t>
  </si>
  <si>
    <t>ORD01717</t>
  </si>
  <si>
    <t>CUST6237</t>
  </si>
  <si>
    <t>Abram Kapoor</t>
  </si>
  <si>
    <t>ORD01718</t>
  </si>
  <si>
    <t>CUST8011</t>
  </si>
  <si>
    <t>Nitara Rana</t>
  </si>
  <si>
    <t>ORD01719</t>
  </si>
  <si>
    <t>CUST4780</t>
  </si>
  <si>
    <t>Nakul Baria</t>
  </si>
  <si>
    <t>ORD01720</t>
  </si>
  <si>
    <t>CUST8162</t>
  </si>
  <si>
    <t>Biju Lalla</t>
  </si>
  <si>
    <t>ORD01721</t>
  </si>
  <si>
    <t>CUST9852</t>
  </si>
  <si>
    <t>Vritika Ramaswamy</t>
  </si>
  <si>
    <t>ORD01722</t>
  </si>
  <si>
    <t>CUST5494</t>
  </si>
  <si>
    <t>Nitara Bansal</t>
  </si>
  <si>
    <t>ORD01723</t>
  </si>
  <si>
    <t>CUST1238</t>
  </si>
  <si>
    <t>Pari Bhargava</t>
  </si>
  <si>
    <t>ORD01724</t>
  </si>
  <si>
    <t>Lakshay Kata</t>
  </si>
  <si>
    <t>ORD01725</t>
  </si>
  <si>
    <t>CUST5130</t>
  </si>
  <si>
    <t>Nirvaan Sant</t>
  </si>
  <si>
    <t>ORD01726</t>
  </si>
  <si>
    <t>Aniruddh Bumb</t>
  </si>
  <si>
    <t>ORD01727</t>
  </si>
  <si>
    <t>CUST5918</t>
  </si>
  <si>
    <t>Jayan Sarkar</t>
  </si>
  <si>
    <t>ORD01728</t>
  </si>
  <si>
    <t>CUST4590</t>
  </si>
  <si>
    <t>Anaya Yadav</t>
  </si>
  <si>
    <t>ORD01729</t>
  </si>
  <si>
    <t>CUST7051</t>
  </si>
  <si>
    <t>Darshit Ghosh</t>
  </si>
  <si>
    <t>ORD01730</t>
  </si>
  <si>
    <t>CUST6947</t>
  </si>
  <si>
    <t>Lavanya Toor</t>
  </si>
  <si>
    <t>ORD01731</t>
  </si>
  <si>
    <t>CUST5642</t>
  </si>
  <si>
    <t>Aniruddh Sundaram</t>
  </si>
  <si>
    <t>ORD01732</t>
  </si>
  <si>
    <t>CUST3281</t>
  </si>
  <si>
    <t>Kabir Andra</t>
  </si>
  <si>
    <t>ORD01733</t>
  </si>
  <si>
    <t>CUST1551</t>
  </si>
  <si>
    <t>Umang Tata</t>
  </si>
  <si>
    <t>ORD01734</t>
  </si>
  <si>
    <t>Neysa Ganesh</t>
  </si>
  <si>
    <t>ORD01735</t>
  </si>
  <si>
    <t>CUST6439</t>
  </si>
  <si>
    <t>Prisha Sahni</t>
  </si>
  <si>
    <t>ORD01736</t>
  </si>
  <si>
    <t>Hunar Kannan</t>
  </si>
  <si>
    <t>ORD01737</t>
  </si>
  <si>
    <t>CUST4969</t>
  </si>
  <si>
    <t>Mishti D’Alia</t>
  </si>
  <si>
    <t>ORD01738</t>
  </si>
  <si>
    <t>CUST6748</t>
  </si>
  <si>
    <t>Priyansh Rout</t>
  </si>
  <si>
    <t>ORD01739</t>
  </si>
  <si>
    <t>CUST5236</t>
  </si>
  <si>
    <t>Ishaan Jani</t>
  </si>
  <si>
    <t>ORD01740</t>
  </si>
  <si>
    <t>CUST1412</t>
  </si>
  <si>
    <t>Yashvi Korpal</t>
  </si>
  <si>
    <t>ORD01741</t>
  </si>
  <si>
    <t>Kanav Lanka</t>
  </si>
  <si>
    <t>ORD01742</t>
  </si>
  <si>
    <t>CUST3067</t>
  </si>
  <si>
    <t>Aradhya Jaggi</t>
  </si>
  <si>
    <t>ORD01743</t>
  </si>
  <si>
    <t>CUST7556</t>
  </si>
  <si>
    <t>Nakul Keer</t>
  </si>
  <si>
    <t>ORD01744</t>
  </si>
  <si>
    <t>Aarav Reddy</t>
  </si>
  <si>
    <t>ORD01745</t>
  </si>
  <si>
    <t>CUST9201</t>
  </si>
  <si>
    <t>Sumer Kalla</t>
  </si>
  <si>
    <t>ORD01746</t>
  </si>
  <si>
    <t>CUST7199</t>
  </si>
  <si>
    <t>Hiran Krishnamurthy</t>
  </si>
  <si>
    <t>ORD01747</t>
  </si>
  <si>
    <t>CUST3819</t>
  </si>
  <si>
    <t>Aaina Yadav</t>
  </si>
  <si>
    <t>ORD01748</t>
  </si>
  <si>
    <t>Samaira Gaba</t>
  </si>
  <si>
    <t>ORD01749</t>
  </si>
  <si>
    <t>CUST3928</t>
  </si>
  <si>
    <t>Pihu Biswas</t>
  </si>
  <si>
    <t>ORD01750</t>
  </si>
  <si>
    <t>CUST2611</t>
  </si>
  <si>
    <t>Yakshit Kurian</t>
  </si>
  <si>
    <t>ORD01751</t>
  </si>
  <si>
    <t>CUST1480</t>
  </si>
  <si>
    <t>Seher Chakraborty</t>
  </si>
  <si>
    <t>ORD01752</t>
  </si>
  <si>
    <t>CUST9277</t>
  </si>
  <si>
    <t>Ryan Din</t>
  </si>
  <si>
    <t>ORD01753</t>
  </si>
  <si>
    <t>CUST1810</t>
  </si>
  <si>
    <t>Nitya Hegde</t>
  </si>
  <si>
    <t>ORD01754</t>
  </si>
  <si>
    <t>CUST9132</t>
  </si>
  <si>
    <t>Alisha Chauhan</t>
  </si>
  <si>
    <t>ORD01755</t>
  </si>
  <si>
    <t>CUST1834</t>
  </si>
  <si>
    <t>Rasha Garde</t>
  </si>
  <si>
    <t>ORD01756</t>
  </si>
  <si>
    <t>Sara Kala</t>
  </si>
  <si>
    <t>ORD01757</t>
  </si>
  <si>
    <t>Ivana Sami</t>
  </si>
  <si>
    <t>ORD01758</t>
  </si>
  <si>
    <t>CUST3533</t>
  </si>
  <si>
    <t>Bhavin Lad</t>
  </si>
  <si>
    <t>ORD01759</t>
  </si>
  <si>
    <t>CUST4714</t>
  </si>
  <si>
    <t>Siya Deep</t>
  </si>
  <si>
    <t>ORD01760</t>
  </si>
  <si>
    <t>CUST7002</t>
  </si>
  <si>
    <t>Umang Barad</t>
  </si>
  <si>
    <t>ORD01761</t>
  </si>
  <si>
    <t>CUST4051</t>
  </si>
  <si>
    <t>Kavya Bhatti</t>
  </si>
  <si>
    <t>ORD01762</t>
  </si>
  <si>
    <t>CUST8735</t>
  </si>
  <si>
    <t>Ritvik Barad</t>
  </si>
  <si>
    <t>ORD01763</t>
  </si>
  <si>
    <t>Heer Sami</t>
  </si>
  <si>
    <t>ORD01764</t>
  </si>
  <si>
    <t>CUST6963</t>
  </si>
  <si>
    <t>Gokul Rajan</t>
  </si>
  <si>
    <t>ORD01765</t>
  </si>
  <si>
    <t>CUST5727</t>
  </si>
  <si>
    <t>Trisha Shere</t>
  </si>
  <si>
    <t>ORD01766</t>
  </si>
  <si>
    <t>CUST4745</t>
  </si>
  <si>
    <t>Trisha Contractor</t>
  </si>
  <si>
    <t>ORD01767</t>
  </si>
  <si>
    <t>Arnav Sule</t>
  </si>
  <si>
    <t>ORD01768</t>
  </si>
  <si>
    <t>CUST7891</t>
  </si>
  <si>
    <t>Fateh Bhat</t>
  </si>
  <si>
    <t>ORD01769</t>
  </si>
  <si>
    <t>CUST2821</t>
  </si>
  <si>
    <t>Onkar Deshpande</t>
  </si>
  <si>
    <t>ORD01770</t>
  </si>
  <si>
    <t>CUST2613</t>
  </si>
  <si>
    <t>Jhanvi Date</t>
  </si>
  <si>
    <t>ORD01771</t>
  </si>
  <si>
    <t>CUST3515</t>
  </si>
  <si>
    <t>Sumer Tandon</t>
  </si>
  <si>
    <t>ORD01772</t>
  </si>
  <si>
    <t>CUST8547</t>
  </si>
  <si>
    <t>Jayant Dutta</t>
  </si>
  <si>
    <t>ORD01773</t>
  </si>
  <si>
    <t>Biju Mangal</t>
  </si>
  <si>
    <t>ORD01774</t>
  </si>
  <si>
    <t>CUST5943</t>
  </si>
  <si>
    <t>Hunar Trivedi</t>
  </si>
  <si>
    <t>ORD01775</t>
  </si>
  <si>
    <t>Rati Kota</t>
  </si>
  <si>
    <t>ORD01776</t>
  </si>
  <si>
    <t>CUST7180</t>
  </si>
  <si>
    <t>Tejas Karnik</t>
  </si>
  <si>
    <t>ORD01777</t>
  </si>
  <si>
    <t>CUST3054</t>
  </si>
  <si>
    <t>Umang Kibe</t>
  </si>
  <si>
    <t>ORD01778</t>
  </si>
  <si>
    <t>Damini Bava</t>
  </si>
  <si>
    <t>ORD01779</t>
  </si>
  <si>
    <t>CUST4277</t>
  </si>
  <si>
    <t>Vaibhav Konda</t>
  </si>
  <si>
    <t>ORD01780</t>
  </si>
  <si>
    <t>CUST6270</t>
  </si>
  <si>
    <t>Saksham Upadhyay</t>
  </si>
  <si>
    <t>ORD01781</t>
  </si>
  <si>
    <t>CUST1452</t>
  </si>
  <si>
    <t>Keya Rege</t>
  </si>
  <si>
    <t>ORD01782</t>
  </si>
  <si>
    <t>CUST3884</t>
  </si>
  <si>
    <t>Pranay Chad</t>
  </si>
  <si>
    <t>ORD01783</t>
  </si>
  <si>
    <t>CUST2977</t>
  </si>
  <si>
    <t>Riya Rau</t>
  </si>
  <si>
    <t>ORD01784</t>
  </si>
  <si>
    <t>CUST7621</t>
  </si>
  <si>
    <t>Jivika Reddy</t>
  </si>
  <si>
    <t>ORD01785</t>
  </si>
  <si>
    <t>CUST3952</t>
  </si>
  <si>
    <t>Alia Luthra</t>
  </si>
  <si>
    <t>ORD01786</t>
  </si>
  <si>
    <t>Divij Vala</t>
  </si>
  <si>
    <t>ORD01787</t>
  </si>
  <si>
    <t>CUST1176</t>
  </si>
  <si>
    <t>Hansh Dasgupta</t>
  </si>
  <si>
    <t>ORD01788</t>
  </si>
  <si>
    <t>CUST4667</t>
  </si>
  <si>
    <t>Kimaya Lall</t>
  </si>
  <si>
    <t>ORD01789</t>
  </si>
  <si>
    <t>CUST7515</t>
  </si>
  <si>
    <t>Chirag Jhaveri</t>
  </si>
  <si>
    <t>ORD01790</t>
  </si>
  <si>
    <t>CUST3588</t>
  </si>
  <si>
    <t>Aayush Ray</t>
  </si>
  <si>
    <t>ORD01791</t>
  </si>
  <si>
    <t>CUST3055</t>
  </si>
  <si>
    <t>Faiyaz Bali</t>
  </si>
  <si>
    <t>ORD01792</t>
  </si>
  <si>
    <t>Abram Krish</t>
  </si>
  <si>
    <t>ORD01793</t>
  </si>
  <si>
    <t>CUST1045</t>
  </si>
  <si>
    <t>Kaira Malhotra</t>
  </si>
  <si>
    <t>ORD01794</t>
  </si>
  <si>
    <t>Dhanush Ben</t>
  </si>
  <si>
    <t>ORD01795</t>
  </si>
  <si>
    <t>CUST4689</t>
  </si>
  <si>
    <t>Lagan Tandon</t>
  </si>
  <si>
    <t>ORD01796</t>
  </si>
  <si>
    <t>Raghav Bumb</t>
  </si>
  <si>
    <t>ORD01797</t>
  </si>
  <si>
    <t>Ahana  Sachar</t>
  </si>
  <si>
    <t>ORD01798</t>
  </si>
  <si>
    <t>Mamooty Sethi</t>
  </si>
  <si>
    <t>ORD01799</t>
  </si>
  <si>
    <t>CUST1942</t>
  </si>
  <si>
    <t>Nakul Bhargava</t>
  </si>
  <si>
    <t>ORD01800</t>
  </si>
  <si>
    <t>CUST8882</t>
  </si>
  <si>
    <t>Hunar Dugar</t>
  </si>
  <si>
    <t>ORD01801</t>
  </si>
  <si>
    <t>Urvi Dhawan</t>
  </si>
  <si>
    <t>ORD01802</t>
  </si>
  <si>
    <t>CUST4803</t>
  </si>
  <si>
    <t>Rania Gaba</t>
  </si>
  <si>
    <t>ORD01803</t>
  </si>
  <si>
    <t>Damini Badami</t>
  </si>
  <si>
    <t>ORD01804</t>
  </si>
  <si>
    <t>Aarna Wali</t>
  </si>
  <si>
    <t>ORD01805</t>
  </si>
  <si>
    <t>CUST1162</t>
  </si>
  <si>
    <t>Neysa Kurian</t>
  </si>
  <si>
    <t>ORD01806</t>
  </si>
  <si>
    <t>CUST8235</t>
  </si>
  <si>
    <t>Seher Tank</t>
  </si>
  <si>
    <t>ORD01807</t>
  </si>
  <si>
    <t>CUST2530</t>
  </si>
  <si>
    <t>Urvi Mahajan</t>
  </si>
  <si>
    <t>ORD01808</t>
  </si>
  <si>
    <t>CUST1679</t>
  </si>
  <si>
    <t>Chirag Dhawan</t>
  </si>
  <si>
    <t>ORD01809</t>
  </si>
  <si>
    <t>CUST2560</t>
  </si>
  <si>
    <t>Suhana Sood</t>
  </si>
  <si>
    <t>ORD01810</t>
  </si>
  <si>
    <t>CUST6464</t>
  </si>
  <si>
    <t>Amani Bahri</t>
  </si>
  <si>
    <t>ORD01811</t>
  </si>
  <si>
    <t>CUST9321</t>
  </si>
  <si>
    <t>ORD01812</t>
  </si>
  <si>
    <t>CUST7115</t>
  </si>
  <si>
    <t>Neysa Srivastava</t>
  </si>
  <si>
    <t>ORD01813</t>
  </si>
  <si>
    <t>CUST6778</t>
  </si>
  <si>
    <t>Urvi Sengupta</t>
  </si>
  <si>
    <t>ORD01814</t>
  </si>
  <si>
    <t>CUST3777</t>
  </si>
  <si>
    <t>Hunar Jain</t>
  </si>
  <si>
    <t>ORD01815</t>
  </si>
  <si>
    <t>Shamik Kata</t>
  </si>
  <si>
    <t>ORD01816</t>
  </si>
  <si>
    <t>CUST8050</t>
  </si>
  <si>
    <t>Hunar Karpe</t>
  </si>
  <si>
    <t>ORD01817</t>
  </si>
  <si>
    <t>Darshit Gara</t>
  </si>
  <si>
    <t>ORD01818</t>
  </si>
  <si>
    <t>Lavanya Karnik</t>
  </si>
  <si>
    <t>ORD01819</t>
  </si>
  <si>
    <t>CUST7848</t>
  </si>
  <si>
    <t>Reyansh Hora</t>
  </si>
  <si>
    <t>ORD01820</t>
  </si>
  <si>
    <t>CUST8586</t>
  </si>
  <si>
    <t>Alisha Balasubramanian</t>
  </si>
  <si>
    <t>ORD01821</t>
  </si>
  <si>
    <t>Urvi Gill</t>
  </si>
  <si>
    <t>ORD01822</t>
  </si>
  <si>
    <t>CUST7374</t>
  </si>
  <si>
    <t>Gokul Ramachandran</t>
  </si>
  <si>
    <t>ORD01823</t>
  </si>
  <si>
    <t>CUST1518</t>
  </si>
  <si>
    <t>Parinaaz Sachdev</t>
  </si>
  <si>
    <t>ORD01824</t>
  </si>
  <si>
    <t>CUST6370</t>
  </si>
  <si>
    <t>Jiya Shroff</t>
  </si>
  <si>
    <t>ORD01825</t>
  </si>
  <si>
    <t>Tejas Dhingra</t>
  </si>
  <si>
    <t>ORD01826</t>
  </si>
  <si>
    <t>CUST5401</t>
  </si>
  <si>
    <t>Oorja Ratti</t>
  </si>
  <si>
    <t>ORD01827</t>
  </si>
  <si>
    <t>Rasha Setty</t>
  </si>
  <si>
    <t>ORD01828</t>
  </si>
  <si>
    <t>CUST8108</t>
  </si>
  <si>
    <t>Rania Bhatti</t>
  </si>
  <si>
    <t>ORD01829</t>
  </si>
  <si>
    <t>CUST5389</t>
  </si>
  <si>
    <t>Chirag Halder</t>
  </si>
  <si>
    <t>ORD01830</t>
  </si>
  <si>
    <t>CUST2272</t>
  </si>
  <si>
    <t>ORD01831</t>
  </si>
  <si>
    <t>CUST5291</t>
  </si>
  <si>
    <t>Taran Johal</t>
  </si>
  <si>
    <t>ORD01832</t>
  </si>
  <si>
    <t>Saksham Kalla</t>
  </si>
  <si>
    <t>ORD01833</t>
  </si>
  <si>
    <t>CUST9510</t>
  </si>
  <si>
    <t>Piya Konda</t>
  </si>
  <si>
    <t>ORD01834</t>
  </si>
  <si>
    <t>CUST2802</t>
  </si>
  <si>
    <t>Tara Bhatnagar</t>
  </si>
  <si>
    <t>ORD01835</t>
  </si>
  <si>
    <t>CUST7748</t>
  </si>
  <si>
    <t>Aarna Basu</t>
  </si>
  <si>
    <t>ORD01836</t>
  </si>
  <si>
    <t>CUST7493</t>
  </si>
  <si>
    <t>Keya Manda</t>
  </si>
  <si>
    <t>ORD01837</t>
  </si>
  <si>
    <t>Aarna Shere</t>
  </si>
  <si>
    <t>ORD01838</t>
  </si>
  <si>
    <t>CUST6391</t>
  </si>
  <si>
    <t>Jivin Sunder</t>
  </si>
  <si>
    <t>ORD01839</t>
  </si>
  <si>
    <t>CUST3771</t>
  </si>
  <si>
    <t>Yuvaan Dasgupta</t>
  </si>
  <si>
    <t>ORD01840</t>
  </si>
  <si>
    <t>CUST1961</t>
  </si>
  <si>
    <t>Aarna Shetty</t>
  </si>
  <si>
    <t>ORD01841</t>
  </si>
  <si>
    <t>Misha Chaudhari</t>
  </si>
  <si>
    <t>ORD01842</t>
  </si>
  <si>
    <t>CUST9790</t>
  </si>
  <si>
    <t>Samarth Mangal</t>
  </si>
  <si>
    <t>ORD01843</t>
  </si>
  <si>
    <t>CUST8496</t>
  </si>
  <si>
    <t>Aarav Kale</t>
  </si>
  <si>
    <t>ORD01844</t>
  </si>
  <si>
    <t>CUST9774</t>
  </si>
  <si>
    <t>Tiya Varty</t>
  </si>
  <si>
    <t>ORD01845</t>
  </si>
  <si>
    <t>CUST7857</t>
  </si>
  <si>
    <t>ORD01846</t>
  </si>
  <si>
    <t>CUST9691</t>
  </si>
  <si>
    <t>Divij Bajwa</t>
  </si>
  <si>
    <t>ORD01847</t>
  </si>
  <si>
    <t>CUST2234</t>
  </si>
  <si>
    <t>Dishani Karnik</t>
  </si>
  <si>
    <t>ORD01848</t>
  </si>
  <si>
    <t>CUST4633</t>
  </si>
  <si>
    <t>Taran Bajaj</t>
  </si>
  <si>
    <t>ORD01849</t>
  </si>
  <si>
    <t>CUST3325</t>
  </si>
  <si>
    <t>Samaira Ghose</t>
  </si>
  <si>
    <t>ORD01850</t>
  </si>
  <si>
    <t>Seher Sandal</t>
  </si>
  <si>
    <t>ORD01851</t>
  </si>
  <si>
    <t>Navya Behl</t>
  </si>
  <si>
    <t>ORD01852</t>
  </si>
  <si>
    <t>CUST6552</t>
  </si>
  <si>
    <t>Charvi Gaba</t>
  </si>
  <si>
    <t>ORD01853</t>
  </si>
  <si>
    <t>CUST7305</t>
  </si>
  <si>
    <t>Neysa Bassi</t>
  </si>
  <si>
    <t>ORD01854</t>
  </si>
  <si>
    <t>CUST2966</t>
  </si>
  <si>
    <t>Ira Hari</t>
  </si>
  <si>
    <t>ORD01855</t>
  </si>
  <si>
    <t>Umang Chowdhury</t>
  </si>
  <si>
    <t>ORD01856</t>
  </si>
  <si>
    <t>CUST3336</t>
  </si>
  <si>
    <t>Lavanya Kala</t>
  </si>
  <si>
    <t>ORD01857</t>
  </si>
  <si>
    <t>CUST6967</t>
  </si>
  <si>
    <t>Indrajit Mander</t>
  </si>
  <si>
    <t>ORD01858</t>
  </si>
  <si>
    <t>Uthkarsh Trivedi</t>
  </si>
  <si>
    <t>ORD01859</t>
  </si>
  <si>
    <t>Tanya Khurana</t>
  </si>
  <si>
    <t>ORD01860</t>
  </si>
  <si>
    <t>CUST9356</t>
  </si>
  <si>
    <t>Dishani Kala</t>
  </si>
  <si>
    <t>ORD01861</t>
  </si>
  <si>
    <t>CUST4237</t>
  </si>
  <si>
    <t>Stuvan Ramachandran</t>
  </si>
  <si>
    <t>ORD01862</t>
  </si>
  <si>
    <t>CUST2207</t>
  </si>
  <si>
    <t>Farhan Seshadri</t>
  </si>
  <si>
    <t>ORD01863</t>
  </si>
  <si>
    <t>CUST9592</t>
  </si>
  <si>
    <t>Vivaan Bakshi</t>
  </si>
  <si>
    <t>ORD01864</t>
  </si>
  <si>
    <t>CUST7687</t>
  </si>
  <si>
    <t>Madhup Bassi</t>
  </si>
  <si>
    <t>ORD01865</t>
  </si>
  <si>
    <t>CUST4528</t>
  </si>
  <si>
    <t>Ritvik Iyer</t>
  </si>
  <si>
    <t>ORD01866</t>
  </si>
  <si>
    <t>CUST2989</t>
  </si>
  <si>
    <t>Hansh Master</t>
  </si>
  <si>
    <t>ORD01867</t>
  </si>
  <si>
    <t>CUST4106</t>
  </si>
  <si>
    <t>Stuvan Dixit</t>
  </si>
  <si>
    <t>ORD01868</t>
  </si>
  <si>
    <t>CUST8641</t>
  </si>
  <si>
    <t>Pihu Kaur</t>
  </si>
  <si>
    <t>ORD01869</t>
  </si>
  <si>
    <t>CUST4344</t>
  </si>
  <si>
    <t>Heer Chopra</t>
  </si>
  <si>
    <t>ORD01870</t>
  </si>
  <si>
    <t>CUST5868</t>
  </si>
  <si>
    <t>Indranil Sampath</t>
  </si>
  <si>
    <t>ORD01871</t>
  </si>
  <si>
    <t>Fateh Rau</t>
  </si>
  <si>
    <t>ORD01872</t>
  </si>
  <si>
    <t>CUST9932</t>
  </si>
  <si>
    <t>Taran Kapur</t>
  </si>
  <si>
    <t>ORD01873</t>
  </si>
  <si>
    <t>CUST7692</t>
  </si>
  <si>
    <t>ORD01874</t>
  </si>
  <si>
    <t>CUST6035</t>
  </si>
  <si>
    <t>Dhruv Kaur</t>
  </si>
  <si>
    <t>ORD01875</t>
  </si>
  <si>
    <t>CUST1208</t>
  </si>
  <si>
    <t>Veer Das</t>
  </si>
  <si>
    <t>ORD01876</t>
  </si>
  <si>
    <t>Drishya Batta</t>
  </si>
  <si>
    <t>ORD01877</t>
  </si>
  <si>
    <t>CUST5886</t>
  </si>
  <si>
    <t>Shlok Krishnan</t>
  </si>
  <si>
    <t>ORD01878</t>
  </si>
  <si>
    <t>CUST9757</t>
  </si>
  <si>
    <t>Renee Dutt</t>
  </si>
  <si>
    <t>ORD01879</t>
  </si>
  <si>
    <t>CUST8720</t>
  </si>
  <si>
    <t>Uthkarsh Bath</t>
  </si>
  <si>
    <t>ORD01880</t>
  </si>
  <si>
    <t>CUST5390</t>
  </si>
  <si>
    <t>Bhavin Jhaveri</t>
  </si>
  <si>
    <t>ORD01881</t>
  </si>
  <si>
    <t>CUST2295</t>
  </si>
  <si>
    <t>Nirvaan Subramaniam</t>
  </si>
  <si>
    <t>ORD01882</t>
  </si>
  <si>
    <t>CUST9059</t>
  </si>
  <si>
    <t>Raunak Sarma</t>
  </si>
  <si>
    <t>ORD01883</t>
  </si>
  <si>
    <t>CUST1301</t>
  </si>
  <si>
    <t>Vanya Dixit</t>
  </si>
  <si>
    <t>ORD01884</t>
  </si>
  <si>
    <t>Eva Kara</t>
  </si>
  <si>
    <t>ORD01885</t>
  </si>
  <si>
    <t>CUST3483</t>
  </si>
  <si>
    <t>Farhan Chhabra</t>
  </si>
  <si>
    <t>ORD01886</t>
  </si>
  <si>
    <t>CUST4878</t>
  </si>
  <si>
    <t>ORD01887</t>
  </si>
  <si>
    <t>CUST1875</t>
  </si>
  <si>
    <t>Yashvi Kara</t>
  </si>
  <si>
    <t>ORD01888</t>
  </si>
  <si>
    <t>CUST2518</t>
  </si>
  <si>
    <t>ORD01889</t>
  </si>
  <si>
    <t>CUST1770</t>
  </si>
  <si>
    <t>Trisha Bir</t>
  </si>
  <si>
    <t>ORD01890</t>
  </si>
  <si>
    <t>CUST3603</t>
  </si>
  <si>
    <t>Rania Swaminathan</t>
  </si>
  <si>
    <t>ORD01891</t>
  </si>
  <si>
    <t>CUST5854</t>
  </si>
  <si>
    <t>Vritika Tandon</t>
  </si>
  <si>
    <t>ORD01892</t>
  </si>
  <si>
    <t>Neelofar Sangha</t>
  </si>
  <si>
    <t>ORD01893</t>
  </si>
  <si>
    <t>CUST6352</t>
  </si>
  <si>
    <t>Piya Chanda</t>
  </si>
  <si>
    <t>ORD01894</t>
  </si>
  <si>
    <t>CUST8346</t>
  </si>
  <si>
    <t>Lakshit Vig</t>
  </si>
  <si>
    <t>ORD01895</t>
  </si>
  <si>
    <t>CUST4910</t>
  </si>
  <si>
    <t>Vivaan Balan</t>
  </si>
  <si>
    <t>ORD01896</t>
  </si>
  <si>
    <t>Madhup Sachdeva</t>
  </si>
  <si>
    <t>ORD01897</t>
  </si>
  <si>
    <t>Elakshi Cherian</t>
  </si>
  <si>
    <t>ORD01898</t>
  </si>
  <si>
    <t>CUST4058</t>
  </si>
  <si>
    <t>Vidur Saini</t>
  </si>
  <si>
    <t>ORD01899</t>
  </si>
  <si>
    <t>Seher Mandal</t>
  </si>
  <si>
    <t>ORD01900</t>
  </si>
  <si>
    <t>CUST6396</t>
  </si>
  <si>
    <t>Farhan Lad</t>
  </si>
  <si>
    <t>ORD01901</t>
  </si>
  <si>
    <t>Dishani Bala</t>
  </si>
  <si>
    <t>ORD01902</t>
  </si>
  <si>
    <t>CUST9082</t>
  </si>
  <si>
    <t>Anahi Grover</t>
  </si>
  <si>
    <t>ORD01903</t>
  </si>
  <si>
    <t>CUST9876</t>
  </si>
  <si>
    <t>Himmat Krish</t>
  </si>
  <si>
    <t>ORD01904</t>
  </si>
  <si>
    <t>CUST4223</t>
  </si>
  <si>
    <t>Krish Dada</t>
  </si>
  <si>
    <t>ORD01905</t>
  </si>
  <si>
    <t>CUST2477</t>
  </si>
  <si>
    <t>Nirvaan Contractor</t>
  </si>
  <si>
    <t>ORD01906</t>
  </si>
  <si>
    <t>Ivan Buch</t>
  </si>
  <si>
    <t>ORD01907</t>
  </si>
  <si>
    <t>CUST6986</t>
  </si>
  <si>
    <t>Amani Loyal</t>
  </si>
  <si>
    <t>ORD01908</t>
  </si>
  <si>
    <t>CUST9596</t>
  </si>
  <si>
    <t>Bhamini Sinha</t>
  </si>
  <si>
    <t>ORD01909</t>
  </si>
  <si>
    <t>Inaaya  Shere</t>
  </si>
  <si>
    <t>ORD01910</t>
  </si>
  <si>
    <t>CUST8835</t>
  </si>
  <si>
    <t>Arhaan Banerjee</t>
  </si>
  <si>
    <t>ORD01911</t>
  </si>
  <si>
    <t>CUST6896</t>
  </si>
  <si>
    <t>Aaina Kale</t>
  </si>
  <si>
    <t>ORD01912</t>
  </si>
  <si>
    <t>CUST7633</t>
  </si>
  <si>
    <t>ORD01913</t>
  </si>
  <si>
    <t>CUST4061</t>
  </si>
  <si>
    <t>Vardaniya Sood</t>
  </si>
  <si>
    <t>ORD01914</t>
  </si>
  <si>
    <t>CUST3987</t>
  </si>
  <si>
    <t>Tiya Varkey</t>
  </si>
  <si>
    <t>ORD01915</t>
  </si>
  <si>
    <t>CUST5806</t>
  </si>
  <si>
    <t>Riya Sarma</t>
  </si>
  <si>
    <t>ORD01916</t>
  </si>
  <si>
    <t>CUST5402</t>
  </si>
  <si>
    <t>Jayant Chakrabarti</t>
  </si>
  <si>
    <t>ORD01917</t>
  </si>
  <si>
    <t>Kartik Magar</t>
  </si>
  <si>
    <t>ORD01918</t>
  </si>
  <si>
    <t>CUST3466</t>
  </si>
  <si>
    <t>Pihu Khare</t>
  </si>
  <si>
    <t>ORD01919</t>
  </si>
  <si>
    <t>CUST7527</t>
  </si>
  <si>
    <t>Lagan Sood</t>
  </si>
  <si>
    <t>ORD01920</t>
  </si>
  <si>
    <t>Priyansh Borah</t>
  </si>
  <si>
    <t>ORD01921</t>
  </si>
  <si>
    <t>Anahita Khanna</t>
  </si>
  <si>
    <t>ORD01922</t>
  </si>
  <si>
    <t>CUST1039</t>
  </si>
  <si>
    <t>Kiara Yogi</t>
  </si>
  <si>
    <t>ORD01923</t>
  </si>
  <si>
    <t>CUST2162</t>
  </si>
  <si>
    <t>Biju Kaur</t>
  </si>
  <si>
    <t>ORD01924</t>
  </si>
  <si>
    <t>Hansh Shankar</t>
  </si>
  <si>
    <t>ORD01925</t>
  </si>
  <si>
    <t>CUST5621</t>
  </si>
  <si>
    <t>Vanya Sandhu</t>
  </si>
  <si>
    <t>ORD01926</t>
  </si>
  <si>
    <t>CUST3142</t>
  </si>
  <si>
    <t>Ishita Dada</t>
  </si>
  <si>
    <t>ORD01927</t>
  </si>
  <si>
    <t>Anvi Trivedi</t>
  </si>
  <si>
    <t>ORD01928</t>
  </si>
  <si>
    <t>CUST5983</t>
  </si>
  <si>
    <t>Ivan Bahl</t>
  </si>
  <si>
    <t>ORD01929</t>
  </si>
  <si>
    <t>CUST9211</t>
  </si>
  <si>
    <t>Krish Sehgal</t>
  </si>
  <si>
    <t>ORD01930</t>
  </si>
  <si>
    <t>CUST9555</t>
  </si>
  <si>
    <t>Kimaya Bassi</t>
  </si>
  <si>
    <t>ORD01931</t>
  </si>
  <si>
    <t>CUST9789</t>
  </si>
  <si>
    <t>Kabir Banerjee</t>
  </si>
  <si>
    <t>ORD01932</t>
  </si>
  <si>
    <t>CUST9873</t>
  </si>
  <si>
    <t>Veer Jayaraman</t>
  </si>
  <si>
    <t>ORD01933</t>
  </si>
  <si>
    <t>Ivan Grover</t>
  </si>
  <si>
    <t>ORD01934</t>
  </si>
  <si>
    <t>CUST5551</t>
  </si>
  <si>
    <t>Ehsaan Batta</t>
  </si>
  <si>
    <t>ORD01935</t>
  </si>
  <si>
    <t>Nishith Dani</t>
  </si>
  <si>
    <t>ORD01936</t>
  </si>
  <si>
    <t>Fateh Kari</t>
  </si>
  <si>
    <t>ORD01937</t>
  </si>
  <si>
    <t>Mohanlal Mander</t>
  </si>
  <si>
    <t>ORD01938</t>
  </si>
  <si>
    <t>Nayantara Mallick</t>
  </si>
  <si>
    <t>ORD01939</t>
  </si>
  <si>
    <t>CUST5387</t>
  </si>
  <si>
    <t>Arhaan Chaudhry</t>
  </si>
  <si>
    <t>ORD01940</t>
  </si>
  <si>
    <t>CUST9760</t>
  </si>
  <si>
    <t>Anahita Chandran</t>
  </si>
  <si>
    <t>ORD01941</t>
  </si>
  <si>
    <t>CUST8792</t>
  </si>
  <si>
    <t>Khushi Wable</t>
  </si>
  <si>
    <t>ORD01942</t>
  </si>
  <si>
    <t>CUST9628</t>
  </si>
  <si>
    <t>Taimur Kibe</t>
  </si>
  <si>
    <t>ORD01943</t>
  </si>
  <si>
    <t>Divij Mani</t>
  </si>
  <si>
    <t>ORD01944</t>
  </si>
  <si>
    <t>CUST3299</t>
  </si>
  <si>
    <t>Diya Ramanathan</t>
  </si>
  <si>
    <t>ORD01945</t>
  </si>
  <si>
    <t>CUST3292</t>
  </si>
  <si>
    <t>Nakul Sem</t>
  </si>
  <si>
    <t>ORD01946</t>
  </si>
  <si>
    <t>CUST8209</t>
  </si>
  <si>
    <t>Madhav Khanna</t>
  </si>
  <si>
    <t>ORD01947</t>
  </si>
  <si>
    <t>CUST5379</t>
  </si>
  <si>
    <t>Nehmat Bala</t>
  </si>
  <si>
    <t>ORD01948</t>
  </si>
  <si>
    <t>CUST5529</t>
  </si>
  <si>
    <t>Aradhya Kohli</t>
  </si>
  <si>
    <t>ORD01949</t>
  </si>
  <si>
    <t>CUST9988</t>
  </si>
  <si>
    <t>Hazel Bakshi</t>
  </si>
  <si>
    <t>ORD01950</t>
  </si>
  <si>
    <t>CUST8265</t>
  </si>
  <si>
    <t>Jayesh Yohannan</t>
  </si>
  <si>
    <t>ORD01951</t>
  </si>
  <si>
    <t>CUST9861</t>
  </si>
  <si>
    <t>Saanvi Baral</t>
  </si>
  <si>
    <t>ORD01952</t>
  </si>
  <si>
    <t>CUST4859</t>
  </si>
  <si>
    <t>Shaan Ramaswamy</t>
  </si>
  <si>
    <t>ORD01953</t>
  </si>
  <si>
    <t>Taran Apte</t>
  </si>
  <si>
    <t>ORD01954</t>
  </si>
  <si>
    <t>CUST5596</t>
  </si>
  <si>
    <t>Indrans Balan</t>
  </si>
  <si>
    <t>ORD01955</t>
  </si>
  <si>
    <t>CUST9598</t>
  </si>
  <si>
    <t>Nishith Gala</t>
  </si>
  <si>
    <t>ORD01956</t>
  </si>
  <si>
    <t>CUST9095</t>
  </si>
  <si>
    <t>Lakshay Borde</t>
  </si>
  <si>
    <t>ORD01957</t>
  </si>
  <si>
    <t>CUST8262</t>
  </si>
  <si>
    <t>Ritvik Kapur</t>
  </si>
  <si>
    <t>ORD01958</t>
  </si>
  <si>
    <t>CUST2782</t>
  </si>
  <si>
    <t>Biju Mann</t>
  </si>
  <si>
    <t>ORD01959</t>
  </si>
  <si>
    <t>CUST9847</t>
  </si>
  <si>
    <t>Mishti Dani</t>
  </si>
  <si>
    <t>ORD01960</t>
  </si>
  <si>
    <t>CUST1600</t>
  </si>
  <si>
    <t>Zoya Bassi</t>
  </si>
  <si>
    <t>ORD01961</t>
  </si>
  <si>
    <t>CUST4784</t>
  </si>
  <si>
    <t>Gatik Sethi</t>
  </si>
  <si>
    <t>ORD01962</t>
  </si>
  <si>
    <t>CUST9041</t>
  </si>
  <si>
    <t>Navya Dewan</t>
  </si>
  <si>
    <t>ORD01963</t>
  </si>
  <si>
    <t>Arhaan Tak</t>
  </si>
  <si>
    <t>ORD01964</t>
  </si>
  <si>
    <t>CUST2533</t>
  </si>
  <si>
    <t>Hazel Mahajan</t>
  </si>
  <si>
    <t>ORD01965</t>
  </si>
  <si>
    <t>CUST4428</t>
  </si>
  <si>
    <t>Riaan Iyer</t>
  </si>
  <si>
    <t>ORD01966</t>
  </si>
  <si>
    <t>CUST6287</t>
  </si>
  <si>
    <t>Emir Sachdeva</t>
  </si>
  <si>
    <t>ORD01967</t>
  </si>
  <si>
    <t>CUST1613</t>
  </si>
  <si>
    <t>Seher Bhargava</t>
  </si>
  <si>
    <t>ORD01968</t>
  </si>
  <si>
    <t>Anvi Hora</t>
  </si>
  <si>
    <t>ORD01969</t>
  </si>
  <si>
    <t>CUST8000</t>
  </si>
  <si>
    <t>Nakul Ganesh</t>
  </si>
  <si>
    <t>ORD01970</t>
  </si>
  <si>
    <t>CUST2950</t>
  </si>
  <si>
    <t>Yakshit Char</t>
  </si>
  <si>
    <t>ORD01971</t>
  </si>
  <si>
    <t>CUST7447</t>
  </si>
  <si>
    <t>Dishani Khurana</t>
  </si>
  <si>
    <t>ORD01972</t>
  </si>
  <si>
    <t>CUST5916</t>
  </si>
  <si>
    <t>Shalv Kalla</t>
  </si>
  <si>
    <t>ORD01973</t>
  </si>
  <si>
    <t>Elakshi Raman</t>
  </si>
  <si>
    <t>ORD01974</t>
  </si>
  <si>
    <t>CUST9925</t>
  </si>
  <si>
    <t>Zoya Sibal</t>
  </si>
  <si>
    <t>ORD01975</t>
  </si>
  <si>
    <t>CUST9415</t>
  </si>
  <si>
    <t>Saanvi Keer</t>
  </si>
  <si>
    <t>ORD01976</t>
  </si>
  <si>
    <t>CUST1959</t>
  </si>
  <si>
    <t>Trisha Atwal</t>
  </si>
  <si>
    <t>ORD01977</t>
  </si>
  <si>
    <t>CUST7636</t>
  </si>
  <si>
    <t>Zain Shan</t>
  </si>
  <si>
    <t>ORD01978</t>
  </si>
  <si>
    <t>CUST7299</t>
  </si>
  <si>
    <t>Vihaan Agarwal</t>
  </si>
  <si>
    <t>ORD01979</t>
  </si>
  <si>
    <t>CUST2277</t>
  </si>
  <si>
    <t>Ritvik Sant</t>
  </si>
  <si>
    <t>ORD01980</t>
  </si>
  <si>
    <t>CUST4607</t>
  </si>
  <si>
    <t>Nitara Malhotra</t>
  </si>
  <si>
    <t>ORD01981</t>
  </si>
  <si>
    <t>CUST1264</t>
  </si>
  <si>
    <t>Dharmajan Khalsa</t>
  </si>
  <si>
    <t>ORD01982</t>
  </si>
  <si>
    <t>Elakshi Choudhry</t>
  </si>
  <si>
    <t>ORD01983</t>
  </si>
  <si>
    <t>CUST7175</t>
  </si>
  <si>
    <t>Divit Chacko</t>
  </si>
  <si>
    <t>ORD01984</t>
  </si>
  <si>
    <t>Amira Barman</t>
  </si>
  <si>
    <t>ORD01985</t>
  </si>
  <si>
    <t>Fateh Bora</t>
  </si>
  <si>
    <t>ORD01986</t>
  </si>
  <si>
    <t>CUST5191</t>
  </si>
  <si>
    <t>Tiya Dhar</t>
  </si>
  <si>
    <t>ORD01987</t>
  </si>
  <si>
    <t>CUST6917</t>
  </si>
  <si>
    <t>Kismat Tiwari</t>
  </si>
  <si>
    <t>ORD01988</t>
  </si>
  <si>
    <t>CUST8503</t>
  </si>
  <si>
    <t>Ranbir Bahri</t>
  </si>
  <si>
    <t>ORD01989</t>
  </si>
  <si>
    <t>CUST9119</t>
  </si>
  <si>
    <t>Misha Bhardwaj</t>
  </si>
  <si>
    <t>ORD01990</t>
  </si>
  <si>
    <t>CUST9780</t>
  </si>
  <si>
    <t>Inaaya  Bath</t>
  </si>
  <si>
    <t>ORD01991</t>
  </si>
  <si>
    <t>CUST7759</t>
  </si>
  <si>
    <t>Anahita Bose</t>
  </si>
  <si>
    <t>ORD01992</t>
  </si>
  <si>
    <t>CUST6244</t>
  </si>
  <si>
    <t>Hazel Dayal</t>
  </si>
  <si>
    <t>ORD01993</t>
  </si>
  <si>
    <t>Tejas Randhawa</t>
  </si>
  <si>
    <t>ORD01994</t>
  </si>
  <si>
    <t>CUST1888</t>
  </si>
  <si>
    <t>Ivan Ranganathan</t>
  </si>
  <si>
    <t>ORD01995</t>
  </si>
  <si>
    <t>Indrajit Sha</t>
  </si>
  <si>
    <t>ORD01996</t>
  </si>
  <si>
    <t>CUST1312</t>
  </si>
  <si>
    <t>Onkar Sharma</t>
  </si>
  <si>
    <t>ORD01997</t>
  </si>
  <si>
    <t>CUST3137</t>
  </si>
  <si>
    <t>Anvi Mani</t>
  </si>
  <si>
    <t>ORD01998</t>
  </si>
  <si>
    <t>CUST1759</t>
  </si>
  <si>
    <t>Bhavin Keer</t>
  </si>
  <si>
    <t>ORD01999</t>
  </si>
  <si>
    <t>Tejas Walia</t>
  </si>
  <si>
    <t>ORD02000</t>
  </si>
  <si>
    <t>CUST5985</t>
  </si>
  <si>
    <t>Ira Shetty</t>
  </si>
  <si>
    <t>ORD02001</t>
  </si>
  <si>
    <t>CUST4167</t>
  </si>
  <si>
    <t>Veer Wagle</t>
  </si>
  <si>
    <t>ORD02002</t>
  </si>
  <si>
    <t>CUST4973</t>
  </si>
  <si>
    <t>Kiara Deshmukh</t>
  </si>
  <si>
    <t>ORD02003</t>
  </si>
  <si>
    <t>CUST3909</t>
  </si>
  <si>
    <t>Taimur Sachdev</t>
  </si>
  <si>
    <t>ORD02004</t>
  </si>
  <si>
    <t>Prisha Chaudry</t>
  </si>
  <si>
    <t>ORD02005</t>
  </si>
  <si>
    <t>CUST7076</t>
  </si>
  <si>
    <t>Fateh Atwal</t>
  </si>
  <si>
    <t>ORD02006</t>
  </si>
  <si>
    <t>CUST7680</t>
  </si>
  <si>
    <t>Krish Singhal</t>
  </si>
  <si>
    <t>ORD02007</t>
  </si>
  <si>
    <t>CUST2691</t>
  </si>
  <si>
    <t>Kashvi Tata</t>
  </si>
  <si>
    <t>ORD02008</t>
  </si>
  <si>
    <t>CUST5695</t>
  </si>
  <si>
    <t>Ivana Majumdar</t>
  </si>
  <si>
    <t>ORD02009</t>
  </si>
  <si>
    <t>CUST3410</t>
  </si>
  <si>
    <t>Ishaan Kota</t>
  </si>
  <si>
    <t>ORD02010</t>
  </si>
  <si>
    <t>Anika Guha</t>
  </si>
  <si>
    <t>ORD02011</t>
  </si>
  <si>
    <t>CUST3720</t>
  </si>
  <si>
    <t>Jivika Sharaf</t>
  </si>
  <si>
    <t>ORD02012</t>
  </si>
  <si>
    <t>CUST5507</t>
  </si>
  <si>
    <t>Kavya Mand</t>
  </si>
  <si>
    <t>ORD02013</t>
  </si>
  <si>
    <t>CUST6297</t>
  </si>
  <si>
    <t>Keya Tara</t>
  </si>
  <si>
    <t>ORD02014</t>
  </si>
  <si>
    <t>CUST8536</t>
  </si>
  <si>
    <t>Ivana Kant</t>
  </si>
  <si>
    <t>ORD02015</t>
  </si>
  <si>
    <t>CUST2799</t>
  </si>
  <si>
    <t>Vivaan Walla</t>
  </si>
  <si>
    <t>ORD02016</t>
  </si>
  <si>
    <t>Charvi Grover</t>
  </si>
  <si>
    <t>ORD02017</t>
  </si>
  <si>
    <t>CUST7575</t>
  </si>
  <si>
    <t>Zoya Dutta</t>
  </si>
  <si>
    <t>ORD02018</t>
  </si>
  <si>
    <t>CUST7869</t>
  </si>
  <si>
    <t>Farhan Sheth</t>
  </si>
  <si>
    <t>ORD02019</t>
  </si>
  <si>
    <t>CUST2017</t>
  </si>
  <si>
    <t>Drishya Saran</t>
  </si>
  <si>
    <t>ORD02020</t>
  </si>
  <si>
    <t>CUST2360</t>
  </si>
  <si>
    <t>Vidur Rajagopalan</t>
  </si>
  <si>
    <t>ORD02021</t>
  </si>
  <si>
    <t>CUST1540</t>
  </si>
  <si>
    <t>Zara Baral</t>
  </si>
  <si>
    <t>ORD02022</t>
  </si>
  <si>
    <t>Jivika Hari</t>
  </si>
  <si>
    <t>ORD02023</t>
  </si>
  <si>
    <t>CUST2633</t>
  </si>
  <si>
    <t>Farhan Madan</t>
  </si>
  <si>
    <t>ORD02024</t>
  </si>
  <si>
    <t>CUST2601</t>
  </si>
  <si>
    <t>Kaira Rajan</t>
  </si>
  <si>
    <t>ORD02025</t>
  </si>
  <si>
    <t>Ehsaan Seth</t>
  </si>
  <si>
    <t>ORD02026</t>
  </si>
  <si>
    <t>Yakshit Salvi</t>
  </si>
  <si>
    <t>ORD02027</t>
  </si>
  <si>
    <t>CUST9180</t>
  </si>
  <si>
    <t>Divit Sehgal</t>
  </si>
  <si>
    <t>ORD02028</t>
  </si>
  <si>
    <t>Divij Shah</t>
  </si>
  <si>
    <t>ORD02029</t>
  </si>
  <si>
    <t>CUST6642</t>
  </si>
  <si>
    <t>Devansh Savant</t>
  </si>
  <si>
    <t>ORD02030</t>
  </si>
  <si>
    <t>CUST8643</t>
  </si>
  <si>
    <t>Akarsh Rattan</t>
  </si>
  <si>
    <t>ORD02031</t>
  </si>
  <si>
    <t>Vivaan Comar</t>
  </si>
  <si>
    <t>ORD02032</t>
  </si>
  <si>
    <t>CUST3386</t>
  </si>
  <si>
    <t>Charvi Gade</t>
  </si>
  <si>
    <t>ORD02033</t>
  </si>
  <si>
    <t>Shayak Kamdar</t>
  </si>
  <si>
    <t>ORD02034</t>
  </si>
  <si>
    <t>CUST7897</t>
  </si>
  <si>
    <t>Mishti Butala</t>
  </si>
  <si>
    <t>ORD02035</t>
  </si>
  <si>
    <t>CUST5455</t>
  </si>
  <si>
    <t>Piya Joshi</t>
  </si>
  <si>
    <t>ORD02036</t>
  </si>
  <si>
    <t>CUST3643</t>
  </si>
  <si>
    <t>Anya Bora</t>
  </si>
  <si>
    <t>ORD02037</t>
  </si>
  <si>
    <t>CUST3548</t>
  </si>
  <si>
    <t>Baiju Biswas</t>
  </si>
  <si>
    <t>ORD02038</t>
  </si>
  <si>
    <t>CUST2897</t>
  </si>
  <si>
    <t>Krish Wagle</t>
  </si>
  <si>
    <t>ORD02039</t>
  </si>
  <si>
    <t>CUST9693</t>
  </si>
  <si>
    <t>Anahi Dhar</t>
  </si>
  <si>
    <t>ORD02040</t>
  </si>
  <si>
    <t>CUST1478</t>
  </si>
  <si>
    <t>Anay Dani</t>
  </si>
  <si>
    <t>ORD02041</t>
  </si>
  <si>
    <t>Madhup Dua</t>
  </si>
  <si>
    <t>ORD02042</t>
  </si>
  <si>
    <t>CUST9354</t>
  </si>
  <si>
    <t>Hansh Khosla</t>
  </si>
  <si>
    <t>ORD02043</t>
  </si>
  <si>
    <t>CUST2890</t>
  </si>
  <si>
    <t>Armaan Jaggi</t>
  </si>
  <si>
    <t>ORD02044</t>
  </si>
  <si>
    <t>CUST6438</t>
  </si>
  <si>
    <t>Kabir Lanka</t>
  </si>
  <si>
    <t>ORD02045</t>
  </si>
  <si>
    <t>CUST1010</t>
  </si>
  <si>
    <t>Eva Tandon</t>
  </si>
  <si>
    <t>ORD02046</t>
  </si>
  <si>
    <t>CUST7181</t>
  </si>
  <si>
    <t>Riya Setty</t>
  </si>
  <si>
    <t>ORD02047</t>
  </si>
  <si>
    <t>Romil Vig</t>
  </si>
  <si>
    <t>ORD02048</t>
  </si>
  <si>
    <t>CUST3293</t>
  </si>
  <si>
    <t>Zara Goel</t>
  </si>
  <si>
    <t>ORD02049</t>
  </si>
  <si>
    <t>CUST7517</t>
  </si>
  <si>
    <t>Faiyaz Randhawa</t>
  </si>
  <si>
    <t>ORD02050</t>
  </si>
  <si>
    <t>CUST3307</t>
  </si>
  <si>
    <t>Kismat Bhagat</t>
  </si>
  <si>
    <t>ORD02051</t>
  </si>
  <si>
    <t>CUST6423</t>
  </si>
  <si>
    <t>Priyansh Ganesan</t>
  </si>
  <si>
    <t>ORD02052</t>
  </si>
  <si>
    <t>CUST3852</t>
  </si>
  <si>
    <t>Oorja Shetty</t>
  </si>
  <si>
    <t>ORD02053</t>
  </si>
  <si>
    <t>CUST3365</t>
  </si>
  <si>
    <t>Anay Sarraf</t>
  </si>
  <si>
    <t>ORD02054</t>
  </si>
  <si>
    <t>CUST4708</t>
  </si>
  <si>
    <t>Nehmat Maharaj</t>
  </si>
  <si>
    <t>ORD02055</t>
  </si>
  <si>
    <t>Anahi Shetty</t>
  </si>
  <si>
    <t>ORD02056</t>
  </si>
  <si>
    <t>CUST4944</t>
  </si>
  <si>
    <t>Kimaya Rajagopal</t>
  </si>
  <si>
    <t>ORD02057</t>
  </si>
  <si>
    <t>CUST4778</t>
  </si>
  <si>
    <t>Rhea Vaidya</t>
  </si>
  <si>
    <t>ORD02058</t>
  </si>
  <si>
    <t>Purab Kar</t>
  </si>
  <si>
    <t>ORD02059</t>
  </si>
  <si>
    <t>Advika Bir</t>
  </si>
  <si>
    <t>ORD02060</t>
  </si>
  <si>
    <t>CUST9064</t>
  </si>
  <si>
    <t>Aarna Bhattacharyya</t>
  </si>
  <si>
    <t>ORD02061</t>
  </si>
  <si>
    <t>CUST5680</t>
  </si>
  <si>
    <t>Alisha Jani</t>
  </si>
  <si>
    <t>ORD02062</t>
  </si>
  <si>
    <t>Sumer De</t>
  </si>
  <si>
    <t>ORD02063</t>
  </si>
  <si>
    <t>CUST2710</t>
  </si>
  <si>
    <t>Nakul Chad</t>
  </si>
  <si>
    <t>ORD02064</t>
  </si>
  <si>
    <t>CUST7849</t>
  </si>
  <si>
    <t>Ayesha Balan</t>
  </si>
  <si>
    <t>ORD02065</t>
  </si>
  <si>
    <t>CUST1980</t>
  </si>
  <si>
    <t>Neelofar Rajagopalan</t>
  </si>
  <si>
    <t>ORD02066</t>
  </si>
  <si>
    <t>CUST8005</t>
  </si>
  <si>
    <t>Taran Gala</t>
  </si>
  <si>
    <t>ORD02067</t>
  </si>
  <si>
    <t>CUST3261</t>
  </si>
  <si>
    <t>ORD02068</t>
  </si>
  <si>
    <t>CUST6104</t>
  </si>
  <si>
    <t>Charvi Balay</t>
  </si>
  <si>
    <t>ORD02069</t>
  </si>
  <si>
    <t>CUST3433</t>
  </si>
  <si>
    <t>Hridaan Mammen</t>
  </si>
  <si>
    <t>ORD02070</t>
  </si>
  <si>
    <t>CUST4419</t>
  </si>
  <si>
    <t>Oorja Sachdev</t>
  </si>
  <si>
    <t>ORD02071</t>
  </si>
  <si>
    <t>CUST4445</t>
  </si>
  <si>
    <t>Gokul Ahluwalia</t>
  </si>
  <si>
    <t>ORD02072</t>
  </si>
  <si>
    <t>CUST8062</t>
  </si>
  <si>
    <t>Zoya Chand</t>
  </si>
  <si>
    <t>ORD02073</t>
  </si>
  <si>
    <t>CUST6987</t>
  </si>
  <si>
    <t>Stuvan Karnik</t>
  </si>
  <si>
    <t>ORD02074</t>
  </si>
  <si>
    <t>CUST5565</t>
  </si>
  <si>
    <t>Stuvan Venkataraman</t>
  </si>
  <si>
    <t>ORD02075</t>
  </si>
  <si>
    <t>CUST7861</t>
  </si>
  <si>
    <t>Nirvi Chacko</t>
  </si>
  <si>
    <t>ORD02076</t>
  </si>
  <si>
    <t>Saksham Koshy</t>
  </si>
  <si>
    <t>ORD02077</t>
  </si>
  <si>
    <t>Keya Sant</t>
  </si>
  <si>
    <t>ORD02078</t>
  </si>
  <si>
    <t>CUST1102</t>
  </si>
  <si>
    <t>Shanaya Bhalla</t>
  </si>
  <si>
    <t>ORD02079</t>
  </si>
  <si>
    <t>CUST1396</t>
  </si>
  <si>
    <t>Eshani Upadhyay</t>
  </si>
  <si>
    <t>ORD02080</t>
  </si>
  <si>
    <t>CUST8286</t>
  </si>
  <si>
    <t>Yuvaan Kakar</t>
  </si>
  <si>
    <t>ORD02081</t>
  </si>
  <si>
    <t>CUST7478</t>
  </si>
  <si>
    <t>Trisha Chaudhari</t>
  </si>
  <si>
    <t>ORD02082</t>
  </si>
  <si>
    <t>CUST1802</t>
  </si>
  <si>
    <t>Ahana  Rajan</t>
  </si>
  <si>
    <t>ORD02083</t>
  </si>
  <si>
    <t>CUST7242</t>
  </si>
  <si>
    <t>Navya Sami</t>
  </si>
  <si>
    <t>ORD02084</t>
  </si>
  <si>
    <t>CUST6497</t>
  </si>
  <si>
    <t>Nitara Amble</t>
  </si>
  <si>
    <t>ORD02085</t>
  </si>
  <si>
    <t>CUST1851</t>
  </si>
  <si>
    <t>Yashvi Borde</t>
  </si>
  <si>
    <t>ORD02086</t>
  </si>
  <si>
    <t>CUST2774</t>
  </si>
  <si>
    <t>ORD02087</t>
  </si>
  <si>
    <t>CUST9348</t>
  </si>
  <si>
    <t>Ehsaan Hayre</t>
  </si>
  <si>
    <t>ORD02088</t>
  </si>
  <si>
    <t>CUST2242</t>
  </si>
  <si>
    <t>Reyansh Tella</t>
  </si>
  <si>
    <t>ORD02089</t>
  </si>
  <si>
    <t>CUST1818</t>
  </si>
  <si>
    <t>Armaan Agate</t>
  </si>
  <si>
    <t>ORD02090</t>
  </si>
  <si>
    <t>Eva Bora</t>
  </si>
  <si>
    <t>ORD02091</t>
  </si>
  <si>
    <t>Eshani Chokshi</t>
  </si>
  <si>
    <t>ORD02092</t>
  </si>
  <si>
    <t>CUST2395</t>
  </si>
  <si>
    <t>Dhanush Srivastava</t>
  </si>
  <si>
    <t>ORD02093</t>
  </si>
  <si>
    <t>CUST1460</t>
  </si>
  <si>
    <t>Dharmajan Loyal</t>
  </si>
  <si>
    <t>ORD02094</t>
  </si>
  <si>
    <t>CUST3456</t>
  </si>
  <si>
    <t>Armaan Venkataraman</t>
  </si>
  <si>
    <t>ORD02095</t>
  </si>
  <si>
    <t>CUST8896</t>
  </si>
  <si>
    <t>Drishya Batra</t>
  </si>
  <si>
    <t>ORD02096</t>
  </si>
  <si>
    <t>CUST4316</t>
  </si>
  <si>
    <t>Kismat Rana</t>
  </si>
  <si>
    <t>ORD02097</t>
  </si>
  <si>
    <t>CUST5178</t>
  </si>
  <si>
    <t>Aradhya Balasubramanian</t>
  </si>
  <si>
    <t>ORD02098</t>
  </si>
  <si>
    <t>CUST4908</t>
  </si>
  <si>
    <t>Diya Bains</t>
  </si>
  <si>
    <t>ORD02099</t>
  </si>
  <si>
    <t>CUST3734</t>
  </si>
  <si>
    <t>Tanya Tiwari</t>
  </si>
  <si>
    <t>ORD02100</t>
  </si>
  <si>
    <t>CUST9256</t>
  </si>
  <si>
    <t>Reyansh Sunder</t>
  </si>
  <si>
    <t>ORD02101</t>
  </si>
  <si>
    <t>Prisha Dar</t>
  </si>
  <si>
    <t>ORD02102</t>
  </si>
  <si>
    <t>CUST8324</t>
  </si>
  <si>
    <t>Yakshit Basak</t>
  </si>
  <si>
    <t>ORD02103</t>
  </si>
  <si>
    <t>CUST8458</t>
  </si>
  <si>
    <t>Damini Choudhury</t>
  </si>
  <si>
    <t>ORD02104</t>
  </si>
  <si>
    <t>CUST7007</t>
  </si>
  <si>
    <t>Bhavin Korpal</t>
  </si>
  <si>
    <t>ORD02105</t>
  </si>
  <si>
    <t>CUST2445</t>
  </si>
  <si>
    <t>Shalv Rastogi</t>
  </si>
  <si>
    <t>ORD02106</t>
  </si>
  <si>
    <t>CUST2868</t>
  </si>
  <si>
    <t>Stuvan Korpal</t>
  </si>
  <si>
    <t>ORD02107</t>
  </si>
  <si>
    <t>Vaibhav Bhargava</t>
  </si>
  <si>
    <t>ORD02108</t>
  </si>
  <si>
    <t>Dharmajan Shere</t>
  </si>
  <si>
    <t>ORD02109</t>
  </si>
  <si>
    <t>CUST4062</t>
  </si>
  <si>
    <t>Vidur Butala</t>
  </si>
  <si>
    <t>ORD02110</t>
  </si>
  <si>
    <t>Lakshit Biswas</t>
  </si>
  <si>
    <t>ORD02111</t>
  </si>
  <si>
    <t>CUST6085</t>
  </si>
  <si>
    <t>Madhav Rout</t>
  </si>
  <si>
    <t>ORD02112</t>
  </si>
  <si>
    <t>Krish Toor</t>
  </si>
  <si>
    <t>ORD02113</t>
  </si>
  <si>
    <t>CUST6536</t>
  </si>
  <si>
    <t>Yuvraj  Shukla</t>
  </si>
  <si>
    <t>ORD02114</t>
  </si>
  <si>
    <t>CUST4841</t>
  </si>
  <si>
    <t>Dhanuk Vohra</t>
  </si>
  <si>
    <t>ORD02115</t>
  </si>
  <si>
    <t>CUST9623</t>
  </si>
  <si>
    <t>Anahi Dayal</t>
  </si>
  <si>
    <t>ORD02116</t>
  </si>
  <si>
    <t>CUST9629</t>
  </si>
  <si>
    <t>Fateh Dutt</t>
  </si>
  <si>
    <t>ORD02117</t>
  </si>
  <si>
    <t>Gatik Gera</t>
  </si>
  <si>
    <t>ORD02118</t>
  </si>
  <si>
    <t>CUST9386</t>
  </si>
  <si>
    <t>ORD02119</t>
  </si>
  <si>
    <t>Vidur Zachariah</t>
  </si>
  <si>
    <t>ORD02120</t>
  </si>
  <si>
    <t>CUST1137</t>
  </si>
  <si>
    <t>Ira Shere</t>
  </si>
  <si>
    <t>ORD02121</t>
  </si>
  <si>
    <t>Drishya Subramaniam</t>
  </si>
  <si>
    <t>ORD02122</t>
  </si>
  <si>
    <t>CUST8843</t>
  </si>
  <si>
    <t>Ishita Kalla</t>
  </si>
  <si>
    <t>ORD02123</t>
  </si>
  <si>
    <t>Pranay Ravel</t>
  </si>
  <si>
    <t>ORD02124</t>
  </si>
  <si>
    <t>Nakul Malhotra</t>
  </si>
  <si>
    <t>ORD02125</t>
  </si>
  <si>
    <t>CUST9810</t>
  </si>
  <si>
    <t>Alia Dugal</t>
  </si>
  <si>
    <t>ORD02126</t>
  </si>
  <si>
    <t>CUST8868</t>
  </si>
  <si>
    <t>Shlok Doshi</t>
  </si>
  <si>
    <t>ORD02127</t>
  </si>
  <si>
    <t>CUST9719</t>
  </si>
  <si>
    <t>Prisha Karan</t>
  </si>
  <si>
    <t>ORD02128</t>
  </si>
  <si>
    <t>CUST2146</t>
  </si>
  <si>
    <t>Diya Khatri</t>
  </si>
  <si>
    <t>ORD02129</t>
  </si>
  <si>
    <t>Badal Varughese</t>
  </si>
  <si>
    <t>ORD02130</t>
  </si>
  <si>
    <t>Aaryahi Sharaf</t>
  </si>
  <si>
    <t>ORD02131</t>
  </si>
  <si>
    <t>CUST1216</t>
  </si>
  <si>
    <t>Madhup Agate</t>
  </si>
  <si>
    <t>ORD02132</t>
  </si>
  <si>
    <t>Zeeshan Viswanathan</t>
  </si>
  <si>
    <t>ORD02133</t>
  </si>
  <si>
    <t>CUST9167</t>
  </si>
  <si>
    <t>Kimaya Anne</t>
  </si>
  <si>
    <t>ORD02134</t>
  </si>
  <si>
    <t>CUST4919</t>
  </si>
  <si>
    <t>Seher Halder</t>
  </si>
  <si>
    <t>ORD02135</t>
  </si>
  <si>
    <t>CUST7020</t>
  </si>
  <si>
    <t>Elakshi Acharya</t>
  </si>
  <si>
    <t>ORD02136</t>
  </si>
  <si>
    <t>CUST4585</t>
  </si>
  <si>
    <t>Adira Sheth</t>
  </si>
  <si>
    <t>ORD02137</t>
  </si>
  <si>
    <t>CUST9423</t>
  </si>
  <si>
    <t>Elakshi Venkatesh</t>
  </si>
  <si>
    <t>ORD02138</t>
  </si>
  <si>
    <t>CUST8028</t>
  </si>
  <si>
    <t>Shaan Gupta</t>
  </si>
  <si>
    <t>ORD02139</t>
  </si>
  <si>
    <t>Ritvik Sengupta</t>
  </si>
  <si>
    <t>ORD02140</t>
  </si>
  <si>
    <t>CUST5125</t>
  </si>
  <si>
    <t>Navya Maharaj</t>
  </si>
  <si>
    <t>ORD02141</t>
  </si>
  <si>
    <t>CUST1976</t>
  </si>
  <si>
    <t>Anaya Rajagopalan</t>
  </si>
  <si>
    <t>ORD02142</t>
  </si>
  <si>
    <t>CUST4213</t>
  </si>
  <si>
    <t>Nirvaan Mallick</t>
  </si>
  <si>
    <t>ORD02143</t>
  </si>
  <si>
    <t>CUST1078</t>
  </si>
  <si>
    <t>Akarsh Taneja</t>
  </si>
  <si>
    <t>ORD02144</t>
  </si>
  <si>
    <t>CUST1079</t>
  </si>
  <si>
    <t>Taran Vig</t>
  </si>
  <si>
    <t>ORD02145</t>
  </si>
  <si>
    <t>CUST5338</t>
  </si>
  <si>
    <t>Veer Malhotra</t>
  </si>
  <si>
    <t>ORD02146</t>
  </si>
  <si>
    <t>Arnav Shetty</t>
  </si>
  <si>
    <t>ORD02147</t>
  </si>
  <si>
    <t>Rati Rajagopalan</t>
  </si>
  <si>
    <t>ORD02148</t>
  </si>
  <si>
    <t>CUST6606</t>
  </si>
  <si>
    <t>Ahana  Anand</t>
  </si>
  <si>
    <t>ORD02149</t>
  </si>
  <si>
    <t>CUST6856</t>
  </si>
  <si>
    <t>Nirvaan Tata</t>
  </si>
  <si>
    <t>ORD02150</t>
  </si>
  <si>
    <t>CUST5054</t>
  </si>
  <si>
    <t>Ivana Varughese</t>
  </si>
  <si>
    <t>ORD02151</t>
  </si>
  <si>
    <t>CUST3732</t>
  </si>
  <si>
    <t>Shamik Vyas</t>
  </si>
  <si>
    <t>ORD02152</t>
  </si>
  <si>
    <t>Aaryahi Hora</t>
  </si>
  <si>
    <t>ORD02153</t>
  </si>
  <si>
    <t>CUST6505</t>
  </si>
  <si>
    <t>Aaina Dutta</t>
  </si>
  <si>
    <t>ORD02154</t>
  </si>
  <si>
    <t>Aarav Subramaniam</t>
  </si>
  <si>
    <t>ORD02155</t>
  </si>
  <si>
    <t>CUST9226</t>
  </si>
  <si>
    <t>Purab Sagar</t>
  </si>
  <si>
    <t>ORD02156</t>
  </si>
  <si>
    <t>CUST3371</t>
  </si>
  <si>
    <t>Jhanvi Sen</t>
  </si>
  <si>
    <t>ORD02157</t>
  </si>
  <si>
    <t>CUST2047</t>
  </si>
  <si>
    <t>Anahi Venkatesh</t>
  </si>
  <si>
    <t>ORD02158</t>
  </si>
  <si>
    <t>CUST4327</t>
  </si>
  <si>
    <t>Ahana  Devi</t>
  </si>
  <si>
    <t>ORD02159</t>
  </si>
  <si>
    <t>Kiara Wadhwa</t>
  </si>
  <si>
    <t>ORD02160</t>
  </si>
  <si>
    <t>CUST4500</t>
  </si>
  <si>
    <t>Tara Saran</t>
  </si>
  <si>
    <t>ORD02161</t>
  </si>
  <si>
    <t>Vedika Kakar</t>
  </si>
  <si>
    <t>ORD02162</t>
  </si>
  <si>
    <t>CUST3243</t>
  </si>
  <si>
    <t>Miraya Dhawan</t>
  </si>
  <si>
    <t>ORD02163</t>
  </si>
  <si>
    <t>CUST5491</t>
  </si>
  <si>
    <t>Zeeshan Rao</t>
  </si>
  <si>
    <t>ORD02164</t>
  </si>
  <si>
    <t>CUST1560</t>
  </si>
  <si>
    <t>Shlok Koshy</t>
  </si>
  <si>
    <t>ORD02165</t>
  </si>
  <si>
    <t>CUST1778</t>
  </si>
  <si>
    <t>Faiyaz Biswas</t>
  </si>
  <si>
    <t>ORD02166</t>
  </si>
  <si>
    <t>Mahika Dewan</t>
  </si>
  <si>
    <t>ORD02167</t>
  </si>
  <si>
    <t>CUST1794</t>
  </si>
  <si>
    <t>Baiju Gole</t>
  </si>
  <si>
    <t>ORD02168</t>
  </si>
  <si>
    <t>CUST9772</t>
  </si>
  <si>
    <t>Zain Bhardwaj</t>
  </si>
  <si>
    <t>ORD02169</t>
  </si>
  <si>
    <t>Romil Yadav</t>
  </si>
  <si>
    <t>ORD02170</t>
  </si>
  <si>
    <t>CUST1206</t>
  </si>
  <si>
    <t>Hiran Joshi</t>
  </si>
  <si>
    <t>ORD02171</t>
  </si>
  <si>
    <t>CUST5210</t>
  </si>
  <si>
    <t>Nitya Tank</t>
  </si>
  <si>
    <t>ORD02172</t>
  </si>
  <si>
    <t>Alia Goyal</t>
  </si>
  <si>
    <t>ORD02173</t>
  </si>
  <si>
    <t>Divij Mand</t>
  </si>
  <si>
    <t>ORD02174</t>
  </si>
  <si>
    <t>CUST8430</t>
  </si>
  <si>
    <t>Darshit Khatri</t>
  </si>
  <si>
    <t>ORD02175</t>
  </si>
  <si>
    <t>CUST7803</t>
  </si>
  <si>
    <t>Ivan Basak</t>
  </si>
  <si>
    <t>ORD02176</t>
  </si>
  <si>
    <t>Hunar Sodhi</t>
  </si>
  <si>
    <t>ORD02177</t>
  </si>
  <si>
    <t>CUST3290</t>
  </si>
  <si>
    <t>Charvi Joshi</t>
  </si>
  <si>
    <t>ORD02178</t>
  </si>
  <si>
    <t>CUST4355</t>
  </si>
  <si>
    <t>Shayak Toor</t>
  </si>
  <si>
    <t>ORD02179</t>
  </si>
  <si>
    <t>CUST4040</t>
  </si>
  <si>
    <t>Aarav Amble</t>
  </si>
  <si>
    <t>ORD02180</t>
  </si>
  <si>
    <t>CUST1445</t>
  </si>
  <si>
    <t>Eshani Chad</t>
  </si>
  <si>
    <t>ORD02181</t>
  </si>
  <si>
    <t>CUST4790</t>
  </si>
  <si>
    <t>Drishya Sarna</t>
  </si>
  <si>
    <t>ORD02182</t>
  </si>
  <si>
    <t>ORD02183</t>
  </si>
  <si>
    <t>CUST4654</t>
  </si>
  <si>
    <t>Oorja Kala</t>
  </si>
  <si>
    <t>ORD02184</t>
  </si>
  <si>
    <t>CUST3790</t>
  </si>
  <si>
    <t>Devansh Zachariah</t>
  </si>
  <si>
    <t>ORD02185</t>
  </si>
  <si>
    <t>CUST7561</t>
  </si>
  <si>
    <t>Miraya Grewal</t>
  </si>
  <si>
    <t>ORD02186</t>
  </si>
  <si>
    <t>Nayantara Ravi</t>
  </si>
  <si>
    <t>ORD02187</t>
  </si>
  <si>
    <t>CUST2555</t>
  </si>
  <si>
    <t>Gatik Chaudhary</t>
  </si>
  <si>
    <t>ORD02188</t>
  </si>
  <si>
    <t>CUST4278</t>
  </si>
  <si>
    <t>Madhav Mani</t>
  </si>
  <si>
    <t>ORD02189</t>
  </si>
  <si>
    <t>CUST7725</t>
  </si>
  <si>
    <t>Nishith Dugar</t>
  </si>
  <si>
    <t>ORD02190</t>
  </si>
  <si>
    <t>CUST1877</t>
  </si>
  <si>
    <t>Neysa Acharya</t>
  </si>
  <si>
    <t>ORD02191</t>
  </si>
  <si>
    <t>Jayesh Chander</t>
  </si>
  <si>
    <t>ORD02192</t>
  </si>
  <si>
    <t>Dharmajan Toor</t>
  </si>
  <si>
    <t>ORD02193</t>
  </si>
  <si>
    <t>CUST6454</t>
  </si>
  <si>
    <t>Alisha Bhatt</t>
  </si>
  <si>
    <t>ORD02194</t>
  </si>
  <si>
    <t>Ivan Ramanathan</t>
  </si>
  <si>
    <t>ORD02195</t>
  </si>
  <si>
    <t>CUST5162</t>
  </si>
  <si>
    <t>Drishya Tata</t>
  </si>
  <si>
    <t>ORD02196</t>
  </si>
  <si>
    <t>Eshani Virk</t>
  </si>
  <si>
    <t>ORD02197</t>
  </si>
  <si>
    <t>CUST1142</t>
  </si>
  <si>
    <t>Myra Kunda</t>
  </si>
  <si>
    <t>ORD02198</t>
  </si>
  <si>
    <t>CUST3221</t>
  </si>
  <si>
    <t>Shayak Madan</t>
  </si>
  <si>
    <t>ORD02199</t>
  </si>
  <si>
    <t>CUST2522</t>
  </si>
  <si>
    <t>Shray Bansal</t>
  </si>
  <si>
    <t>ORD02200</t>
  </si>
  <si>
    <t>Lavanya Sagar</t>
  </si>
  <si>
    <t>ORD02201</t>
  </si>
  <si>
    <t>CUST5429</t>
  </si>
  <si>
    <t>Jiya Bail</t>
  </si>
  <si>
    <t>ORD02202</t>
  </si>
  <si>
    <t>CUST6055</t>
  </si>
  <si>
    <t>Vidur Sibal</t>
  </si>
  <si>
    <t>ORD02203</t>
  </si>
  <si>
    <t>CUST1504</t>
  </si>
  <si>
    <t>Charvi Borde</t>
  </si>
  <si>
    <t>ORD02204</t>
  </si>
  <si>
    <t>Himmat Kalla</t>
  </si>
  <si>
    <t>ORD02205</t>
  </si>
  <si>
    <t>CUST4152</t>
  </si>
  <si>
    <t>Pari Bhalla</t>
  </si>
  <si>
    <t>ORD02206</t>
  </si>
  <si>
    <t>CUST1914</t>
  </si>
  <si>
    <t>Alisha Chandra</t>
  </si>
  <si>
    <t>ORD02207</t>
  </si>
  <si>
    <t>CUST3874</t>
  </si>
  <si>
    <t>Saanvi Atwal</t>
  </si>
  <si>
    <t>ORD02208</t>
  </si>
  <si>
    <t>CUST3750</t>
  </si>
  <si>
    <t>Rati Dalal</t>
  </si>
  <si>
    <t>ORD02209</t>
  </si>
  <si>
    <t>CUST1266</t>
  </si>
  <si>
    <t>Tanya Golla</t>
  </si>
  <si>
    <t>ORD02210</t>
  </si>
  <si>
    <t>CUST4134</t>
  </si>
  <si>
    <t>Vedika Sule</t>
  </si>
  <si>
    <t>ORD02211</t>
  </si>
  <si>
    <t>Ayesha Talwar</t>
  </si>
  <si>
    <t>ORD02212</t>
  </si>
  <si>
    <t>CUST3188</t>
  </si>
  <si>
    <t>Indrajit Tank</t>
  </si>
  <si>
    <t>ORD02213</t>
  </si>
  <si>
    <t>CUST9569</t>
  </si>
  <si>
    <t>Indranil Ramaswamy</t>
  </si>
  <si>
    <t>ORD02214</t>
  </si>
  <si>
    <t>CUST4432</t>
  </si>
  <si>
    <t>Fateh Bajaj</t>
  </si>
  <si>
    <t>ORD02215</t>
  </si>
  <si>
    <t>Siya Chaudhuri</t>
  </si>
  <si>
    <t>ORD02216</t>
  </si>
  <si>
    <t>Vritika Chadha</t>
  </si>
  <si>
    <t>ORD02217</t>
  </si>
  <si>
    <t>CUST8098</t>
  </si>
  <si>
    <t>Devansh Rege</t>
  </si>
  <si>
    <t>ORD02218</t>
  </si>
  <si>
    <t>CUST2681</t>
  </si>
  <si>
    <t>Dhruv Sahni</t>
  </si>
  <si>
    <t>ORD02219</t>
  </si>
  <si>
    <t>CUST1327</t>
  </si>
  <si>
    <t>Madhup Rajagopal</t>
  </si>
  <si>
    <t>ORD02220</t>
  </si>
  <si>
    <t>CUST8126</t>
  </si>
  <si>
    <t>Jivika Khalsa</t>
  </si>
  <si>
    <t>ORD02221</t>
  </si>
  <si>
    <t>CUST6093</t>
  </si>
  <si>
    <t>Kismat Kunda</t>
  </si>
  <si>
    <t>ORD02222</t>
  </si>
  <si>
    <t>CUST5926</t>
  </si>
  <si>
    <t>Anay Saini</t>
  </si>
  <si>
    <t>ORD02223</t>
  </si>
  <si>
    <t>CUST2168</t>
  </si>
  <si>
    <t>Renee Malhotra</t>
  </si>
  <si>
    <t>ORD02224</t>
  </si>
  <si>
    <t>CUST6293</t>
  </si>
  <si>
    <t>Gokul Biswas</t>
  </si>
  <si>
    <t>ORD02225</t>
  </si>
  <si>
    <t>CUST4414</t>
  </si>
  <si>
    <t>Piya Agarwal</t>
  </si>
  <si>
    <t>ORD02226</t>
  </si>
  <si>
    <t>CUST7345</t>
  </si>
  <si>
    <t>Elakshi Wali</t>
  </si>
  <si>
    <t>ORD02227</t>
  </si>
  <si>
    <t>CUST9334</t>
  </si>
  <si>
    <t>Aniruddh Ganesh</t>
  </si>
  <si>
    <t>ORD02228</t>
  </si>
  <si>
    <t>CUST7908</t>
  </si>
  <si>
    <t>Stuvan Mallick</t>
  </si>
  <si>
    <t>ORD02229</t>
  </si>
  <si>
    <t>CUST8012</t>
  </si>
  <si>
    <t>Navya Dora</t>
  </si>
  <si>
    <t>ORD02230</t>
  </si>
  <si>
    <t>CUST9001</t>
  </si>
  <si>
    <t>Indranil Chand</t>
  </si>
  <si>
    <t>ORD02231</t>
  </si>
  <si>
    <t>CUST3266</t>
  </si>
  <si>
    <t>Hrishita Karpe</t>
  </si>
  <si>
    <t>ORD02232</t>
  </si>
  <si>
    <t>Amani Mani</t>
  </si>
  <si>
    <t>ORD02233</t>
  </si>
  <si>
    <t>CUST6195</t>
  </si>
  <si>
    <t>Adira Karpe</t>
  </si>
  <si>
    <t>ORD02234</t>
  </si>
  <si>
    <t>CUST7701</t>
  </si>
  <si>
    <t>Divyansh Shah</t>
  </si>
  <si>
    <t>ORD02235</t>
  </si>
  <si>
    <t>CUST7924</t>
  </si>
  <si>
    <t>Manjari Yohannan</t>
  </si>
  <si>
    <t>ORD02236</t>
  </si>
  <si>
    <t>CUST1603</t>
  </si>
  <si>
    <t>Aniruddh Suri</t>
  </si>
  <si>
    <t>ORD02237</t>
  </si>
  <si>
    <t>CUST7904</t>
  </si>
  <si>
    <t>Anaya Mahal</t>
  </si>
  <si>
    <t>ORD02238</t>
  </si>
  <si>
    <t>Divyansh Mand</t>
  </si>
  <si>
    <t>ORD02239</t>
  </si>
  <si>
    <t>CUST7690</t>
  </si>
  <si>
    <t>Pranay Sharma</t>
  </si>
  <si>
    <t>ORD02240</t>
  </si>
  <si>
    <t>CUST1259</t>
  </si>
  <si>
    <t>Aarna Bir</t>
  </si>
  <si>
    <t>ORD02241</t>
  </si>
  <si>
    <t>Madhav Walla</t>
  </si>
  <si>
    <t>ORD02242</t>
  </si>
  <si>
    <t>CUST8883</t>
  </si>
  <si>
    <t>Vedika Brahmbhatt</t>
  </si>
  <si>
    <t>ORD02243</t>
  </si>
  <si>
    <t>Ahana  Singh</t>
  </si>
  <si>
    <t>ORD02244</t>
  </si>
  <si>
    <t>CUST6563</t>
  </si>
  <si>
    <t>Diya Raj</t>
  </si>
  <si>
    <t>ORD02245</t>
  </si>
  <si>
    <t>CUST3727</t>
  </si>
  <si>
    <t>Divit Mandal</t>
  </si>
  <si>
    <t>ORD02246</t>
  </si>
  <si>
    <t>CUST2564</t>
  </si>
  <si>
    <t>Alia Barad</t>
  </si>
  <si>
    <t>ORD02247</t>
  </si>
  <si>
    <t>CUST6214</t>
  </si>
  <si>
    <t>Keya Sahota</t>
  </si>
  <si>
    <t>ORD02248</t>
  </si>
  <si>
    <t>CUST1948</t>
  </si>
  <si>
    <t>Ranbir Contractor</t>
  </si>
  <si>
    <t>ORD02249</t>
  </si>
  <si>
    <t>CUST6655</t>
  </si>
  <si>
    <t>Jiya Kari</t>
  </si>
  <si>
    <t>ORD02250</t>
  </si>
  <si>
    <t>CUST1909</t>
  </si>
  <si>
    <t>Yashvi Golla</t>
  </si>
  <si>
    <t>ORD02251</t>
  </si>
  <si>
    <t>CUST2684</t>
  </si>
  <si>
    <t>Prerak Grewal</t>
  </si>
  <si>
    <t>ORD02252</t>
  </si>
  <si>
    <t>CUST2427</t>
  </si>
  <si>
    <t>Himmat Rastogi</t>
  </si>
  <si>
    <t>ORD02253</t>
  </si>
  <si>
    <t>CUST4661</t>
  </si>
  <si>
    <t>Jivin Venkatesh</t>
  </si>
  <si>
    <t>ORD02254</t>
  </si>
  <si>
    <t>CUST7672</t>
  </si>
  <si>
    <t>Abram Joshi</t>
  </si>
  <si>
    <t>ORD02255</t>
  </si>
  <si>
    <t>CUST2960</t>
  </si>
  <si>
    <t>Anay Bala</t>
  </si>
  <si>
    <t>ORD02256</t>
  </si>
  <si>
    <t>CUST6026</t>
  </si>
  <si>
    <t>Shalv Din</t>
  </si>
  <si>
    <t>ORD02257</t>
  </si>
  <si>
    <t>CUST2528</t>
  </si>
  <si>
    <t>Prerak Jani</t>
  </si>
  <si>
    <t>ORD02258</t>
  </si>
  <si>
    <t>Renee Banerjee</t>
  </si>
  <si>
    <t>ORD02259</t>
  </si>
  <si>
    <t>CUST1499</t>
  </si>
  <si>
    <t>Nitya Chakraborty</t>
  </si>
  <si>
    <t>ORD02260</t>
  </si>
  <si>
    <t>CUST6762</t>
  </si>
  <si>
    <t>Diya Sahota</t>
  </si>
  <si>
    <t>ORD02261</t>
  </si>
  <si>
    <t>Urvi Goswami</t>
  </si>
  <si>
    <t>ORD02262</t>
  </si>
  <si>
    <t>CUST6483</t>
  </si>
  <si>
    <t>Shalv Garde</t>
  </si>
  <si>
    <t>ORD02263</t>
  </si>
  <si>
    <t>CUST1469</t>
  </si>
  <si>
    <t>Parinaaz Talwar</t>
  </si>
  <si>
    <t>ORD02264</t>
  </si>
  <si>
    <t>CUST6588</t>
  </si>
  <si>
    <t>Nayantara Loyal</t>
  </si>
  <si>
    <t>ORD02265</t>
  </si>
  <si>
    <t>Kavya Kadakia</t>
  </si>
  <si>
    <t>ORD02266</t>
  </si>
  <si>
    <t>Charvi Kala</t>
  </si>
  <si>
    <t>ORD02267</t>
  </si>
  <si>
    <t>CUST1377</t>
  </si>
  <si>
    <t>Suhana Sehgal</t>
  </si>
  <si>
    <t>ORD02268</t>
  </si>
  <si>
    <t>CUST8327</t>
  </si>
  <si>
    <t>Hridaan Dara</t>
  </si>
  <si>
    <t>ORD02269</t>
  </si>
  <si>
    <t>CUST6286</t>
  </si>
  <si>
    <t>Eshani Srivastava</t>
  </si>
  <si>
    <t>ORD02270</t>
  </si>
  <si>
    <t>CUST6925</t>
  </si>
  <si>
    <t>Krish Dayal</t>
  </si>
  <si>
    <t>ORD02271</t>
  </si>
  <si>
    <t>CUST1922</t>
  </si>
  <si>
    <t>Vardaniya Brahmbhatt</t>
  </si>
  <si>
    <t>ORD02272</t>
  </si>
  <si>
    <t>CUST9662</t>
  </si>
  <si>
    <t>Tarini Mannan</t>
  </si>
  <si>
    <t>ORD02273</t>
  </si>
  <si>
    <t>Umang Cherian</t>
  </si>
  <si>
    <t>ORD02274</t>
  </si>
  <si>
    <t>CUST9768</t>
  </si>
  <si>
    <t>Sumer Lal</t>
  </si>
  <si>
    <t>ORD02275</t>
  </si>
  <si>
    <t>CUST5404</t>
  </si>
  <si>
    <t>Nitara Agarwal</t>
  </si>
  <si>
    <t>ORD02276</t>
  </si>
  <si>
    <t>CUST6646</t>
  </si>
  <si>
    <t>Madhav Ahluwalia</t>
  </si>
  <si>
    <t>ORD02277</t>
  </si>
  <si>
    <t>CUST5769</t>
  </si>
  <si>
    <t>Badal Mani</t>
  </si>
  <si>
    <t>ORD02278</t>
  </si>
  <si>
    <t>CUST5213</t>
  </si>
  <si>
    <t>Saksham Yohannan</t>
  </si>
  <si>
    <t>ORD02279</t>
  </si>
  <si>
    <t>Lakshit Bahl</t>
  </si>
  <si>
    <t>ORD02280</t>
  </si>
  <si>
    <t>CUST2806</t>
  </si>
  <si>
    <t>Nitya D’Alia</t>
  </si>
  <si>
    <t>ORD02281</t>
  </si>
  <si>
    <t>CUST5600</t>
  </si>
  <si>
    <t>Shanaya Sundaram</t>
  </si>
  <si>
    <t>ORD02282</t>
  </si>
  <si>
    <t>Bhavin Sundaram</t>
  </si>
  <si>
    <t>ORD02283</t>
  </si>
  <si>
    <t>Mohanlal Krishna</t>
  </si>
  <si>
    <t>ORD02284</t>
  </si>
  <si>
    <t>CUST5465</t>
  </si>
  <si>
    <t>Hiran Sem</t>
  </si>
  <si>
    <t>ORD02285</t>
  </si>
  <si>
    <t>Anika Singhal</t>
  </si>
  <si>
    <t>ORD02286</t>
  </si>
  <si>
    <t>CUST3509</t>
  </si>
  <si>
    <t>Advik Bhatti</t>
  </si>
  <si>
    <t>ORD02287</t>
  </si>
  <si>
    <t>CUST4563</t>
  </si>
  <si>
    <t>Ahana  Badami</t>
  </si>
  <si>
    <t>ORD02288</t>
  </si>
  <si>
    <t>CUST5256</t>
  </si>
  <si>
    <t>Amani Sehgal</t>
  </si>
  <si>
    <t>ORD02289</t>
  </si>
  <si>
    <t>CUST8872</t>
  </si>
  <si>
    <t>Kashvi Dar</t>
  </si>
  <si>
    <t>ORD02290</t>
  </si>
  <si>
    <t>CUST5543</t>
  </si>
  <si>
    <t>Hiran Gole</t>
  </si>
  <si>
    <t>ORD02291</t>
  </si>
  <si>
    <t>CUST9519</t>
  </si>
  <si>
    <t>Aarush Sami</t>
  </si>
  <si>
    <t>ORD02292</t>
  </si>
  <si>
    <t>CUST8887</t>
  </si>
  <si>
    <t>Gokul Tank</t>
  </si>
  <si>
    <t>ORD02293</t>
  </si>
  <si>
    <t>CUST8076</t>
  </si>
  <si>
    <t>Jayan Karnik</t>
  </si>
  <si>
    <t>ORD02294</t>
  </si>
  <si>
    <t>CUST1880</t>
  </si>
  <si>
    <t>Rohan Char</t>
  </si>
  <si>
    <t>ORD02295</t>
  </si>
  <si>
    <t>CUST1782</t>
  </si>
  <si>
    <t>Prisha Ganesan</t>
  </si>
  <si>
    <t>ORD02296</t>
  </si>
  <si>
    <t>CUST5299</t>
  </si>
  <si>
    <t>Azad Atwal</t>
  </si>
  <si>
    <t>ORD02297</t>
  </si>
  <si>
    <t>CUST8992</t>
  </si>
  <si>
    <t>Jivika Deshmukh</t>
  </si>
  <si>
    <t>ORD02298</t>
  </si>
  <si>
    <t>CUST7109</t>
  </si>
  <si>
    <t>Vardaniya Desai</t>
  </si>
  <si>
    <t>ORD02299</t>
  </si>
  <si>
    <t>CUST7697</t>
  </si>
  <si>
    <t>Mehul Ranganathan</t>
  </si>
  <si>
    <t>ORD02300</t>
  </si>
  <si>
    <t>ORD02301</t>
  </si>
  <si>
    <t>CUST2573</t>
  </si>
  <si>
    <t>Hiran Soman</t>
  </si>
  <si>
    <t>ORD02302</t>
  </si>
  <si>
    <t>CUST9490</t>
  </si>
  <si>
    <t>Aarush Tripathi</t>
  </si>
  <si>
    <t>ORD02303</t>
  </si>
  <si>
    <t>CUST2275</t>
  </si>
  <si>
    <t>Krish Sinha</t>
  </si>
  <si>
    <t>ORD02304</t>
  </si>
  <si>
    <t>CUST1547</t>
  </si>
  <si>
    <t>Mishti Rajagopal</t>
  </si>
  <si>
    <t>ORD02305</t>
  </si>
  <si>
    <t>CUST6982</t>
  </si>
  <si>
    <t>Purab Ravi</t>
  </si>
  <si>
    <t>ORD02306</t>
  </si>
  <si>
    <t>CUST7029</t>
  </si>
  <si>
    <t>Bhavin Choudhary</t>
  </si>
  <si>
    <t>ORD02307</t>
  </si>
  <si>
    <t>CUST2398</t>
  </si>
  <si>
    <t>Shlok Sura</t>
  </si>
  <si>
    <t>ORD02308</t>
  </si>
  <si>
    <t>Mannat Hora</t>
  </si>
  <si>
    <t>ORD02309</t>
  </si>
  <si>
    <t>CUST9522</t>
  </si>
  <si>
    <t>Himmat Bail</t>
  </si>
  <si>
    <t>ORD02310</t>
  </si>
  <si>
    <t>CUST3512</t>
  </si>
  <si>
    <t>Yakshit Samra</t>
  </si>
  <si>
    <t>ORD02311</t>
  </si>
  <si>
    <t>CUST2119</t>
  </si>
  <si>
    <t>Riya Balan</t>
  </si>
  <si>
    <t>ORD02312</t>
  </si>
  <si>
    <t>CUST3726</t>
  </si>
  <si>
    <t>Inaaya  Sathe</t>
  </si>
  <si>
    <t>ORD02313</t>
  </si>
  <si>
    <t>CUST6217</t>
  </si>
  <si>
    <t>Aarna Sodhi</t>
  </si>
  <si>
    <t>ORD02314</t>
  </si>
  <si>
    <t>CUST2251</t>
  </si>
  <si>
    <t>Aarna Taneja</t>
  </si>
  <si>
    <t>ORD02315</t>
  </si>
  <si>
    <t>Yuvaan Soman</t>
  </si>
  <si>
    <t>ORD02316</t>
  </si>
  <si>
    <t>CUST5578</t>
  </si>
  <si>
    <t>Reyansh Sekhon</t>
  </si>
  <si>
    <t>ORD02317</t>
  </si>
  <si>
    <t>CUST6302</t>
  </si>
  <si>
    <t>Samaira Sahni</t>
  </si>
  <si>
    <t>ORD02318</t>
  </si>
  <si>
    <t>Nitara Sood</t>
  </si>
  <si>
    <t>ORD02319</t>
  </si>
  <si>
    <t>CUST8619</t>
  </si>
  <si>
    <t>Aarna Ahluwalia</t>
  </si>
  <si>
    <t>ORD02320</t>
  </si>
  <si>
    <t>CUST4039</t>
  </si>
  <si>
    <t>Hiran Kamdar</t>
  </si>
  <si>
    <t>ORD02321</t>
  </si>
  <si>
    <t>CUST1732</t>
  </si>
  <si>
    <t>Lakshit Borde</t>
  </si>
  <si>
    <t>ORD02322</t>
  </si>
  <si>
    <t>CUST2365</t>
  </si>
  <si>
    <t>Lakshay Loyal</t>
  </si>
  <si>
    <t>ORD02323</t>
  </si>
  <si>
    <t>CUST8971</t>
  </si>
  <si>
    <t>Oorja Rege</t>
  </si>
  <si>
    <t>ORD02324</t>
  </si>
  <si>
    <t>CUST7123</t>
  </si>
  <si>
    <t>Saksham Malhotra</t>
  </si>
  <si>
    <t>ORD02325</t>
  </si>
  <si>
    <t>CUST2097</t>
  </si>
  <si>
    <t>Sumer Magar</t>
  </si>
  <si>
    <t>ORD02326</t>
  </si>
  <si>
    <t>CUST1410</t>
  </si>
  <si>
    <t>Samar Bajwa</t>
  </si>
  <si>
    <t>ORD02327</t>
  </si>
  <si>
    <t>CUST2354</t>
  </si>
  <si>
    <t>Kashvi Suri</t>
  </si>
  <si>
    <t>ORD02328</t>
  </si>
  <si>
    <t>ORD02329</t>
  </si>
  <si>
    <t>CUST7023</t>
  </si>
  <si>
    <t>Akarsh Babu</t>
  </si>
  <si>
    <t>ORD02330</t>
  </si>
  <si>
    <t>CUST1439</t>
  </si>
  <si>
    <t>Hrishita Sant</t>
  </si>
  <si>
    <t>ORD02331</t>
  </si>
  <si>
    <t>Vaibhav Varma</t>
  </si>
  <si>
    <t>ORD02332</t>
  </si>
  <si>
    <t>CUST5241</t>
  </si>
  <si>
    <t>Veer Setty</t>
  </si>
  <si>
    <t>ORD02333</t>
  </si>
  <si>
    <t>CUST6318</t>
  </si>
  <si>
    <t>Onkar Barad</t>
  </si>
  <si>
    <t>ORD02334</t>
  </si>
  <si>
    <t>CUST8392</t>
  </si>
  <si>
    <t>Jayan Saraf</t>
  </si>
  <si>
    <t>ORD02335</t>
  </si>
  <si>
    <t>CUST8189</t>
  </si>
  <si>
    <t>Romil Jhaveri</t>
  </si>
  <si>
    <t>ORD02336</t>
  </si>
  <si>
    <t>Baiju Majumdar</t>
  </si>
  <si>
    <t>ORD02337</t>
  </si>
  <si>
    <t>CUST5750</t>
  </si>
  <si>
    <t>Rhea Chander</t>
  </si>
  <si>
    <t>ORD02338</t>
  </si>
  <si>
    <t>CUST1405</t>
  </si>
  <si>
    <t>Nayantara Garg</t>
  </si>
  <si>
    <t>ORD02339</t>
  </si>
  <si>
    <t>CUST3981</t>
  </si>
  <si>
    <t>Lagan Manda</t>
  </si>
  <si>
    <t>ORD02340</t>
  </si>
  <si>
    <t>CUST8193</t>
  </si>
  <si>
    <t>Rasha Dayal</t>
  </si>
  <si>
    <t>ORD02341</t>
  </si>
  <si>
    <t>CUST8275</t>
  </si>
  <si>
    <t>Indrajit Dhar</t>
  </si>
  <si>
    <t>ORD02342</t>
  </si>
  <si>
    <t>CUST1532</t>
  </si>
  <si>
    <t>Jivika Sachdeva</t>
  </si>
  <si>
    <t>ORD02343</t>
  </si>
  <si>
    <t>CUST4764</t>
  </si>
  <si>
    <t>Anahi Sharaf</t>
  </si>
  <si>
    <t>ORD02344</t>
  </si>
  <si>
    <t>CUST6632</t>
  </si>
  <si>
    <t>Alia Lalla</t>
  </si>
  <si>
    <t>ORD02345</t>
  </si>
  <si>
    <t>CUST4972</t>
  </si>
  <si>
    <t>Mehul Mall</t>
  </si>
  <si>
    <t>ORD02346</t>
  </si>
  <si>
    <t>CUST6581</t>
  </si>
  <si>
    <t>Pranay Rattan</t>
  </si>
  <si>
    <t>ORD02347</t>
  </si>
  <si>
    <t>CUST1105</t>
  </si>
  <si>
    <t>Nishith Kala</t>
  </si>
  <si>
    <t>ORD02348</t>
  </si>
  <si>
    <t>CUST8317</t>
  </si>
  <si>
    <t>Rati Dube</t>
  </si>
  <si>
    <t>ORD02349</t>
  </si>
  <si>
    <t>Jiya Kulkarni</t>
  </si>
  <si>
    <t>ORD02350</t>
  </si>
  <si>
    <t>CUST8732</t>
  </si>
  <si>
    <t>Nehmat Sarkar</t>
  </si>
  <si>
    <t>ORD02351</t>
  </si>
  <si>
    <t>CUST2853</t>
  </si>
  <si>
    <t>Akarsh Rana</t>
  </si>
  <si>
    <t>ORD02352</t>
  </si>
  <si>
    <t>CUST9299</t>
  </si>
  <si>
    <t>Ritvik Bala</t>
  </si>
  <si>
    <t>ORD02353</t>
  </si>
  <si>
    <t>CUST3458</t>
  </si>
  <si>
    <t>Elakshi Sandal</t>
  </si>
  <si>
    <t>ORD02354</t>
  </si>
  <si>
    <t>CUST5512</t>
  </si>
  <si>
    <t>Kiaan Hayre</t>
  </si>
  <si>
    <t>ORD02355</t>
  </si>
  <si>
    <t>Aaina Kaur</t>
  </si>
  <si>
    <t>ORD02356</t>
  </si>
  <si>
    <t>CUST8885</t>
  </si>
  <si>
    <t>Kiaan Tandon</t>
  </si>
  <si>
    <t>ORD02357</t>
  </si>
  <si>
    <t>CUST4541</t>
  </si>
  <si>
    <t>Badal Chanda</t>
  </si>
  <si>
    <t>ORD02358</t>
  </si>
  <si>
    <t>CUST3204</t>
  </si>
  <si>
    <t>Mohanlal Guha</t>
  </si>
  <si>
    <t>ORD02359</t>
  </si>
  <si>
    <t>CUST1725</t>
  </si>
  <si>
    <t>Pihu Andra</t>
  </si>
  <si>
    <t>ORD02360</t>
  </si>
  <si>
    <t>CUST1757</t>
  </si>
  <si>
    <t>Saira Agarwal</t>
  </si>
  <si>
    <t>ORD02361</t>
  </si>
  <si>
    <t>Seher Dash</t>
  </si>
  <si>
    <t>ORD02362</t>
  </si>
  <si>
    <t>CUST3046</t>
  </si>
  <si>
    <t>Shlok Kanda</t>
  </si>
  <si>
    <t>ORD02363</t>
  </si>
  <si>
    <t>CUST8528</t>
  </si>
  <si>
    <t>Drishya Bedi</t>
  </si>
  <si>
    <t>ORD02364</t>
  </si>
  <si>
    <t>CUST6666</t>
  </si>
  <si>
    <t>Miraan Kamdar</t>
  </si>
  <si>
    <t>ORD02365</t>
  </si>
  <si>
    <t>CUST8554</t>
  </si>
  <si>
    <t>Biju Singh</t>
  </si>
  <si>
    <t>ORD02366</t>
  </si>
  <si>
    <t>CUST9116</t>
  </si>
  <si>
    <t>Ehsaan Doctor</t>
  </si>
  <si>
    <t>ORD02367</t>
  </si>
  <si>
    <t>CUST1704</t>
  </si>
  <si>
    <t>Mohanlal Som</t>
  </si>
  <si>
    <t>ORD02368</t>
  </si>
  <si>
    <t>CUST7860</t>
  </si>
  <si>
    <t>Vedika Tank</t>
  </si>
  <si>
    <t>ORD02369</t>
  </si>
  <si>
    <t>CUST7802</t>
  </si>
  <si>
    <t>Kabir Bail</t>
  </si>
  <si>
    <t>ORD02370</t>
  </si>
  <si>
    <t>Anaya Solanki</t>
  </si>
  <si>
    <t>ORD02371</t>
  </si>
  <si>
    <t>CUST8538</t>
  </si>
  <si>
    <t>Ira Sundaram</t>
  </si>
  <si>
    <t>ORD02372</t>
  </si>
  <si>
    <t>CUST2077</t>
  </si>
  <si>
    <t>ORD02373</t>
  </si>
  <si>
    <t>CUST9826</t>
  </si>
  <si>
    <t>Divit Dalal</t>
  </si>
  <si>
    <t>ORD02374</t>
  </si>
  <si>
    <t>CUST1325</t>
  </si>
  <si>
    <t>ORD02375</t>
  </si>
  <si>
    <t>CUST3347</t>
  </si>
  <si>
    <t>Faiyaz Mall</t>
  </si>
  <si>
    <t>ORD02376</t>
  </si>
  <si>
    <t>CUST5086</t>
  </si>
  <si>
    <t>Tejas Soni</t>
  </si>
  <si>
    <t>ORD02377</t>
  </si>
  <si>
    <t>Taimur Saraf</t>
  </si>
  <si>
    <t>ORD02378</t>
  </si>
  <si>
    <t>CUST5541</t>
  </si>
  <si>
    <t>Romil Sastry</t>
  </si>
  <si>
    <t>ORD02379</t>
  </si>
  <si>
    <t>CUST5065</t>
  </si>
  <si>
    <t>Ahana  Lall</t>
  </si>
  <si>
    <t>ORD02380</t>
  </si>
  <si>
    <t>CUST2662</t>
  </si>
  <si>
    <t>Aaina Golla</t>
  </si>
  <si>
    <t>ORD02381</t>
  </si>
  <si>
    <t>CUST4960</t>
  </si>
  <si>
    <t>Taran Golla</t>
  </si>
  <si>
    <t>ORD02382</t>
  </si>
  <si>
    <t>CUST2470</t>
  </si>
  <si>
    <t>Neelofar Bassi</t>
  </si>
  <si>
    <t>ORD02383</t>
  </si>
  <si>
    <t>CUST3488</t>
  </si>
  <si>
    <t>Stuvan Swamy</t>
  </si>
  <si>
    <t>ORD02384</t>
  </si>
  <si>
    <t>Kabir Devi</t>
  </si>
  <si>
    <t>ORD02385</t>
  </si>
  <si>
    <t>CUST6722</t>
  </si>
  <si>
    <t>Raunak Master</t>
  </si>
  <si>
    <t>ORD02386</t>
  </si>
  <si>
    <t>CUST6145</t>
  </si>
  <si>
    <t>Samarth Gola</t>
  </si>
  <si>
    <t>ORD02387</t>
  </si>
  <si>
    <t>CUST8054</t>
  </si>
  <si>
    <t>Ryan Sethi</t>
  </si>
  <si>
    <t>ORD02388</t>
  </si>
  <si>
    <t>CUST2198</t>
  </si>
  <si>
    <t>Samaira Koshy</t>
  </si>
  <si>
    <t>ORD02389</t>
  </si>
  <si>
    <t>Kabir Bhatt</t>
  </si>
  <si>
    <t>ORD02390</t>
  </si>
  <si>
    <t>CUST1621</t>
  </si>
  <si>
    <t>Jayesh Mahal</t>
  </si>
  <si>
    <t>ORD02391</t>
  </si>
  <si>
    <t>CUST2608</t>
  </si>
  <si>
    <t>Onkar Wagle</t>
  </si>
  <si>
    <t>ORD02392</t>
  </si>
  <si>
    <t>CUST9776</t>
  </si>
  <si>
    <t>Jiya Sant</t>
  </si>
  <si>
    <t>ORD02393</t>
  </si>
  <si>
    <t>Biju Barman</t>
  </si>
  <si>
    <t>ORD02394</t>
  </si>
  <si>
    <t>CUST2839</t>
  </si>
  <si>
    <t>Faiyaz Andra</t>
  </si>
  <si>
    <t>ORD02395</t>
  </si>
  <si>
    <t>CUST1471</t>
  </si>
  <si>
    <t>Aarav Vora</t>
  </si>
  <si>
    <t>ORD02396</t>
  </si>
  <si>
    <t>Samar Anand</t>
  </si>
  <si>
    <t>ORD02397</t>
  </si>
  <si>
    <t>Nirvi Sachdeva</t>
  </si>
  <si>
    <t>ORD02398</t>
  </si>
  <si>
    <t>Ishita Chad</t>
  </si>
  <si>
    <t>ORD02399</t>
  </si>
  <si>
    <t>CUST1530</t>
  </si>
  <si>
    <t>Hunar Sama</t>
  </si>
  <si>
    <t>ORD02400</t>
  </si>
  <si>
    <t>Nishith Ahluwalia</t>
  </si>
  <si>
    <t>ORD02401</t>
  </si>
  <si>
    <t>CUST3518</t>
  </si>
  <si>
    <t>Priyansh Sathe</t>
  </si>
  <si>
    <t>ORD02402</t>
  </si>
  <si>
    <t>CUST6604</t>
  </si>
  <si>
    <t>Anahita Edwin</t>
  </si>
  <si>
    <t>ORD02403</t>
  </si>
  <si>
    <t>CUST8836</t>
  </si>
  <si>
    <t>Shlok Bhatti</t>
  </si>
  <si>
    <t>ORD02404</t>
  </si>
  <si>
    <t>CUST1450</t>
  </si>
  <si>
    <t>Jayan Chad</t>
  </si>
  <si>
    <t>ORD02405</t>
  </si>
  <si>
    <t>Tarini Kannan</t>
  </si>
  <si>
    <t>ORD02406</t>
  </si>
  <si>
    <t>CUST4189</t>
  </si>
  <si>
    <t>Saanvi Srinivasan</t>
  </si>
  <si>
    <t>ORD02407</t>
  </si>
  <si>
    <t>CUST1068</t>
  </si>
  <si>
    <t>Keya Rastogi</t>
  </si>
  <si>
    <t>ORD02408</t>
  </si>
  <si>
    <t>CUST6888</t>
  </si>
  <si>
    <t>Fateh Sastry</t>
  </si>
  <si>
    <t>ORD02409</t>
  </si>
  <si>
    <t>Shlok Chaudhuri</t>
  </si>
  <si>
    <t>ORD02410</t>
  </si>
  <si>
    <t>Alia Wadhwa</t>
  </si>
  <si>
    <t>ORD02411</t>
  </si>
  <si>
    <t>CUST5617</t>
  </si>
  <si>
    <t>Yuvaan Singh</t>
  </si>
  <si>
    <t>ORD02412</t>
  </si>
  <si>
    <t>CUST2155</t>
  </si>
  <si>
    <t>Nishith Bose</t>
  </si>
  <si>
    <t>ORD02413</t>
  </si>
  <si>
    <t>Pari Gade</t>
  </si>
  <si>
    <t>ORD02414</t>
  </si>
  <si>
    <t>CUST2397</t>
  </si>
  <si>
    <t>Bhamini Sandhu</t>
  </si>
  <si>
    <t>ORD02415</t>
  </si>
  <si>
    <t>CUST3343</t>
  </si>
  <si>
    <t>Prisha Kohli</t>
  </si>
  <si>
    <t>ORD02416</t>
  </si>
  <si>
    <t>CUST4244</t>
  </si>
  <si>
    <t>Kimaya Dar</t>
  </si>
  <si>
    <t>ORD02417</t>
  </si>
  <si>
    <t>CUST3565</t>
  </si>
  <si>
    <t>Misha Salvi</t>
  </si>
  <si>
    <t>ORD02418</t>
  </si>
  <si>
    <t>CUST5503</t>
  </si>
  <si>
    <t>Samaira Keer</t>
  </si>
  <si>
    <t>ORD02419</t>
  </si>
  <si>
    <t>CUST7385</t>
  </si>
  <si>
    <t>Adah Walia</t>
  </si>
  <si>
    <t>ORD02420</t>
  </si>
  <si>
    <t>CUST5386</t>
  </si>
  <si>
    <t>Nirvi Mammen</t>
  </si>
  <si>
    <t>ORD02421</t>
  </si>
  <si>
    <t>CUST4762</t>
  </si>
  <si>
    <t>Sana Chandran</t>
  </si>
  <si>
    <t>ORD02422</t>
  </si>
  <si>
    <t>CUST7312</t>
  </si>
  <si>
    <t>Keya Hari</t>
  </si>
  <si>
    <t>ORD02423</t>
  </si>
  <si>
    <t>Shayak Ramanathan</t>
  </si>
  <si>
    <t>ORD02424</t>
  </si>
  <si>
    <t>CUST7490</t>
  </si>
  <si>
    <t>Ivan Gour</t>
  </si>
  <si>
    <t>ORD02425</t>
  </si>
  <si>
    <t>CUST7202</t>
  </si>
  <si>
    <t>Krish Dash</t>
  </si>
  <si>
    <t>ORD02426</t>
  </si>
  <si>
    <t>CUST8471</t>
  </si>
  <si>
    <t>Vaibhav Rau</t>
  </si>
  <si>
    <t>ORD02427</t>
  </si>
  <si>
    <t>CUST4309</t>
  </si>
  <si>
    <t>Jhanvi Buch</t>
  </si>
  <si>
    <t>ORD02428</t>
  </si>
  <si>
    <t>Renee Dyal</t>
  </si>
  <si>
    <t>ORD02429</t>
  </si>
  <si>
    <t>Lakshay Magar</t>
  </si>
  <si>
    <t>ORD02430</t>
  </si>
  <si>
    <t>CUST4458</t>
  </si>
  <si>
    <t>Priyansh Vala</t>
  </si>
  <si>
    <t>ORD02431</t>
  </si>
  <si>
    <t>CUST6701</t>
  </si>
  <si>
    <t>Anika Dhar</t>
  </si>
  <si>
    <t>ORD02432</t>
  </si>
  <si>
    <t>CUST5971</t>
  </si>
  <si>
    <t>Emir Cheema</t>
  </si>
  <si>
    <t>ORD02433</t>
  </si>
  <si>
    <t>CUST9618</t>
  </si>
  <si>
    <t>Indranil Sachdev</t>
  </si>
  <si>
    <t>ORD02434</t>
  </si>
  <si>
    <t>Ela Bhatnagar</t>
  </si>
  <si>
    <t>ORD02435</t>
  </si>
  <si>
    <t>Anika Saha</t>
  </si>
  <si>
    <t>ORD02436</t>
  </si>
  <si>
    <t>CUST4079</t>
  </si>
  <si>
    <t>Advik Salvi</t>
  </si>
  <si>
    <t>ORD02437</t>
  </si>
  <si>
    <t>CUST6368</t>
  </si>
  <si>
    <t>Azad Sridhar</t>
  </si>
  <si>
    <t>ORD02438</t>
  </si>
  <si>
    <t>Divij Venkatesh</t>
  </si>
  <si>
    <t>ORD02439</t>
  </si>
  <si>
    <t>Yashvi Sekhon</t>
  </si>
  <si>
    <t>ORD02440</t>
  </si>
  <si>
    <t>CUST4154</t>
  </si>
  <si>
    <t>Kashvi Mani</t>
  </si>
  <si>
    <t>ORD02441</t>
  </si>
  <si>
    <t>CUST9388</t>
  </si>
  <si>
    <t>Hrishita Balakrishnan</t>
  </si>
  <si>
    <t>ORD02442</t>
  </si>
  <si>
    <t>CUST4572</t>
  </si>
  <si>
    <t>Trisha Devi</t>
  </si>
  <si>
    <t>ORD02443</t>
  </si>
  <si>
    <t>CUST6944</t>
  </si>
  <si>
    <t>Hiran Mallick</t>
  </si>
  <si>
    <t>ORD02444</t>
  </si>
  <si>
    <t>Indrans Zachariah</t>
  </si>
  <si>
    <t>ORD02445</t>
  </si>
  <si>
    <t>Eva Bhat</t>
  </si>
  <si>
    <t>ORD02446</t>
  </si>
  <si>
    <t>CUST7780</t>
  </si>
  <si>
    <t>Jhanvi Lall</t>
  </si>
  <si>
    <t>ORD02447</t>
  </si>
  <si>
    <t>CUST3943</t>
  </si>
  <si>
    <t>Raghav Lata</t>
  </si>
  <si>
    <t>ORD02448</t>
  </si>
  <si>
    <t>Krish Karpe</t>
  </si>
  <si>
    <t>ORD02449</t>
  </si>
  <si>
    <t>CUST8032</t>
  </si>
  <si>
    <t>Ranbir Baria</t>
  </si>
  <si>
    <t>ORD02450</t>
  </si>
  <si>
    <t>CUST1401</t>
  </si>
  <si>
    <t>Shaan Rajagopalan</t>
  </si>
  <si>
    <t>ORD02451</t>
  </si>
  <si>
    <t>CUST7367</t>
  </si>
  <si>
    <t>Shamik Yogi</t>
  </si>
  <si>
    <t>ORD02452</t>
  </si>
  <si>
    <t>CUST5365</t>
  </si>
  <si>
    <t>Fateh Grewal</t>
  </si>
  <si>
    <t>ORD02453</t>
  </si>
  <si>
    <t>Zaina Kakar</t>
  </si>
  <si>
    <t>ORD02454</t>
  </si>
  <si>
    <t>CUST8674</t>
  </si>
  <si>
    <t>Aaryahi Khalsa</t>
  </si>
  <si>
    <t>ORD02455</t>
  </si>
  <si>
    <t>CUST3392</t>
  </si>
  <si>
    <t>Riaan Doctor</t>
  </si>
  <si>
    <t>ORD02456</t>
  </si>
  <si>
    <t>Aradhya Saxena</t>
  </si>
  <si>
    <t>ORD02457</t>
  </si>
  <si>
    <t>CUST3627</t>
  </si>
  <si>
    <t>Shaan Sachdev</t>
  </si>
  <si>
    <t>ORD02458</t>
  </si>
  <si>
    <t>CUST3721</t>
  </si>
  <si>
    <t>Zeeshan Batta</t>
  </si>
  <si>
    <t>ORD02459</t>
  </si>
  <si>
    <t>CUST9547</t>
  </si>
  <si>
    <t>Anay Sane</t>
  </si>
  <si>
    <t>ORD02460</t>
  </si>
  <si>
    <t>Bhavin Krishnan</t>
  </si>
  <si>
    <t>ORD02461</t>
  </si>
  <si>
    <t>CUST3624</t>
  </si>
  <si>
    <t>Aaryahi Jha</t>
  </si>
  <si>
    <t>ORD02462</t>
  </si>
  <si>
    <t>CUST2497</t>
  </si>
  <si>
    <t>Vaibhav Handa</t>
  </si>
  <si>
    <t>ORD02463</t>
  </si>
  <si>
    <t>CUST8033</t>
  </si>
  <si>
    <t>Arhaan Agrawal</t>
  </si>
  <si>
    <t>ORD02464</t>
  </si>
  <si>
    <t>Vritika Shankar</t>
  </si>
  <si>
    <t>ORD02465</t>
  </si>
  <si>
    <t>Dhanush Bawa</t>
  </si>
  <si>
    <t>ORD02466</t>
  </si>
  <si>
    <t>Baiju Bhatt</t>
  </si>
  <si>
    <t>ORD02467</t>
  </si>
  <si>
    <t>CUST8141</t>
  </si>
  <si>
    <t>Khushi Jayaraman</t>
  </si>
  <si>
    <t>ORD02468</t>
  </si>
  <si>
    <t>CUST2635</t>
  </si>
  <si>
    <t>Drishya Shroff</t>
  </si>
  <si>
    <t>ORD02469</t>
  </si>
  <si>
    <t>CUST3123</t>
  </si>
  <si>
    <t>Indrans Soman</t>
  </si>
  <si>
    <t>ORD02470</t>
  </si>
  <si>
    <t>Aayush Das</t>
  </si>
  <si>
    <t>ORD02471</t>
  </si>
  <si>
    <t>CUST9244</t>
  </si>
  <si>
    <t>Lavanya Krishnan</t>
  </si>
  <si>
    <t>ORD02472</t>
  </si>
  <si>
    <t>CUST7628</t>
  </si>
  <si>
    <t>Nayantara Chaudhuri</t>
  </si>
  <si>
    <t>ORD02473</t>
  </si>
  <si>
    <t>Anya Deep</t>
  </si>
  <si>
    <t>ORD02474</t>
  </si>
  <si>
    <t>CUST2350</t>
  </si>
  <si>
    <t>Aaina Sandal</t>
  </si>
  <si>
    <t>ORD02475</t>
  </si>
  <si>
    <t>CUST8715</t>
  </si>
  <si>
    <t>Shlok Bobal</t>
  </si>
  <si>
    <t>ORD02476</t>
  </si>
  <si>
    <t>CUST5833</t>
  </si>
  <si>
    <t>Nakul Mand</t>
  </si>
  <si>
    <t>ORD02477</t>
  </si>
  <si>
    <t>CUST2446</t>
  </si>
  <si>
    <t>Pari Chokshi</t>
  </si>
  <si>
    <t>ORD02478</t>
  </si>
  <si>
    <t>Advik Issac</t>
  </si>
  <si>
    <t>ORD02479</t>
  </si>
  <si>
    <t>Elakshi Kuruvilla</t>
  </si>
  <si>
    <t>ORD02480</t>
  </si>
  <si>
    <t>CUST9421</t>
  </si>
  <si>
    <t>Anya Chatterjee</t>
  </si>
  <si>
    <t>ORD02481</t>
  </si>
  <si>
    <t>CUST4723</t>
  </si>
  <si>
    <t>Zoya Sarna</t>
  </si>
  <si>
    <t>ORD02482</t>
  </si>
  <si>
    <t>CUST8850</t>
  </si>
  <si>
    <t>Fateh Butala</t>
  </si>
  <si>
    <t>ORD02483</t>
  </si>
  <si>
    <t>CUST3384</t>
  </si>
  <si>
    <t>Lakshay Chada</t>
  </si>
  <si>
    <t>ORD02484</t>
  </si>
  <si>
    <t>CUST8658</t>
  </si>
  <si>
    <t>Kashvi Choudhry</t>
  </si>
  <si>
    <t>ORD02485</t>
  </si>
  <si>
    <t>CUST5869</t>
  </si>
  <si>
    <t>Hazel Gala</t>
  </si>
  <si>
    <t>ORD02486</t>
  </si>
  <si>
    <t>CUST7980</t>
  </si>
  <si>
    <t>Romil Borra</t>
  </si>
  <si>
    <t>ORD02487</t>
  </si>
  <si>
    <t>CUST1507</t>
  </si>
  <si>
    <t>Zain Srinivas</t>
  </si>
  <si>
    <t>ORD02488</t>
  </si>
  <si>
    <t>CUST8031</t>
  </si>
  <si>
    <t>Taran Rama</t>
  </si>
  <si>
    <t>ORD02489</t>
  </si>
  <si>
    <t>CUST8814</t>
  </si>
  <si>
    <t>Aarav Rajagopal</t>
  </si>
  <si>
    <t>ORD02490</t>
  </si>
  <si>
    <t>CUST2538</t>
  </si>
  <si>
    <t>Trisha Tandon</t>
  </si>
  <si>
    <t>ORD02491</t>
  </si>
  <si>
    <t>Miraya Chawla</t>
  </si>
  <si>
    <t>ORD02492</t>
  </si>
  <si>
    <t>CUST1708</t>
  </si>
  <si>
    <t>ORD02493</t>
  </si>
  <si>
    <t>CUST2947</t>
  </si>
  <si>
    <t>Hrishita Kapur</t>
  </si>
  <si>
    <t>ORD02494</t>
  </si>
  <si>
    <t>CUST5784</t>
  </si>
  <si>
    <t>Ryan Bassi</t>
  </si>
  <si>
    <t>ORD02495</t>
  </si>
  <si>
    <t>Nirvaan Dhar</t>
  </si>
  <si>
    <t>ORD02496</t>
  </si>
  <si>
    <t>CUST8702</t>
  </si>
  <si>
    <t>Azad Behl</t>
  </si>
  <si>
    <t>ORD02497</t>
  </si>
  <si>
    <t>CUST7856</t>
  </si>
  <si>
    <t>Biju Sem</t>
  </si>
  <si>
    <t>ORD02498</t>
  </si>
  <si>
    <t>Eva Das</t>
  </si>
  <si>
    <t>ORD02499</t>
  </si>
  <si>
    <t>CUST6455</t>
  </si>
  <si>
    <t>Indrans Deep</t>
  </si>
  <si>
    <t>ORD02500</t>
  </si>
  <si>
    <t>Anika Sanghvi</t>
  </si>
  <si>
    <t>ORD02501</t>
  </si>
  <si>
    <t>CUST9512</t>
  </si>
  <si>
    <t>Darshit Sarraf</t>
  </si>
  <si>
    <t>ORD02502</t>
  </si>
  <si>
    <t>CUST4010</t>
  </si>
  <si>
    <t>Alia Hayer</t>
  </si>
  <si>
    <t>ORD02503</t>
  </si>
  <si>
    <t>CUST8573</t>
  </si>
  <si>
    <t>Divij Ranganathan</t>
  </si>
  <si>
    <t>ORD02504</t>
  </si>
  <si>
    <t>CUST1543</t>
  </si>
  <si>
    <t>Mishti Sarraf</t>
  </si>
  <si>
    <t>ORD02505</t>
  </si>
  <si>
    <t>CUST4788</t>
  </si>
  <si>
    <t>Dhanuk Grewal</t>
  </si>
  <si>
    <t>ORD02506</t>
  </si>
  <si>
    <t>CUST8870</t>
  </si>
  <si>
    <t>Keya Kibe</t>
  </si>
  <si>
    <t>ORD02507</t>
  </si>
  <si>
    <t>CUST5583</t>
  </si>
  <si>
    <t>Manjari Dora</t>
  </si>
  <si>
    <t>ORD02508</t>
  </si>
  <si>
    <t>CUST2018</t>
  </si>
  <si>
    <t>Kashvi Dua</t>
  </si>
  <si>
    <t>ORD02509</t>
  </si>
  <si>
    <t>Nehmat Ramanathan</t>
  </si>
  <si>
    <t>ORD02510</t>
  </si>
  <si>
    <t>CUST1318</t>
  </si>
  <si>
    <t>Piya Basu</t>
  </si>
  <si>
    <t>ORD02511</t>
  </si>
  <si>
    <t>CUST8688</t>
  </si>
  <si>
    <t>Zoya Ghosh</t>
  </si>
  <si>
    <t>ORD02512</t>
  </si>
  <si>
    <t>CUST8506</t>
  </si>
  <si>
    <t>Onkar Ganguly</t>
  </si>
  <si>
    <t>ORD02513</t>
  </si>
  <si>
    <t>Rania Sheth</t>
  </si>
  <si>
    <t>ORD02514</t>
  </si>
  <si>
    <t>CUST9453</t>
  </si>
  <si>
    <t>Zain Mall</t>
  </si>
  <si>
    <t>ORD02515</t>
  </si>
  <si>
    <t>Dhruv Yogi</t>
  </si>
  <si>
    <t>ORD02516</t>
  </si>
  <si>
    <t>Raunak Verma</t>
  </si>
  <si>
    <t>ORD02517</t>
  </si>
  <si>
    <t>CUST2941</t>
  </si>
  <si>
    <t>Azad Chokshi</t>
  </si>
  <si>
    <t>ORD02518</t>
  </si>
  <si>
    <t>CUST1898</t>
  </si>
  <si>
    <t>Suhana Konda</t>
  </si>
  <si>
    <t>ORD02519</t>
  </si>
  <si>
    <t>CUST8422</t>
  </si>
  <si>
    <t>Ivan Gera</t>
  </si>
  <si>
    <t>ORD02520</t>
  </si>
  <si>
    <t>CUST8683</t>
  </si>
  <si>
    <t>Nishith Dhar</t>
  </si>
  <si>
    <t>ORD02521</t>
  </si>
  <si>
    <t>Vaibhav Brahmbhatt</t>
  </si>
  <si>
    <t>ORD02522</t>
  </si>
  <si>
    <t>CUST8755</t>
  </si>
  <si>
    <t>Ehsaan Sant</t>
  </si>
  <si>
    <t>ORD02523</t>
  </si>
  <si>
    <t>Yuvraj  Krishnamurthy</t>
  </si>
  <si>
    <t>ORD02524</t>
  </si>
  <si>
    <t>CUST8222</t>
  </si>
  <si>
    <t>Adah Bose</t>
  </si>
  <si>
    <t>ORD02525</t>
  </si>
  <si>
    <t>CUST7479</t>
  </si>
  <si>
    <t>Kavya Balakrishnan</t>
  </si>
  <si>
    <t>ORD02526</t>
  </si>
  <si>
    <t>CUST1760</t>
  </si>
  <si>
    <t>Tanya Zachariah</t>
  </si>
  <si>
    <t>ORD02527</t>
  </si>
  <si>
    <t>Nitya Kade</t>
  </si>
  <si>
    <t>ORD02528</t>
  </si>
  <si>
    <t>Kaira Keer</t>
  </si>
  <si>
    <t>ORD02529</t>
  </si>
  <si>
    <t>CUST1929</t>
  </si>
  <si>
    <t>Mohanlal Raval</t>
  </si>
  <si>
    <t>ORD02530</t>
  </si>
  <si>
    <t>Taran Amble</t>
  </si>
  <si>
    <t>ORD02531</t>
  </si>
  <si>
    <t>CUST4253</t>
  </si>
  <si>
    <t>Anika Sachar</t>
  </si>
  <si>
    <t>ORD02532</t>
  </si>
  <si>
    <t>CUST3199</t>
  </si>
  <si>
    <t>Veer Sheth</t>
  </si>
  <si>
    <t>ORD02533</t>
  </si>
  <si>
    <t>CUST3308</t>
  </si>
  <si>
    <t>Arnav Bansal</t>
  </si>
  <si>
    <t>ORD02534</t>
  </si>
  <si>
    <t>Emir Suri</t>
  </si>
  <si>
    <t>ORD02535</t>
  </si>
  <si>
    <t>CUST1776</t>
  </si>
  <si>
    <t>Devansh Kulkarni</t>
  </si>
  <si>
    <t>ORD02536</t>
  </si>
  <si>
    <t>CUST8454</t>
  </si>
  <si>
    <t>Jivin Loyal</t>
  </si>
  <si>
    <t>ORD02537</t>
  </si>
  <si>
    <t>CUST1069</t>
  </si>
  <si>
    <t>Tiya Wable</t>
  </si>
  <si>
    <t>ORD02538</t>
  </si>
  <si>
    <t>CUST2048</t>
  </si>
  <si>
    <t>Onkar Chakrabarti</t>
  </si>
  <si>
    <t>ORD02539</t>
  </si>
  <si>
    <t>CUST5826</t>
  </si>
  <si>
    <t>Darshit Ramesh</t>
  </si>
  <si>
    <t>ORD02540</t>
  </si>
  <si>
    <t>CUST7587</t>
  </si>
  <si>
    <t>Emir Bobal</t>
  </si>
  <si>
    <t>ORD02541</t>
  </si>
  <si>
    <t>CUST6178</t>
  </si>
  <si>
    <t>Nehmat Varghese</t>
  </si>
  <si>
    <t>ORD02542</t>
  </si>
  <si>
    <t>CUST8208</t>
  </si>
  <si>
    <t>Vardaniya Saha</t>
  </si>
  <si>
    <t>ORD02543</t>
  </si>
  <si>
    <t>CUST2026</t>
  </si>
  <si>
    <t>Navya Lata</t>
  </si>
  <si>
    <t>ORD02544</t>
  </si>
  <si>
    <t>Nirvaan Bir</t>
  </si>
  <si>
    <t>ORD02545</t>
  </si>
  <si>
    <t>CUST8094</t>
  </si>
  <si>
    <t>Dhruv Upadhyay</t>
  </si>
  <si>
    <t>ORD02546</t>
  </si>
  <si>
    <t>CUST2245</t>
  </si>
  <si>
    <t>Urvi Deep</t>
  </si>
  <si>
    <t>ORD02547</t>
  </si>
  <si>
    <t>Bhavin Jaggi</t>
  </si>
  <si>
    <t>ORD02548</t>
  </si>
  <si>
    <t>CUST4608</t>
  </si>
  <si>
    <t>Aradhya Bhargava</t>
  </si>
  <si>
    <t>ORD02549</t>
  </si>
  <si>
    <t>CUST8087</t>
  </si>
  <si>
    <t>Rohan Goel</t>
  </si>
  <si>
    <t>ORD02550</t>
  </si>
  <si>
    <t>Jivika Brar</t>
  </si>
  <si>
    <t>ORD02551</t>
  </si>
  <si>
    <t>CUST4710</t>
  </si>
  <si>
    <t>Amira Banerjee</t>
  </si>
  <si>
    <t>ORD02552</t>
  </si>
  <si>
    <t>CUST7033</t>
  </si>
  <si>
    <t>Kismat Sabharwal</t>
  </si>
  <si>
    <t>ORD02553</t>
  </si>
  <si>
    <t>CUST5172</t>
  </si>
  <si>
    <t>Pranay Jani</t>
  </si>
  <si>
    <t>ORD02554</t>
  </si>
  <si>
    <t>CUST3073</t>
  </si>
  <si>
    <t>Elakshi Karpe</t>
  </si>
  <si>
    <t>ORD02555</t>
  </si>
  <si>
    <t>Raunak Lalla</t>
  </si>
  <si>
    <t>ORD02556</t>
  </si>
  <si>
    <t>Tarini Kalita</t>
  </si>
  <si>
    <t>ORD02557</t>
  </si>
  <si>
    <t>CUST9644</t>
  </si>
  <si>
    <t>Manjari Varma</t>
  </si>
  <si>
    <t>ORD02558</t>
  </si>
  <si>
    <t>CUST4739</t>
  </si>
  <si>
    <t>Umang Khare</t>
  </si>
  <si>
    <t>ORD02559</t>
  </si>
  <si>
    <t>CUST8171</t>
  </si>
  <si>
    <t>Gokul Kaur</t>
  </si>
  <si>
    <t>ORD02560</t>
  </si>
  <si>
    <t>CUST5571</t>
  </si>
  <si>
    <t>Damini Venkatesh</t>
  </si>
  <si>
    <t>ORD02561</t>
  </si>
  <si>
    <t>CUST1773</t>
  </si>
  <si>
    <t>Nehmat Biswas</t>
  </si>
  <si>
    <t>ORD02562</t>
  </si>
  <si>
    <t>Kanav Rout</t>
  </si>
  <si>
    <t>ORD02563</t>
  </si>
  <si>
    <t>CUST1277</t>
  </si>
  <si>
    <t>ORD02564</t>
  </si>
  <si>
    <t>CUST9044</t>
  </si>
  <si>
    <t>Arnav Vig</t>
  </si>
  <si>
    <t>ORD02565</t>
  </si>
  <si>
    <t>CUST5846</t>
  </si>
  <si>
    <t>Saira Guha</t>
  </si>
  <si>
    <t>ORD02566</t>
  </si>
  <si>
    <t>Veer Manda</t>
  </si>
  <si>
    <t>ORD02567</t>
  </si>
  <si>
    <t>CUST6652</t>
  </si>
  <si>
    <t>Aarav Bail</t>
  </si>
  <si>
    <t>ORD02568</t>
  </si>
  <si>
    <t>CUST2217</t>
  </si>
  <si>
    <t>Shaan Kapadia</t>
  </si>
  <si>
    <t>ORD02569</t>
  </si>
  <si>
    <t>CUST3440</t>
  </si>
  <si>
    <t>Nitara Sha</t>
  </si>
  <si>
    <t>ORD02570</t>
  </si>
  <si>
    <t>CUST9960</t>
  </si>
  <si>
    <t>Azad Thakur</t>
  </si>
  <si>
    <t>ORD02571</t>
  </si>
  <si>
    <t>CUST1157</t>
  </si>
  <si>
    <t>Yasmin Sundaram</t>
  </si>
  <si>
    <t>ORD02572</t>
  </si>
  <si>
    <t>CUST2450</t>
  </si>
  <si>
    <t>Chirag Kar</t>
  </si>
  <si>
    <t>ORD02573</t>
  </si>
  <si>
    <t>Elakshi Doshi</t>
  </si>
  <si>
    <t>ORD02574</t>
  </si>
  <si>
    <t>CUST2865</t>
  </si>
  <si>
    <t>Jhanvi Bains</t>
  </si>
  <si>
    <t>ORD02575</t>
  </si>
  <si>
    <t>CUST3881</t>
  </si>
  <si>
    <t>Nirvi Sahota</t>
  </si>
  <si>
    <t>ORD02576</t>
  </si>
  <si>
    <t>CUST3710</t>
  </si>
  <si>
    <t>Madhav Boase</t>
  </si>
  <si>
    <t>ORD02577</t>
  </si>
  <si>
    <t>CUST3666</t>
  </si>
  <si>
    <t>Neelofar Sha</t>
  </si>
  <si>
    <t>ORD02578</t>
  </si>
  <si>
    <t>Piya Bath</t>
  </si>
  <si>
    <t>ORD02579</t>
  </si>
  <si>
    <t>Nitya Bail</t>
  </si>
  <si>
    <t>ORD02580</t>
  </si>
  <si>
    <t>CUST2886</t>
  </si>
  <si>
    <t>Dhruv Bansal</t>
  </si>
  <si>
    <t>ORD02581</t>
  </si>
  <si>
    <t>CUST5317</t>
  </si>
  <si>
    <t>Reyansh Srinivas</t>
  </si>
  <si>
    <t>ORD02582</t>
  </si>
  <si>
    <t>CUST6681</t>
  </si>
  <si>
    <t>Kartik Chana</t>
  </si>
  <si>
    <t>ORD02583</t>
  </si>
  <si>
    <t>CUST9150</t>
  </si>
  <si>
    <t>Indrajit Krishnan</t>
  </si>
  <si>
    <t>ORD02584</t>
  </si>
  <si>
    <t>CUST7536</t>
  </si>
  <si>
    <t>Diya Kalla</t>
  </si>
  <si>
    <t>ORD02585</t>
  </si>
  <si>
    <t>Lagan Bhatnagar</t>
  </si>
  <si>
    <t>ORD02586</t>
  </si>
  <si>
    <t>CUST9117</t>
  </si>
  <si>
    <t>Madhup Chaudhary</t>
  </si>
  <si>
    <t>ORD02587</t>
  </si>
  <si>
    <t>Urvi Sehgal</t>
  </si>
  <si>
    <t>ORD02588</t>
  </si>
  <si>
    <t>CUST1085</t>
  </si>
  <si>
    <t>Sumer Srivastava</t>
  </si>
  <si>
    <t>ORD02589</t>
  </si>
  <si>
    <t>CUST2844</t>
  </si>
  <si>
    <t>Jayesh Bahl</t>
  </si>
  <si>
    <t>ORD02590</t>
  </si>
  <si>
    <t>CUST9890</t>
  </si>
  <si>
    <t>Tiya Agate</t>
  </si>
  <si>
    <t>ORD02591</t>
  </si>
  <si>
    <t>CUST1533</t>
  </si>
  <si>
    <t>Jayesh Virk</t>
  </si>
  <si>
    <t>ORD02592</t>
  </si>
  <si>
    <t>CUST8857</t>
  </si>
  <si>
    <t>Divij Sahota</t>
  </si>
  <si>
    <t>ORD02593</t>
  </si>
  <si>
    <t>CUST8246</t>
  </si>
  <si>
    <t>Divij Sharaf</t>
  </si>
  <si>
    <t>ORD02594</t>
  </si>
  <si>
    <t>CUST2302</t>
  </si>
  <si>
    <t>Krish Magar</t>
  </si>
  <si>
    <t>ORD02595</t>
  </si>
  <si>
    <t>CUST7245</t>
  </si>
  <si>
    <t>Manjari Dani</t>
  </si>
  <si>
    <t>ORD02596</t>
  </si>
  <si>
    <t>CUST1362</t>
  </si>
  <si>
    <t>Rhea Barad</t>
  </si>
  <si>
    <t>ORD02597</t>
  </si>
  <si>
    <t>Zaina Seshadri</t>
  </si>
  <si>
    <t>ORD02598</t>
  </si>
  <si>
    <t>CUST6802</t>
  </si>
  <si>
    <t>Drishya Grewal</t>
  </si>
  <si>
    <t>ORD02599</t>
  </si>
  <si>
    <t>CUST3454</t>
  </si>
  <si>
    <t>Fateh Sachdev</t>
  </si>
  <si>
    <t>ORD02600</t>
  </si>
  <si>
    <t>CUST4402</t>
  </si>
  <si>
    <t>Aarna Sani</t>
  </si>
  <si>
    <t>ORD02601</t>
  </si>
  <si>
    <t>CUST1481</t>
  </si>
  <si>
    <t>Raunak Doctor</t>
  </si>
  <si>
    <t>ORD02602</t>
  </si>
  <si>
    <t>Aarav Hegde</t>
  </si>
  <si>
    <t>ORD02603</t>
  </si>
  <si>
    <t>CUST6494</t>
  </si>
  <si>
    <t>Purab Dave</t>
  </si>
  <si>
    <t>ORD02604</t>
  </si>
  <si>
    <t>CUST2385</t>
  </si>
  <si>
    <t>Ishita Tandon</t>
  </si>
  <si>
    <t>ORD02605</t>
  </si>
  <si>
    <t>CUST2095</t>
  </si>
  <si>
    <t>Dhanush Krishnamurthy</t>
  </si>
  <si>
    <t>ORD02606</t>
  </si>
  <si>
    <t>CUST7705</t>
  </si>
  <si>
    <t>Nakul Agrawal</t>
  </si>
  <si>
    <t>ORD02607</t>
  </si>
  <si>
    <t>CUST1756</t>
  </si>
  <si>
    <t>Vedika Kade</t>
  </si>
  <si>
    <t>ORD02608</t>
  </si>
  <si>
    <t>Anya Lata</t>
  </si>
  <si>
    <t>ORD02609</t>
  </si>
  <si>
    <t>CUST5017</t>
  </si>
  <si>
    <t>Arhaan Das</t>
  </si>
  <si>
    <t>ORD02610</t>
  </si>
  <si>
    <t>CUST7641</t>
  </si>
  <si>
    <t>ORD02611</t>
  </si>
  <si>
    <t>CUST8739</t>
  </si>
  <si>
    <t>Pari Sani</t>
  </si>
  <si>
    <t>ORD02612</t>
  </si>
  <si>
    <t>CUST9548</t>
  </si>
  <si>
    <t>Nitya Barman</t>
  </si>
  <si>
    <t>ORD02613</t>
  </si>
  <si>
    <t>CUST7255</t>
  </si>
  <si>
    <t>ORD02614</t>
  </si>
  <si>
    <t>CUST9457</t>
  </si>
  <si>
    <t>Romil Sami</t>
  </si>
  <si>
    <t>ORD02615</t>
  </si>
  <si>
    <t>CUST2982</t>
  </si>
  <si>
    <t>Uthkarsh Sane</t>
  </si>
  <si>
    <t>ORD02616</t>
  </si>
  <si>
    <t>CUST3719</t>
  </si>
  <si>
    <t>Anya Saraf</t>
  </si>
  <si>
    <t>ORD02617</t>
  </si>
  <si>
    <t>CUST4330</t>
  </si>
  <si>
    <t>Prerak Mahajan</t>
  </si>
  <si>
    <t>ORD02618</t>
  </si>
  <si>
    <t>CUST1227</t>
  </si>
  <si>
    <t>Azad Rastogi</t>
  </si>
  <si>
    <t>ORD02619</t>
  </si>
  <si>
    <t>CUST9390</t>
  </si>
  <si>
    <t>Vanya Venkatesh</t>
  </si>
  <si>
    <t>ORD02620</t>
  </si>
  <si>
    <t>CUST9267</t>
  </si>
  <si>
    <t>Rania Anand</t>
  </si>
  <si>
    <t>ORD02621</t>
  </si>
  <si>
    <t>Heer Khare</t>
  </si>
  <si>
    <t>ORD02622</t>
  </si>
  <si>
    <t>CUST2471</t>
  </si>
  <si>
    <t>Nakul Varty</t>
  </si>
  <si>
    <t>ORD02623</t>
  </si>
  <si>
    <t>CUST6469</t>
  </si>
  <si>
    <t>Fateh Ratta</t>
  </si>
  <si>
    <t>ORD02624</t>
  </si>
  <si>
    <t>CUST5189</t>
  </si>
  <si>
    <t>Rasha Devi</t>
  </si>
  <si>
    <t>ORD02625</t>
  </si>
  <si>
    <t>CUST1642</t>
  </si>
  <si>
    <t>Divyansh Bera</t>
  </si>
  <si>
    <t>ORD02626</t>
  </si>
  <si>
    <t>CUST3001</t>
  </si>
  <si>
    <t>Vaibhav Sibal</t>
  </si>
  <si>
    <t>ORD02627</t>
  </si>
  <si>
    <t>Aarav Master</t>
  </si>
  <si>
    <t>ORD02628</t>
  </si>
  <si>
    <t>CUST3610</t>
  </si>
  <si>
    <t>Vardaniya Shanker</t>
  </si>
  <si>
    <t>ORD02629</t>
  </si>
  <si>
    <t>CUST4758</t>
  </si>
  <si>
    <t>Dhruv Singhal</t>
  </si>
  <si>
    <t>ORD02630</t>
  </si>
  <si>
    <t>Mehul Sarna</t>
  </si>
  <si>
    <t>ORD02631</t>
  </si>
  <si>
    <t>CUST5602</t>
  </si>
  <si>
    <t>Mamooty Chada</t>
  </si>
  <si>
    <t>ORD02632</t>
  </si>
  <si>
    <t>Kabir Garg</t>
  </si>
  <si>
    <t>ORD02633</t>
  </si>
  <si>
    <t>Raghav Bora</t>
  </si>
  <si>
    <t>ORD02634</t>
  </si>
  <si>
    <t>Vanya Dada</t>
  </si>
  <si>
    <t>ORD02635</t>
  </si>
  <si>
    <t>CUST8023</t>
  </si>
  <si>
    <t>Diya Ramachandran</t>
  </si>
  <si>
    <t>ORD02636</t>
  </si>
  <si>
    <t>Gatik Koshy</t>
  </si>
  <si>
    <t>ORD02637</t>
  </si>
  <si>
    <t>CUST6659</t>
  </si>
  <si>
    <t>Anahi Khurana</t>
  </si>
  <si>
    <t>ORD02638</t>
  </si>
  <si>
    <t>CUST7632</t>
  </si>
  <si>
    <t>Kavya Chaudhari</t>
  </si>
  <si>
    <t>ORD02639</t>
  </si>
  <si>
    <t>CUST9714</t>
  </si>
  <si>
    <t>Purab Grewal</t>
  </si>
  <si>
    <t>ORD02640</t>
  </si>
  <si>
    <t>CUST3402</t>
  </si>
  <si>
    <t>Dhanush Virk</t>
  </si>
  <si>
    <t>ORD02641</t>
  </si>
  <si>
    <t>Aaryahi Tiwari</t>
  </si>
  <si>
    <t>ORD02642</t>
  </si>
  <si>
    <t>CUST5685</t>
  </si>
  <si>
    <t>Navya Kadakia</t>
  </si>
  <si>
    <t>ORD02643</t>
  </si>
  <si>
    <t>CUST2491</t>
  </si>
  <si>
    <t>Purab Sura</t>
  </si>
  <si>
    <t>ORD02644</t>
  </si>
  <si>
    <t>CUST8556</t>
  </si>
  <si>
    <t>ORD02645</t>
  </si>
  <si>
    <t>Stuvan Tara</t>
  </si>
  <si>
    <t>ORD02646</t>
  </si>
  <si>
    <t>CUST1375</t>
  </si>
  <si>
    <t>Rohan Deshpande</t>
  </si>
  <si>
    <t>ORD02647</t>
  </si>
  <si>
    <t>CUST4239</t>
  </si>
  <si>
    <t>Gokul Randhawa</t>
  </si>
  <si>
    <t>ORD02648</t>
  </si>
  <si>
    <t>Priyansh Kalita</t>
  </si>
  <si>
    <t>ORD02649</t>
  </si>
  <si>
    <t>CUST8132</t>
  </si>
  <si>
    <t>Krish Chopra</t>
  </si>
  <si>
    <t>ORD02650</t>
  </si>
  <si>
    <t>CUST6435</t>
  </si>
  <si>
    <t>Azad Kant</t>
  </si>
  <si>
    <t>ORD02651</t>
  </si>
  <si>
    <t>CUST9661</t>
  </si>
  <si>
    <t>Reyansh Rao</t>
  </si>
  <si>
    <t>ORD02652</t>
  </si>
  <si>
    <t>Indrans Malhotra</t>
  </si>
  <si>
    <t>ORD02653</t>
  </si>
  <si>
    <t>CUST7443</t>
  </si>
  <si>
    <t>Kiaan Dora</t>
  </si>
  <si>
    <t>ORD02654</t>
  </si>
  <si>
    <t>CUST2673</t>
  </si>
  <si>
    <t>Ivan Som</t>
  </si>
  <si>
    <t>ORD02655</t>
  </si>
  <si>
    <t>CUST5763</t>
  </si>
  <si>
    <t>Onkar Khanna</t>
  </si>
  <si>
    <t>ORD02656</t>
  </si>
  <si>
    <t>CUST3007</t>
  </si>
  <si>
    <t>Madhav Sridhar</t>
  </si>
  <si>
    <t>ORD02657</t>
  </si>
  <si>
    <t>CUST6128</t>
  </si>
  <si>
    <t>Advik Kulkarni</t>
  </si>
  <si>
    <t>ORD02658</t>
  </si>
  <si>
    <t>CUST4520</t>
  </si>
  <si>
    <t>Zain Chawla</t>
  </si>
  <si>
    <t>ORD02659</t>
  </si>
  <si>
    <t>CUST1424</t>
  </si>
  <si>
    <t>Tejas Dayal</t>
  </si>
  <si>
    <t>ORD02660</t>
  </si>
  <si>
    <t>CUST8629</t>
  </si>
  <si>
    <t>Darshit Sundaram</t>
  </si>
  <si>
    <t>ORD02661</t>
  </si>
  <si>
    <t>CUST2899</t>
  </si>
  <si>
    <t>Misha Ramesh</t>
  </si>
  <si>
    <t>ORD02662</t>
  </si>
  <si>
    <t>Saksham Bawa</t>
  </si>
  <si>
    <t>ORD02663</t>
  </si>
  <si>
    <t>CUST4342</t>
  </si>
  <si>
    <t>Shayak Wali</t>
  </si>
  <si>
    <t>ORD02664</t>
  </si>
  <si>
    <t>CUST3301</t>
  </si>
  <si>
    <t>Aarush Cherian</t>
  </si>
  <si>
    <t>ORD02665</t>
  </si>
  <si>
    <t>CUST2196</t>
  </si>
  <si>
    <t>Ivan Dhawan</t>
  </si>
  <si>
    <t>ORD02666</t>
  </si>
  <si>
    <t>ORD02667</t>
  </si>
  <si>
    <t>CUST8034</t>
  </si>
  <si>
    <t>Jayant Bir</t>
  </si>
  <si>
    <t>ORD02668</t>
  </si>
  <si>
    <t>Khushi Sundaram</t>
  </si>
  <si>
    <t>ORD02669</t>
  </si>
  <si>
    <t>Aarna Khalsa</t>
  </si>
  <si>
    <t>ORD02670</t>
  </si>
  <si>
    <t>CUST9272</t>
  </si>
  <si>
    <t>Adah Chakraborty</t>
  </si>
  <si>
    <t>ORD02671</t>
  </si>
  <si>
    <t>CUST2066</t>
  </si>
  <si>
    <t>Sumer Chandran</t>
  </si>
  <si>
    <t>ORD02672</t>
  </si>
  <si>
    <t>CUST5179</t>
  </si>
  <si>
    <t>Faiyaz Bhavsar</t>
  </si>
  <si>
    <t>ORD02673</t>
  </si>
  <si>
    <t>CUST6335</t>
  </si>
  <si>
    <t>Reyansh Wali</t>
  </si>
  <si>
    <t>ORD02674</t>
  </si>
  <si>
    <t>CUST3157</t>
  </si>
  <si>
    <t>Aarush Din</t>
  </si>
  <si>
    <t>ORD02675</t>
  </si>
  <si>
    <t>CUST1665</t>
  </si>
  <si>
    <t>Rati Ram</t>
  </si>
  <si>
    <t>ORD02676</t>
  </si>
  <si>
    <t>Biju Varkey</t>
  </si>
  <si>
    <t>ORD02677</t>
  </si>
  <si>
    <t>Abram Karnik</t>
  </si>
  <si>
    <t>ORD02678</t>
  </si>
  <si>
    <t>CUST1234</t>
  </si>
  <si>
    <t>Madhav Raju</t>
  </si>
  <si>
    <t>ORD02679</t>
  </si>
  <si>
    <t>Yakshit Varma</t>
  </si>
  <si>
    <t>ORD02680</t>
  </si>
  <si>
    <t>CUST7767</t>
  </si>
  <si>
    <t>Vidur Das</t>
  </si>
  <si>
    <t>ORD02681</t>
  </si>
  <si>
    <t>CUST3590</t>
  </si>
  <si>
    <t>Kimaya Goyal</t>
  </si>
  <si>
    <t>ORD02682</t>
  </si>
  <si>
    <t>Mishti Dave</t>
  </si>
  <si>
    <t>ORD02683</t>
  </si>
  <si>
    <t>Dharmajan Majumdar</t>
  </si>
  <si>
    <t>ORD02684</t>
  </si>
  <si>
    <t>Vanya Bhagat</t>
  </si>
  <si>
    <t>ORD02685</t>
  </si>
  <si>
    <t>CUST3024</t>
  </si>
  <si>
    <t>Pari Sidhu</t>
  </si>
  <si>
    <t>ORD02686</t>
  </si>
  <si>
    <t>Saira Rout</t>
  </si>
  <si>
    <t>ORD02687</t>
  </si>
  <si>
    <t>CUST8892</t>
  </si>
  <si>
    <t>Inaaya  Rana</t>
  </si>
  <si>
    <t>ORD02688</t>
  </si>
  <si>
    <t>Anahita Chakraborty</t>
  </si>
  <si>
    <t>ORD02689</t>
  </si>
  <si>
    <t>CUST8130</t>
  </si>
  <si>
    <t>Fateh Dasgupta</t>
  </si>
  <si>
    <t>ORD02690</t>
  </si>
  <si>
    <t>CUST5923</t>
  </si>
  <si>
    <t>Dishani Uppal</t>
  </si>
  <si>
    <t>ORD02691</t>
  </si>
  <si>
    <t>CUST2912</t>
  </si>
  <si>
    <t>Anaya Rege</t>
  </si>
  <si>
    <t>ORD02692</t>
  </si>
  <si>
    <t>CUST9638</t>
  </si>
  <si>
    <t>Baiju Bora</t>
  </si>
  <si>
    <t>ORD02693</t>
  </si>
  <si>
    <t>Piya Mallick</t>
  </si>
  <si>
    <t>ORD02694</t>
  </si>
  <si>
    <t>CUST1911</t>
  </si>
  <si>
    <t>Nirvaan Edwin</t>
  </si>
  <si>
    <t>ORD02695</t>
  </si>
  <si>
    <t>CUST3103</t>
  </si>
  <si>
    <t>Reyansh Chadha</t>
  </si>
  <si>
    <t>ORD02696</t>
  </si>
  <si>
    <t>CUST2995</t>
  </si>
  <si>
    <t>Hazel Garde</t>
  </si>
  <si>
    <t>ORD02697</t>
  </si>
  <si>
    <t>CUST8558</t>
  </si>
  <si>
    <t>Nehmat Ganesh</t>
  </si>
  <si>
    <t>ORD02698</t>
  </si>
  <si>
    <t>CUST8387</t>
  </si>
  <si>
    <t>Hunar Krishna</t>
  </si>
  <si>
    <t>ORD02699</t>
  </si>
  <si>
    <t>CUST5824</t>
  </si>
  <si>
    <t>Anahi Karan</t>
  </si>
  <si>
    <t>ORD02700</t>
  </si>
  <si>
    <t>CUST8801</t>
  </si>
  <si>
    <t>Madhup Chakraborty</t>
  </si>
  <si>
    <t>ORD02701</t>
  </si>
  <si>
    <t>CUST4597</t>
  </si>
  <si>
    <t>Stuvan Dugar</t>
  </si>
  <si>
    <t>ORD02702</t>
  </si>
  <si>
    <t>CUST1671</t>
  </si>
  <si>
    <t>Misha Rana</t>
  </si>
  <si>
    <t>ORD02703</t>
  </si>
  <si>
    <t>Aaina Cherian</t>
  </si>
  <si>
    <t>ORD02704</t>
  </si>
  <si>
    <t>CUST1061</t>
  </si>
  <si>
    <t>Shalv Karan</t>
  </si>
  <si>
    <t>ORD02705</t>
  </si>
  <si>
    <t>CUST2981</t>
  </si>
  <si>
    <t>Manjari Seshadri</t>
  </si>
  <si>
    <t>ORD02706</t>
  </si>
  <si>
    <t>CUST4530</t>
  </si>
  <si>
    <t>Ela Kar</t>
  </si>
  <si>
    <t>ORD02707</t>
  </si>
  <si>
    <t>CUST1531</t>
  </si>
  <si>
    <t>Ela Borah</t>
  </si>
  <si>
    <t>ORD02708</t>
  </si>
  <si>
    <t>CUST5540</t>
  </si>
  <si>
    <t>Drishya Yohannan</t>
  </si>
  <si>
    <t>ORD02709</t>
  </si>
  <si>
    <t>CUST4850</t>
  </si>
  <si>
    <t>Riya Barman</t>
  </si>
  <si>
    <t>ORD02710</t>
  </si>
  <si>
    <t>CUST2553</t>
  </si>
  <si>
    <t>Sumer Chana</t>
  </si>
  <si>
    <t>ORD02711</t>
  </si>
  <si>
    <t>CUST5227</t>
  </si>
  <si>
    <t>Adira Sridhar</t>
  </si>
  <si>
    <t>ORD02712</t>
  </si>
  <si>
    <t>CUST9135</t>
  </si>
  <si>
    <t>Ryan Cheema</t>
  </si>
  <si>
    <t>ORD02713</t>
  </si>
  <si>
    <t>CUST4418</t>
  </si>
  <si>
    <t>Farhan Zachariah</t>
  </si>
  <si>
    <t>ORD02714</t>
  </si>
  <si>
    <t>CUST5878</t>
  </si>
  <si>
    <t>Shaan Bhardwaj</t>
  </si>
  <si>
    <t>ORD02715</t>
  </si>
  <si>
    <t>CUST1451</t>
  </si>
  <si>
    <t>Lakshit Bansal</t>
  </si>
  <si>
    <t>ORD02716</t>
  </si>
  <si>
    <t>CUST7761</t>
  </si>
  <si>
    <t>Advik Koshy</t>
  </si>
  <si>
    <t>ORD02717</t>
  </si>
  <si>
    <t>CUST2593</t>
  </si>
  <si>
    <t>Stuvan Rana</t>
  </si>
  <si>
    <t>ORD02718</t>
  </si>
  <si>
    <t>CUST4672</t>
  </si>
  <si>
    <t>Anika Basak</t>
  </si>
  <si>
    <t>ORD02719</t>
  </si>
  <si>
    <t>CUST7461</t>
  </si>
  <si>
    <t>Sahil Borra</t>
  </si>
  <si>
    <t>ORD02720</t>
  </si>
  <si>
    <t>Rasha Sangha</t>
  </si>
  <si>
    <t>ORD02721</t>
  </si>
  <si>
    <t>CUST4202</t>
  </si>
  <si>
    <t>Vanya Barman</t>
  </si>
  <si>
    <t>ORD02722</t>
  </si>
  <si>
    <t>CUST4368</t>
  </si>
  <si>
    <t>Hansh Lall</t>
  </si>
  <si>
    <t>ORD02723</t>
  </si>
  <si>
    <t>Jiya Deo</t>
  </si>
  <si>
    <t>ORD02724</t>
  </si>
  <si>
    <t>CUST4482</t>
  </si>
  <si>
    <t>Alisha Sem</t>
  </si>
  <si>
    <t>ORD02725</t>
  </si>
  <si>
    <t>CUST6745</t>
  </si>
  <si>
    <t>Zain Sibal</t>
  </si>
  <si>
    <t>ORD02726</t>
  </si>
  <si>
    <t>CUST8251</t>
  </si>
  <si>
    <t>Renee Singh</t>
  </si>
  <si>
    <t>ORD02727</t>
  </si>
  <si>
    <t>CUST6972</t>
  </si>
  <si>
    <t>Taimur Shah</t>
  </si>
  <si>
    <t>ORD02728</t>
  </si>
  <si>
    <t>CUST5238</t>
  </si>
  <si>
    <t>Sara Kurian</t>
  </si>
  <si>
    <t>ORD02729</t>
  </si>
  <si>
    <t>CUST7137</t>
  </si>
  <si>
    <t>Khushi Sane</t>
  </si>
  <si>
    <t>ORD02730</t>
  </si>
  <si>
    <t>CUST7222</t>
  </si>
  <si>
    <t>Myra Anne</t>
  </si>
  <si>
    <t>ORD02731</t>
  </si>
  <si>
    <t>CUST1021</t>
  </si>
  <si>
    <t>Devansh Shanker</t>
  </si>
  <si>
    <t>ORD02732</t>
  </si>
  <si>
    <t>CUST9732</t>
  </si>
  <si>
    <t>Sara Deol</t>
  </si>
  <si>
    <t>ORD02733</t>
  </si>
  <si>
    <t>Lakshit Guha</t>
  </si>
  <si>
    <t>ORD02734</t>
  </si>
  <si>
    <t>Mannat Yohannan</t>
  </si>
  <si>
    <t>ORD02735</t>
  </si>
  <si>
    <t>CUST6372</t>
  </si>
  <si>
    <t>Taran Ramesh</t>
  </si>
  <si>
    <t>ORD02736</t>
  </si>
  <si>
    <t>Kaira Tandon</t>
  </si>
  <si>
    <t>ORD02737</t>
  </si>
  <si>
    <t>CUST4446</t>
  </si>
  <si>
    <t>Jayan Sahni</t>
  </si>
  <si>
    <t>ORD02738</t>
  </si>
  <si>
    <t>CUST8089</t>
  </si>
  <si>
    <t>Amani Buch</t>
  </si>
  <si>
    <t>ORD02739</t>
  </si>
  <si>
    <t>CUST4578</t>
  </si>
  <si>
    <t>Vidur Johal</t>
  </si>
  <si>
    <t>ORD02740</t>
  </si>
  <si>
    <t>CUST4393</t>
  </si>
  <si>
    <t>Nirvaan Brar</t>
  </si>
  <si>
    <t>ORD02741</t>
  </si>
  <si>
    <t>CUST2083</t>
  </si>
  <si>
    <t>Aayush Doctor</t>
  </si>
  <si>
    <t>ORD02742</t>
  </si>
  <si>
    <t>Uthkarsh Vora</t>
  </si>
  <si>
    <t>ORD02743</t>
  </si>
  <si>
    <t>Purab Thakur</t>
  </si>
  <si>
    <t>ORD02744</t>
  </si>
  <si>
    <t>CUST2928</t>
  </si>
  <si>
    <t>Biju Kakar</t>
  </si>
  <si>
    <t>ORD02745</t>
  </si>
  <si>
    <t>CUST9234</t>
  </si>
  <si>
    <t>Vedika Sheth</t>
  </si>
  <si>
    <t>ORD02746</t>
  </si>
  <si>
    <t>CUST8555</t>
  </si>
  <si>
    <t>Sana Mammen</t>
  </si>
  <si>
    <t>ORD02747</t>
  </si>
  <si>
    <t>CUST1618</t>
  </si>
  <si>
    <t>Manikya Contractor</t>
  </si>
  <si>
    <t>ORD02748</t>
  </si>
  <si>
    <t>CUST7546</t>
  </si>
  <si>
    <t>Indrajit Bobal</t>
  </si>
  <si>
    <t>ORD02749</t>
  </si>
  <si>
    <t>CUST3949</t>
  </si>
  <si>
    <t>Uthkarsh Virk</t>
  </si>
  <si>
    <t>ORD02750</t>
  </si>
  <si>
    <t>CUST5787</t>
  </si>
  <si>
    <t>Mahika Sura</t>
  </si>
  <si>
    <t>ORD02751</t>
  </si>
  <si>
    <t>CUST3038</t>
  </si>
  <si>
    <t>Miraan Sahni</t>
  </si>
  <si>
    <t>ORD02752</t>
  </si>
  <si>
    <t>Lavanya Agate</t>
  </si>
  <si>
    <t>ORD02753</t>
  </si>
  <si>
    <t>Neysa Ahluwalia</t>
  </si>
  <si>
    <t>ORD02754</t>
  </si>
  <si>
    <t>CUST4025</t>
  </si>
  <si>
    <t>Tejas Bahl</t>
  </si>
  <si>
    <t>ORD02755</t>
  </si>
  <si>
    <t>CUST7934</t>
  </si>
  <si>
    <t>Alisha Ramesh</t>
  </si>
  <si>
    <t>ORD02756</t>
  </si>
  <si>
    <t>CUST5615</t>
  </si>
  <si>
    <t>Aaryahi Bal</t>
  </si>
  <si>
    <t>ORD02757</t>
  </si>
  <si>
    <t>CUST1438</t>
  </si>
  <si>
    <t>ORD02758</t>
  </si>
  <si>
    <t>CUST2274</t>
  </si>
  <si>
    <t>Zara Khurana</t>
  </si>
  <si>
    <t>ORD02759</t>
  </si>
  <si>
    <t>Anvi Borra</t>
  </si>
  <si>
    <t>ORD02760</t>
  </si>
  <si>
    <t>CUST5068</t>
  </si>
  <si>
    <t>Gokul Setty</t>
  </si>
  <si>
    <t>ORD02761</t>
  </si>
  <si>
    <t>CUST9968</t>
  </si>
  <si>
    <t>Shayak Batra</t>
  </si>
  <si>
    <t>ORD02762</t>
  </si>
  <si>
    <t>CUST6585</t>
  </si>
  <si>
    <t>Anahi Bassi</t>
  </si>
  <si>
    <t>ORD02763</t>
  </si>
  <si>
    <t>CUST8319</t>
  </si>
  <si>
    <t>Eshani Shanker</t>
  </si>
  <si>
    <t>ORD02764</t>
  </si>
  <si>
    <t>CUST6905</t>
  </si>
  <si>
    <t>Samaira Vyas</t>
  </si>
  <si>
    <t>ORD02765</t>
  </si>
  <si>
    <t>CUST4942</t>
  </si>
  <si>
    <t>Indrans Gopal</t>
  </si>
  <si>
    <t>ORD02766</t>
  </si>
  <si>
    <t>CUST4334</t>
  </si>
  <si>
    <t>Kavya Chand</t>
  </si>
  <si>
    <t>ORD02767</t>
  </si>
  <si>
    <t>CUST2501</t>
  </si>
  <si>
    <t>Shaan Mand</t>
  </si>
  <si>
    <t>ORD02768</t>
  </si>
  <si>
    <t>CUST6260</t>
  </si>
  <si>
    <t>Parinaaz Doctor</t>
  </si>
  <si>
    <t>ORD02769</t>
  </si>
  <si>
    <t>CUST2123</t>
  </si>
  <si>
    <t>ORD02770</t>
  </si>
  <si>
    <t>CUST2282</t>
  </si>
  <si>
    <t>ORD02771</t>
  </si>
  <si>
    <t>CUST4888</t>
  </si>
  <si>
    <t>Neysa Tiwari</t>
  </si>
  <si>
    <t>ORD02772</t>
  </si>
  <si>
    <t>CUST3778</t>
  </si>
  <si>
    <t>Priyansh Barad</t>
  </si>
  <si>
    <t>ORD02773</t>
  </si>
  <si>
    <t>CUST7622</t>
  </si>
  <si>
    <t>Nishith Wason</t>
  </si>
  <si>
    <t>ORD02774</t>
  </si>
  <si>
    <t>CUST7631</t>
  </si>
  <si>
    <t>Nayantara Rajan</t>
  </si>
  <si>
    <t>ORD02775</t>
  </si>
  <si>
    <t>Jayan Shere</t>
  </si>
  <si>
    <t>ORD02776</t>
  </si>
  <si>
    <t>CUST8772</t>
  </si>
  <si>
    <t>Lavanya Ray</t>
  </si>
  <si>
    <t>ORD02777</t>
  </si>
  <si>
    <t>CUST4559</t>
  </si>
  <si>
    <t>Mamooty Balay</t>
  </si>
  <si>
    <t>ORD02778</t>
  </si>
  <si>
    <t>Jayant Savant</t>
  </si>
  <si>
    <t>ORD02779</t>
  </si>
  <si>
    <t>CUST3982</t>
  </si>
  <si>
    <t>Aarav Chandran</t>
  </si>
  <si>
    <t>ORD02780</t>
  </si>
  <si>
    <t>CUST4404</t>
  </si>
  <si>
    <t>Lakshit Arya</t>
  </si>
  <si>
    <t>ORD02781</t>
  </si>
  <si>
    <t>CUST9533</t>
  </si>
  <si>
    <t>Jayesh Swamy</t>
  </si>
  <si>
    <t>ORD02782</t>
  </si>
  <si>
    <t>CUST8362</t>
  </si>
  <si>
    <t>Chirag Thaman</t>
  </si>
  <si>
    <t>ORD02783</t>
  </si>
  <si>
    <t>Hrishita Ratta</t>
  </si>
  <si>
    <t>ORD02784</t>
  </si>
  <si>
    <t>CUST8649</t>
  </si>
  <si>
    <t>Tiya Ramaswamy</t>
  </si>
  <si>
    <t>ORD02785</t>
  </si>
  <si>
    <t>CUST5781</t>
  </si>
  <si>
    <t>Miraya Sane</t>
  </si>
  <si>
    <t>ORD02786</t>
  </si>
  <si>
    <t>CUST6337</t>
  </si>
  <si>
    <t>Kashvi Garde</t>
  </si>
  <si>
    <t>ORD02787</t>
  </si>
  <si>
    <t>Kartik Kaul</t>
  </si>
  <si>
    <t>ORD02788</t>
  </si>
  <si>
    <t>CUST9203</t>
  </si>
  <si>
    <t>Anay Varghese</t>
  </si>
  <si>
    <t>ORD02789</t>
  </si>
  <si>
    <t>Divij Madan</t>
  </si>
  <si>
    <t>ORD02790</t>
  </si>
  <si>
    <t>CUST2335</t>
  </si>
  <si>
    <t>Dhanuk Hegde</t>
  </si>
  <si>
    <t>ORD02791</t>
  </si>
  <si>
    <t>Nayantara Bhalla</t>
  </si>
  <si>
    <t>ORD02792</t>
  </si>
  <si>
    <t>Nirvi Shankar</t>
  </si>
  <si>
    <t>ORD02793</t>
  </si>
  <si>
    <t>CUST7577</t>
  </si>
  <si>
    <t>Kashvi Guha</t>
  </si>
  <si>
    <t>ORD02794</t>
  </si>
  <si>
    <t>Keya Chand</t>
  </si>
  <si>
    <t>ORD02795</t>
  </si>
  <si>
    <t>CUST4631</t>
  </si>
  <si>
    <t>Suhana Butala</t>
  </si>
  <si>
    <t>ORD02796</t>
  </si>
  <si>
    <t>Anya Sane</t>
  </si>
  <si>
    <t>ORD02797</t>
  </si>
  <si>
    <t>CUST1126</t>
  </si>
  <si>
    <t>Kabir Sahota</t>
  </si>
  <si>
    <t>ORD02798</t>
  </si>
  <si>
    <t>Nirvi Bahri</t>
  </si>
  <si>
    <t>ORD02799</t>
  </si>
  <si>
    <t>CUST1273</t>
  </si>
  <si>
    <t>ORD02800</t>
  </si>
  <si>
    <t>CUST5862</t>
  </si>
  <si>
    <t>Kimaya Thakkar</t>
  </si>
  <si>
    <t>ORD02801</t>
  </si>
  <si>
    <t>Zoya Sani</t>
  </si>
  <si>
    <t>ORD02802</t>
  </si>
  <si>
    <t>CUST5993</t>
  </si>
  <si>
    <t>Advika Biswas</t>
  </si>
  <si>
    <t>ORD02803</t>
  </si>
  <si>
    <t>CUST4901</t>
  </si>
  <si>
    <t>Suhana Sandal</t>
  </si>
  <si>
    <t>ORD02804</t>
  </si>
  <si>
    <t>CUST7645</t>
  </si>
  <si>
    <t>Urvi Koshy</t>
  </si>
  <si>
    <t>ORD02805</t>
  </si>
  <si>
    <t>CUST2007</t>
  </si>
  <si>
    <t>Arnav Tella</t>
  </si>
  <si>
    <t>ORD02806</t>
  </si>
  <si>
    <t>Arhaan Rajan</t>
  </si>
  <si>
    <t>ORD02807</t>
  </si>
  <si>
    <t>Azad Batra</t>
  </si>
  <si>
    <t>ORD02808</t>
  </si>
  <si>
    <t>CUST9981</t>
  </si>
  <si>
    <t>Miraan Jayaraman</t>
  </si>
  <si>
    <t>ORD02809</t>
  </si>
  <si>
    <t>CUST5222</t>
  </si>
  <si>
    <t>Advika Deep</t>
  </si>
  <si>
    <t>ORD02810</t>
  </si>
  <si>
    <t>Biju Dua</t>
  </si>
  <si>
    <t>ORD02811</t>
  </si>
  <si>
    <t>CUST3411</t>
  </si>
  <si>
    <t>Zara Kapoor</t>
  </si>
  <si>
    <t>ORD02812</t>
  </si>
  <si>
    <t>Nirvi D’Alia</t>
  </si>
  <si>
    <t>ORD02813</t>
  </si>
  <si>
    <t>CUST1057</t>
  </si>
  <si>
    <t>Yuvaan Hayre</t>
  </si>
  <si>
    <t>ORD02814</t>
  </si>
  <si>
    <t>CUST9583</t>
  </si>
  <si>
    <t>Veer Anne</t>
  </si>
  <si>
    <t>ORD02815</t>
  </si>
  <si>
    <t>Nehmat Kapadia</t>
  </si>
  <si>
    <t>ORD02816</t>
  </si>
  <si>
    <t>CUST6931</t>
  </si>
  <si>
    <t>Dhruv D’Alia</t>
  </si>
  <si>
    <t>ORD02817</t>
  </si>
  <si>
    <t>CUST8529</t>
  </si>
  <si>
    <t>Kimaya Chand</t>
  </si>
  <si>
    <t>ORD02818</t>
  </si>
  <si>
    <t>CUST9600</t>
  </si>
  <si>
    <t>Tushar Mannan</t>
  </si>
  <si>
    <t>ORD02819</t>
  </si>
  <si>
    <t>CUST8360</t>
  </si>
  <si>
    <t>Arnav Handa</t>
  </si>
  <si>
    <t>ORD02820</t>
  </si>
  <si>
    <t>Azad Bath</t>
  </si>
  <si>
    <t>ORD02821</t>
  </si>
  <si>
    <t>CUST2008</t>
  </si>
  <si>
    <t>Yashvi Madan</t>
  </si>
  <si>
    <t>ORD02822</t>
  </si>
  <si>
    <t>CUST4099</t>
  </si>
  <si>
    <t>Kashvi Setty</t>
  </si>
  <si>
    <t>ORD02823</t>
  </si>
  <si>
    <t>CUST7444</t>
  </si>
  <si>
    <t>Onkar Warrior</t>
  </si>
  <si>
    <t>ORD02824</t>
  </si>
  <si>
    <t>Miraan Solanki</t>
  </si>
  <si>
    <t>ORD02825</t>
  </si>
  <si>
    <t>CUST5757</t>
  </si>
  <si>
    <t>Rasha Mani</t>
  </si>
  <si>
    <t>ORD02826</t>
  </si>
  <si>
    <t>CUST8069</t>
  </si>
  <si>
    <t>Heer Acharya</t>
  </si>
  <si>
    <t>ORD02827</t>
  </si>
  <si>
    <t>CUST9109</t>
  </si>
  <si>
    <t>Aarav Tata</t>
  </si>
  <si>
    <t>ORD02828</t>
  </si>
  <si>
    <t>CUST6730</t>
  </si>
  <si>
    <t>Raunak Chauhan</t>
  </si>
  <si>
    <t>ORD02829</t>
  </si>
  <si>
    <t>CUST5451</t>
  </si>
  <si>
    <t>Ojas Agate</t>
  </si>
  <si>
    <t>ORD02830</t>
  </si>
  <si>
    <t>CUST4268</t>
  </si>
  <si>
    <t>Devansh Dayal</t>
  </si>
  <si>
    <t>ORD02831</t>
  </si>
  <si>
    <t>Hunar Bakshi</t>
  </si>
  <si>
    <t>ORD02832</t>
  </si>
  <si>
    <t>CUST5561</t>
  </si>
  <si>
    <t>Shray Chaudhry</t>
  </si>
  <si>
    <t>ORD02833</t>
  </si>
  <si>
    <t>CUST4508</t>
  </si>
  <si>
    <t>Priyansh Ramaswamy</t>
  </si>
  <si>
    <t>ORD02834</t>
  </si>
  <si>
    <t>CUST2460</t>
  </si>
  <si>
    <t>Shray Sridhar</t>
  </si>
  <si>
    <t>ORD02835</t>
  </si>
  <si>
    <t>Ritvik Chacko</t>
  </si>
  <si>
    <t>ORD02836</t>
  </si>
  <si>
    <t>CUST5106</t>
  </si>
  <si>
    <t>Advik Bhardwaj</t>
  </si>
  <si>
    <t>ORD02837</t>
  </si>
  <si>
    <t>CUST5834</t>
  </si>
  <si>
    <t>Anaya Mand</t>
  </si>
  <si>
    <t>ORD02838</t>
  </si>
  <si>
    <t>Khushi Vyas</t>
  </si>
  <si>
    <t>ORD02839</t>
  </si>
  <si>
    <t>CUST3905</t>
  </si>
  <si>
    <t>Miraan Mander</t>
  </si>
  <si>
    <t>ORD02840</t>
  </si>
  <si>
    <t>CUST5146</t>
  </si>
  <si>
    <t>Renee Deo</t>
  </si>
  <si>
    <t>ORD02841</t>
  </si>
  <si>
    <t>Shamik Bhardwaj</t>
  </si>
  <si>
    <t>ORD02842</t>
  </si>
  <si>
    <t>CUST2620</t>
  </si>
  <si>
    <t>Dishani Sundaram</t>
  </si>
  <si>
    <t>ORD02843</t>
  </si>
  <si>
    <t>CUST2902</t>
  </si>
  <si>
    <t>Badal Kala</t>
  </si>
  <si>
    <t>ORD02844</t>
  </si>
  <si>
    <t>CUST9408</t>
  </si>
  <si>
    <t>Ivana Tata</t>
  </si>
  <si>
    <t>ORD02845</t>
  </si>
  <si>
    <t>CUST3658</t>
  </si>
  <si>
    <t>Indrajit Chand</t>
  </si>
  <si>
    <t>ORD02846</t>
  </si>
  <si>
    <t>Khushi Sabharwal</t>
  </si>
  <si>
    <t>ORD02847</t>
  </si>
  <si>
    <t>CUST7317</t>
  </si>
  <si>
    <t>Riaan Seth</t>
  </si>
  <si>
    <t>ORD02848</t>
  </si>
  <si>
    <t>CUST3449</t>
  </si>
  <si>
    <t>Azad Bobal</t>
  </si>
  <si>
    <t>ORD02849</t>
  </si>
  <si>
    <t>Nehmat Goda</t>
  </si>
  <si>
    <t>ORD02850</t>
  </si>
  <si>
    <t>Gokul Chacko</t>
  </si>
  <si>
    <t>ORD02851</t>
  </si>
  <si>
    <t>Ehsaan Shan</t>
  </si>
  <si>
    <t>ORD02852</t>
  </si>
  <si>
    <t>CUST9769</t>
  </si>
  <si>
    <t>Inaaya  Chada</t>
  </si>
  <si>
    <t>ORD02853</t>
  </si>
  <si>
    <t>CUST3196</t>
  </si>
  <si>
    <t>Aarav Zacharia</t>
  </si>
  <si>
    <t>ORD02854</t>
  </si>
  <si>
    <t>Amira Ravi</t>
  </si>
  <si>
    <t>ORD02855</t>
  </si>
  <si>
    <t>CUST5740</t>
  </si>
  <si>
    <t>Drishya Barman</t>
  </si>
  <si>
    <t>ORD02856</t>
  </si>
  <si>
    <t>CUST6227</t>
  </si>
  <si>
    <t>Lakshay Badal</t>
  </si>
  <si>
    <t>ORD02857</t>
  </si>
  <si>
    <t>CUST8527</t>
  </si>
  <si>
    <t>Kismat Madan</t>
  </si>
  <si>
    <t>ORD02858</t>
  </si>
  <si>
    <t>Nayantara Talwar</t>
  </si>
  <si>
    <t>ORD02859</t>
  </si>
  <si>
    <t>Alia Dara</t>
  </si>
  <si>
    <t>ORD02860</t>
  </si>
  <si>
    <t>CUST5874</t>
  </si>
  <si>
    <t>Heer Som</t>
  </si>
  <si>
    <t>ORD02861</t>
  </si>
  <si>
    <t>Saanvi Chadha</t>
  </si>
  <si>
    <t>ORD02862</t>
  </si>
  <si>
    <t>CUST3806</t>
  </si>
  <si>
    <t>Prisha Sarraf</t>
  </si>
  <si>
    <t>ORD02863</t>
  </si>
  <si>
    <t>Kiara Buch</t>
  </si>
  <si>
    <t>ORD02864</t>
  </si>
  <si>
    <t>CUST7729</t>
  </si>
  <si>
    <t>Farhan Sandal</t>
  </si>
  <si>
    <t>ORD02865</t>
  </si>
  <si>
    <t>CUST1498</t>
  </si>
  <si>
    <t>Saksham Datta</t>
  </si>
  <si>
    <t>ORD02866</t>
  </si>
  <si>
    <t>Suhana Sharaf</t>
  </si>
  <si>
    <t>ORD02867</t>
  </si>
  <si>
    <t>Misha Ravel</t>
  </si>
  <si>
    <t>ORD02868</t>
  </si>
  <si>
    <t>CUST5000</t>
  </si>
  <si>
    <t>Onkar Shukla</t>
  </si>
  <si>
    <t>ORD02869</t>
  </si>
  <si>
    <t>Heer Chaudry</t>
  </si>
  <si>
    <t>ORD02870</t>
  </si>
  <si>
    <t>CUST1306</t>
  </si>
  <si>
    <t>Kimaya Sharaf</t>
  </si>
  <si>
    <t>ORD02871</t>
  </si>
  <si>
    <t>CUST3507</t>
  </si>
  <si>
    <t>Tejas Kurian</t>
  </si>
  <si>
    <t>ORD02872</t>
  </si>
  <si>
    <t>CUST8710</t>
  </si>
  <si>
    <t>Kimaya Kade</t>
  </si>
  <si>
    <t>ORD02873</t>
  </si>
  <si>
    <t>ORD02874</t>
  </si>
  <si>
    <t>Krish Warrior</t>
  </si>
  <si>
    <t>ORD02875</t>
  </si>
  <si>
    <t>Yuvaan Balay</t>
  </si>
  <si>
    <t>ORD02876</t>
  </si>
  <si>
    <t>CUST6854</t>
  </si>
  <si>
    <t>Bhamini Soni</t>
  </si>
  <si>
    <t>ORD02877</t>
  </si>
  <si>
    <t>CUST9139</t>
  </si>
  <si>
    <t>Hazel Sachdev</t>
  </si>
  <si>
    <t>ORD02878</t>
  </si>
  <si>
    <t>CUST4491</t>
  </si>
  <si>
    <t>Tiya Sant</t>
  </si>
  <si>
    <t>ORD02879</t>
  </si>
  <si>
    <t>CUST1636</t>
  </si>
  <si>
    <t>Divit Joshi</t>
  </si>
  <si>
    <t>ORD02880</t>
  </si>
  <si>
    <t>Parinaaz Johal</t>
  </si>
  <si>
    <t>ORD02881</t>
  </si>
  <si>
    <t>CUST1656</t>
  </si>
  <si>
    <t>Aniruddh Andra</t>
  </si>
  <si>
    <t>ORD02882</t>
  </si>
  <si>
    <t>CUST9836</t>
  </si>
  <si>
    <t>Indrajit Garg</t>
  </si>
  <si>
    <t>ORD02883</t>
  </si>
  <si>
    <t>CUST8340</t>
  </si>
  <si>
    <t>Aarush Agrawal</t>
  </si>
  <si>
    <t>ORD02884</t>
  </si>
  <si>
    <t>CUST1893</t>
  </si>
  <si>
    <t>Tarini Deep</t>
  </si>
  <si>
    <t>ORD02885</t>
  </si>
  <si>
    <t>Raghav Khare</t>
  </si>
  <si>
    <t>ORD02886</t>
  </si>
  <si>
    <t>Arnav Chad</t>
  </si>
  <si>
    <t>ORD02887</t>
  </si>
  <si>
    <t>CUST6084</t>
  </si>
  <si>
    <t>Romil Virk</t>
  </si>
  <si>
    <t>ORD02888</t>
  </si>
  <si>
    <t>CUST5579</t>
  </si>
  <si>
    <t>Kabir Ratti</t>
  </si>
  <si>
    <t>ORD02889</t>
  </si>
  <si>
    <t>CUST3065</t>
  </si>
  <si>
    <t>Heer Ramesh</t>
  </si>
  <si>
    <t>ORD02890</t>
  </si>
  <si>
    <t>Samar Mani</t>
  </si>
  <si>
    <t>ORD02891</t>
  </si>
  <si>
    <t>CUST3205</t>
  </si>
  <si>
    <t>Ishita Mangat</t>
  </si>
  <si>
    <t>ORD02892</t>
  </si>
  <si>
    <t>CUST4502</t>
  </si>
  <si>
    <t>Advik Keer</t>
  </si>
  <si>
    <t>ORD02893</t>
  </si>
  <si>
    <t>CUST7618</t>
  </si>
  <si>
    <t>Taimur Sengupta</t>
  </si>
  <si>
    <t>ORD02894</t>
  </si>
  <si>
    <t>CUST5725</t>
  </si>
  <si>
    <t>Parinaaz Ganesh</t>
  </si>
  <si>
    <t>ORD02895</t>
  </si>
  <si>
    <t>CUST7016</t>
  </si>
  <si>
    <t>Aradhya Gole</t>
  </si>
  <si>
    <t>ORD02896</t>
  </si>
  <si>
    <t>CUST7247</t>
  </si>
  <si>
    <t>Aradhya Konda</t>
  </si>
  <si>
    <t>ORD02897</t>
  </si>
  <si>
    <t>CUST2789</t>
  </si>
  <si>
    <t>Drishya Sawhney</t>
  </si>
  <si>
    <t>ORD02898</t>
  </si>
  <si>
    <t>CUST4340</t>
  </si>
  <si>
    <t>Rati Gopal</t>
  </si>
  <si>
    <t>ORD02899</t>
  </si>
  <si>
    <t>CUST5003</t>
  </si>
  <si>
    <t>Reyansh Chakraborty</t>
  </si>
  <si>
    <t>ORD02900</t>
  </si>
  <si>
    <t>CUST6096</t>
  </si>
  <si>
    <t>Uthkarsh Barad</t>
  </si>
  <si>
    <t>ORD02901</t>
  </si>
  <si>
    <t>Divit Lad</t>
  </si>
  <si>
    <t>ORD02902</t>
  </si>
  <si>
    <t>CUST3997</t>
  </si>
  <si>
    <t>Aaryahi Mannan</t>
  </si>
  <si>
    <t>ORD02903</t>
  </si>
  <si>
    <t>CUST6460</t>
  </si>
  <si>
    <t>Ivana Sampath</t>
  </si>
  <si>
    <t>ORD02904</t>
  </si>
  <si>
    <t>CUST8390</t>
  </si>
  <si>
    <t>Raghav Bakshi</t>
  </si>
  <si>
    <t>ORD02905</t>
  </si>
  <si>
    <t>CUST5480</t>
  </si>
  <si>
    <t>Khushi Doctor</t>
  </si>
  <si>
    <t>ORD02906</t>
  </si>
  <si>
    <t>CUST9717</t>
  </si>
  <si>
    <t>Taran Sama</t>
  </si>
  <si>
    <t>ORD02907</t>
  </si>
  <si>
    <t>Jiya Dash</t>
  </si>
  <si>
    <t>ORD02908</t>
  </si>
  <si>
    <t>CUST6803</t>
  </si>
  <si>
    <t>Saksham Dyal</t>
  </si>
  <si>
    <t>ORD02909</t>
  </si>
  <si>
    <t>CUST5143</t>
  </si>
  <si>
    <t>Samaira Vaidya</t>
  </si>
  <si>
    <t>ORD02910</t>
  </si>
  <si>
    <t>CUST7459</t>
  </si>
  <si>
    <t>Mishti Bhavsar</t>
  </si>
  <si>
    <t>ORD02911</t>
  </si>
  <si>
    <t>CUST9331</t>
  </si>
  <si>
    <t>Urvi Wadhwa</t>
  </si>
  <si>
    <t>ORD02912</t>
  </si>
  <si>
    <t>CUST7785</t>
  </si>
  <si>
    <t>Himmat Sampath</t>
  </si>
  <si>
    <t>ORD02913</t>
  </si>
  <si>
    <t>Samar Gade</t>
  </si>
  <si>
    <t>ORD02914</t>
  </si>
  <si>
    <t>CUST4494</t>
  </si>
  <si>
    <t>Riaan Rau</t>
  </si>
  <si>
    <t>ORD02915</t>
  </si>
  <si>
    <t>Gatik Apte</t>
  </si>
  <si>
    <t>ORD02916</t>
  </si>
  <si>
    <t>CUST1107</t>
  </si>
  <si>
    <t>Rohan Borah</t>
  </si>
  <si>
    <t>ORD02917</t>
  </si>
  <si>
    <t>CUST3780</t>
  </si>
  <si>
    <t>Purab Bhat</t>
  </si>
  <si>
    <t>ORD02918</t>
  </si>
  <si>
    <t>CUST4755</t>
  </si>
  <si>
    <t>ORD02919</t>
  </si>
  <si>
    <t>CUST1195</t>
  </si>
  <si>
    <t>Lagan Ranganathan</t>
  </si>
  <si>
    <t>ORD02920</t>
  </si>
  <si>
    <t>CUST7269</t>
  </si>
  <si>
    <t>Ranbir Krishnamurthy</t>
  </si>
  <si>
    <t>ORD02921</t>
  </si>
  <si>
    <t>CUST4187</t>
  </si>
  <si>
    <t>Manikya Gole</t>
  </si>
  <si>
    <t>ORD02922</t>
  </si>
  <si>
    <t>CUST4731</t>
  </si>
  <si>
    <t>Tiya Jayaraman</t>
  </si>
  <si>
    <t>ORD02923</t>
  </si>
  <si>
    <t>CUST8436</t>
  </si>
  <si>
    <t>Hrishita Choudhry</t>
  </si>
  <si>
    <t>ORD02924</t>
  </si>
  <si>
    <t>CUST3831</t>
  </si>
  <si>
    <t>Rhea Sehgal</t>
  </si>
  <si>
    <t>ORD02925</t>
  </si>
  <si>
    <t>Devansh Sachar</t>
  </si>
  <si>
    <t>ORD02926</t>
  </si>
  <si>
    <t>CUST8540</t>
  </si>
  <si>
    <t>ORD02927</t>
  </si>
  <si>
    <t>CUST1049</t>
  </si>
  <si>
    <t>Ojas Chander</t>
  </si>
  <si>
    <t>ORD02928</t>
  </si>
  <si>
    <t>CUST9949</t>
  </si>
  <si>
    <t>Piya Bains</t>
  </si>
  <si>
    <t>ORD02929</t>
  </si>
  <si>
    <t>CUST2588</t>
  </si>
  <si>
    <t>Armaan Raman</t>
  </si>
  <si>
    <t>ORD02930</t>
  </si>
  <si>
    <t>CUST3096</t>
  </si>
  <si>
    <t>Lakshay Vasa</t>
  </si>
  <si>
    <t>ORD02931</t>
  </si>
  <si>
    <t>CUST4702</t>
  </si>
  <si>
    <t>Emir Toor</t>
  </si>
  <si>
    <t>ORD02932</t>
  </si>
  <si>
    <t>Kaira Tripathi</t>
  </si>
  <si>
    <t>ORD02933</t>
  </si>
  <si>
    <t>CUST9368</t>
  </si>
  <si>
    <t>Aarav Srinivas</t>
  </si>
  <si>
    <t>ORD02934</t>
  </si>
  <si>
    <t>Anvi Kalla</t>
  </si>
  <si>
    <t>ORD02935</t>
  </si>
  <si>
    <t>CUST4485</t>
  </si>
  <si>
    <t>Mahika Lanka</t>
  </si>
  <si>
    <t>ORD02936</t>
  </si>
  <si>
    <t>Indrans Mander</t>
  </si>
  <si>
    <t>ORD02937</t>
  </si>
  <si>
    <t>CUST3923</t>
  </si>
  <si>
    <t>Devansh Sandal</t>
  </si>
  <si>
    <t>ORD02938</t>
  </si>
  <si>
    <t>CUST9131</t>
  </si>
  <si>
    <t>Samaira Dugal</t>
  </si>
  <si>
    <t>ORD02939</t>
  </si>
  <si>
    <t>CUST9289</t>
  </si>
  <si>
    <t>Aaryahi Lata</t>
  </si>
  <si>
    <t>ORD02940</t>
  </si>
  <si>
    <t>CUST9841</t>
  </si>
  <si>
    <t>Riaan Buch</t>
  </si>
  <si>
    <t>ORD02941</t>
  </si>
  <si>
    <t>CUST5028</t>
  </si>
  <si>
    <t>Kanav Rau</t>
  </si>
  <si>
    <t>ORD02942</t>
  </si>
  <si>
    <t>CUST8271</t>
  </si>
  <si>
    <t>Rhea Gokhale</t>
  </si>
  <si>
    <t>ORD02943</t>
  </si>
  <si>
    <t>CUST4925</t>
  </si>
  <si>
    <t>Ranbir Ratti</t>
  </si>
  <si>
    <t>ORD02944</t>
  </si>
  <si>
    <t>CUST8170</t>
  </si>
  <si>
    <t>Jayan Sharaf</t>
  </si>
  <si>
    <t>ORD02945</t>
  </si>
  <si>
    <t>CUST5932</t>
  </si>
  <si>
    <t>Tanya Saxena</t>
  </si>
  <si>
    <t>ORD02946</t>
  </si>
  <si>
    <t>CUST6039</t>
  </si>
  <si>
    <t>Charvi Doshi</t>
  </si>
  <si>
    <t>ORD02947</t>
  </si>
  <si>
    <t>Rohan Vohra</t>
  </si>
  <si>
    <t>ORD02948</t>
  </si>
  <si>
    <t>CUST9587</t>
  </si>
  <si>
    <t>Pranay Bakshi</t>
  </si>
  <si>
    <t>ORD02949</t>
  </si>
  <si>
    <t>CUST1110</t>
  </si>
  <si>
    <t>Mannat Wali</t>
  </si>
  <si>
    <t>ORD02950</t>
  </si>
  <si>
    <t>CUST8612</t>
  </si>
  <si>
    <t>Tejas Baria</t>
  </si>
  <si>
    <t>ORD02951</t>
  </si>
  <si>
    <t>CUST6080</t>
  </si>
  <si>
    <t>Advika Seth</t>
  </si>
  <si>
    <t>ORD02952</t>
  </si>
  <si>
    <t>CUST5123</t>
  </si>
  <si>
    <t>Prerak Hayer</t>
  </si>
  <si>
    <t>ORD02953</t>
  </si>
  <si>
    <t>CUST6092</t>
  </si>
  <si>
    <t>Advika Rout</t>
  </si>
  <si>
    <t>ORD02954</t>
  </si>
  <si>
    <t>CUST9212</t>
  </si>
  <si>
    <t>Advik Chander</t>
  </si>
  <si>
    <t>ORD02955</t>
  </si>
  <si>
    <t>Mahika Batra</t>
  </si>
  <si>
    <t>ORD02956</t>
  </si>
  <si>
    <t>CUST2010</t>
  </si>
  <si>
    <t>Emir Mahajan</t>
  </si>
  <si>
    <t>ORD02957</t>
  </si>
  <si>
    <t>Yuvraj  Gokhale</t>
  </si>
  <si>
    <t>ORD02958</t>
  </si>
  <si>
    <t>CUST1351</t>
  </si>
  <si>
    <t>Saanvi Khare</t>
  </si>
  <si>
    <t>ORD02959</t>
  </si>
  <si>
    <t>CUST3514</t>
  </si>
  <si>
    <t>Sumer Devi</t>
  </si>
  <si>
    <t>ORD02960</t>
  </si>
  <si>
    <t>Drishya Gala</t>
  </si>
  <si>
    <t>ORD02961</t>
  </si>
  <si>
    <t>CUST8078</t>
  </si>
  <si>
    <t>Aarav Arora</t>
  </si>
  <si>
    <t>ORD02962</t>
  </si>
  <si>
    <t>CUST9747</t>
  </si>
  <si>
    <t>Vardaniya Maharaj</t>
  </si>
  <si>
    <t>ORD02963</t>
  </si>
  <si>
    <t>CUST5321</t>
  </si>
  <si>
    <t>Ahana  Kalla</t>
  </si>
  <si>
    <t>ORD02964</t>
  </si>
  <si>
    <t>Nakul Butala</t>
  </si>
  <si>
    <t>ORD02965</t>
  </si>
  <si>
    <t>CUST1064</t>
  </si>
  <si>
    <t>Shamik Dube</t>
  </si>
  <si>
    <t>ORD02966</t>
  </si>
  <si>
    <t>CUST3084</t>
  </si>
  <si>
    <t>Umang Sridhar</t>
  </si>
  <si>
    <t>ORD02967</t>
  </si>
  <si>
    <t>CUST5489</t>
  </si>
  <si>
    <t>Piya Kadakia</t>
  </si>
  <si>
    <t>ORD02968</t>
  </si>
  <si>
    <t>Divij Agrawal</t>
  </si>
  <si>
    <t>ORD02969</t>
  </si>
  <si>
    <t>Lakshay Hari</t>
  </si>
  <si>
    <t>ORD02970</t>
  </si>
  <si>
    <t>CUST5650</t>
  </si>
  <si>
    <t>Ahana  Loke</t>
  </si>
  <si>
    <t>ORD02971</t>
  </si>
  <si>
    <t>CUST5587</t>
  </si>
  <si>
    <t>Veer Gara</t>
  </si>
  <si>
    <t>ORD02972</t>
  </si>
  <si>
    <t>CUST8628</t>
  </si>
  <si>
    <t>Tushar Tara</t>
  </si>
  <si>
    <t>ORD02973</t>
  </si>
  <si>
    <t>CUST3849</t>
  </si>
  <si>
    <t>Ivana Deshpande</t>
  </si>
  <si>
    <t>ORD02974</t>
  </si>
  <si>
    <t>Rohan Datta</t>
  </si>
  <si>
    <t>ORD02975</t>
  </si>
  <si>
    <t>CUST8670</t>
  </si>
  <si>
    <t>Purab Kapoor</t>
  </si>
  <si>
    <t>ORD02976</t>
  </si>
  <si>
    <t>Kabir Rao</t>
  </si>
  <si>
    <t>ORD02977</t>
  </si>
  <si>
    <t>CUST5088</t>
  </si>
  <si>
    <t>Pari Swaminathan</t>
  </si>
  <si>
    <t>ORD02978</t>
  </si>
  <si>
    <t>CUST2144</t>
  </si>
  <si>
    <t>Jhanvi Wagle</t>
  </si>
  <si>
    <t>ORD02979</t>
  </si>
  <si>
    <t>CUST4971</t>
  </si>
  <si>
    <t>Ivana Rege</t>
  </si>
  <si>
    <t>ORD02980</t>
  </si>
  <si>
    <t>CUST1550</t>
  </si>
  <si>
    <t>Divit Kunda</t>
  </si>
  <si>
    <t>ORD02981</t>
  </si>
  <si>
    <t>CUST4532</t>
  </si>
  <si>
    <t>Advika Kashyap</t>
  </si>
  <si>
    <t>ORD02982</t>
  </si>
  <si>
    <t>CUST1122</t>
  </si>
  <si>
    <t>Rasha Dhillon</t>
  </si>
  <si>
    <t>ORD02983</t>
  </si>
  <si>
    <t>Anika Acharya</t>
  </si>
  <si>
    <t>ORD02984</t>
  </si>
  <si>
    <t>CUST1233</t>
  </si>
  <si>
    <t>Farhan Manda</t>
  </si>
  <si>
    <t>ORD02985</t>
  </si>
  <si>
    <t>CUST8306</t>
  </si>
  <si>
    <t>Shayak Bhardwaj</t>
  </si>
  <si>
    <t>ORD02986</t>
  </si>
  <si>
    <t>CUST4953</t>
  </si>
  <si>
    <t>Tarini Loke</t>
  </si>
  <si>
    <t>ORD02987</t>
  </si>
  <si>
    <t>Samaira Aggarwal</t>
  </si>
  <si>
    <t>ORD02988</t>
  </si>
  <si>
    <t>Prisha Srinivas</t>
  </si>
  <si>
    <t>ORD02989</t>
  </si>
  <si>
    <t>Shalv Babu</t>
  </si>
  <si>
    <t>ORD02990</t>
  </si>
  <si>
    <t>Ryan Butala</t>
  </si>
  <si>
    <t>ORD02991</t>
  </si>
  <si>
    <t>Samaira Hayer</t>
  </si>
  <si>
    <t>ORD02992</t>
  </si>
  <si>
    <t>CUST5665</t>
  </si>
  <si>
    <t>Kavya Sule</t>
  </si>
  <si>
    <t>ORD02993</t>
  </si>
  <si>
    <t>CUST3931</t>
  </si>
  <si>
    <t>Tara Randhawa</t>
  </si>
  <si>
    <t>ORD02994</t>
  </si>
  <si>
    <t>CUST3503</t>
  </si>
  <si>
    <t>Eva Sandal</t>
  </si>
  <si>
    <t>ORD02995</t>
  </si>
  <si>
    <t>CUST1419</t>
  </si>
  <si>
    <t>Yakshit Shetty</t>
  </si>
  <si>
    <t>ORD02996</t>
  </si>
  <si>
    <t>Amani Banerjee</t>
  </si>
  <si>
    <t>ORD02997</t>
  </si>
  <si>
    <t>CUST6056</t>
  </si>
  <si>
    <t>Raunak Samra</t>
  </si>
  <si>
    <t>ORD02998</t>
  </si>
  <si>
    <t>CUST1268</t>
  </si>
  <si>
    <t>Devansh Choudhury</t>
  </si>
  <si>
    <t>ORD02999</t>
  </si>
  <si>
    <t>CUST3338</t>
  </si>
  <si>
    <t>Jhanvi Vasa</t>
  </si>
  <si>
    <t>ORD03000</t>
  </si>
  <si>
    <t>Nehmat Kohli</t>
  </si>
  <si>
    <t>ORD03001</t>
  </si>
  <si>
    <t>CUST7516</t>
  </si>
  <si>
    <t>Ahana  Shanker</t>
  </si>
  <si>
    <t>ORD03002</t>
  </si>
  <si>
    <t>CUST9993</t>
  </si>
  <si>
    <t>Onkar Baria</t>
  </si>
  <si>
    <t>ORD03003</t>
  </si>
  <si>
    <t>Ritvik Sharma</t>
  </si>
  <si>
    <t>ORD03004</t>
  </si>
  <si>
    <t>CUST9851</t>
  </si>
  <si>
    <t>Jivika Bala</t>
  </si>
  <si>
    <t>ORD03005</t>
  </si>
  <si>
    <t>CUST7894</t>
  </si>
  <si>
    <t>Jayan Bakshi</t>
  </si>
  <si>
    <t>ORD03006</t>
  </si>
  <si>
    <t>CUST1038</t>
  </si>
  <si>
    <t>Aniruddh Chokshi</t>
  </si>
  <si>
    <t>ORD03007</t>
  </si>
  <si>
    <t>CUST3511</t>
  </si>
  <si>
    <t>Zoya Bandi</t>
  </si>
  <si>
    <t>ORD03008</t>
  </si>
  <si>
    <t>CUST4552</t>
  </si>
  <si>
    <t>Sahil Chaudry</t>
  </si>
  <si>
    <t>ORD03009</t>
  </si>
  <si>
    <t>CUST7986</t>
  </si>
  <si>
    <t>Jayesh Dalal</t>
  </si>
  <si>
    <t>ORD03010</t>
  </si>
  <si>
    <t>CUST6246</t>
  </si>
  <si>
    <t>Hansh Tella</t>
  </si>
  <si>
    <t>ORD03011</t>
  </si>
  <si>
    <t>CUST7163</t>
  </si>
  <si>
    <t>Kimaya Goda</t>
  </si>
  <si>
    <t>ORD03012</t>
  </si>
  <si>
    <t>CUST2191</t>
  </si>
  <si>
    <t>Vidur Dhillon</t>
  </si>
  <si>
    <t>ORD03013</t>
  </si>
  <si>
    <t>CUST8408</t>
  </si>
  <si>
    <t>Ishita Shetty</t>
  </si>
  <si>
    <t>ORD03014</t>
  </si>
  <si>
    <t>CUST9514</t>
  </si>
  <si>
    <t>Tarini Jani</t>
  </si>
  <si>
    <t>ORD03015</t>
  </si>
  <si>
    <t>CUST1409</t>
  </si>
  <si>
    <t>Kanav Hayer</t>
  </si>
  <si>
    <t>ORD03016</t>
  </si>
  <si>
    <t>Ishaan Lad</t>
  </si>
  <si>
    <t>ORD03017</t>
  </si>
  <si>
    <t>CUST5753</t>
  </si>
  <si>
    <t>Mishti Savant</t>
  </si>
  <si>
    <t>ORD03018</t>
  </si>
  <si>
    <t>CUST9282</t>
  </si>
  <si>
    <t>Hridaan Rege</t>
  </si>
  <si>
    <t>ORD03019</t>
  </si>
  <si>
    <t>CUST4093</t>
  </si>
  <si>
    <t>Ritvik Dayal</t>
  </si>
  <si>
    <t>ORD03020</t>
  </si>
  <si>
    <t>CUST6537</t>
  </si>
  <si>
    <t>Damini Madan</t>
  </si>
  <si>
    <t>ORD03021</t>
  </si>
  <si>
    <t>Saira Mangal</t>
  </si>
  <si>
    <t>ORD03022</t>
  </si>
  <si>
    <t>CUST4812</t>
  </si>
  <si>
    <t>Vaibhav Khosla</t>
  </si>
  <si>
    <t>ORD03023</t>
  </si>
  <si>
    <t>CUST8364</t>
  </si>
  <si>
    <t>Vihaan Bhargava</t>
  </si>
  <si>
    <t>ORD03024</t>
  </si>
  <si>
    <t>CUST3677</t>
  </si>
  <si>
    <t>Ivan Saini</t>
  </si>
  <si>
    <t>ORD03025</t>
  </si>
  <si>
    <t>Riya Batta</t>
  </si>
  <si>
    <t>ORD03026</t>
  </si>
  <si>
    <t>CUST1508</t>
  </si>
  <si>
    <t>Nayantara Rastogi</t>
  </si>
  <si>
    <t>ORD03027</t>
  </si>
  <si>
    <t>CUST5475</t>
  </si>
  <si>
    <t>Yakshit Saini</t>
  </si>
  <si>
    <t>ORD03028</t>
  </si>
  <si>
    <t>Amira Loke</t>
  </si>
  <si>
    <t>ORD03029</t>
  </si>
  <si>
    <t>CUST2314</t>
  </si>
  <si>
    <t>Kismat Lal</t>
  </si>
  <si>
    <t>ORD03030</t>
  </si>
  <si>
    <t>CUST9189</t>
  </si>
  <si>
    <t>Pihu Ahluwalia</t>
  </si>
  <si>
    <t>ORD03031</t>
  </si>
  <si>
    <t>Aaryahi Ramesh</t>
  </si>
  <si>
    <t>ORD03032</t>
  </si>
  <si>
    <t>CUST4369</t>
  </si>
  <si>
    <t>Vedika Chauhan</t>
  </si>
  <si>
    <t>ORD03033</t>
  </si>
  <si>
    <t>Vedika Madan</t>
  </si>
  <si>
    <t>ORD03034</t>
  </si>
  <si>
    <t>CUST9225</t>
  </si>
  <si>
    <t>Riaan Vig</t>
  </si>
  <si>
    <t>ORD03035</t>
  </si>
  <si>
    <t>Vihaan Rout</t>
  </si>
  <si>
    <t>ORD03036</t>
  </si>
  <si>
    <t>CUST9744</t>
  </si>
  <si>
    <t>Keya Goel</t>
  </si>
  <si>
    <t>ORD03037</t>
  </si>
  <si>
    <t>CUST4928</t>
  </si>
  <si>
    <t>Anahi Mann</t>
  </si>
  <si>
    <t>ORD03038</t>
  </si>
  <si>
    <t>CUST4844</t>
  </si>
  <si>
    <t>Sana Sekhon</t>
  </si>
  <si>
    <t>ORD03039</t>
  </si>
  <si>
    <t>CUST3182</t>
  </si>
  <si>
    <t>Taimur Karan</t>
  </si>
  <si>
    <t>ORD03040</t>
  </si>
  <si>
    <t>CUST7874</t>
  </si>
  <si>
    <t>Sahil Contractor</t>
  </si>
  <si>
    <t>ORD03041</t>
  </si>
  <si>
    <t>CUST6021</t>
  </si>
  <si>
    <t>Amani Sama</t>
  </si>
  <si>
    <t>ORD03042</t>
  </si>
  <si>
    <t>CUST6446</t>
  </si>
  <si>
    <t>Indrajit Gole</t>
  </si>
  <si>
    <t>ORD03043</t>
  </si>
  <si>
    <t>Darshit Chadha</t>
  </si>
  <si>
    <t>ORD03044</t>
  </si>
  <si>
    <t>Sana Dar</t>
  </si>
  <si>
    <t>ORD03045</t>
  </si>
  <si>
    <t>CUST2937</t>
  </si>
  <si>
    <t>Shanaya Vala</t>
  </si>
  <si>
    <t>ORD03046</t>
  </si>
  <si>
    <t>CUST3906</t>
  </si>
  <si>
    <t>ORD03047</t>
  </si>
  <si>
    <t>Zoya Vyas</t>
  </si>
  <si>
    <t>ORD03048</t>
  </si>
  <si>
    <t>CUST1777</t>
  </si>
  <si>
    <t>Dhruv Chaudry</t>
  </si>
  <si>
    <t>ORD03049</t>
  </si>
  <si>
    <t>Ryan Sachdev</t>
  </si>
  <si>
    <t>ORD03050</t>
  </si>
  <si>
    <t>CUST1605</t>
  </si>
  <si>
    <t>Amani Thakkar</t>
  </si>
  <si>
    <t>ORD03051</t>
  </si>
  <si>
    <t>CUST1036</t>
  </si>
  <si>
    <t>Miraan Shetty</t>
  </si>
  <si>
    <t>ORD03052</t>
  </si>
  <si>
    <t>CUST9865</t>
  </si>
  <si>
    <t>Kavya Kar</t>
  </si>
  <si>
    <t>ORD03053</t>
  </si>
  <si>
    <t>CUST5839</t>
  </si>
  <si>
    <t>Inaaya  Dave</t>
  </si>
  <si>
    <t>ORD03054</t>
  </si>
  <si>
    <t>Taimur Brar</t>
  </si>
  <si>
    <t>ORD03055</t>
  </si>
  <si>
    <t>Dharmajan Wable</t>
  </si>
  <si>
    <t>ORD03056</t>
  </si>
  <si>
    <t>CUST8486</t>
  </si>
  <si>
    <t>Kashvi Kaur</t>
  </si>
  <si>
    <t>ORD03057</t>
  </si>
  <si>
    <t>Lakshay Dugar</t>
  </si>
  <si>
    <t>ORD03058</t>
  </si>
  <si>
    <t>CUST1661</t>
  </si>
  <si>
    <t>Riaan Dayal</t>
  </si>
  <si>
    <t>ORD03059</t>
  </si>
  <si>
    <t>Nirvi Khare</t>
  </si>
  <si>
    <t>ORD03060</t>
  </si>
  <si>
    <t>CUST1247</t>
  </si>
  <si>
    <t>Hunar Wali</t>
  </si>
  <si>
    <t>ORD03061</t>
  </si>
  <si>
    <t>Lavanya Chana</t>
  </si>
  <si>
    <t>ORD03062</t>
  </si>
  <si>
    <t>Vardaniya Krish</t>
  </si>
  <si>
    <t>ORD03063</t>
  </si>
  <si>
    <t>Chirag Guha</t>
  </si>
  <si>
    <t>ORD03064</t>
  </si>
  <si>
    <t>Ira Ramesh</t>
  </si>
  <si>
    <t>ORD03065</t>
  </si>
  <si>
    <t>CUST5758</t>
  </si>
  <si>
    <t>ORD03066</t>
  </si>
  <si>
    <t>CUST5485</t>
  </si>
  <si>
    <t>Manikya Bath</t>
  </si>
  <si>
    <t>ORD03067</t>
  </si>
  <si>
    <t>CUST3329</t>
  </si>
  <si>
    <t>Zaina Yadav</t>
  </si>
  <si>
    <t>ORD03068</t>
  </si>
  <si>
    <t>CUST2345</t>
  </si>
  <si>
    <t>Shlok Agate</t>
  </si>
  <si>
    <t>ORD03069</t>
  </si>
  <si>
    <t>CUST4304</t>
  </si>
  <si>
    <t>ORD03070</t>
  </si>
  <si>
    <t>Hridaan Badami</t>
  </si>
  <si>
    <t>ORD03071</t>
  </si>
  <si>
    <t>CUST9637</t>
  </si>
  <si>
    <t>Badal Deol</t>
  </si>
  <si>
    <t>ORD03072</t>
  </si>
  <si>
    <t>CUST4580</t>
  </si>
  <si>
    <t>Shayak Lata</t>
  </si>
  <si>
    <t>ORD03073</t>
  </si>
  <si>
    <t>CUST4791</t>
  </si>
  <si>
    <t>Aarna Rout</t>
  </si>
  <si>
    <t>ORD03074</t>
  </si>
  <si>
    <t>CUST3961</t>
  </si>
  <si>
    <t>Ryan Sane</t>
  </si>
  <si>
    <t>ORD03075</t>
  </si>
  <si>
    <t>Yuvaan Sane</t>
  </si>
  <si>
    <t>ORD03076</t>
  </si>
  <si>
    <t>Manikya Balasubramanian</t>
  </si>
  <si>
    <t>ORD03077</t>
  </si>
  <si>
    <t>Vanya Kala</t>
  </si>
  <si>
    <t>ORD03078</t>
  </si>
  <si>
    <t>Damini Sood</t>
  </si>
  <si>
    <t>ORD03079</t>
  </si>
  <si>
    <t>CUST6510</t>
  </si>
  <si>
    <t>Jivin Tank</t>
  </si>
  <si>
    <t>ORD03080</t>
  </si>
  <si>
    <t>Ivana Mannan</t>
  </si>
  <si>
    <t>ORD03081</t>
  </si>
  <si>
    <t>Charvi Ramachandran</t>
  </si>
  <si>
    <t>ORD03082</t>
  </si>
  <si>
    <t>CUST8831</t>
  </si>
  <si>
    <t>Armaan Bobal</t>
  </si>
  <si>
    <t>ORD03083</t>
  </si>
  <si>
    <t>CUST2829</t>
  </si>
  <si>
    <t>Kismat Agarwal</t>
  </si>
  <si>
    <t>ORD03084</t>
  </si>
  <si>
    <t>CUST5917</t>
  </si>
  <si>
    <t>Nitya Ramakrishnan</t>
  </si>
  <si>
    <t>ORD03085</t>
  </si>
  <si>
    <t>CUST5891</t>
  </si>
  <si>
    <t>ORD03086</t>
  </si>
  <si>
    <t>CUST7155</t>
  </si>
  <si>
    <t>Myra Balay</t>
  </si>
  <si>
    <t>ORD03087</t>
  </si>
  <si>
    <t>CUST6679</t>
  </si>
  <si>
    <t>Trisha Sarna</t>
  </si>
  <si>
    <t>ORD03088</t>
  </si>
  <si>
    <t>Tanya Rao</t>
  </si>
  <si>
    <t>ORD03089</t>
  </si>
  <si>
    <t>Kismat Chand</t>
  </si>
  <si>
    <t>ORD03090</t>
  </si>
  <si>
    <t>Vardaniya Barman</t>
  </si>
  <si>
    <t>ORD03091</t>
  </si>
  <si>
    <t>Kavya Vig</t>
  </si>
  <si>
    <t>ORD03092</t>
  </si>
  <si>
    <t>CUST2150</t>
  </si>
  <si>
    <t>Advik Bose</t>
  </si>
  <si>
    <t>ORD03093</t>
  </si>
  <si>
    <t>CUST5940</t>
  </si>
  <si>
    <t>Jayan Kala</t>
  </si>
  <si>
    <t>ORD03094</t>
  </si>
  <si>
    <t>CUST7771</t>
  </si>
  <si>
    <t>Ela Chander</t>
  </si>
  <si>
    <t>ORD03095</t>
  </si>
  <si>
    <t>CUST3434</t>
  </si>
  <si>
    <t>Oorja Samra</t>
  </si>
  <si>
    <t>ORD03096</t>
  </si>
  <si>
    <t>CUST7354</t>
  </si>
  <si>
    <t>Rasha Cheema</t>
  </si>
  <si>
    <t>ORD03097</t>
  </si>
  <si>
    <t>Hiran Jayaraman</t>
  </si>
  <si>
    <t>ORD03098</t>
  </si>
  <si>
    <t>CUST2287</t>
  </si>
  <si>
    <t>Mehul Wali</t>
  </si>
  <si>
    <t>ORD03099</t>
  </si>
  <si>
    <t>Amira Ahluwalia</t>
  </si>
  <si>
    <t>ORD03100</t>
  </si>
  <si>
    <t>CUST4706</t>
  </si>
  <si>
    <t>Charvi Batra</t>
  </si>
  <si>
    <t>ORD03101</t>
  </si>
  <si>
    <t>CUST6780</t>
  </si>
  <si>
    <t>Darshit Dube</t>
  </si>
  <si>
    <t>ORD03102</t>
  </si>
  <si>
    <t>CUST5881</t>
  </si>
  <si>
    <t>Myra Sur</t>
  </si>
  <si>
    <t>ORD03103</t>
  </si>
  <si>
    <t>Lakshit Dey</t>
  </si>
  <si>
    <t>ORD03104</t>
  </si>
  <si>
    <t>CUST9435</t>
  </si>
  <si>
    <t>Vidur Koshy</t>
  </si>
  <si>
    <t>ORD03105</t>
  </si>
  <si>
    <t>CUST2099</t>
  </si>
  <si>
    <t>Shray Kannan</t>
  </si>
  <si>
    <t>ORD03106</t>
  </si>
  <si>
    <t>CUST1491</t>
  </si>
  <si>
    <t>Aaryahi Mani</t>
  </si>
  <si>
    <t>ORD03107</t>
  </si>
  <si>
    <t>CUST5034</t>
  </si>
  <si>
    <t>Amira Vig</t>
  </si>
  <si>
    <t>ORD03108</t>
  </si>
  <si>
    <t>CUST3834</t>
  </si>
  <si>
    <t>Eshani Jayaraman</t>
  </si>
  <si>
    <t>ORD03109</t>
  </si>
  <si>
    <t>CUST3544</t>
  </si>
  <si>
    <t>Riaan Rao</t>
  </si>
  <si>
    <t>ORD03110</t>
  </si>
  <si>
    <t>Keya Mall</t>
  </si>
  <si>
    <t>ORD03111</t>
  </si>
  <si>
    <t>CUST5653</t>
  </si>
  <si>
    <t>Uthkarsh Chada</t>
  </si>
  <si>
    <t>ORD03112</t>
  </si>
  <si>
    <t>CUST3772</t>
  </si>
  <si>
    <t>Zeeshan Madan</t>
  </si>
  <si>
    <t>ORD03113</t>
  </si>
  <si>
    <t>CUST7552</t>
  </si>
  <si>
    <t>Kashvi Chatterjee</t>
  </si>
  <si>
    <t>ORD03114</t>
  </si>
  <si>
    <t>Raghav Bal</t>
  </si>
  <si>
    <t>ORD03115</t>
  </si>
  <si>
    <t>CUST5194</t>
  </si>
  <si>
    <t>Anvi Wason</t>
  </si>
  <si>
    <t>ORD03116</t>
  </si>
  <si>
    <t>Renee Chaudhuri</t>
  </si>
  <si>
    <t>ORD03117</t>
  </si>
  <si>
    <t>Divit Subramaniam</t>
  </si>
  <si>
    <t>ORD03118</t>
  </si>
  <si>
    <t>CUST7272</t>
  </si>
  <si>
    <t>Vivaan Kale</t>
  </si>
  <si>
    <t>ORD03119</t>
  </si>
  <si>
    <t>Vedika Ghosh</t>
  </si>
  <si>
    <t>ORD03120</t>
  </si>
  <si>
    <t>CUST4601</t>
  </si>
  <si>
    <t>Fateh Kar</t>
  </si>
  <si>
    <t>ORD03121</t>
  </si>
  <si>
    <t>Inaaya  Chacko</t>
  </si>
  <si>
    <t>ORD03122</t>
  </si>
  <si>
    <t>Renee Sundaram</t>
  </si>
  <si>
    <t>ORD03123</t>
  </si>
  <si>
    <t>CUST1092</t>
  </si>
  <si>
    <t>Saksham Khanna</t>
  </si>
  <si>
    <t>ORD03124</t>
  </si>
  <si>
    <t>Purab Bobal</t>
  </si>
  <si>
    <t>ORD03125</t>
  </si>
  <si>
    <t>CUST5458</t>
  </si>
  <si>
    <t>Hansh Aggarwal</t>
  </si>
  <si>
    <t>ORD03126</t>
  </si>
  <si>
    <t>CUST6168</t>
  </si>
  <si>
    <t>Purab Kota</t>
  </si>
  <si>
    <t>ORD03127</t>
  </si>
  <si>
    <t>Seher Chanda</t>
  </si>
  <si>
    <t>ORD03128</t>
  </si>
  <si>
    <t>Sara Lalla</t>
  </si>
  <si>
    <t>ORD03129</t>
  </si>
  <si>
    <t>CUST1217</t>
  </si>
  <si>
    <t>Shaan Bumb</t>
  </si>
  <si>
    <t>ORD03130</t>
  </si>
  <si>
    <t>CUST4216</t>
  </si>
  <si>
    <t>Nitara Desai</t>
  </si>
  <si>
    <t>ORD03131</t>
  </si>
  <si>
    <t>CUST8347</t>
  </si>
  <si>
    <t>Anahi Vohra</t>
  </si>
  <si>
    <t>ORD03132</t>
  </si>
  <si>
    <t>Faiyaz Mand</t>
  </si>
  <si>
    <t>ORD03133</t>
  </si>
  <si>
    <t>CUST8706</t>
  </si>
  <si>
    <t>Damini Gupta</t>
  </si>
  <si>
    <t>ORD03134</t>
  </si>
  <si>
    <t>CUST4350</t>
  </si>
  <si>
    <t>Vardaniya Agarwal</t>
  </si>
  <si>
    <t>ORD03135</t>
  </si>
  <si>
    <t>CUST2308</t>
  </si>
  <si>
    <t>Seher Kalla</t>
  </si>
  <si>
    <t>ORD03136</t>
  </si>
  <si>
    <t>CUST8410</t>
  </si>
  <si>
    <t>Mamooty Lal</t>
  </si>
  <si>
    <t>ORD03137</t>
  </si>
  <si>
    <t>CUST8173</t>
  </si>
  <si>
    <t>Anaya Datta</t>
  </si>
  <si>
    <t>ORD03138</t>
  </si>
  <si>
    <t>CUST9008</t>
  </si>
  <si>
    <t>Adira Brahmbhatt</t>
  </si>
  <si>
    <t>ORD03139</t>
  </si>
  <si>
    <t>Aayush Chopra</t>
  </si>
  <si>
    <t>ORD03140</t>
  </si>
  <si>
    <t>CUST3911</t>
  </si>
  <si>
    <t>Kartik Ganguly</t>
  </si>
  <si>
    <t>ORD03141</t>
  </si>
  <si>
    <t>CUST2843</t>
  </si>
  <si>
    <t>Keya Saran</t>
  </si>
  <si>
    <t>ORD03142</t>
  </si>
  <si>
    <t>CUST8535</t>
  </si>
  <si>
    <t>Adah Bhasin</t>
  </si>
  <si>
    <t>ORD03143</t>
  </si>
  <si>
    <t>Vedika Ratti</t>
  </si>
  <si>
    <t>ORD03144</t>
  </si>
  <si>
    <t>CUST8017</t>
  </si>
  <si>
    <t>Gokul Krish</t>
  </si>
  <si>
    <t>ORD03145</t>
  </si>
  <si>
    <t>CUST5925</t>
  </si>
  <si>
    <t>Riya Khurana</t>
  </si>
  <si>
    <t>ORD03146</t>
  </si>
  <si>
    <t>CUST7593</t>
  </si>
  <si>
    <t>Gokul Lall</t>
  </si>
  <si>
    <t>ORD03147</t>
  </si>
  <si>
    <t>CUST9607</t>
  </si>
  <si>
    <t>Saanvi Bhandari</t>
  </si>
  <si>
    <t>ORD03148</t>
  </si>
  <si>
    <t>CUST8690</t>
  </si>
  <si>
    <t>Elakshi Viswanathan</t>
  </si>
  <si>
    <t>ORD03149</t>
  </si>
  <si>
    <t>CUST9627</t>
  </si>
  <si>
    <t>Neelofar Khurana</t>
  </si>
  <si>
    <t>ORD03150</t>
  </si>
  <si>
    <t>CUST4652</t>
  </si>
  <si>
    <t>ORD03151</t>
  </si>
  <si>
    <t>CUST6906</t>
  </si>
  <si>
    <t>Nitara Bains</t>
  </si>
  <si>
    <t>ORD03152</t>
  </si>
  <si>
    <t>CUST1058</t>
  </si>
  <si>
    <t>Badal Mahajan</t>
  </si>
  <si>
    <t>ORD03153</t>
  </si>
  <si>
    <t>CUST6347</t>
  </si>
  <si>
    <t>Seher Sarraf</t>
  </si>
  <si>
    <t>ORD03154</t>
  </si>
  <si>
    <t>CUST8154</t>
  </si>
  <si>
    <t>Renee Lata</t>
  </si>
  <si>
    <t>ORD03155</t>
  </si>
  <si>
    <t>CUST5786</t>
  </si>
  <si>
    <t>Kiara Rama</t>
  </si>
  <si>
    <t>ORD03156</t>
  </si>
  <si>
    <t>CUST9530</t>
  </si>
  <si>
    <t>Jayesh Varughese</t>
  </si>
  <si>
    <t>ORD03157</t>
  </si>
  <si>
    <t>CUST1686</t>
  </si>
  <si>
    <t>Vidur Karnik</t>
  </si>
  <si>
    <t>ORD03158</t>
  </si>
  <si>
    <t>CUST5652</t>
  </si>
  <si>
    <t>Ayesha Batra</t>
  </si>
  <si>
    <t>ORD03159</t>
  </si>
  <si>
    <t>Kiara Karan</t>
  </si>
  <si>
    <t>ORD03160</t>
  </si>
  <si>
    <t>Sahil Buch</t>
  </si>
  <si>
    <t>ORD03161</t>
  </si>
  <si>
    <t>CUST2705</t>
  </si>
  <si>
    <t>Hunar Toor</t>
  </si>
  <si>
    <t>ORD03162</t>
  </si>
  <si>
    <t>CUST1985</t>
  </si>
  <si>
    <t>Prisha Contractor</t>
  </si>
  <si>
    <t>ORD03163</t>
  </si>
  <si>
    <t>CUST2735</t>
  </si>
  <si>
    <t>Aradhya Cherian</t>
  </si>
  <si>
    <t>ORD03164</t>
  </si>
  <si>
    <t>CUST4618</t>
  </si>
  <si>
    <t>Advik Agrawal</t>
  </si>
  <si>
    <t>ORD03165</t>
  </si>
  <si>
    <t>CUST5359</t>
  </si>
  <si>
    <t>Ryan Wadhwa</t>
  </si>
  <si>
    <t>ORD03166</t>
  </si>
  <si>
    <t>CUST4995</t>
  </si>
  <si>
    <t>Priyansh Tata</t>
  </si>
  <si>
    <t>ORD03167</t>
  </si>
  <si>
    <t>CUST2999</t>
  </si>
  <si>
    <t>Ela Chaudhari</t>
  </si>
  <si>
    <t>ORD03168</t>
  </si>
  <si>
    <t>CUST5795</t>
  </si>
  <si>
    <t>Bhavin Sampath</t>
  </si>
  <si>
    <t>ORD03169</t>
  </si>
  <si>
    <t>CUST3272</t>
  </si>
  <si>
    <t>ORD03170</t>
  </si>
  <si>
    <t>CUST1934</t>
  </si>
  <si>
    <t>Kanav Ahuja</t>
  </si>
  <si>
    <t>ORD03171</t>
  </si>
  <si>
    <t>CUST3765</t>
  </si>
  <si>
    <t>Vaibhav Ravel</t>
  </si>
  <si>
    <t>ORD03172</t>
  </si>
  <si>
    <t>CUST9287</t>
  </si>
  <si>
    <t>Taimur Chadha</t>
  </si>
  <si>
    <t>ORD03173</t>
  </si>
  <si>
    <t>CUST6838</t>
  </si>
  <si>
    <t>Divyansh Vaidya</t>
  </si>
  <si>
    <t>ORD03174</t>
  </si>
  <si>
    <t>CUST3097</t>
  </si>
  <si>
    <t>Samaira Mannan</t>
  </si>
  <si>
    <t>ORD03175</t>
  </si>
  <si>
    <t>CUST1454</t>
  </si>
  <si>
    <t>Hunar Ranganathan</t>
  </si>
  <si>
    <t>ORD03176</t>
  </si>
  <si>
    <t>Khushi Kanda</t>
  </si>
  <si>
    <t>ORD03177</t>
  </si>
  <si>
    <t>CUST1484</t>
  </si>
  <si>
    <t>Anahita Date</t>
  </si>
  <si>
    <t>ORD03178</t>
  </si>
  <si>
    <t>CUST5556</t>
  </si>
  <si>
    <t>Aarav Basak</t>
  </si>
  <si>
    <t>ORD03179</t>
  </si>
  <si>
    <t>Diya Johal</t>
  </si>
  <si>
    <t>ORD03180</t>
  </si>
  <si>
    <t>Kimaya Bandi</t>
  </si>
  <si>
    <t>ORD03181</t>
  </si>
  <si>
    <t>CUST8915</t>
  </si>
  <si>
    <t>Oorja Sant</t>
  </si>
  <si>
    <t>ORD03182</t>
  </si>
  <si>
    <t>CUST7559</t>
  </si>
  <si>
    <t>Bhamini Biswas</t>
  </si>
  <si>
    <t>ORD03183</t>
  </si>
  <si>
    <t>CUST7315</t>
  </si>
  <si>
    <t>Sahil Rajan</t>
  </si>
  <si>
    <t>ORD03184</t>
  </si>
  <si>
    <t>Alia Sama</t>
  </si>
  <si>
    <t>ORD03185</t>
  </si>
  <si>
    <t>CUST1494</t>
  </si>
  <si>
    <t>Aniruddh Ghosh</t>
  </si>
  <si>
    <t>ORD03186</t>
  </si>
  <si>
    <t>CUST8365</t>
  </si>
  <si>
    <t>Elakshi Cheema</t>
  </si>
  <si>
    <t>ORD03187</t>
  </si>
  <si>
    <t>CUST7379</t>
  </si>
  <si>
    <t>Yuvaan Babu</t>
  </si>
  <si>
    <t>ORD03188</t>
  </si>
  <si>
    <t>CUST6621</t>
  </si>
  <si>
    <t>Riya Bhandari</t>
  </si>
  <si>
    <t>ORD03189</t>
  </si>
  <si>
    <t>ORD03190</t>
  </si>
  <si>
    <t>CUST9294</t>
  </si>
  <si>
    <t>Hiran Badal</t>
  </si>
  <si>
    <t>ORD03191</t>
  </si>
  <si>
    <t>CUST2149</t>
  </si>
  <si>
    <t>Diya Grewal</t>
  </si>
  <si>
    <t>ORD03192</t>
  </si>
  <si>
    <t>Vedika Sur</t>
  </si>
  <si>
    <t>ORD03193</t>
  </si>
  <si>
    <t>Yuvaan Tandon</t>
  </si>
  <si>
    <t>ORD03194</t>
  </si>
  <si>
    <t>CUST6696</t>
  </si>
  <si>
    <t>Tejas Chhabra</t>
  </si>
  <si>
    <t>ORD03195</t>
  </si>
  <si>
    <t>Rati Comar</t>
  </si>
  <si>
    <t>ORD03196</t>
  </si>
  <si>
    <t>Raunak Sachdeva</t>
  </si>
  <si>
    <t>ORD03197</t>
  </si>
  <si>
    <t>CUST3441</t>
  </si>
  <si>
    <t>Indrajit Shetty</t>
  </si>
  <si>
    <t>ORD03198</t>
  </si>
  <si>
    <t>Aniruddh Mammen</t>
  </si>
  <si>
    <t>ORD03199</t>
  </si>
  <si>
    <t>Yuvraj  Sathe</t>
  </si>
  <si>
    <t>ORD03200</t>
  </si>
  <si>
    <t>Divyansh Raman</t>
  </si>
  <si>
    <t>ORD03201</t>
  </si>
  <si>
    <t>CUST3340</t>
  </si>
  <si>
    <t>Pranay Sidhu</t>
  </si>
  <si>
    <t>ORD03202</t>
  </si>
  <si>
    <t>CUST7574</t>
  </si>
  <si>
    <t>Ishaan Borde</t>
  </si>
  <si>
    <t>ORD03203</t>
  </si>
  <si>
    <t>CUST1964</t>
  </si>
  <si>
    <t>Sara Manda</t>
  </si>
  <si>
    <t>ORD03204</t>
  </si>
  <si>
    <t>CUST1009</t>
  </si>
  <si>
    <t>Siya Agarwal</t>
  </si>
  <si>
    <t>ORD03205</t>
  </si>
  <si>
    <t>CUST5843</t>
  </si>
  <si>
    <t>Amira Sheth</t>
  </si>
  <si>
    <t>ORD03206</t>
  </si>
  <si>
    <t>Faiyaz Agarwal</t>
  </si>
  <si>
    <t>ORD03207</t>
  </si>
  <si>
    <t>Piya Dash</t>
  </si>
  <si>
    <t>ORD03208</t>
  </si>
  <si>
    <t>CUST8657</t>
  </si>
  <si>
    <t>Indrajit Bala</t>
  </si>
  <si>
    <t>ORD03209</t>
  </si>
  <si>
    <t>CUST4027</t>
  </si>
  <si>
    <t>Mahika Manne</t>
  </si>
  <si>
    <t>ORD03210</t>
  </si>
  <si>
    <t>Lakshit Divan</t>
  </si>
  <si>
    <t>ORD03211</t>
  </si>
  <si>
    <t>CUST2866</t>
  </si>
  <si>
    <t>Oorja Dass</t>
  </si>
  <si>
    <t>ORD03212</t>
  </si>
  <si>
    <t>CUST1197</t>
  </si>
  <si>
    <t>Priyansh Yohannan</t>
  </si>
  <si>
    <t>ORD03213</t>
  </si>
  <si>
    <t>Aarav Cherian</t>
  </si>
  <si>
    <t>ORD03214</t>
  </si>
  <si>
    <t>Hazel Wali</t>
  </si>
  <si>
    <t>ORD03215</t>
  </si>
  <si>
    <t>CUST3075</t>
  </si>
  <si>
    <t>Gokul Ganguly</t>
  </si>
  <si>
    <t>ORD03216</t>
  </si>
  <si>
    <t>CUST7539</t>
  </si>
  <si>
    <t>ORD03217</t>
  </si>
  <si>
    <t>Gokul Verma</t>
  </si>
  <si>
    <t>ORD03218</t>
  </si>
  <si>
    <t>Jayan Saha</t>
  </si>
  <si>
    <t>ORD03219</t>
  </si>
  <si>
    <t>Reyansh Sehgal</t>
  </si>
  <si>
    <t>ORD03220</t>
  </si>
  <si>
    <t>CUST3312</t>
  </si>
  <si>
    <t>Nirvaan Mann</t>
  </si>
  <si>
    <t>ORD03221</t>
  </si>
  <si>
    <t>CUST8253</t>
  </si>
  <si>
    <t>Nayantara Rout</t>
  </si>
  <si>
    <t>ORD03222</t>
  </si>
  <si>
    <t>CUST2956</t>
  </si>
  <si>
    <t>Gokul Sem</t>
  </si>
  <si>
    <t>ORD03223</t>
  </si>
  <si>
    <t>Aarush Iyengar</t>
  </si>
  <si>
    <t>ORD03224</t>
  </si>
  <si>
    <t>Aarav Lalla</t>
  </si>
  <si>
    <t>ORD03225</t>
  </si>
  <si>
    <t>CUST7732</t>
  </si>
  <si>
    <t>Hiran Kala</t>
  </si>
  <si>
    <t>ORD03226</t>
  </si>
  <si>
    <t>CUST5231</t>
  </si>
  <si>
    <t>Ivan Dani</t>
  </si>
  <si>
    <t>ORD03227</t>
  </si>
  <si>
    <t>CUST5316</t>
  </si>
  <si>
    <t>Nakul Bhasin</t>
  </si>
  <si>
    <t>ORD03228</t>
  </si>
  <si>
    <t>Jayesh Venkataraman</t>
  </si>
  <si>
    <t>ORD03229</t>
  </si>
  <si>
    <t>Jivin Sarna</t>
  </si>
  <si>
    <t>ORD03230</t>
  </si>
  <si>
    <t>CUST2645</t>
  </si>
  <si>
    <t>Shamik Rama</t>
  </si>
  <si>
    <t>ORD03231</t>
  </si>
  <si>
    <t>Priyansh Raju</t>
  </si>
  <si>
    <t>ORD03232</t>
  </si>
  <si>
    <t>CUST6964</t>
  </si>
  <si>
    <t>Kismat Sharaf</t>
  </si>
  <si>
    <t>ORD03233</t>
  </si>
  <si>
    <t>CUST5020</t>
  </si>
  <si>
    <t>Raghav Subramanian</t>
  </si>
  <si>
    <t>ORD03234</t>
  </si>
  <si>
    <t>CUST9437</t>
  </si>
  <si>
    <t>Rhea Edwin</t>
  </si>
  <si>
    <t>ORD03235</t>
  </si>
  <si>
    <t>CUST7069</t>
  </si>
  <si>
    <t>Samar Sarin</t>
  </si>
  <si>
    <t>ORD03236</t>
  </si>
  <si>
    <t>CUST4779</t>
  </si>
  <si>
    <t>Samaira Ratti</t>
  </si>
  <si>
    <t>ORD03237</t>
  </si>
  <si>
    <t>CUST3198</t>
  </si>
  <si>
    <t>Kashvi Dhar</t>
  </si>
  <si>
    <t>ORD03238</t>
  </si>
  <si>
    <t>Tara Dhingra</t>
  </si>
  <si>
    <t>ORD03239</t>
  </si>
  <si>
    <t>Oorja Kaul</t>
  </si>
  <si>
    <t>ORD03240</t>
  </si>
  <si>
    <t>CUST7914</t>
  </si>
  <si>
    <t>Advik Dugal</t>
  </si>
  <si>
    <t>ORD03241</t>
  </si>
  <si>
    <t>CUST4775</t>
  </si>
  <si>
    <t>Ehsaan Andra</t>
  </si>
  <si>
    <t>ORD03242</t>
  </si>
  <si>
    <t>Kashvi Wadhwa</t>
  </si>
  <si>
    <t>ORD03243</t>
  </si>
  <si>
    <t>CUST5320</t>
  </si>
  <si>
    <t>Pihu Datta</t>
  </si>
  <si>
    <t>ORD03244</t>
  </si>
  <si>
    <t>CUST2747</t>
  </si>
  <si>
    <t>Devansh Aurora</t>
  </si>
  <si>
    <t>ORD03245</t>
  </si>
  <si>
    <t>CUST7491</t>
  </si>
  <si>
    <t>Faiyaz Mani</t>
  </si>
  <si>
    <t>ORD03246</t>
  </si>
  <si>
    <t>Ela Sahni</t>
  </si>
  <si>
    <t>ORD03247</t>
  </si>
  <si>
    <t>Ivan Gole</t>
  </si>
  <si>
    <t>ORD03248</t>
  </si>
  <si>
    <t>CUST5748</t>
  </si>
  <si>
    <t>Aarush Venkatesh</t>
  </si>
  <si>
    <t>ORD03249</t>
  </si>
  <si>
    <t>CUST7787</t>
  </si>
  <si>
    <t>Tiya Sankaran</t>
  </si>
  <si>
    <t>ORD03250</t>
  </si>
  <si>
    <t>CUST6493</t>
  </si>
  <si>
    <t>Parinaaz Agrawal</t>
  </si>
  <si>
    <t>ORD03251</t>
  </si>
  <si>
    <t>CUST7570</t>
  </si>
  <si>
    <t>Hunar Bhasin</t>
  </si>
  <si>
    <t>ORD03252</t>
  </si>
  <si>
    <t>Anika Sant</t>
  </si>
  <si>
    <t>ORD03253</t>
  </si>
  <si>
    <t>CUST7681</t>
  </si>
  <si>
    <t>Tejas Virk</t>
  </si>
  <si>
    <t>ORD03254</t>
  </si>
  <si>
    <t>CUST1700</t>
  </si>
  <si>
    <t>Ira Choudhry</t>
  </si>
  <si>
    <t>ORD03255</t>
  </si>
  <si>
    <t>CUST3566</t>
  </si>
  <si>
    <t>Ira Agarwal</t>
  </si>
  <si>
    <t>ORD03256</t>
  </si>
  <si>
    <t>Himmat Chhabra</t>
  </si>
  <si>
    <t>ORD03257</t>
  </si>
  <si>
    <t>Tarini Dalal</t>
  </si>
  <si>
    <t>ORD03258</t>
  </si>
  <si>
    <t>CUST6485</t>
  </si>
  <si>
    <t>Siya Datta</t>
  </si>
  <si>
    <t>ORD03259</t>
  </si>
  <si>
    <t>CUST8705</t>
  </si>
  <si>
    <t>Dhanush Mand</t>
  </si>
  <si>
    <t>ORD03260</t>
  </si>
  <si>
    <t>CUST7439</t>
  </si>
  <si>
    <t>Madhav Ramesh</t>
  </si>
  <si>
    <t>ORD03261</t>
  </si>
  <si>
    <t>CUST4772</t>
  </si>
  <si>
    <t>Nehmat Setty</t>
  </si>
  <si>
    <t>ORD03262</t>
  </si>
  <si>
    <t>Indrajit Wason</t>
  </si>
  <si>
    <t>ORD03263</t>
  </si>
  <si>
    <t>CUST1907</t>
  </si>
  <si>
    <t>Ahana  Kumar</t>
  </si>
  <si>
    <t>ORD03264</t>
  </si>
  <si>
    <t>CUST2179</t>
  </si>
  <si>
    <t>Taimur Ahluwalia</t>
  </si>
  <si>
    <t>ORD03265</t>
  </si>
  <si>
    <t>CUST8231</t>
  </si>
  <si>
    <t>Anika Mandal</t>
  </si>
  <si>
    <t>ORD03266</t>
  </si>
  <si>
    <t>CUST6519</t>
  </si>
  <si>
    <t>Seher Zachariah</t>
  </si>
  <si>
    <t>ORD03267</t>
  </si>
  <si>
    <t>CUST2265</t>
  </si>
  <si>
    <t>Dhanush Dewan</t>
  </si>
  <si>
    <t>ORD03268</t>
  </si>
  <si>
    <t>Damini Walla</t>
  </si>
  <si>
    <t>ORD03269</t>
  </si>
  <si>
    <t>CUST9914</t>
  </si>
  <si>
    <t>Sumer Warrior</t>
  </si>
  <si>
    <t>ORD03270</t>
  </si>
  <si>
    <t>CUST3984</t>
  </si>
  <si>
    <t>Ivana Maharaj</t>
  </si>
  <si>
    <t>ORD03271</t>
  </si>
  <si>
    <t>Krish Raja</t>
  </si>
  <si>
    <t>ORD03272</t>
  </si>
  <si>
    <t>CUST2054</t>
  </si>
  <si>
    <t>Ojas Batra</t>
  </si>
  <si>
    <t>ORD03273</t>
  </si>
  <si>
    <t>CUST9622</t>
  </si>
  <si>
    <t>Jayesh Bajwa</t>
  </si>
  <si>
    <t>ORD03274</t>
  </si>
  <si>
    <t>CUST3564</t>
  </si>
  <si>
    <t>Divij Rattan</t>
  </si>
  <si>
    <t>ORD03275</t>
  </si>
  <si>
    <t>Hiran Hari</t>
  </si>
  <si>
    <t>ORD03276</t>
  </si>
  <si>
    <t>CUST9156</t>
  </si>
  <si>
    <t>Madhup Sahota</t>
  </si>
  <si>
    <t>ORD03277</t>
  </si>
  <si>
    <t>Hridaan Suri</t>
  </si>
  <si>
    <t>ORD03278</t>
  </si>
  <si>
    <t>CUST6790</t>
  </si>
  <si>
    <t>Heer Datta</t>
  </si>
  <si>
    <t>ORD03279</t>
  </si>
  <si>
    <t>Shamik Grover</t>
  </si>
  <si>
    <t>ORD03280</t>
  </si>
  <si>
    <t>CUST9058</t>
  </si>
  <si>
    <t>Jhanvi Kata</t>
  </si>
  <si>
    <t>ORD03281</t>
  </si>
  <si>
    <t>CUST7293</t>
  </si>
  <si>
    <t>Eva Hayer</t>
  </si>
  <si>
    <t>ORD03282</t>
  </si>
  <si>
    <t>Advika Cherian</t>
  </si>
  <si>
    <t>ORD03283</t>
  </si>
  <si>
    <t>CUST5754</t>
  </si>
  <si>
    <t>Nitara Madan</t>
  </si>
  <si>
    <t>ORD03284</t>
  </si>
  <si>
    <t>CUST1063</t>
  </si>
  <si>
    <t>Neelofar Dasgupta</t>
  </si>
  <si>
    <t>ORD03285</t>
  </si>
  <si>
    <t>CUST8975</t>
  </si>
  <si>
    <t>Ela Ramaswamy</t>
  </si>
  <si>
    <t>ORD03286</t>
  </si>
  <si>
    <t>CUST4798</t>
  </si>
  <si>
    <t>Khushi Kunda</t>
  </si>
  <si>
    <t>ORD03287</t>
  </si>
  <si>
    <t>CUST6674</t>
  </si>
  <si>
    <t>Hazel Sastry</t>
  </si>
  <si>
    <t>ORD03288</t>
  </si>
  <si>
    <t>CUST6245</t>
  </si>
  <si>
    <t>Shayak Chauhan</t>
  </si>
  <si>
    <t>ORD03289</t>
  </si>
  <si>
    <t>CUST9316</t>
  </si>
  <si>
    <t>Nehmat Balan</t>
  </si>
  <si>
    <t>ORD03290</t>
  </si>
  <si>
    <t>CUST9505</t>
  </si>
  <si>
    <t>Ivan Krishna</t>
  </si>
  <si>
    <t>ORD03291</t>
  </si>
  <si>
    <t>CUST1201</t>
  </si>
  <si>
    <t>Indranil Sheth</t>
  </si>
  <si>
    <t>ORD03292</t>
  </si>
  <si>
    <t>Dharmajan Dua</t>
  </si>
  <si>
    <t>ORD03293</t>
  </si>
  <si>
    <t>CUST4838</t>
  </si>
  <si>
    <t>Saksham Sen</t>
  </si>
  <si>
    <t>ORD03294</t>
  </si>
  <si>
    <t>CUST6140</t>
  </si>
  <si>
    <t>Samiha Mann</t>
  </si>
  <si>
    <t>ORD03295</t>
  </si>
  <si>
    <t>Ira Choudhary</t>
  </si>
  <si>
    <t>ORD03296</t>
  </si>
  <si>
    <t>CUST8681</t>
  </si>
  <si>
    <t>Siya Sarkar</t>
  </si>
  <si>
    <t>ORD03297</t>
  </si>
  <si>
    <t>CUST6339</t>
  </si>
  <si>
    <t>ORD03298</t>
  </si>
  <si>
    <t>Tushar Agate</t>
  </si>
  <si>
    <t>ORD03299</t>
  </si>
  <si>
    <t>CUST6662</t>
  </si>
  <si>
    <t>Anay Bhavsar</t>
  </si>
  <si>
    <t>ORD03300</t>
  </si>
  <si>
    <t>CUST8242</t>
  </si>
  <si>
    <t>Pihu Vyas</t>
  </si>
  <si>
    <t>ORD03301</t>
  </si>
  <si>
    <t>CUST8542</t>
  </si>
  <si>
    <t>Vanya Chandra</t>
  </si>
  <si>
    <t>ORD03302</t>
  </si>
  <si>
    <t>Aaina Kapadia</t>
  </si>
  <si>
    <t>ORD03303</t>
  </si>
  <si>
    <t>Madhav Raj</t>
  </si>
  <si>
    <t>ORD03304</t>
  </si>
  <si>
    <t>CUST6203</t>
  </si>
  <si>
    <t>Ranbir Bava</t>
  </si>
  <si>
    <t>ORD03305</t>
  </si>
  <si>
    <t>CUST3549</t>
  </si>
  <si>
    <t>Hridaan Bora</t>
  </si>
  <si>
    <t>ORD03306</t>
  </si>
  <si>
    <t>CUST4149</t>
  </si>
  <si>
    <t>Vanya Sheth</t>
  </si>
  <si>
    <t>ORD03307</t>
  </si>
  <si>
    <t>CUST7936</t>
  </si>
  <si>
    <t>Jivika Dash</t>
  </si>
  <si>
    <t>ORD03308</t>
  </si>
  <si>
    <t>CUST6732</t>
  </si>
  <si>
    <t>Rhea Bali</t>
  </si>
  <si>
    <t>ORD03309</t>
  </si>
  <si>
    <t>Ritvik Ghosh</t>
  </si>
  <si>
    <t>ORD03310</t>
  </si>
  <si>
    <t>Pihu Solanki</t>
  </si>
  <si>
    <t>ORD03311</t>
  </si>
  <si>
    <t>CUST5690</t>
  </si>
  <si>
    <t>Kabir Dua</t>
  </si>
  <si>
    <t>ORD03312</t>
  </si>
  <si>
    <t>CUST2877</t>
  </si>
  <si>
    <t>Adira Deshmukh</t>
  </si>
  <si>
    <t>ORD03313</t>
  </si>
  <si>
    <t>CUST6837</t>
  </si>
  <si>
    <t>Bhamini Deo</t>
  </si>
  <si>
    <t>ORD03314</t>
  </si>
  <si>
    <t>Samaira Mani</t>
  </si>
  <si>
    <t>ORD03315</t>
  </si>
  <si>
    <t>CUST9293</t>
  </si>
  <si>
    <t>Dhanuk Seshadri</t>
  </si>
  <si>
    <t>ORD03316</t>
  </si>
  <si>
    <t>CUST9355</t>
  </si>
  <si>
    <t>Divit Shere</t>
  </si>
  <si>
    <t>ORD03317</t>
  </si>
  <si>
    <t>Kismat Ahuja</t>
  </si>
  <si>
    <t>ORD03318</t>
  </si>
  <si>
    <t>CUST1297</t>
  </si>
  <si>
    <t>Urvi Doshi</t>
  </si>
  <si>
    <t>ORD03319</t>
  </si>
  <si>
    <t>CUST7168</t>
  </si>
  <si>
    <t>Piya Acharya</t>
  </si>
  <si>
    <t>ORD03320</t>
  </si>
  <si>
    <t>CUST7656</t>
  </si>
  <si>
    <t>Urvi Sachdev</t>
  </si>
  <si>
    <t>ORD03321</t>
  </si>
  <si>
    <t>Anahita D’Alia</t>
  </si>
  <si>
    <t>ORD03322</t>
  </si>
  <si>
    <t>CUST2769</t>
  </si>
  <si>
    <t>Advik Hegde</t>
  </si>
  <si>
    <t>ORD03323</t>
  </si>
  <si>
    <t>CUST6063</t>
  </si>
  <si>
    <t>Shayak Dugal</t>
  </si>
  <si>
    <t>ORD03324</t>
  </si>
  <si>
    <t>CUST4793</t>
  </si>
  <si>
    <t>Farhan Trivedi</t>
  </si>
  <si>
    <t>ORD03325</t>
  </si>
  <si>
    <t>CUST5136</t>
  </si>
  <si>
    <t>Raunak Arora</t>
  </si>
  <si>
    <t>ORD03326</t>
  </si>
  <si>
    <t>CUST9195</t>
  </si>
  <si>
    <t>Gatik Keer</t>
  </si>
  <si>
    <t>ORD03327</t>
  </si>
  <si>
    <t>CUST8584</t>
  </si>
  <si>
    <t>Madhup Tandon</t>
  </si>
  <si>
    <t>ORD03328</t>
  </si>
  <si>
    <t>CUST7425</t>
  </si>
  <si>
    <t>Diya Vig</t>
  </si>
  <si>
    <t>ORD03329</t>
  </si>
  <si>
    <t>CUST8152</t>
  </si>
  <si>
    <t>Arhaan Chatterjee</t>
  </si>
  <si>
    <t>ORD03330</t>
  </si>
  <si>
    <t>CUST2414</t>
  </si>
  <si>
    <t>Keya Sem</t>
  </si>
  <si>
    <t>ORD03331</t>
  </si>
  <si>
    <t>CUST1145</t>
  </si>
  <si>
    <t>Eshani Suresh</t>
  </si>
  <si>
    <t>ORD03332</t>
  </si>
  <si>
    <t>CUST9364</t>
  </si>
  <si>
    <t>Saira Kadakia</t>
  </si>
  <si>
    <t>ORD03333</t>
  </si>
  <si>
    <t>CUST4020</t>
  </si>
  <si>
    <t>Shray Bobal</t>
  </si>
  <si>
    <t>ORD03334</t>
  </si>
  <si>
    <t>CUST8353</t>
  </si>
  <si>
    <t>Siya Kala</t>
  </si>
  <si>
    <t>ORD03335</t>
  </si>
  <si>
    <t>CUST5798</t>
  </si>
  <si>
    <t>Damini Upadhyay</t>
  </si>
  <si>
    <t>ORD03336</t>
  </si>
  <si>
    <t>CUST9011</t>
  </si>
  <si>
    <t>Ehsaan De</t>
  </si>
  <si>
    <t>ORD03337</t>
  </si>
  <si>
    <t>CUST4766</t>
  </si>
  <si>
    <t>Devansh Dua</t>
  </si>
  <si>
    <t>ORD03338</t>
  </si>
  <si>
    <t>CUST4381</t>
  </si>
  <si>
    <t>Chirag Bora</t>
  </si>
  <si>
    <t>ORD03339</t>
  </si>
  <si>
    <t>ORD03340</t>
  </si>
  <si>
    <t>Pihu Dora</t>
  </si>
  <si>
    <t>ORD03341</t>
  </si>
  <si>
    <t>Neelofar Subramaniam</t>
  </si>
  <si>
    <t>ORD03342</t>
  </si>
  <si>
    <t>CUST6202</t>
  </si>
  <si>
    <t>Suhana Mann</t>
  </si>
  <si>
    <t>ORD03343</t>
  </si>
  <si>
    <t>CUST5746</t>
  </si>
  <si>
    <t>Zoya Shanker</t>
  </si>
  <si>
    <t>ORD03344</t>
  </si>
  <si>
    <t>Samar Kibe</t>
  </si>
  <si>
    <t>ORD03345</t>
  </si>
  <si>
    <t>Charvi Swaminathan</t>
  </si>
  <si>
    <t>ORD03346</t>
  </si>
  <si>
    <t>CUST8825</t>
  </si>
  <si>
    <t>Drishya Sachdev</t>
  </si>
  <si>
    <t>ORD03347</t>
  </si>
  <si>
    <t>CUST7411</t>
  </si>
  <si>
    <t>Aaryahi Magar</t>
  </si>
  <si>
    <t>ORD03348</t>
  </si>
  <si>
    <t>CUST4238</t>
  </si>
  <si>
    <t>Hansh Apte</t>
  </si>
  <si>
    <t>ORD03349</t>
  </si>
  <si>
    <t>CUST3901</t>
  </si>
  <si>
    <t>Miraya Garg</t>
  </si>
  <si>
    <t>ORD03350</t>
  </si>
  <si>
    <t>CUST9753</t>
  </si>
  <si>
    <t>Eva Dar</t>
  </si>
  <si>
    <t>ORD03351</t>
  </si>
  <si>
    <t>CUST4394</t>
  </si>
  <si>
    <t>Keya Yadav</t>
  </si>
  <si>
    <t>ORD03352</t>
  </si>
  <si>
    <t>CUST5845</t>
  </si>
  <si>
    <t>Miraan Sankaran</t>
  </si>
  <si>
    <t>ORD03353</t>
  </si>
  <si>
    <t>CUST3845</t>
  </si>
  <si>
    <t>Nirvi Lal</t>
  </si>
  <si>
    <t>ORD03354</t>
  </si>
  <si>
    <t>Hunar Hegde</t>
  </si>
  <si>
    <t>ORD03355</t>
  </si>
  <si>
    <t>Anika Khatri</t>
  </si>
  <si>
    <t>ORD03356</t>
  </si>
  <si>
    <t>Charvi Raval</t>
  </si>
  <si>
    <t>ORD03357</t>
  </si>
  <si>
    <t>CUST4275</t>
  </si>
  <si>
    <t>Samar Chahal</t>
  </si>
  <si>
    <t>ORD03358</t>
  </si>
  <si>
    <t>CUST7352</t>
  </si>
  <si>
    <t>Kismat Venkataraman</t>
  </si>
  <si>
    <t>ORD03359</t>
  </si>
  <si>
    <t>CUST2726</t>
  </si>
  <si>
    <t>Chirag Cheema</t>
  </si>
  <si>
    <t>ORD03360</t>
  </si>
  <si>
    <t>CUST6479</t>
  </si>
  <si>
    <t>Sumer Shankar</t>
  </si>
  <si>
    <t>ORD03361</t>
  </si>
  <si>
    <t>CUST8224</t>
  </si>
  <si>
    <t>ORD03362</t>
  </si>
  <si>
    <t>CUST3983</t>
  </si>
  <si>
    <t>Devansh Vala</t>
  </si>
  <si>
    <t>ORD03363</t>
  </si>
  <si>
    <t>CUST7786</t>
  </si>
  <si>
    <t>Shalv Sathe</t>
  </si>
  <si>
    <t>ORD03364</t>
  </si>
  <si>
    <t>CUST5711</t>
  </si>
  <si>
    <t>Rhea Sani</t>
  </si>
  <si>
    <t>ORD03365</t>
  </si>
  <si>
    <t>CUST9080</t>
  </si>
  <si>
    <t>Vivaan Datta</t>
  </si>
  <si>
    <t>ORD03366</t>
  </si>
  <si>
    <t>CUST5084</t>
  </si>
  <si>
    <t>Arhaan Dara</t>
  </si>
  <si>
    <t>ORD03367</t>
  </si>
  <si>
    <t>CUST9204</t>
  </si>
  <si>
    <t>Damini Date</t>
  </si>
  <si>
    <t>ORD03368</t>
  </si>
  <si>
    <t>Biju Suri</t>
  </si>
  <si>
    <t>ORD03369</t>
  </si>
  <si>
    <t>CUST1080</t>
  </si>
  <si>
    <t>ORD03370</t>
  </si>
  <si>
    <t>Seher Madan</t>
  </si>
  <si>
    <t>ORD03371</t>
  </si>
  <si>
    <t>CUST2439</t>
  </si>
  <si>
    <t>Prerak Karan</t>
  </si>
  <si>
    <t>ORD03372</t>
  </si>
  <si>
    <t>CUST2045</t>
  </si>
  <si>
    <t>Dhanush Sanghvi</t>
  </si>
  <si>
    <t>ORD03373</t>
  </si>
  <si>
    <t>CUST5590</t>
  </si>
  <si>
    <t>Arnav Setty</t>
  </si>
  <si>
    <t>ORD03374</t>
  </si>
  <si>
    <t>CUST8151</t>
  </si>
  <si>
    <t>Aarush Chaudry</t>
  </si>
  <si>
    <t>ORD03375</t>
  </si>
  <si>
    <t>CUST9375</t>
  </si>
  <si>
    <t>Ayesha Dar</t>
  </si>
  <si>
    <t>ORD03376</t>
  </si>
  <si>
    <t>CUST7923</t>
  </si>
  <si>
    <t>Madhup Mahajan</t>
  </si>
  <si>
    <t>ORD03377</t>
  </si>
  <si>
    <t>Yashvi Bora</t>
  </si>
  <si>
    <t>ORD03378</t>
  </si>
  <si>
    <t>CUST5761</t>
  </si>
  <si>
    <t>Badal Zachariah</t>
  </si>
  <si>
    <t>ORD03379</t>
  </si>
  <si>
    <t>CUST6263</t>
  </si>
  <si>
    <t>Divij Malhotra</t>
  </si>
  <si>
    <t>ORD03380</t>
  </si>
  <si>
    <t>CUST9002</t>
  </si>
  <si>
    <t>Lagan Lad</t>
  </si>
  <si>
    <t>ORD03381</t>
  </si>
  <si>
    <t>CUST1564</t>
  </si>
  <si>
    <t>Himmat Bhatia</t>
  </si>
  <si>
    <t>ORD03382</t>
  </si>
  <si>
    <t>CUST6239</t>
  </si>
  <si>
    <t>Tara Ranganathan</t>
  </si>
  <si>
    <t>ORD03383</t>
  </si>
  <si>
    <t>CUST8334</t>
  </si>
  <si>
    <t>Ojas Chowdhury</t>
  </si>
  <si>
    <t>ORD03384</t>
  </si>
  <si>
    <t>Mehul Bhatt</t>
  </si>
  <si>
    <t>ORD03385</t>
  </si>
  <si>
    <t>CUST3816</t>
  </si>
  <si>
    <t>Anahi Dixit</t>
  </si>
  <si>
    <t>ORD03386</t>
  </si>
  <si>
    <t>Navya Rajagopal</t>
  </si>
  <si>
    <t>ORD03387</t>
  </si>
  <si>
    <t>CUST3286</t>
  </si>
  <si>
    <t>Shray Jain</t>
  </si>
  <si>
    <t>ORD03388</t>
  </si>
  <si>
    <t>CUST4509</t>
  </si>
  <si>
    <t>Lavanya Kamdar</t>
  </si>
  <si>
    <t>ORD03389</t>
  </si>
  <si>
    <t>CUST9102</t>
  </si>
  <si>
    <t>Kimaya Sampath</t>
  </si>
  <si>
    <t>ORD03390</t>
  </si>
  <si>
    <t>Neelofar Varghese</t>
  </si>
  <si>
    <t>ORD03391</t>
  </si>
  <si>
    <t>Fateh Ramanathan</t>
  </si>
  <si>
    <t>ORD03392</t>
  </si>
  <si>
    <t>CUST6406</t>
  </si>
  <si>
    <t>Kavya Shere</t>
  </si>
  <si>
    <t>ORD03393</t>
  </si>
  <si>
    <t>CUST4665</t>
  </si>
  <si>
    <t>Yakshit Barad</t>
  </si>
  <si>
    <t>ORD03394</t>
  </si>
  <si>
    <t>CUST2630</t>
  </si>
  <si>
    <t>Trisha Barman</t>
  </si>
  <si>
    <t>ORD03395</t>
  </si>
  <si>
    <t>Bhamini Vyas</t>
  </si>
  <si>
    <t>ORD03396</t>
  </si>
  <si>
    <t>Heer Din</t>
  </si>
  <si>
    <t>ORD03397</t>
  </si>
  <si>
    <t>CUST8931</t>
  </si>
  <si>
    <t>Devansh Chacko</t>
  </si>
  <si>
    <t>ORD03398</t>
  </si>
  <si>
    <t>CUST8202</t>
  </si>
  <si>
    <t>Nirvi Dewan</t>
  </si>
  <si>
    <t>ORD03399</t>
  </si>
  <si>
    <t>Vardaniya Jha</t>
  </si>
  <si>
    <t>ORD03400</t>
  </si>
  <si>
    <t>CUST5422</t>
  </si>
  <si>
    <t>Taimur Aggarwal</t>
  </si>
  <si>
    <t>ORD03401</t>
  </si>
  <si>
    <t>CUST4422</t>
  </si>
  <si>
    <t>Purab Shetty</t>
  </si>
  <si>
    <t>ORD03402</t>
  </si>
  <si>
    <t>CUST8999</t>
  </si>
  <si>
    <t>Hazel Vig</t>
  </si>
  <si>
    <t>ORD03403</t>
  </si>
  <si>
    <t>CUST2656</t>
  </si>
  <si>
    <t>Purab Dalal</t>
  </si>
  <si>
    <t>ORD03404</t>
  </si>
  <si>
    <t>CUST5592</t>
  </si>
  <si>
    <t>Arhaan Ganguly</t>
  </si>
  <si>
    <t>ORD03405</t>
  </si>
  <si>
    <t>CUST5829</t>
  </si>
  <si>
    <t>Kimaya Kala</t>
  </si>
  <si>
    <t>ORD03406</t>
  </si>
  <si>
    <t>CUST7579</t>
  </si>
  <si>
    <t>Yuvraj  Kalla</t>
  </si>
  <si>
    <t>ORD03407</t>
  </si>
  <si>
    <t>Rhea Dhingra</t>
  </si>
  <si>
    <t>ORD03408</t>
  </si>
  <si>
    <t>ORD03409</t>
  </si>
  <si>
    <t>CUST7079</t>
  </si>
  <si>
    <t>Gokul Vig</t>
  </si>
  <si>
    <t>ORD03410</t>
  </si>
  <si>
    <t>CUST8071</t>
  </si>
  <si>
    <t>Ishaan Magar</t>
  </si>
  <si>
    <t>ORD03411</t>
  </si>
  <si>
    <t>CUST1394</t>
  </si>
  <si>
    <t>Samar Srinivasan</t>
  </si>
  <si>
    <t>ORD03412</t>
  </si>
  <si>
    <t>Arhaan Bumb</t>
  </si>
  <si>
    <t>ORD03413</t>
  </si>
  <si>
    <t>CUST7789</t>
  </si>
  <si>
    <t>Fateh Master</t>
  </si>
  <si>
    <t>ORD03414</t>
  </si>
  <si>
    <t>Stuvan Rau</t>
  </si>
  <si>
    <t>ORD03415</t>
  </si>
  <si>
    <t>CUST8935</t>
  </si>
  <si>
    <t>Samaira Khanna</t>
  </si>
  <si>
    <t>ORD03416</t>
  </si>
  <si>
    <t>CUST4976</t>
  </si>
  <si>
    <t>Taran Varma</t>
  </si>
  <si>
    <t>ORD03417</t>
  </si>
  <si>
    <t>Vivaan Kannan</t>
  </si>
  <si>
    <t>ORD03418</t>
  </si>
  <si>
    <t>CUST5813</t>
  </si>
  <si>
    <t>Hrishita Golla</t>
  </si>
  <si>
    <t>ORD03419</t>
  </si>
  <si>
    <t>Jayesh Wable</t>
  </si>
  <si>
    <t>ORD03420</t>
  </si>
  <si>
    <t>CUST7963</t>
  </si>
  <si>
    <t>Stuvan Kale</t>
  </si>
  <si>
    <t>ORD03421</t>
  </si>
  <si>
    <t>CUST9309</t>
  </si>
  <si>
    <t>Vedika Gala</t>
  </si>
  <si>
    <t>ORD03422</t>
  </si>
  <si>
    <t>CUST6405</t>
  </si>
  <si>
    <t>Neysa Vyas</t>
  </si>
  <si>
    <t>ORD03423</t>
  </si>
  <si>
    <t>Azad Gaba</t>
  </si>
  <si>
    <t>ORD03424</t>
  </si>
  <si>
    <t>CUST2992</t>
  </si>
  <si>
    <t>Nirvaan Magar</t>
  </si>
  <si>
    <t>ORD03425</t>
  </si>
  <si>
    <t>CUST7221</t>
  </si>
  <si>
    <t>Neelofar Das</t>
  </si>
  <si>
    <t>ORD03426</t>
  </si>
  <si>
    <t>Azad Deol</t>
  </si>
  <si>
    <t>ORD03427</t>
  </si>
  <si>
    <t>CUST3574</t>
  </si>
  <si>
    <t>Sahil Kamdar</t>
  </si>
  <si>
    <t>ORD03428</t>
  </si>
  <si>
    <t>CUST1081</t>
  </si>
  <si>
    <t>Zoya Dyal</t>
  </si>
  <si>
    <t>ORD03429</t>
  </si>
  <si>
    <t>Kartik Anand</t>
  </si>
  <si>
    <t>ORD03430</t>
  </si>
  <si>
    <t>CUST4371</t>
  </si>
  <si>
    <t>Yuvaan Bhatnagar</t>
  </si>
  <si>
    <t>ORD03431</t>
  </si>
  <si>
    <t>CUST7937</t>
  </si>
  <si>
    <t>Tushar Seth</t>
  </si>
  <si>
    <t>ORD03432</t>
  </si>
  <si>
    <t>CUST2337</t>
  </si>
  <si>
    <t>Aarush Trivedi</t>
  </si>
  <si>
    <t>ORD03433</t>
  </si>
  <si>
    <t>CUST8345</t>
  </si>
  <si>
    <t>Ritvik Sharaf</t>
  </si>
  <si>
    <t>ORD03434</t>
  </si>
  <si>
    <t>CUST7140</t>
  </si>
  <si>
    <t>Ela Dutta</t>
  </si>
  <si>
    <t>ORD03435</t>
  </si>
  <si>
    <t>CUST2818</t>
  </si>
  <si>
    <t>Lakshay Gulati</t>
  </si>
  <si>
    <t>ORD03436</t>
  </si>
  <si>
    <t>CUST5195</t>
  </si>
  <si>
    <t>Emir Banik</t>
  </si>
  <si>
    <t>ORD03437</t>
  </si>
  <si>
    <t>Hunar Karnik</t>
  </si>
  <si>
    <t>ORD03438</t>
  </si>
  <si>
    <t>CUST4965</t>
  </si>
  <si>
    <t>Farhan Shetty</t>
  </si>
  <si>
    <t>ORD03439</t>
  </si>
  <si>
    <t>CUST3630</t>
  </si>
  <si>
    <t>Vritika Batra</t>
  </si>
  <si>
    <t>ORD03440</t>
  </si>
  <si>
    <t>CUST5467</t>
  </si>
  <si>
    <t>Samar Dube</t>
  </si>
  <si>
    <t>ORD03441</t>
  </si>
  <si>
    <t>CUST4070</t>
  </si>
  <si>
    <t>Amira Shenoy</t>
  </si>
  <si>
    <t>ORD03442</t>
  </si>
  <si>
    <t>CUST6904</t>
  </si>
  <si>
    <t>Nitya Bhatti</t>
  </si>
  <si>
    <t>ORD03443</t>
  </si>
  <si>
    <t>Piya Gill</t>
  </si>
  <si>
    <t>ORD03444</t>
  </si>
  <si>
    <t>CUST6466</t>
  </si>
  <si>
    <t>Oorja Deol</t>
  </si>
  <si>
    <t>ORD03445</t>
  </si>
  <si>
    <t>Miraya Sen</t>
  </si>
  <si>
    <t>ORD03446</t>
  </si>
  <si>
    <t>CUST6044</t>
  </si>
  <si>
    <t>Samar Walia</t>
  </si>
  <si>
    <t>ORD03447</t>
  </si>
  <si>
    <t>CUST5566</t>
  </si>
  <si>
    <t>Parinaaz Lalla</t>
  </si>
  <si>
    <t>ORD03448</t>
  </si>
  <si>
    <t>CUST3859</t>
  </si>
  <si>
    <t>Rhea Char</t>
  </si>
  <si>
    <t>ORD03449</t>
  </si>
  <si>
    <t>CUST8121</t>
  </si>
  <si>
    <t>Vedika Yohannan</t>
  </si>
  <si>
    <t>ORD03450</t>
  </si>
  <si>
    <t>CUST7304</t>
  </si>
  <si>
    <t>Aarav Kala</t>
  </si>
  <si>
    <t>ORD03451</t>
  </si>
  <si>
    <t>CUST8891</t>
  </si>
  <si>
    <t>Jayant Dhaliwal</t>
  </si>
  <si>
    <t>ORD03452</t>
  </si>
  <si>
    <t>CUST6316</t>
  </si>
  <si>
    <t>Onkar Issac</t>
  </si>
  <si>
    <t>ORD03453</t>
  </si>
  <si>
    <t>Zeeshan Sridhar</t>
  </si>
  <si>
    <t>ORD03454</t>
  </si>
  <si>
    <t>CUST6000</t>
  </si>
  <si>
    <t>Rania Ganguly</t>
  </si>
  <si>
    <t>ORD03455</t>
  </si>
  <si>
    <t>CUST5397</t>
  </si>
  <si>
    <t>Darshit Basak</t>
  </si>
  <si>
    <t>ORD03456</t>
  </si>
  <si>
    <t>CUST2367</t>
  </si>
  <si>
    <t>Shayak Bajaj</t>
  </si>
  <si>
    <t>ORD03457</t>
  </si>
  <si>
    <t>Zaina Raman</t>
  </si>
  <si>
    <t>ORD03458</t>
  </si>
  <si>
    <t>ORD03459</t>
  </si>
  <si>
    <t>CUST8172</t>
  </si>
  <si>
    <t>Faiyaz Khalsa</t>
  </si>
  <si>
    <t>ORD03460</t>
  </si>
  <si>
    <t>CUST2301</t>
  </si>
  <si>
    <t>Aayush Lad</t>
  </si>
  <si>
    <t>ORD03461</t>
  </si>
  <si>
    <t>Shamik Saini</t>
  </si>
  <si>
    <t>ORD03462</t>
  </si>
  <si>
    <t>CUST1111</t>
  </si>
  <si>
    <t>Sahil Ramaswamy</t>
  </si>
  <si>
    <t>ORD03463</t>
  </si>
  <si>
    <t>CUST2366</t>
  </si>
  <si>
    <t>Zaina Mammen</t>
  </si>
  <si>
    <t>ORD03464</t>
  </si>
  <si>
    <t>Advika Swaminathan</t>
  </si>
  <si>
    <t>ORD03465</t>
  </si>
  <si>
    <t>Jayan Sengupta</t>
  </si>
  <si>
    <t>ORD03466</t>
  </si>
  <si>
    <t>CUST1506</t>
  </si>
  <si>
    <t>Riya Ganguly</t>
  </si>
  <si>
    <t>ORD03467</t>
  </si>
  <si>
    <t>CUST7659</t>
  </si>
  <si>
    <t>Elakshi Kibe</t>
  </si>
  <si>
    <t>ORD03468</t>
  </si>
  <si>
    <t>CUST1814</t>
  </si>
  <si>
    <t>Bhavin Bath</t>
  </si>
  <si>
    <t>ORD03469</t>
  </si>
  <si>
    <t>CUST7565</t>
  </si>
  <si>
    <t>Gokul Mane</t>
  </si>
  <si>
    <t>ORD03470</t>
  </si>
  <si>
    <t>Trisha Buch</t>
  </si>
  <si>
    <t>ORD03471</t>
  </si>
  <si>
    <t>CUST2239</t>
  </si>
  <si>
    <t>Divij Bali</t>
  </si>
  <si>
    <t>ORD03472</t>
  </si>
  <si>
    <t>CUST5303</t>
  </si>
  <si>
    <t>Rohan Tata</t>
  </si>
  <si>
    <t>ORD03473</t>
  </si>
  <si>
    <t>CUST1307</t>
  </si>
  <si>
    <t>Sahil Sathe</t>
  </si>
  <si>
    <t>ORD03474</t>
  </si>
  <si>
    <t>CUST5129</t>
  </si>
  <si>
    <t>Himmat Chaudhry</t>
  </si>
  <si>
    <t>ORD03475</t>
  </si>
  <si>
    <t>CUST7261</t>
  </si>
  <si>
    <t>Aaina Goda</t>
  </si>
  <si>
    <t>ORD03476</t>
  </si>
  <si>
    <t>ORD03477</t>
  </si>
  <si>
    <t>CUST2368</t>
  </si>
  <si>
    <t>Amira Wali</t>
  </si>
  <si>
    <t>ORD03478</t>
  </si>
  <si>
    <t>Tiya Grover</t>
  </si>
  <si>
    <t>ORD03479</t>
  </si>
  <si>
    <t>CUST8010</t>
  </si>
  <si>
    <t>Shray Bhakta</t>
  </si>
  <si>
    <t>ORD03480</t>
  </si>
  <si>
    <t>Emir Hegde</t>
  </si>
  <si>
    <t>ORD03481</t>
  </si>
  <si>
    <t>Rasha Rajagopalan</t>
  </si>
  <si>
    <t>ORD03482</t>
  </si>
  <si>
    <t>CUST3794</t>
  </si>
  <si>
    <t>Tiya Raju</t>
  </si>
  <si>
    <t>ORD03483</t>
  </si>
  <si>
    <t>CUST2484</t>
  </si>
  <si>
    <t>Tara Dani</t>
  </si>
  <si>
    <t>ORD03484</t>
  </si>
  <si>
    <t>Krish Venkataraman</t>
  </si>
  <si>
    <t>ORD03485</t>
  </si>
  <si>
    <t>CUST8498</t>
  </si>
  <si>
    <t>Anya Bhardwaj</t>
  </si>
  <si>
    <t>ORD03486</t>
  </si>
  <si>
    <t>CUST7772</t>
  </si>
  <si>
    <t>Charvi Iyer</t>
  </si>
  <si>
    <t>ORD03487</t>
  </si>
  <si>
    <t>Kanav Babu</t>
  </si>
  <si>
    <t>ORD03488</t>
  </si>
  <si>
    <t>CUST5394</t>
  </si>
  <si>
    <t>Vaibhav Shukla</t>
  </si>
  <si>
    <t>ORD03489</t>
  </si>
  <si>
    <t>CUST5710</t>
  </si>
  <si>
    <t>Lagan Loke</t>
  </si>
  <si>
    <t>ORD03490</t>
  </si>
  <si>
    <t>Rohan Suri</t>
  </si>
  <si>
    <t>ORD03491</t>
  </si>
  <si>
    <t>CUST9134</t>
  </si>
  <si>
    <t>Sana Konda</t>
  </si>
  <si>
    <t>ORD03492</t>
  </si>
  <si>
    <t>Ira Gokhale</t>
  </si>
  <si>
    <t>ORD03493</t>
  </si>
  <si>
    <t>CUST7034</t>
  </si>
  <si>
    <t>ORD03494</t>
  </si>
  <si>
    <t>Hiran Bose</t>
  </si>
  <si>
    <t>ORD03495</t>
  </si>
  <si>
    <t>CUST6333</t>
  </si>
  <si>
    <t>Zeeshan Jain</t>
  </si>
  <si>
    <t>ORD03496</t>
  </si>
  <si>
    <t>Jhanvi Gade</t>
  </si>
  <si>
    <t>ORD03497</t>
  </si>
  <si>
    <t>CUST6661</t>
  </si>
  <si>
    <t>Devansh Chada</t>
  </si>
  <si>
    <t>ORD03498</t>
  </si>
  <si>
    <t>CUST5743</t>
  </si>
  <si>
    <t>Miraan Bava</t>
  </si>
  <si>
    <t>ORD03499</t>
  </si>
  <si>
    <t>CUST8009</t>
  </si>
  <si>
    <t>Mamooty Manda</t>
  </si>
  <si>
    <t>ORD03500</t>
  </si>
  <si>
    <t>Manjari Kulkarni</t>
  </si>
  <si>
    <t>ORD03501</t>
  </si>
  <si>
    <t>CUST1743</t>
  </si>
  <si>
    <t>Miraan Madan</t>
  </si>
  <si>
    <t>ORD03502</t>
  </si>
  <si>
    <t>Kimaya Ghose</t>
  </si>
  <si>
    <t>ORD03503</t>
  </si>
  <si>
    <t>CUST4194</t>
  </si>
  <si>
    <t>Sumer Karnik</t>
  </si>
  <si>
    <t>ORD03504</t>
  </si>
  <si>
    <t>Amani Mann</t>
  </si>
  <si>
    <t>ORD03505</t>
  </si>
  <si>
    <t>Biju Seshadri</t>
  </si>
  <si>
    <t>ORD03506</t>
  </si>
  <si>
    <t>Arhaan Sathe</t>
  </si>
  <si>
    <t>ORD03507</t>
  </si>
  <si>
    <t>CUST9950</t>
  </si>
  <si>
    <t>Trisha Chand</t>
  </si>
  <si>
    <t>ORD03508</t>
  </si>
  <si>
    <t>Manikya Amble</t>
  </si>
  <si>
    <t>ORD03509</t>
  </si>
  <si>
    <t>ORD03510</t>
  </si>
  <si>
    <t>CUST1825</t>
  </si>
  <si>
    <t>Ira Sanghvi</t>
  </si>
  <si>
    <t>ORD03511</t>
  </si>
  <si>
    <t>CUST4082</t>
  </si>
  <si>
    <t>Manikya Gandhi</t>
  </si>
  <si>
    <t>ORD03512</t>
  </si>
  <si>
    <t>Gatik Bassi</t>
  </si>
  <si>
    <t>ORD03513</t>
  </si>
  <si>
    <t>CUST6284</t>
  </si>
  <si>
    <t>Reyansh Kamdar</t>
  </si>
  <si>
    <t>ORD03514</t>
  </si>
  <si>
    <t>CUST8255</t>
  </si>
  <si>
    <t>Aniruddh Khare</t>
  </si>
  <si>
    <t>ORD03515</t>
  </si>
  <si>
    <t>CUST6664</t>
  </si>
  <si>
    <t>Nayantara Master</t>
  </si>
  <si>
    <t>ORD03516</t>
  </si>
  <si>
    <t>CUST6215</t>
  </si>
  <si>
    <t>Heer Bala</t>
  </si>
  <si>
    <t>ORD03517</t>
  </si>
  <si>
    <t>CUST7919</t>
  </si>
  <si>
    <t>Anahi Chacko</t>
  </si>
  <si>
    <t>ORD03518</t>
  </si>
  <si>
    <t>CUST5975</t>
  </si>
  <si>
    <t>Shlok Bhatt</t>
  </si>
  <si>
    <t>ORD03519</t>
  </si>
  <si>
    <t>CUST4951</t>
  </si>
  <si>
    <t>Chirag Bal</t>
  </si>
  <si>
    <t>ORD03520</t>
  </si>
  <si>
    <t>CUST2612</t>
  </si>
  <si>
    <t>Dishani Krishnamurthy</t>
  </si>
  <si>
    <t>ORD03521</t>
  </si>
  <si>
    <t>Hansh Cherian</t>
  </si>
  <si>
    <t>ORD03522</t>
  </si>
  <si>
    <t>CUST4703</t>
  </si>
  <si>
    <t>Suhana Deshmukh</t>
  </si>
  <si>
    <t>ORD03523</t>
  </si>
  <si>
    <t>CUST5493</t>
  </si>
  <si>
    <t>Tarini Thakur</t>
  </si>
  <si>
    <t>ORD03524</t>
  </si>
  <si>
    <t>CUST8959</t>
  </si>
  <si>
    <t>Suhana Goyal</t>
  </si>
  <si>
    <t>ORD03525</t>
  </si>
  <si>
    <t>CUST8445</t>
  </si>
  <si>
    <t>Samar Bhasin</t>
  </si>
  <si>
    <t>ORD03526</t>
  </si>
  <si>
    <t>CUST1384</t>
  </si>
  <si>
    <t>Advika Kohli</t>
  </si>
  <si>
    <t>ORD03527</t>
  </si>
  <si>
    <t>CUST4582</t>
  </si>
  <si>
    <t>Faiyaz Walla</t>
  </si>
  <si>
    <t>ORD03528</t>
  </si>
  <si>
    <t>Arhaan Gala</t>
  </si>
  <si>
    <t>ORD03529</t>
  </si>
  <si>
    <t>CUST4289</t>
  </si>
  <si>
    <t>Zoya Ramachandran</t>
  </si>
  <si>
    <t>ORD03530</t>
  </si>
  <si>
    <t>CUST1515</t>
  </si>
  <si>
    <t>Mishti Sandal</t>
  </si>
  <si>
    <t>ORD03531</t>
  </si>
  <si>
    <t>CUST1594</t>
  </si>
  <si>
    <t>Dhanuk Banik</t>
  </si>
  <si>
    <t>ORD03532</t>
  </si>
  <si>
    <t>Jayan Barad</t>
  </si>
  <si>
    <t>ORD03533</t>
  </si>
  <si>
    <t>ORD03534</t>
  </si>
  <si>
    <t>Ira Master</t>
  </si>
  <si>
    <t>ORD03535</t>
  </si>
  <si>
    <t>CUST2932</t>
  </si>
  <si>
    <t>Nirvaan Vaidya</t>
  </si>
  <si>
    <t>ORD03536</t>
  </si>
  <si>
    <t>CUST7889</t>
  </si>
  <si>
    <t>Heer Chakrabarti</t>
  </si>
  <si>
    <t>ORD03537</t>
  </si>
  <si>
    <t>CUST6240</t>
  </si>
  <si>
    <t>Eshani Boase</t>
  </si>
  <si>
    <t>ORD03538</t>
  </si>
  <si>
    <t>CUST6773</t>
  </si>
  <si>
    <t>Renee Brar</t>
  </si>
  <si>
    <t>ORD03539</t>
  </si>
  <si>
    <t>CUST4068</t>
  </si>
  <si>
    <t>Arnav Char</t>
  </si>
  <si>
    <t>ORD03540</t>
  </si>
  <si>
    <t>CUST2621</t>
  </si>
  <si>
    <t>Aarna Sachdeva</t>
  </si>
  <si>
    <t>ORD03541</t>
  </si>
  <si>
    <t>CUST5575</t>
  </si>
  <si>
    <t>Tiya Chahal</t>
  </si>
  <si>
    <t>ORD03542</t>
  </si>
  <si>
    <t>CUST5626</t>
  </si>
  <si>
    <t>Madhav Karpe</t>
  </si>
  <si>
    <t>ORD03543</t>
  </si>
  <si>
    <t>Lavanya Rama</t>
  </si>
  <si>
    <t>ORD03544</t>
  </si>
  <si>
    <t>CUST5777</t>
  </si>
  <si>
    <t>Aarna Sarin</t>
  </si>
  <si>
    <t>ORD03545</t>
  </si>
  <si>
    <t>CUST7941</t>
  </si>
  <si>
    <t>Riya Walla</t>
  </si>
  <si>
    <t>ORD03546</t>
  </si>
  <si>
    <t>Rati Lala</t>
  </si>
  <si>
    <t>ORD03547</t>
  </si>
  <si>
    <t>ORD03548</t>
  </si>
  <si>
    <t>CUST4921</t>
  </si>
  <si>
    <t>Sahil Ahuja</t>
  </si>
  <si>
    <t>ORD03549</t>
  </si>
  <si>
    <t>CUST8742</t>
  </si>
  <si>
    <t>Nishith Basak</t>
  </si>
  <si>
    <t>ORD03550</t>
  </si>
  <si>
    <t>CUST2550</t>
  </si>
  <si>
    <t>Hunar Borde</t>
  </si>
  <si>
    <t>ORD03551</t>
  </si>
  <si>
    <t>CUST1463</t>
  </si>
  <si>
    <t>Tara Mander</t>
  </si>
  <si>
    <t>ORD03552</t>
  </si>
  <si>
    <t>CUST4312</t>
  </si>
  <si>
    <t>Ayesha Lala</t>
  </si>
  <si>
    <t>ORD03553</t>
  </si>
  <si>
    <t>CUST9411</t>
  </si>
  <si>
    <t>Aaryahi Garde</t>
  </si>
  <si>
    <t>ORD03554</t>
  </si>
  <si>
    <t>Taimur Sharma</t>
  </si>
  <si>
    <t>ORD03555</t>
  </si>
  <si>
    <t>CUST8411</t>
  </si>
  <si>
    <t>Azad Kakar</t>
  </si>
  <si>
    <t>ORD03556</t>
  </si>
  <si>
    <t>CUST6138</t>
  </si>
  <si>
    <t>ORD03557</t>
  </si>
  <si>
    <t>Inaaya  Vig</t>
  </si>
  <si>
    <t>ORD03558</t>
  </si>
  <si>
    <t>CUST8615</t>
  </si>
  <si>
    <t>Sahil Choudhry</t>
  </si>
  <si>
    <t>ORD03559</t>
  </si>
  <si>
    <t>CUST6845</t>
  </si>
  <si>
    <t>Yasmin Gulati</t>
  </si>
  <si>
    <t>ORD03560</t>
  </si>
  <si>
    <t>Abram Anand</t>
  </si>
  <si>
    <t>ORD03561</t>
  </si>
  <si>
    <t>CUST9158</t>
  </si>
  <si>
    <t>Veer Badal</t>
  </si>
  <si>
    <t>ORD03562</t>
  </si>
  <si>
    <t>Devansh Anne</t>
  </si>
  <si>
    <t>ORD03563</t>
  </si>
  <si>
    <t>CUST2589</t>
  </si>
  <si>
    <t>Veer Borah</t>
  </si>
  <si>
    <t>ORD03564</t>
  </si>
  <si>
    <t>CUST7297</t>
  </si>
  <si>
    <t>Mahika Baral</t>
  </si>
  <si>
    <t>ORD03565</t>
  </si>
  <si>
    <t>CUST6812</t>
  </si>
  <si>
    <t>Aayush Dara</t>
  </si>
  <si>
    <t>ORD03566</t>
  </si>
  <si>
    <t>Purab Krishnan</t>
  </si>
  <si>
    <t>ORD03567</t>
  </si>
  <si>
    <t>CUST2727</t>
  </si>
  <si>
    <t>Lakshay Srivastava</t>
  </si>
  <si>
    <t>ORD03568</t>
  </si>
  <si>
    <t>CUST1156</t>
  </si>
  <si>
    <t>Elakshi Anne</t>
  </si>
  <si>
    <t>ORD03569</t>
  </si>
  <si>
    <t>CUST7095</t>
  </si>
  <si>
    <t>Arnav Bhakta</t>
  </si>
  <si>
    <t>ORD03570</t>
  </si>
  <si>
    <t>Himmat Deep</t>
  </si>
  <si>
    <t>ORD03571</t>
  </si>
  <si>
    <t>Anika Bhagat</t>
  </si>
  <si>
    <t>ORD03572</t>
  </si>
  <si>
    <t>Vritika Rattan</t>
  </si>
  <si>
    <t>ORD03573</t>
  </si>
  <si>
    <t>CUST2151</t>
  </si>
  <si>
    <t>Farhan Virk</t>
  </si>
  <si>
    <t>ORD03574</t>
  </si>
  <si>
    <t>CUST2994</t>
  </si>
  <si>
    <t>Nayantara Suri</t>
  </si>
  <si>
    <t>ORD03575</t>
  </si>
  <si>
    <t>Advik Verma</t>
  </si>
  <si>
    <t>ORD03576</t>
  </si>
  <si>
    <t>Yasmin Dua</t>
  </si>
  <si>
    <t>ORD03577</t>
  </si>
  <si>
    <t>Mamooty Grewal</t>
  </si>
  <si>
    <t>ORD03578</t>
  </si>
  <si>
    <t>CUST7417</t>
  </si>
  <si>
    <t>Kashvi Bali</t>
  </si>
  <si>
    <t>ORD03579</t>
  </si>
  <si>
    <t>CUST5216</t>
  </si>
  <si>
    <t>Jivin Rau</t>
  </si>
  <si>
    <t>ORD03580</t>
  </si>
  <si>
    <t>Madhup Buch</t>
  </si>
  <si>
    <t>ORD03581</t>
  </si>
  <si>
    <t>CUST7647</t>
  </si>
  <si>
    <t>Damini Tripathi</t>
  </si>
  <si>
    <t>ORD03582</t>
  </si>
  <si>
    <t>CUST3747</t>
  </si>
  <si>
    <t>Hiran Vaidya</t>
  </si>
  <si>
    <t>ORD03583</t>
  </si>
  <si>
    <t>CUST2027</t>
  </si>
  <si>
    <t>Ryan Tara</t>
  </si>
  <si>
    <t>ORD03584</t>
  </si>
  <si>
    <t>CUST5978</t>
  </si>
  <si>
    <t>Vardaniya Vala</t>
  </si>
  <si>
    <t>ORD03585</t>
  </si>
  <si>
    <t>CUST4649</t>
  </si>
  <si>
    <t>Ritvik Bal</t>
  </si>
  <si>
    <t>ORD03586</t>
  </si>
  <si>
    <t>CUST9763</t>
  </si>
  <si>
    <t>Aradhya Tiwari</t>
  </si>
  <si>
    <t>ORD03587</t>
  </si>
  <si>
    <t>Nirvaan Bal</t>
  </si>
  <si>
    <t>ORD03588</t>
  </si>
  <si>
    <t>CUST7704</t>
  </si>
  <si>
    <t>Ayesha Lata</t>
  </si>
  <si>
    <t>ORD03589</t>
  </si>
  <si>
    <t>Lagan Sachar</t>
  </si>
  <si>
    <t>ORD03590</t>
  </si>
  <si>
    <t>CUST8328</t>
  </si>
  <si>
    <t>Tushar Buch</t>
  </si>
  <si>
    <t>ORD03591</t>
  </si>
  <si>
    <t>Sara Sandhu</t>
  </si>
  <si>
    <t>ORD03592</t>
  </si>
  <si>
    <t>CUST7611</t>
  </si>
  <si>
    <t>Adah Bail</t>
  </si>
  <si>
    <t>ORD03593</t>
  </si>
  <si>
    <t>CUST6363</t>
  </si>
  <si>
    <t>Nitara Doctor</t>
  </si>
  <si>
    <t>ORD03594</t>
  </si>
  <si>
    <t>CUST5558</t>
  </si>
  <si>
    <t>Fateh Rastogi</t>
  </si>
  <si>
    <t>ORD03595</t>
  </si>
  <si>
    <t>CUST2632</t>
  </si>
  <si>
    <t>Shanaya Mangat</t>
  </si>
  <si>
    <t>ORD03596</t>
  </si>
  <si>
    <t>CUST1228</t>
  </si>
  <si>
    <t>Trisha Deshmukh</t>
  </si>
  <si>
    <t>ORD03597</t>
  </si>
  <si>
    <t>CUST5567</t>
  </si>
  <si>
    <t>Samaira Ganesh</t>
  </si>
  <si>
    <t>ORD03598</t>
  </si>
  <si>
    <t>CUST3716</t>
  </si>
  <si>
    <t>Riaan Sha</t>
  </si>
  <si>
    <t>ORD03599</t>
  </si>
  <si>
    <t>CUST9572</t>
  </si>
  <si>
    <t>Indrajit Dass</t>
  </si>
  <si>
    <t>ORD03600</t>
  </si>
  <si>
    <t>CUST6690</t>
  </si>
  <si>
    <t>ORD03601</t>
  </si>
  <si>
    <t>CUST4564</t>
  </si>
  <si>
    <t>Mannat Chokshi</t>
  </si>
  <si>
    <t>ORD03602</t>
  </si>
  <si>
    <t>Yashvi Manne</t>
  </si>
  <si>
    <t>ORD03603</t>
  </si>
  <si>
    <t>ORD03604</t>
  </si>
  <si>
    <t>CUST8988</t>
  </si>
  <si>
    <t>Tiya Acharya</t>
  </si>
  <si>
    <t>ORD03605</t>
  </si>
  <si>
    <t>CUST2232</t>
  </si>
  <si>
    <t>Elakshi Venkataraman</t>
  </si>
  <si>
    <t>ORD03606</t>
  </si>
  <si>
    <t>CUST7372</t>
  </si>
  <si>
    <t>Jiya Yadav</t>
  </si>
  <si>
    <t>ORD03607</t>
  </si>
  <si>
    <t>CUST5597</t>
  </si>
  <si>
    <t>Taimur Setty</t>
  </si>
  <si>
    <t>ORD03608</t>
  </si>
  <si>
    <t>CUST1726</t>
  </si>
  <si>
    <t>Aarav Dayal</t>
  </si>
  <si>
    <t>ORD03609</t>
  </si>
  <si>
    <t>CUST3489</t>
  </si>
  <si>
    <t>Sara Loke</t>
  </si>
  <si>
    <t>ORD03610</t>
  </si>
  <si>
    <t>CUST2733</t>
  </si>
  <si>
    <t>Mishti Mani</t>
  </si>
  <si>
    <t>ORD03611</t>
  </si>
  <si>
    <t>CUST7280</t>
  </si>
  <si>
    <t>Charvi Krishnamurthy</t>
  </si>
  <si>
    <t>ORD03612</t>
  </si>
  <si>
    <t>CUST9428</t>
  </si>
  <si>
    <t>Sumer Bajwa</t>
  </si>
  <si>
    <t>ORD03613</t>
  </si>
  <si>
    <t>CUST1420</t>
  </si>
  <si>
    <t>Alisha Kibe</t>
  </si>
  <si>
    <t>ORD03614</t>
  </si>
  <si>
    <t>CUST8994</t>
  </si>
  <si>
    <t>Kabir Buch</t>
  </si>
  <si>
    <t>ORD03615</t>
  </si>
  <si>
    <t>CUST2243</t>
  </si>
  <si>
    <t>Suhana Chopra</t>
  </si>
  <si>
    <t>ORD03616</t>
  </si>
  <si>
    <t>CUST7157</t>
  </si>
  <si>
    <t>Hrishita Mammen</t>
  </si>
  <si>
    <t>ORD03617</t>
  </si>
  <si>
    <t>CUST4742</t>
  </si>
  <si>
    <t>ORD03618</t>
  </si>
  <si>
    <t>CUST3177</t>
  </si>
  <si>
    <t>Hazel Deep</t>
  </si>
  <si>
    <t>ORD03619</t>
  </si>
  <si>
    <t>Advika Dash</t>
  </si>
  <si>
    <t>ORD03620</t>
  </si>
  <si>
    <t>CUST3134</t>
  </si>
  <si>
    <t>Nakul Sekhon</t>
  </si>
  <si>
    <t>ORD03621</t>
  </si>
  <si>
    <t>CUST2137</t>
  </si>
  <si>
    <t>Mannat Saran</t>
  </si>
  <si>
    <t>ORD03622</t>
  </si>
  <si>
    <t>CUST2231</t>
  </si>
  <si>
    <t>Madhup Kakar</t>
  </si>
  <si>
    <t>ORD03623</t>
  </si>
  <si>
    <t>Piya Krishna</t>
  </si>
  <si>
    <t>ORD03624</t>
  </si>
  <si>
    <t>Purab Anne</t>
  </si>
  <si>
    <t>ORD03625</t>
  </si>
  <si>
    <t>Drishya Deol</t>
  </si>
  <si>
    <t>ORD03626</t>
  </si>
  <si>
    <t>Hunar Raman</t>
  </si>
  <si>
    <t>ORD03627</t>
  </si>
  <si>
    <t>Taimur Rajagopal</t>
  </si>
  <si>
    <t>ORD03628</t>
  </si>
  <si>
    <t>Samar Ahluwalia</t>
  </si>
  <si>
    <t>ORD03629</t>
  </si>
  <si>
    <t>CUST5553</t>
  </si>
  <si>
    <t>Bhavin Savant</t>
  </si>
  <si>
    <t>ORD03630</t>
  </si>
  <si>
    <t>CUST7420</t>
  </si>
  <si>
    <t>Jhanvi Iyengar</t>
  </si>
  <si>
    <t>ORD03631</t>
  </si>
  <si>
    <t>Abram Bhavsar</t>
  </si>
  <si>
    <t>ORD03632</t>
  </si>
  <si>
    <t>Anaya Tailor</t>
  </si>
  <si>
    <t>ORD03633</t>
  </si>
  <si>
    <t>Badal Kadakia</t>
  </si>
  <si>
    <t>ORD03634</t>
  </si>
  <si>
    <t>CUST8478</t>
  </si>
  <si>
    <t>Siya Kale</t>
  </si>
  <si>
    <t>ORD03635</t>
  </si>
  <si>
    <t>CUST7413</t>
  </si>
  <si>
    <t>Mamooty Ranganathan</t>
  </si>
  <si>
    <t>ORD03636</t>
  </si>
  <si>
    <t>CUST9176</t>
  </si>
  <si>
    <t>Jiya Sheth</t>
  </si>
  <si>
    <t>ORD03637</t>
  </si>
  <si>
    <t>CUST5658</t>
  </si>
  <si>
    <t>Ryan Joshi</t>
  </si>
  <si>
    <t>ORD03638</t>
  </si>
  <si>
    <t>CUST6523</t>
  </si>
  <si>
    <t>Alia Bhasin</t>
  </si>
  <si>
    <t>ORD03639</t>
  </si>
  <si>
    <t>CUST1302</t>
  </si>
  <si>
    <t>Ojas Talwar</t>
  </si>
  <si>
    <t>ORD03640</t>
  </si>
  <si>
    <t>CUST8357</t>
  </si>
  <si>
    <t>Damini Jaggi</t>
  </si>
  <si>
    <t>ORD03641</t>
  </si>
  <si>
    <t>CUST6298</t>
  </si>
  <si>
    <t>Hunar Subramaniam</t>
  </si>
  <si>
    <t>ORD03642</t>
  </si>
  <si>
    <t>CUST8203</t>
  </si>
  <si>
    <t>Himmat Deshmukh</t>
  </si>
  <si>
    <t>ORD03643</t>
  </si>
  <si>
    <t>Rasha Chacko</t>
  </si>
  <si>
    <t>ORD03644</t>
  </si>
  <si>
    <t>CUST2134</t>
  </si>
  <si>
    <t>ORD03645</t>
  </si>
  <si>
    <t>CUST3698</t>
  </si>
  <si>
    <t>Alia Lala</t>
  </si>
  <si>
    <t>ORD03646</t>
  </si>
  <si>
    <t>CUST9899</t>
  </si>
  <si>
    <t>Parinaaz Kumer</t>
  </si>
  <si>
    <t>ORD03647</t>
  </si>
  <si>
    <t>Vardaniya Dara</t>
  </si>
  <si>
    <t>ORD03648</t>
  </si>
  <si>
    <t>CUST2273</t>
  </si>
  <si>
    <t>Samarth Wason</t>
  </si>
  <si>
    <t>ORD03649</t>
  </si>
  <si>
    <t>Lakshay Shankar</t>
  </si>
  <si>
    <t>ORD03650</t>
  </si>
  <si>
    <t>CUST6465</t>
  </si>
  <si>
    <t>Sana Manda</t>
  </si>
  <si>
    <t>ORD03651</t>
  </si>
  <si>
    <t>CUST9668</t>
  </si>
  <si>
    <t>Pari Jha</t>
  </si>
  <si>
    <t>ORD03652</t>
  </si>
  <si>
    <t>CUST9868</t>
  </si>
  <si>
    <t>Divij Deep</t>
  </si>
  <si>
    <t>ORD03653</t>
  </si>
  <si>
    <t>CUST3331</t>
  </si>
  <si>
    <t>Taimur Halder</t>
  </si>
  <si>
    <t>ORD03654</t>
  </si>
  <si>
    <t>CUST8946</t>
  </si>
  <si>
    <t>Nirvi Hans</t>
  </si>
  <si>
    <t>ORD03655</t>
  </si>
  <si>
    <t>Ivan Cherian</t>
  </si>
  <si>
    <t>ORD03656</t>
  </si>
  <si>
    <t>Prisha Bora</t>
  </si>
  <si>
    <t>ORD03657</t>
  </si>
  <si>
    <t>CUST5333</t>
  </si>
  <si>
    <t>Jayan Sethi</t>
  </si>
  <si>
    <t>ORD03658</t>
  </si>
  <si>
    <t>Zoya Dara</t>
  </si>
  <si>
    <t>ORD03659</t>
  </si>
  <si>
    <t>CUST9306</t>
  </si>
  <si>
    <t>Eva Rajagopal</t>
  </si>
  <si>
    <t>ORD03660</t>
  </si>
  <si>
    <t>CUST5391</t>
  </si>
  <si>
    <t>Akarsh Dyal</t>
  </si>
  <si>
    <t>ORD03661</t>
  </si>
  <si>
    <t>Vaibhav Cherian</t>
  </si>
  <si>
    <t>ORD03662</t>
  </si>
  <si>
    <t>CUST7783</t>
  </si>
  <si>
    <t>Raghav Borra</t>
  </si>
  <si>
    <t>ORD03663</t>
  </si>
  <si>
    <t>CUST4751</t>
  </si>
  <si>
    <t>Dishani Bhat</t>
  </si>
  <si>
    <t>ORD03664</t>
  </si>
  <si>
    <t>Kanav Walla</t>
  </si>
  <si>
    <t>ORD03665</t>
  </si>
  <si>
    <t>CUST9563</t>
  </si>
  <si>
    <t>Reyansh Dhaliwal</t>
  </si>
  <si>
    <t>ORD03666</t>
  </si>
  <si>
    <t>Vaibhav Bassi</t>
  </si>
  <si>
    <t>ORD03667</t>
  </si>
  <si>
    <t>Mohanlal Seshadri</t>
  </si>
  <si>
    <t>ORD03668</t>
  </si>
  <si>
    <t>CUST9931</t>
  </si>
  <si>
    <t>Mahika Gill</t>
  </si>
  <si>
    <t>ORD03669</t>
  </si>
  <si>
    <t>CUST3485</t>
  </si>
  <si>
    <t>Zoya Wason</t>
  </si>
  <si>
    <t>ORD03670</t>
  </si>
  <si>
    <t>Shalv Sura</t>
  </si>
  <si>
    <t>ORD03671</t>
  </si>
  <si>
    <t>CUST7670</t>
  </si>
  <si>
    <t>Anahita Dash</t>
  </si>
  <si>
    <t>ORD03672</t>
  </si>
  <si>
    <t>Divyansh Bobal</t>
  </si>
  <si>
    <t>ORD03673</t>
  </si>
  <si>
    <t>CUST1841</t>
  </si>
  <si>
    <t>Ryan Dada</t>
  </si>
  <si>
    <t>ORD03674</t>
  </si>
  <si>
    <t>Arnav Wali</t>
  </si>
  <si>
    <t>ORD03675</t>
  </si>
  <si>
    <t>CUST9798</t>
  </si>
  <si>
    <t>Aarna Venkatesh</t>
  </si>
  <si>
    <t>ORD03676</t>
  </si>
  <si>
    <t>CUST4658</t>
  </si>
  <si>
    <t>Farhan Rau</t>
  </si>
  <si>
    <t>ORD03677</t>
  </si>
  <si>
    <t>Keya Mandal</t>
  </si>
  <si>
    <t>ORD03678</t>
  </si>
  <si>
    <t>Umang Sood</t>
  </si>
  <si>
    <t>ORD03679</t>
  </si>
  <si>
    <t>CUST2269</t>
  </si>
  <si>
    <t>Reyansh Batra</t>
  </si>
  <si>
    <t>ORD03680</t>
  </si>
  <si>
    <t>CUST7878</t>
  </si>
  <si>
    <t>Ela Saraf</t>
  </si>
  <si>
    <t>ORD03681</t>
  </si>
  <si>
    <t>Lakshit Ray</t>
  </si>
  <si>
    <t>ORD03682</t>
  </si>
  <si>
    <t>Trisha Dhillon</t>
  </si>
  <si>
    <t>ORD03683</t>
  </si>
  <si>
    <t>CUST9991</t>
  </si>
  <si>
    <t>Advika Deol</t>
  </si>
  <si>
    <t>ORD03684</t>
  </si>
  <si>
    <t>Neysa Cherian</t>
  </si>
  <si>
    <t>ORD03685</t>
  </si>
  <si>
    <t>Yashvi Sabharwal</t>
  </si>
  <si>
    <t>ORD03686</t>
  </si>
  <si>
    <t>CUST1614</t>
  </si>
  <si>
    <t>Badal Garg</t>
  </si>
  <si>
    <t>ORD03687</t>
  </si>
  <si>
    <t>CUST8854</t>
  </si>
  <si>
    <t>Mamooty Sachar</t>
  </si>
  <si>
    <t>ORD03688</t>
  </si>
  <si>
    <t>CUST4413</t>
  </si>
  <si>
    <t>Anya Mani</t>
  </si>
  <si>
    <t>ORD03689</t>
  </si>
  <si>
    <t>Divyansh Subramaniam</t>
  </si>
  <si>
    <t>ORD03690</t>
  </si>
  <si>
    <t>ORD03691</t>
  </si>
  <si>
    <t>CUST8716</t>
  </si>
  <si>
    <t>Zara Agrawal</t>
  </si>
  <si>
    <t>ORD03692</t>
  </si>
  <si>
    <t>CUST8778</t>
  </si>
  <si>
    <t>Divij Sahni</t>
  </si>
  <si>
    <t>ORD03693</t>
  </si>
  <si>
    <t>Saira Ray</t>
  </si>
  <si>
    <t>ORD03694</t>
  </si>
  <si>
    <t>Faiyaz Tank</t>
  </si>
  <si>
    <t>ORD03695</t>
  </si>
  <si>
    <t>CUST5782</t>
  </si>
  <si>
    <t>Tanya Dugar</t>
  </si>
  <si>
    <t>ORD03696</t>
  </si>
  <si>
    <t>CUST8398</t>
  </si>
  <si>
    <t>Jayesh Sabharwal</t>
  </si>
  <si>
    <t>ORD03697</t>
  </si>
  <si>
    <t>CUST7106</t>
  </si>
  <si>
    <t>Kiara Sami</t>
  </si>
  <si>
    <t>ORD03698</t>
  </si>
  <si>
    <t>CUST9957</t>
  </si>
  <si>
    <t>Oorja Khalsa</t>
  </si>
  <si>
    <t>ORD03699</t>
  </si>
  <si>
    <t>CUST8289</t>
  </si>
  <si>
    <t>Sahil Brar</t>
  </si>
  <si>
    <t>ORD03700</t>
  </si>
  <si>
    <t>Hiran Bakshi</t>
  </si>
  <si>
    <t>ORD03701</t>
  </si>
  <si>
    <t>Umang Bhavsar</t>
  </si>
  <si>
    <t>ORD03702</t>
  </si>
  <si>
    <t>Vaibhav Badami</t>
  </si>
  <si>
    <t>ORD03703</t>
  </si>
  <si>
    <t>CUST7066</t>
  </si>
  <si>
    <t>Yakshit Ramaswamy</t>
  </si>
  <si>
    <t>ORD03704</t>
  </si>
  <si>
    <t>Ahana  Tandon</t>
  </si>
  <si>
    <t>ORD03705</t>
  </si>
  <si>
    <t>Kashvi Banerjee</t>
  </si>
  <si>
    <t>ORD03706</t>
  </si>
  <si>
    <t>CUST5884</t>
  </si>
  <si>
    <t>ORD03707</t>
  </si>
  <si>
    <t>Kanav Shanker</t>
  </si>
  <si>
    <t>ORD03708</t>
  </si>
  <si>
    <t>Lakshay Arya</t>
  </si>
  <si>
    <t>ORD03709</t>
  </si>
  <si>
    <t>CUST5674</t>
  </si>
  <si>
    <t>Indrajit Dada</t>
  </si>
  <si>
    <t>ORD03710</t>
  </si>
  <si>
    <t>Urvi Ramakrishnan</t>
  </si>
  <si>
    <t>ORD03711</t>
  </si>
  <si>
    <t>CUST5542</t>
  </si>
  <si>
    <t>Vivaan Bhandari</t>
  </si>
  <si>
    <t>ORD03712</t>
  </si>
  <si>
    <t>ORD03713</t>
  </si>
  <si>
    <t>CUST7096</t>
  </si>
  <si>
    <t>Faiyaz Soni</t>
  </si>
  <si>
    <t>ORD03714</t>
  </si>
  <si>
    <t>CUST3840</t>
  </si>
  <si>
    <t>Sahil Dhawan</t>
  </si>
  <si>
    <t>ORD03715</t>
  </si>
  <si>
    <t>CUST9499</t>
  </si>
  <si>
    <t>Heer Bahl</t>
  </si>
  <si>
    <t>ORD03716</t>
  </si>
  <si>
    <t>Lakshay Dubey</t>
  </si>
  <si>
    <t>ORD03717</t>
  </si>
  <si>
    <t>CUST5142</t>
  </si>
  <si>
    <t>Jayant Venkataraman</t>
  </si>
  <si>
    <t>ORD03718</t>
  </si>
  <si>
    <t>CUST5070</t>
  </si>
  <si>
    <t>Sahil Gola</t>
  </si>
  <si>
    <t>ORD03719</t>
  </si>
  <si>
    <t>Madhav Sandal</t>
  </si>
  <si>
    <t>ORD03720</t>
  </si>
  <si>
    <t>CUST3668</t>
  </si>
  <si>
    <t>Pari Dalal</t>
  </si>
  <si>
    <t>ORD03721</t>
  </si>
  <si>
    <t>CUST1646</t>
  </si>
  <si>
    <t>Kimaya Apte</t>
  </si>
  <si>
    <t>ORD03722</t>
  </si>
  <si>
    <t>CUST3012</t>
  </si>
  <si>
    <t>Vihaan Dayal</t>
  </si>
  <si>
    <t>ORD03723</t>
  </si>
  <si>
    <t>Zeeshan Sundaram</t>
  </si>
  <si>
    <t>ORD03724</t>
  </si>
  <si>
    <t>CUST1326</t>
  </si>
  <si>
    <t>Himmat Lall</t>
  </si>
  <si>
    <t>ORD03725</t>
  </si>
  <si>
    <t>ORD03726</t>
  </si>
  <si>
    <t>Jayan Sekhon</t>
  </si>
  <si>
    <t>ORD03727</t>
  </si>
  <si>
    <t>Tushar Sankar</t>
  </si>
  <si>
    <t>ORD03728</t>
  </si>
  <si>
    <t>CUST3832</t>
  </si>
  <si>
    <t>Mishti Subramaniam</t>
  </si>
  <si>
    <t>ORD03729</t>
  </si>
  <si>
    <t>CUST8041</t>
  </si>
  <si>
    <t>Nakul Boase</t>
  </si>
  <si>
    <t>ORD03730</t>
  </si>
  <si>
    <t>CUST8448</t>
  </si>
  <si>
    <t>Kavya Raman</t>
  </si>
  <si>
    <t>ORD03731</t>
  </si>
  <si>
    <t>Suhana Sabharwal</t>
  </si>
  <si>
    <t>ORD03732</t>
  </si>
  <si>
    <t>Navya Bhardwaj</t>
  </si>
  <si>
    <t>ORD03733</t>
  </si>
  <si>
    <t>CUST6170</t>
  </si>
  <si>
    <t>Hazel Dixit</t>
  </si>
  <si>
    <t>ORD03734</t>
  </si>
  <si>
    <t>CUST1276</t>
  </si>
  <si>
    <t>Seher Goel</t>
  </si>
  <si>
    <t>ORD03735</t>
  </si>
  <si>
    <t>CUST4095</t>
  </si>
  <si>
    <t>Siya Saini</t>
  </si>
  <si>
    <t>ORD03736</t>
  </si>
  <si>
    <t>Biju Raju</t>
  </si>
  <si>
    <t>ORD03737</t>
  </si>
  <si>
    <t>Tejas Kalla</t>
  </si>
  <si>
    <t>ORD03738</t>
  </si>
  <si>
    <t>CUST9330</t>
  </si>
  <si>
    <t>Lagan Wali</t>
  </si>
  <si>
    <t>ORD03739</t>
  </si>
  <si>
    <t>CUST3950</t>
  </si>
  <si>
    <t>Dhanuk Issac</t>
  </si>
  <si>
    <t>ORD03740</t>
  </si>
  <si>
    <t>CUST9562</t>
  </si>
  <si>
    <t>Saksham Bava</t>
  </si>
  <si>
    <t>ORD03741</t>
  </si>
  <si>
    <t>CUST8663</t>
  </si>
  <si>
    <t>Pihu Barman</t>
  </si>
  <si>
    <t>ORD03742</t>
  </si>
  <si>
    <t>CUST1522</t>
  </si>
  <si>
    <t>Khushi Chadha</t>
  </si>
  <si>
    <t>ORD03743</t>
  </si>
  <si>
    <t>CUST1341</t>
  </si>
  <si>
    <t>Samaira Vasa</t>
  </si>
  <si>
    <t>ORD03744</t>
  </si>
  <si>
    <t>CUST5405</t>
  </si>
  <si>
    <t>Navya Kunda</t>
  </si>
  <si>
    <t>ORD03745</t>
  </si>
  <si>
    <t>CUST3963</t>
  </si>
  <si>
    <t>Mannat Amble</t>
  </si>
  <si>
    <t>ORD03746</t>
  </si>
  <si>
    <t>CUST7427</t>
  </si>
  <si>
    <t>Abram Chowdhury</t>
  </si>
  <si>
    <t>ORD03747</t>
  </si>
  <si>
    <t>CUST7886</t>
  </si>
  <si>
    <t>Anya Rattan</t>
  </si>
  <si>
    <t>ORD03748</t>
  </si>
  <si>
    <t>CUST7328</t>
  </si>
  <si>
    <t>ORD03749</t>
  </si>
  <si>
    <t>CUST2138</t>
  </si>
  <si>
    <t>Suhana Ranganathan</t>
  </si>
  <si>
    <t>ORD03750</t>
  </si>
  <si>
    <t>Anaya Malhotra</t>
  </si>
  <si>
    <t>ORD03751</t>
  </si>
  <si>
    <t>CUST7446</t>
  </si>
  <si>
    <t>Dishani Loyal</t>
  </si>
  <si>
    <t>ORD03752</t>
  </si>
  <si>
    <t>CUST2931</t>
  </si>
  <si>
    <t>Anvi Bhagat</t>
  </si>
  <si>
    <t>ORD03753</t>
  </si>
  <si>
    <t>CUST2715</t>
  </si>
  <si>
    <t>Ivana Karnik</t>
  </si>
  <si>
    <t>ORD03754</t>
  </si>
  <si>
    <t>CUST8447</t>
  </si>
  <si>
    <t>Zoya Chaudhari</t>
  </si>
  <si>
    <t>ORD03755</t>
  </si>
  <si>
    <t>Fateh De</t>
  </si>
  <si>
    <t>ORD03756</t>
  </si>
  <si>
    <t>CUST7589</t>
  </si>
  <si>
    <t>Zara Kumer</t>
  </si>
  <si>
    <t>ORD03757</t>
  </si>
  <si>
    <t>Saanvi Srinivas</t>
  </si>
  <si>
    <t>ORD03758</t>
  </si>
  <si>
    <t>CUST4314</t>
  </si>
  <si>
    <t>Farhan Behl</t>
  </si>
  <si>
    <t>ORD03759</t>
  </si>
  <si>
    <t>CUST1863</t>
  </si>
  <si>
    <t>Tejas Singhal</t>
  </si>
  <si>
    <t>ORD03760</t>
  </si>
  <si>
    <t>CUST1867</t>
  </si>
  <si>
    <t>Tanya Mahajan</t>
  </si>
  <si>
    <t>ORD03761</t>
  </si>
  <si>
    <t>Inaaya  Mannan</t>
  </si>
  <si>
    <t>ORD03762</t>
  </si>
  <si>
    <t>CUST2731</t>
  </si>
  <si>
    <t>Tanya Chakraborty</t>
  </si>
  <si>
    <t>ORD03763</t>
  </si>
  <si>
    <t>Advik Behl</t>
  </si>
  <si>
    <t>ORD03764</t>
  </si>
  <si>
    <t>CUST5490</t>
  </si>
  <si>
    <t>ORD03765</t>
  </si>
  <si>
    <t>CUST6499</t>
  </si>
  <si>
    <t>Tara Edwin</t>
  </si>
  <si>
    <t>ORD03766</t>
  </si>
  <si>
    <t>Samaira Bumb</t>
  </si>
  <si>
    <t>ORD03767</t>
  </si>
  <si>
    <t>CUST5082</t>
  </si>
  <si>
    <t>Oorja Ravel</t>
  </si>
  <si>
    <t>ORD03768</t>
  </si>
  <si>
    <t>CUST2599</t>
  </si>
  <si>
    <t>Adah Datta</t>
  </si>
  <si>
    <t>ORD03769</t>
  </si>
  <si>
    <t>Farhan Acharya</t>
  </si>
  <si>
    <t>ORD03770</t>
  </si>
  <si>
    <t>Jayant Kumer</t>
  </si>
  <si>
    <t>ORD03771</t>
  </si>
  <si>
    <t>Dishani Kakar</t>
  </si>
  <si>
    <t>ORD03772</t>
  </si>
  <si>
    <t>Divit Sarin</t>
  </si>
  <si>
    <t>ORD03773</t>
  </si>
  <si>
    <t>CUST5076</t>
  </si>
  <si>
    <t>Armaan Bhattacharyya</t>
  </si>
  <si>
    <t>ORD03774</t>
  </si>
  <si>
    <t>CUST5755</t>
  </si>
  <si>
    <t>Samarth Vaidya</t>
  </si>
  <si>
    <t>ORD03775</t>
  </si>
  <si>
    <t>CUST5945</t>
  </si>
  <si>
    <t>Aniruddh Iyer</t>
  </si>
  <si>
    <t>ORD03776</t>
  </si>
  <si>
    <t>CUST6114</t>
  </si>
  <si>
    <t>Devansh Mann</t>
  </si>
  <si>
    <t>ORD03777</t>
  </si>
  <si>
    <t>CUST2575</t>
  </si>
  <si>
    <t>Alisha Sampath</t>
  </si>
  <si>
    <t>ORD03778</t>
  </si>
  <si>
    <t>CUST5133</t>
  </si>
  <si>
    <t>Vidur Sani</t>
  </si>
  <si>
    <t>ORD03779</t>
  </si>
  <si>
    <t>Nitya Sahni</t>
  </si>
  <si>
    <t>ORD03780</t>
  </si>
  <si>
    <t>CUST8442</t>
  </si>
  <si>
    <t>Kiaan Ram</t>
  </si>
  <si>
    <t>ORD03781</t>
  </si>
  <si>
    <t>CUST1713</t>
  </si>
  <si>
    <t>Hridaan Rajan</t>
  </si>
  <si>
    <t>ORD03782</t>
  </si>
  <si>
    <t>CUST8473</t>
  </si>
  <si>
    <t>Rhea Bal</t>
  </si>
  <si>
    <t>ORD03783</t>
  </si>
  <si>
    <t>Ira Gara</t>
  </si>
  <si>
    <t>ORD03784</t>
  </si>
  <si>
    <t>CUST7945</t>
  </si>
  <si>
    <t>Nirvaan Korpal</t>
  </si>
  <si>
    <t>ORD03785</t>
  </si>
  <si>
    <t>Nishith Batra</t>
  </si>
  <si>
    <t>ORD03786</t>
  </si>
  <si>
    <t>CUST2622</t>
  </si>
  <si>
    <t>Zeeshan Dube</t>
  </si>
  <si>
    <t>ORD03787</t>
  </si>
  <si>
    <t>CUST1073</t>
  </si>
  <si>
    <t>Biju Babu</t>
  </si>
  <si>
    <t>ORD03788</t>
  </si>
  <si>
    <t>Taran Devi</t>
  </si>
  <si>
    <t>ORD03789</t>
  </si>
  <si>
    <t>CUST5840</t>
  </si>
  <si>
    <t>ORD03790</t>
  </si>
  <si>
    <t>CUST8416</t>
  </si>
  <si>
    <t>Armaan Sinha</t>
  </si>
  <si>
    <t>ORD03791</t>
  </si>
  <si>
    <t>CUST6981</t>
  </si>
  <si>
    <t>Vihaan Agrawal</t>
  </si>
  <si>
    <t>ORD03792</t>
  </si>
  <si>
    <t>Kashvi Lata</t>
  </si>
  <si>
    <t>ORD03793</t>
  </si>
  <si>
    <t>CUST9886</t>
  </si>
  <si>
    <t>Kabir Kumer</t>
  </si>
  <si>
    <t>ORD03794</t>
  </si>
  <si>
    <t>CUST7001</t>
  </si>
  <si>
    <t>Divij Hayre</t>
  </si>
  <si>
    <t>ORD03795</t>
  </si>
  <si>
    <t>CUST3730</t>
  </si>
  <si>
    <t>Shalv Jha</t>
  </si>
  <si>
    <t>ORD03796</t>
  </si>
  <si>
    <t>CUST4280</t>
  </si>
  <si>
    <t>Tara Dayal</t>
  </si>
  <si>
    <t>ORD03797</t>
  </si>
  <si>
    <t>CUST6889</t>
  </si>
  <si>
    <t>Jayesh Mann</t>
  </si>
  <si>
    <t>ORD03798</t>
  </si>
  <si>
    <t>CUST2596</t>
  </si>
  <si>
    <t>Lagan Chhabra</t>
  </si>
  <si>
    <t>ORD03799</t>
  </si>
  <si>
    <t>CUST3450</t>
  </si>
  <si>
    <t>Chirag Solanki</t>
  </si>
  <si>
    <t>ORD03800</t>
  </si>
  <si>
    <t>CUST6369</t>
  </si>
  <si>
    <t>Taran Dhawan</t>
  </si>
  <si>
    <t>ORD03801</t>
  </si>
  <si>
    <t>Anika Krish</t>
  </si>
  <si>
    <t>ORD03802</t>
  </si>
  <si>
    <t>CUST1722</t>
  </si>
  <si>
    <t>Riaan Suri</t>
  </si>
  <si>
    <t>ORD03803</t>
  </si>
  <si>
    <t>CUST1350</t>
  </si>
  <si>
    <t>Gatik Barman</t>
  </si>
  <si>
    <t>ORD03804</t>
  </si>
  <si>
    <t>CUST6272</t>
  </si>
  <si>
    <t>Hazel Seth</t>
  </si>
  <si>
    <t>ORD03805</t>
  </si>
  <si>
    <t>CUST9965</t>
  </si>
  <si>
    <t>Lakshit Tank</t>
  </si>
  <si>
    <t>ORD03806</t>
  </si>
  <si>
    <t>Ojas Jani</t>
  </si>
  <si>
    <t>ORD03807</t>
  </si>
  <si>
    <t>CUST1651</t>
  </si>
  <si>
    <t>Anvi Bir</t>
  </si>
  <si>
    <t>ORD03808</t>
  </si>
  <si>
    <t>Vardaniya Gill</t>
  </si>
  <si>
    <t>ORD03809</t>
  </si>
  <si>
    <t>CUST8200</t>
  </si>
  <si>
    <t>Faiyaz Karan</t>
  </si>
  <si>
    <t>ORD03810</t>
  </si>
  <si>
    <t>CUST2318</t>
  </si>
  <si>
    <t>Jayesh Varma</t>
  </si>
  <si>
    <t>ORD03811</t>
  </si>
  <si>
    <t>CUST4519</t>
  </si>
  <si>
    <t>Riya Dey</t>
  </si>
  <si>
    <t>ORD03812</t>
  </si>
  <si>
    <t>CUST6437</t>
  </si>
  <si>
    <t>Vidur Gulati</t>
  </si>
  <si>
    <t>ORD03813</t>
  </si>
  <si>
    <t>CUST9603</t>
  </si>
  <si>
    <t>ORD03814</t>
  </si>
  <si>
    <t>Ehsaan Wali</t>
  </si>
  <si>
    <t>ORD03815</t>
  </si>
  <si>
    <t>CUST5688</t>
  </si>
  <si>
    <t>Indrajit Sachdeva</t>
  </si>
  <si>
    <t>ORD03816</t>
  </si>
  <si>
    <t>CUST8002</t>
  </si>
  <si>
    <t>Darshit Goyal</t>
  </si>
  <si>
    <t>ORD03817</t>
  </si>
  <si>
    <t>Dhruv Contractor</t>
  </si>
  <si>
    <t>ORD03818</t>
  </si>
  <si>
    <t>CUST5731</t>
  </si>
  <si>
    <t>Vivaan Jayaraman</t>
  </si>
  <si>
    <t>ORD03819</t>
  </si>
  <si>
    <t>CUST7183</t>
  </si>
  <si>
    <t>Devansh Acharya</t>
  </si>
  <si>
    <t>ORD03820</t>
  </si>
  <si>
    <t>CUST6436</t>
  </si>
  <si>
    <t>Hiran Ganesan</t>
  </si>
  <si>
    <t>ORD03821</t>
  </si>
  <si>
    <t>CUST6009</t>
  </si>
  <si>
    <t>Devansh Verma</t>
  </si>
  <si>
    <t>ORD03822</t>
  </si>
  <si>
    <t>Indranil Vasa</t>
  </si>
  <si>
    <t>ORD03823</t>
  </si>
  <si>
    <t>CUST3663</t>
  </si>
  <si>
    <t>Jayant Raval</t>
  </si>
  <si>
    <t>ORD03824</t>
  </si>
  <si>
    <t>CUST6219</t>
  </si>
  <si>
    <t>Keya Datta</t>
  </si>
  <si>
    <t>ORD03825</t>
  </si>
  <si>
    <t>CUST6259</t>
  </si>
  <si>
    <t>Kabir D’Alia</t>
  </si>
  <si>
    <t>ORD03826</t>
  </si>
  <si>
    <t>Biju Gole</t>
  </si>
  <si>
    <t>ORD03827</t>
  </si>
  <si>
    <t>Rania Balay</t>
  </si>
  <si>
    <t>ORD03828</t>
  </si>
  <si>
    <t>CUST8622</t>
  </si>
  <si>
    <t>Lakshit Bajwa</t>
  </si>
  <si>
    <t>ORD03829</t>
  </si>
  <si>
    <t>CUST4367</t>
  </si>
  <si>
    <t>Tarini Brahmbhatt</t>
  </si>
  <si>
    <t>ORD03830</t>
  </si>
  <si>
    <t>Krish Golla</t>
  </si>
  <si>
    <t>ORD03831</t>
  </si>
  <si>
    <t>Arnav Tiwari</t>
  </si>
  <si>
    <t>ORD03832</t>
  </si>
  <si>
    <t>CUST2444</t>
  </si>
  <si>
    <t>Aaryahi Deo</t>
  </si>
  <si>
    <t>ORD03833</t>
  </si>
  <si>
    <t>CUST5312</t>
  </si>
  <si>
    <t>Zeeshan Ahluwalia</t>
  </si>
  <si>
    <t>ORD03834</t>
  </si>
  <si>
    <t>Bhamini Sengupta</t>
  </si>
  <si>
    <t>ORD03835</t>
  </si>
  <si>
    <t>Yuvaan Walia</t>
  </si>
  <si>
    <t>ORD03836</t>
  </si>
  <si>
    <t>CUST1585</t>
  </si>
  <si>
    <t>Tara Dugar</t>
  </si>
  <si>
    <t>ORD03837</t>
  </si>
  <si>
    <t>CUST2037</t>
  </si>
  <si>
    <t>Manjari Kohli</t>
  </si>
  <si>
    <t>ORD03838</t>
  </si>
  <si>
    <t>Nirvaan Shan</t>
  </si>
  <si>
    <t>ORD03839</t>
  </si>
  <si>
    <t>CUST5733</t>
  </si>
  <si>
    <t>Stuvan Srinivas</t>
  </si>
  <si>
    <t>ORD03840</t>
  </si>
  <si>
    <t>Lakshay Ramachandran</t>
  </si>
  <si>
    <t>ORD03841</t>
  </si>
  <si>
    <t>CUST3180</t>
  </si>
  <si>
    <t>Devansh Dara</t>
  </si>
  <si>
    <t>ORD03842</t>
  </si>
  <si>
    <t>CUST2720</t>
  </si>
  <si>
    <t>Dharmajan Sandhu</t>
  </si>
  <si>
    <t>ORD03843</t>
  </si>
  <si>
    <t>CUST5935</t>
  </si>
  <si>
    <t>Umang Bakshi</t>
  </si>
  <si>
    <t>ORD03844</t>
  </si>
  <si>
    <t>CUST2976</t>
  </si>
  <si>
    <t>Pari Mangat</t>
  </si>
  <si>
    <t>ORD03845</t>
  </si>
  <si>
    <t>CUST4929</t>
  </si>
  <si>
    <t>Anahi Gandhi</t>
  </si>
  <si>
    <t>ORD03846</t>
  </si>
  <si>
    <t>ORD03847</t>
  </si>
  <si>
    <t>CUST7236</t>
  </si>
  <si>
    <t>Farhan Sarraf</t>
  </si>
  <si>
    <t>ORD03848</t>
  </si>
  <si>
    <t>Pranay Bhardwaj</t>
  </si>
  <si>
    <t>ORD03849</t>
  </si>
  <si>
    <t>ORD03850</t>
  </si>
  <si>
    <t>CUST8698</t>
  </si>
  <si>
    <t>Jayesh Soni</t>
  </si>
  <si>
    <t>ORD03851</t>
  </si>
  <si>
    <t>Nishith Kakar</t>
  </si>
  <si>
    <t>ORD03852</t>
  </si>
  <si>
    <t>CUST3621</t>
  </si>
  <si>
    <t>Eshani Garde</t>
  </si>
  <si>
    <t>ORD03853</t>
  </si>
  <si>
    <t>CUST3676</t>
  </si>
  <si>
    <t>Himmat Thaman</t>
  </si>
  <si>
    <t>ORD03854</t>
  </si>
  <si>
    <t>CUST2571</t>
  </si>
  <si>
    <t>Mishti Din</t>
  </si>
  <si>
    <t>ORD03855</t>
  </si>
  <si>
    <t>Rhea Sen</t>
  </si>
  <si>
    <t>ORD03856</t>
  </si>
  <si>
    <t>CUST4221</t>
  </si>
  <si>
    <t>Mehul Lanka</t>
  </si>
  <si>
    <t>ORD03857</t>
  </si>
  <si>
    <t>CUST6983</t>
  </si>
  <si>
    <t>Arhaan Buch</t>
  </si>
  <si>
    <t>ORD03858</t>
  </si>
  <si>
    <t>Jayant Bora</t>
  </si>
  <si>
    <t>ORD03859</t>
  </si>
  <si>
    <t>CUST7903</t>
  </si>
  <si>
    <t>Lavanya Chaudhari</t>
  </si>
  <si>
    <t>ORD03860</t>
  </si>
  <si>
    <t>CUST2605</t>
  </si>
  <si>
    <t>Dhanuk Dugar</t>
  </si>
  <si>
    <t>ORD03861</t>
  </si>
  <si>
    <t>Nirvaan Kalita</t>
  </si>
  <si>
    <t>ORD03862</t>
  </si>
  <si>
    <t>Chirag Johal</t>
  </si>
  <si>
    <t>ORD03863</t>
  </si>
  <si>
    <t>Sana Ranganathan</t>
  </si>
  <si>
    <t>ORD03864</t>
  </si>
  <si>
    <t>Lakshay Som</t>
  </si>
  <si>
    <t>ORD03865</t>
  </si>
  <si>
    <t>CUST5832</t>
  </si>
  <si>
    <t>Fateh Halder</t>
  </si>
  <si>
    <t>ORD03866</t>
  </si>
  <si>
    <t>Dharmajan Sridhar</t>
  </si>
  <si>
    <t>ORD03867</t>
  </si>
  <si>
    <t>CUST3679</t>
  </si>
  <si>
    <t>Lagan D’Alia</t>
  </si>
  <si>
    <t>ORD03868</t>
  </si>
  <si>
    <t>Indranil Desai</t>
  </si>
  <si>
    <t>ORD03869</t>
  </si>
  <si>
    <t>CUST2133</t>
  </si>
  <si>
    <t>Aradhya Vohra</t>
  </si>
  <si>
    <t>ORD03870</t>
  </si>
  <si>
    <t>CUST9343</t>
  </si>
  <si>
    <t>Drishya Dara</t>
  </si>
  <si>
    <t>ORD03871</t>
  </si>
  <si>
    <t>CUST8197</t>
  </si>
  <si>
    <t>Saira Desai</t>
  </si>
  <si>
    <t>ORD03872</t>
  </si>
  <si>
    <t>CUST1927</t>
  </si>
  <si>
    <t>Piya Mammen</t>
  </si>
  <si>
    <t>ORD03873</t>
  </si>
  <si>
    <t>Badal Krishnamurthy</t>
  </si>
  <si>
    <t>ORD03874</t>
  </si>
  <si>
    <t>CUST6860</t>
  </si>
  <si>
    <t>Gokul Sharaf</t>
  </si>
  <si>
    <t>ORD03875</t>
  </si>
  <si>
    <t>CUST5355</t>
  </si>
  <si>
    <t>Darshit Hayre</t>
  </si>
  <si>
    <t>ORD03876</t>
  </si>
  <si>
    <t>CUST2924</t>
  </si>
  <si>
    <t>Tara Gulati</t>
  </si>
  <si>
    <t>ORD03877</t>
  </si>
  <si>
    <t>CUST7437</t>
  </si>
  <si>
    <t>Shray Mammen</t>
  </si>
  <si>
    <t>ORD03878</t>
  </si>
  <si>
    <t>Amira Reddy</t>
  </si>
  <si>
    <t>ORD03879</t>
  </si>
  <si>
    <t>Azad Chandran</t>
  </si>
  <si>
    <t>ORD03880</t>
  </si>
  <si>
    <t>Zaina Bhargava</t>
  </si>
  <si>
    <t>ORD03881</t>
  </si>
  <si>
    <t>CUST1965</t>
  </si>
  <si>
    <t>Taimur Kala</t>
  </si>
  <si>
    <t>ORD03882</t>
  </si>
  <si>
    <t>CUST4026</t>
  </si>
  <si>
    <t>Raunak Tripathi</t>
  </si>
  <si>
    <t>ORD03883</t>
  </si>
  <si>
    <t>CUST6419</t>
  </si>
  <si>
    <t>Siya Dhar</t>
  </si>
  <si>
    <t>ORD03884</t>
  </si>
  <si>
    <t>CUST9989</t>
  </si>
  <si>
    <t>Zoya Brahmbhatt</t>
  </si>
  <si>
    <t>ORD03885</t>
  </si>
  <si>
    <t>Madhav Brar</t>
  </si>
  <si>
    <t>ORD03886</t>
  </si>
  <si>
    <t>CUST2091</t>
  </si>
  <si>
    <t>ORD03887</t>
  </si>
  <si>
    <t>CUST4587</t>
  </si>
  <si>
    <t>Myra Badal</t>
  </si>
  <si>
    <t>ORD03888</t>
  </si>
  <si>
    <t>CUST7346</t>
  </si>
  <si>
    <t>Nakul Guha</t>
  </si>
  <si>
    <t>ORD03889</t>
  </si>
  <si>
    <t>Jiya Sridhar</t>
  </si>
  <si>
    <t>ORD03890</t>
  </si>
  <si>
    <t>CUST8823</t>
  </si>
  <si>
    <t>Anya Kalla</t>
  </si>
  <si>
    <t>ORD03891</t>
  </si>
  <si>
    <t>CUST6676</t>
  </si>
  <si>
    <t>Indrans Rattan</t>
  </si>
  <si>
    <t>ORD03892</t>
  </si>
  <si>
    <t>CUST1604</t>
  </si>
  <si>
    <t>Shray Sathe</t>
  </si>
  <si>
    <t>ORD03893</t>
  </si>
  <si>
    <t>CUST9274</t>
  </si>
  <si>
    <t>Neysa Saraf</t>
  </si>
  <si>
    <t>ORD03894</t>
  </si>
  <si>
    <t>CUST7844</t>
  </si>
  <si>
    <t>Aniruddh Barad</t>
  </si>
  <si>
    <t>ORD03895</t>
  </si>
  <si>
    <t>CUST2510</t>
  </si>
  <si>
    <t>Pranay Chada</t>
  </si>
  <si>
    <t>ORD03896</t>
  </si>
  <si>
    <t>CUST2534</t>
  </si>
  <si>
    <t>Yuvaan Dhingra</t>
  </si>
  <si>
    <t>ORD03897</t>
  </si>
  <si>
    <t>Ayesha Madan</t>
  </si>
  <si>
    <t>ORD03898</t>
  </si>
  <si>
    <t>CUST6279</t>
  </si>
  <si>
    <t>Siya Kothari</t>
  </si>
  <si>
    <t>ORD03899</t>
  </si>
  <si>
    <t>Hridaan Dhaliwal</t>
  </si>
  <si>
    <t>ORD03900</t>
  </si>
  <si>
    <t>Anika Dugar</t>
  </si>
  <si>
    <t>ORD03901</t>
  </si>
  <si>
    <t>CUST9070</t>
  </si>
  <si>
    <t>Manikya Bhargava</t>
  </si>
  <si>
    <t>ORD03902</t>
  </si>
  <si>
    <t>Shaan Chand</t>
  </si>
  <si>
    <t>ORD03903</t>
  </si>
  <si>
    <t>Hrishita Maharaj</t>
  </si>
  <si>
    <t>ORD03904</t>
  </si>
  <si>
    <t>CUST3050</t>
  </si>
  <si>
    <t>Aaina Salvi</t>
  </si>
  <si>
    <t>ORD03905</t>
  </si>
  <si>
    <t>CUST7251</t>
  </si>
  <si>
    <t>Oorja Sodhi</t>
  </si>
  <si>
    <t>ORD03906</t>
  </si>
  <si>
    <t>CUST6194</t>
  </si>
  <si>
    <t>Sahil Bhakta</t>
  </si>
  <si>
    <t>ORD03907</t>
  </si>
  <si>
    <t>CUST2038</t>
  </si>
  <si>
    <t>ORD03908</t>
  </si>
  <si>
    <t>CUST4679</t>
  </si>
  <si>
    <t>Veer Lall</t>
  </si>
  <si>
    <t>ORD03909</t>
  </si>
  <si>
    <t>CUST6012</t>
  </si>
  <si>
    <t>Tanya Cheema</t>
  </si>
  <si>
    <t>ORD03910</t>
  </si>
  <si>
    <t>CUST3718</t>
  </si>
  <si>
    <t>Rasha Rana</t>
  </si>
  <si>
    <t>ORD03911</t>
  </si>
  <si>
    <t>Tanya Wali</t>
  </si>
  <si>
    <t>ORD03912</t>
  </si>
  <si>
    <t>Oorja Chacko</t>
  </si>
  <si>
    <t>ORD03913</t>
  </si>
  <si>
    <t>CUST1680</t>
  </si>
  <si>
    <t>Lavanya Dubey</t>
  </si>
  <si>
    <t>ORD03914</t>
  </si>
  <si>
    <t>CUST7176</t>
  </si>
  <si>
    <t>Kartik Korpal</t>
  </si>
  <si>
    <t>ORD03915</t>
  </si>
  <si>
    <t>CUST7626</t>
  </si>
  <si>
    <t>Indrajit Bir</t>
  </si>
  <si>
    <t>ORD03916</t>
  </si>
  <si>
    <t>Parinaaz Shukla</t>
  </si>
  <si>
    <t>ORD03917</t>
  </si>
  <si>
    <t>Ira Mangat</t>
  </si>
  <si>
    <t>ORD03918</t>
  </si>
  <si>
    <t>CUST4265</t>
  </si>
  <si>
    <t>Sana Bhatia</t>
  </si>
  <si>
    <t>ORD03919</t>
  </si>
  <si>
    <t>Elakshi Khurana</t>
  </si>
  <si>
    <t>ORD03920</t>
  </si>
  <si>
    <t>CUST1566</t>
  </si>
  <si>
    <t>Taran Mammen</t>
  </si>
  <si>
    <t>ORD03921</t>
  </si>
  <si>
    <t>Indranil Sastry</t>
  </si>
  <si>
    <t>ORD03922</t>
  </si>
  <si>
    <t>CUST6177</t>
  </si>
  <si>
    <t>Vardaniya Dutt</t>
  </si>
  <si>
    <t>ORD03923</t>
  </si>
  <si>
    <t>Umang Saraf</t>
  </si>
  <si>
    <t>ORD03924</t>
  </si>
  <si>
    <t>Dhanush Tella</t>
  </si>
  <si>
    <t>ORD03925</t>
  </si>
  <si>
    <t>Anay Kurian</t>
  </si>
  <si>
    <t>ORD03926</t>
  </si>
  <si>
    <t>Hrishita Upadhyay</t>
  </si>
  <si>
    <t>ORD03927</t>
  </si>
  <si>
    <t>CUST3092</t>
  </si>
  <si>
    <t>Kabir Kothari</t>
  </si>
  <si>
    <t>ORD03928</t>
  </si>
  <si>
    <t>CUST7059</t>
  </si>
  <si>
    <t>Aradhya Chand</t>
  </si>
  <si>
    <t>ORD03929</t>
  </si>
  <si>
    <t>Mannat Rajagopal</t>
  </si>
  <si>
    <t>ORD03930</t>
  </si>
  <si>
    <t>CUST8176</t>
  </si>
  <si>
    <t>Anika Soni</t>
  </si>
  <si>
    <t>ORD03931</t>
  </si>
  <si>
    <t>CUST8675</t>
  </si>
  <si>
    <t>Damini Krishnan</t>
  </si>
  <si>
    <t>ORD03932</t>
  </si>
  <si>
    <t>Madhup Shah</t>
  </si>
  <si>
    <t>ORD03933</t>
  </si>
  <si>
    <t>CUST8637</t>
  </si>
  <si>
    <t>Yakshit Choudhary</t>
  </si>
  <si>
    <t>ORD03934</t>
  </si>
  <si>
    <t>ORD03935</t>
  </si>
  <si>
    <t>CUST1766</t>
  </si>
  <si>
    <t>Bhavin Chatterjee</t>
  </si>
  <si>
    <t>ORD03936</t>
  </si>
  <si>
    <t>CUST8472</t>
  </si>
  <si>
    <t>ORD03937</t>
  </si>
  <si>
    <t>ORD03938</t>
  </si>
  <si>
    <t>Jayan Krishnamurthy</t>
  </si>
  <si>
    <t>ORD03939</t>
  </si>
  <si>
    <t>ORD03940</t>
  </si>
  <si>
    <t>Taimur Ray</t>
  </si>
  <si>
    <t>ORD03941</t>
  </si>
  <si>
    <t>CUST5385</t>
  </si>
  <si>
    <t>Divyansh Ramakrishnan</t>
  </si>
  <si>
    <t>ORD03942</t>
  </si>
  <si>
    <t>CUST9237</t>
  </si>
  <si>
    <t>Indrans Dua</t>
  </si>
  <si>
    <t>ORD03943</t>
  </si>
  <si>
    <t>Rania Kuruvilla</t>
  </si>
  <si>
    <t>ORD03944</t>
  </si>
  <si>
    <t>CUST8284</t>
  </si>
  <si>
    <t>Shayak Butala</t>
  </si>
  <si>
    <t>ORD03945</t>
  </si>
  <si>
    <t>CUST2916</t>
  </si>
  <si>
    <t>Ishita Raval</t>
  </si>
  <si>
    <t>ORD03946</t>
  </si>
  <si>
    <t>Advik Date</t>
  </si>
  <si>
    <t>ORD03947</t>
  </si>
  <si>
    <t>CUST6365</t>
  </si>
  <si>
    <t>Miraan Sidhu</t>
  </si>
  <si>
    <t>ORD03948</t>
  </si>
  <si>
    <t>CUST8865</t>
  </si>
  <si>
    <t>ORD03949</t>
  </si>
  <si>
    <t>Nehmat Raman</t>
  </si>
  <si>
    <t>ORD03950</t>
  </si>
  <si>
    <t>CUST6069</t>
  </si>
  <si>
    <t>Dharmajan Deshmukh</t>
  </si>
  <si>
    <t>ORD03951</t>
  </si>
  <si>
    <t>Samarth Venkatesh</t>
  </si>
  <si>
    <t>ORD03952</t>
  </si>
  <si>
    <t>CUST6590</t>
  </si>
  <si>
    <t>Mohanlal Anand</t>
  </si>
  <si>
    <t>ORD03953</t>
  </si>
  <si>
    <t>CUST3267</t>
  </si>
  <si>
    <t>Neysa Chakraborty</t>
  </si>
  <si>
    <t>ORD03954</t>
  </si>
  <si>
    <t>CUST1042</t>
  </si>
  <si>
    <t>Aayush Chakraborty</t>
  </si>
  <si>
    <t>ORD03955</t>
  </si>
  <si>
    <t>Prerak Dhillon</t>
  </si>
  <si>
    <t>ORD03956</t>
  </si>
  <si>
    <t>CUST4286</t>
  </si>
  <si>
    <t>Samiha Rao</t>
  </si>
  <si>
    <t>ORD03957</t>
  </si>
  <si>
    <t>Samarth Rau</t>
  </si>
  <si>
    <t>ORD03958</t>
  </si>
  <si>
    <t>Kartik Choudhary</t>
  </si>
  <si>
    <t>ORD03959</t>
  </si>
  <si>
    <t>CUST9880</t>
  </si>
  <si>
    <t>Taran Tailor</t>
  </si>
  <si>
    <t>ORD03960</t>
  </si>
  <si>
    <t>CUST4550</t>
  </si>
  <si>
    <t>Romil Bal</t>
  </si>
  <si>
    <t>ORD03961</t>
  </si>
  <si>
    <t>CUST3066</t>
  </si>
  <si>
    <t>Biju Goswami</t>
  </si>
  <si>
    <t>ORD03962</t>
  </si>
  <si>
    <t>CUST3933</t>
  </si>
  <si>
    <t>Kashvi Das</t>
  </si>
  <si>
    <t>ORD03963</t>
  </si>
  <si>
    <t>CUST6414</t>
  </si>
  <si>
    <t>Tushar Kadakia</t>
  </si>
  <si>
    <t>ORD03964</t>
  </si>
  <si>
    <t>ORD03965</t>
  </si>
  <si>
    <t>CUST7495</t>
  </si>
  <si>
    <t>Anay Dyal</t>
  </si>
  <si>
    <t>ORD03966</t>
  </si>
  <si>
    <t>CUST7205</t>
  </si>
  <si>
    <t>Ranbir Rajagopalan</t>
  </si>
  <si>
    <t>ORD03967</t>
  </si>
  <si>
    <t>CUST9701</t>
  </si>
  <si>
    <t>Hrishita Roy</t>
  </si>
  <si>
    <t>ORD03968</t>
  </si>
  <si>
    <t>Dhruv Chacko</t>
  </si>
  <si>
    <t>ORD03969</t>
  </si>
  <si>
    <t>Jayesh Char</t>
  </si>
  <si>
    <t>ORD03970</t>
  </si>
  <si>
    <t>CUST6719</t>
  </si>
  <si>
    <t>Jhanvi Tiwari</t>
  </si>
  <si>
    <t>ORD03971</t>
  </si>
  <si>
    <t>Tarini Badami</t>
  </si>
  <si>
    <t>ORD03972</t>
  </si>
  <si>
    <t>CUST6330</t>
  </si>
  <si>
    <t>Jayant Kurian</t>
  </si>
  <si>
    <t>ORD03973</t>
  </si>
  <si>
    <t>CUST3545</t>
  </si>
  <si>
    <t>Anika Tara</t>
  </si>
  <si>
    <t>ORD03974</t>
  </si>
  <si>
    <t>Rania Goel</t>
  </si>
  <si>
    <t>ORD03975</t>
  </si>
  <si>
    <t>CUST3220</t>
  </si>
  <si>
    <t>Ira Zacharia</t>
  </si>
  <si>
    <t>ORD03976</t>
  </si>
  <si>
    <t>CUST1030</t>
  </si>
  <si>
    <t>Zaina Saxena</t>
  </si>
  <si>
    <t>ORD03977</t>
  </si>
  <si>
    <t>CUST7392</t>
  </si>
  <si>
    <t>Biju Sur</t>
  </si>
  <si>
    <t>ORD03978</t>
  </si>
  <si>
    <t>CUST3783</t>
  </si>
  <si>
    <t>Vritika Rastogi</t>
  </si>
  <si>
    <t>ORD03979</t>
  </si>
  <si>
    <t>CUST1223</t>
  </si>
  <si>
    <t>Baiju Khanna</t>
  </si>
  <si>
    <t>ORD03980</t>
  </si>
  <si>
    <t>CUST6428</t>
  </si>
  <si>
    <t>Inaaya  Kaur</t>
  </si>
  <si>
    <t>ORD03981</t>
  </si>
  <si>
    <t>CUST6731</t>
  </si>
  <si>
    <t>Riaan Chander</t>
  </si>
  <si>
    <t>ORD03982</t>
  </si>
  <si>
    <t>Shayak Talwar</t>
  </si>
  <si>
    <t>ORD03983</t>
  </si>
  <si>
    <t>CUST9593</t>
  </si>
  <si>
    <t>Priyansh Ray</t>
  </si>
  <si>
    <t>ORD03984</t>
  </si>
  <si>
    <t>CUST7290</t>
  </si>
  <si>
    <t>Nakul Gill</t>
  </si>
  <si>
    <t>ORD03985</t>
  </si>
  <si>
    <t>CUST2748</t>
  </si>
  <si>
    <t>Arnav Atwal</t>
  </si>
  <si>
    <t>ORD03986</t>
  </si>
  <si>
    <t>CUST1249</t>
  </si>
  <si>
    <t>Shamik Swamy</t>
  </si>
  <si>
    <t>ORD03987</t>
  </si>
  <si>
    <t>CUST8833</t>
  </si>
  <si>
    <t>Tarini Barad</t>
  </si>
  <si>
    <t>ORD03988</t>
  </si>
  <si>
    <t>Mehul Hari</t>
  </si>
  <si>
    <t>ORD03989</t>
  </si>
  <si>
    <t>CUST6008</t>
  </si>
  <si>
    <t>Tejas Dass</t>
  </si>
  <si>
    <t>ORD03990</t>
  </si>
  <si>
    <t>Ishaan Bose</t>
  </si>
  <si>
    <t>ORD03991</t>
  </si>
  <si>
    <t>CUST1781</t>
  </si>
  <si>
    <t>Anvi Choudhary</t>
  </si>
  <si>
    <t>ORD03992</t>
  </si>
  <si>
    <t>Aradhya Dutta</t>
  </si>
  <si>
    <t>ORD03993</t>
  </si>
  <si>
    <t>Aaina Saha</t>
  </si>
  <si>
    <t>ORD03994</t>
  </si>
  <si>
    <t>Ayesha Chakrabarti</t>
  </si>
  <si>
    <t>ORD03995</t>
  </si>
  <si>
    <t>CUST2801</t>
  </si>
  <si>
    <t>Vivaan Solanki</t>
  </si>
  <si>
    <t>ORD03996</t>
  </si>
  <si>
    <t>CUST9450</t>
  </si>
  <si>
    <t>Ayesha Kade</t>
  </si>
  <si>
    <t>ORD03997</t>
  </si>
  <si>
    <t>CUST9347</t>
  </si>
  <si>
    <t>Divij Seshadri</t>
  </si>
  <si>
    <t>ORD03998</t>
  </si>
  <si>
    <t>CUST1422</t>
  </si>
  <si>
    <t>Divyansh Lall</t>
  </si>
  <si>
    <t>ORD03999</t>
  </si>
  <si>
    <t>CUST8984</t>
  </si>
  <si>
    <t>Jayesh Chada</t>
  </si>
  <si>
    <t>ORD04000</t>
  </si>
  <si>
    <t>CUST8008</t>
  </si>
  <si>
    <t>Indrajit Gour</t>
  </si>
  <si>
    <t>Month</t>
  </si>
  <si>
    <t>Year</t>
  </si>
  <si>
    <t>Delivery_Days</t>
  </si>
  <si>
    <t>Profit_Margin</t>
  </si>
  <si>
    <t>Age_Group</t>
  </si>
  <si>
    <t>Sales_Category</t>
  </si>
  <si>
    <t>Month_No</t>
  </si>
  <si>
    <t>Column Labels</t>
  </si>
  <si>
    <t>Sum of Sales</t>
  </si>
  <si>
    <t>Row Labels</t>
  </si>
  <si>
    <t>Average of Delivery_Days</t>
  </si>
  <si>
    <t>Jan</t>
  </si>
  <si>
    <t>Feb</t>
  </si>
  <si>
    <t>Mar</t>
  </si>
  <si>
    <t>Apr</t>
  </si>
  <si>
    <t>May</t>
  </si>
  <si>
    <t>Jun</t>
  </si>
  <si>
    <t>Jul</t>
  </si>
  <si>
    <t>Aug</t>
  </si>
  <si>
    <t>Sep</t>
  </si>
  <si>
    <t>Oct</t>
  </si>
  <si>
    <t>Nov</t>
  </si>
  <si>
    <t>Dec</t>
  </si>
  <si>
    <t>Sum of Profit</t>
  </si>
  <si>
    <t>Category</t>
  </si>
  <si>
    <t>Total Profit</t>
  </si>
  <si>
    <t>Total Sales</t>
  </si>
  <si>
    <t>Avg Rating</t>
  </si>
  <si>
    <t>Total Orders</t>
  </si>
  <si>
    <t>Business Insights</t>
  </si>
  <si>
    <t>Standard Shipping mode experiences the highest delivery delays.</t>
  </si>
  <si>
    <t>Maharashtra generates the highest overall sales revenue.</t>
  </si>
  <si>
    <t>Senior customers contribute the highest share of sales.</t>
  </si>
  <si>
    <t>Male customers contribute more to total sales compared to female customers.</t>
  </si>
  <si>
    <t>January recorded the highest sales among all months.</t>
  </si>
  <si>
    <t>Dairy products contribute the least to overall sales.</t>
  </si>
  <si>
    <t>North and East regions contribute the highest sales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</si>
</sst>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65" formatCode="0.0"/>
    <numFmt numFmtId="166" formatCode="0,,&quot;M&quot;"/>
  </numFmts>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8">
    <xf numFmtId="0" fontId="0" fillId="0" borderId="0" xfId="0"/>
    <xf numFmtId="164" fontId="0" fillId="0" borderId="0" xfId="0" applyNumberFormat="1"/>
    <xf numFmtId="44" fontId="0" fillId="0" borderId="0" xfId="0" applyNumberFormat="1"/>
    <xf numFmtId="1" fontId="0" fillId="0" borderId="0" xfId="0" applyNumberFormat="1"/>
    <xf numFmtId="2" fontId="0" fillId="0" borderId="0" xfId="0" applyNumberFormat="1"/>
    <xf numFmtId="0" fontId="0" fillId="0" borderId="0" xfId="0" pivotButton="1"/>
    <xf numFmtId="0" fontId="1" fillId="2" borderId="1" xfId="0" applyFont="1" applyFill="1" applyBorder="1"/>
    <xf numFmtId="0" fontId="0" fillId="0" borderId="0" xfId="0" applyAlignment="1">
      <alignment horizontal="left"/>
    </xf>
    <xf numFmtId="0" fontId="0" fillId="3" borderId="0" xfId="0" applyFill="1"/>
    <xf numFmtId="0" fontId="0" fillId="3" borderId="0" xfId="0" applyFill="1" applyAlignment="1">
      <alignment horizontal="left"/>
    </xf>
    <xf numFmtId="0" fontId="0" fillId="4" borderId="0" xfId="0" applyFill="1"/>
    <xf numFmtId="165" fontId="0" fillId="4" borderId="0" xfId="0" applyNumberFormat="1" applyFill="1" applyAlignment="1">
      <alignment horizontal="left"/>
    </xf>
    <xf numFmtId="165" fontId="0" fillId="4" borderId="0" xfId="0" applyNumberFormat="1" applyFill="1"/>
    <xf numFmtId="0" fontId="0" fillId="5" borderId="0" xfId="0" applyFill="1"/>
    <xf numFmtId="0" fontId="0" fillId="5" borderId="0" xfId="0" applyFill="1" applyAlignment="1">
      <alignment horizontal="left"/>
    </xf>
    <xf numFmtId="2" fontId="0" fillId="5" borderId="0" xfId="0" applyNumberFormat="1" applyFill="1"/>
    <xf numFmtId="0" fontId="0" fillId="6" borderId="0" xfId="0" applyFill="1"/>
    <xf numFmtId="0" fontId="0" fillId="6" borderId="0" xfId="0" applyFill="1" applyAlignment="1">
      <alignment horizontal="left"/>
    </xf>
    <xf numFmtId="1" fontId="0" fillId="6" borderId="0" xfId="0" applyNumberFormat="1" applyFill="1"/>
    <xf numFmtId="0" fontId="0" fillId="7" borderId="0" xfId="0" applyFill="1"/>
    <xf numFmtId="0" fontId="0" fillId="7" borderId="0" xfId="0" applyFill="1" applyAlignment="1">
      <alignment horizontal="left"/>
    </xf>
    <xf numFmtId="1" fontId="0" fillId="7" borderId="0" xfId="0" applyNumberFormat="1" applyFill="1"/>
    <xf numFmtId="0" fontId="0" fillId="8" borderId="0" xfId="0" applyFill="1"/>
    <xf numFmtId="0" fontId="0" fillId="8" borderId="0" xfId="0" applyFill="1" applyAlignment="1">
      <alignment horizontal="left"/>
    </xf>
    <xf numFmtId="1" fontId="0" fillId="8" borderId="0" xfId="0" applyNumberFormat="1" applyFill="1"/>
    <xf numFmtId="0" fontId="0" fillId="9" borderId="0" xfId="0" applyFill="1"/>
    <xf numFmtId="166" fontId="0" fillId="0" borderId="0" xfId="0" applyNumberFormat="1"/>
    <xf numFmtId="0" fontId="2" fillId="0" borderId="0" xfId="0" applyFont="1"/>
  </cellXfs>
  <cellStyles count="1">
    <cellStyle name="Normal" xfId="0" builtinId="0"/>
  </cellStyles>
  <dxfs count="61">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1" formatCode="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2" formatCode="0.00"/>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 formatCode="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165" formatCode="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 formatCode="0"/>
    </dxf>
    <dxf>
      <numFmt numFmtId="2" formatCode="0.00"/>
    </dxf>
    <dxf>
      <numFmt numFmtId="34" formatCode="_ &quot;₹&quot;\ * #,##0.00_ ;_ &quot;₹&quot;\ * \-#,##0.00_ ;_ &quot;₹&quot;\ * &quot;-&quot;??_ ;_ @_ "/>
    </dxf>
    <dxf>
      <numFmt numFmtId="34" formatCode="_ &quot;₹&quot;\ * #,##0.00_ ;_ &quot;₹&quot;\ * \-#,##0.00_ ;_ &quot;₹&quot;\ * &quot;-&quot;??_ ;_ @_ "/>
    </dxf>
    <dxf>
      <numFmt numFmtId="167" formatCode="_ * #,##0_ ;_ * \-#,##0_ ;_ * &quot;-&quot;??_ ;_ @_ "/>
    </dxf>
    <dxf>
      <numFmt numFmtId="1" formatCode="0"/>
    </dxf>
    <dxf>
      <numFmt numFmtId="0" formatCode="General"/>
    </dxf>
    <dxf>
      <numFmt numFmtId="0" formatCode="General"/>
    </dxf>
    <dxf>
      <numFmt numFmtId="0" formatCode="General"/>
    </dxf>
    <dxf>
      <numFmt numFmtId="164" formatCode="yyyy\-mm\-dd"/>
    </dxf>
    <dxf>
      <numFmt numFmtId="164" formatCode="yyyy\-mm\-dd"/>
    </dxf>
    <dxf>
      <numFmt numFmtId="0" formatCode="General"/>
    </dxf>
    <dxf>
      <numFmt numFmtId="1" formatCode="0"/>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Pivot_Tables!$C$3</c:f>
              <c:strCache>
                <c:ptCount val="1"/>
                <c:pt idx="0">
                  <c:v>Total</c:v>
                </c:pt>
              </c:strCache>
            </c:strRef>
          </c:tx>
          <c:spPr>
            <a:solidFill>
              <a:schemeClr val="accent1"/>
            </a:solidFill>
            <a:ln>
              <a:noFill/>
            </a:ln>
            <a:effectLst/>
          </c:spPr>
          <c:invertIfNegative val="0"/>
          <c:cat>
            <c:strRef>
              <c:f>Pivot_Tables!$B$4:$B$7</c:f>
              <c:strCache>
                <c:ptCount val="4"/>
                <c:pt idx="0">
                  <c:v>East</c:v>
                </c:pt>
                <c:pt idx="1">
                  <c:v>North</c:v>
                </c:pt>
                <c:pt idx="2">
                  <c:v>South</c:v>
                </c:pt>
                <c:pt idx="3">
                  <c:v>West</c:v>
                </c:pt>
              </c:strCache>
            </c:strRef>
          </c:cat>
          <c:val>
            <c:numRef>
              <c:f>Pivot_Tables!$C$4:$C$7</c:f>
              <c:numCache>
                <c:formatCode>0.0</c:formatCode>
                <c:ptCount val="4"/>
                <c:pt idx="0">
                  <c:v>40096487</c:v>
                </c:pt>
                <c:pt idx="1">
                  <c:v>40667256</c:v>
                </c:pt>
                <c:pt idx="2">
                  <c:v>36607214.5</c:v>
                </c:pt>
                <c:pt idx="3">
                  <c:v>34879205</c:v>
                </c:pt>
              </c:numCache>
            </c:numRef>
          </c:val>
          <c:extLst>
            <c:ext xmlns:c16="http://schemas.microsoft.com/office/drawing/2014/chart" uri="{C3380CC4-5D6E-409C-BE32-E72D297353CC}">
              <c16:uniqueId val="{00000000-C1AE-43BE-8044-745D6CD8ECED}"/>
            </c:ext>
          </c:extLst>
        </c:ser>
        <c:dLbls>
          <c:showLegendKey val="0"/>
          <c:showVal val="0"/>
          <c:showCatName val="0"/>
          <c:showSerName val="0"/>
          <c:showPercent val="0"/>
          <c:showBubbleSize val="0"/>
        </c:dLbls>
        <c:gapWidth val="219"/>
        <c:overlap val="-27"/>
        <c:axId val="667577800"/>
        <c:axId val="667575280"/>
      </c:barChart>
      <c:catAx>
        <c:axId val="667577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75280"/>
        <c:crosses val="autoZero"/>
        <c:auto val="1"/>
        <c:lblAlgn val="ctr"/>
        <c:lblOffset val="100"/>
        <c:noMultiLvlLbl val="0"/>
      </c:catAx>
      <c:valAx>
        <c:axId val="6675752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57780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a:p>
            <a:pPr>
              <a:defRPr/>
            </a:pPr>
            <a:endParaRPr lang="en-US"/>
          </a:p>
        </c:rich>
      </c:tx>
      <c:layout>
        <c:manualLayout>
          <c:xMode val="edge"/>
          <c:yMode val="edge"/>
          <c:x val="0.25265266841644796"/>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Pivot_Tables!$F$3</c:f>
              <c:strCache>
                <c:ptCount val="1"/>
                <c:pt idx="0">
                  <c:v>Total</c:v>
                </c:pt>
              </c:strCache>
            </c:strRef>
          </c:tx>
          <c:spPr>
            <a:solidFill>
              <a:schemeClr val="accent1"/>
            </a:solidFill>
            <a:ln>
              <a:noFill/>
            </a:ln>
            <a:effectLst/>
          </c:spPr>
          <c:invertIfNegative val="0"/>
          <c:cat>
            <c:strRef>
              <c:f>Pivot_Tables!$E$4:$E$13</c:f>
              <c:strCache>
                <c:ptCount val="10"/>
                <c:pt idx="0">
                  <c:v>Bookshelf</c:v>
                </c:pt>
                <c:pt idx="1">
                  <c:v>Sneakers</c:v>
                </c:pt>
                <c:pt idx="2">
                  <c:v>Office Chair</c:v>
                </c:pt>
                <c:pt idx="3">
                  <c:v>Tablet</c:v>
                </c:pt>
                <c:pt idx="4">
                  <c:v>Dining Table</c:v>
                </c:pt>
                <c:pt idx="5">
                  <c:v>Smartphone</c:v>
                </c:pt>
                <c:pt idx="6">
                  <c:v>Bed Frame</c:v>
                </c:pt>
                <c:pt idx="7">
                  <c:v>Sofa</c:v>
                </c:pt>
                <c:pt idx="8">
                  <c:v>Smart TV</c:v>
                </c:pt>
                <c:pt idx="9">
                  <c:v>Laptop</c:v>
                </c:pt>
              </c:strCache>
            </c:strRef>
          </c:cat>
          <c:val>
            <c:numRef>
              <c:f>Pivot_Tables!$F$4:$F$13</c:f>
              <c:numCache>
                <c:formatCode>General</c:formatCode>
                <c:ptCount val="10"/>
                <c:pt idx="0">
                  <c:v>2909000</c:v>
                </c:pt>
                <c:pt idx="1">
                  <c:v>2981475</c:v>
                </c:pt>
                <c:pt idx="2">
                  <c:v>4533550</c:v>
                </c:pt>
                <c:pt idx="3">
                  <c:v>9014400</c:v>
                </c:pt>
                <c:pt idx="4">
                  <c:v>9528750</c:v>
                </c:pt>
                <c:pt idx="5">
                  <c:v>16301250</c:v>
                </c:pt>
                <c:pt idx="6">
                  <c:v>16556250</c:v>
                </c:pt>
                <c:pt idx="7">
                  <c:v>20188500</c:v>
                </c:pt>
                <c:pt idx="8">
                  <c:v>23872000</c:v>
                </c:pt>
                <c:pt idx="9">
                  <c:v>30593750</c:v>
                </c:pt>
              </c:numCache>
            </c:numRef>
          </c:val>
          <c:extLst>
            <c:ext xmlns:c16="http://schemas.microsoft.com/office/drawing/2014/chart" uri="{C3380CC4-5D6E-409C-BE32-E72D297353CC}">
              <c16:uniqueId val="{00000000-7C15-41B9-AACE-DA3F68FEA995}"/>
            </c:ext>
          </c:extLst>
        </c:ser>
        <c:dLbls>
          <c:showLegendKey val="0"/>
          <c:showVal val="0"/>
          <c:showCatName val="0"/>
          <c:showSerName val="0"/>
          <c:showPercent val="0"/>
          <c:showBubbleSize val="0"/>
        </c:dLbls>
        <c:gapWidth val="182"/>
        <c:axId val="392113072"/>
        <c:axId val="392116672"/>
      </c:barChart>
      <c:catAx>
        <c:axId val="39211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16672"/>
        <c:crosses val="autoZero"/>
        <c:auto val="1"/>
        <c:lblAlgn val="ctr"/>
        <c:lblOffset val="100"/>
        <c:noMultiLvlLbl val="0"/>
      </c:catAx>
      <c:valAx>
        <c:axId val="39211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13072"/>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Avg</a:t>
            </a:r>
            <a:r>
              <a:rPr lang="en-IN" sz="1100" baseline="0"/>
              <a:t> Delivery Days By Ship Mode</a:t>
            </a:r>
            <a:endParaRPr lang="en-IN"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627291242362518"/>
              <c:y val="-0.16091954022988506"/>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9959266802443995"/>
              <c:y val="-3.0651340996168581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7698574338085524"/>
              <c:y val="6.896551724137930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CB1-4677-ACB0-9C46588956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BCB1-4677-ACB0-9C46588956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CB1-4677-ACB0-9C4658895672}"/>
              </c:ext>
            </c:extLst>
          </c:dPt>
          <c:dLbls>
            <c:dLbl>
              <c:idx val="0"/>
              <c:layout>
                <c:manualLayout>
                  <c:x val="0.12627291242362518"/>
                  <c:y val="-0.160919540229885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CB1-4677-ACB0-9C4658895672}"/>
                </c:ext>
              </c:extLst>
            </c:dLbl>
            <c:dLbl>
              <c:idx val="1"/>
              <c:layout>
                <c:manualLayout>
                  <c:x val="0.27698574338085524"/>
                  <c:y val="6.89655172413793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CB1-4677-ACB0-9C4658895672}"/>
                </c:ext>
              </c:extLst>
            </c:dLbl>
            <c:dLbl>
              <c:idx val="2"/>
              <c:layout>
                <c:manualLayout>
                  <c:x val="-0.19959266802443995"/>
                  <c:y val="-3.0651340996168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B1-4677-ACB0-9C4658895672}"/>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Pivot_Tables!$J$3:$J$5</c:f>
              <c:strCache>
                <c:ptCount val="3"/>
                <c:pt idx="0">
                  <c:v>Express</c:v>
                </c:pt>
                <c:pt idx="1">
                  <c:v>Same Day</c:v>
                </c:pt>
                <c:pt idx="2">
                  <c:v>Standard</c:v>
                </c:pt>
              </c:strCache>
            </c:strRef>
          </c:cat>
          <c:val>
            <c:numRef>
              <c:f>Pivot_Tables!$K$3:$K$5</c:f>
              <c:numCache>
                <c:formatCode>0.00</c:formatCode>
                <c:ptCount val="3"/>
                <c:pt idx="0">
                  <c:v>4.0268931351733901</c:v>
                </c:pt>
                <c:pt idx="1">
                  <c:v>4.0324528301886788</c:v>
                </c:pt>
                <c:pt idx="2">
                  <c:v>4.0483359746434235</c:v>
                </c:pt>
              </c:numCache>
            </c:numRef>
          </c:val>
          <c:extLst>
            <c:ext xmlns:c16="http://schemas.microsoft.com/office/drawing/2014/chart" uri="{C3380CC4-5D6E-409C-BE32-E72D297353CC}">
              <c16:uniqueId val="{00000000-BCB1-4677-ACB0-9C465889567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Pivot_Tables!$O$2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Pivot_Tables!$N$3:$N$14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Pivot_Tables!$O$3:$O$14</c:f>
              <c:numCache>
                <c:formatCode>0</c:formatCode>
                <c:ptCount val="12"/>
                <c:pt idx="0">
                  <c:v>14679343.5</c:v>
                </c:pt>
                <c:pt idx="1">
                  <c:v>11324097</c:v>
                </c:pt>
                <c:pt idx="2">
                  <c:v>14214071</c:v>
                </c:pt>
                <c:pt idx="3">
                  <c:v>12503205</c:v>
                </c:pt>
                <c:pt idx="4">
                  <c:v>14427208</c:v>
                </c:pt>
                <c:pt idx="5">
                  <c:v>11528878</c:v>
                </c:pt>
                <c:pt idx="6">
                  <c:v>12644300.5</c:v>
                </c:pt>
                <c:pt idx="7">
                  <c:v>11009062</c:v>
                </c:pt>
                <c:pt idx="8">
                  <c:v>13064982</c:v>
                </c:pt>
                <c:pt idx="9">
                  <c:v>13147887.5</c:v>
                </c:pt>
                <c:pt idx="10">
                  <c:v>10625810</c:v>
                </c:pt>
                <c:pt idx="11">
                  <c:v>13081318</c:v>
                </c:pt>
              </c:numCache>
            </c:numRef>
          </c:val>
          <c:smooth val="0"/>
          <c:extLst>
            <c:ext xmlns:c16="http://schemas.microsoft.com/office/drawing/2014/chart" uri="{C3380CC4-5D6E-409C-BE32-E72D297353CC}">
              <c16:uniqueId val="{00000000-8F93-4FBB-AE04-BE17EDF4D39E}"/>
            </c:ext>
          </c:extLst>
        </c:ser>
        <c:dLbls>
          <c:showLegendKey val="0"/>
          <c:showVal val="0"/>
          <c:showCatName val="0"/>
          <c:showSerName val="0"/>
          <c:showPercent val="0"/>
          <c:showBubbleSize val="0"/>
        </c:dLbls>
        <c:marker val="1"/>
        <c:smooth val="0"/>
        <c:axId val="726782912"/>
        <c:axId val="726773912"/>
      </c:lineChart>
      <c:catAx>
        <c:axId val="7267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73912"/>
        <c:crosses val="autoZero"/>
        <c:auto val="1"/>
        <c:lblAlgn val="ctr"/>
        <c:lblOffset val="100"/>
        <c:noMultiLvlLbl val="0"/>
      </c:catAx>
      <c:valAx>
        <c:axId val="726773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8291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Pivot_Tables!$T$2</c:f>
              <c:strCache>
                <c:ptCount val="1"/>
                <c:pt idx="0">
                  <c:v>Total</c:v>
                </c:pt>
              </c:strCache>
            </c:strRef>
          </c:tx>
          <c:spPr>
            <a:solidFill>
              <a:schemeClr val="accent1"/>
            </a:solidFill>
            <a:ln>
              <a:noFill/>
            </a:ln>
            <a:effectLst/>
          </c:spPr>
          <c:invertIfNegative val="0"/>
          <c:cat>
            <c:strRef>
              <c:f>Pivot_Tables!$S$3:$S$7</c:f>
              <c:strCache>
                <c:ptCount val="5"/>
                <c:pt idx="0">
                  <c:v>Clothing</c:v>
                </c:pt>
                <c:pt idx="1">
                  <c:v>Electronics</c:v>
                </c:pt>
                <c:pt idx="2">
                  <c:v>Furniture</c:v>
                </c:pt>
                <c:pt idx="3">
                  <c:v>Groceries</c:v>
                </c:pt>
                <c:pt idx="4">
                  <c:v>Sports</c:v>
                </c:pt>
              </c:strCache>
            </c:strRef>
          </c:cat>
          <c:val>
            <c:numRef>
              <c:f>Pivot_Tables!$T$3:$T$7</c:f>
              <c:numCache>
                <c:formatCode>0</c:formatCode>
                <c:ptCount val="5"/>
                <c:pt idx="0">
                  <c:v>2085476.9599999995</c:v>
                </c:pt>
                <c:pt idx="1">
                  <c:v>21543290.570000038</c:v>
                </c:pt>
                <c:pt idx="2">
                  <c:v>14217266.87000002</c:v>
                </c:pt>
                <c:pt idx="3">
                  <c:v>577591.35999999975</c:v>
                </c:pt>
                <c:pt idx="4">
                  <c:v>2035170.4200000013</c:v>
                </c:pt>
              </c:numCache>
            </c:numRef>
          </c:val>
          <c:extLst>
            <c:ext xmlns:c16="http://schemas.microsoft.com/office/drawing/2014/chart" uri="{C3380CC4-5D6E-409C-BE32-E72D297353CC}">
              <c16:uniqueId val="{00000000-FBC4-496E-9994-C541BB82BB32}"/>
            </c:ext>
          </c:extLst>
        </c:ser>
        <c:dLbls>
          <c:showLegendKey val="0"/>
          <c:showVal val="0"/>
          <c:showCatName val="0"/>
          <c:showSerName val="0"/>
          <c:showPercent val="0"/>
          <c:showBubbleSize val="0"/>
        </c:dLbls>
        <c:gapWidth val="219"/>
        <c:overlap val="-27"/>
        <c:axId val="676899024"/>
        <c:axId val="676899384"/>
      </c:barChart>
      <c:catAx>
        <c:axId val="67689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899384"/>
        <c:crosses val="autoZero"/>
        <c:auto val="1"/>
        <c:lblAlgn val="ctr"/>
        <c:lblOffset val="100"/>
        <c:noMultiLvlLbl val="0"/>
      </c:catAx>
      <c:valAx>
        <c:axId val="676899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89902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Top 5 Profitable States</a:t>
            </a:r>
            <a:r>
              <a:rPr lang="en-IN" sz="1200" baseline="0"/>
              <a:t> </a:t>
            </a:r>
            <a:endParaRPr lang="en-IN" sz="1200"/>
          </a:p>
        </c:rich>
      </c:tx>
      <c:layout>
        <c:manualLayout>
          <c:xMode val="edge"/>
          <c:yMode val="edge"/>
          <c:x val="0.29886111111111113"/>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Pivot_Tables!$AB$2</c:f>
              <c:strCache>
                <c:ptCount val="1"/>
                <c:pt idx="0">
                  <c:v>Total</c:v>
                </c:pt>
              </c:strCache>
            </c:strRef>
          </c:tx>
          <c:spPr>
            <a:solidFill>
              <a:schemeClr val="accent1"/>
            </a:solidFill>
            <a:ln>
              <a:noFill/>
            </a:ln>
            <a:effectLst/>
          </c:spPr>
          <c:invertIfNegative val="0"/>
          <c:cat>
            <c:strRef>
              <c:f>Pivot_Tables!$AA$3:$AA$7</c:f>
              <c:strCache>
                <c:ptCount val="5"/>
                <c:pt idx="0">
                  <c:v>Telangana</c:v>
                </c:pt>
                <c:pt idx="1">
                  <c:v>Delhi</c:v>
                </c:pt>
                <c:pt idx="2">
                  <c:v>Odisha</c:v>
                </c:pt>
                <c:pt idx="3">
                  <c:v>Rajasthan</c:v>
                </c:pt>
                <c:pt idx="4">
                  <c:v>Maharashtra</c:v>
                </c:pt>
              </c:strCache>
            </c:strRef>
          </c:cat>
          <c:val>
            <c:numRef>
              <c:f>Pivot_Tables!$AB$3:$AB$7</c:f>
              <c:numCache>
                <c:formatCode>0</c:formatCode>
                <c:ptCount val="5"/>
                <c:pt idx="0">
                  <c:v>3727778.48</c:v>
                </c:pt>
                <c:pt idx="1">
                  <c:v>3733582.799999998</c:v>
                </c:pt>
                <c:pt idx="2">
                  <c:v>3747840.1899999976</c:v>
                </c:pt>
                <c:pt idx="3">
                  <c:v>4160030.4000000036</c:v>
                </c:pt>
                <c:pt idx="4">
                  <c:v>5993963.6799999988</c:v>
                </c:pt>
              </c:numCache>
            </c:numRef>
          </c:val>
          <c:extLst>
            <c:ext xmlns:c16="http://schemas.microsoft.com/office/drawing/2014/chart" uri="{C3380CC4-5D6E-409C-BE32-E72D297353CC}">
              <c16:uniqueId val="{00000000-6E87-472C-932E-0BE0C47BC3E8}"/>
            </c:ext>
          </c:extLst>
        </c:ser>
        <c:dLbls>
          <c:showLegendKey val="0"/>
          <c:showVal val="0"/>
          <c:showCatName val="0"/>
          <c:showSerName val="0"/>
          <c:showPercent val="0"/>
          <c:showBubbleSize val="0"/>
        </c:dLbls>
        <c:gapWidth val="219"/>
        <c:overlap val="-27"/>
        <c:axId val="405540920"/>
        <c:axId val="405541640"/>
      </c:barChart>
      <c:catAx>
        <c:axId val="405540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41640"/>
        <c:crosses val="autoZero"/>
        <c:auto val="1"/>
        <c:lblAlgn val="ctr"/>
        <c:lblOffset val="100"/>
        <c:noMultiLvlLbl val="0"/>
      </c:catAx>
      <c:valAx>
        <c:axId val="405541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4092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Sales % By Gender</a:t>
            </a:r>
          </a:p>
          <a:p>
            <a:pPr>
              <a:defRPr/>
            </a:pPr>
            <a:endParaRPr lang="en-US"/>
          </a:p>
        </c:rich>
      </c:tx>
      <c:layout>
        <c:manualLayout>
          <c:xMode val="edge"/>
          <c:yMode val="edge"/>
          <c:x val="0.27343589276773927"/>
          <c:y val="1.17895728150260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645419888124843E-3"/>
              <c:y val="0.1770396681487369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s>
    <c:plotArea>
      <c:layout/>
      <c:pieChart>
        <c:varyColors val="1"/>
        <c:ser>
          <c:idx val="0"/>
          <c:order val="0"/>
          <c:tx>
            <c:strRef>
              <c:f>Pivot_Tables!$AH$2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138-4AD1-AF21-8FA3441FFE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38-4AD1-AF21-8FA3441FFE5D}"/>
              </c:ext>
            </c:extLst>
          </c:dPt>
          <c:dLbls>
            <c:dLbl>
              <c:idx val="1"/>
              <c:layout>
                <c:manualLayout>
                  <c:x val="-5.5645419888124843E-3"/>
                  <c:y val="0.1770396681487369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38-4AD1-AF21-8FA3441FFE5D}"/>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Pivot_Tables!$AG$3:$AG$4</c:f>
              <c:strCache>
                <c:ptCount val="2"/>
                <c:pt idx="0">
                  <c:v>Female</c:v>
                </c:pt>
                <c:pt idx="1">
                  <c:v>Male</c:v>
                </c:pt>
              </c:strCache>
            </c:strRef>
          </c:cat>
          <c:val>
            <c:numRef>
              <c:f>Pivot_Tables!$AH$3:$AH$4</c:f>
              <c:numCache>
                <c:formatCode>General</c:formatCode>
                <c:ptCount val="2"/>
                <c:pt idx="0">
                  <c:v>74882928</c:v>
                </c:pt>
                <c:pt idx="1">
                  <c:v>77367234.5</c:v>
                </c:pt>
              </c:numCache>
            </c:numRef>
          </c:val>
          <c:extLst>
            <c:ext xmlns:c16="http://schemas.microsoft.com/office/drawing/2014/chart" uri="{C3380CC4-5D6E-409C-BE32-E72D297353CC}">
              <c16:uniqueId val="{00000000-E138-4AD1-AF21-8FA3441FFE5D}"/>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a:p>
            <a:pPr>
              <a:defRPr/>
            </a:pPr>
            <a:endParaRPr lang="en-US"/>
          </a:p>
        </c:rich>
      </c:tx>
      <c:layout>
        <c:manualLayout>
          <c:xMode val="edge"/>
          <c:yMode val="edge"/>
          <c:x val="0.25265266841644796"/>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Pivot_Tables!$F$3</c:f>
              <c:strCache>
                <c:ptCount val="1"/>
                <c:pt idx="0">
                  <c:v>Total</c:v>
                </c:pt>
              </c:strCache>
            </c:strRef>
          </c:tx>
          <c:spPr>
            <a:solidFill>
              <a:schemeClr val="accent1"/>
            </a:solidFill>
            <a:ln>
              <a:noFill/>
            </a:ln>
            <a:effectLst/>
          </c:spPr>
          <c:invertIfNegative val="0"/>
          <c:cat>
            <c:strRef>
              <c:f>Pivot_Tables!$E$4:$E$13</c:f>
              <c:strCache>
                <c:ptCount val="10"/>
                <c:pt idx="0">
                  <c:v>Bookshelf</c:v>
                </c:pt>
                <c:pt idx="1">
                  <c:v>Sneakers</c:v>
                </c:pt>
                <c:pt idx="2">
                  <c:v>Office Chair</c:v>
                </c:pt>
                <c:pt idx="3">
                  <c:v>Tablet</c:v>
                </c:pt>
                <c:pt idx="4">
                  <c:v>Dining Table</c:v>
                </c:pt>
                <c:pt idx="5">
                  <c:v>Smartphone</c:v>
                </c:pt>
                <c:pt idx="6">
                  <c:v>Bed Frame</c:v>
                </c:pt>
                <c:pt idx="7">
                  <c:v>Sofa</c:v>
                </c:pt>
                <c:pt idx="8">
                  <c:v>Smart TV</c:v>
                </c:pt>
                <c:pt idx="9">
                  <c:v>Laptop</c:v>
                </c:pt>
              </c:strCache>
            </c:strRef>
          </c:cat>
          <c:val>
            <c:numRef>
              <c:f>Pivot_Tables!$F$4:$F$13</c:f>
              <c:numCache>
                <c:formatCode>General</c:formatCode>
                <c:ptCount val="10"/>
                <c:pt idx="0">
                  <c:v>2909000</c:v>
                </c:pt>
                <c:pt idx="1">
                  <c:v>2981475</c:v>
                </c:pt>
                <c:pt idx="2">
                  <c:v>4533550</c:v>
                </c:pt>
                <c:pt idx="3">
                  <c:v>9014400</c:v>
                </c:pt>
                <c:pt idx="4">
                  <c:v>9528750</c:v>
                </c:pt>
                <c:pt idx="5">
                  <c:v>16301250</c:v>
                </c:pt>
                <c:pt idx="6">
                  <c:v>16556250</c:v>
                </c:pt>
                <c:pt idx="7">
                  <c:v>20188500</c:v>
                </c:pt>
                <c:pt idx="8">
                  <c:v>23872000</c:v>
                </c:pt>
                <c:pt idx="9">
                  <c:v>30593750</c:v>
                </c:pt>
              </c:numCache>
            </c:numRef>
          </c:val>
          <c:extLst>
            <c:ext xmlns:c16="http://schemas.microsoft.com/office/drawing/2014/chart" uri="{C3380CC4-5D6E-409C-BE32-E72D297353CC}">
              <c16:uniqueId val="{00000000-866A-47C4-A921-B1655D3E0805}"/>
            </c:ext>
          </c:extLst>
        </c:ser>
        <c:dLbls>
          <c:showLegendKey val="0"/>
          <c:showVal val="0"/>
          <c:showCatName val="0"/>
          <c:showSerName val="0"/>
          <c:showPercent val="0"/>
          <c:showBubbleSize val="0"/>
        </c:dLbls>
        <c:gapWidth val="182"/>
        <c:axId val="392113072"/>
        <c:axId val="392116672"/>
      </c:barChart>
      <c:catAx>
        <c:axId val="39211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16672"/>
        <c:crosses val="autoZero"/>
        <c:auto val="1"/>
        <c:lblAlgn val="ctr"/>
        <c:lblOffset val="100"/>
        <c:noMultiLvlLbl val="0"/>
      </c:catAx>
      <c:valAx>
        <c:axId val="39211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13072"/>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Pivot_Tables!$O$2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Pivot_Tables!$N$3:$N$14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Pivot_Tables!$O$3:$O$14</c:f>
              <c:numCache>
                <c:formatCode>0</c:formatCode>
                <c:ptCount val="12"/>
                <c:pt idx="0">
                  <c:v>14679343.5</c:v>
                </c:pt>
                <c:pt idx="1">
                  <c:v>11324097</c:v>
                </c:pt>
                <c:pt idx="2">
                  <c:v>14214071</c:v>
                </c:pt>
                <c:pt idx="3">
                  <c:v>12503205</c:v>
                </c:pt>
                <c:pt idx="4">
                  <c:v>14427208</c:v>
                </c:pt>
                <c:pt idx="5">
                  <c:v>11528878</c:v>
                </c:pt>
                <c:pt idx="6">
                  <c:v>12644300.5</c:v>
                </c:pt>
                <c:pt idx="7">
                  <c:v>11009062</c:v>
                </c:pt>
                <c:pt idx="8">
                  <c:v>13064982</c:v>
                </c:pt>
                <c:pt idx="9">
                  <c:v>13147887.5</c:v>
                </c:pt>
                <c:pt idx="10">
                  <c:v>10625810</c:v>
                </c:pt>
                <c:pt idx="11">
                  <c:v>13081318</c:v>
                </c:pt>
              </c:numCache>
            </c:numRef>
          </c:val>
          <c:smooth val="0"/>
          <c:extLst>
            <c:ext xmlns:c16="http://schemas.microsoft.com/office/drawing/2014/chart" uri="{C3380CC4-5D6E-409C-BE32-E72D297353CC}">
              <c16:uniqueId val="{00000000-72A7-4BD3-BF21-72AE1F798BA6}"/>
            </c:ext>
          </c:extLst>
        </c:ser>
        <c:dLbls>
          <c:showLegendKey val="0"/>
          <c:showVal val="0"/>
          <c:showCatName val="0"/>
          <c:showSerName val="0"/>
          <c:showPercent val="0"/>
          <c:showBubbleSize val="0"/>
        </c:dLbls>
        <c:marker val="1"/>
        <c:smooth val="0"/>
        <c:axId val="726782912"/>
        <c:axId val="726773912"/>
      </c:lineChart>
      <c:catAx>
        <c:axId val="7267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73912"/>
        <c:crosses val="autoZero"/>
        <c:auto val="1"/>
        <c:lblAlgn val="ctr"/>
        <c:lblOffset val="100"/>
        <c:noMultiLvlLbl val="0"/>
      </c:catAx>
      <c:valAx>
        <c:axId val="726773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8291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Avg</a:t>
            </a:r>
            <a:r>
              <a:rPr lang="en-IN" sz="1100" baseline="0"/>
              <a:t> Delivery Days By Ship Mode</a:t>
            </a:r>
            <a:endParaRPr lang="en-IN"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627291242362518"/>
              <c:y val="-0.16091954022988506"/>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9959266802443995"/>
              <c:y val="-3.0651340996168581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7698574338085524"/>
              <c:y val="6.896551724137930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627291242362518"/>
              <c:y val="-0.16091954022988506"/>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7698574338085524"/>
              <c:y val="6.896551724137930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959266802443995"/>
              <c:y val="-3.0651340996168581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627291242362518"/>
              <c:y val="-0.16091954022988506"/>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7698574338085524"/>
              <c:y val="6.8965517241379309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9959266802443995"/>
              <c:y val="-3.0651340996168581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E5-48DF-9CEE-38A5AC1BA8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E5-48DF-9CEE-38A5AC1BA8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E5-48DF-9CEE-38A5AC1BA83B}"/>
              </c:ext>
            </c:extLst>
          </c:dPt>
          <c:dLbls>
            <c:dLbl>
              <c:idx val="0"/>
              <c:layout>
                <c:manualLayout>
                  <c:x val="0.12627291242362518"/>
                  <c:y val="-0.160919540229885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E5-48DF-9CEE-38A5AC1BA83B}"/>
                </c:ext>
              </c:extLst>
            </c:dLbl>
            <c:dLbl>
              <c:idx val="1"/>
              <c:layout>
                <c:manualLayout>
                  <c:x val="0.27698574338085524"/>
                  <c:y val="6.89655172413793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E5-48DF-9CEE-38A5AC1BA83B}"/>
                </c:ext>
              </c:extLst>
            </c:dLbl>
            <c:dLbl>
              <c:idx val="2"/>
              <c:layout>
                <c:manualLayout>
                  <c:x val="-0.19959266802443995"/>
                  <c:y val="-3.0651340996168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E5-48DF-9CEE-38A5AC1BA83B}"/>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Pivot_Tables!$J$3:$J$5</c:f>
              <c:strCache>
                <c:ptCount val="3"/>
                <c:pt idx="0">
                  <c:v>Express</c:v>
                </c:pt>
                <c:pt idx="1">
                  <c:v>Same Day</c:v>
                </c:pt>
                <c:pt idx="2">
                  <c:v>Standard</c:v>
                </c:pt>
              </c:strCache>
            </c:strRef>
          </c:cat>
          <c:val>
            <c:numRef>
              <c:f>Pivot_Tables!$K$3:$K$5</c:f>
              <c:numCache>
                <c:formatCode>0.00</c:formatCode>
                <c:ptCount val="3"/>
                <c:pt idx="0">
                  <c:v>4.0268931351733901</c:v>
                </c:pt>
                <c:pt idx="1">
                  <c:v>4.0324528301886788</c:v>
                </c:pt>
                <c:pt idx="2">
                  <c:v>4.0483359746434235</c:v>
                </c:pt>
              </c:numCache>
            </c:numRef>
          </c:val>
          <c:extLst>
            <c:ext xmlns:c16="http://schemas.microsoft.com/office/drawing/2014/chart" uri="{C3380CC4-5D6E-409C-BE32-E72D297353CC}">
              <c16:uniqueId val="{00000006-C6E5-48DF-9CEE-38A5AC1BA83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Sales By State</a:t>
          </a:r>
        </a:p>
      </cx:txPr>
    </cx:title>
    <cx:plotArea>
      <cx:plotAreaRegion>
        <cx:series layoutId="regionMap" uniqueId="{36856BEA-680D-4A9B-B341-ABA2BE5A482B}">
          <cx:dataLabels>
            <cx:visibility seriesName="0" categoryName="0" value="1"/>
          </cx:dataLabels>
          <cx:dataId val="0"/>
          <cx:layoutPr>
            <cx:geography cultureLanguage="en-US" cultureRegion="IN" attribution="Powered by Bing">
              <cx:geoCache provider="{E9337A44-BEBE-4D9F-B70C-5C5E7DAFC167}">
                <cx:binary>1Hxrc9w20u5fSfnzoYI7wK3NVh2QoxndZVm2Y39hKZIMguAFJHj/9W8rtrP2rGxn582pOlG5ytaQ
BJrdeLqfvoz/eT//4758vOt+mquyDv+4n395kfe9/8fPP4f7/LG6C0eVve+a0Hzoj+6b6ufmwwd7
//jzQ3c32dr8TBBmP9/nd13/OL/41z9hNfPYnDf3d71t6pfDY7fcPIah7MN3rj176ae7h8rWqQ19
Z+97/MsLbWGXFz891r3tl9vFP/7y4qtbXvz08/5C/7HpTyXI1Q8P8CzhR0LGimNO0e8/+MVPZVOb
T5cVXEaxECwmn/e8vKvguR+K8bsQdw8P3WMI8BK///3HY19JDJ/evPjpvhnq/klNBjT2y4uT+sHe
vfjJhib5eCFpnsQ9ufz9/X7+WsH/+ufeB/DGe598YYN99fzo0n+YIH0sc/tZHX+BCdSRYJTGSIjn
TCDlEcacSbBR/PuP+Lz1R0v8UJrnLfHpsT1LpOd/K0tsh+Kuu+s/K+QvsAU5EjERWDLyrC3wEY8l
EmCQZ23xJ+R53hp/PLhnj+3p38oeZ3ddfdffOUDuX+WgMDuSGDHCvmERcYTBgYH7oh8tQj9v/REd
f0qi523yxaN7Vjn7v38rq9zeVbb86fLuYfism/89UDA+QlhghJT6KmBIdcSQRARx+Xmzj4b4c0I8
b4kvn90zxS0EhL9R6Li4g+h9F/K++yshEh8xTpCiPH7WaQFEkIopYR8REvOvLfMnZXreNF89vGeb
i93fyjZXDzbkf6FZCDrimCLGwC4ff75CimJHjCjOKPpktT2z/Fic5y3y+bk9Y1z9vTjWzV1xF/r8
rv58Vv/3LouII64YFwJ/iu1Aab+gupIeKUAIEvEnnrVnjz8l0fMm+eLRPavc/L3i++1jeVebu/ov
RAmWRwohwWO8F0jiI4RisAj/5Lbg8kdO8Sme/BlRnjfHF2+xZ47b7d/KY73ue8hYr7u7h8eQf1bP
XwKUmFAOLPdjOEH4K6Ao8GtCUE7U85TrT0v1vHX2Ht+z0Ovrv5WF3j6G/if9CJgp/0L7gKfiHDNF
n01SlDyKJVZMfk7p9xzZn5Tpeet89fCebd7q/69t8zxN/DJP+eqO/7aQQo6eIEGgkvIx2P+HO6OC
Ekw+c7S9POVTvePb0jxvjk+PfSX4/+PiybcLK3/UmVLIATe/F6i+qK18/+rvrwc1s71Hv5dGftTV
ycMvLxhWBKoifxS+nhb5Klh8xVL/47lHYBq/vAC3FiMCXEzEHCKSVOD1JoDvLy8kFAX4kzPEXAE7
YAj2qpuuz6F8Ro4QgQ8UYJHGkgl4KDTD0yUMpTPM4TCA2YmgAMg/CoPXTbmYpv5DI59+/6kequvG
1n2ApxEHeuI/3vj0jrA2U4xJTClVAsqNEqTw93c3UH58uv//kGFRc0+iebP0now7YblN5zGIXq85
+2BcHw9JX8mYpnM8rp1WZmxrjQ3CZ3EkI7tRslDa1YE3v1YLRN3LcUBPd9SB3NMWkr3UrvREzgxV
upPZjHUpTZfrLCpK/5J31r6NGLfmFVrY1LxsSV2G1Ba2d0nD6mnUXS0ykrJy6rq0yH2sdL8K57QY
Q2Z1XJFq0jGpmkkvNHMyaXhtruve4A+4aNimmAWJk9YN8Unr2uiGuDwil4NbxyrF+cS41xa37mrq
/HSO2rIaNS9RgBfoptO+R1ylHW/G7DKrFml1rSxyN8qRX4txXfB2itA86FYSWyRTJhY929x2ep07
VpyzkeKQ1CrkVULcbLq0GQMrktYU+S1TUSWOOzgRKF1IJ9dkGgtbXAWoqW6Mnclr0QZ6HiG6mOM1
qLHcRcpM7rSb/ZBrYYJotJAMeb2EuAx6LhR7SXrslsQjNuiI8zztC2X05A25kmVoznGn8pczNv5d
wNE97/q10GF2zZC6uOIbEU+h180glI5Zad/CauLYjKa7znikmhNe+qnUa12u6lggw27cIlZzUZts
yhJRDizWcxRoOKmXNZqPp0Y0hc4E4usF62UXnRqJvUjQtLJo1/G4eNupdRq2gzfZeJF18xIn3NpA
UjURfl3PM54Sq7JQnyvUN06PcdnXuhk93vE+ZlUSFuviE8Rc7s/cXFmnlaDDuOH1VO/IrPo+xbQh
zcasBP7dj3RZdKC5zY4X58byBC1NWDZ5FRO8yaUXRDPj59uQ51G5K2bKfvMia19XeYMSYbruoQkZ
nk/h1LFCoypbus3Y9f2cctzEOu/QcGLK0BvdrnLtEhSpsdKRysRpUSD6m4/xMO9yPKhqk88mjGkb
E7DY0pnmlE69H7X1nTuHyn3+srPyWtZOvA5hmOukz9roxAw4P1XTJJEOuPJvVV3gm2jIw/s1XsRZ
zN1ubEjfagdbk1dZN/JcN6Xtya3tjBQaI9e0yYD88srWdH2o8mq9GDnqpqQcmhxfdYORrZ4bR6YN
qVc/7lZkqou4iLt+N7PGtSkqxupdH63tVVxI1KZd7BefZih2TRJxym7bJfdMI1KJVqtI0X7jXM3P
WV/nPPVmsVIXS2Tw2UDBJ+hgKnbReTywdMqbpdS0qOz7Pm7IvJELg9OOTbQm2C9EpU2bR5oplL2J
1jLbrnJ0STU39UPpo0GXXW6PTcbmt/EIsGtDoeQWt131bikN4MbHob8yDe8SxqrmrEbleBuMKHJd
LiX4gjKeTy2k39ddzOdOs5gWu2Fsqk1tcVnpAo2k2rWoZa9x5cJZWCbznjuSx5u178vspZutnLSk
+Zht46Wdjgdi8t9mH7WLLnJFRr0iPMDxKNtbKxA9mVfJrGZl3UQ6FxPVLJOifPA8705pt8Y0yWa1
vhmwqe/bsRnj47Gks9nmEHF8WjlpEllO44aNZrrM2yY6yRihhR5NU06v/GSzLsn5MrM0L+sxJF1c
tfhUkMyfjsKXw3ZeKCY6rMgXqaNMuGTN4KwmHLXh7Vgs8qoeSZPE0kbvsclk/VoVIULpNANQdOxi
lGZRw3kqIQyq+ypaqC7B6W95N8HxzN+uNkK/9UOJN4o0xYZZ1x3HQ96meVAiAhde0bTBFrZkxrY7
wQIHjMY0BrfvTH/aLktc3zbzQFmCmV83I2uzm2qJ0K1ZHGhUkEmOm5pjO21KVhQv0ZBJpgdExlwr
yVl0xlZS3Ikxa8adsWhwF4xma6IMuJykwLTaeGKR0OvQDdeZdeYWK3Bz6Whm3IO/sHGTYt7CSYx5
HRV6MvH0Ol7WdgV/hW2mA2jeblbPxMtybiOSlEtdtYkdau9TsYwgCOG5v7EtiSAArLLJk9xb0SZ5
BAzixCrCSlCFFZsavFmcYGnnM9dbtIPDvEYnQ43NyTw33iYj8IOwI5HtsuO+5fGuLgv7IOa4fVsP
XfMyGntb6bm1671jUdnpRnLCIT4Mqklhi75KxqFYT3DNnNsFXsaDtnZpl6QSK2FaqScl1GTQaHJV
cR3cugBB6Ci9U+0KgU7Vtb9dGhUuGuQnlgo3u6CZA9caD5Dg6VGa6nIWjb2hKh/fTEsTn7rFxPQY
RdF6U1RITdqoIYwXLl6X23FFqkunwkE4Mq5r/W4Wg3qUE1t2FTX4Mpty3ugmmppSN6ubWl1PZm1S
NUqlsZ3z7Iotxbzs2FD4+HpRYhx1NMn8IqJd/E7whb8sSHTW0sLOWvbVzVDF9gwXa5+nWY3tloKT
SzMzRrvClkirYf6t8OWYWA8+k6Dg6HveVapMDFnV294O9EPwY6ZzNjd3LlpxnjTt6E7QPDkNPsZo
ZE3xamHFkJTTUJh06aoiGWdib6K2lqe4hYr3dqS10JUReVqWRac9NsYmbbbkelhNXGrW5iSRLXd6
ltl6GrVr1mlkiLhhZVS59znuzbkY3ZSIJl93c4WGGHyczXXuJ4qTEoTeFqaZlFaY9Ns+N9NZlE+G
JUhM/aaWdpEbXFh5ObZRdz+WzDywSeTv8rDcRhgCqyaFYTaRY9cc29mztMoFWoF6SG90B76oA+a1
kvGE1b34rY1yj7a4Lkl0OhbFCWYL35IuUy8ZWSvNncW3paD+Pcd5aC5p0Y4fhJL1BNzAkepK9HlX
pnkxReKYk9UlZFG+2iA8NXjXMDf/ZoiJHyZW2/FNk0213YoGNw8tJK7dyykjUm5IgWV8yipk+nML
lblSGxMPi2Zj5h+oKccW6A3Jx5MMlUxAdHZk0SVuqvi0run4qkVqHVProurVFIeGnjSzqNYb2rU3
Y/CuOeVdOy6axtPycpG0Rgld8wvcz3Zn+RJQks9dv+1yCFl92Vc+kSyfm4S0GcAEiHh/bdcuP6mU
Uad1EdldFk/0Coq++aSrfmo2/TwPSdb4chOj0kAsBw7y0DE6v+a1zDeDnEgqG0OARTfqTRTV2aKn
Ban+RNWlqO+Wuo/9FhxtfLvYgj0MY0u9Nqyrr4Y4tG+GuRRJQZcJn1K3lOeBNLJMytbgtwQx/EYA
V7sMPTfbuBwNS5uqE9WWV4KVG0RmqufF+zahzrN7CJBlCiFLuSRSEX3bZ+GOdG2WJ/NYlqs2xPkP
3rXtW2y5jzSOcxklPBuAcER2qd+0ZjC3U+OUB+6mco2AL76a2nLmCk5yS35dJ9YmcbuW033Pqlqz
iIE3zuxmBk5+h+dVJMOSvyocwScRoeD5+5nT+LSlKhY7tOJxPXe4dMsxjGkMxaVtRkrSeIpkoSM2
ULsjPoj1GP5VSfB5cswThGtljm07+OMgWzqfDavqb0Mbap5YYsgrWzhsU8IglOeL8zfdEswNnP11
t44rwdopCPNpvQ7DtVWWJXGg/gyVgR6TCFiBLdkjE4KExNcdBd6oCn4SirDkb6vW52MSE5/luvId
MMKVInzhaTtcs2lOo6rweh4Gu2lFPp+iKm42FImQjGF874bJtsdDWF2W5KXsYk1zzi/bOe5vpihb
t4YQ+6sH3Z7U9dy5hIraNTsbxZFIXcWs3SCRU5ewMYre5b0YotMi8nWsB1rJ1xMdBUrrgmGaVN3Y
3KNSyVlnEGgvDXtKzhoZXAPRO55f2WXOyuPGxgWYkK/vqM2n9wSkEGkx5QgnCvTtU0Z92DLaze9b
YnoE6ZhjVzan6BYILnjYYh2BrA9dfprRZn6ssnY5FossTzqcrXY3xg27gKRBZadt4clvReNpWmJI
Z1IgGatM8jUeumR18/x+JkvmNamhLwxWzDZV2VqfxGCxXktHXbEBMONWT6sbfwP4ivPgyt7rHCOI
7iOrzS7L89KnY14eT6iVVC8Zr64IAjK0yVpk8WmI80wcQ0aMaGpsVEBWBemNSCDJXbcxc+Q97yGA
JWs/QP7KDGJGL0MpHCRKsVhed1nAbBf1NC6Obajzh7Ht+MmYD/hdNdcqDTnvds6Dm18J7azmiwBf
4/pm09W9SyuuTKFJBWl6ssxD0eiKiPCeRW12ZeTItwJ3+ZvOqlKlZvG5O86KUrxcu74Jp21DMpSG
OBOZzkwtNqqa40IPkymAUBIDvIbn9XylvIrzxPQ2frAxVa9oMK/zOO5KzQsR66ZuKji6qzym0qKt
ckidLgFPWrG2PvGz9ddybFHqOyG6DcTmstwsdgg3XTZhTbtBLqmtbbgv+lz0xzGJ+24n+7p8Stn7
B9+v49XcFQ2Gd0PSad4YA0F6XtAd6yeUlmCHD8yx9WbMIcADGxXnbMjFy8Ibpqs8my6acT0zMua9
Lnnjl6Stxp1j4j4MQHicMFJbUk9nUw5ZEmnRNhQlMN5R0Lfrmj/AcZtBx5brQdiHcrTVScholZZW
gb4LYMgzFpesivxpxQMINDb+WkEYPrZ9Z94Dp6gaDc5PvGLuDhHONxbOERD9mqZ24fUGs4afuBr5
V5nv0bZTY5eA40ybJtAttrV8GMoI7zLUsRPq3W6tFTFaDK5I/ezr46Lq6KsO4+VMrgr9FnesPhMj
me6Gzmcpy1xVHcf9guZd6RphNuAkp/t1EMOka4fbJGRcnfauBdLVEnj3ZJyi9o47oZbNKlp+vgy0
2zUzcHonqNwWhZ92Plsg3R+9u54UXS4FZ7zTfCqX82kegRWqqV8flyK4AgpGtU84q9TtAm2B84X4
IhGhZpATlyqZvEMpASb/WEZzt+369vdg8msbhwHrteHDRRDgRHtRNEXiKefZtmpis+vxsm1L5bZ1
n88aUw/FDyd8/xrobgsFiiX4ZP4955i9SdvA3QdF8/iEd816My3F+g6XRtzUzTLMGuVFSFrClqBr
NODEcnCXULnZ8qY8mYjx27zE4mpwDMMLzSpKCG9qIDtRxY7p0GSJkT0/H0vITwfJ2l+nDp1JvNRO
w6ADvylj1u/aqptflohB4QjllUpc7X5tS4p+zVDl03LousuJTnjD6oUce/5UPgtT6muGE2A0/Dpv
udhwae2pR0S3dBl2dJaXCmhewlrJzhZOMBCpeE0Jp+2mJj2HHHm0510w0WaEYHwsYgT0TpjqHBxV
sQHIqLd11HqrTde2SU2J1QSb26WU8bi1aJxvhZjD8RSaHs5HPPArZaQS2hRiuZjKaNqAx110Q+vy
eOlNe7quxpOzGRe+30A17WTJ8vAuKhS65aLtI8hV1vB6HWNge8bRt+1coK2sHAKrrmjnBdi/q02/
kaEszGk7T0BDpnxKR8458JzVyd/murwTEbzI3GCoF/Rr9TguMtuCf2hu2nWagA5l0WVJW7Vh2fS2
LyCwDriqU1PmvtnymY9JUc43eVPKS8+zCuse0oFexzmkNzqbuD1DrqtPJOrUI+rpdZQB7Q5ztAIh
y5ZrwRaxmaN+SXAoI/1UOCnmqNnmc9GfiHmF2tTSrOKNIBV/x12UoJBDJDGDPZNt77cL5BubaAFi
e5nNfPlttSV97dyMPkzdEEE+EPPrYbXbQvC1v/TR4qaLfPQ5cOoo31Vred9yTMImomHeAfVePuSq
qK5d4GTXjmO76VDVLy+RyzQblvp4VD3O9LKEHJjUyg0BOiyjNnGFXadEQdLyEtGKLprXGIIe9Gmg
Vv6pkP9VMfoeHGhnTf5pUPWPX/9121Tw5/dn/v3h05zrv3+7+Dwg+927to/NUwM37N/0JM0fa/17
fvOplP+HqHvNgY8jtd/oHHz34ldtha+aJ5+7dE8ld4yhSfPtpsJXLZs/7v/YTIjlEcNYgjuDKgzM
p4n4czNBqCMcwyinQtAJUgRR6Bh8aiZQeYSkhFa4gB4EhakR9kczQRxJgRiNlSSSYRHDOO7n9/7K
ftBBeaaZAOt80UmICDQPoDvInwaBvuwghGzOGmeBaOc4jflVGGE64Y/3/y/Wfdrvi85ETOwoQjnL
Tc/zMtfruixvcyLmj8O8H2d5/4vlwSpfLl/IyC3TXMtN3rVddzMJyP9vzbw2H74v/lMD5d8Nln+r
5anx8qX41erU4DKxiQkP60uPqxjpnBYcawS9ECgz07bPjr+/2bdsAOb/crMAti+mJ742B6qoVoga
qPosQr3//vowbvfsy6Cv15dxC8VBKC9vBuzZBcYTg8wYFQgit+rreRvJVXS6Wlp/8/0Nv/FCCk76
ly/kFfKjfNpwLGM5nzb5kA0JCwO4qu9v8LTQM+Z5Gjj8cgMFLg71A+WbyQU5nQroHZHEu0Dyc+7y
glzgwQ0OysdtvUBOWDLcHqM6H7vd9/fHT6p7ToAnVX9xPoABBsfDwjeDgZZaoojaSoohUaYtFJBa
M0HbYFhkdN5MBrvNQJpG1ToyilQwbn0AwNRe6680SzWWfAIVQAM6oV3zQfLJ/uD9vmXAPa/QAFIn
tfR8A/FF/oqapdEZFB2vDhN9zzeUqrAi0I5vHLX2EcE3LM7ryLohOWz5Pd8AZUbuW0ibN2Uvxzd4
apmes1Ue5nnUnmfoyqnwnrR80zfRum7QHI1dKnzTyAPF3/MGZDZYLWUB3qCBcmiyAFljum0BSulh
+tlzBwRaN3UTfLQFoizFdYARyP5N1ffRD3znNw6P3EN/UGiAhJqr7drgarMYFnXQV3Wh+4GCng7h
M9iTe+CPG8fKAUoB2yZSa3U8ddiPm3JaoKDT2pzFB26zB3HKmkxNPpLbvh9Iv6tFU6PNWuNy3njb
T/NhUNtv4bfN2GZ0rtTWE7feum7Jr2op4tvv2/pbutoD8gSJDZ6AdkBaM9tNGTpJzw1bmvat48rN
P1DVtyz+9PkX3jBXxjslvdp2JVtOompFV7HBUE/4/kt8a3n69fJNZhcEyhHbQbYEMrtiZu/E2vjN
YcvvIXoYZSMVfBNnO5Zggb401YYNkfQHSr+H58HSeimXQm1ZGB3YAEY2Ih3QYtcDN9jDs4sj3sYz
aD/G1VOBBkP3fNMVcp2uD1LQE3H90rySLBTmDWaxjSHZeCNVCNezNdAR/f7y3+BaYg/PVTxOvICu
9bYqA3QGZVW1wxvarjE67aM8li9hcIaKk+9v9o2zJPZQLaEPBvM+XG49Zb3d9Sudoe/vqgkdhmex
F5dn6MSJHgZCti4Yz05CRUali4F1P4rNT2p5xv2JPUgvpjComuA8QZ/Jw1CNoVJeV9E6ilPTZ5Xb
zIYs9a9lpej7oTZT/QPNfYvziD2UlzN0j5t1Ar9bqtKf5lHIJDB7FwOtU/1UsF7XPZR7E5sLXx27
eTUyFWyizasRQSn6QAXveYMlE5FULoKakYyGlNpJbpUs6Q8OI36C5XPqJV8fdj5CH6glbbylaO2a
zYqzsd/wbF3LnY+pXK5MqJoPPmJTtWOrqvnlTCmpL4hUqvgVelGc/0CUbx3VPccBoyHcN5NlWy+z
QBOxxo9+nqH2fBgS9txG2VGBl7mQ2y7y09b0GDrYhirzcNDyfM9pDLgTqoDW4xbGDNQ7DqH0MqCo
Osxn8z2f0VIDnbdIxlteQiaTDFhVqx4stHF+cMq+gbKnry596fOCbaH0Nndq2y/QlTxRrOsQzIFg
QFxOctTo2g6+0mQV3tz7ag3kMLPwPf9BpxoqoKQTW6GyatAeCrgVdBhYdGC44Hv+Y4V6WzuITm4G
KDhtYLjBpKtoovQws+85CZHFqC7aed2GwfTbtYYmneh88QMf9A1I8D3swzxiHs0QGrYFsTCU1+Mi
hao1OfBQ7UEfsp5GYdusWwJ5IxSQ8dsamq4H2nUPzVhA1XcuDbTw5NJfQAUPARdoc1wcuP4enPNi
6D3tlnUbZVV8QsbZpRlVbHuQWdkemqkfue8drN5nhCUTlUGHCtvDZGd7aFY1DGWMEswa9SRPHEwA
auGgEXyY7HtQLlDUoSkL67bFtjwOcW1gBoetx99f/Qk2z8QLtofXOuP5uuJogllS/ghppxuPWe98
ve0nGD35/h7fOPZsD7J0lGNduGzaUgDuTdzDGBa0mNxh6Tjbg2xfAxWaVjFtG/im1ImK+ZAWS32g
u2F7kMV9VWZqLYatCSU7s2UlL/xcHij6HmIhUGfOYdpv26bIcNJx6MjLfHZ5epji90DLMxNgOAjK
PL6286nrYSJlyLLyQFDtQRbqo9GIh6I/hpnNKbyiE1LlFe+UyA87N3QPtTDiMLZmhCnM2Qxr4jx/
t8TQOjhIN3QPtLyIHFMqGzdtmUPbNwzQwIphFu2w1fdAS33BSFaoETQfvesI8Ls6nrPDzEr3MOv8
2kVREJ9EZ6Qlmo/iUNH30cpVNqgcj5t4gqIxeVodBioOXX0PrQ6NPisDrD4X0MQflBs0DKIUB6p9
D60546qBb3LD6ow8tpaVx8aaAytbdA+tMOBdKmtg8Xgdqi20IzvIvMR8GDd4aqJ8ydjmHmaRy8XB
8HifTXrGI9HYZ/1hIYruYbXKPakbioZNPa61nnL7CE1pfJjWyR5OA4xv+Cafhk3lcqYF4++iMZAD
F9/DKcp4R5c8gvZri+o0zPYuDGs4cPE9mLYhngtgwsMGBkegbwvDl3roiDxw9T2cSlpEMIMTg+jx
gC8CtEeuM2nKw1pUZA+n88BglAhW3q4Y/pcf+F6EEjyN+kiFw84M2YMqgbGtCnry43aBubdOR9Tz
rZ9If3+QiyR7WIW5ZdI1cwWRNQvlaVwEnMJwxrI5bHXyNZyGLvPULHzY9jF9jwvyMjD68rCl95Ea
lqJalqjf2jy6BPf4biHywFoh2cNpbGEoDdey38KMmkqHnN82/8PZtzVJinLR/iIjVFD0VTPTundX
V/X1xejumfECKIKg+OvPyok4EVN+09Pn+DoXktqyYbNZF16Pxz5otMvTgZtA55m1VdDNXSl69sCA
Ljq22K/c53/uX3gWXpQBDuU8iPWPzgPLmcj7QwGPdlmadUsT4Lz2FYYFQ2iLTZuCdkSaY1tvtMtT
1yS25RSgWdAgwy8UwJ6uMN0WHas0ol2i2knEoahHCzyJ3k7jyn60naoPhn2XpHXWTcx12laJ14DQ
S+BmDP/dy+t1kH+5HFzBA//8pvmQ0k4Fcq5AHcwfM9NEjyKo1edjn3WXovEczxpMIyzHFmBTIpcv
LOsOftJdjm50zPu65bbSiSNFlK1fxZS9PzbvXY7Sha5LRzB20JtXgFkeE2oeDw0d7jJ0XOq6mQmw
RmEdBGXQ1w/dFh7sD4S7DI0ipdgWxMEZ+mjvwCf8mmkvjm0t4S5FgxZ1uh4RE9EOzyOghrVsj+3k
V6rqPxchVYsnKxr453FzN3qJ72ly7AQNd4mpfDKno8LdLpXNQzau1aDrY8+s4S4tOzGvrbWYtJKA
ltmyZ5+OrZBdSoq812rj+Ii05T/0mj9nW3psnwp3+WhBIFn9AjyvN330uvk5rnpLzOnYxHcZSQbg
S/sunysTAEoQD/wmr/Mvx8beZSQXnUkguRWcgXIGTCFMv4M5d+xgA4n47frDwp4mEeJIbrt0LRJD
g1OeM3cocWi+S8rMODbTxAWA079oUIrQxT4SE5rvMrJt2gn0HT9X9soBXYhRRTSlr8cG3+Xkgvcu
74fanKNW3SwCb/vgNs2HVgrkUt4GXFsb8kBg8Ewk74lVPzvq9cGo7PIyp4kPpyw3Zy3J+wRjr9Yd
HXuXmtHSMULA2KsAjQ8fLJDwdxNd04NR2WVna6gTqGexUJINVMGw/yjS9lCBRfNdbq65pQvPkfkr
8XNfhrROx1OMCqg7tLXQfJegapG0xlvNXIGm8T1Y3Gc8Pnw8tBT3YC1HwLxKCeJibZOcJss7kJxi
dqiOQENotxZbx9CPXjHxdX1vx/BuddPBDM12GdpLFlLWEgOKAnkUABxCzoDFxyK+x1fZRgNzad1c
hUo8g4dZ9ro9VKTQbJ+fSTD4hkhTxXESl4uMwA6g/V/HPucuQT1eFEwmZwM0Q/q1MaBDs+Tl2NC7
/AQrruZZHOjKR2IpxMimywA20/nY6Lv8HJNlyB2wQhWekDZQr8YnRszvMAbXv/5/C3F6FfL4Zw1k
VWx4Gy26GoG1EYWxOrgPXOg/HJv7Lj2XgGBXpBZf1Pk/DCq41WQ/Dg29R1PNOHhalY6mAq3lw6rU
bSjlsXW4B1K5OuNpL6iuNje1Z7c08SkQw89j894lZ7fR2mgQi6u8VSWn/klmvys7r3nyLx9zD5la
AvSDnWK6aqVLLHRJ0v5xSsFmX3ooopTH5r9L0oQPK6h1ia5ER76Jln4OFH89NvQuRVcgHkXKao38
d+bGGR0VkaPHnuoo22VpE7dJp0mMidPos3TBlXGpPh2b+S5H23VSXIetqZK4o8t5I9ZTiKqIlp+O
/cAuT2nbgFeeCSzJNXjuJFQvpmN3ccp2OSq6ZMKFGUPXPn+ew+5dTdJDz1B0D5ASma8lKMW6IrWM
Kwh3zM9Rs3SHkL50j4+KmQsTB/pSVYebL7yeKkIPotPoHg8l1zqYV9PqanAqLELHLtPSHOsOg/Xw
dtedNbUQlUHIsT3eOx/fi2Q9lkN7FFS+NML2U6MrBqZjwTZ/n0NzpTi0CvdIpxyrJFxjrqtodO9J
ND3ocD4471126g6vEynYeJVJs89dpJ8Fnw5d4mi6S856pZI3qtdVisgUOUDoxeRBSjsWk11mzqD6
B/2YT3i3aadSx/zZBvnHY2PvUjMMcc8aIFhSNR2RkOdAo+JswyA9Fpg9FKnvc6DSeo+8yb0sM5um
H0QXbse+6B6K5PokrYG1m6ot1zHIY/QJJ+mx13O6hyHZYMjGZB2xXMachhx7recGqii544d6OHjh
f5ujwAKHebMOiH3TLgx0QcB26ppOx94R6B5u5Lm1mZa1qrLA8AlMVCX/sjlbDl4aE/p2/hE4xHTJ
AwXBBm9O0OIAmxMk68uhlbkHHDG2rlnoQlWB4h1DcwMgdsgSHNwfk13GzgIIPEMGVRnKmrmItph/
534dmmP7WLLL2bXTqV5WxGZswSSHcsxHUH6PnXnJLmdFPC4yYBZxHzJ1A9kMMErF2N4civseb+QI
lL6UWFTV18n2ORzr5gZ2CIofC8wecESwTyaxx2fNh3oyFwbZG1ok9Qi9q2Pz31W/eIzj46AcIk/M
cqt19rGdxLHePN1DjhiXMTDGWlWMzi9dY54XPr8cm/eu6m1qvxABzZKKDfm3YQSfv4Wa1sGg7FJ1
Qss8C6xUFdF99g16peuN5WDuH5v67mSdw2D1G0nGCpmaFymgL0XgA3Y+Nnr8dpvRPsAbPcQGqsR5
WySRuuPD71BMf5eg/3Khobs8nboV8Dqoa1Uu5Q34vXLosdlAQgqMdZk3/EYqv7xYacQtMSRIoQME
5vgrKG5seo/+n9EvOZPpDce75HjT8wGyOExAYOqpWacsXIqN9pP+uEC9ypahnwb+fYRCHjj1KCxj
SGOh135myq4W0hvokpUpXqnXWzsFWV/FbG3pbT32C6jRIboJXwIge/0lIr1hJ8JWjLlAoW67NFPe
GrDt4s1eZByv28k4SYZvK6O0fj/TNOh/GOhwTVW2xeCi6xV/7wl6EMkZwmxJVg4sjngJdZDG3jTR
2OQPaTaAFxZOW/wSZ/kCFYtU36rO6K0Kxzzzl0UKR09O0yY5OyhOoYUtWkfLRiiINIQuz32Z6Y6w
Qo6dju6Xoe7zW0GimVYQogTPPiHc3W5bIJ/04EJ6oqFzW9HXut5eBEQo2bEqhO42TLlSm3JLxipN
2hFdn6CIG8gqHFqee6QXobVHISkgapDKP2vKX2rWHZv3Hufl8BKzihjzTmxdQaryrk6iY81Bstsl
EwdkSoQOUhVDcAZqSDm0tyDkdDAmu8pGhw1JOR7tIJoD/ZOVT3+lvT5W9JHdPtmD3uoGFo6V9VY9
gQ3W3Yxklse2MrLbKNsUGncDdF+qRnP6QFG/Avlv56/H1spuo9Sycc4pN1Y8a+wnDVE4NPOHbD4Y
9t1OOQ3dDJpIPlY5mspFEvcP7dYcY5rRPcgrRAonNIPggx9VLU9juPTVCuGeg7ecPcwrgkzkFhCs
SOhpJOs5NoPdChYkUM08FPw91GuW01IH7TxWeKj6a1H0LgnMMUYHnCTenlHKLtpNnkGzIsyBI5sN
W0UJIaL4r2Nz36WrS6aNOBurSkz5lhVsnAje2LM4PobFoFcB5392aRc1iCiELiW4NxEEINnSn7uu
O1gg7PFeii11vzU4wvFGo6G/EqWlCpawOhacXc4uIajSSTeMYNUKcZcSB3GidNLpMXw/NEDfxsb0
QwMg04hteLDsrh1I+A13Wn+sFRzvkpatctqkQb2KVtYKCdLaViyc2cFFv6tvYiJs3l1Pp76TTWmW
qSnsLOWxDWcP+Yp0tEJfNxurwA/kzxZo8z83aeUx5Cfdg76SmAx923NVJSlzwS3Ph6gM62VJfvN2
+AteHYTL335ZcFvrOhXZUG0iIvpV8c6NJYRaY3WCRk/wCsLZUxDkoj+hioO2KMQQRXppIRA9Hvv6
e3wYSMFpaHvUn4uf2qyERB0EKGQ7KHHsGr0HiEEod8Od5boz1VCtuZfQ1mQVJEvnsDyUfXuI2BZa
DXptPFSERFDqWZd+oUXPqTtYYEW79E7NJvUQ4we8jQFb3uxnoPd/Hpv8LrWhMekh1L4NldKDKdeG
/LXNydGJ7zK7mbbIGM5khdr2ImJ+F8fmWAvgbwrlP2jfMgjCZoGCSDVTKBPzgOKpYdk+HAvKrlye
W6GbaHFDBanJ7GxbCKTJpDt4VO5xYguD4+SAL1p1eg1+yH4hP3WA4+bQ3PdAMdPTAer3kaxQaz0x
aNVBm/M3Wi7X9fYvV8U9TqxZ8c6Y6nGozBq3d5HQWQH3zOXYIbaHii087TLHiawIz8am6LNsumuZ
HdpjaboHjNF8HaFYGcqKJQN0lPMMqn2RP3YO7CFjWg1NU+fdAJnGdnkwWtKSzb17/u9veq3s/y3w
uyTNF+7dEuF8FxudUPKHpsnPIozGEQqRZByO1Vh7DFnm0xoS+M1YhZZcpSuTGTJ2PAihYP3ff8ev
FtDuLJZBZyaXd1ibSfxi5/BDE9UHl/0uZaFkMWchlPBB+YWeeAfBZChyR8OhzwufobfH5IDFGHCg
As8R0/UH5wP1Ajn6Y2wmqGq9HV10Q2TD2IjrHpw9K0mSau7gHnEk6GSPJVPoLoS1HAQew9GVGKfs
OYBY+sHA7Kpm6+fBW98JIAQg4VSCfDh93UQ+uoPj7+66EKSpIWOpRbVp9gO9o0fJ2s/H4nJdpP84
QagL8VoNhiBIq2PdF5Ox7s+FTMekN0i+y9kO17ehra9hV1mNhqPJbmWa2EPLHXr2byc/xr1dN43J
102LtlMUQwGZr8dOKLKHlOXpxnxi0H+Lljnyp6EDHqHsh6F3h5ovUL14O/3MLbVCZSuqqE39KWvC
8P0IPt+HQ192jyrzaYcO1zIFpyZq1vGuD6PwKY5VYn8z+787Lf+7H5M9sAz2yfGaphZLJ7XQ8J2i
aLA3HXeTvuAiZuMLtPRSc5oSsY4Pgcet4EGxfpJf44jQi03j7ZbRwCdFvtUW6go+4PydHJI1LuU0
+a7cmrbefow1pG0vg8KZW9qkX38SSem9U/1857vWXUgN0dV8gwYGpK9lR7fXNgK/5ZlfdSpehy5T
5oQLG93wbyGZ3YZAfj71CurEJ/zXpnskMVwNfh4L+u6CDlwjDHhASD43ddQ/QZAzf4ghd33sgIXS
+dsVMwY8GdEd5VW8hn+m8fScR837YzPf7TG4a3oZpAuHkD9wtiKmt/FofiekcZ3fvy2V3S5jbSCb
DT451aSg1XGrDbTITzmUM2FagBtCcwvlZtEe6q5Br+9tkKIpT1LqEl4FKkjPlC/isinRfDwWp92e
0/ra4o5IeOVG2p6gCA4lVJhD/Pfg12D/W5x2pUEUNp3l2vIKXkDdC1DV9B2UaNfvax8Fv+ls/uon
dptOWOesidXEz2YlPD2186SnrnAazfbbDmYn8W8u1b/45HvUHOAJjXWpaGDFNHN+sVfp3aUPxLmT
WxaXQHQf6yqRPYiuadE7qbVA0IY4ANAt/YyN6OABxnYJHUBwBI2AgVcRnuNmAs1kEv1mg/7Fl9iD
6BjctrINHNwTbyY238KCKrmMWY53/7RxIjyELiDs+uv/OOATjJ12HQsg0wEhQXDdmy857LZ+s2D/
vZaFNcDb0Y3PJzif6L5iLJkvwFxnRd3CyuO/0+FXo+8y2XVoRRL4NVUdzehFOS9PWd4duscRtkvk
MFWREEzUp8h1d2EN36AxPRjzXRp7Ap+CEWZGp22j5zqfLrKLD90PyR5DB7uwsTM5r0+8i+9ZAkeW
9FgXj+wxdIAVXoVwu/qk+mW6642ZK3hRvRz6lHsIXZ2w1nkSYLFHjTkrpWnhc0Evx0bfZSl8s3Sd
hEFXsc6oe6BeP0+NPyYOS/YYuiZlTeBi21XCx+Ji83m4gc/dMSgq2cPoAr/iPUXqrur6fjqpNnsI
mDbnY3HZpSdkwCdryJifZjhTrJc4Xj7CHI0fayrCSvNt9rdjPk+CDvlpcNMTF2PV6/HYIb6H0vl2
XRvZoJASs4VroIVHzCaS3+y8v9hXrv6Q/9wTHdD5Gxh+SCLjxgKosVKlUBQ+FvPdAbtBpMe4WXVg
LUlfDo0ap6LWQ34MkAZB6reTz6UH54InOYhW4xYXmaj1/bjy7hgPkuzRdDYd6gGOLflJLhvebJ+B
AvhNZP5u1f5LebPH0tF0iyBO1bRV5APi7sNOJiAYNRAOfYVS0lh1Sb6Rgk3uaqWI7tpSTjNPHOQ4
Veovk83DCRZhURN/lyyJXVVnpGOHOvAwWn4b1jWYIuhuzNfrkp6b246EmT23hpvhdGhd7GF4Q9fN
aRa17LTqNsUG5Xs7wFgujcjPYz+wS3Y9cwunF2XPcCFUZ5lR+Bzk9FCnmexheCjZEqKItOfoqvu1
JFezM8oO4avh2Ps29oo5auoZgzsL7WZh6ATHxfgYxo/sMXi0tWDD28Feba0UPJfgNoGOxI9jQd9l
O1yXYFtL6vns4lbCqjEAgQtercfOtT0IrwHWNKQB3B9HIGuKkevmSTAyfzo09z0Gjy5KkQj+Eecg
x6sH5VsDG5XkWGDo7kju9BLBxkbMZ2hUxu8HufIfcD1jx8qgPQBvS9plmq0z52FIRQnlaijCwPfx
NxvVL86HvdqXyGeykSwx546t+pLUM/TFA9g+HAv7Lk/JEpNN8NmcySJbIK7mV9Cr14OD745ku0yQ
zGLenD2LNniYcl0yfrBWofHbPE24TQMyIeqbhFzLMvu/Qv1/jS3+Pw0FyB6CF2xKTrUg9tyAPQN3
sRYmYjGonMeCvstT2IjRunMorBgsrowkL7KNj9GryR761cIBdhwVtecu1GGxKhhj1TVgdP89819c
E/foLxHxKeYjgWFwLRL3vrWykxefxkJfqIbn9LGM2iPBakdq+PDgj0jiLDi5OGnKYbXHkGBkr/el
2prNc4rRm2boThlgYGU++j/+O0K/SNc9FIz32A6AZ9RnWDf5spNTfzKyPnbw7ZFguaLhLJMELsXc
uouEA20BAePt2MlHdunqJa4bm170eW43cYkM/7hFfXLwk+7SdWsl3Ub0es4qa1kpxdqXgKQeg/3j
Vf/tZjAwz2aW1eocyECX/aaGgih/TLkJDOi3o9eUCh31qTp3V/OqLZECbnfmmKog2WPAbOTRctZN
dun7YXuFc+/6qQ+H3+nW/2I97lFgNVmWyAKsfE50BD7KteBQcfS7HuGvRt8drHC4Qbva5/mFBmid
u+DnKIbXQ4m0R3/xKI5q+GewC3S+alG4DehEGIGZL8eG37WiIjES2FHp/JIoOQCA269p+5BGYsiO
5epe7kuZzKKKV/klN1HR5/GdCA9WYnvwF4S4phkua/lFUhx/VzzEcAyQSPbIL5hBdHXLpvyyXaWP
+BLRkrbw9z0W9F2a9qFo582P8CDl9c2g1fswPaYmSPawrzABqIhICf9iwB/6IXiA9dbzoVn/D+QL
MkKtJgM9xamVUUWVAO+6XaT9eGz83WPzoKKph1s7u9AxWiGhTg2FTbbMfqcneE3Gf7np7vFcXQBn
12yBj6VUgbmZa+fkk2FhA5NLObH6tpHb0j7OW/3/cLn++6r6bz+6u8IyH9eD6yeBa+u6DGsZiU7E
Cs7xyDpxaeuVi2IaJexqigFmqCMcrb0e2O0oVNrKCy7WPZeFgHenv21rH9TfCVkAuxtCQFo5POU9
bOAKFDlqeuBplKlHZ2A4md6uAWUTL/QmmqArQpJ3BM7GM1MohMYUn65I8mlsvivdShgQUs5g+Eg2
Drnnk8eFnsHceXKLLrkn/foCCbnFwZiTw+IHMt++W80A21sbpLSAJXw88ZtI8RTS9xI9y1kW4BUI
iwkaNg4fVSxxkelZn/0llcQ/1nai7pQC7ksKiwjx0rkl7qoNJoVwXeIhMcP3EU1bZotVR3BKLpIs
bdqvQwcj8Z+ysTD6AZFzG7UsoPbV+y9XkN6N2qRfiwGiUaZcls5E/MRAnKzPG55s4nMQ16sp6wwr
LS9duvhEnmK3JeF9lLk0v3SJ3SR4YdPob+ASMMBBULn0sQ9tl53CjiykbBn8zYc1k9kpkxDAhc9f
k8KX1Cz92DanGcarNSvRIVmbETObBs2KLE4ZeCOuq2rKUDZiL0mlvcPXGtuugBEmHqvyKIAVqJVD
/G2aZXpa/Layn7bbPLkoPSb8adNxln5qJ7hBP5G5JuRhq9vMNiexgaNCL/liIygibCmz4hEMjQzf
S3WdwuSacMsbewmhaoxqTIawG7/xKVmXH1Mmu7EpR4dm8C0DAyl/jVa2Gl+KgcJJrMmCqwyksGJY
ArBYNoC2oKDDrLNnj285jrdxgkZafJvyAUbHPOX5JeXtUI7pukiNbooPDKx/R+/MfWgNP8MykmxP
6djY/nVd42bIsBzG2F56kpi1HJuWxlCJbb044V7TZl+zmQzjfb5uuPi1SWhhzr2oGc38Is8SFqOC
mmdCSJknhPTPEc90eoHACl/vh3iJ0NUOZ2irbXhmnl0D7lboTToDyZlCZC0U9kcsAnBmtGNUvbBE
RtmprU3S/8DdJxNIGklHdzJ9MponbsMmfQU8a5KX3jPQhPIxHJO7LQli/hC1C9/+6AYxWjBmdDDS
pwlJ254H1fr4Vsmonz63gcxga7lR3qRJwSTN1VM4zzz6Qfu6zjxManPZVMviXHIX6o6OX/ol9Qls
O00INnoDC/Qc0s5JKn7W89Jw2IFOPPuRkHRSn8Eu39oSr0s4u8DzGOFdif57hv95DOjPsdduu5Wx
8v6Vb2EUlapFJv3sKZb5TcPj7WnOw+YSxlPWv8u0Zek5zDrVfph4u27vFxA84gAv0dANyE5XJeL0
1izzMPzF8XLT3vcp3DqrcexFXU1xHul7O+UsLntKaPw1S2Oa/xEtvH4ChTy4wzPS9hPUFln0S9Kc
GggEBae127LlDh4SbruBeBD5IvKO5iclwHR8Zr4Vw1PU1F10u4yd9edgavv1Jvc6TCuWrjz8HKY1
rz+0U96oUvk5gCZiH+YGJBqZwsjPbSbRjybc5hAus6kSH2HcUY/vbJKz9hK2fGSnee0d9s4lyXR7
AX460o9T7tKfApoAQ1mjZbi8a9dQYytpx3U5p8kIC9xTiNcqd897CBxf6sYq0GsC5prXNjM5vZVK
qbSY60CnP9o271XZDIbPfZENUR3C6AhW6LdGSDOf5iUOg9NshjgqBrEt6iuZc8zglIRNBDnDFbPo
gsboAmacZjgPV0kemKVj+36aFhDTzonSsKUO/QIneFzvoMsJK4j0EeVS82eNFGawBW1jWaZyScbP
foI/IwSOpITkWUH4tnW3ywyW7KuHP52ui3aa2Yr9flPLOBb9jGN6KdDxdubnYh1JPsGCQ+NA4FCr
yT8IjHL9kGq2cELOU7x0nocFDqEFuJ8wkxWwr+dn5xoifNFEc7bdL6tp0LVYYWOV34S1R40IJlvb
3hq4rMF3VHdd8JImXMenlsK/+2RCF+Un5ret/6TDjfQ3bt6WvLJyDOrTtMS1fyAwy3kfRqbvXtA5
ij0vOiHm/ALV+Ga+yzluME+wix+zC+Udzru5rpMJOG8Y2z/IJux5OW46mkuqNINnaqpN3S1gz20m
+jCHMBYv7EBnGN+vIYtvRjwZ908jlO66qXCewkAHuuLFtOg8uo1IbuZ3iZmC4XvcrZl4SAUxWGND
K0X7BxHZhpUgIdlmzmOTde6Cv2ztz4nk1HxMuWvrO9N0PbkFiTYVj1bHMPg6YzsS6Qm+TKT+c4NU
MjTNTdsnN2bsmgbYZjCwsEYy6Cjdtf3s1Y3qJQFmOAaGODwbBdfDws1+iF/wm9knByfq9ZuAaDw4
6XncjrScIL/YlAH2p7pca7W+9HE6k5ssV+C6JMMAsKp0Gj7BXtkZlnJ6XFYQSByLSjwoZO17TDdJ
3q2Lb7qbYIgpXo66mgf2VcptHO4A3W03VEXDtv7EqWFgJGy6MIyery81JCxJO7HtcQtzKg124s3X
t1mPTw+h2RTuZg8LNuTpHdwvjL4N5zafb9Y5zZPryb220ARoEEZjijlHlofQq2s225RTt3j/TPJV
5AVc07L0wqjE/lZwsvT6XThH2fR900bRvhCzW5NbT0m4PlGs/vZLb1ZY0OCPJGP9jqMdtnzIOIJ4
t8W9Xk8Dscl8g/M/UA2CC9fy87IxtjQonuZxw8fUjbu4hQfyI4v8LN87xMzB6B2w0He969qupH07
mi+rYnHyVcbMZ7KAQlgIf+lIENH8MUAzNXwP1Xqafx+hvMK/TWLiMe5XEESEi30f9+xGstl41G9t
mKWwNA6sx1EoVhwfqPYgGZsGiWMnA5GG0QOjx4IfUJX3tAxxqPe3m534K7NY32ceLiItu3VDz1Wy
gX5OYuAiSuKzui9xF6UMjogjs1UsWJK6gqyhnJ5UO7WgHEeQ77yovBfjI5FqCUSRgoH1vR+neb0k
UUfdu2gINfR38c6av9JsWNqLE3DKeT/FLfmSGbi8nAyt0QrIumBOn/yganYJdb/E7/D+RIYPgjOz
3Uf9MME+faDIDcDiAVTLKg4RVf1YS5Grtcwobd57IF+Cck076T6YbZlAiAbvNV5KyBjWvGR51Kl3
3KDHVLSyEdOZePBqxQUUteic1WQYTjqsY3yJDlbZj9Sqq5MrfL5R/GSAVrZNmWcuiU/STmFkC76t
/nOfwZI8KTYJ1uKrArmNfGpMOj7owaLiKtumD8qohyqcL7G7u4ItKZk/xxayBzdNuiic92yFX3dB
QOBVc+EJDebbDlMIn+04zAw23el04r61Q8Xhzey/JqFe3CVmXERwJtGQPItoR7ITEYAHF4ZEG8zS
62CZC53UvXmygE7lQylTycQDN7V/l/mrAeqmN3JvsoyH5wwONiuOUZQcJ71RbPuLcEFzy9MhmV+t
qCP3YdBwFccbyRR/86JeXFkvLb1BuQbXTA4WzYhOe6HXvr1pZwVhDQpeNQ5bUm7bnKtihBlSepp1
GN80qAc+L5KR+wZSSrJI834yZRvFsHYfNxUX40j79C5bGv8HBfunf4yROrLaerPlj1MQ6/fhAolX
XIHI/NCkWbyhdoqofu8CBdjuvLIyBY38Ee85IGvDvJRAjRw05Eevs/jjuATNmcd9ygsp1/necZG/
axYo6J84lnGZrHYp47bubiil+YNNG3/XRKv45hvXv+RE6LIL02eRaPkx6fMhL5pQGcBOrOB8Ktaw
yxdTNKh2/cXDqs7fwMu++ZRGq7qbe5/lJyzntJSb3dbLoPvkzgO+SD8uQcZeGrEAtXCK54EFN7Vk
bhFFjZWbgSbv2/CPbq79/DFJ0tQXrpNrBihn5BZ/6q56ALfCrxtkUzIdeQVn3WkycENfOzL2pyZ1
UXDnIgo2NmilS3in26jOn0ywmvniwPMPP22piNMy99TN95aqpPmGylVO52SOg/hGdaqjD/3qBMxe
m8GJYomUzj4RK1T4biKWqDNkGvwASQKTtrdj4HLxNWjhJdyXie+S7hSavp0Lm3QoRfPZsq7UAjXK
UtQkIEQUPvG2+7lmMH9/cOvoth8wpVpQDrVzlmB1C+RWoooehKH+DBWdOq50Jrr+eY1w9z+PAyXy
MjPsOyfcaBp2O13hd+eJyZi8A6mmT+6BnyXRKcrXJL+NQJta/+oAxpbvrJkzFZY+b1x7ZyZDwrSA
oEiG59Gtj4V/xtWYxbgFA7K53RsjDPaFdmBL9KgkUvKF47K6fOUJz/8PdV+2HLmtZfsrHX5uukEQ
IICI9nkgc1Sm5qlULwxVSeYEEiQAjl/fK33cfY8r2ufc67cbth9kSalMkgD2XnsNR2YwIotcM4m3
0EV18LXBgBVt8mw4EhcBQhcpng4US0k2jNjdnR3mzdjkVr7G0PT7Fzlhb//iXK9oteGiD3BeZS0P
xsd4Wqs5TwJKRZR4n9kmVVmk6Y1b5bz8yiD31x+2hJptKyvEFj4supgVDAe4sXfIeOb1vG1HuLvu
VRlQcxdjlWFHJJHtJbanYhYAC4sWsuZDFZFiOkR1UZNmw1aLEiDRcRznsIE36D9Q8VV9uozdpRZB
jIuf7itvbT7tVZ3X9kW7wIw7UwVeHZ1TA8cdW9VkNz3V8/i1VhxapLiolfvqp7ofd11OmiBV9RCe
yj7P4rTHINyfl6piOW6JKCEGdEDZU9uNPYrSPoadzMuwwiUXAuk+O5uc9vspm+VDH9HFozrg69rd
LlrrxCIbNIEoLB8i5IvJyuyWSfIlzRGnOhzXyKFBK9QgEucnE3SJH/zk7kU4ieLXEdEmcrvWhBSb
eLqcq0nukDFxyFBmn0tYc+Gpi8Imusoq5LOeunwxr0riImwi71moE1KC8vDi9FoFqFIXEuznFc/1
HnVAKK48joDqfZqico8WIFRvBhbnoki5ykn50I28KGAJHTZxOSR4yHiUSuyqC7q5AMK5VRRheSOr
iaypxYJ/rkPebHVWxi2WWjZcGQIE4xp4RcTvZDvH9dU0WvUNSMwXlB6exohUiUEBN8iIoQ8tzbOv
8LOoyk3eYFMsK1tfe09Qma0wGJmOWsgi7dYFgSOQdZBDKWykr3sfOX1ts8Gdhq4z1TsCov1n0NfO
beYhwG1ks3ipB3YZ7tQSZ/vMppcYtYTf5GuPWh28Jj8nehLNDmJlFSdVN+WoDTCqHBF2J2fgtdgJ
HfAdX91MUJkggVFekB4Iv+1LjWIsoRwM9COgdOXOUS/74C4SIPGBFCTafDyOcZ57jZsyLMRB0Z1V
5XYmkazEtpJxeZ/3yIbfhlCv9L/OI63HNCiAXH2FVwPScC2Xjm3bgi4Uj2ZJH22JfmS/tJVLaIUN
tEvGwSLFLqdD8V3yxtGXaBqKMV0aF6LbEUyPc1KNUgdvZRlm3+SlNDnIGSrz5yXuPn2tPUO5q/oQ
xWzD6uGgkAkiUxXb5tNwLNlEIrIjRSwIYVutmPwN/KujFRdhkVv4W2YMrQxC1XczFZP40uWBgv64
VBmQwUA1cEZyHSwKNihKmumKx8Z813qOQuxzrKjaFzi1qSqltpiiQ+XZ8oHWOV9PVtPssyn0qjjy
v5eRnptiYv1zkJGYf4aIzOAfaC0LICNVzs/K2Bp7BymWlOZhP91ZlYkOug7Mllge5+SuDOIYaDZK
D3LiEwxFd2q0Md3MfiXRdoxHNya6GeZHeCKH7LWzarwPAuZeZSbCZ3A//Lo3GURAh8CgMZ51M4/b
mEkY+q7V2L3imtenNqxBa4srBHDD44SZoymU6lPetc2UdEFWf4FSd056DvFW17EpPtm5C+5EPM3X
sVoLuTMZrBe2mi/zvkesxD7sNDkyZDJjz2sj91KonC+3XW6gHh5H+P0kvB8y/zgNsHj9CgMRNGdu
mVjxBdBwJJJ4XHAd6FRV2BZUFEYGFYeA/lgS/1zMMYrECFBCnqPKqHgAe1ixBhsLGjzfcpkDN5kQ
r46cEmHXck870r3Afr2qH6g0EIHPSGB4KPFGkqgcw25IsW0vfkossLHotqsLwdKow9t5NiabzK7q
s6pIKRPd9O3CdT2aVjfNaRZi1fgbdeAe6pBN+jbKxYSCbSmjnZRdYA6gUIrpHlB0u8U20bY7y3nl
NrQYdQi6HIJht2Yi2ETgj3GFewE4Iuu46dBuTyAtj8viH1xQVGPa8iHUV0EwNuse9mPrR8ARm5Ro
REOe8tXMWD6ZxOWoJ7KtFRvSvvfTVWRCFJxF2Z6WruAPYC/3UAjA3xE4B4waIiayL8EKOvlOQiGz
PANnmkccRI6EH17anApk4NQr4AGnh649tphQlF+LtXdNijsFwbusC1Tm2DH12KRFn3XwL4d5kbqG
RZoUqZribjjOhvVyL5ABjmjUbIxlmQQctoe7SUWXRRhUY54jXbFHx4TNp95Uq1PT0UOUoRJqZq+x
jDHv+hxwdmbHznqSb0Y4ahMwMRvKwhfDUKFtxknZIhVsjKH18fFSv5QxbGo2BH7z5RcNQIMlTTsU
xTOZV+weeRDE4VUswoanjaKabgzQsDE17QhoK4EIas43FcSF5JZ1vZX3CAQpx2SBC3S3HZaMm2Sh
K0MFo7rQfw8sUhUSDqmHukeWzSj2xdJN4nuMDzW9OhSo8Zm7UIuUaVHTO51PBKbJHZqConRN87BA
wF/vaOVIsyQcYvsRAGbRrjkadQ/IAQ/1jKIQGe1Zj2Bt5bLrwpByPYaMzO216oDTJnEXTfBL7wr7
SXhUFjd0zVrwkjJSt4dBjgG9g25SxFhTNlonzH/apdshv3GyOzDduibFVIUP39qpcQECElcvj4EG
nPKF6OZyh2I0PpvQqq6CGBUNWHMzAD+sU+grvBsSeLGE9ERiytFcch+0hxI8i/HbRBflNlkcZ34/
Yb+eNpZ3Xb3VUST7DUUija+T3jZLsUM3qNUpY7BfA/lSX+LBkJZmNlVRqvkq80TIFDqRXPENnBgI
FlSZNZhnYxRq8qt4nKMVNYvv2AEggcG0vkdtlwCHDesEgtG12vR4DPSOzUPYf4qS1zpA7xAyHyHv
FiYmv3Z1o6HnqjEh8zhMG9SJLA20VfuYdnSZj3UoI/kCz+jGnye09nOHD16yiqEGmSNzy0Wp59cA
n0YFSRH6yAy7i5s1GtJRriO7GS4d9CkLTD2j+AJfFgZTS5bnt0sTOjQrdohiLHBWA7MSKWYtHN0q
cY1qv5cLumtw+xbRkE/rx6BHMSA4GibjoW0ckVZj7JVTZpC3HJtHjlJRVutHXWAa8bWqJlPvWM7a
YMLV7aIWWcyxLe8Zyn2sZaoE47sOpVH/WXSMTzLxoYJb8yTYIJ9C4HMl4l+A//tvyrKhfumCwQR3
JsfA5368NKpwLFikpqkYe/gaQzbXWX0sGsy98JCwLtpZgcYn3iJHcehPUADmfEpXzJAMOt3SilJs
CI+9PE0dJklnVNcyPqMsYu6x1VVtr0QeTeYYDAhm/xoRkpE0vtRsu8E0wZBoQafgbAjcqe6DwQ0l
9jjY0KcKlXG7XYZG2pvSeQhdGk7E+LRqUBpTSRyGPGWkW1jM2Dzw32Xsuuwpmhw2/xb5BtW4XgUr
4rtRssLXUB+nLo8W1FOIuE5DMfvhsJhWRQcLlH3a6zpeyQtQRc6vyhqTwLQjDQgAW+iJiZUbPJsr
sK0LohbsekvpkEZxUwUJ1tx13LmFYdbIYY+xIyGo1f2uDELMe+IWI54l0YhYk8nSzx3f2EJwdvDz
oNZDx+aAtLB0o9OggOnlyEozgwqrMw+tcy/cwVX9U+RsaM4obEux07wY1OM0YTSz0bmscqgTQUi7
K9tWx6cs1239OElcmNNCZe2uyIBInesR75Ui0XxZ+V01iCa/miur6mc0emU2pmRAtdxvKiMbwNYM
Hm0lSQcs5i5I4f0RL90Gc0Ah1a4GHfBiYSze4GBIXJgqBQPMZttgFOSGIwowiwvrRdXZO5zTLYBn
kHEwSkPtppbHCJcd4irFi3p9xvQkm3cjVvJOras4o4mOgxMNMoXCLiZwr6OXMZ6ke1LFcbevK9Hz
86oNlNchXYx/m8pBwbSiHmAdsvN5Ny9FEk4xF5hxUpCuSO/kmMYANtzXZmSS3hnYLji6u1i9hsA0
Zo5wd2lXNVapaqap3iyNvSTKeRffcJux9sig5J0OfdsN0SYfl649UwefGkCkBPNWs1gx7EqA+GES
uDAMdphR+nKjZa7Qdna961AhRU0Zvc8CKfKnbM2r+QGWDMwDey8yu35ELY/yb11tiD6SCFLHIwHq
21/DNcD6Jw1LatQ2LWfzOWSBW35del5152XJAweAb6YyXRXKkQT48oDZSukcyH69Z9cDadyU+gXB
oUeLt1BthpXSOgU3PsbMnLELvXaUOwVm840ekQz8TKY6d9fWr2F7JRB7t17utsigdVB+QTK8E6z6
BpgviDYVl0HnYNaKfiZ1LZ72ZovKusYBiY300uZPtptuVWDHKF2CILRYLLK3kEt0/HIFVQe4CpWE
5erWiVEHsBsoRfkxXM7HDzHAPgFacp4fe6OWMCHY7/RjZC31WHs5b3qfdNJBVQ2ICUFRoiAl2USU
B6DXRHmf3dBC+GmHbRReiKNuy/HTV3M3n80qGv5q5yFmaF76arhaFrHOr1I03Xh78XCMDq4ZsqSB
2U2foBrNL2B5N484czHAvJPLosSVK6A0uMGgpIHgHbXxCmirr4FacQRXMu7fIVztZQJhEZ22c9zV
QO1sXzyAJhGiIhoRyvxQgdmIcxEZG/BuVKPM1IvoiALTvCWYZ437NrO98UkJvR9LjASPIEox+7bD
J4CkHOAtABvi34FWrGWQxB7la5Vw7LIeGKI2UHskMKlH37mbIQ9FOFA7s7h4g8J6GWwyTAix6ffN
6HlZpVMP/3DUoSSeebixUQEqx+bfnfWw5w243GNSFfmUgBHkkkD6PkthlBw9R/jt4DRORd4dVXHB
fnO033N32TNZdmuos1ugBesAknWQBcd/z4aZzItj+gCj7nnekLgyQ7IuBb/FwKodNnEG8fdfYzD9
6CwUL6xtTOv0lqgvFXuKx79Grv/RUIjraMS4Bq8blQ8SoEXJ/6KE5sfQOQO3RpWVQuxwTBKASGok
1w67tfsXGt4/MazCyOCP7EhAYdSDkYbJRID11xem9KdmCgw8EJ3tADjRsUIsgFA9vZsdoFs0WFVA
UhPMuE//nEJ1YRX9b2yjH4hlOUY0cxlYsTNIM9WbEqKWa5AH+xT1GsaPmMXJf+E08Gdkqh+4oLZ3
eNTAKd7BEKAXj34x2bDpctS5mwknE9xJYf+gUZXOS/svrvCfkCx/dCeqwA/DaUL5LpbI5PCwndn2
wJr/xQf6s1f/gX3WIdHPiUJxMEeab7UNXybZZf+CLv5nr/0DPRRlet90ecZ3C2I/ksIux3LQ0V98
8R8YZj4MfWuGmO+AQW8xSC2TLATy+M8fqD975z/QQ7N5LD1XZbzLSeBwpo9ZEhY4/f/aq1/+6j/o
oGndRWAH4brQtYE3r1dImVzN4z9/8T95Qkn0xxePbdhM3VzhcSmEoh8OmNKUknihyBWStOmSbgAb
+wCRE+/+Ujxf9KNNUSHzScCzhe8Qh8pfWW/dTRUCXv3nH+i3zfV/Wd3kh9UtqiUCLJSzXSNVAQRa
tcuE4Qr++VxCH78wVN74Py0L23hfdtVTtZZPIZ40fshcORToVfJii3TGj3mMEN2ceIGS7O/v7j/+
oBVxf/tPfP3ddGj288L/8OXfnkyDf//z8jv/8zN//I2/7T/NzXvz6X78oT/8Dl7397+7effvf/hi
i7rcL/fDp10ePt2g/W+vn3+ay0/+337z3z5/e5Wnpfv85af3j6ZsN2h6bPnd//T7t44fv/wUAjeU
lBE8WP/xj3/l9x+5fIxffkqL4t370uXvtviTX/58d/6XnyT7mRHCCJcStggKIMBP/zZ9/vYd8jPl
XKlYEAZGI798p0UEavHLT5T9HBIaEgTFKsJFfOGuOjNcvhWKnwWTSskYJoyxECL66b/f5N3fH5q/
3x1cmt+//rd2aO5M2Xr3y08YZ//h6BAIUuGC0VBRSRXspH50aSNZNdb4b94JwAZ0N4cw959cRVFt
qhba1qhbXbW1dQja3ghn9CoR8MheN2ymc5D42LN0UjE9txOQBjMYSBAGDAfPXAj9WJdT8MTDrDjC
/ma8i5u2OFkEluVABWHGBzcStRURDO1d64qPMZIYgalFy2Lji6g4ZHOsX9Yc0GOagaF+ysMWLNKC
xjINp2y5j2cDybBdHzG9WdI1OACjRIdIL9rVASqLExgGbYq5IaG7xQxDnWZz7n0q9BJMe5AF+5vS
LBgZDXoljxkv9ZcImudHQ027iQmtvvVyya8X3SMtawkwd8yN4l/nggkM2Qb7PlEQZlVYH3lFsZlh
4AFAogprMOB01uLYd/oWOZvVtg1wdVo6n3ICTUII4VNaRpbuQqLzFByZbrOaOPwGUs7cJNjeMyxW
WdbnvojrbxMg5zmpc60+chPkzzSuogJZoArFLLhWNNzkdGw3npNpq6L6MrYrUZJXOb2qcAPSoQax
B3HE42k29mUpW3Qigs5lvVkdKMq6aolJ17lvtwVb62iD0lVcD/FUvZctaz7hzEnU3qJrQ+vRjg4m
PrCNOa8KvV/HXYBOpYHyJ1Wjh8Nx3CLDIQdXRicUU8RrLyd1Nau2eytc5nyKefhCknguIcmOBObK
oE0WXxrdsDzBDlscMIQMgLVELQbvdgJbAuStvsUM2CIRwmRWnQDWYwyvUSR/AFcAfSQCSHgYkJEO
wBV+URgtxMuWdoBGEhHJuttqPNbPnkX0ri4rds7iwT0VbWHecxIVFQr+tlcnn+NRvPAxuu99w5c3
pwoTbjiaKXAJkZf6NRzAp03WELy0PUQr9jEUkbpjLAQDDUw5da5q4+6aou97wMNgLqRqlvZeogJ9
cSxobJI1JPgEURDGcDIM7RdQ6ppvcR/DCHlGz5wYqqYn2HVFTZL7Rs4gcFfFcpioKIJkDIr25IFA
Ao2k0x6JRX2CtJLpRaGVfODgGh2jsL2s27o/YBgXjCnrQN1PCBTfmz7ncOXKCK2/5Vhcl1/NNJhB
Vuv+QEpX2S1AZHkceRnf6YAHTUKZnslr3i/kS4xHbgESYNa9yqB+T+Rg8K5BCeIJBp8kTxyG3SHA
NZkfVgcDfAxqwTyk69uUz1vIZVIkM0ffzahkmZK6st84LGMw9AnZ/DaPVYvMxWIGPO2mp3kaunMh
o+wAOg+9ahs9tQnPPb4NiHHbL7N7XdFDF5vcebalcgJHcfbmSpAVRN8II7MUAG+7A5U9dskss8Oy
FHu873VrAMcgfmWmSRch72nobZusVGQvGKk3aesjQGSgNMdpEA6OJvBI7no0aE2/KdYW43a2liRM
m2luzJZmNWvACenLzwq0oGdMXIsTqcM63/Y+ojoJGJ0AxKkw3PU0siAH9f3w1kRVYbFEfBAmdQm+
GnhCvL/rlrJZdiAIGRAD127ehAGYP16gHEuGIR5u+r5ekHzVgoLtG+e+OCIyKO3aD6RHVMOmtdin
Rw38qlBI+dvKIeCgHav+mXhaXQMBQt+qinl8ZVluz1FWFG/hKCoNxK1ZtwOGxg4PbAZuXwOUtcQ4
ZRXfwXPSh7zx30lfsi6V7WiucJRwZDJUuv9gAeY/SQCYc8XFm6ZrQHS5BzM7X/jGhRVsGwM3YDDM
AHXKBJ8zFodB6UICEMjDaFODqvsJ1qnx6TSLBEQfnDJsbA62sf1VFpftbYMrRZKy42sJPwSodvfU
IQ7wgLkW3bESCNqhWQFWplUeXUAtHQOGR8aARjesCHPgjlrMbadFXhFvEPSAhnNI5Dpjc1K6fWwD
LDe3luW80VPfv5XCod/vlJT3vrP0BcKLDIsOfLszKQx9VvAX/yJMJa9kpXMMMoQP4kQCGL3tvGxv
EbwhnuFAXuNyQz3Xp8KNOtotXVg3G1eO1xDtxWvKZpa/KPgtNpvZiPBXAvqYPOEdFtEmHrmmSSEX
+eYRvWNwQFF3jXXLm0PGKMfGMPH4CXuTPY+Nwtg7M3QXyRDOBhnMBNM5sOua6KAMihQc/nAX9KY8
A20Xr0t1mcCYubmtK0VSTYG7KJCr76hkMENYw/Cuwo6UhpBFvAw5Ab6pom4TLsNbR0T05LuR3dXw
YdkMdRUdMCMlTz0xwSetzJwhzoGiMYxMdKxIJYK0KFn21JBc3AlTPhkQvu4yswAKW+BwAeyuqu+C
ioJDxjqDCA0kYIF5CySzgJK3bZfE47IV6SIq1iSZlvPlSdBR917KNtuhk84vHRz6TzQS0wEkCXH0
OUqHUU/rdw0GxCbAKMSmGOMVt9DBuDPQKbHtprj8Wnr7hj5t3c+DmvcZ/AnAIm3K9wx5fhiLTfWD
FFO7DxCVC35n0e76YJJxKpH+CX5zDzh7KKI2pc5Rew0hQYOExHHViQzpLLdE16EGk4uwo0YgGdC9
SLLjUJT+qV8nc2gDRKmqmkB36hZIQ0VegclgQFYk6LT3DBtQasAmfeI4Wu6RvRpdTMNBpk8us4Et
TP/dO4Sq07WEULDaYkcojqPJihsMSekjAVHxLhxUNSY+5+JM8jF+jHix9KlmdbifXIRcbjnLm2XF
wOfUugyTRUUKfR1XQr93i8rehqWuH8CbUr/aXmNIjWegNimcLXiEkWeN+XG42KBLeT60GrRoBjYv
j3CLE/RiGWYCvoQBPzPLK10B7nT10t3VIJ36hDkBx7PIhdF7PKJo3vgqL15i5gqLCak0wc3MbXFi
eYX4FA7wfR8VooH1IzQA0xGcAWcOfqni1zHAimybcnwQOSJVPFDB24kWtE89dz5LQDEhh7gV+T5u
tH/Ll9rcW4C+akPzobzCVKk/gWyEtbrmTXUWS7ScbdyDyBhEwXCPAnbqE1Dxiy+YaIFmqqcRbBRW
F9ETqeb+NaJVd6dcBWw+tuuNBC9wTHBssXnDe4s7am25NsnSiA/DMGlMPHgiN8GYtVeqa8keqPk8
pnbywVY4EX9fV+kxJ7dsefdgTC6pa1qktC/d+A10swowc+QwVqsLdaiGdbofaw/S6W+fsmcC8xbW
j29qFE8I0qYJ0FT+isWJXKe+bLs7CX4lyP1gKNb6ASTLcjPr3J1VUzCs2YzhAWRjsG8bUIzSYOk8
AFuKGw9rdvXahRYnSAYUFOk0jDZlIqiMXirA5GcFB+AHZUz8MDZxd43mRZ9dvugvgcw4BjiNk9/r
ZS32ax1wCzquwFhcxiMGd0hW+SrLhSxXZo7G5VCrELFuBbQQoA7n+XLwECt8zzRSDrOWxDiuggnF
Zd6JziTUSnXT9vl6CHFyfQahiz/hf2xhY1LVa5UMK5F2E0M/Bi3bGMECjBpVPo8K44vA6OrLGgTr
A1FNFmGGYhTOtmJ8CWtVPEDKp2/acVjv1jLyn9Fvh68FdTbBhTeoIfLsYSkW92020l2DUNA9gYF7
Cvs8j0ElHuN3QIL9vJ2YLKLtxfNPpTRGbNK4gnUI/vW0IRPi5jAIX+Dk4jRGkQlpWV0fhqFajyCA
g3LgIBYEKX2g/Au0IP2cDL0H8RERIMg1JKT7zoLeHyZjy2szWIO00Kl/taCofLieqwMGWSFo/mRZ
MZ+c86MaQWjchdNsyrRp4bETKLbCzr/tyYEiaulUW4TRJHwp/FfI7BEjj7zj4VwW4HLDWVd6CbKV
q85oCcpDbCfQP+HFXUPmUqltyAvUocs44jMNUJ5toq5Z+/QSXoawAAEqeBsbd9U0VRYn44xaboOJ
j7mDh/x6AGxxqW6iodpz8EEPkrcYZUyY/z3keDIP0Di236RZm6+XLtvjL0SN3gwsCh5hez/cNTq0
rzCeXTCnjjBD6XHgI9UoW9MudBzfGQlKDHAbT44s3dmoHDTuMipMlhoNXlpjtC0O1Jf5LTUNPkJd
d4JhPVTV/aCaX62H9xaWS7OfrK7uAihU8mSBMCa1K+envABTOEFfSZ4qnqmHmVbrlsERgaV6QeTR
qepBck8MOJZXDmIquolXxiCHcTGIQL4n6cjbMkBrWlSXQxm2TAfrHW4NynjSqOU0YhJ05XEivZd1
PMdpW2YuS2YwPl3ShkIz+EhC5HqZzc67dfIVRnrg246JrWC+npA63kIjWpwcjSrQHsGngdQWeO48
gx+EMrLptmIorITQoi6PcE11n3Nem2uk72AnCWAqft+Hgjw3/NJTgHirN5XEKZ4SGdpbBkfOcxP7
7EDJ2B5GMPRBnVmKfpfDd+YF01BK9k0VY4Tdj9lXbyVc7Nd41detYj09YiK15q9imDGvwvjE/e7W
+jtc9Afk438gqL8AU12X3yFvNL/6H3GqP0Bb/x+BWZTxi+HznwNZtx+wbHj/Rwjr91/5Hb4SP7MY
+BWTMZEwBGfAbH+Hr0IAW/iHhwRMWsIuXoX/DV/Rn7n4A7T1j/AVyp8wxu+AQRFFsE77f4GvfrOJ
+z/Y6G/wlQTvBPNzhBOS+McpTDnGPYgCiF3rtOmD1DRct9AbBOS6EBbgp3BqN8A/dKsaXjRbqpvs
jJ1E7zI999DuVeE2g3wl2+BwgB4h6/IhodRDhiyzSSCcuoV6cIbwQiTK+HkL+EiGWHtYiwBf+y8r
JlYbkJT0EWyB4tCgsz0MmARuRzcUh77P29uSIaEw6XM/qg2P2GDTpqbYYMzC4JpMmbXtkUrNTuVc
ZioZOrgbwIw5uIY2CcoB2Adhp2nUHHxmGGaCBDOF6lupsFIJmeS14VV5BboDAQm9Xs0ZLPn41RFJ
0XYjpBq7QIeIrsSWdgRrKIJ+GN129QJR39u0kvK6tOUTBugrqrhmBJAV2/cLFf3EKKasmfXxI3Yq
fU3Kiu7nMXBbRPJh51xalJsYSCewLz/6wOpdbtp1q3DpthCxF2nQQ0hI2mJ6sC31aa3ktcRU7kQx
2Qdhu/6gMMhPhtiUD5nk1bEFhXLLxbh8nYGFnQu+kjVZSdDCWwqCOA1dWxRd1aYE88RBUYzZAZru
GS5lXJ4Cn5ddgouGEkbrEKzVbp6qBqJfIZ/DfCV3IIXPDyAjaXWUGN0hoa+CkKyO5sUmsqHu3Qj4
WR2n0QwnlB0UZywMEG5B5oDGqAELfkwa7KQdCDrQZEEl3yFcKgA/SEPJlKs7N+bATDE6ZqAsY1x6
5WZXpVmngVCSTPZgPMI1qNyhxo02dKqrG3A96E05BtXXAHlSu8yh12irACw8o0f9AK6XfO68A7/T
yxkSnWa89djncSvViP2RAdf0CQDI8VGiVwNoUEb0deBT/GJQqk1pB875vYIeEx0pOuoNmBjmMHCh
D42C71gKJefy6gnNv/WYW987HPLbKCjyfluV4EWcJ3ykcTcgim7LF22ztI3j8gFBGBLUlBpVdZ3P
uwZtj06zejSHvhPmGlJhv8vHR2rLIeVQJImgeDFTD503oiNuwJ7vj6ET1dss+uEO6oMx5awAXmbb
Wz+HNygCwk0NS/l7BPlF14hbxiWDJD3FeKe/VpojlkNzDlXnsMwFzmILieaClgJEXejAgGMAqlvT
oJv5hgVk+hRV9uahzjlXfdReT72aj3kHmi3UIqL/L/bOa7lxJF23T4SOhMsEbgE6kZSXSuYGIZVK
8N7j6c8Cp3vOdO890Xvu56ajIroklUgizWfWfyD1Y53LGTZ7sbQOjhf0lVuwq1rjFZzRT4iKTbAz
Rj1WfsPYx/sizlrOh01EpjbK1HVL6fl1MrDHN3pTEedTTilPdoU7fwXkgTQPp1MZbwXi9vxuAUc3
H1unHrnVFOVXxsVbhmsVTVZnh8++23h63cf6i8aBYrqKEmVDUQkHh9SsaaXipymDwD0XJQGFjT2b
MW8FFVpv7JWTH2ONb+8LfZifI0egXTJf6oXLqJUf17Ponqxsmvi0ZPpkF/cs0x5LtEi3yu6zF/SP
cd+7jWb7LPY/+todz7rZtTdMByueM2K8jh8CNqBHhCz4pRTDi9opINxvEK4bIi3YDd16sitIV9yC
9Jg/uVTqb4QTMl81nX1gCufACluFOyfpqqcxJj3kZ2IhRM2ltC6/wqEr7xdLBr8SIjqHVPXLF6N7
h21hCL6xTg083GbmYk17oMR2+0Q8zIKuoFonpJhYOtPDTCFk4CrVTpQ8a/7qVZhQ7OmKJhi3cUK8
6xAYE+zevGdo5nWRq8q4ynuzz7e2EY+9h3q3PJExMnLPjNZ0pGVJlMbWsRq5B30QDj717vR6skuN
7SWE1qBHA9fHnmFtRhUwlM8tF59RJbyVWXibtXl2bggW+5o1TROaIGOxTTYeLx/b6ggXkRxIj4S7
nzmJXVMOGZ+Z8BOeu9KVKxXFqN77hl/HBxpbZ15L7tLeqL6mJ6dpzrKjxWS6kKXg+h/SkAirHyAk
/hRWnVAGS2f3M6o1OvcVXkDhVSoC7zlT8CDXqRbT2BK8nWffim1Oo2lUZg+tUq2xJQyqolMgzSje
SEQ9lx2sLOJbVYrmBDSPMCK8KYtAoGGN15mF+mLakqeg1fJTOWfxYQxcx/W0ZJp8kimUXcaoe1BM
cNy1WSM+6m55sAblmB79/f5RTCkhNPRfTSAGNGrgfjJwtDWWVH404SwyeniTfGl6u3d9S1ZJeCDX
OkTbvpaL9NqIlBtrdkK2Zh7nXyGi97Otd+Nj5675anhN3aM0hXsiucG1RjOsB72trRetdfMTC7Z1
bG2t9OyEZv84ztcLaOTJ72U0eo6dYncsR6PjgfWIM3N2zmgjsuFYXFqMpZX2TRwRHsbecCVpkDpv
5l3bjFqxtzLL/ObgNFOL1Sg535uhiJ7tiOQL3104p5QGT7injWc+J1PCeqeE7Kojea2u2TYEtG41
CB+BBwCZS3jm5ge9SAhKppaozYOt6UPgB0Tcpw01C5TLPG9SxNe05Y0mnpvkt+00RN3WGdrsrQ5S
cdtQvpqprPUS6WGYC84QLkkjobL+jZgwrTeDckEZBsSkwtBuH9vF0j4wOG3Dt/tWxds+DFloBLqB
H6EgEjjJLMZPXDTbSBPtQVaCYjhJ+fZXi1NjMpN8DAGTO66lDiXDWlYIiEmZydHqmJqniFiwYdNq
yLhdPl5Tf60WUumdHL3Q1qsvPHxEZ7Xqz21UY9RYY/0T7md2qFadureGBejBRb6mloiUzc60bAH/
InAniQjfYDI2Z1skw4sWZwgZNB+S60Evnx14jQYdwjjUt/it9ilflfTkIqpHyOvCMgK2sqB5XVbt
vbnI8EOPIj+lFeJ8JPLOCwg1s6as4n0muRbtmNhb3yUXeV8LVqk/u8j+SY0DEK8DBuiHrsYA6bPx
dY5y7IIUSlm41RwrPGmWEz6Dxol+YYWbPNI0PktCrSU3afJnfPRAM9eb5WJPoLhiVdStJX2lm9Ld
BKuXMfR98GNY/Y16dToayS2uWt0PEtrLlpzYngPpATolFkmDnbWzVt/EuVgo6eqmmKuvMuaFtRUX
syXO0/ZljEE5WKsXw77PesL11DiGq1fTMWz4XA7h+ARGZYTRwmRSc3V33Fpmmd82ov4Mmxz7Z4ki
8ycGij8GwzaAjPQWYRYNcbD2cUVIRMMYKFjAWacFsDpMBOExm4KL8ZTG0bLHzjFggdAbftUvJhUE
HwyrZTLtO3N1sZaLoWVezK2QkdXMPXB7o2ahLdLP6mKFLasrNtLJJIB9Mctk6VaHhu2C4UHER6c4
qx4Qi8Yfweq02RfTrcV+61cfbrhYcvXFntPai1V3se2K1cFz0qxoKPysDtnq8KnV6zPi1LI3+ZBq
v5qLGQgliO+9OoSsQMLwe2FWGBerhyhWN9ESeqhtKHS6d+nqNoqL8RjINCPSORf1O6ANrMm2Sgp9
wwFtfnNW77L/h415sTR58DgYxqvT6a6ep60P5hnNxLjLV0eUPD/mqHkxSs3VM6Xkh306rE6qtXqq
fHqwV/PVabW62SXatsTuSZpkn1lqFV5/crFoxcWuTdqOcc6rh5td7FytVeGrsXq8Mx8VqhEX67dj
RHDnc2TTP1zK/kd9dYlHA/3Fm531CHaxkbOLpZyB9TUx9OYWKwfPmXEyzeLVFyt6udjS0epQs0gk
H8k4qmugD4m5mVcvm9cMW3tw4skfOj1KAZSsxjdWJF02vHAeVsuHcqX5Q2XqR331zJ3VPY/sftyy
qhab6GKuxxejXb+Y7uEyh8/JxYmHiIENs/rzU28n56ayXcNTFwN/aBv901xdfWgXNLa01NhVM/fG
0SqqbUkMoAmgk9RrMsA1I1pUyVLclUoy8JyCPV3rFgqOR13yamzIY5ARrj/cTOCPOb39HqfR8jld
QgnVJZ/gFslntWYWFuTcxz7X01cDq/kxHkPuf4o95GaoqmDcG3qBBS+V0aU+DxaxiE7AzujWrITB
Y7Gd8hGJT2iHkXSuXxSPMGZWJ4rf+95lVr1fWpU5bHrlqtN8CWag2GQ/2jWtMS0cLjaNzAhxNGue
Q67JDqcMnG29pj0Kujfhzl4zICGTHu/kmgvJ1oSIaw/ZI+tFfQ6x8gtORqQlBrobXjey4c7LPDzR
bzhK3tCA69ebSlhtJ9cKH3Gk/wZH9+f8GIqCKwnCELpxhXCV/OsIBsfkhTUZx74nFJjcV+PS3RDb
1zcLItsxZljIXi+mv4NgrmnDP8kYrhIgq5AuHV59/a8MUiPWgZapdNqT/83OnDK6u5AeHlGMJHqq
loZ0/Dyv7KWx/vUvas//kgD6c3R0/XU5TnDUF6aylOtafwl2VrY9KiBEy752aFF5DlUybyqpENDs
oqCTuUHxdfmJ/5Xi/iZXxmw0El7/Xonz4uij+Vch7h9f8LsO5/xmCowOyEIEwxi18v91OPM30Kys
ovT6bMjqNu/wHzqc+s02BJ9knXyXNODg/FOHI2HGV9DZpStkm4qo2X+iwzF88S8fYENw/NN13bJt
iwfH5jf912hnzZihtnBzc18FuvWUhNayQf0tjjRGWwSnqd8PTB2L0nxCsnYcTPY8P6NE9rXX8R9r
X7i6pNpnpS9JFMUYL4u81t0CTiMh58j18Fgjau6NlJiJI42KkbvcOeDGkngpASFGEs9yH4IRe3FN
WX4vpepeInqcjGM1je5WKm26E05Iu7YVms91M92NqGTHqRmMh74d65PVFuVxRp3AEC+6q5BKLikM
QzNfNImQf0KMSU5JhgPnxXjlT2kcLOIqjS3thNUNPdC2kgELXQ4SDF4ePE9lQi3A1uyTdMvhnfQy
DLtEo4vs12qO181fPAf2PKJmmCHf2ywnEEgZt19qB4vx5YYBjALAkOWRKyCLJ7WKmxU7xFhfSl5n
kScUd5vSbb28VDlkGWk291q1SgJ5H7NmcwHYDUB8rgvHSgfExD5KCcjZeX8bdnP/DZ9Se4AUEVCx
j4Pxo9LtHGSeFgycLLS5vomm1IZqJYAf7gJlaRJGxZDet8s8X0lgYugwJnpgUVOwTseU63CvyjOX
c/sq0VHeNrlF3zVXiXswerthKrH5HXUZ3r+MbJpfRWY1h0RLa8wRV/SOP3WCdzfqXSP1FieP3yFc
pQCZgBMyKbnatUpXj3Yp1G4wzeZr7rI45tUI+n2vJebPKtXHN70b5FHjiniyo7a8l85sPLP3NteA
LhLbj2ahtJ1diUTbTv1Q5KvNE7a+SqR97DkIHbJ0cm+BOVZsXWkR+naJhjIPhYKvmlCPB3xwv9iV
OpmJNm51ya6c03B+YnRe98glDEIGkxHFfbxoNLW4ughgTfbk3gjpRreVFHAgVep013bjmGe7VsaV
0DUDGGBQ9ld9uyA/FCMvKcW3lAuf5ib3cdiPppe6w3QOxvYxF0vw7jZFetRSy3pjl5cnpc2kdYzG
4GUqdfeGy3IpPFsVnKuqobZLv6BoRN3ITTQgRmWrlp0OtafwHG6LV+2AZ+uRmTIYQjA0D1opF2rS
yVaMsbaxq/q9qpDKGTGVb2pKmD9qq5n8xi2PYuq1neqDElHKuu04RU0El3a520UMXrFegije5r3R
7spSNXJlU3C8dcYv6rU/da2pb3LZPNZN9e3GLbdZk46sSw2rqlq/W6zxNq/DjbIrC2rSCpwy5K6M
saFuA+RHlwONQu4ZaWURI8Nq5to7cXYo2dUmuKnEDZLePmLr+6MwubQA/zI37tLlaG6WxABwhmds
qOJaI//gUapnvq1Fx+6+Q20L6ceuA4aRopECQm1y3nuMrwILrMObm7ow+pkWrIkbVhNE9xLUoHsk
XhRFe7PnxfGUnWkwfZyRfyRfZAuvNEOyCRMUCO082h0N7tFR6VdsFv2u14GBQGe3+Vh0056itrUX
gyW4ddWA5Rq14D0LzLTQwoIPlyB4Vry0ft/Rwhsr2tS05vJmk0YAVqn+oecWSdfv4KUs1zSUxKOD
QvruIDqanoErcILqUV7RnkrvAsMJdmBB4u8qHoOO5rDNvXTpxLwbZxAxsamNxNW4+3iFORAIsjJx
qFNO8LjaaXyYg5hiLgQ51K1WGdeNBJdjplwc3Dok7mg0Nh+HGdZLQJcqr8puy+yi4VFg3r5q8GOP
Kq9nqtGJQlzE6uZ5CNs77u/9QH3G6j/DqaAsZLiHJbRPeprOZ8h82WtjhO0pDEmBEjB47KshvUoK
J32gkBneSuiPt4aW5nuHO9pdXZyruLvKh2G+E10cr1es4dl1zWFHxasgu4s2fbWklXYj2kJUJ5NP
0+1IofecRKzwfkq39Aj84C1w3e5NMTLzRx335TUvc3qPB2O9d3Yh001Nr7DyazqBtyHYzTPTt7i4
G0xh3CR9Z26ZGu76LV7wdUSAbdmMQR9vLbc/ZfOCrrIM5NgIHZ8ajVuM52a8dcvI4KhsyZfHYOnI
3AbAuV4cdzK3c0XjBz3GPHKcQw8j0lz5XHSSL1Ce/ZU+9LxJOQyCx8wCDduvP1vFsXnX4Ybswjyd
D4ZeyZ/6GM17GYQsfdgis28WWUG/WJ/W2IsJYFq1IdFdK8z2w8h2XzU15XWM5HlJx4fIbe3Q6zTG
HzswxK5c7ktAcKPKj4Mge9GKfiGH6xjnhaxv6umqNo6VFdS9X0SmfhUK86udRboRUEM/mSjAjMSl
TKpnzHXIrBZHj2Lj1o06T5WTXBtOOxMkZG3F2/sAXBPzMcZZSawmvDWrFghKsARE9PIRZB7ZKep5
4PFMbcvdpbzHqtG7q7GOlyeCt4bBuTfvj6Jt5A8KisMzEx+/mr4k84rVDqYlzMxb5bbhL9V34a6Q
UUcs2ZiQU1uYYJ41utMWzKPxA/lyfOLAP34EpBxYdKmCQQVOSXd4KrGrZzUn2S/IfqnP0Oxsk0cx
9gU9ybcoMQx5aPAqbru6ovDIIjqFdDEdbL7jUtnDqxuEn9S6DzxazqkGyrLNDfx97o2HotYfxcL7
PCfleJwpb9qZxEGknek7/bhcFUk1GyCpeEgOvRvbp6lI5ONQECojpkkgrHC7KydKOHTYS9p+Elu7
gcrMG0WN5sqgv7ivEzZTr260ZANhK9sU6Ff3KIUt5z3B1ooYjSIejM+APJmmsGDdADxt7jJlTc8p
dJ41Xmt7KCTSr9rM2qrS1p6cSW0nayYuJQznfmwhdTYjVmxsxsmLPgPTHSDobJuhqL6Ao6X7MYWD
GnLcOoCmcl8pB8+3gS7Lr6E1pt0I6Y/wCPiix8aKsXmSjoOJ0R4AE0XnqOznHYjN+p2ZO8tp0kv5
rRYNOG5g31Y4V6dcY7svjFr/nIuZ8WRx4qABTkNrRt48aPEJGzkEhN2m03cQiPG8zElImIrprTez
bFhISNh8Aso0tqPWUlyAP7If8zHGhuQcBdDW3alOT3cLjuJ1H7hkruIi9/XAkgh501cul/YOlPNN
75jdQYckt5l1uN5Oh+KjZkkzoCNsN/fjmUNnvAE4Z91mg5EdgoplnQgesxoZkIpXe547mkAAeyrd
vVVh2O7ysltxrmGsHkogtaZfV0Lf4RKcWBPhFJEzi57ymnUVj3oqyGuPfcIxwq2Xk4LntTPB7D44
iD7iDd6So45D0E7geCsmInDttb45ZJX9Hq9O/8EmVe+nsdN/KXsM6+MCe732Gid1v4aeEPxuIfnx
3lrD+Ii7pyCK9cu1aLVrxFD7gcPkfEzcJKIb0KaMs49dTnOAtfBscSmBR+uEYMbGNp+IW4aHvKXg
VHBp3RCAOZl2JW9YEbqtXYf5WYbGAFEnNONX6n/m2cg1ZmVwzlxumo4xT14lavWWcbJ+LPESzzyv
ds/ZC6RWU8/DfYpUjRqhpHNNOrMTXiVpyEATscQGhprebCa9yB4pCBjM+4CU8FakUX42W9DLvp4b
9o1ZckLBxgHJymEVZzgKZXkHU9SWBP1aPC7CjvHip3UTLltsa+hQaVBFL4JE96mpKmzOSFjaMVQc
May+vSrTLL8ZQEdkm67Nr41BqnumWFsmBzAGs/kJcv4XeB79M6x6B3hRqt76SO+vHMeFG4GjS6IT
diYZ26DAtITTQgwEHMJUbDR85HobLKPzBFgUQl+TNvN2cpSiu7dSdGsbppubMXuAiYYbLXJ1f06C
Zs+q9UGRsPNcA4RJ5FjRPlv77VPc7SMjvDNq+7vWh/AQFKV2NSVB66e5diWq6GDZ8Q1JXtcbZJVv
siTsHsXYkLeFjL0PbOZ5pswJXTOse229YiiVH3ghFh9oUVFyNuRfcpR28S1mXpI41A6GJDPMGxHT
R2HLiTNXA+IdvbjNmPnILU+MfZlXq+5Z49hB3m0Yd03S3XI7B2pOwMI02npDceNgxiSruIx8aoF5
Tu0EbBWe6AIxz6PS9E62nHoPVzO7hf/Q9UpulrHGVCuj7goZeNmiaw2eLYNlg0VHz6YYyEWQINjE
A8O/JGawPzJSCCwgnMLpIx/qzZoigfsVbUqruF16ld6NJtUDGYnlmmfP2hPbdDdsPSjc49xA13cN
85gAjH0IKifdW8CV/LCG3l4LClAeeXlU9qowmXTRphxKtXnYM/4yuIftowc+4NLZ9DW3d2pPZV1z
JrGYxH6f8fo6DeJXCuPaW0xrOFgatQlc5P61TYoqoTGXcWFJOhmfJhLNVJqMYbjPRJKD2gor9wcW
0fTRmWFwaqFBkG8jVs+Bxn4Nx6oPtx3UusTXwUhMR2Hq8YOswinfStME8UHX3WPjoI5CC/0RGFK1
1g6ILu21NGuP+DYdZ1AHdh54k+oFKsOjOfNRFJ3zBMzYPrHAQPaMK+eAcvqxVABdajnKLexv6gqt
u610MfwyiHQbnE6FcxP2pnPgjlWQNRRV9oY4LYE+zHXilU0wvPNkxX5sV1Dk8jza52Ty9hMI5K0d
c4UzAIAdk8WYDp2DSuA5RNO3sdFUJ8IxCAzwpscfITHctxKpd0+LoQeYRQQYUb5qLcr/zArygsRM
/9F3/q/69jfqm3JBrBiom/9egNuXf8rB/fMr/qHAKRQzV9pC14nMSIVK/EcSTpm/SYJbhtJpjRqm
tY4H+12B0+3foG1L19UVrQ8SouhmfxQ5rd8ckAY6owktnW/nOP+JAvc/ZFz+YXRLHYvB6ph84i9d
YUNxibezcdwmIXMopjFadgEJcF/Xo9LT8mT6m7HKaxH8T4L15efxA9H7BK8HL8a/6n30XtpUZhQO
GdsCccQKv4cFAP48an83Rc+4zJn6y8+yHUFpmzQKucK/VlTpuhumGUXjFhWb3hGTwLhVhZF+xWG5
uk6DcLjuIcLvMyALm7Bu3C+Z0Tal25heEXXC4Ku1VD8SC6jYTvvWShFAwubFIuLALBUH8x58qX7s
hdF+zuNiB36rKzbjZGLyO2WsjGbSaJa/NGJ5mIWp/gRPqRt2popr/dRZDdhCCjr0M+IlIL2gLCyp
qNy2zsh10QEk991PWvSLIBD7V6HMTRlkyx1kCM5qXc0ViQWaqwlX+PtELgyUphY8HGpIUzistB25
zoGPeXFwZ9nGIgxvLw4zhTQBEYsYWqipfbWYkFiJbWi137u07rwWMnZJyXJovmEsgZBq5ZUK+Txw
GWQ2iirOxSyfCjtOqw1VnuC4hNpyigm53E1Tdp4io9tagRh8snWvWh5xiRDGfWIt5NSolMwT7JPY
BX5bcwn0TVdrzsxrYGRgz20d/iNjRHSqXhtNOoUXI71tdW1Crprb1xh+s5dPFqigOi49xFkH4rm6
6YokAQ+DkBmlzAnl1rm1NXdLFGvep6FxrzfE/gztgVE1GxCprScZHbR3YEFtsty94sTO9RyHyg+a
JqH4GH4XSex6BJ74A36SEjRvqBwwDSZThVdGrdhIix9uyFxsBkfcjz211p7zn68X4UdopNd5EaYb
KNSfY8BHXW8zZwNIbB+P4p5poBtnfUVTM8J2t6LHDgvfF5PxBYnrrKeghhmO4TPzYi+qCWFqZEqF
0Zr3SFxE4nL9K5H5DiAmpPW+22P3fAtDptuUtAFZhe8hcG4YcvKNhHLOu/AYIm/66RCszan6MSSS
RNQBq3w4RUG670ztHGVNvK1cMEOUe0Bg1wEh1HNiWqPYJFbQ3tYdWRWtfGVMERlAtA3PHLOTcKdf
kmbqJp2YppIyOoMULQVUN3QLb+hGFxoQV4/FATkUu+yBveXcGHMU3pjB9Mn8lJcpNCQZqhF10UTg
loHGQOEQTK9ibLRpBV6pIe0ZinFDaVB4kwy5FqXlXjbGKy1AfoEA5zHgx2Vj/BmgejHOqiNNYSqf
kJtHP4xMkOBHy9HQGBTRDZuG47LPG3sf5bPrB+U4e1qWtfRseVA5ZoNVZhiNF7TqaRT8poXKzwPD
fDxLVFyiy3L7X2vr/4RMEDo9g9U7/Pe76+ZXFsX/am/BPPj9i37fYBVGlrsaWGTNfzey/hE1V3Ld
RaETUDUzTMdw2N3+sLgcdlFFjFzqLshHEIv/3GANh4C6sTINJM4U39H4TzbY1Sv7046HesseTptb
mhYel/MXozQubOb5uJCk42a9MNRj3T31xF1eo6Ebbpmt9NRrjfZQmB0UMZbBilAZiF270lk+7DHJ
3vK0GT4AUcVXQer2W/wr218WWj9QGLtdzIyd+0mK6YFvH1GPHau7EC7uL7Btn2PfMiJqcbVtjcjI
hcsq7yp3DJ64SjK+rNbbFxOL4qN00B3xEehVBWl6N5f2Q0qa+JTplD4mk8CJmUixFckSUAB3oWUx
o+KxLN1XiKSo6yOHhyKltSQ1CAmiYPQSDZN407YVnKu5fhS5Ga2zzdhXqs59qCYt3fR9Vz9auaVt
2xB8WTiSRmJ/tA8M/qCSJ9zxBR4RU0qMIPsGOFycBzOMPh2Zk/ud2+6zx58gc2nkeyYicYezJFdQ
a2B73ST5RHYKHrL+nrKAUzyze8o9jnse9bXhYyy0/P0WpfzdRBGoMKxtMuA1qfS3kmMXKwppX88J
dTbHZrCv7W6AGEo71/nhaFl7imqdXiHkiWogY1KSyP/vkvB/WhKksVJL/v16cPpoCtgt6Z/O3Egj
61f9viA4v9m2IR3Ol/987H9fEKzfmABj41xzfLY5ReOG/3Hi5qm3iW4JVGSda5/J//rjxK1TSzF0
2Ck46PxB/kcn7vWE++dTKQuPYUsCdXwn0/nLCViSFq1UB2oSqxPo6nwLs/tbdwpS0DyCQXc/lOl3
bXV/N+sVC+qvP5mBU8wq1R3BKB1+l7947WFkm2tzqt/KwG1+MWJOsBtbFlPS7EEPrwyxYDPEOFsm
eSTqjVNbTdlVNkTLTay31TeVIRLX6Tp6j4fdcV5LZy5PiUHki5oovMINoU+X4xPq+p2V1RMHIjGA
2bADw48a3LFFDuqohR2cKCanLES+ucpnc8jkZdncjiFDirgK/SR2WdASZ8QrRGu/0yijqbp4mPOc
AlkoWGQMcWKgjKDM0CQP5qTz8E/AipgXpunAgvX0RpHFV14/JeMNQPYnShH8vAAExJ7lLL+f7XKb
VgkHnKS9XpsuzJRa9AXQi2AwYJzGfPE4x6mfl/VAel6znjtFNcNvez28JdpFJpS6K9NdZrrrkPQJ
ShvUsZHkEg8nPvwRU7d5kPYwoYRF1QYc4F4fjf6e0QLWJgA/+4oaQTc7JdW3miCQu81Bc24Rfrvv
YDJcjh0lJCY/TDr3q6tYHbfM6dK8sCGhPIkFayFkdprcBCApHlomFlCUtOYUJKMRJgiW6TwCwHai
E1en8TTaGvRMQOO+qdnyZopz6xYgchxtjXS277jqMOfEasU5bqfe76uJ0zzZ2x4m7WpYLLXqjpIu
NX3sKij2pdVP5yFxuh2mPwXrJnF3Sdwtp2Iaque6cBRg7arV8F9Nu/wB9IcWUac5aF4p96l97wxu
eUf3hRxGZKUs6fQdO/pURZ37Vlu5nUelxsKuEHFFd1wsP9C3KDXB3l9ZPAYoq8mrMme+5e+NNY2W
Qv9la9wDtyHe/Hag7HEXyRFMqsDksP2+kQwOQZbFJx/Qy52iTIZ9OAjmY+IFUZ2PFGnmknrRD9qo
irBrMstgI4ci8IKpcxxY4y0BfAKM81WAUUnagvkh131P67UuIC0g0YrXUJTRr6BT1U9emfihxeS9
VamN7F7P2VxsY6uPXil+rG2oPg6BWBf0rCX1iztp9PyUxYj0g8leT9wR++N9pNl1lEsiJz+wBhLd
8ZBEpAxNHVpNPBm7pM3mR6NczIdCd9J6M+pGt7AF1qCPV1kMLo0iXZ6gl90Pge6+tw5CZgMQwaFr
2pT0Y1DBN44byh9kHrnu9L0+rSd3xMSya58ZnECazyga+VHHCVSdCvdyQzqVk4jMkkb4tV7rv7Q2
1h+jrsp/DHYSgFky1SvwaGPwIpIiZFJHUzyFVH5BX1PWBgwOQuSxlLW1bSm74pLXIVX3gGE60Dfo
Vpi7OHLQrmWTafpGTsrg9EHLbBth9+zpT1CKI2Ooc9NwxAGM6DDskaSbBxrVdJ6Zd5GdljSddAyJ
gFUkJYA6ctcdtdu5mqlJMwQy/ZHMGqlJQQdghSOr8qcQYIc3aDf5YalXzKquJYpxOIR3r3psz8Ej
QwAkqEocGr0MZruj+WcDxycemPoE/sb7uKTizltqe2UlgdZJpyIwYJFWQB+MNhbDAbaksvL7TI+T
7VK1UmILTPWr2bKbsJiJ+Y2rh3xnMecddaAfcLZTemH7lpNrrl8PTHyFoVtRfKUewFAyHvKODPLE
vxQCzCWPQs7WSVxmRmHVFf7A3Lpyk2rLcDMSff2RMRtr8SnpJdx8BteoDgI78y3u2gHtt0cu2RIu
YZAv4xSSa2Yy93eASKtnh0MZZ6eAEsY2GAvrdYQ780WZvlktyZ4lPRYuakLHfC1q1Fm02AgO0BOu
9EAzMAFMM73BXxDRXSnCMdoihJnHkmka0b7NTFIQMyxq3Mhe5+lqyjxmdl2daB9k6afAn+npA2k3
4HiA/2Ls8kjMfGeZJPY3SNucRJm+pVk+H5xm2JDXArNpEfNmTN8oXETaEkasnO2Wv6LbdoR07/Tn
psVooKe+HGFfMBGSRMM1n6TmXQ2afq2ljfrRJ01+HEhin5YEWDL7nMwOMprZQVM6yy/0oln0mJA3
3lgdM0m2OcLzM1MBkM4ZagXdybQteA704R6nldQbczHJyV6ItOKRU8333A/RfUP+NfJjUgHbgTPw
jYP8v+MXJckQlvlLUYbNMUwdmviJYtsJZRamHo4SeYxC+HQ+Wtw2nH0EHO2DcYE3/RgBtFCCPNbq
MX1CmMxurIDs2hY+NdD3FMcn9o3KVuIQUJkZUbuc4EOEM5ZbLzvSEqWcCcNDXsBTYm4bb/Q6KAmt
YHKYiaXzu01BNL+aiymfWH6ru6kxiNWJaX4r2Z/P0ggnehbU/N4YwuFCRW8XJekyENb3cblBXhs9
4E6vnVfXS2qieR97u7uzlDbcBNBp7oRq7V8mSqHvBPHybPMg/XSlFsAoEzKG6ZLtDeZE0EUouwBH
GBfia4kHhBO7bpUNLJtBEOubZtzHVo1XV2Jnod2l2bkeBvVmM+3ge0mDPPL1qKZoq2cpg7L6JGKs
pNdNtPWulskaatzDwHmdST18sLvE9xKxFPxawD1v8oyeKXCbsqsAiGDJpuqWMZVl7dMzsSaG3TDl
CERIY22Y0mRvJjNreQjwEKdWSz5q2LM35VC+DHkTQWaimxMlOhO28hbWPwcDcEl9p6nhNEeWpGBr
RqNfz7j1fh6Q2KPXqlX/j70z224bSbf0E+EsTIHhlgQ4iJIoarLkGyzbsjADEYEZT38+unqddrqq
M7vv+6ZWVVbaIikwhn/v/e0ISzz2n2TR8QAqmnmZHfxQdu+cmgyqHwKfleIAwfx3ULQ64Ou34Ikn
6qWcHfd7UNphdfBNHrM4tDtUCsvmkLBxB7//DDyjAGsy+OhCJL+CR2bnabIbxiuDISjTpIuyeSj4
djoDWuU0OZqHBm3Yoh62KGm+Y57ZnobRpbKtVzxRtdU0HISQeLauybanK7wzQJYCtks2eOtTl1jb
WKer9C3XuDu3xuDOZ4prO8SuhdJEMBgpvLaM6fZtOdfLTa5y43uSa4h+hNMYPpU6MLcYnPqvjrom
YCvSmV9Tw2u9rdMtxTeqDlkFQqIEgGnQ85+aQLruIR0x0rNRrdPLRFcImzF9fN1xoVE53PAITMmW
ON6V84cD99GkgDXYVROQtQ1ub6WxaDTq2Hu2/1EnWG5mF5UsLKtIKxlunR7rixjd7MuEr3UjjJUT
m04y0F51125Gk0ZGSqhBqIZNshb0Chg/FiuV73glGmxC28k1rj2OawDxLajhWRkLd3fUqWGV/DCZ
2mfsZkx6aaqLamc0N4ZYojqfmwNlEDMj9yJwL4U0jJisTrCDE13F18QCW+6YPKDqUdnhDwQFA13/
oLjZ+sKT6HxCOAfrSK8B37DWDx/8QZORzebJ4G+s/MfVWvI2NvswezIWC2V5mPj8+FK8UtDEckWH
BXPgoCuWL4nL9b0DbGlG+SrmJQKC01l4RuTwSdHN8MMlIOmRXeiyets6iXkNZ1nBpxN0owbbmGXP
rmRUsWk7272DTLRscpsKGOKmPIUw0qYmiyzAP5+5gSNXrqp+mlYWlY1sEjlEBJp8KLhNClYt6fvZ
PhBxmcEzlfNyg0ON8Iiq6pF7ADstSjrzWsKOTsY21qjqHsbwUEfQYgiyC13pOLW8/EmWynhsF2rM
Vx8f0Vr7K4F7pf14Aji3bcPCMYj4DJNJI41n3JRVQkZ9BuJGxUTmhc9tMhLAcxJ0ww0bZaWiVI9Q
OlpLVbQ6r15G9YKkCCsy3IWPFv7mi9XXdMAT0/XioZTmacZFOMKHutLNUtFVX6goCyGoGEP2s/RT
zejdTzgVNUbNERHqwpW9ONntqwn+7HmCAvBh12l7oP50lseBeoO3hpsxPWWOJjHjtqm54xorzrj7
wL44hO1DDGqmdQrTkeNhCONA8ynj/aZpJiEhGrjkidmGW3XRv9SNvuYxhC6A8EFPL9ccVAfzAZYM
ykjFFIhmW+2azz7pjw1toD+bX2pK+UtZ0b9UlrE2yHKKqwLjgTW7Z7DLETJj5hzc5HVg3iTUZl6X
ZVEe+0LoB3xdBEsoW6Ik3iU8vBlnWexzxDki1ynikNEWH54P9g3xI6dxJNTi4hXNyQpQYifV0ohN
8/WclS/ZSmS15/IVtw5EUGjq+7w1+si2UuhJtnfu+AKcc4MMy0IoEzyLi3vT5/ihW7rKmSP1JbU4
TNOSNS+ibIDxMmPP3IGpz/f4sZrL5FL5Wi+6jXqLUyOsuUUn/JgFRFLbWHls4MzE08OobZkLD9+B
6LAyVAecZxZN2lMMLGF6aDxtvpoNpAIW2IIeD919aZJxILxjQ11CXoypp1l2opnP0CLnKbLF4B1o
CQqPiZ8wf5+kDZsKOcWMwkTlJ8sqJ6TsPFhjU1OznQXwj9ZRT+62TcKE0WTQ/Aw6f6/oCfmUS1Y+
pCO90/3YhFTRjcGNn9nOm6289CNgA936fECDrgDt9+5ggmDIk0zE/I2l8bAyxve3M/h/TrxZJ59r
Go0ONlFBwmwUEzw7dWacgKbCRwKUf/Ah17xIOPxfkwFL29Y2F+NzHPym++qUXIM4AOTUVTQJktge
Q9gUsJLacwRxLDXBbcvqA4sOgpSVcbIcs5ANrJgBYmwsuZTTjsY1etSLILwwVg6KHQ3AmCIBFnDH
MSWBakL4oIGExUkBHgF7pgxkLph64sTbBJNDywVnpO5G/lp2el7ae++560irXZ6Y0TwbPBSjCfjs
IGquCTQeOsBW7Rb5kfLRwRk2TmN5X3uqIn9KkdsJlSFhuURBF4RwmsI5PNRqQlR0moxD9ORU3s8A
K3KUM8k5dVM33S/FvPpb6gc5mGIb9n7o2u1RSuirAwTlgkgbHOfR7c2RqWxgsiQmgTdFuPXSZStl
1xJkqAGm7vM84XJeVM1obyj7M28HvEaHqh85PfUBAPMd1Pr+R79AJ9v///no/8189OousB1Gd//n
Cemedkf9rf9dM/mfP/U/ngTXZxjuesJxbEwx/H3/mpB6wX9ZoTAdwkL/MiX87wkp0R+cCsKBHo18
j9zCH/pfE1Lb/C8LaC1sCNe2CQ3Rx/D/QOf5c07J3JZA25UuG1qYI/w/FJPQhs7ToZ3HvUAP2axE
Rr5k2LH+gb7+p/XBvLKwrzFS0no27+uPH9NhhC2mtPFij4TL19E0gl1gOqlmmFAyF4L3+K9HFsTT
f4ZmW3+m9a4/0RPYg00igo4VXF/Rbxz7kEIX/H6JF/vWHDI+qE1Ub2LBbP2I+01EqXL+FAwAGfok
eOSIQCEWXQbr12ZxrL2pwuIGMpdzY6nRjlEwihug19MdpTXrrUWo/O63p+bhXzPp3yHffwDk0eWu
qUKeAyFEaPrmr4Hyb68XDCcjxJkATZm09cc0LuWWEQT/WbLBRwW722ZKKTfEC9F+aAIMH8McTK9L
Wsi9GFr3M8U69tLQSkd/+9p+/v3Ls//9OeHlXTNsaHwgn4M/5tk0ZJiyIL0VD5Z07/LVQhrPRetE
fjdlJxY51F/oQO2JKPwcmwYR8T4lacFrDg7Z7PrIS2l9hgfDniaPZmZc5pQcE8MQ0LMbT43lu+N6
wX5MXIzI0L2/D4yW9/Wi5OPfvxf3T1Xg+lFjgESkdBwXYfL66Pz2UQf5yg1jcEQshyq7BVrNvsSN
M40wrGc3E1QcRtGOKWKj7aaPxpvaZFMxjIUOXl8RKV5oXIZ57t899C84mlZzW5eGeJsxC3eduPN1
fm2ryUeOIkZ65n42HkHGQrpKi3cpFLPIRLyFonfue1quIaiecX+OB7l49bHUlXeP3KVuqZBZJU6S
ifZkwqfJDtABfhf0FE4zASAT2oDutDSzj8Bj+LOxBkeehKdIkBQ1x+GM1eikaxPBvbCNsI/adS7e
/v6z/DffD58lJnnhOlz5LIe04l8/S+njUBTdIsBHO/W5pcyPTXQybxGI975jfRrFNJ+HJWeaT+V1
Vh84fEyfnqr0d1eq/k6l0wjFWjHtgxhZRb6hJhSPxre2ODjlQ5u13WEk8wSWXdbLRzhMFtmRpD2F
1Wy8WU6Z3soVGNS24ky+Qd6Yb4MSdk4Pt+MfHpxfTTe/y0m/3qx/3RKCq8vp1///24MjA1OOlHt5
cVeq8T6tbZqT+Gjdo0T4ejAWL9wpy7Ip+6jWiwazfXKkYMJDy5s8WKsbvKBDLT9xzZs//v738B/W
1+C6hFzzovBIvKsw/tsrq1Ju55WYBHkVW2wxGX0SZDkyGZsjfx7/wVf2H9YCPGy2jYAHrpgl/a8/
jAoCmpSXa3v80vlvJiGC67e4OP/9W/o3LT8M/vJT/viWVkGRe921OpWJWf7ThAh4uwwN9c5u3yy7
v/9Z/2FFoK6BPZodFUbd1aDw+8fHI1lIieM5pqDMPjlGvX6sIN9vXe2Yj/bcsew2GJ4R1E2zeWBK
oKO/fwH/4SMFquKGPl49jAvunx+pMZHcy4SIq96HbTopwnnJ6v/DLmxf/5rfH2ARWBwcECRZwkkD
+386EFlyg6UqPAQb/Sg7O8Wss+yLfLzMtIeE+XmGTY9N4uMq2w9ZZZxXCw2E/SSICof6x3AYSPtl
LnlNclj7qzq0EfNjZ0s6FGm5jyWet405ZEdJ+QQ5xXDVAMHVT6IX27//yP58PijrENcwkU/HxvVc
dU07//bIr9QgqMHjrq/YdrbEspCMljGNVq81/uG3828fG/aU68bHwBYhGS37rz8qWxO78gc8bn7l
pTdgIQyGdut4SjWQQodY64GPOvyHH8pR8M9vtWcyBUa/vq6svuB49tefOyFw2jUtGiDjJ0DiZRs7
zPah+8/TG03mSB3W3D3SMn2kuv3dBzGx86fF/karhLXpzezE2Yfrb+Az4vAeOimvrXHO1R0j91VP
TwJDrPfE7t7b0QI8NrUb8mDdpmOGtlEVtxR/mo+iHN2N5qb+ENJhsL3WbIQ5pjJmXNST5uZi7rSV
CMCBTFBTbd5K26h2PvbWTZjYlBnL+jIo0uFA1iRfoEd8HVsW/WPpBk90Bw7n1fvmyvWjQWY9N3D2
ySuJ9K1rjeFsqMLeTUWXRgzmfjH+6o0GTbevqEg3Yf5VxfvCGPF6o2voJZm78cOuQo2+6KKO173j
vs+5DZLZrJ+lHB90sB94nzlg+x9JTnOioGh2kxs0dkLLzNdNXwm9E6os4wbYJEZ05Bd70fU9qkj5
YM1eQvimUH1sYbLcWHqwf3ZOGdzVGMN3sM8scgMl48oQ5FO8Tqi4UcIu9ZUsFHAz/K7oRFzsKu8J
WzrzBkUP4qYZBpdCUpUtJ8ro3Av6GUj6nCCHY8YhkJeWut29XTnU1mNoIlTEjbdf7PBzmZjETsMz
5tSfuAPEa34lvTH2q+MwGL9QdHHT1XO36/Ct3iV4L19VUTggqbWgplO2NX9XRZQ9XEMqrdWlDhke
pqRQoMPS3Sm1JuadggUuA/BmCLrjWTPx2ltrJR5Is9YfxLO688DY190kWfoJGibck3jtDjiA5AUn
pvXWKFlBJXJAJ/YtLio8uw9tW8sLuYAB9xKBL5qObbVEXQEXr0rX/sJQbniRdoH6RoHxs5Elci9b
o7w3pKK+YsbGVXLQuh8KRc+KaZuRxciBn+zJ+4REd1xOsxnjgLS+GYmlj9CJxD3efkoi+O0d1qLu
L4yCvuvRX74X13c4mXR2kxp4MFN3v7bPpmVZ24DMmkqWu8Twuz20/OnYWmX7I0ms7Lk1eSQVDBkO
4AGSrsLAbPjVGvW96iNgZGSz5lRcfDVl9yUUlMiUi7WlSbP5ZFwz74zRXW5qqetzI4KfmRLvDX2G
6DIWxeUbjd78hbRBSyJuYuK7hBVnOqKMQ5etRwZ7dOLo9IuW3RdsZnh1e2Hp71Vr9a9pUHoQJFW9
D52ljfEQYAqBZXdLYwO9rKH2DpSlVDttBCnSKC8K43rz6urGuMt5VRHpQP7lsnlkhQUxxJDjaAFX
jvm30j1G9tukG386Ij1RUkAgqghp1GoQq4C/Z/wLkBGfxjkM4hEaKXO2IDgnHaXKWEaCJ2dYvneB
aB8rPXlnMbAq8B2krYja82NVi4dVms5lyGp+J2STEN+7abhxLRo+Q6vPdlk4TbinHYIerbz1C+Yf
peMRs14YRwsMIC89yGj+mVxPpql4g63qtotgdRRut7BBKJreraz41g3NcDumYrpnNFpdxNJOpK+N
Ojak7qOsAnPt5u8KaNwuZTYJrLIChWGS2x5DhkhY9u8Ji5EtNWb7hzMV9D4GihZnuiGjvEzVg23U
2AsTrnbezqndVydRgjUQx0ic4Sqw/PKMdDU80tl0suoRGaMj1Fw84wtseMeyvDjmbG2rJbc/TMBB
j3IsOOkHE6GiorN9AG1rU0TYgc9IgG7UyGw9qNl5spJ5KxrXppUE3LTvD/tmlUNMGez3ZlSnzBIR
8azvTY43I29Gdz9Jz95rw3xqMZp3NJDcNWJMbqcBPMZGmLJ769faiqSamuRryvWMGVxS+yTWl57b
9apPvdWnW7t24rkr0/sBVCei9GRts8lZ6VymSnoDbha3Sx42TOW7xt15oZsjFCc3HDvafVsU5al1
jPHBsIioX6sliIG28kZ4XfvoeuqSlfglyOIY33JXt99WbZZ7K/GBdEDOICXk5rcAypw3XjXG/qEU
IEryak/Dz7rPPJl9CzEX3DAqHTaott2jJinE90KGh5FOlC3JPa6D1RJExKfro3QEQu0iFB1HpXlX
EYDa9QAbecb1RVufZcYcYeNhlX8OerD+HWPMB3uqlkcPyfhEFn05+atfnEj6LTFV6cmXBkLW21Bh
m6fW3Xqk915h03fZC6mR3bu6z78yukTHdzu1G1Xgv8nUZFSagW8onJTtNiMP75VZNJdO+sBkp4f7
MLS3E0ywUz924jZxBhFnyWg+2wAsLlXeO0fdTcEtRldcmWGR3o11wH/rwvFe+cWHrFXxDArF3F7H
snhhVKyG7nsAi3nXVJwXgVNdV5cwyyA+VZJzP2rycuzcK4pW38jhLEzIEZ3XnKcKDZN24qDfotgm
sTEE/p0DY+2xB8L8ATOzfvPBNW8Nw31dElhrmI3Y/lQ/7pnr6nDTI6LvAVM3QDi9+qYvlcca5uod
2rQT5SZlNT4siicDPQ8f2VqF4GulyI7K8eXOXMh4V1QtRqtb8+AnPdUX0dx47hFAK9nqwPwSuL3/
EPDnMawZxqUJi+puzdUHRA2U01I7nIArTeWMHu4RIQ9+537SbY0NYE0fRBl60byMZYSXojiOaH3P
FB6JrUIs3zCOuutSGdPBhjUBKK1O6kkyIFiyGGdDeMamNpz7vktfuGJ6aEJVbu2AWgARpYBG3+Ov
Tl597VuPdd2bd3Y/yRsHZMLdPM/dRwcYot6MCi1uangxhuki0s9m+CPIwfiUOe4WO+PPWRQEAflq
mKfnHPp2iSicccO6sHyzw86/rVFmMbQ5bRPr0G8eZeM3x0wV488K/sWwQTaT0PKDcd+10sEvYeXW
C7gZegIyGNFRK9ivR8Y/ZFm8xNy7uKbYKgeVIBJaA7/8CtpNN9XpflGOAIiaKE/Sv0rWAS25er2y
LN+gZFQp8QC8AxuZES2IC+w6ZKvbIrynXH3c2aUxRQ6XoZnFxhDvqWIL8mVSvWPe8vehMBBiS1qL
UL/rEGeVkrx4rOY155nCiUdpKAIuyljPM30sHJlwnpxRSbq7YiweCXB/d/3iy1C7wy7LFvtGp0lK
s8P6Rn00X2hy0FskFWjhzkqVVH1lsFy3G9P2oWuEelXXERGNybWnIgxew62NCL/LkiHb+TQ1IwL6
FKLpOpmPYzbtEgKlRV2F8Fw6SpAIiVJqtDTFyZhz+drM62lIPlbXfwwm+1kH4zdLZUfocV9F2b1l
Njp5nRr1RY1mcOjMxkdlqv3bagzKPqravI5a06J4osWwfl+bUoNjoXq9rowB4aeyOSfR2HAXCt0/
GV2JqQzjVEdowx7uyyYnLA8jVSDRNwAgeQnDg0pEeqnC+SmZawedqmneZ5DfuLQn0zkwWpp+jkXS
P6G8Kti40HaplPAPjbHAERVsex+0wZP3rS2s7K6HAke59J5vcoBjSbekoIvpMBIBem/a3tpoawhi
r03RYNLwxmlKefFKBi4bK6S0fexyefRFM72SM2bTCYKRirT8KiZ67cqd1aSdkmJDL//kzzRxpbFK
RWoxIKhyjAGDuuLjvEGGKqAMp93ZJ9WJIYpRa6ztkNSJmxlik3st5fNF5u+pXgKWmLutg/XUNvAF
hcGTMePL3PgMDREml/adC7t5YkTR7nVgh3y5h3BP1gsbVLJeqP7ZjiF80p6h4252evMb32G8pQ7V
O/h+1gdjNId49sOKYzDdIEeHtO+dmdEWtDFnXd5VmUrOmCmbmCZ5ss4W1tYhCfIoJ7F4qtPgpRrN
Gxsfw/d1SPO9mansyaVx52kVDrWCksLOvGY57erQu4ShbX7NRBU+DqVt39m+SeSHWPWP61L4FRU6
ewK5rFD5rZIsewFzlT7k8IVO0v7ZLwmSR0Of/2Bhqe6zcZpfJnNBUs39st1Zqmu+XpmXvIesPGRp
sN5WVHXcW2uqLqOG3w0lxDlC7+/xONctYSM7/ZLLIQHogAmZyij7NHkBaAcObF/qMHfWjaaIbM+Z
R0J5Gkkv4L4LD2r00TiZMuRnJoPja+kyGZyNpb5pwa6HQJOm7mJ2mc84ZdXLoeG8dvKq3vs5WQrC
6Fo0+cXhUb2ooACSvzEm2z4Kn/txVnGbPJT6WmtFg0C1g6XRHLJmKr50Xa3fVeGaVuyYCAebVq2I
zBzOixfcc7QVBYsVu7Whuw3kNC42QVqb1EOO2b3hmU1siVYexkSPG8OxJNfATD+wTRY7oIuVw7dE
pWCvguXVwKjzQi9YhYkrEJGSK0qvavr70p8vfkJ7O0afcjhI3oJBNbxsPvmfoGUn/IU6LpeAzCSu
QLSOOQ3EI8D4PPJ1wSkksUt3q2CT4GOwGJiagEcgHOTqRyWTOR7X0T5bOKK43nPguU/g2nwTWVK8
N8JodJxYZDNA/rpT/kjcs99XgGtN+ruWQZ1aKuI2YKAfeaOM0KWeDS5V8ObY1Jf97Hv1oXQM03mt
k6T7HO2CzlCbyWFzY7u15265GIjpFC65RydeYvlLVC2lniJO0oZxNoXXBycLZMAVuSLehnquD5At
nMdqdcJDbuQKXvLYwsbkhF/Qlgn8K4i5Z05wWibFUrCuA3ntMg/hpTbYj/t25HCLaUTGS6cX+5bx
XoIhLhcIVUFbrBBlFfADoFxUdofdS47XdjsZAJMmRW6lM4L5c5XhWjMGdqeb1Wjr78KSV0hRxRa5
sMMigk8AXanrW7/Yjdt90mft3QFUNz546+p9SKYOsTrBRcpWyDLA78Zt4mUgvnovgnS571oMrbi5
1mo3itG8ZRqWsp6PWGuj0anyq8tSnnMquu5bUxS4WDuui/6kgu8F7RRM11m4vygLQ1QcONOp6HER
bCe414pSOU++dypsowrEzxuSEt+rsYKF7+XtE3j94DbRIi13RuB8r2wGUFNHUWDvIp4wz9wX43pT
ljRxYUTwOc+sRvqYL371PMMc3TmmTE8yC6wzwVLjCqIdNDkBQAq7pVn741IrO5ZGrnv4OK3+Qu5p
PBRsX68p/raeFT7zsF1MVnej16L81nJciqep7Q98VVPAOoP1ILvCwF9eXmnVs20kBq7cHpP8PC84
5AReta07j+sdoDsuBtyGv9tCBUemq+nJHuefnTX+1J3xYnIF2FRFbh0dCwNTAMp/504soa1ohlct
0/QmCCX9oTBZfo54m/PN2ubLPZMtdoaag/UmwHA7EGuyGINqgNnrLI2fHQkwmgl957OzxdT9uP4I
6GbeRDKLklrMF549mqQ2x5yrPUEbc9mYzkK5IRzgrZvw5vBTcwVfX4XWI3rgOn3PoUOU2zEAJzUn
/gPkcHHXswYL3lYSgcDomOiUznAacTEecYv0G74d7yZ/i7eBvO1GXEzKvdcvM36oNJgjvYAbG5jD
pfuwvpLqgulsKt9563jrNyTWsBJfgYtoXG3MdMl5ZXfaugY5502RLOLeIOoFMRibDPWPQaSs9S5r
anUKQe1sE0BJH0s1M26rB2OPe5Putplsq6OmHpZcQ5rjis3lI7TEseNIm24A1dgTVlC25L60ZzKo
q7FvzQ47rIaKt0kHW96TM252pqv9Y+vjidqw0llPMtDYLKimCqOpCGZ8usV8XK3usU509mDZzAVD
o6u4Aw7OXZJgzyl4DhdvaVOKA9vlwG+8n7ar7SK6BhNPbEah7Ri+TYbjv2JH8m7KRcttGawWo9ma
Gjn23puh8Jy7AOg45v5cvY2WV5yu1RtbDgcytrEcbfORFng3DKe7eQoA8PWmsVzpwqh1Dferi79w
K3bHaTxpP8x/pHplA64SYiQCGa3M0+alptn2OU2H9dGg1/MVvb7lSpQndYJtVDlxQCRiW3kFvZ1u
018DdJD0HVnZT/3ShNxnc6yRbi+P1tp18IecgGY7XRDPK+FigtiHCOPOdb6fOEtibcWoT07JnLZw
5pIsCjM35bi1jF9ZRmG/eYYgjBK2E0d77FXkPcgSrdulU7Ledbk/PPYWcYGK4z2OPsYjE9cuO083
oZiMS14txb1q2+QmUDXcmRZX+zQJ75aaQnWYKLTeBWqlRWPsuAN1RJYod5O0GLYPXe04LxTKbRpt
f81bD/YyHjfRenMOoXxU4Fegp+Dr9bb9QmHikIgDTW7mo2wFNKXGCW7qZaru8q58bjKw0BaWHYg3
tvXka9d9pkUxOcJeW2PKsJ4S2mBYpL3pEUKUeRgqUUKWd7eY3ppronJ4TIw1xSRc05jdk862a6bM
DHSdO0z7YJY82e+G7hc3mTU/0ObJTCtjPyf1cay0vx/grkRF1n/23FY+6HvcOtKgfGAhdTELWAIj
yleZy/poUmQUA/0u936GoatK4PzwhDuYIJ01ewaJuFvRYx3AmEcLrSs2l+6H29XrKcUjfA6GHsCf
ppiALAMracP8CQKNOeza0jQwhPV2ENvirECjb1RfYoXXgjrDAloMRiOkZZIKqjoFGBtXacRh0dwD
I6cyNxQfQ2Ck+8GYrePSQJXsg8q7DKbetp13a6/9wZDc79o+dU9aZWdmvy3aQb2nGefSGsL8nsl1
YmniOmxP9cw4f1xODMBeyhDaijT9LcLD1s6BiabjICkky08pPQvcJebqw8GJjr1ef13X9JawsYUh
N29J3lo2pmW0fZvtwBA7KbgCrSI/+vbSSYimqpabvkHJ4ujhnwT8A/riuCB71QLN2xFNHFgU/CXX
6wSxxvlrE4QeHK7SjZzW49I+zLuUNTcy/bQcQa6J7y1I/iePZqkhTjMbz+tkwMN0l6I/VMsCI5Nb
RXYjDGri9hC4xLseLSP9lvAP+HpqiQPMCTHcuZhmydcwbaOZJy753sotd+l4DYIl3CFQMMrQ+XJJ
DDd5UhLDWj6ELR3bgX0MhROlAfA+qhNgYjUj8KEDUSvKU/2EXdEveKQ0Frri2cjXAsnRgpDwLc0T
FmJLEOk3Famqk5dzP9mmpQe0NQyL8hKmvnCOyNlQE5YBfQSBtritBIbxtaRJZFLkLbBi0omcsh96
JhIC62kI5o6erMdiGsungcrRdMu60ewBqzPTnJIGY7iXe/67bKrh29La4qP0y3Kj3XAguRFybu64
12HPm6vdugJOCdRi9Qe6/IjhmfyquQyO3BaBcRmXwNBvDIp1XNgTJVdz79/4nmCGDxoJ8hCMy7W6
B1aOUVYq4O72savlNwpKKEn3prNgf6dL5ewY6akreuPJtUjmYNtr0ovgQHLHE5e9J6pQ3IgVsZjU
pJgUFqGYhyhdyPdUo8pRlxbQQ0W4pwH4K1VNj0LNbxAeZqAJCceMYnXUcQbJlAZpv3cb3d6HWN63
nuZBr3OGjXRPXE021vDI3t2wQ5ZMyYpK1jHXAG6qPZU1VJ6uY/1zpZF4q12n23LsOTbQGje9n3Bn
ckcTl4mHKiXDbnoKqex4SQcymnPuMKSuhLovMDDQhnvXOUYSW7NvRVaQMaTo2iR5475QmzGuNBX5
pbNSYev0X3OrINSlvWU+rX1nkiyB28vBN0cWVj2bbj2kLHm0hzAvWIo0PCymNUQmVx2b9adu782q
EU8KLBYHLeanuQneD4Tie5ca1n65sqCYrc53eSs0JZTz+rb43NrqLVIWkw1yXvnZ0/XbNFnOhWBa
ku663lm+SjOnnpPT8Z0b9t7bolaIXgpZjyPRKrZtsYTm3VwZuF99n48BP5hR7OsuTc4Oo6Ef3E25
haxFQvFX2jCo4PPjkzQynx46YVUvXOFI22u9Lxd7O9WWeXJD/MhZN5Yvda8OepDTTtTTa98Rteza
9AUBeS+twD9UaEnxsOqOAhxwbZHQghl3YZydFEmRdSV/6Vu/wjEiuZmMPGibyjP1Z7Pm91L5VzbY
svdtHTXXrhGvnNiyGeRv1yBnAp/JGLfvGHU4bYj92bQ4hUttc8fHDUOuS+Tf7cEWElOjnA419883
OoaYrXquolXOVh8w2Ex8UDYPyJRrkj01vbpPlcBQTuywLw8luACGa6t/62dB/WLPHjgveNVjuDVp
TeJ1EWMiSZBeMlXe9z7InG6U+Q3KCZKDXVeHWYdVHWlzuBJK62l9XCl9OGA8mwit0md6gMEJ27Kh
NprTSlG8FayKP1ZLU+mHuebJk+TnOBfK/CRWlyVM+ONDXyKbjXbCRa618SjntuTKpFr3qO2RymxP
TOX9xDnmZlwSDPhDBxZ3k2XztbWiavmy96ZN+K7nI98a9vBKMw8JGrIxce6Nej8FVsGxzj56vmQb
nDKxFx0nKEhxvU0cgvxGplEVycCp9QIAsyty4ydxOGOrfQDC5fXEO612/ohfr7136HiFLFMVD8W6
ege+Ss5DyDjo1c1sPw4IT0XBuBJTFwQo7LWj0qds4f4VYBHQ8spbfE4ux7Jrq1CiyBsrfj8jZ7nd
wCq99wDXbJZWX5UxlVhfKsYNNwkqUCRpzQWJ53iPA0w8+I2t+EEft08L4NqyeZTF7ESDK4xNNhnF
tsqGKWKG5ETkhQbKoY3+TeeZeLJ4Pi/Zf7N3ZjtyK+l2fpWGr02BM4OAbcCZzKkyK2seb4iaxHkI
Buen90dt2daWd3efho8vDmCg0YC2VJVVmSQj4l9rfas2uJQii85We65uHaxaeNVNqjEcC3wuD1kG
VL190KWeMU3JpiQQGSHUpKizHbCM9kmGPOsq3ULQH0qcbSvCj/zGS3aiX+elgbIUea2CPxp/2Pho
Xxwou1eTCewPOVFbmxgVV5i2nbXw/H5t6vRywGur1sR8p2OsCZacqOr5dIZKijdt0F5KQe9U71mX
dHJec0ExrWeaRDdXm17HdHB1AdHD5eRgx8V49meka/h9g+p2FQ/PmGy96vdc1pLto8XIdCgEIZU0
iR48SRh/WYh6Paj8nPi+xjuLZWCmDK43wr3jFc2HSSjWYuYeelZ7JYnFHEp99NZZppGzaQd6S4hV
JOFNxLDojqsrecrK2ngeTFzl5CWiTUSybhtW4XzlkkAAUr+EQMOpR3bODf0Z12X7kM0mgylRAGxP
Z0Mc4oaybWxj0ZcfzSKoQwrlfHee7qQv61NJPnTLapFvXK9RF+WoE92Y9d5EfjF+nJI7UgGlPGqE
n+nkzvMLZ4qMgwZZQS1riLWeyYZvFbm7M4OW9jDHmfaWUbL8aCk22iWHpL3SYsUc1ot3Y5ImW6N1
N7k5dp8aiK1DMtAyvPLMwc3XFMKfAFqO11yR+VJs2bwAjUw/LB+8cEME+c7zzB7IJ+edOpiQj3Ew
ECUnNz+m/H/GlOSe4KrfrRE3xEgkvVV3xlios51V0jnrouwv2smAGuhoQ7dxOGvtZUILTztn+jWp
I8FJ0i2MvW/E+aZ2WzwqRs1Uz0+9+7C3zHNcV2xEDI+hTW5CPfC59epIIWKKOX+ImwILiYaFalbV
pVZpD16p0U7dAJ+vNXlL1j6k2npMll0txCQ7SR51remvJoqB7q0x629BPlZBmt4MjFq3pp12z1nl
qmvHsMZnLaQpLMWIcrSqRKzBjnXPPFaeaR2yLidt2R8MRXamJ8c8lrnSd3kUF9cRWNp16PTZZw8K
disHU183RZ9wVNF5OmCw2nM2TKK1rM2WnKpnO0Qoldz1jZhfikg204pwgflRWBr7MVXr2ipnn3xM
EycKSnLFwNCoWFQu9POohnYOGw1rRElfACyZ+lDULnMft901ltdd1KRhqUIwjGfHzyuetfxUQOCS
wrhh2Joc+xkcMDPblO/qjduK4O4hooD6uvak2hTQ/AI6nsSxMxhppOV3KFlbd2TNyCGk7thGU9M4
WbYk4R7ra6hg5V66TI1dEb2IOP7EpfQlmLbCqvO2SWhsRw+LmoTGvatl9ZW5WbUi8Qrzt8lXBaHR
Opuoby76U9REp8GrHseOxw7hDgqnEYY0Y9LRjeMNt+yansGgTzyDGHt9Nyljj2No7cHn2E/UG67h
x+JAQBVqV8OIkCU6xj2FInFmavtZlxe5ZcNDnk62ZPo9GS6KEN9yr8SYbu02wo9czwmHSUrIXwEk
NFvNi9JLQdXUHY0G7r1TcmJceqBWLtWou/88Vzr7RqT7DaDd6I00n33JEVjfziLKiFQl6uGHOe/f
m2D5H6mk2TNtLIZ/Pwly+4ZhpI3fyl+zIEQelq/6X6wc03M938ZCz+riYSP8GQTxv9mLJdMF2Mhe
60dxzE9UjrWkPUxwOD4FsIAxbJyj/zMIYn3TbTgwrKaWLgxsnf9KEEQskZI/mUMZbfiejjMehpfl
Cfe3jEYF/E6D5qa2OtmIfKeFowovORx0nAL8ykU8B4S8oqdQIcmnKQFe6ZozSQqo/WfV+GhehRkJ
pqo0jAwYlU6u9KHMFRNWiLU3NJQFgpRlR512WKdPfjFukVFQpjPpDe0OMi5e6b6voSpHPJhxitjh
Zcd0qgnoPncPgOtrctZdUdQ7l5zoy5yMZOh4JI7RBj8UbZ4ZtfDsrcswOpHndd8tKTmBe/6wG3tf
XM8ZY0kJGGVT1HO29hnybGrZZbc9BtYPQlXa21TSH/+g56H7XjBUfjapUWzWk7nwrAsmYPE2slX0
2esIx7lgu7+SOl0tq3oAV7VjKj/eKZ2RSjI5jXnSPaoEOfCHJGKn8cUS9jisBgoLzgmKgx4UpZFC
uChbMmIockgpeatZc+BSfJyv+oI9+KpvlrUnQjm9KhpDYtgzOv+lrgwretNLZIpVUk1athnww4IZ
s5vm7NqMFAScQxowhphBCIYK7UIpK4f0UvTdHGjsl6yj6CdV7qjUqQx8bWXDZL/snmCFUcho4lPg
F8hyu16kyAIljAozq+3o2Uzt+jpPGvszNozxwe8wCEEeC2lsHKh1u6gJ6i7wsQEeDyrSY6FKmghm
QQi8cDpygeUkAW/oc+c84i5sH6Wsswh9xueJJWe7ujXcKJUbfoLxsR/a/LrEHX2TGSpttuHU+vsY
cAYkxjF6TiNaTIyV6SSeCBKY2FYg6KR96tq6by7YDRsa8wkAZVvCP5O51+w+fXNUzxLmU4JhHQ0q
8igCbPSSz8zotVVBouheyR4ljSjehH/DTmW/ritFH0g7EcJe+5NQjxypWOmgLo8vKdLUCYglERFK
v8Nu09OUVnPBTiDpgbDCyoaKWVq7oagauQuH1Ko3raQYIgAf3u9sMC0nao7NG0AR4iFLkYR8KBZM
yUvFBNnvi/kaVqyVL56hCoA0xpREuta1Ec/tcez1uNlR7uQQMAZv9VKaXXb0PNQQNH6G4XWre4FR
FkLbNp3VXiThhN6mj0uwHEF944PlfvGj1BCrAq8H1IVOi+qg7oGUMog0860rKRcQ1tim26qJu61e
6fg8hlmzALwPbXRrs+Vk2BOn/jNNNPIp1XPx7vbCPnpDD9OIw71gX0Kgya7EU9cnIidnPtirqTXs
N89JXP0qsqPK3XByZ6Pnj3l3JcsZ03nWdfZF01MYwVmtD9Ot1dTdswMY9D1OI0HO3ZtEzrZiZHmE
FN9Ze07mgEciV+eVoaMyFwuRMOKjrKOBEQBzadLLTNjohnF9CCAjNkR9k2SWWvYg9XA5kSk1ArM2
m3btC1rwVnTkcZvHekudBSxM4EiUmvpvla0lb5lWa+He9OP8c5KdAUsrsgC3qmaGZqriDxqxqrOH
T4muG+BKQP3wK5qhZX80XZGS/vFcmyC5mzQgrWmh0mZchSlqIb7Myj9x+IweuKLStVv4XJVlM1db
FpPpJeum/CzJjQ5rujttbyUhsO4coy19trX9By1UIy59tfhYpmJT0hQ1csAx4JZQZdG7JzBg8x0P
G6e4x9kTvgmqr84mQFFewJPNhSLG/ZxMFq5ngC2c0PS80J6kPmIZQXH8Du+EU7BI6w6MKZQJxBIv
OukMqT9bS8IeyWRi6jtoLcD8bACGnL2RhDU4FvDHl4kXt9kARo5YQTlb1NF4E/JeWDn3ghgNY6ih
Q9btuFNspVqG7WkVUxqQvEatUeyRP81Va9bdWz52NeaF3gbdyqDOGR1mdjzOCg6nkgPekKF4rRa2
0pIFR9SmkIWTN+eaaz/TTJKINBgeOBM4By+X8zP1V12NYXUQG6NGx4WE3trJnc6c3uHfhskje0Wi
6l0s8i0N7tYhG02mxJk91zyOUE8+OZh5V5xhrFdN64trKFrV1pJj95hHo0iui7hFtGnNiFEW+k75
ih4+7iFOjta6G+rk06XYeB0nTSU22kwp+ronB+DdR1rXf6ezxKQuvijkq9PYXrNqlaKiKEyBiNka
IKl1MrLZ5/TrFRtGkfSROv1ERbkzh9dd08/6BtEo6gPRejy16Epwn5Tr2izcWbjXZ13nXODna9sP
h7vM98ajqZnmHtwMvueii5EnRY+xWDgXYdZ2L2pSAx6fogKdZNvgmFfLfajRQw7C2OkbCw2eoUPO
zNNy5VMVsWUOI6oT4hTBvkqc8JhYTQdzVtmfY5zqB9CXYs2wigFcX08BxSOvGaHeVSi9L2dM3lER
tJ2R5Hjow6jAVwoQK1050Wg/tVkiUf5rnsQ0hSq8aEjgg3WwXSez1hNO/vow2GGMY0+rKowHmuv0
UOMmS64jL++w6jSioQUvFp9QFDidmLglHuNaaPOq1tvEQZvKxXieuXw+QyBZ6Ok9Wx07zouWWQlZ
Jbsl6D/7+lL4TYWZyTSYawXMJ8K4CDxuCBXkNKccqjbXN3GaercZw8Utrts8YMKVfVDDa34XSdi+
UPeggnGe1LsmQddls2snwUAHFEM+J3TPHngVBESgbJsMNArWIeQhF6xvpWkPdpzgWqZAjJIbknGy
DEyZcFCXArrWpuCCiYKihtu5QXK3EDSbaDzUiWadpbH0NecjKKQN/B4wAl6cpfQFWepLSDIiBV4M
rh1R54eiUDiyeSL03hZLoriamfPCQCob/3LAInHSW5O20tbo4veiVtYFYraWkRuL23fOm9jHW7+a
XnHWtWkw2e2S7qc5nacFSXhvV7oGRVpIVexDgTDN5EId4iYIIumlgfEKU3xmeWjbI9ps0TDoNisB
OcE11SObKIjcGfnnDyWn5rmDB3iBz1wwCWN+BNMKCMk5ogWMlcRvKB706FowVsoy0qvOM2KKTVyn
DWpXi+fAyJD3MI0nxcFpDAFkmYfdFqFhWf1mT+Ysqz8I4DQ8XTo5t+kaI7wICsBBN4M/V4+Wa4FZ
cERSHYTmec/pILt0X8JBugH3HFXQqk06PLqEb3lKKm9KrgjYRJdjqrBPW6Zi/+L68sasC/c2VI3H
+Md0MVHicMWsuVS4vWu9A2Yts/JO3/YqDZDzwf21MTqQxsb0xsH0jtmQt2cNB4dRJ49x5xFYILV+
uMCmmjgQjNmNiJkiPUVOWn2ZTcH4MqNimH8yLLujFLmu3oVdm7+xUQhvp36copMAWgB/QzIr4LZB
OdhkRQLHm1IGqCQ8oKc24EzePmahzWA+ZI2+6rA4HMuu7zfcAs1X0TnG7UD7jwqM2s9v4nnUHkyA
6484Npyd2fv+V4f19oEqh+EoHEd7mfQQChp6zHwzVGkHz81gu2DL1rTXBQScHYIc3KSh0MVBL6Pp
Ce8GXfQda8yTixbaBrBKmEtHdGFku6pNGInaPsSoNfPNGrkTjwaTTA1D9EpRUtzssWYVQBp7Q66q
PrYOGFtd7GJ65iQBYAzYR3Ycy2kXWtirLubWzY5OZ0/yAAMKkya9TFILcLf53/uyLz5UIzBF5kNX
mhvFWerRxh8Wr914GBvy6HGVaNCncDFeJNiT4ZNpaU2gYR5wF60M6JXaW0UyigGDmYuK5rzcSQ9x
mc7UgCMO1eQrdLcSz3IcDHHrwEdRO58rrbZXMPscDxdH9waYBEMqWYft0DJZb8fc20QmQLfdyIDn
gNpJpXc3a6I4xaBW0KcttJHzzOgL7EZFHkEXzr3OeoMtKJzCG7iKMr/OGdJghMpmPzJPuQ1HbEca
pcs3hcCTTrYPy+7aKnrIqIB6nGZKViUIN3kZzxXbo7pKOjswjbqwzy2EjvDCMVQfX2HN6FzwVGE4
7FOVtMHYO+VN60EFOgmHPcn9lAP32PlQu6ytGuc4OTiMatPnJKqbYu/Q8Dxt6wy+8WsxT/qbn6QZ
aEA0zfA1cyNQlB6JSY9NUmvRMaiYUkIn65Vim9mMMlkbi50iXvQ+/dVye3qbmxaz/FqGtUkOzJn8
E8u3HPaZMIiwTIXRoK0zD6pAoe1aRGOHbaA73sUlVKEDzrdU38ZNbQnooh0jncr2Bm9N8oIWPlww
jO0AtGpBGw3ubqLGK7wg6zt2W+iIrF0EU73wopRAoM1V0sJjwQrpFtkG9FiuXsaM7XYtx6m4RIMz
vbVG5BTvGl4kUV+Uejn5+1D4IPhbp/DiRxYpVx3ssSVp1+nDcOoH0qXoDonqi4fYpSnv3eAerm6w
dE5B6dawy/CrYjjRldtfp9L3X1I2d+QHp7b2AsWvA1wJwXreG5EArRZr9pxvROh49mrWvHaLtoXv
YBaNdqTL/oUOzGUqaNTRNWUDrIl05bxq1ujHq1yfrwkG3qY9rTlBk2QAWChlhp05W31KBw6BjwAt
Wx7NtmCZKtGyv88Je72D4aEpBYwYEEjaPJ4+pgjb/0ENBj10md6rC0me7q4zpMvEOqJQzHQmjBqW
1Bj42/ltFymeTRCfsmM0cseya6FVEXLLREkU5t/+XXmiy9m9g5RkFWoKpA2Owvk+UQ0aheqn6FFF
i35QixlRJ08i42pyrdy8pD6PFCtfrScrehd1LcDMiIG3KmKiQG2jj7sxKr1PyaM/2YzSVA/KsDkx
ZWndvNFuVh4wN2l4gLzw5NW5wt9UzIa7yiMHe81cONaVQzfILaUO9i6p0+KQmpM+v1sGb4c7uA3V
32N7zzvv7wmN6Hx95RnVZpjVodbL8S1C7X2cpqR9mmREXMNIDfOixzYHsBNM0JowXP6CE8LDItUA
hyL8Y+hFMPQOBtsSuGR+JkcseS5ZovC3tFaMjzLK/KNAksCpkVXMlkoRDpjqOewjtYb461snwUcB
wUnvgwFkIk9s6bub/ydzy8vkoyFw/r39L8tE9KNixJpA5v1vf/6j+uPPAEsCINp/+sPmB37mpvtq
ptsv1eV8Kd/o57/8t/7l377+LRAb+kkMgsN/f3B53X12H/FX00x/mlz+8WV/TC6FSa8O96lu68SQ
rR/tOX+MLj3nG/AHnWysaziMJ3/t1XG/efbC9oeD7YImsBk4/hxdGvo3ABB4oq3lOQPmxvhXRpe/
p/ddNkzCdnWPAD9aofgtCe7QpKF3dUcYQzgvIUBlJYZyhUfOYz3lnMFcDIOO752o1Pr45Z36C2zL
/5HQ/u2ll1z/LyF0M+Vcm+lKbnw76+DlLrUCKVVYWfg+4Lhd/eNXM5ff5Nf8PsXicDYguTm6awMr
+I2JkIY9kyYb/EGfZvZFJEOGEzRVBbSIZFvMTM96lKY7Pmm5yXOyFL7XM1esdSfo3e65r3D82nP0
mBbZ9dR6l046YrrOMVjq4ZNcdvSZ5ISVVOnRsEr1x731x3X7F++V8Rc/PrIMsX0i+w74iB9gll/f
rQaOM9Y8ewMfstp7lKYgGLdas8LaP220FnfGUBO/A9A9ooenyZ1N26M5Smpf6BFd6Z185vATkWPR
XzSbeKBl78g7v0feMpopkkMrIRjjreTEV1ApUIp5ZrMqdi4BarkW7L4iaer3WolndBXmzb7S8mDq
o5U330yVTr4pgY0Q39pOuo+m4R24CQGjeMO4MBhDquCiJLvhFHRbQ4G25SfcvG5FndLrmIzzjtLH
KWitwrusOE3QQ1NnB190S9OYy5gVhG3gCH4Z4o5kbQ2LRLcZ3buZflNqecLqxStbss9PAFynNxLK
3g6GIc/7uG2O2OXxKslS9yjU8ZvANjqk8Aanv50PEgNFRvc4pEHWtdC/sLUhPJHmn9nFpup6AKuz
xw9ZXrSqEq9I6d46KpPqShDEZJxIKGMFKvd1RDfbOENsvtfO3H/VXYtjwjgOUGjOgw6dnA0etlEq
zzAbM/2/KDteArDs2u5LY6uVXv2JGewzYZB3AA6I4dSUAwYT40Zb6imqKWZekL8kgHak7T9EPV5/
j48GhkyzN8Cqres0TPZDEdJdWih5aQhzM3bVPVS/8vRPbqffFQ/hIKDw9LC5JE1IWwgyv969lMsY
qNWENro8L6MgcWZU3Vq2cbZG7EBk4NF1nyTmeJrjTnuNcf9gkBSSU0siK4qprYfRxPtO9dFxIOn0
NeIuuKMpKN8ph8JElxr725hCySclu+7SG0P9+49f4d9bZ/u769WfVq//QGqcBeiGT+vvL2r3b0WS
/+389tn9uqj9/LKfi5r+zUI6wwrpO8KH6MPT9Oei5n4zDfjbXBqcV/5Q6n7qcYb1DeaIjwTwk832
vxc18Y1lkMcaT2ZvWdN09/9mUfOIcSxMGtPh1Uzd/I390UhLdNQVNhvOKtdGCBo10+RrYdNi0DAW
0drswuZIs+8UqN9f3qm/eFCz0v+2zghdxwzpo10KC/XR/Q1Hg1oC6YC948bItXkftjxytZZml2ZU
46qFtMggPjVpL+jjXYff7tSyw/vg/ADHuB7jYhO3tiKCNM/juXd4GoOMcI6MrUf0hsS6oP8N6Eaj
/EsrUSLoGtwOoC1AHu5DvQ7CpvZumCU52WXNFGwtXfcekzxl2CDFzlhYK0opOcde2YTX9KBz1SXz
GFyUSdbiIGznLY1UNe6OXFlnz561e0OXHMjrwppvmolDKKuJdu9BiV6T8yGXa+FAhRhmX0YUyu4S
cqUPacJCJT2KHgwQjrQFud2OfbJz9Bl875wkIVNgI/WuQVHQ+stsTMv2tifNk4d1WgWNlnTDQSM7
ZB0lw4l6Z3tWuIsSBjONhhxB0cIkXgUsaQvtrzZv2SYB0Caot1inNd41KLv7qU/VqY0ajZEjJIIb
yF79F8Bp/QV5gK4znVzWtNY5Xy+h8mF4HnC545wUQ3FXWuqpk5pDNxsNcL7ZHkVpH/2yrPcgCOBq
NSLZpVJ7dTvdv9Q7e3SDvBuph+hUx2YgS7vk6KaoPqwd43juUDz4sLLsSPSk2OWxm+1MEYlunUpR
nUrU8EOcE8uySLveky9OYdUMPFgbRqpKIbvOHR+3MjL9DSAv5SJlTd+Y7xXjLtP8K2BvwwnJONpm
dVNfWhqTGLaPJcGBpReOlua90YJE9rlz4Hm3nXGakiGuURULb92kJG22tZbz8RP93PpdbR/Az9Ht
oZn+trdNdNW2U09QbMXTsm+7rImgNCMt9cKQ1kot13kbJZiqaLa5tKbGv+/dKmFn0bXBoCq1sXRs
3k7h14hLMiaWjBB475nE0FeO02R3IlIYU3rHdSCJT6RM4gDLEdY5xfDgNRWdZWxrV5gAiTu9hCyg
+oS7xRicbGvPc4ESMJh2vy2SZD4LQIXvpR22t7pVcrT20hY3yLLEDFbofc2R2dx5g/IfWpRauZqW
NSpdVquERPO9lbk6XJxqlN7ZJraN+jP2VcNs2QmHraFpcuf6TkqeTU+iiFOXjKpDm0XDez2NZKF6
mhtPaYPv8lXQ4b6bPWfC2QeElfvaTd/V2OTXQ5FmgcSXc6/oJNyXlTzQ8O4wHBu+z8sIqWjGYQsj
w/qOEsHeYFTpfoqc5FJmQKLmhh4eI6wRjiNp9WfXp5JLdxLOid1otA/uYPofaWiFB61yEa0hDq1L
NQzxOlKFs6eSL5UBfTnqEn9oTKy2bJ6sMGf32w3GWa9m5y2c+3IL8if5bmI22gzlUN6WgHHv4HkZ
b+Ac3Wujm7tdGFPYN41CPTCcrHZ5TztLO0bFc5w68hGPofUAbsE+ACNZWlkm6lMgI2W4FLps2NVK
5Rw0yhzOHSYqo/lAmCqjY2w1kcIAngv7waySatg4fOVzM4e7kPkexeSQn/Y255d5Y8RONe/NQZsJ
BmH93oCs2YopZoxOXqGAwNU1hJkiXTJLA+ENd8XQ2AiOaZ+8caWNeCzDmGZg7PoJmcyEp/FUx+Ce
Y7IsoKFq0rmBZXXFpvOIL57amsTsDP2FsZKN028JsIlDKIXx6miOj0w09wepe+GTsswmBELZD1qQ
lkOibcIQbsqR4Ef4xiAI2S9s/eEIhWKguqFsvQMYdoo0YSaRgqYtAiXTApMdRtSclOlYn9smVuZF
XAiaI7XpZSKOaGLm443BLajdlcAMvzBL9wc1V/Fm8Eww+HpHCxnl7lMrA0ray2cufuDfxQwoeM0U
37d2Wdiy8e4ciQYoh94d1kTTW4yHnAyQKobaeBnrHlI2mzxjW8R6SR1MJ9sXrRwURfdZbT+BAtaf
ZYIdTJf43ZKOqIFlz37gkybe6jnRcTAJ/qeCCnDW5einO8tp9RK49xzO63wOq90UMYwEK0nRMrIo
+lBUe9Y9nUhkWwabm35V2VjFp7ThByiyOcM8E89IaIOR0jISZWlBD6rKyD3Pnc3zgrA5KJMqI1iD
cOZ0RGddax634kfDT8FoVwOjyLrD4bF6ZOkJowD3NCUZ1djXD9lSF5RhbN3ykUG0X8qE7CwfT3Ip
GEoQfKlhW2qHyJpwIshjS2vpYypKGABMkByb26FeaouMpcBIhcymN37hWVdp38OrtIlNcLIChDk1
TORRFI7ghwYKYpAxVpiN0nINgAGCkb8UKMHCoEuJA4XSVsTd9OVG19gktI25icAcfqYTEWTSTwnN
TFXmq+/N9ENTWpqbdDKBW0ZQ7IT8pdqpsAEWCb1qwUlVO6t1x+sY0MbtnA3Ro9HSEVUtbVEhlnP8
xDF2eGyKzjpeeqVUHMVXylvKpsyldypfGqj6pYsq/lFLhaMYdrkRu/q8FsypV5btNJdijk8TIV3m
8CzInVQ7W6+IU3hmfN8vLVg9vQAeVUtY4M0fLVlJbp3tH9VZg6clt2Pbwqq0W51GzWlDaAysR8VY
cWnf0qrZWLMnA4BDKJ4N7AdxfidgLneVYfvGi4jf105rXo8vdLfYJr2Lthpo/Mpcc13gT9/ai2MZ
Vb4U10PMEXLlKsOCn8+Mhti9C6a1yugUY5UbGE9yUbEPYiP0vVj6x5gjUEUmllYy1yTTuKKbiLIy
BESd4rK44ORsEh+D5NE1X2jpguCKSNqP7geEuvgBpO6bGj44hqpT9gNYLWkwAV79A2SdM6Unnkpr
xnAoE5dG4oF8f7vKiq5Esp/kUU3t3NH+asMQ8iKH9bDuku6pdZT5NEid7gTgAoh1bFXcVesSQeJY
Kuxkk0rd/ZjrzLuxm3B4xBpK44nsk+wiElZNYY/J7mvTKL16kFGhxo3BfAi/+eT711LV8znTm37f
lJ79x/hTN82UaIYrnoEa0bw0Gh16MyiRsT6E2HfpuwAiwoe3DKBgVuSoidLJmi8/M5N428/wkFjR
0+nOsZb2G3bs6FHllOrOXh+r5gRUMFabiZbTU0yy7ntLYQCP+NQY++VzwdARqhj3nOHaPMSSfnDA
cskhH67KwnZz0vZaR/gJ6WTe2JE2hVeRPooyAG/Hp15PM29QmvlJHmRsiJ2tM8XmXd8Q67/o6PbS
N2lvmv0F0axebIHNs+mAr3TR9V4u2PboIztgCC8rY7KzizpM6TjwPVPck9Mzn7xYdxHP6PC5MCBl
HguqWU4zD52MR3rmPWB768vjCK5IQoIfiH5m4xJKE3ik2LLWY32cy1x7E5pMxoAAJSqhp7ON2gwm
nlTEf6H6LYUzOK74TPzmIp5oWM7zPn1sprxPOJa3rjg47RAd8qoB4tJI7Us3IK9koYFZUWdVOUwj
k2fixXH6jN8IujwaQPvEp11fUjhChm0urPZAXx9HEJWbR4qycXg5YXsi/JonIMWWeTS/+mbih8AK
79rjuSZrFQdeTA0LvU80agW1L517UiRYjP7JecxYnJe/jv2EA2sVly/JLwieeD7/PKfAzdV2eWK3
4Bf0HMNABLirvEMVebb84o4uaBZWj3JjNpmvEPTmm398HlyGmL+/PNVvgt5ygwmw/tuQMwuVWWSD
1m6aUMmVNtclzJkkP/7jV/lxov39ZXyqYy2srPzP/+3QOam5NwGbYZ6LcEh0BDwjWE+WJvZ2PFPO
kvV1Ya5Mv4w/CStoZmAOVIasDEwxz8Y4OYdJA+fm1kV7m1EaeLm8ZWsXU+1ZY6r4jLuyXpO3jMp1
x7rYXqM6VuEfINn/P4+5n+qv//qf3j6LpAwS1TbJR/vrYMXDh4x12DDNZbRrOXiJf/n0F/njp1hx
fiv4PsHbZ/P2t7fykwlN9Nb8bf8GWir523/nPwRvxVv546+C5E+zm798iZ/GausbMoJpw8J3HB1Z
kqHMz0kOQgNuDd3B0WxR4SaY8fyc5MDR9+xlusFf8GO7OrLCT3mCv1oGg3w/fp3lW/5LJaSGtdyf
v17ZoGoJWuuGxWPaJE3y29hehim5HoIsNLg9dBMVgPfGNtrG1ho1eYnjp6DUt7q6tR7Q33nCzOmD
ksk2KZ6ICKBh0sKFr03Pilc/7IMs3kMkXHXa1hPNrq8Fa0RxiMX7AgWN64jtb/LUDa9m0tJb0rj4
bO8Ik68Gc7qy4mZraRe1+N6M63yhifbmOfqMSwJ3zmlii1wODK+7deh+x3KNfmeuYhhIhks+EOYS
j6lzX5QB23XCYdOucDM2F0guI41YjrYD899s04UEWHU57S2vpT9jbx7edb98UK1+U8gZVZZT+Qrs
ZL0B5Qpz4KPNr1xBOKPrs5ZxiwKROLAHlejGK7b+10aa3kX5fLAs9t8/TLzFRaaTFXKLkzUaZAzr
+ortCLWPURN09CwhpF/nBnCLGiKFZlVfeC/KdSntFz3VdnxMm57SrQrORMpp2FbIJzbzrZZIrtsE
eaaYTLXXrWudAZt/ZJ57PVb8rJT0YPU2zMcxmR4qbV5McpvIZnuU0rqzil3QPG7Pd43i5JpaAzxB
PiwO9kdnCb8yHf9ZbYDxuyS03He6x7yO+C09E/Tl/mmGnfWARJMKNvE4Fw9Nq1Vr21bXHD728eBu
HFOXQe65JLnKXV5fOUxaHMM+toXogkm3+lWhFide6B/cJN9nmr7l6LClrIUyttC6tvpqO47O3bLt
XaWpCqTFgaY8MivaNTVtPROTBLEpcUnXyXzDmggKedg0hn/Go8AGJPluN86tk71ovM0Ey9cJTnLa
FLeREa8bKJtysIKKEZfwvcAcKwjCGlQf/boBw9tb9vWk+yfXxv00df+DuTNZbh1Zk/QLNdKAwLwl
Ac6kqFk6G5h0JGEMIDAPT98fs7Kq8qZ1lVmb1aLu4thdpCYSjMF/98/xBMstrsmnTEVrHsntwpzD
+OVgc8yW/lA7C1d+Jn9aFdeoeROSF08lN6aN4qzglWfcWcQaMHtL71N2864o9F1MdJvPUquv8345
LVMXethgZ2VvKnpuJN8Q70Pa3vI9B5aLVyHiS1Y+iaY5N8xUWmN8KqdfzPCnoxLzLXlouO/kGhkL
JcUbXIaQmOTWyW4naOyVxi0mZTZfWNfJyQKXjWcg8h5+V26XAFsAFa2Us/z62+p6/bel5u/tEuKf
W/jtKTGRlDkGC51j/T/21v/M/zhV/s2Z8ZXj0TZC2qkxjS4Y5Q23eaij/LL0w13cNnuw/ZeUfJqR
Q6LsaveU0zYcZK3aN4t/lwiS32n3wLwGPGuXX7Nk+FGw5f77X5tczD9Wzj8J2Pyj22wwN7fEvz7d
rcK4OnCe4xjKhSoTJtMjfmG7Wk/wkOgdJA9bJN62Y11UsbPTJIsUetuHcDeTKrd1UtyEwwXiRT3C
1XRdntlYhJVIbyFOjhNOcaF74ZGFdWsW0zXN+kelGc+LiSuyEV+xPT1Ki85O06NAgYwvo5+cH+x0
VTh53LlpOPqBRMbwt+u0kynHjoeR20yhxodkGK6j1x9BYcZw5cozbW/ZxnH8X7W7GCszH54co7jj
ooMTzVY/IGsScLzqCffVj08gc+2lzo+jFY/E0t7kkm6bocUiavyoIt0miB7EOoAe1BA+8c8wPOsS
+4VE+tb0UKnc5nNMNFxFGGzlGLYGFZDjmhQaxyD7tVS0Z6XJzgL7Je3urGvpte3YPZQugszzd1DI
mGb3/WvWdM+1TusQ9aNLXj+j4dz1AmLvQARg0bqdSbqthh1q1+WjnYw7HTW97LLfaPmPRUI9KggD
B/xgk9kkW7xrXOr7So3X0fIC3GqP0hDQOKUTIEOHvuGvgfptYLVseOtPulGEI3FPZ0pfi6mGYNGH
HdYSez7r1amLlpD6iU2HVxmz5cpo37LlMcJPlqceXV9HnxlsVkavzS3ZN98yfhlhv7qUW4ajYTKW
AMXNDpgrIYDOufa6FdRN9g4pCR7ILTUoRKHjVCFJmDlu98od9r6imm2l1XVQNiNTDjVcUzv7XRcW
t3fxk3pyH2n+qwViKNKqLy/WuL8iccK5OZXE8Fb+UF27Ot9RPLXJiPnK0XnAJXy0xDwGSwR3ZUFr
xWvI13cBiPRNm41BFLclO9MbQIsdUYcdLmwfyREpKerks5mUb7jwTlNjvhSdB2zHebOX+mlCuwZ3
2O/ryP1ZhHkETumE5JkxBBHuRZDCst/Nc9DEXhHa1nLK/4R2VHey5njhNvqH1eLRgqLxUAEQZQiB
0Nl3b3qBL8ooHRoz/fnaWN0zCZ8Dph/ssvBgtXyfC/vFoUYX1y+lWkn2ZLTOWy96kC7TJy26/oou
u8CAaq6NU0Ay4iqdOAAz9CK7ceXBl2os/8HpNaYy7wugKRBRaz9KLojm96ZcwpmnHSUEV5dYzbxi
0+Q/TrP5isEZCyfgK6OGy/M55N6Pv+i/pngiYTltiE/9zixBqIxcQGzbD5H/jUpIvDe0tEvjXZRx
wSRV9njL0mujyaDHV+uYD8NM2CDzngGqr3NOHdXSrUsEkkFNgci+c9gMJXkBYJ2u/zRy308na2UW
P2AmA0O89/GjG8ut40EGtO41iWO3HQkDCx4X7ZzpD4CRFELfSWfo5M6owOxRKezaxt0ACQ7zNF/5
2a27+M4Yf/twLxHg3jq6N52Zz3Uu3jz/KsFwucW9HhPbY60kYi9yknR2EKefI6N72f9MwPGAHn9O
pkl0YcAtrEhCNPEuT42vYcy6de8nkiydH8zkSVa2T1EdHBMc2t4eAqy70gYfoTGWL+msxeEkZutL
a+gc8DTgsExcN2O1HO2mfEri2g0g9z+RsXiv6Jaq8uWJmPZ1obR7PYBJozrNZEzT5UVYFvT4uk7Z
B8NY/q76Zest7q6DTu/g4V7rHsepOJkeNasmCK6rcMSMKLPxo3M4DsN4h3CC++xWoO64n2giB39M
vr25f/IBJa7xH+9uHaJB1XI08SN8kZGrZ/DQkLaH7qkAN6kMGXJQP4G9/WGMv86Mbdw5B8uqbkGq
M1orq691BtV+medui+lSBFZkxpvGmpF3RlsLxtpPMas12rq1wDMXOYza//OfFRIKYT0npLviBPYE
z5dZQFyuZMXMLm4joIrGgdcmDSN/HlZCRQCvXbdbu2Xfk6GiKglU4uOf2+z/wKX1X9xt/zvsbIZj
eAzFbyeF/2b6/118lPFH+fH3O+rfvvIvA4DxB/azv1ez/ce10f2DS6xrYQ2AE4WRhRvdvxsA/D/Q
psnIciIRngc04T+ujYb9B+K67/v0+XgmPMr/PwOA/89ro2Pb3BgFF1jLv10gb763v9ml0txLW5Pa
NMTu7sHBuLyT3SRoRLb7ja/J8TvzZk67ju/v+krOa3cq2s2QOOYOTdIEypaVejiggGQs9aN9T41N
tzGWqNzD3pVMtIk9uFHsnE0vdve4hqpNhxX3qxFRtVmKKXP5lqr7bClLbFmfLENfNVPqvDHdTF46
VbbnumoYKfYCYsWq6XXv6E6LB81h7EjPxCT7+cTB2WGqSEdvb2l0W5YjxRtLg5jmHRleDG+OgI0C
7QKCHC8HFRzDTPVEAwgWtzNi7lo2VrNn/Jo9l9K1FLc4ZyRbUExE/DXL07jXETO4yyc+ppRxGooz
qebb5xsntyRx59rPZaMP777uLTOVzFDqlJ9FTwR5wB8KPYdOQpgyudxoo4QrtcmJV11ipncdWuNL
U1K9EkKuouuVOftqGOeLQVIUbEs7/q50KXEkFyhjbdG2d1QuaUkwlsWwpsXbfon00Tx1pqk9sXDq
b1oFYoe9xB32cz2M90MUA+GG8f11K+bBlOVMt1+8MPGl87v3bLZ25eFT60V10qG5MwaeivLT6RWg
xORmY0OXF/ySXKAARzK6zKmluONeypgnd9nYo+oGFfE0OC1EzdKtQOknjsF6aSWRB1Z5PFRuq4eg
gbQMt1zy0E8pcgHEdGM11QtDHSB/3Lj6ZfyIwYQfxtkdzzxQfRatYJNyn5aDFcaF6wZJ4wfD1CKS
68ZACoGmCVeT6YtqKyoxJq0+GhqTDk1zJbmMqb5DLYm3law473Tg6RI/10O6n+Kd00vAShYUPqFx
B6HPT/8FwXU5QCCMrpVZZuc540FtqtH95Ho7bXRzavd5JZIdJctPdT2ugYZRDZT1yTXP2ReF36hn
wnzRhoYT6yM1+vmY6o1FxgMSnYOebgJAedV19S6TFOy0iwzP2/QCK59oNVTIkhGhb6eP7LK7hm1M
CTacxD44ahO7CwJ3WXBfnMik1jhSAUl2bDzIT+yZqo3TJz4H7rk1CO74ue2APeqm7FDgTH9rXd17
Is5U5eygeEBBL1K8vVLTrR8GBsX8SACm3uU8Uxedlw9PTUceGSdEupf+Td+RlWO9lOgQF+635s5o
bmnMWQKLiNwx/QHrqjbNKJl3zFPUfhLkROfGteZT/GswnOlSFgoisxxQeU7ma2KlyT0jLCfALq+T
aQQWcVVTHTOnxSXxwPWHAvhxxu6DV2p4V2lGrD2FgzvrpX0hW83obzSHhe9Es3Ix9MaDL2p35y01
rd6Rsocnz5/Ecy/dceeM0/zpF6l8mjtRNTvBlfmT5zv9SRzIRitaMmtSEbNIPoyooC2nJuCPcpG4
7l2GLTKcdSkIoVB9V29yWiu2Y1xzFLhl9reqz8s7smvm0wCigLJiWzzmsjVPjVYT/eRFca5J2hsy
EE5NC0BDuHDb6318t4yZcU8kztlmY9qdQGzJ3xmPMO9qZIoXPCHdCbXIRJpf6p1HD8nRYNp/KUtJ
qqpoZu4X2H70oxMpeDL1GB9tY8hOhpfTtER0iUaLRjOMJ812xpbTT6GFfH7dC6AOee81sf5giUkg
rxiOmRyYu7jPcSF1IqKY0n+PS7WsdUl61qWfsQbVWK+d3jtkNUX1DACJYaGaDGSGtSrfpjRxtRwj
MV+aOlLN6JcXndsdHYYaJxdlUlWe+J2xmzxD0sYMtM/mgxu2OjzQhn9WxriUj+2AJaEDGgIW3b8b
YB+dKYP3foNITs9jHOUbQ1QLJq9uOMaOFDu3s/XPfKnz8zDYdMSUEaxPabtH5si8hyJ2TpFf53iP
MsbVblsey3nOFqxc/RiC0v40WmhnhaE1O5OyhFeosxvH42LqFGrLRx8AE23cSS2SQMvy4cuq0m+k
Cjd0WiA8SWGk66HCo1WY9SHl9Li1e9va0+t8JzTLDYhQavcG3tUdVeLlPtaigx43pHKBiephV2jz
26xuBpzIiJt7ESFjBHGsqbDhEsEE62mREGokbKpNlai3AoVyT0+GEThN+nkzTRQHBq8uhG+AE8EY
W9zNMXxMmy6yhgdjsLLzBN6TUb7qLo0QR9ezf/WT2jGnhk7XksljQN0D0pgM5nPiZFgdXfQVmCLE
1cbn6Dj6FcEaFI2jgCBPRA3cRLKa7FuJdaLzf2kIldvazA5NHsFki+yZtqUlYdgD6K8jdYE3BTh5
U3zIuSDXhtvt3SxU65MPnNMzLS/DtkyMGpCgCcGo7opmu9SjhxRieZwThqk/yiTOJYpoEwftvJir
pdfMb9nFQ3rrTrDz0FLU97S6FhdrNfb0Y2qqZR9IRQuGEapXCTOZdrrfZdX2d67TjXdpnrQreJAk
Zkc2Md/vIWyREq8q744/y+HQbM/Zk9nqtbmO/G6s1kY0Ti9RlHz5PO7vi+0EHHvOduL1G7Ss7IMF
sX4AMZ5iPbclGjyeRv4oaHQ6vWn3XPmWdy2udbAhxUTrSuOPhN4X+FljN69NvxnPLhizz1bkNOHw
g1ex0U1A20xnJaXmQnNXzXPlDuWOpGpY4C44EADqrxib45fcBl4iwaD8EKoo3ohDqo1wFzxuXlHK
dFdg9duNJZc7bpUN2r4iArSyLau8sgeMW8pjhgvhtuXAHcJ6SQm1H6ZWmw41RrwA3Im+V6g5bEiu
fcL6VEHJFOmNAMZrZWNg+U3Nob6DNtkGJlnwDYhC4kbSsLc5ULuly59nB0s3aRsYi2O9VibwxdYO
QAAzqZgIl6082Yf92Hyb1sh5ruJRJGwVCsZpKxbigMu7DAj5IfnM95pZm4eqGq19rmZ7l8qo+rBZ
z7gccaSwW0mGySv1jerSih1GoJ4RhLx3oPCfYtB2G8LC0bnEFbNK50hsVFGqAADjGhspk4uhPwox
/xhGmxDMY5ui9oiU91dftKGFiJKvBEeti59X1qaMx/rY4WHfahAp9XZkV6FyfHjqIgQuaGLFGhf/
sBmN6aLHZI1cpPuA4u4Mzxy1be0Ym7TzAuSeLeVvTJayZG2a0ztfNJwQE5ZPSFkgT6gJ21hJXJ7g
qN3ECBt8u+X0ELuVSt2NSnISELGu7ahfSg6wWN17BTBkFWGlPZKfy+8YIiFLwvK+p4TMO0myuKcB
fynDGJXbVz6h+GIwejQn7iHyvoyF/b0gKcNviWCWTgIBoxfOoUcg/faTyId/7HsrvJLpo9nU9fGW
L2GmXZfpu2bI7syyWexrHDNBW7u/437wd26ZFUFsZf2lswzv3bI6AJVZWWJzYqPnXGRm6qzmGoZB
k5rpvpIxk47EVjOrBymSeJnKTcHEbec3rrPXbHd+iBghLNQp9QcQHFFQan55AHc2v4xmW95NMnmr
SK1d9UjlJHi9ekepTxrMubkF9Zvjk8jqjZs6RoitEHtTYlSXxs3Y6VQUh4pzU0gJGQBD30mBfCNy
6lxleJk9eVf3LHicH6u3BIPiL78s8oMRlzzAaKcQNsgnrpa4BwfaEvW6jwVWQ9k7fSjUMv2O5iKn
F4B9L/IoCqb4FMa/yz4+gRA9Vm797HRD/Oox5aADy7l5kof3pon3C3wtDL2gmGXxgf9yuLKjTviI
OPIGut235A21QNdnWreI+q88Nf5O07GHxqHkIWso7x2wWO0ZuRoHdyIzK9qcBImE0jAm3trXYQOh
kmdQK77GQfe/Yk+Z+6ziW3GEpeBhLJrfM+ibYzE4eBGttMg3YiTSSzeRHuJ+rjZQVnj5rNG602wP
p2eSN1eCyCV8tkp96jwwlz43BnKC6HKpyFwGgi3HidrXdh28jrP0deTTOJ0foyhtOS9kxUdu+At/
CiZyyt2S31zGxH4gMh+QvbRWA8HgZ01bxod8WEiwQyMz3ku3ooUEj8WmTnW1w+NI1jz1C+Wvl0ly
6ek849oAXVpHQxu0HrQnkAN+vvHUjMPLHzGJcpMb0rVqeb+YxOZv8JxGnizyshUWPxySPb5ictU1
W0pFvwmQjWoNjQaRjpe6809T6fP9VbeeBiRun/w+x1P9kDuNHtLi8F2P026M/ScPv9PaMVAIAfvg
1SvKedd6bswgsanJilbdHqN4917r1fCxDCR/fTdyXjS8Hicqc6PfGmemYkWnLVanxgYR7MQWnrqB
xqylUCeCXvLd9aKes5Ft7ykbrLcQNSjF8+dJw5kvUn3nL/bUULytYeSD8Mv8M5X+VpgJcSiQlylH
/crbRE3m/dYpLqaisbXn1Qx7+BdwO6RfDTDci+KIFJKiY2g3LsVbPQ3pdk6I4TjCnD6cMqEl0s5L
gyD3rLOWlct9DNLkkNvLRK6nxWsGX3VYAxYTYZS7y35BqXjwgdV8xHOUbp1mVG+K/e0GMzX3aJvI
bPmIk64TOjPSTjlh3xk6mN+6uu/sztE4sQzNN5GjgbSWA4S/Haz27AB4D8eeYo0ViB/vHYN/vXVb
RPe8ZBhIi1S8mufUvHqxoa9HABsvLBzEsvW2TwKl2f15cheKniIhNto8y7fezjm5Li6MKT7usDeL
itaTwb4UTcOEaWmXmblPOUqEN9Fec7dTdxyus1uNH1UBTSZYaihIHB7iilgDDW12sVeO9LawxprH
THGGXXGEkztJIi7wucUQ7zKwpRVl++zoGoa8Gw9ipjUPMRtDftQwbMJjPWT7sSQeZbfjcpAczw6w
Zcc3IA/Dk88p9L4XI7sJRVcvUkzpwWdaQhKuZy+KxuViU39Cmlnp8amxMuNctgNNLwj2Kzsr7L2u
hokmHAyuFUhkx/6gXSdRt9YI/UM6Rk6fr7tMrxYxXrQW3E8ID52l12HMPOKoLS0tOBU27xXZhmVD
p6s6s4+r92SK1Mvg0qW8KMa2ude1q9kT1R3sM+/ZcXP34DU2nsp+wNSoCXnBq8sRK+tayMJulg5v
YDWdwNaz5C6yJloJAe26EHVy5x3Is8ahQddXnfKKI5UEnDrTzK1WWm/VoYvTgky4E/PWeh8QJlnB
mPYviFbYBriD83fgrcQTNwhz7UQeqyvGprxdlzftwZC8S0aHgb/RYMCZBSTGKm/7IaSsxPnULO4X
05JxXPJzB4ATXeWyQ7MCp8rEqlzzV3O81Yjzp1FWnFPL5pcVU7m2J7ot/80U9j8g2v5Lpuu/TH79
L5R2TSw32Bf+a1mXIANmoWvz8fXdJn+Xdv/6yr9kXesPTzcYc3sOo1TSx+imf7mB3D903ySOTNG3
eQsg4xP6S9aFs4hzCbGVyxteItv8mxvI/AMiI1NzoszYgXTAif+e1v5r9I4y/l+mYP/ZJW34ggmB
qzsOGUthmPwKfxd16RmgEaW3h63KOv9x7Jv5ruTzRxWKnzafmr/kx1GHyrv+2wv1/3AA4DT6p5xs
AJ4k4kDWkT/cwVP4rz8Z4HIOPWUYcL/00SZtTFt9SHGj2qeDYclVrwxm62kz9m8FwZglnKwK9dVz
CxM/UD7qzlYv8L6s28YsQN9HKUqSgWPJMua4o7UAAoXeqgh2rMQzvhvFjSgIDk3D0zN2fAJU5c2f
Jg4Hs6MDl23KdN8lQK0PoN3+i9QzmYS6GIb7GTaYCvIONSVFpk45FkUqWw+G6N9KOhE2tgGwyZPy
aKUVVSVsuuMCVmEpP4kzrZMOCPpSGVXQRtVv+jWMU9uM2T3Xb/eV8Eq9NSMtOzVSMZxMuDBQoBE7
0bNG81EWLrFW7VmyuBVG8zeHhHwLsWxD9lrsOzFlNJQkVwDr7maYJINut8rXzMpf0vTG+Fbsx8aI
ydbTOCb54oGSI1aArLjZdCv6p3zTuivVGHgT5ClhgluPx54vbGp7Uyo8TTTCUiuq6GRpJvFBnolw
jG8Ri+HIk0BGR6zcllGxAagJ157SlRVy2tZxgMq39lLwH1UcQqN2vBubvj7hTAbIHDW3vDM9Hl1F
lLkitrzmMo8VMqZDpIOMHuYeJ+d2Qprp7JjIst7C5U9Ne2/pgJW0QdSh0fQ9pOA23ZpEhLGpTfAP
7VJAhc/6TaRiSaCDRgvfLqIANHC6XcZGCwcIMtBTjLiglECzvmg2omXR4tzrao52YUUt9waHlYd5
KdoclHBhBXHbs696E6hjfEe6SbOvl8g4QGyw/JsDmzDJaFrtB+i8vForehS0dZos7nvcW94ZaJJB
062QX5xPkdWRVmxzRYqZrt0qP+kTInQwNnp6yYRf7ztM57FuaQdpKnVIFlm9SuIKvNZZg7KqL12y
hA3Y3mXd+gk3QF2vHIdF36mushhgjuhkg+ENUQccCHTIC44yOlwmwyxORYshYzJUIQm5JbgdbApM
A01aelA75SJCWzOIA1Cq6p31xoRK1tbzcC+0bt5YcTLHhzhWHEWQf933tvO41DLTBeDlmlUC/1uD
vDR6+v42zoB0j7EdE3Yl9jnN8YyTdS8G41FYTxV2K6xGzFVmXswbz5SaqRF4kKOKO1NWw4sf1wyt
GSSAfHMmvAKxZjVj6NlIqYd57IzvqlbExmgsecnNpO63nTRoR2Xu6m8sk5r0ldnW2C1XNNBoDx4K
zsbxa4InrZdxFbdFYzK9gSnKVDxLnnoBsJMDu3ZslE4wjv+Za5o3XOj0zIn4/WheppCPc8D8Ranu
ZyuTE+rpFva0telnsF9yEMVuSHzzzrEyqtAskFkdpSEeKsbJB3m9WoxbOpNrUiBvXpVM1ZfSWdpr
nelfZICcFRMsSUNVEe90WArn0nW5IIEP37izRNaXbnqlfbTbTuQPj8h2IuzGibpFpxk2M7yVi067
RRqQy7jVYufTj5QRYBdgQenRp9Ag4QH24IAuJSnXVTPbxqeLmHwoRF8cIcTfTeQfGfO0Bpx9wyhb
57uuZgMggFvN1torMSC0k/bWyRhySMthBRTHc57M7qYth/7eNw1EqCRlloNqMxyWfvlWJiaWNbwd
C0889FmfBMwZOx3qSI4y50+M7aln5dbegQbXdCMigm/25hq/W/RA1j5HKtcW7E6cm7jIxMRiOho9
Lu1I4DhMgOIBfu/mO4+SgfXcVQz/yYm6PFlkC1gt4k+P4Gqglba3Mz2grCCm9HWBArHKJiGePZjf
R/vGEGeUwneYeIBjOhrgFLRrNORdT1kEFQn2AUCPe1bCSQ69Y/+wO6UXaFdqWzQ1ZiWHJ6XdwyOY
1irCrBA2ywL2KG1jowy0uW6+Ug0OHoGqhoIWp2wZmQBSbcOkoRUMAX7AWpgMD+kc569dSvagcE3v
+1Z3sOUeMQFV4gOztclHDDulGEqEwzB4F9Jk8sXlfVoPk9HsuFGVXz2z1ms71dHnXBSG9djWkmW2
W8oE61hHdJQ5jtNkgeJ0wIkVMTkk57qQXV5MmMj6pyIBSHFIu2wLYQxHN/Wp9i7fNNCWcp1MrYB4
1+amG4wDmW7k/J6po6U8j+FMnXZPIwGfm0qdWRe3daHvzg7+3WIY6+vslfeRyfQyIZBFeYLUrkVn
RZdJg7KTE8JNPQsLMsUmRnkDn9YxPMB4L0ElhaNnNccMsp1m08Fjks/lT0jO/qB/1e70e2Z9Zzzr
clTQxbxPFz+h3K0GtUvKGXcaqCU8VCcO7BNZtsbeetSqrKNYRAjQMW9yMlnHzI5fYpPEYt2NPADR
yPIMeW01dlZLO4O2JA9yUmQiqQ4AbRGm3FE23dyLU0J9SFBonYE9wk2/plhwfe+H7ly0nrlKNYOG
iIlKJyrJxM1i0WyVi9rCOzSGnAXNdWuU8EWm5TkqGHgKSVmbdHhhi7qMzpU3VNuoVc/YebQnmnOa
XefbIGaWEj+i03TbClv8lhXIO9JEC4c6b5xQ70Ue2CDTdqSnLZAw/pVJBB9fKay7ifcdVQZYmGiG
ydpquZOGOfj5beMxicbjTFSr5fZw5LjQgsq4vakJGsAGxGV7dVLlh1isWwiXZUQlk6sXD2636Efd
L/KfdrIR29hy9sbgj6+ZojStx1iLrmnrFYRneFVBTPHrj54s/c6xQeCTKxaKtgE92mqDZ6OMp0Zy
jTWfnTOPB/2AMgGFRGQmDepNfRp0Md2hauXQBFXpp7zeiI2xLzG5DkMmD7Ho08fYN+yj7g3GE+i/
6LtoieIiZ3s47xowKixMRrTPOt0+xLzUeOymDC+1qaUMpyaqh4jeDYyGESi2Ej7CCxgPfwWkCJ84
kxB/nYgi/mKwp1MV4vhuxZtQyiu5Nu0JDHu2S5OWcoIpW7alPg9vlt3JIyIgjsmF48NlLqmhFG2P
BNnpeg72JDGXpzyb52+a/CQfU0Z0Dw2c7Ac/qRT34dQhzS3pCxw52m+yKG9fPKAxlygpy0NCNmc7
g/lEM2A8Do6rceK31KqtQEq9ONqTNj0No7R2Q5kO95pP5qgTTnQ128o7gxU0jlRYum8aSE3MlHX1
ZlrRvq0Me+V0Ma60jAo1rIRLWNNd7vCcWZKTe8LojxXPWAFjSU/gkSh1cqkmoluXA88YpdPaxZDU
rHpUxwIfiMPDhMVOXiKfKg6/AAkkhvKmWs6YTDpt2buK36D0SuPZdIYhX1VNR3I1Gh0a5jSIR1e2
CPY3qiqGmQWMIKdsgTQUuB8Y+Jf+xjFL0vd0CqEaWhluNP8jS5URasLIWWfKeSvgGG2AfidfHFqK
UHOQ/9fxAg2H4flcbqU9NntVDy3dpGJ50HwacFC6ym3e8EM8jQrljCFMaEtKxByQCNdqasRlbPVh
+qhMMdX3ZNjr4lFzxtgNOkSSiJsIF7w1M7yMWsmymaK1RfMmu2wPbAEfw6BtbVVlD9Ia46dJGenP
guK+RTaDf7qMFs12yEj3ahbGe1/51lM/jQIBrxE+feGxv4RZSiwrllryNY1OdtAcy/yoLdGBF6qp
ElyNypkecOZZ343JgDQeK4QemU71w9wYrBULCVoObK3BqmZ3dbytp5wlu2nN/tXh7f7II9d6th3d
aZ488n/dJapqywyXjMBceKPnhLEEzMl8NqOP3cZbHvgyhg7MbHtO98rgIQx6BpwZ5/a2CTs5O8aq
yPn00k3nGTS7D8jZRuY7wENrBRXVTXCzaIzcak3R8Mo/AkvaoOJ9XfXme7GMybY0fPWifIHtmisR
vR+qfmhs6z7VoOpiSgpU63nHbo6Zm/IcAjpy9I/MTcZfcelnJA/s9CVbBu3NoJyRBnB/tt6ddJ4O
QzfCuvK96k4spnMfY7yizi+eop2VUYI44+3lRJ2cJmGNu7rtwaHwEn4MbjyAJNGcq5WoZsNQbmvA
sLtL3Ww+dI4wAtJl2UNpadb55rr/czKmG+taoQFPEJqovC8gklbN0rDiuNE5TrxffZx8wXGe7hnT
RICK60ayWotWrFoiHz+9p9x10st0YwlsrAPMpJfG8/vXMeOTU2gl3uEijoNocswz2KTqkBaWvGcy
9RNbVJQI1fkPNcfZK3HOmtNVqr4tYufsoKPYlW3uPC3oyYcl1uliW7rxJTfMbNVqOYbYyM6u1dKY
4dxQwx1KQ3WnKbJGlCyaV5xYJvcDAkBgKrpIV5Ay1LXnTvpZz8K6T/CEbOYFgG3rVc3dgJZLnWr9
2uskS25ssZnjgTTpKa9AMjOSEBsMwAvBf8z1xtQTnShMzkBdJt6GpBJM+VExCif331IkuV8R85ct
xNl2z7Y6PJB2nX+lnMUuZRcv4dJG3bkHx/HYccpjlF3o1mYBqH4wLUudo5ZHfmhZ711V9b/StCnD
aOnSjxmMhk0skyu1USKaI71nmKFmPl0pu0qQIOqvFp89xRvtYc0Em6kL3oRFJdm5NIfohW7t9mCT
an3RKp6rNnEkN8GhDBgn5IFMTOPqwuahOWsYA20AcjHNSpwTTZY/1jgRTwKSK+CUZ91Fl+x5q7mM
TPzeGIHXfSMbOj5bYrgLVO6dxoOGZFoMmoGvN6dloaaKJag0S712k6p97l2T8Zjbs3pyG9F+ZNTb
TCv3T2Lz5NflG4iJ6GPsdGjOfsz6cmxB+18XVr+X5U/eM9UysJ8p77DIYP1f9s5kR3IkTdKvMpg7
AaWSSiUPc7HdzN3cfF/iQniER3BflfvTz2fZGCA7Midzus9zqERVBSLNnUYqVeUX+SQjxRJ1I+cr
1SfO98ErvddKFguyrq4+gefUiO1Cv1UeIo0quuo2YqcGDJm1gx8oJS1eQjZPBu0+Bhart+21YK/V
YC6tbYbzkg3dZ1/0w419RVsb6YdbU5EhmnsH8PUVgc00xF5VUVK/t1okO8wB1qPKM0UOnN55W687
lvhqTftE+QWazpvu4N7G6mB5OKkUKMl51Y+R/QpVBAR3nU3Jr0G4/g5G87ydU6zrlDiOMMkq7CJv
GWfITQR09WB0AoWcXz5iT/AH5lvGxi2QgIf2dib/8CGDxH7WackNlNgLP4Nlqse58nECWFFUvrpF
88v8ARFv9Fx+LoBif5H2io+xsliGULw3cdFU9NJamN+AkWcRwpZdZatez6Do1bzpeDWvx65z1uOV
Zs5m7JXxe3WaW/MkwlHuMWhbN1EK/RwOGeOOIFcby6tus74O2aX7j11i3Avsk+JWRC54BOcPrPoU
ZkfVlQDHcMIck2nmdqBaQZ2Wou2p8Y6d62uqwAIFJCOgSpBXleFJs5abqZ/9cxLN8QbRo93bQUjj
KrfP95pY8YJ3rSr4+3lz48VCnQdOUBQwOd1jOuv7eYntPe9m5nWhxQy4sx3MY5Ya97kVgBBGlLoo
KS5XTehDeCGlIUU92s6G3u/0ws4OFxsByfQcA4NA7TIqjlYBVj7CuBw8MTUuLvrb0m2cKc5fRa5z
j3by1ntga5C76yzOwotME5T/UZtD58beOmW8s8H6IchPzTyXOR2AdKAV4Y7C+QzAVF+1N26Llrh2
ewnhMBrkzrS1+UhnR5zBp2PB8mKLBdwd1IOT9M0Z/iG9FLAQ72NbOGdR03q/whmrb3qmWwdYbulJ
0t1yQ6VGfZO4iY8zF2NdOXooebLkOWU23F0Q10xHlsewpfE1VvNmsOZxtbh1Sl5w/hEwednA/qc6
LZLii/Lg7Dgw8H/yWJlWnu7hBDT1wnxy8QnLpXRptkosFywJJH+kxq5ip4V/nrKuflisiQbxvhH8
keWUB68aF4bNuT7Vqk5fPNWwCk6VadAbPXorEK/sFQ81HBMl5KsXz/jbhRjYc+G8dQwvs47K2UjD
vnAyMJattF78biDqPmOQtecCYJCo42mbTvn0oEOJHW/2rWOXe/XJqmigJovdfBMJGxArqmjLLFL6
0gNz4LjOYKxoLgPAjl2b0UhgM9ul8xw3zrFzIUvnkx53Ts7rdFPGaT2vZ2CvW9eJecarAbnB8+dw
32dNa/PikcOdnQfmFQi//Qr3M8JFNqfxCuUK9sPgpclW56DMMecn9XNGmwoRR2Um3E/M78udlaPl
3QxxLJFk6wqnXYH4QW9AFllvdAubky+g8zNnRhxYx3E6PGKtoni40l7yFOuFzqI8wJC5wmqkxk3a
JP2vVBfLfulH71smF+/Rn4LK3mlYB802TfGZ7pRTsW6llMe3qzz3JPUFWMDJ07lskUeGzuDeqJt/
610n/T5YYl5oISHucJyuMNzTgtT/nLhL+d444bi30rK5TGA6yJ2qxjxAF8YzJhmQ3tdEEh6dwcUA
kXUfyk6gq/lQSm07CL5ZlRPv6pmgZEJ8+mR8WbymtN1iOsOaS5dkLLFp2zlCSnfkKhC1gtpw5yXm
mt/FOfDUdcO0EeFMqEN7ihZvqe+dmR6TTTr69S015aQ3Olh2X6gGnoI5KRnpC7KDUDMny6WHaGwP
aMjNsm6janpPfI8XBBLqfO4KV2/7+CGpdU+nbukFzxn2FvrXILhkXpuRHdPTOZS8CQ6Ya2tMbAAh
vgN6MFTLzRPmiok+qGGF6qwesEU4mGbGOQ82iZ6hxUPqlJBRK7/MNg6wsh2vEXmfk9p4cGa5vCGc
jw8Wxh0ATDZGOoBr+87UzouDm/ji1J27TXxrFLsqkfPGAFy/gPqdOZePvvetq7MYa5CX33SWPdy3
lswaJEg7dm8af2LqYts5/4zB5JJAZJe17rQ1vM+MGpH/2VzvYjWlkN9J2+F0x+it3SzA082FeKjS
drFgCsnoK7RjID+Ja9tPUXgl7CSFKJ7ShFH8ZIUcoCl6pBi9NAoeZcxBaiocdddWtnmE+CUe5eiU
l9lSZQqiOmk+FrpJ7jz6oDnLN753FsaCYZ2U1yxc0jX2i0db+g3eD2BpBT6NeGV69E/MpnBo0tkK
fyRZsXzWAQ/PFsMRZ89BNNf6gSUuwTY5HOOWdsjfuNuGYV3mCW8CVM/pYoQT/hit7rrA8RDhk83f
tHbk0bG75SxkqU8M+MU+agpzw9rOC8gE4su4PU26QcWbb6wpvPCspH6AnKhPE36hW3fshuPixP0v
07tYEbht6Wv2g4aynG6afnppSB1t3m84Q+TpuvO68lC6iz4p1u3NoKv8yZ0GdbIknTxLNvdfZdo4
9XqBf76vc1EeUldP5WaKiubTroWJt5CHq0eOSKjfhCRessHxH4Dx5KBptH5aZMs/WtYhEw3NOz02
WIBxwjLuSLSxiGqLcdtzDZ9AUnU/eAMV/irVY/BsLbYTrktyqcm2MvE9xmnzCCZGMT1gbSlXbu/C
9xNdd184Or+pbf6SHUKwA3Om772pRE0Qc9F/W5DVri/kQZ79nlQYXdTk2CJahR+htWTpOg5SWePm
qZYHeNx8I2xuqPVJvAeGW+UxF3b8aCQRNJlNimKahqOGW7XbtrXphY/H8FIMs3fir0UXnm7r+0Sx
w5r/+R6HQ7a1kwqOeLD4d71elvt5Kr4aW22KjALHJq4ofkmD+exhTH1KRmfct5Um2hEHTzM1C9vM
y6/OHaTLY2cEgCdnnID/4EB8hnvEvsLTPDzztdQh57nGYG3G3cDxlQlNj8JhYUM8dmzbv+m48u5D
IWzsHc7UPrps6DkJ5Iqkik/z22qYpvqUDMopVtAtDVjzqb1luvqjajNJKWRn1CWOpD6PXuU+TMgZ
30pg1VCDqezoOO4yvol77qZRRAdWVZILSUnppEBTwAcnf9VlOFgrbKRwfOzKWMka2R2XVKbGuVgr
tgg3vaXLNyfilRUXAVuWGIUzs+UIH55pC4EVu35lntodC64vNmjYylPc+huhhbP1AWdVe+Eol7dp
NDG06rrim+eEhHfCpd/m3uz/AvllbjBCYNPndf8hIPvQntnnvrXOxAAPKFRsZHXK3MpZek4w0o7H
GyPBAsqigejDNAe5t1aftXJLF8t1ZxFqBCTmopEk0Oqy5dxNikUu0E0NQ9TET6pk5gPzcnxO9OR+
VeM8fU/Ytj43U9+3K488D+t/eGW6BCmB1oXQ67cmY35JuJ9DDxIpW5Ol4IyHR47FeOh9zRwm6+gD
jrIuPo+WEN9zR/nFdqxDwgDtzItrLgPvGFKAccMvZS3c6rAw4tohkaNw3wK4A4TYGlW7RMplWUOI
yOe3xs8kc5s42ElZ884vmxgeDwXy4boKrxHCTifLuU9CVu9ulNlJB545RZOBAKWyWf8IBEWpK08w
8cMvW/G2Iu0ZYr0PZnVXF0ncrhDa8CqlMW+xFZGEazOg1zvNbTBNfEyWuRGEoqoK1gUFfy/50DJH
kWVG/5ueqlVHivSIyF7gaG/N9f8YeehwlSbyhZmtk4PwknAyi1KpL0xy5V3NBPWBlxd7F+qK6Ugj
HmSOnSjsbAPUcnpHb5bbNkut5+h6uip80Kp9FEzd2mU+uB0TkW2mJBdnPxjkV+biNu6Q+3ZWmMEV
gFA9hCRXCUsEiMM3SyHsEw7i6Q5cFg0m9lUkL2La4Ru4b77v2TxZg9xa6fjgWiijsBY5XZv3nk34
aQ5LqGQ0VG5pJTabcW6Gn3at0nPPduJOXlfnaAEerrUob62hlpgE+W+QGchM2b0R7wLO1B0VrdmZ
nBcMgE5goMTsBmoKft973NfLQzsM5W2V4Q40sW1tXRkWx9zW4gccArpQar+9LfoKZ9LSpO2asvtk
QwPg8oMyh/gAdEvDR6ioI+kjZGIqzNX/Bwz9P7UYODhXMLT8371Bbz9N9z9WP0l95v/JGfQff+8/
nEEBXB8sRjCsNJnKPxOffaKbEoc+tGfbuTKfAWj8H07QNQvKUhkIDRGZlYU/wrXcxf/rf0qb8gOs
Rr4W+g+s/X/JGURwtP4zJYiOBCeQXuAoaWv9F5KLdkkd5Izn923cZ7tGpMFqiLxkQ/rQR7Cej3+6
PH/nCPoLWwPmtW1LYNVcEeKsv7E1aGOifV0EaKNUp+wjmaVXvbF5GOyy3k4zmlcRLszBkM2FYagx
MH5JY9WjNoX5mrXEYWdDKeLmX36u3+HTXAdXEqx16ZoAza1/8yldT7h0H2GgRF3/1pX8HPaIQE9I
4iA79xTQobWvEBx3FM1Mm3g+K5Knp3/+IX7npVx/BgeSFd1dHh6t371SHEu9cEp7f1+jzu+Z9IQn
nz3L8z9/yt9847Q4kNbQTgCcJbj++Z8CvpqLzGKf+nunUgeVjW8+3qbDmFDW14xm/JcL+ze/k3LQ
WPjGlXS5kf7zp7WytcUE2GMflNrbTT7Z17Snp+iff6ffXWZcObBZkMvR8LmH5W93lQwzuxlVqPcq
JrzUZIgeZd4/DkXy458/6G8uHrwvz6ZPWSusfr99kLIWruj19g0TFKDCSn9hz2FKR6Gjk2Z3/40P
8/6obXaVUOK3D5t6tyKX5up95bjYGID0reKB11exYNiaUu/wzx/3R5HHb2sBxkUcVy4rAhT2376r
xPbdpdWR3tM4lK3agRLQUYfiMQdFStIizjY1gukuZqdxWKq02lGwE35HraOBt2SehPzb7p2yGDZO
5tFlJxSOQs/xKaBQ7Lc7WRf1xo9LvE/genn/FbzbVzQ0AyCtIDWu625hSqJSbyAW5T20RdH+C1XQ
/pvnnF5MTwYS0fav9+NI/eCo5kTvozKWx1RZ/nEeFG1Bg3qxrtCmNDTHso1+aSeueRNn8pnsnP8v
l/rv7tdAuxLYmxaKGfJvT0UKyJWYXLCnMAV5xcVdIrxgZZP7+RcL5l8/KQDTxXnVd3zFtf7tk+Ka
7QzjCH+vw6SAX0RMjxj+N0LccvvPtw/Rz78+HdfWAEoMGJJQfPjHn/9paWkK27G0NDSssjPbZoOV
XK3q0z1npOnRs7gRZNM9c5optin4l2zT+YL+PIDshJgr0s2BqYGNa8IYnO+V90RcT30qFIEDo4cu
XztNPz8FpnNv0YCqm4z2lX3ZUjK7qu0+nXY5iHZGrnQJi0L3R9IH/qGOXQ/1ngGw1Zhm07aN3Dqq
xZPd9ALajYoqFe7HTlLDWdh0f8PevpTKnrAyxcbbRsMkOZH7ySUURfqJraA4urgctiIPlsMcKIvJ
ZKOPtNjo98RZ3Mso+cUXg6fIChl/q6D10PNkeLbTGRd352zzsAaep+CL4JnAi4/X5tmVbU3xd1l/
+pHwYY40VHzFc8PZu7qGdMth3pUkiA6J6NInS9TNxReFz9CO2Tnxpomx4TQ6zXs9DeEZh1T4GgfQ
mwaQOj+I+bI3D4XzkVnpW5lLaHEZePObtGsvxAudO13EG7Tcg+NaxaEcbOAz7RDJR7y9FWi82PNv
hOuYywJ2ljFH4+1N02Z7fp167Q+chiCgI7kuIPjAOSekjVil5tsABRu3XcbQBkdISDtSz4Z4nzfj
8JMtE9cEJeg2jjnxVDT2YXEK4dAoR8IOqlzzZuM2e1WuD3K9ULVh+NKK4JVt20zTAqEZPF2Fe+x7
/Bhjgxuz9ZR72wxesa0aASY1IZnEFH7h1c+8AJl+leZu1W+ywU8OMgraXenzfUszcPkGy8BuJyNC
IyNRiJUY7GTr1kp9xLWcb3Qg3Q8ciIJjusjiy0BgU638AVYp53YBN5jFY2LldOeWUXYxBq+MHLr8
FeQNBAchwDUpkgIrHSru+ACv2lOO9opJMB7rbcwW51SYdo2NC2pSxEyMxG6CuCxoAkz3vqzTBbBu
P9/KrGhOi9d51SbJx5lHCEZzzJB3Lxc2OCvWg+K756ghoFgTK1RwTQe1QaHJj2T9YSCyePYWCwEt
daNgXzFmAnWTFcXGL8O7rJ+iA2IxzWyIN/y88Yh1ANEQa/S6wBQHQ8lKlls5tjQq280Jn9C1v60s
npxyRCZIZjhoOn6WIpi2jJS7neFnO4ww8nZBQ5M6HTkF3+9E9aU3cX/kDPYC2CC9t9MVwze0K33j
zM1PnCjNNulbkuB0M0KiDBgiDJHTHC0bc7FnpXKdQWknJL4wFrLwz26anD7FDAcPKlOJY2eaGaGV
LXKWqyK8oknxKdooBahnj4Tn2/ArcxYVUmU3gsZIqQLJ+YqfQu2IQ5pYgMBmGkesibcwW9H2x8Dg
8kEGZj4Eo1WQFKHzqiFds4PVjbOQ1odpYIM4LSAPQzmm20mTxmn7lABafaKGwGeI6jeQzpeRCIGJ
fGgR4QvGI0Ta1o4uFimjG3yzwSfCtPMCsAuiTxQ58OTCtr/aSKj9FqqCyAmzZ1Lo2sq3olOSQb/w
ajbHSMzxTVQP777fMkuoBPq+YrJJX1BPp/RSnrscN+66dsdlU5EIBcHQpvCfLMRIt08ZwMPIX5HV
vSPrRBNVqpcnKArmTFdr8n1KWHEFthziLHayb5psujdDNZLVAypRozOtaGgKXrzGxdDfztamnDWW
wyB9772AUJwpJihylBVFCGF58YgVijbfuKC+qXdwGmfpJloIDVAnZu0qxxt/0qDQIWHUKJQ8a5b9
znTaObu5OY8hrYh+nUbraRTzWrqzfUt1phvhronzXZtrDvx5Ne4qNyBnaXccKHAfrxC8hkdMdmWy
a11tVnmHRpKW1q8JsFMxavXMJmnZ9w0jd8YOr6OH18q2PbUdx8o+u2X3UCftrZOi1GvbQptlBd+H
YflpV1je8G5PDmxQai6qVeOCpiGTvYmTxQVdNSJE9KNz14x9+FiKsNiCxME35rtnt8ILEFw7n6kK
n+j47ZtvYRDCJKfJe+3Nyz2TNX+XktK64ulG773UzMTsPJp3+B6omvYFA2kApxZB6Wou6xf2ZdOD
LBPnQENNuG+TEbY3i80don29shsreIr5fT8InQ/tJpvylqvhFd7Ect7gV7XzvtIbfKeh2Kq5zYat
V3FFVvQg6PtclSBMIhavtyFuzXdpMeHHIB60/TFiSOLvvLKAxmaWXzPO61WUXO0Wuv+krrs68q8j
9u1PtHu5IFEI0TTE+PNH1v6NYPG54yFs9kuKV1Q6QfYhBTQFfNKI9z0ta/Z8NZLmUbxLElyMtufz
GI/tDVUX0wVD8esgKaWIAotc1UjahZf8vYfvYmewR2TMd20MlaE3cudmBia3dpsn6YknnZjmUNWp
tSK8Lg6kxNLTNBv3UDQUq/WUdbDK9yWudMVNMTSSyXqVg+sgFLkNW6qIxxr36dwV8r4Hm7gpRVx+
VL5rto2r4GLMKcVErBaTCapfvJAQkpHBD4snhhdChCREkkmNP9t8oce0EmWxoToH9j7d3uwZ1byz
LL+i8KQqjmNiflVSVqcJENmTYwfNDqvCfdIO2WleFBDywEFms21reB2yLPqllqzdxnw3lwad9qhV
E9KhFrSPCw2dRPPDrzZo+ju7tKJdnuBU9PwUSzu9PNlhGmgCHVMcyD21x1i5xEOzuP7aOLHcwcue
dkuoXKR/NypPqeJO8CcpdrbTdyusnMuumpLsxqViIV91RZ+Ma2bJ1JmAO/8hJ5nfhKXMul3ZcUUC
L833YRnYRxdxnhIF7yZz+/e5narzVE13U16ZL8gGPXUSTr2J7JxCAV/e9Q6dOUFozKdjPIWNsxmO
hZr3WWW9Eq7Bp98veGYx2panKixSWKnkuqPeK14mM3V3JBHQrnkJHqY6OpWUQry4dQwGBlv9pgmG
9qspx4U3N5sC5NQqWSO5jZtasjZnlRfd6bqMHuyBKDOTSw9ygaR0HPZJtUHIGO6Ryd/qGSJOZfW3
sRxyGBvjFrAG8aEuq6mRmTZtxUBsNVTLHvcVVlNGs4Y5zlkuDA1kkiQPbOyh40ZpuJkXQjCr0vHp
Rp/KV5Naya7W5XbIaMfykkM/2t2R+TSzPCZxuAk0hmGsIbz7JvdArzzOb+vax4e1v1J6R58gXch1
bfmnoCJ5JJ0ED0L+PExkAhoy2RuOUFSqRvWerXy29SMc1F6c0q/MvHrv8PmrtlA/ukaF77rwulUN
8EOMs4dncDngv3mZOwMuZMAXZ/WvfiqH+3gg9jy0H0Fn8Y6OrR9+Ur1KJztT1vAEzINoQ2FfmNL/
jLKf7egPe8yNwOmS6JkuhnhVNDW+A32bKPtsSYocct2b27y1blvuIDyqQbYPR4cRyqTTXYTNn7cU
htN62DteU7wtzhdSXL7zZWOv7TEt1nlT42NRs8UXaJLnvgI905nypV38V69J+U/zmdXht6lStzHd
s65U3Y3BBrXu85axbhG/xDI4qKJ4Hv30o5TNkeFtTpK0vHM8ijuFJJnh1QNzN2bnMB6h/kqrTzeu
Qr+IG0lwaWx2o5c/pjxVR8Yd35EdAA7OG8tv1AprK2PuYdg0aRwePHimF5hk6jLX2vyEIhYgmqkj
1pniFCTqWtox0mE/ht9x83Mw57j/3DU4c6+HfB5ZYEA/4sWud4UBThUWatcGIj/NGShSGY7xdSvl
NXgisLbEOShnM5XpxqcWchWU5Vm6TDRMObFXqcOAw/2IyzziiGDGJONUb7GH4RdOJaGcSV75w/BF
CMzxfXNurVajpZ98L7q4zpisPdl+G6jTMh37fGiXFWAFrG4qZM2vIzb0TvAYL87ZScO3bi7vCsw/
q3LieweRIxhc5u0xjpeal375Ijoq19qBKNaU1u8p3dEbEgY19Jnv2nLfvFxAlG15Z8+14Utrs9da
Oj3Ai6F4nRBDwXyq/NDiCju4JJe3pA3nVd2Y9DMZeqBCLtzKHkHkpMvrBEtTsd4U4EjwwH4rGUfs
qYPkN6XdDnDkcFF2M1Nz4eDvdfL+l6Zs6cJkkt0dVcy7GWfIzmLaAYFCnEvOLLuU889pLEM2R4QG
lWzv244Dhqr95j0mXg4jJ+z3SCxPTR9VROKI1QzRHdG17mIaCwsla8fWDULvXAWSYGM6cW5OMNXf
LZLYX5tM2U5gk2T33745GZaLHsTHTibQByI6ltZ69KZnSSSe2kzSmWOL/4BqrerHxC910q3ON/DY
SbnYfX2QsdWDNR7FXd3EBGyIp52K5lDOS0r3Gk5NMTf5NmKAf87IZ78au/Je/Un9DCebfgVZDvs4
d8QbEbfuUNqp9VTXA1Rh7u37rsUcQEQGchh0uz1on2E/FSBRRuw44EdMsXWRcejIiPVKNPBFsXYS
OWTfZ/SLuIYm+6hzdgKcCIAjND7IPgZPex/X/dEUuVjhWP+YG7aK+FezH2EUl9uksSE6tWyFuqvd
KcA8hladsldKBWmGplTM7zzvVLfd/NGT3efA5G1zHt8dvur+eG3b244pRp22iMA9Mz1mt5jVJ63j
YUP26iFGiFoPBd/4Qi3MQQ7K3k1oKdkqHXv66ExydqcWQjY9NGUwTruAB52zFHZPwikDJvCWfSUD
43Mw9mxwyzxeq8we8T+E8bEGto2PTnr7Iu8o0CqyedtDOdovSg4HUrb+iQr2EM2lYtaasJvnAPY0
Gul8y0pM3d7UfU2BM77bWcSkecnPzRTTiZIsXxzH28dgbHK8j62FJcTqzc7O2uHGEuZFSvXGx5pT
2QbH2OvdLd1HFc63Gew9nXAvkswFFbsAwe+ksNCGSnzn26IXaEGFZaM6JnSb+yW3T1WBQY2rkJx9
Kt23PmJezS1Yvw0pr+mQGe7KL3vCqeTEuvWceuUDWkX5UltjsG6DuP5Ms9h5TCAX3sumAZE+czTE
6pa0sFGD79R6BI/ocd66hlqIIauuiAQtmDMoc0Bg6sGRm7K9xRiabb1gwjo34eGpm9AjHVEVewvv
7BrTeblytJ2c5hhXDaCXSq98m3BsWi7fRuMCf6dx8j2uWizpadqicHjfmaSmbA6Cec2AINoyvq0v
uRNW1I/MyS3jyXTtB0565PZ7CFyvtldtGTWHifnfbTSUxIerKrkhxJzkKwtP6nKTQ23RGA+c4WGG
2fQ1pGMjTxZWkv0wEjZbO96i3wlSCwhZo57Utu3j5BeJhlavnXpO69s46mYoY4QF17mw2nDrW1Pn
btysBSHlqZ6eB/wFq6VbnoUEXVcPOW/HOXM3TE2eUq9nzQza7EcRQijA5z9t/GmKtqL0ABmbWr2E
WXmTdZClCrs95VRx0LrFu4NnNV/OZUvJAXkLh99CLwZvHMPvFYPe6pUPal+KvKzes+vaaVfFXVV2
2S4ta32r4sDeEbMCzUTdWPlRV7Vz6lQht4tLtHHjVk14sFU4vIzNvDxl4dA8J5njngU8me1o0TEl
SgtciZWispu8zg92HUwtH530sHzChfanGVy4vuaDwP7ncBcXCCrrSI/WNsEk6a7c2ErXeUfivdER
WjpE43CTATPBc9r3NBR6DUh1uD31J4Z1qa7fSfasWX/u+sKnwL1UFoRtDpP7nkvt3/L+jrNdItvH
UBlWr+zR84NiHwwx7Cn0y1UdiAg6Zn/vRlhaUHKGtQkHb0XA4Q7BnVQ4kCAzhCy8zBF2eGiZ/Gfk
ajVkiStEcd177hpLIfHJKbuCwGDjnRVeplXWmFfdJGm8iTOHErSi9j49jlKHYMBa0bb4JEdgQ8zK
uv6RI2XI81+k+4LI8nZqan6qLn4fZ95+UvXT1rIzsUf6+FoMET7qIUFsL+NrP8eHZuxw3ZQzPlE/
FPeGQqatE/gCCKaVkePEJ1p2Zb6e46w5OX5CdKjst9gzT6FLunrN3QL/DlV4i6pD9bFJ5XcaNKgE
LNKigH0vZr3vWkFvN5T47sbVbb/XWoFDiVrhf2F+CPYkfOs35I/6ofRN9xiNfgfi2k8vXHnOxUh3
O3to9YW93HgNPvu7gqdvIwb5s4vhqAWLPV3UQqngimxc+B0Nlh0+enl9UzoRYWiXNU+sBqO13pEk
s2ieihpAA6CvO5jwrrCnLdnYRcCQmxg7FqrErmCcmubqKuuB7Dg5apaiwwERtwrb5dgFc03KtxCM
VP2OMFili3OnsvQl84Zwa8d+c2siD5y7uE5cwsT6NsMInbDBbfO44t/ej+ZRjbW7B08gLsgimn+1
gSwDLbwDaoRVaxewlw3wLjQyvwAZ2xYxFYFMemAWtJTG1e5wCfN8Q1mqwdGfbjkBheu6rX/1S/tS
dlNA08wI3t9EpOPxfZlio+3lvSint8VAOnS7TO5IUGysa72wX18LXeYkOUUVmhADnWOUJ9arGa0E
QhLaJbI70a54SSgJmwi8xS6gAU5dTUSRui8CDrPwZRBe4tY5soOF+kgRiLfsRMdbcVUZH4yVopKz
XLd+l65oDwa46ltYp+icEdZdRRdutRNA02Ec6SB+wrCqbtj0VUeZetUWu3395A3gTsHUeDZMrMIw
pUbw8EJAhLK7Nw7BVhYwx3sWUd0c2iziENlyWqk2Tui2J0JOAqKFmKdd5htK6SNkTTFq753fayFs
WoBKaHraFZ1lwA7FiSXHOxYRqIH96XzNsmHTS3Al2GB+hJOBsli/+PN1scQCiIScOaHzy/UyLGYj
McV9ygyB1xt6yRsOKf3ezbG+bVMagsj/6kcGn/roScd5EQoEwMZTVpyyq3bhLXW5CT6G2a+uEZ+i
POIQ7gT3toAgv1DKwy4f5OIqHQhWbCzbtX/iy3JecBkLkMQw8zNdwhToAlNcSORje24JxC/U1bjZ
FwlDQb8dtlrBZOQpgaEKlz+2DO+dyvs2U0RzwVief8/1EqKYRtGlnyoXn46D29b0UfGZqmA51VQz
4r4dA2SI3OLAhPe0BRNFyuspIOlVE/B27U+Dzeowtt1QEECKvftMhKgRfmOie7pQ0XZjayfBUb0K
E3S/qlJWrwyRwrciKqoPi2d/axmufMrlzIgYaXWYy2R5C+cqfgeNd0VCgVb7kK3lfaICu99yMxvg
85R5hlfPtGvYwkNV0tuSW+RUW67LK6VKt9QVTr/A3o5rC91mXVIatTJ4tIv1DK/s1cK8dHQmMZ+p
gQg+UvxMa6ENbMHZT04eMjOgIaujk7hqw88FkYUHoMqbD7/swtPCXptN9QJIE7A/71NTmHgXDeqZ
l1f5cyj76p5sjtgzbLDwkKmWFFnCJsjOrG8Jcg9GfGwUaDcCby1wjf1Aa+gdPg6Mbiz7zdbBZHbP
uIxWpylC71JJzqaklEX9NJsRVlU25+Se6GzNiUKa9Cy7MT+64+z/b+bOZEduJs2yT8QCjaSZkUCj
F+702T08ZoW0IaSQxHme+fR9qAa68/+zKhO1aTRyk5maIsJJs2+499zTyt04xyi3fsLDZDFYwiao
oeFrfCKWG2evrTeapo8JvrxxYLiVDyxYPVowacsDbfJkbQerpovGwZ+QPAx0jjpbaetTJM34xMB6
fDTNoH6RCGx/ybrPbgWQQ9gFBE95jnRvAeTka+how9haYrB/SywJv5Bcjg50gbL/WiA9+UiaptVg
XXWjfDdeJZTz6DgBEj9bHXlUPT9iQfrayhp+pFtKWClO0JrPRtM576HO859F2LwLj6lo0VKRDDNO
Ubx/ocD4IOv0EQ3//D2H+UG8NLPTnnoK675m9L4c246xniQ/Id/TBvBD7quBAsNQ1WKek6h2cqJx
BFJBrKbxwzx1EsMQW1fOiLBw93YYdRfsBI0ml1N2+3GpeXTyYsizreVy2QD6YxFd4Xa9DbUDIYJH
wnowe83AThMNsZVKh9978A6pHzbtBxieKvEJsohOQ96UzxEflLt33NZ5a1kQzjszr/VPSiNiSmCj
zp8Jel+GK1mlk2Ol8zVfHUXnvOdpTtoDfuZ1MoiSUG21V6hvGIkIr60o+S9hYI8QD9ebzVPjIVwM
pvYGNtBzqOcfTQNAlM3xOG1orXlPqJH4DlgmCEthruHKZY49sceB1pIt2c8mHANGlh2hrGpGKiLE
lRB3Iv8ayAPqYMONioBQz5O1iWXDwsPmF15FNww9EVOOKHZVuGKye6FLnCJRzOisFeTPtE520k4s
rW0WdqRhaxTMuzwL6k+UoMCrJwek/cDqZr6kqZGtiFf1QWYm10cS0rzlDSkRxyZL7Z9JRlrr3DgF
De4yi8NMDNqBBB+1zRJALSiSS5Z5bnEaw55FmWaZ9qg8xpnsIHtukzZoP5ekEpR4ltF8wf2ag3Gg
mgAZ/NsehHeRhuOdE9RWj+Nig/nj225Xu1hzm+fe8NnV0uPP5IQrqBkG274DvU0Z+XTN1e/aHYhj
8bIEWIkr7xl734MV1uFrlOc2UZogYo8JAZ3Dnr19tC9a57sszfnZgGjxaShGO1AQrliby5+9tJM3
W0eZeVzGkkAenNwfkA9QVYaleMiq0ngOSYr+N0KMVf7wV8mLZzqooLi4LVz8ziqf+AfFQpSaGqJp
7a49PctTOuZHrVBaZl0Vc29Tqt4HYSRv5jBwlf5rwYTzn8klkKCwBQXKhfDmb/qexTKgfHiTe5hV
2N09VTXHoWnZIpis7VGXmyAOIq5WKIzDz3HhSmn6Pt9XQyrISWs/0wp7hQsYd5tVJl74ggVTgaR+
P1LGs2+2xCP4WZuxTK4AQXOjLsdGOeV5dBKU0S26VLzom1EyG7RRamXbfkwx0eO1rbjrYZFiVrMO
+ZSS94Q6yFcr96lveocKRb5OPc2BHGfxWMfqMykgSxl66I61wYGflCCqNjRjSKUmkBj/+kdn/bOM
ECwakWI2sAymg/pvIracR4kfn0O1joaSvsF8dJyJILQ+mU+FQLI0zmgzbEgD7Ih6gPttP++9bEcV
sGoMRssP4tBDlhwNhHv3udolHlpsE4PDtpwMMhd6+t0spQC2k+RYJIRQ/+tvYRWS/v3R8yQLLQeI
PHoGd1XO/cOjF3OXVIPXeAezqUhmKbxhIXprmaLLYnTPYhqUP3A5b8G+Rmdhmv0vNl79qTFXtR4D
N0lSFq/YiBGxQLfxr7+6f5btrVkjyuW5JAtB/l0kGDLDU0JB9YQnyRk62aFHQBAckn/9z6xUvH/6
IXgOikdeAY528bfPsWJh7LRB5R1Yf84p17c2jiMEMX+aMvXDooHnjExJ3xBB4QNYUc8xRejkMxgH
WddZ3h3rU4pshpeFKLj8jrEeEk8aLMioY/O16tL2/d98zX//2XBem4J8TqSTwD84OP76wdVZvTCQ
4NkbWotDYbEKuSXSZ0Kyn2Jiow1599J7acYloIIViZBb5jYasuhM2iNclCaef8rEm65/vq7/Z2zG
vxAcD7/KNTS1/R9/ITb+z7/+z/9Psnmk4qn6rzXa5LtG5L7+JwBH0Iv8yf/Db9RKelp6CKH/otLW
6j80YYBowT2m0fwmntH/G8sjFC+JKYQWruYNb/+3RltY/0GLhByVv07xeHv/HXjjPyUxr/+EUETQ
eS6zHgydf33gVJsZA/I2nKvsGdsXbNouzkcDJjlbeHV3dOQytQFmty/I99476MN2IN3lvxHZ8ur/
/djly9CobOlyqQNs989X+g9nlikHBdnKw8Yg2vY9dXHaBsoLTkOYW699GnvXSdHV4EYBuQ4cCw63
i091J5JJHvm/wCiJFCE1I5pvMmJRU4CLBnpE6Iifh4F8NLs5OC3gLXzG4P1DlMTsVhLSzXdObVhP
UQvnK4a2cWK50WwNonpAJodZsDMaVFs2uO9dEdLPR2bPtNpytLXvlCx2iTt7F9UDOmCQMKTbhN+/
ymEmccLaCr7FKCwuD+chj23j6KoEvPfSdvZ3U5rZTdoZAZ5dnTEYmMz6MqluGyucQ7bdLT+ZdkvY
uCY6qtkecNKN7SOtBxYwZAIA5iGu/Oi02556NTT3yOnE2SzZdKg1HUB5TvcYIsvwncKiWk7sc1ZW
R7JwgCr0KgQR72G2TxyaR4C66kP0LNdKZVpv0egZ+55BDFGDXPLLYFvXOiL3j99iHia4z345Rs2R
mbN3DQ17PIFZAjM7Z3hOQ7jkTt1f5s6IH/rYAcU91tVO9/Wa3EajCV13RKnQOSC5pOpeJYASxi6l
7euwjl6yYpQfeoG/0MwwXezGNI9Vay98a/UjU+Z5k2OVu4V5mrz242R8Gcd6YJO1SpfgniJCxU5Y
I7HY2vgyf9Z5AoIlT4snhxgZQuSU0d/GKm/OcWiTFqHw0E/jzYnqI2i6i1tHah9OBjtNU9+1nbCQ
M1mVbRfWM1aOcNKQjdxp+MyH1KbObFtFtxjN2RHrvV8ES7ptaRFb1YKXjkkljAI4wD1ZhyPhAEe8
y4CbOxZkVZp2H3ESdoei7Up880BHoTkZP/RSk78wFPNDTjvme+Oa58RjtafwTncVS6X1v6mfITqu
w4iS4AsFC6QdbLnzjTSOgn+zFE/mBPCjz4fpblbYwmoAyf64VPEm94p7nGUNm0Iy6aqw654QfijU
H87yBHE/2dULvr3cZiU4sMR4TOcYCr+wwp1txXJXMAg4RTWOfhnVod8UJt2x7qpjOVbVe1bA3fRi
XaOTTyNWSvlv6JrhDu9m/ho4etzomR6Rv4OaKqrVcZi85ToBTTuVsnMPBSOOnV3MHq1ErvHkGp63
IzfGJQ4xqPyGGJ5j0xHSC6MCxYim7Ac6D4N536NKxPqlFO8avaZvVBO1aZHPOf6lzGZtokkBtid1
j1vDfh4mQgaL9mGqloVxdylvbunMB8img+8MStxCN7p7HDI7Kqy72dNaRuPEcr/oL4hY48+5bKLf
bN0Iccw63I7eElxnMQKN0DY+WE79o91n6owHCwzj6IAtLQa5N7RW95Yvex2+Bc8hc6zvVrVOWJJO
HjuEdJ+Nk9XPnMzuKdNl882qiThhrxzgO1N5hE2r7wEsOqFKT3gzEezLpiYVqe9ndrUsiH00ODAI
2qoGYxql4162nls9EL0xFlQJISazsQr9CGbgnlgse4sKBnNjwEpyC+RWd75Vm2tcaz+wrxL2SMEY
BxDLjODu5DEZPZb0SgvhTMbnjL2/k19z4fZPhlUi2YK12ry34B6wdQbhXXUNCSxSDbcA6MGeM20+
tHDizzhCo68wa7FNuyHR2JTMsHUn1FhQbUAfMCnxJvu6ZkScNXMQZ8ek+tecqjQ8VUVR70YSrM5u
1soPJ/a645Iwf9swy8SjQWF/AK07MW8FPPA7LlPiuYOl6X7r1iX/FjTHRy68/lip8l5Expd6Gttj
AToSc7xCe0sQKfmJGcOUzaxA6C/m4nxF8ccMQ7Fp/HDyJjt5ybwOdEd9CsbY3c45o8uIeTCIASsg
VbOrg+wRbynNbR6MznRSyTx41yoPRPpLGbLtn8FeOC8hYQ/k51RG9b3lVfgeBFbxXhKkdatDePWb
gAxzXqGGfy33lvGtQtNmcEkFjH2G4SPNPeMyu3IKUFLPzVapFR8sOyaUZmyPsMHX5z+sGvu5mNzc
ZadMNg1aS/VbzJZ85ips3dOokyx56tq2PHW04i99U1MSiH6CsyRqILBD7tW/w7y1zV0E8OgL1kf7
E1brfGK4JeFLDuqi8FX9Qg6MoySwzORouEJeg8QBymDUIxq4SKpbMfFTTdNMH9D4stNqjZrE2EDV
4JNV/exwWr/AGa6PiCaHfdiSB0J+XOSCUHHciTyBwD46Mg537GGYNDmB3nTsud7xHmTuvRWBTs5D
CmdtcC+oQkiJcEBpmmw02O57Zm1+Kb0m/jrKpLc2DUnfyDKZqNi7uOzlN2UikL8nCBTXOXzBBK3N
XFLcyGvCN2Z54kmQr8Nxa4RP0SjHj6ypgMsZo/1SdgJFjGjlnqSBkp2FEb7BN4hOVDVU8Grgr6DW
GhPfLprBz6Z4PNSl1V0IQyf8AnHmk5yt8iDqHi4qaVi/dDxZe1huBD8hThzemkkgjUmTmqgPVZB4
OKe51e2WZaXHYnfJ8QrnJcMRMfb+CPISh+30I9LG6JfNHH1Bn9TesBvnWyOKBOZ7x94O/IC3y8D9
mZO5hUKEfB3ybO89/BO/qbFObIllMajF3MM0JSzkC9DykFvToOzICQ+gIOebbOyJxmqnZTyTbRid
KWdKnwkMYFzKBvXqEFkwbVkyFCMzES0e05rpK9otHoWlZHObNHbzzJ/aywTUcgOObt6yofJR0ejL
GLYznNY5zFE1MB2sArIxgkTOJ0GMxx6Dbsh1ZHv7ol5tE0x2D5j9w/sAunffOTyjDh7yqzLYXsRh
E2/QfVXOL1QkK5JUmf33QELAtNOzpT+aYbSZsQ1Bz0rNaH9QX5IlKSS5uAUmty/Ej9SPWQNc206D
jKAv+t2H0uCyPMxmT8BOm3oH11i1xqmXHRKEi0e2CuogTVKcySwY6oeSWBaYdr3YiD7HoBiYYoa2
aiK3LMtF3hSL38cISifmAejClzj10tehZ7tEgLN5kCRnn5IWThqsF7vdJVU5/xqsPCNzsRyTL27n
rYE0Eoiwl7QaIKtpQ2UfhV1iYMjBge+mgmCTYCOHhqt2kDo6AYwiTzquQJYGQY5SfyLoaCmbaq/q
prgWujcfklHXJG336fsEosI6D+FgQEcROjh6QVCTkAka4gqtvl/3SPgATZYfilHXcWAs+KPHWfzo
jFZLXd3O5gunDeEeS9T3lR9N7FOBOu/yISCNg8EAQJ29rcnSpehBExgU4ZWZUrsBNWx8X8aga4kZ
6YyzmyTfa9vw7jWDPmMzL1b2qy90eE85Fbn9YQ1vmsmhe+jnYPbZhBY3naFub43BfGfE5T1ywdWX
0hwBTnhGtzcdq987E17yBLP6b5mRfQWgTt8RxVsU0LpHnDlqwSlaGe+GWjhDyCFkY+lVhXlI2dcB
6pH18zIqJvhTZ9kPTWCSBe4t03dYdcET422HoaaB2w/Q8SYX7J8JevrVOOBxsV3UJFaJipszDCg6
8a9JMZLlQVEAQ+Ji8wntElIgdgOu/bfK0s5OcdGQ1I58No8DfZujLHoXffNQWwqjBFvXQ4bgh60N
zc21kWF6UWmjOUisrD+W9Bi+F+JdM5EJPjmTZI2SFZeszN6Ulf8yAvfeDcjpUhGB9JxSwEMEiUCf
cLmZkpakO6bmCrbJPavr/HOYm/5OjmsOXCsIr9GSRkflhoi6xI90TKHGdc4+tdkxgYI42oYT0Ust
o4+6Jd8LLiRoFcC9ErDk4VHFJKWx7GK8fJpieY5mhfwyvKRLrG6hDsWlcCGzEIkI7HOpJE4LMRiU
jPlPd6xDgSR0fK14mfYOOATEvEzLzTqNfbSx6RNbYxAKTehc3K53nhyRu+fBrIZdBzrS18afFJM4
ufQzZJSNXTaCErQw18eQAc3Mo2FMTQZtcjoGmVJgPeOzm3bAbjD7utHB1APP9LwdC5n5VB3xOcjJ
226sZLo0ljR96N7kWrLs709C5+jyjAT7vyNhwuRp4/jLMh2duD7WJjXE4gwuWj2m+iE65lNAOA00
/4GPOmCWvY3y2VhxKsaFtGrvw2R7fgDHIr40kHe3Xh1m5wo5oy8gNt8yQzo7OXrDcSEP4BtWP/uL
0kv1TAWMKCiIh/e0CMqTXVTGsxh6+bzmHnJWgq8nOKeJrk2XRDfoccvOpGj7FBC/T66oQDk6XfkT
TxNqUgd6Yw3gLw+kP5vBD3Pi7rPnLUBSSZi38VonvXGxZlQl1QhVy5gzfULJ6YEhGb2XlUjoo0oi
oVxQwA66sHetzdRY6uqK/B1ZLWBHBYQvsh26SDMn6XxKqROK5rtQBchaA9AMe1Hj1NrWEXqHcTbt
mEWeGLuHzuta8Bbps4Q/L12kiJbTPJTWlxovU09+62K7e6tTX9NovBejKY5pNL24HmJfIycPoUHn
RtQmYruQlVA5bCkNvzSh94GmwbeG+HvDYGObNfCS0JtFz8nU50evg1zGNVNcnXS0eI6b8uS56cXF
Zwxmw1kuqomMnZZudsxT9+DMxAKkSZQdA7OITyN894M99C+mXcAqmotha2U0eIhyUC5IyvATHll1
XAgw+LStZOXwaSIoY8wdPgGyBkW6cYzKxPaxkcEg8sDMlakOLlMm850BG+boCTp9wCAJ2mfWzqQX
kH3eusOJBRL4KH0SfXQR5GEuNttZALPyrap0d2UtYr/FiYN0vCGBaietmYsR4VCOeSqYMQe5SS/3
7FmrdxR0me/atCiLYrMA/KS6RCUeKRZ4jysIKJmhU7sAgiMrOXd5/auYZHNDZoiKKXRNclJhBZqV
69eNyPeMmKpT4qarjHcCqJU2821h3+orbZmfNt8frrUeKIkupnW/75Jslbju49QXch9gyvMLjfsk
zKrdUE/mXg2ExxN3ypkHwFgZ5vMQJC0dzuTNT7mJ2R9Rh2r2HSiYwxgXaI3JFTmZKfRwKJseqi8A
jJuqkde8cBwsVGq86jlwrwRqAUpHE7ogZbCRSrdAdTzvBdWcH0f24xxjW+rIuA/7X3PYQDMyq5JC
3KrxuUuFRK8VhPxybRoYsAAHMO82dyUx2lCKB0GXjVOUm+uYCnkUrG9Yk/oj1jWyNfOj65a8UDrf
cdv+UqP1ANjeO7R6OUpDXKSLcopaa18Pw1dSmcjVnWw7PdVcBy+47ucHO4i+9rYF5Azngx178p4n
U/fdkHZ15Nc3RUrZomkgTnZNN0aJYrwg87yVdu1XCRN11JXqSlYtpklpfXCAI9U2a4mfMRe+wdrU
d2fxnmtW3olyG0TU0Z4aetugEZ7L7heeSAtKzlRuPI0SN+1d5NG5QgZinVREhDAA/WjMX2sVU17K
cRvXQ7ipucD3eUAqQ24fCDj7MCrX4e1BKBWPq1KdIN7uhSabmAaHlNCA4DBPdI9jk1Hq2XH0GLX2
W1KiptQTmSwiM6kX8bDvtUBDjgFwP2Ee2DoxfpNJCedhwvIFTgjjVdpgqMDRtLPIplbNauSCCHZ2
0qvhmZdqjGNex+KlT1B8D8U58FrvyG4JdJk3Qbjve8/vS5G/gtKePryiOycL3LuMhmOTVxNS4Ww6
sFoEnJyxrjrFHeEooNgFdsaIRJMWZlu9DOG3MBVQ07X9nZb/1WYzNyJzYNVc/9TMuV7x/JQnQel7
ipgM7RDRXQ1FLBYiZNRNk3aPjoWTrxj7e0i226bvy+rdFrgvQI2jcYoN196Jqko2RYflq67m6mpp
Jma0DcF+QG/wAk4LxLq5TLdycYjoTSxVn5RKeqQ/E4Ym9hfEaRfgMpOJDwrlWWUFYA8tPXuburLj
t0FOzgPP2c7CsTqroL0mAWThMjGZep2WxHLRRE8tiFnHOLGdBS+GQA+J2qI/qyVoj5isX7wgecmt
MjroMqkOjVel75BAK7+WzWNPHPcGOicge8gZvhEgdQ+556mToVslEcIZK6ue8VQNm4U6YcbfBX8M
ZtlpqVgq1eP4VZYDKbCc4icVh84tM+ErhAOpl4A+0wqAY8hndhwn273qsJLIMLSCESkTfl9gM4SK
iogJVS1/akZdmxbr5iMQpekpacMaoNY6DwfyMjJJReFlWeGXdJEplNqyOKMXmapdGydBvDGCFmVc
MAPfG8GOfoOWTCZOass9sTmsgKO093OQcH68mA1wMc1Cn3NhzsTNk2g4r4OaL4VMjPeA7MhNUtF6
7FpDiFcY/rDerD/Rz/jFkuvUUpLpNRl6GAXx8jokLjr/Ex09zYoQaJsEpCDEAUdatL0zLSKo6eWt
d0xb8iQ6BaY2IpF6Tc24jmtKdWHYJgZDiXVVlfahRip/gAhNASQUydYhIHCgdlUur+bQ+Q3Fn01i
VbNJmFJcvUZaL/2akJ3NlvXKwV/ce2VHKItqREVmU9cHK8kJ2J5MfK0kJFTTlua/4urTy3Z2anR9
iHmYhJVrULerOC+QbIzpGzv3W+8Rc6vnsXhM6lJtxeT8CjzT/mFCzo18sAnBz2ANAKcM+Zp4EqFf
2jxZffsKM3Lwh3XgRQT9sVvmag/FuL1Mk8njKhl8uaoYjpOxFN8riUXKreDOY04xd0PZ8RQxHvTD
OV0e4U6h0jUzhJkzAPn9kq5pEabDgE7hXM5LDcwxqR5cEKDbqp7QqEbd2zCjYzWt5kssajK2Y5Qf
SHbUw7LGoM+k039zQrSKhADp8WDL3qm3vYMco5I0NmHwGkWed3K9tdzp8Rm5/WWKk4QDb0rOs6V/
x5T/a3J5R+TVGsLOlV1th55kdvEnpJ34QLDtnSiuagkeIeY9qhAIZKTdaQskEWtNZ33iieNhJBb3
Nq2Z702y2JcWHuN3ciXDXVB630j2do+qAvFBleRs5yGjCPPsNTo+IEB0Gixx5NalNbbOMVXTW7KG
zVuCx6/QmJr7yTWONHYjRuLsqYsVpkkWU3hdu6ugUG/dDgvXwlSSyKelPaHRNx6GNaqBz+M1qhT/
HPkJvtOk5IwbagBDkDDCb/jms2oLUvhuLLV5BdSBsxik+Vm4IU1xmnpMhlRKQML0LCwUoEGDWVSP
ozhbAUxAtPAXMhheTF6ijSnHfTNogLdd9lpmycOMbxRhUeWstkekJEsKfmkre9yk6Ou6vUWFw1nI
aNTZdd7AmYwCvLx4pd1FTAHwwpbzSGKJUBzIWKyqt9kz1E/8eUwtS7xYFBYLHy98c2Dagz+DkY1o
qVOEfxyLty5qg0diaZbz3CkXVBr0jBQsrwzVk2oTb9873neVCIwC4dVl2n1wJBDDZrafPOoiEtD6
bQPQIc6b97lPPiRexE3VVmQ/YWgw0qegHSJ/YcHy0mA72VoI4Z9tE/YxgrLOhyEVvUtEskeoZ5Q0
U1v6eHdwdQvt11Hl7LRbGYccM3bYP03smm4hyGqUSMv4PUe6FmDgqyi7u4bZC9om4ByFvIreYi+G
yI0M2ao7h4Pj+iThnDD+lmD/kNodXDSpdCtUC7jAZq4TlFfF1oRExchRoZ6qcTRsNEv5d7OOVsBp
X8kTXKLiB+lHUNuq3iqv/KXJuXDnt85lRJUZ1r7kfLt5c0Y6iYET8nNJKcy4D8eneFyGU1gVyCm9
pjM/wHoYRFfk9nXhUX6fimzA5SoCcjz6qL1zLsC3Io8h+4Zca/iMdEdfx9DAG1gKpcSbXtoC/BbT
W6d/l8h07oMx8RrPKR8CO6YxeoBAnsw4L2LKzKyyvVciNtpTNJULxxX69q+jqeVbH4moOCCXlbci
lCWBNZPjlFSD6LdDCdVua2dAXkkgzke0c27sVEgydfwGXA4qs8EluUX9F+/pqJ2jJmWA5Peysvi9
UFS3XjoOH4kuPvGyGVuMep+05SAs6xgzi1lbnxkFHwu3hYHVxkgYibS96V4Gq4s5KUr+4/eQSm8z
gitKSlN+ILPhXeKXzfZm2Kr9YZM3q7ctecr7qh8kulC73C+Do05uEKobW9bpoYdnw3iMnXCjxm5f
xZl86pXDiRbpkAel1nx6faTsNRoIYAXbjS1uFG+ddBF80doDfDfZ4zlGP6pFEh/NqXlWk8MaMgtw
YoONMCB7JNmtW2M2maxF+5oQ4IVkBPzNf/I4g3TN5sThhptCqwnhoAjkjxIn0rBz1kjPdg33tNaY
T2sN/NRTZt+zPymg+k8i6EgmkE1GaD84YmvaIe61hgBRNooHMLYFOSXu9yIyw727xo3y4Nfkonj9
qbRK624O0XePtDP07dS0m34cvjoVks/WCetd6iyPPfIT36pyb9ObC8jFyJq3qssXv54/yLpOW5N4
RKt8YCNY8udr8YZYHWFq2hy82F3eiyEi/jkEtdon/Yg4R2Cbz5qzXUi6Dr00R7pAYkhtYuH6Cj6K
7tU3Uv2iGV87tG0Ta+8tcRl+TYzAnp00II0tKaTzyrJp2QO4Dp7GYoz3HVkhXwMy3yCCyG3qBcQW
Nk3+Tpo2J2KK8lh7XvzUj559GKTK8i1edaw+bFHUssUm6yHPDwa6jjRJXqPe7J61xcJnZ+VxSKST
ZcYXbFaUBKFL4lRocydLtF3BYk8v05yKYyx7DJuTR4OGo4wN4glOOavTVam93tSaxmOnV/FuhSBg
U4nafAffA3unb2emKQMRIYtB4HQ8DrtSVq90ZlQpndMcXKxIt2RMhn0+wwSYU+sb+7fgQiGSXDOq
SdDGNDQzMVMXiSxxOyQEjpDzNtzw/sovmhyePDTHfUImOErgTh/Tqmou1SLifdq35nM0WsOBJQNj
zq4aoZhTtdSHrhiDl2iY1APjSr6VhKWgrgvnwmpaPPJTdagPnLm6iaCXW7ZrRECUi7aQUVTuci2W
Sf+e5yLPDmxf6AHZuk1npNzxFmAYTw+z1Ndwcfq73VePRrj4BdM8LIKdOjmZhihokqB8CYuQYVxt
4lP1Wav0e3Sp6Rau3u8atAYIMcVKRZd2/zNDOrDvjCw42iHcE4walXWAGiwuuHyOGZlB39MBGc/O
GwwymkNZxO98vt/wQiSHiSECVxd7dQycgrZtCnyVtB+mk0RYdWPsr6OIsM47jOkY7rC/M33HsY0e
NX5PznOqWCk2JKHNCyJkty76r91sz4/JzP1Y1TrZdBGNAUSciy5WS1CFRSLF4zFS/9dzFD93NWku
WH1b+w5AFzlziZcp9fbxyPMLieBNZDL9uRh5jKK90T/ZwHlX2Ytz3Cd2taHfhl7rQtcB6hqLjERO
o/wwWMjeS1E3YI8KwVMhSHBP7erb6CEF3kwAji3yWxSjYGqGT2agdB5Wbd9DmBk7hEHk0bkI5Fj8
TyeypVcWyuSYlzCHkDElWEsGAwkxmQ1fg2ZqvnkR9cZWlYN5YfrMbTMkEnEzw0qoQM6IQHoUyRHN
DiSpsq+/MBj6ihfnxzh5Gde4at5sK8pOcQ1uYsN1Gn8I+s8v3Qw4lVPInDFfUKfTa7R0U2CyUpee
BVYHblZI58WTO5MbEhSuund5rndWlY3HpSC4fcukr9uLNiydPeQwNBkEOQfwlMbO2M6Zvf3T4KSM
JfaLbp7YeGGXjEvBFCNsp6NrWB6rDMOFBzZZT6VjDle4N5gEOY+eEXkY24VJP2k90wTdJHQAQHbh
R9QV9hs4+xStw5oKS1AzYg7DGQ5tv87HsV0Kcj1H5k5mk7ssvDoi5ZrUL2Pc4xsdchPEsN7zzQCq
nLTW0O+IiSMplZDWrrAQ+RSLIhGtdHXiK0I6d65ufyci7vyuDGqIaAlyhibNlp1li1fNbH8bm4IQ
Vk7THfvd/Gpk1qMkQH7fAmjBbbfoB6J5Svr9afoxZHaNT8Yd3ScAs9j/AD94D2Ys8meWtN4LSszp
kQX2KruMiosxK/Zq5Jydk0aTBBCGWb+1oVS8ODNbxtnuPlrm0CsHhTRBe7WQo6RpDlyl6F3IYLj3
Vv6MBC+9TtRcx8Rrbd8Z3Xc8y5HfklhAKelOyVuNXudxJCR42pi9k7xPNY7cjeEuiJviodpW9nJr
eCC2BV5NsjdnfWqj9BDlY3SWOe7hPHBdWCPwjIM093s7dzELz8WJWcawXSD080ZM41lUCGeWpGG+
2WhN+Cbwkw8krag+UBl/MZT97DbBmzdV42PUhHjIA7o4sr9CPx9l5OdT8hSxJ4Sk0B1JhOX98bz5
glOWyWs2FQ/kRDQ44dITgITxqdAxcwOaqKs353O6oXmyb5X2EOyL8dNtAb6Z8yUMWRi5hjwXdc7S
htjU/pgEk/kRNTV2AizJB+k4+ZsgqyjedOykT0VSnEWp+gszATQhjpz8WFj1O36B5eaSa7ShTa7B
/LGohtSm0IijV6q3tRqzPeL85AieDlkH0JItbJRqP+Ldybm+Ztx8VcheNnLM7IljesjWlfy04+Yo
9+wkzUtvDb8qEFWHqg3lEcMUoz3U/9UD55bE+2zPZ/QE6MC9cHodunB6gCeGlbt3l2ckltluiQNG
Up4onmuKi+f/xd557MiOpFn6VQa1HiZIGoURmJqFa/fQWmyIkNTaSCP59PPx3ppJUdmZaKA3Dcym
gMLNCA9XZr845ztaTfY2gtn5AmyB/Iy4H4ezsSBeDhev/PZGET4OXTau4FJw18s0bDK++TPBE4kb
POHwmTCvVkwN4sogO8gmna1042Oq3epYxL59YyVecinKjkH5HAODD7RQ18wG4o+c8BTIdDXkcMEg
ErmD5Z1NXufgctcj59ncMTUcXdJXpwA2BFwkdFsJ+wTXCT6aMHBOFCrRB0NCaoh0GUWJJr1JaMIL
GoGeYAr1vIyCnkwsKPDhK1O9zKFnPzLdSF7Qp81XzDYE2fahsZ3bIP2KDce6JWGIzUFY5fdQweIt
awHa+8WRLILav3NNgENx3xBXQZ7g7RCxPgfjBXRPxWn2XVliuCu5XlnMTOFVEzQuXAlSgA+FSh0g
12F46gshduSWsVXArG5e5/mkXxizeBesrPKtrGQPY1Q73RUbA+eu6GnAjWrK7gDovKddC9Gp5f7s
8/AE2x0yvHDbq6gZrTe3HBgrZnxnViWga+7ExEAYRNKtamb7CEUJmIpnEGYysy5e2bpvN7gW6t3c
Msio0wAEaGBb33YqwzMUOnWJ84ecBTIi+vjaozjYsYwDklfxPSS7uuBjS6tP68y0gG2UfaurLrxN
g6DaYoOu78swueN2peZx6aW5fsWhLXyfXVqcnXVZPj54OsYooGAEOkau2FlT1m6okbOnIK2hsjRG
GD8PGIXTxeeiGTsw357R1XBEJUa2803hnHW2N7+VdeLtZcz2rlOFWAe0nOsgJWKE7c50xzRMHVzX
X9R9y+y9NvvuG3HNtJZV5N7NjTUfiRGD62pP3YqmKzjVmfaYabCJ4avarJRTaMYnHYm27FXB4SPL
S/hYssEuxsshUTfkfCiUcWrY9QDDdqjJqDmjxNiXrG7uuoFQgWjo3IPpkJiy7qSlXZpKSPyz4REH
0s4lAb+8Bp7TiV2Se9WxGnR42aZ9e4WDLSNYgb8/InyPWb4PFJXp4xcHjnExhBPBQ15uSGPl5jln
0P9EK5amqZ1POHq1a4GvXSx3VQilIsxfcnL5WKEgGX7wcvYfLuqr66EM09cs6IZLV7B0YU6LGBaK
aM6JlJY/SbD/1XL5/0ZCeHTr/l8K4SFeFb/FlP/8gX9Ryr1fTEvYXAkouz1iAlDG669O/fMfMvgF
VTy/20OX69g//uVXSjmpFi6AeY8fhhyMNP5fCnjb+cWCox3Az/ddF+CF9Z+RwHvWYqr41aglHfzW
iPMJCLID3+Gx/qCBr2Jfm3iBxSGMQd2vcPvH1ra3QkFYTYXQkq/RnF/LJIxjFFpClmtkCYouVaVL
jLHyh445pem3EIeUBfTTJJ9GFG5PbIXRhwnabQfhd9AOW9uynK8J7ylBs9ziJ8fNewh3zDLWcG2T
o1dG25Rom2snKe2bgKkS/tfJo7k0SkIhg+TYRSE7adu5k07drXkFp71ZW+2mQkR2gc5n1+FdTR3Q
kCB7TzhC135N2tDc6hnCH1MJezmQ5lZWO58BMsiNfmHWIq6omuAijAzrElRptHfmGMBQkpxNdo5c
EGkTAsgu2FWu+OQgddd66D5QgUmULuQSqs6dV/0YTkd0SOpmDgJ9ysjS+Qwa0tHyyYLTYqk3fzTk
wfRN8vx64ih0wGPKxPsKB9+6VM34Ofcshk1C4FZOalx6jc9OZ36nDz8ahG2qInwaG3FGd3zuUMqS
l3wqHIKjYxONpN8YH04l9S4cxScu0H3nIJTPvInsbfxb5ALdR8HCg06gELnZgm6I4BNgpX3KY3fc
Kt9/9lLzPG2J4ZCEUuMpXif92GzJkZcb2RtkA2qsj3C8TkVRTQgenT1KcZqOXF1nbc0iciYgY+vg
WTjo2nmftIHeo/XMG+I+7aupX5yb+Cdfi4582lXlDdGHHeLoj9meXmc93CEUCc5H2/bGPu8beVUQ
d3qGZHn6bgM1rEj8EQ1d60gGfV3o8zbOrkyrTr6dViMPmGpBnCjYq6KrOC6TXH3WWU8HIRFvNMEp
Qwi1tiKLG3I2WnFFsR5y1MrrrPKDjfbmWxlXN5lvgtfS/vVcJProDnlCPBJAWHTwoX2NUrrZJO70
QT7UuJNG/kqU5nDR+d7RsPMZ/ylG31vf7xHJo0TC7yYZ3HnouNJas08U8xpy1nSmMv/KMhz3VkVd
Z537fpgGLF9KqwHpaSSsaJ2s6HeqoPZfkyIcIYYIcg/DwsCT3eQwIchv83pudlYdRb515rBgP5Gk
Hk8YV+9tKyWO31QUHduWREDUyb3ZNNf9QBgB1+SIA53krylCXhMDA/KtKvQ3YR5qln2pRQtPUEc8
rvBUswUznKRQh55oWEVUM8Fr8HKdpH5C5dcmbNlKwkSgo8ilIzOXxJ9Bllw3MS00xgKECGfAanK9
A0cFGhoaUStZPzZUk5mbG9V3nZE0zuOyKdqZXZwH64iJtEeBEpakE4eBjLZE9jAdjAYIrftYeBNR
4C4jjq1i+BTvwsKQ3WdlDzEh5JbEOmBVMANQcATuKxyd6anUfGMClTK/j1o5bVIYq80Ku0lcHRBX
gaiyB+gLa0pLUmncKsfpQznFi+VnBmIOZwtwIXqATcU3RLFyt0koQ3QFnrfDyPClw4WumcQ4MtCq
JFZ27VVpke7m3inltiBxL7qMs5J3n5lQvF/412oLYp8ttOnJWWymiA54X/Sxbx2RHKr8owH9lOwC
P0PWYhekp6ycwaIkCvwEDVof3wblDDs093jAvob7bSG0eirrGEj3FI6tu2pYw+bEE3uGbb+STR5f
lDhj3nRZ4TbN47G56KsOPX0s5/RYjNRbkqmsG3d4Ub3uPlX+fazGZ1mm46Yrm+lFurDzULPlNyK1
OPaSCMdIWao7+BbVbhg6+RLZDbWlUM78apnzp/Z6hI1mXz6GRrvQNOCQkIYDPEKdefxecMPYuV3B
EaqH4ly1Qyb2gRHyiqKiW8SAAI5XxBc1V1Obkzwdj2DZIl0re1P57EG2dlnm+oxT+3FQzujvvLhR
d2nh5+IWejaxNTmxGRsGiR4lZUmu+cQ+YSS+FDniIXewcQwmdo273LdIBfbYLqx0gkd0I1snuW+B
IA2vNASqhfPAVHZhqUBvbgj9s8B9HGhr3kdGreRO81m2VpJ9Hnrlet5ZYYfQbeyGayz+yZVjsN0c
xDheSNHfTBmM+jD20htJx0RTSp1ozKbPbC0fXzrWhje1YQbgKvFs3Xek+txMYVvk10NQVe+lcN0D
NGB9DIfCN9CkyuLNCxPrxmD4xSZBBVejWsKHkfHJ94h6F7AY0mksKy7OnFb0YbYOlZDfMp+b83rq
9XdITQlrjIRMoBBGQzHrGyjqbeHF8dbHL51/J9JDbEyerXmZDfhGq8ryngptpHsIYCSpB3gx83ML
dTynwhRvFwLqfQWIJ1p3mS6/bF9W3wOK7Gfd2MheASUGwFBgHKwY7dCMJyNtqFGx+ozyzigukAs4
9ygCm+K8rEeZoempHPDx5FGn28CM5TNoa8BbaReM+7QOK/vkWRkRVEY73IBnkfdmVebnZcLMj8ls
6D/kreW+zj03SDL94C8UU/TsDQa79tGKMBBNOeoMPGcbafveIWQovrUi10JSaKvjQHgBcZqAWDdu
r02DM4L4sJ1knN6g6ZscTFLB3D2MRA5dMgdh6jlGHXMmDzwC4i0Dmf2yGlpi2oeG0OXWxFjH/mDK
t0RtVadOjT3QVyE696ZNh/y56CI+dFUUiUVIOYSCsN8AkX8A6pZdZdirEB0qIAI6EJP7D3aSV94w
yTWmK9djKXFD5iRDdGBo9DAGA3EJ9ghkwqamhYo2WudRtiqMTGNml3Tp+6gN3Og8KWEJrIdSDzcW
GpTo5NSza57rNJ3ZoBM5KhlNVLfATKEazakx9bdhk7j1I4zL9Yh4Ha1Hytw1wDJRZnzlA3bniLDx
wmT4PskGaIL7cCy8m5TKhakJyQ0w8ZrkYDizOASuHOErJPaB+6y4EjPdNqM7ucdExkpwYsS8MdJu
Pu9CB/pSyZbkLEEq3axrtAyA4bqh/RilR5QemiDKB2FedhMZT0kb3pp84ddtl4Rb5TEk7UiEepZW
35yRbRo9pB2ouwwiEhvo2ovuAZxj4qK6KXmHK0Q2EzSgcyYUMtuT2ZAGB1aOkre1Vq6AoYMZ8dpG
qX4lEZ8jM43Fg6PV2OwBLWkyxryMY7lQngfnLiX3wJCheJisATJRNU1wZIOp7+9Gker6aGHEPsX2
HH1yzXFYhq1mpDfoWESHPDGhUNF/vNVWEZxNDJiuZ6e6bnxr3HfIQ0gzhbbalrN7jpBdbsrePWtm
MIulDRTQg2xOGGRIWpw7v3FhpHeRb+efNfCTfZM1FpRUYWRoU1oy0mllms8oKinBIKMBjQImCMqT
C6oeY581cdKm1tbshLNrhL/MgNDrtXt21FF44cbY9bpKMyPWI+6KDD3qulFT9VF304dqDGZuykrg
YFWm7RJXKnIk/Ayn0r/FQ/xNx/MHazzsn9KscG4cHeg9CjJM154Ic03vf9MDXv9sof5H2RdLxJ/q
/vmP37vZfzZW0lm87Lbn+8iYf28uHuairMLQ0Ed/bNk/Y4BIidVtHP9vkA2/J20sj7O8vxbEBpOO
kP/7+8exAsNWyBX649yX/Vu63PCemukIokkCqxyNLPnKSeskExFqtvybR7eXV+v3/SMebTAfTiB9
uts/Ps1ER5mBs0odnTapd+g21J0tC2+Hp3bmQ9rlN7JBYpRhLnzJpooxB9XEYAb3M9WF86PMgKKS
L4VH6VH3z+P16FfV0RMNYxXTjADgpbNiKmwQpXTVtS1HVQWpirEWrMeVG/y0++PCj76qP3nf/v0J
0Qmb0Ad4YaWNL/z3r+eMGhUWYl8f56Tr0EQQdQu0r0q0ucVnHHDHR7kUx7/+sPz7gwrTMx0yP6hM
Pd/8w2eyxXvoDExoeNBoPhc+SduFYnZI9oA/NW9//WC/B2QsnxgeDCgET5DfRGbV759hFAi7BK6o
jnpOjK3b2p+ASHaFOaq/eVb//hVAcE4ZIsHYkXvkLv/+G1c7XiurBhBUHhNkaOrKseqQi5PY0v7v
cBd/8voB/KCLpEy0ER7/4U2LMkLGXDDrZE4zbI57SoqwH+OIkNNAEEpiC7vbAwykz6tj3V1luhfO
Nea8NRdR/EleDdVfbSEyQBcTzofxR33Y/qgV//rF/7fXhJA2PlrkaVm8LK74419qOJFqK5kcszg2
/WMte3U9ViPN0n/6cQRfe9cluouHWSLwfvvae03cNVHUx8cypBnYtGydk00ERvBnttp/9bjvgg1a
1VXf6veki//9v/7b0jGEK/kU/sd4jMNbO72VfDV/JiIeP//5D+vnz/wcDPr+L2Axlgwpl+AzyBi8
Qz8Hg77zCxAIb4GhSOgUznIa/GswKMxfJBliZHkAseTL9Rs0hu3/4i0RaeS18d1e/uXHi/vroQdV
5D88BF2fseRvznVGgUwZEYu6PIr5JzCWzLJp8zNkTulgyCsOTI12fC6LHY7QFHu36l9A/uVHQipw
MwVNaJML66BqzZrh0A52wCysRU3u8DvwrKTBY9VL8Wzr0r+cZ9N5SFxCazU79ONUiPS9SgyB5Cga
jyX/e/AKl3k8rMlkWjeWcj6zcUZjThmtLnFE2vdMwGjeE/p1JBS1fQG/Or+34dNuZGDapzLG/t81
AkA6c7+Nir0CKRmmKq8O00fmFN2ppeh6NOs4vaAC2yUTexWJZxZTaBNs6WXItUkVrFCfqbybQWQV
qQCcnMtw7UZuA5HGqyKUPaLcJx0OHGfM8o2A478VciTpWLX+akAAcNlz5m9YHGxk7NbQCz3z3HGc
+kLgCziNuensQA8Ol449OEjEs+xuUKa6qFQ0w+n1SvxrTke11VkYfpvhNi9jmhAVsAbKKbKy3r0M
+zZnXjhStI198GK1jqBOLQcAbjbLKbvJrnIyFkklRDyp2npa5b2a34LCAUyWpEhOufE2dowoV81+
TtKGck+tAwsD8s43d3pNLgHUhoSqPtMvphqjRzVE+nmKw+4+CPvwy5pJ2V45Ej04IBGLQnkykbwd
6WyLbpeI2HwpICOB7KPArldy9sfXdGo0JrjQSa5LOYTniSzGs4D2ftvW7N03zjzLZFORdLWh8Z8c
INgCnDeQyKZCTjhjtBz64tuagKCEg8Wa1azwe7RdVZ6LwiExZHSbuxzQ/sZpCnPdJehtRjYeRPJW
J7R/4oKME9bQRqmeyP1jICaD/skf0uSxopHadI1xa3tpfZYO2v5Gnu+uCrZeEIn6Bu1vGk3jjW2n
n3EsX9lBhRd1u6RdYRw6s0kq3vQa7faKAALLWjrtPkPlXrsXkO7S27iSFqLzbjqxmPevihrMiZHR
NZZkbms/Gs6JPynf2q5nj2Y7+hAlEr/ZVGdH/JNbOxrDQ0WrT6oD49UbHcjqCszvRMyEN56YTRCu
JVoPUsQ8GM9+4iaPUZ1nxzLT+rXgfnrTIU1IjMhwA7FVnmnRdJskIPLMc2+S0WpuxTAW66DPhze6
7+bRHRGPt1UvXmri0Kk3BwHOWYS+xVSZdt2BTRdv+E/ry6gDfbXC2ROdiRhPGHqR+sodEwAusq6f
Qug+7DcLIO92w5xvbRY1mGkCykj5ndJ1yFwbKl1hRUx1Cya1Am+hYk7H32syPWbKaulHr0j8U49x
E46jUV2EvmKap1L7KkEZeVGXvbVVMTObbvBbhjJ+6pJ/UNfeRRZHiGFC3CNfTN+sLwkx76sn/ucC
UCt2E42fz8JGhuQM1C6CPdbcZDCw19YPSQsve48u1szXpdtn/iaYrGBT4KEEQiFS2ivBxH7TA7u4
sPEMb0k3NXekunAOVr4y3U3NOFCuy5QcRCX8IUFNY8hLJa0GfVTgixffseHBkewFcD9zlwHCNEeE
Ug85yGckNwTfnlq2hefoVDFmOTF+dtRs6H2NofzsiLEcEfhE9qvTusQflKQvvIyVJGaLA5GFt1+m
/oB7xu79l6l0FKEYhpAPFo3XJU2ffm5Mey5PIPSER3xENR0NbbrlXoGQsdZ9kBjvUTXaZFK7tf/c
x24ht0Eu22uz7uWFgC3Moa3DiYMRkS7za6TeOyQOUw/+1ByhE9mB8eLFY07yFFQ4jCJWx1CM/Vlh
HpBa1u1aYCe51HlKSNY4KjFuI9tCLdMZOm33U4nrYqVtt7pLvIHEFw1iE+MzCUHvZrtEiPe958VI
Fl1b3dWxaZz57VzssJqrFhZPjKIsbdgemxHabbS5Wf9CpIHnrpn5IzjQvXYwv3RTvM56g6AVs3ND
hOo54NGIinfA/5JZpynNvaNlKWjHHUKdb5C05ROy2W5fScKW1rbjaja6Y5PfJpjvnlBXdhd54Hw3
k9G+uUlw62B6IAsdMZS/InbH2/VmEZx6tx9fJzmgoXT6wXt18HuRMo/t72h6ES6+xCcTKbIG/zbM
5CyvI7JIytXkFBZUcb/VuyCF0rtt/VjtszxQzsrDp6vXOYfvA6O08QxLbPRosmgjETh3uk0NCE8j
FWz1FzxFzFzwPtWaZhLYBZSHCyNjQc6q3GIDBPrWPRoGw1LkfJ58rpk/36OGBxxX+Db+Ayz+47qK
HZZEcxgOwEcj66EHgHCRFS7dXmaQnr4tmf0+Y7Hhb/ZpR05sx5fcEpQsCWTpoDtVed48SS8lhzBB
KFevQx/B0FoEIscKx5zhPCt54wyRo3IkFYE/kHiO/LMxYMKtsNzOlwA0+Mao0MqfiG7ozzhDrTfT
UtMTZkCs5CWBCaBj5pSztxTOWvOrI0ySY/8S8PM33SBC8vOyQIPacY0XsgxGnLrSfCig/n5ZqKtI
rC2Dx2gejQezDvIbRzDtQ5iP5i5WorgQeQnjCpq4/uLQVVd4tSwmYWmsHofBmdRmTkT1amRVfUSi
wWy6EbW4cxOs2VjbMuO9ZEqCg8IzW/ySAbAJQmMkpUIAoOINUPZc741hSNstu5YAcX5Stc2egZn5
rIq2v6tA8X75sSOLJwuXn4MVQfu3KWinaOdr6FftkCJdVlmVXQexxUZDoaUBihW5+ixEcbECLxDf
aBUnelG5McpnhIbkMH/nvSLMcx5l/ag7xS0wKO53x5pvCYwHxp9BWyBKqbH4gmR1Wd0Y/kLLthsD
6kC6mHJYjfjnQzxDwRhD349ITWqDHkeYDeE268F3bsLYVVeLWZ2Pp2+T7m5ncfgceiMO0YBAwBWJ
9eqKtV/92Hejd6N0ErAfS3jf05ZlMiOk+WIeQX+iAnO6297CuqZlSDqiIjAazY2F1UZHSXFMFl89
hBTgyA43HJ8Md/IZPvbWzqqsHg7IkBEoNpv4MGgbca2mbXrlEXrASkuW9hsmjOrRaAKE8/gGzEuv
HXlFgjxraERHXqHaqZODNUbyLUty8QEpjj8rQmj6iN1Y8/qSnbHxHT/6kNSzBy/vg0d8eOy7ZjI4
O0PZl9ks0ot8ciGzG24+79E9uwdu2jrbF55VYHtKzYloY8bh5yEwk7PRUcCAZ9tX6SZJ4u5V0+yy
T2Fe+p3XQfEVolg6uaERvc/KnqZ11M3BuT2Ky5iwmuM041X/OTX6/03j/VR//fMfb59FUm6STrXJ
h/pdA+gwevnLppGMzI/4Lf9TquLPH/5X9xj8YpJsL3wClx1pOr/KSnyXvpJ2kgNbONZPwcn/7R7F
LzamRGH6ni9tmz7y/8lKaCwFQxrCTvi4+j/+6Q/t4l+1j+x//tA+mj50KgspFsISYdnOEhf929EP
aHFK+AVoxgJ3k/gdNMIuYI1XG1PzwSeS48qMg0fduHLvGRqjpBOqja/T8Igh1v7kGi8PXDqs+Bgd
9QWhHA5Su1dAArj6Zq9GlK2y5qNRZr0KuqZb53qKLrF7jrdyYcxXffljP6faTxIxp/0Yd/5tbbiJ
3sZm7XyEeDaJtnK8eMfWdzcF/QWu/RwpPF6SXnvq2MwRxlxIORM05V1SB2DQoFDUQdQ/Y0EPPjPD
6wUV9ET2oxH2O1Fa7KHyNB8/o8QJXwGc9aeZsIyNS9LPfgb2cmCCi3SCdKh9Nzb9JrJzzE+JvIKE
qLcTqIJDFcO2bqae0qsh1Sbpu/laE76xDVJWSquCzTfOqZLI2jlM6ocBbsZXAin4QpmGODWyv587
M3jCqyCvhd84FoJl1DW2V4Wc5Qmif3zTbetvyffkYpmKdNjLaRrXqrKzZ3i+5okGVp3KzP6AmA23
LEuS8yTGFp74kmRdHBRIcTv8WmRpuKso8xMQS6AIgfPLsybpnPMIvew7eclAEMbONb6HyVMXBSXN
c8XNdMEbzvN0kXSEDRYc13QuSZkHEuhLt8LhntOCmvJ7dDL4R16MlzMfhuLUZMsug3NTFxqkzUxW
Gp2lHa75wDu8UEZ55xR2usuxq4A26c1nrK5cqF7esEwinazuM2tpu7sDa6Vmo0XAU48Wyk2k3NUw
uAPpVCRsQO8OHyUl9sZFxo2gmGCHoeMWU3MsXkZ6sENvS/iAjl8sMEG8a62MiQ1FmrtqbSLK/LDD
8eATu0VNtS3c+MvmJaFyK2v30rKG9Ii+BaNkaJ7XyizOdTUHn27tRA8j9P9+pUXxOJHbeJIx8CgN
7o3Ln2hWOl7CoHRt2jdMN8wSRbABWKFysF06bV9/dshLSSU21lYf1bu+Tu3LWYCUSbU3XlJxE+nn
2XxqE3jwD7kf2M0G6ua8MwpesyC1zI3Rlv3rTCLUmSFlfUvN7J+h9pa7SZPCJsb0s3EW0k3X7msi
xR+zGrEyhd2wao3ozG2ndKNdMrAwG5YPFnzQy5hnR9aJMUBJCTGJECWVRpe4N6JrMVsO0xmBv3ay
ZprZUhOS0AkiVgm5JA0TPwbxDW75IeesC9aBazQHGJTODvOGxLq6UP2rj84aQc6E6dow9YbgD2PX
VvqiGAAyyIZ1dWB69zHxcZFV2sDzFpGMHXvG5jdn9Z+sDsRyqv26DPEdTj1U2JzTFto9DuFlqPab
Uw/wGhGXHccBzYQdrwa3QhFUA+sj4keW9Tklvr3WRCaJrnzOsarFpGm37aWD0QhbTQhbUc0Da/gi
7jdlXOZnwbDAytjtZucsucvnqsnbXefrRGyxcjvFVqkW8gsVYnYb/Pg+Zz++2wL/HSFAfC+8Y7ec
C5pYGxA8g3DKLW7C7PWvnzrAwT8890Xk6CxDeNd32C6YfzjxJ0MxSMwic2+50V2QFyu/yMSdIcdX
ltLpyiJhZ+2COD332x6wJZJD1EBIZ/k0tDUGYCNyW2vrzjGqb5I3WeXbS65bmg9fVIrRfVyM09Fv
9MGh8mvE3Ixru29fZad2FaL+PcLBk53bcp1lyUfTjBUAVKu4HmFjHBmYNhu2+sh/LKDfNgJn1MTZ
gImvBfNaDq3wiOk2FSiDzF6HGnbZ4IG/cIOxwKKtg1c2veXrNJjDjkCM8t1G9nXpRlNzmUfAOWJt
FftKaf8Z1UF49AoRXk9FMtzyf/1dO/cJ8YgCKtxALnQQKLmdCyJUdV/P+8rT4tyWejpGJIEj5ABC
uouUHd1NbCWHlZ6jbs2frRlAZvEucwJrzwrYwzWPZSUXyNq4g3ravS5sH5UNijZC0v5IiR9sGlqc
b4/Ink2isuwMn0O3Gms3PaNpi7x139nuo6Fc+yqYpXEnOm1jPQoi7hZpVl8wAMdHcn29R9evymtY
ru21xC17MufCOgjLic/DxmwPTC6PBS5kNcRy41etwoFC4ituRYsBmdb6ZtRFdokPt29IIyfaOnaY
yuYTiawMAdu73mbzz9CBQheC77tTi/C+Cp0qWIf5Q6xSII5qdjHTEndcvBZmrS9mYYNPaBV8qbgb
z0o0D+cFTv8dhXNy7rvQc1ctwVW71konwDeFjNdmO9Tnfq3DK+YI9Y3HULvZI/mYDm7hQX53RLlt
WwRwMOOz617H1YU3zmoTozJfFZGoT7jgsOovp0jehJQr/hG5EM7f8gpEwl1OU9HonMi6aLoYO49Q
IOkjROCaWJPvfN0tZ1bkcXqFyzkmIitGXG4Y33I54UhCQM7dsgHXrY3QC0Bb2eXufv5xMPY/DklO
CgcSCidnu5yhso05Z/LEnjkIYlNhXuC8nZaTd1zO4NZ2xlOpK87c2saTWoYDMCc9caKDtb4dyJ4+
m02rf3UZbm0qZFI05629K35cDOlyR+D6Q1aZWzi40c2Plw3LNuPgMyBKcB8sV5AZ1IzIA2NSzA6t
xr+fzMq96urcCTc4p4NPZmaAVGVlZe6+M2V7Moa63nXLPdlDNtikP27Qso7ku65Tl6uCz7Tgnkrq
MywWRCnUsI8OFYGK+xAwQrJpf1zpaHJ5Y0E2xBskTcPOKhof13XHW+T/qBqmpYAwqCTmpaSQP4qL
zNMAXHrfJReQusOkfAyDuFmDloWKEeZSEiPdj2dFboFRC4zxGLrYeLDyFPua0mczyCI9pn1vq1Uv
YxjKQ+Csy7EiD4hOL7tw7S49ClWhSEYJ+xRXEHlRCMtb8tfCYtV2cUcAUht8NXNtX4/M9D6GvB+u
k25KHoipVXfkGI3dJiIc5qgisMrYqw1yuBjX0GwGGggHjKRLzxD9oQV4dUFNR7CwRoiw6L5s97pA
X0h2V11cqn5AQFZrv30f2+HZZP65hKAvgy2M4dCApLWXdNH3fsQTT+kajq1RY/yLU29AMcwcCzoB
ehGROca1O1fi6GPhvivSyrtG8uKuE5+ri76zuq+xUxAeZkKGFUYCtKyAkIeycJCQIK2aNI1gTLsL
jxTnrQceCnBYYr7DP+4/RFXWvMYzy3YK0oikDY3SaOUx7cLSD2XraWKCvUfkyLcYsUByghbDvKmV
xiloBn0AwDSeUp8B3CJDYcvbeNFNAl3wxRrl9Yzo4F7kaAnHysBphn3lhPMJ+7x2pHcTT3b2mgpQ
NwhkXbESbaHeI2ZJr3Wvuq3pOwRcVFm45z95N1EPbfmL3K0qSu/MrgM+/Iavcq5yM7kxiDEgM5oI
bdSpVIEL4tO5XoDQIUpRUn5InIT+tCi7v0zbYPZJJDfdOAWAsanNtNrJRDXbZc39XHWZcxqmrgeU
zvgjspgmk/mb8sP+fPTtGAOXXmzgkoJ9y3oG3nbgnQLT+S508D6NMGO4wHIapLAqj3CIJN922Mer
Mm2iWyb/056Th8I6zMzHFPoQIL7i0XJq+9lprP4w9Hn9pF03fSJnqf3K+L5vAiRXh0HNr2VgPgoP
MiR7Mtc7uk51YXv6KmWCTdEPF7oH/7TFWj6TuJjHXbU1ByhYzI+hrJ+1jEKO0lPcuyGAY2Z64jCr
Ot1a+HFfEoPPqTk79tmojZ6dvRd+2C2C88iTqYaftZT1c0n8uh77eT3Gzmffx+E+cBpj50H1PU/a
IjmrJ3S/Z31pVLe4o+z7mP5lXCfVqL4GIqZhpGedPC+bktNmiER6h+2VxcS8mE1TcAI7H44bKw9W
OUFaIyk2QtdLNn7QevxW2HZ5MkD69ev2ZCclQErZ8dyHfEkUliTRw9dbaCns2+ANoNGmHbnKvC4+
lK0/b4G/dfs6nEcaJyFwRDHfHYPA3icuj09crv9cUAn+H+rOZDdyLNuyv/JGNSoGyEteXhIPqIEZ
rTdJpsblkiaEvGPf9/z6WlRE5nMpMj2QQKJQOYlERLrcTNaQ5+6z99oR4ObJvYJbPm1lCafBNDr1
ElaRsQOvF698UKvdKksnvrX1pFM5k2O7XpVFQ1KzeWY7dzUr/UfeRu2mN3zjte01dcPGlttj+dAQ
OEKSI550J4J6yoiY0j4bs1NamaHzmLU5Q3XHvZ06DoOOo3rYOXoF7TM0x52+0F5hZeiPRBJBHZJW
CkHRwSSI0AIh9QgsrMrPBOQVl893ik38AXlifrCxmJXrRCeEhavprCche8OC3/lC/ai4ovwN6ueC
omCFJMASRK3tWYBO8p2rXO1ecqu+mEY+/LCSL35D8H0oR2LZwRzasJIma19HCWORll9lqHuWXoHy
bVJIyXka78BpVlxF6H6XY6N5mfwGhjeNt9QisQvRJoLDg6sMr2Qn2Q7IyAyEp1bgZ9e7Jyd5Kea7
KYTPTePAqspF/COWwXWSZDkm0FK/VdKvnvl8cfNisXQzzCo4pWFePsHLYh8QpagQxJo1GBB8o59n
2QyfqIQxn309kZ9tFknrVm+sQ4NMfuROEJ7t1NfWThgv9UQp3EatYaiIg0Nbx8iLKgJEhhn8lk2u
fQdhcnqhA2Im6htkh3q2SLzEdJCqHKs97DvykdxP1fiE7Ecnb060cfHchXuImxl01anaWMi7LJDd
8V50frmjxxO0L0WyW6xZ8d5aelGxuc/elPrTpo+Mcc8MqZPVLxwbgdnU/YtM8/JgVd24DVLqiRM4
cZ/qiMmvFzSDIfJSOGDV7j5IUxqli4huUvAkQGdlJrwqyOZNX7bxU9VPywZ1DOiUjzJw8VxEqd3T
5m2/3HCJarKMM5JPqTaVRzyF3S7xSwayBPoFyEfO/HgvHigYbDZzVxbHmGsGYe0JxKGMCiXWbaoN
RIyahG9gkutcsEkL9UuoIl7xVApaijN+om8z+gl8egJpI2xYQS8stSA392HCFcInZeE1LWZZ7PrZ
Pheo3C1p0ZXhJDCG44KrGamAYR0kIEC7hPWw4ftXOXuL3A2/SISZOFkavfmJ0D/VGcsmkYzmpitC
VHwQHSExrU0q5+mIwpd7jA93nMvXwqUvMRE0Sa1szc+uwoWAlQ298tAJ5k00SqDToF44mztJegqx
JPES+MZhqAuDvFFPP55o8h+hT72bPWBLcsxJWxPONMqV6bMlz2HHfBNpkTznkVWn+OGEfweNxr2C
IJBeOKtQ9wrbg85KG2WJva75GJPeX0PTKp8ze0EYlWlxwjAec/4rKadj9bKHP5rurL6uzjkh4n0T
kVAlig5NQZFftdyZpWhs7PiGmZ9ajmuXViPGnLPJ3UQZ2keI/cHQA5PlenIqhDyOzX5yeD273H3G
JbJmcejcUXnuIpCr+BGPr3WokjQ9q6jBqMtXEGg9wBfTHrq/8kT+o6Mw6XGHbTH9S7r7weM1xLnw
fcsEhDBNFDVasf21DnqSUpXMHZcMM+dfCEEBBtwcOF3NeqnwwrDUYCok0xcbAm29SS0ZbibSWuwW
Fr0STYfgXOfqHcDXcLY0ynsXhVO3KTGFTopAOBW2c4xkAdeu4YSo/d6s9e9W7f+Dkp24BV2qeP65
iev4mmXdf/2v16z87/86vTZhFtXv9Pzff/4PSZ4+oyXlyXxjUHiH6v13Q5f5G84sCbsAk6e0bIcP
xN8kefmbYVJX5ijkdzKYi47/R9LTFL8JhaMRKd/CsGmjof8Lkrxlv7d9auwOWRzpWITfi1K56AKj
Q0Smg4ENIqymgYizDjASzaC/Lq2Ewt2FXR6tDI3Q9qprrGTD9r06TSMgTGIH1ZbyEHlt5/CXKNRV
XgpPYJ8uLHWt9dGnSi0woLFC9PQYFNnM+2azqop2OmR0Ia1S1lqfwZc0O8UhddNUerhnM1jdgB1L
Pge1zzJAgaLMlnlp6NLk5AYw9vKZPIK5zFVZHtZH5BS4k+CjX0mT2idF2CTy/LexrFkmNGeZ1ZJl
auuB4a2Kt1FuWKa64m3AU3hvz3MXYDfBSNJ+D96GQVRJ8dAuE2I7VTRHVlVP7BNY9LkUo7b1ncLf
TYyXNPuRIXVsRk7cQozgS3spTG7w0sUynUKe6VleM7FWcV96oFLmZ5bm8Qb9wNwby4ybqHCizAlT
4KkJGp8o++9TcZfpy74wgyZGOnIVirRbFcQETjJW5RcL/w6yR6l5DvnUdfw2gy/TeBHnyWd0jvJz
ENHkoS9Tu+JIoNa6DHFvLNP9jCLRAlSK6q8deZ+j2Rm22DEGJzphjEYeBgjwxQqSnvagaZkar2ZL
sSyZu9T9gSBLOgrf3TKzaPXJpmn5VSujBASK1btrLWvbTaSnuufPMX9LVAJNXXdm3W6wy2i04Zpi
w27X8OYUpG24/EksvDA7AFeKO2To7Ec18C54ojbLRzy83MYcl6TQJ8RBB6pUTwkzlTYNoPlUz9gl
W4kT3Cyliwc3q8KLFIyWRlkvpdMl2QJetrrAe9KF08UnK8xlEKuUxV8pLjVP8bUj2ofIqOHryydQ
p3CC25F5aii2PsY3QbVDVh9CS5u2WWj4P6bS5jk1ONewAhmQe9YGH5Vw45NdulN2479yPU7oDPc1
/jEaAl0vkrEXupPLIF4BefSjtvF0RLHbgkQI8oRbQpXqZnwnApvPXWSlwQ/shFj1/aJkBRThdJCF
wck5reuWW9Uwc6qgiqcDYUJ/7De0o+l15vz6yeRhpVdohvlDRxfgKx1I8qlkDxoQyKZDtagZNSVe
+R56AXp47pheysRCgDEVlKuPPd0M1I8TkROacqxLGNGR5HFjDmBLxyMVsVXYkf3C3SPvzUglw8os
NfgQrWxysYmNyll40J3+fZiq4qCRsVpKjOcA+G2QEwrRdF8eDSItDSKS696l4/hV6OiFk1HIrxaN
yXuiOO3dGEj08Q54wUwpyoUXBVXFcMrxcdTi4JW7KVhjGwhMOfktuhY4GurNyLipxBXspJqM33Wm
IHgZf3ifRuxdJ8ZY7qxyqqMeFq3blZsBLXapoEaiFiWWx55KnVqgTHljq7GFV1H4hVrm4UvggxOz
K3+6npFDLlHeaMd2ktmFhCrWgqDWSMtbxmS9aPVkcopXJtDebNaLM0lFHQ9ZAW3YjwH0hDqYKhK1
68FyX7CslBtmY/s895wznA44cAQe5AwLS744VgAHK190FMpd2I21PsJuqbj24PRIeuqiDcxVPUPg
ATNWccRyV4IQZ2KIvFYJ/xzHatxPNq0EYY1OChfO8c+yMWjGqDUdsFpVq4YuIApwX9k3uZ9ssyPM
1TTuHUH/2yknlhaMI5EHy8m3UgOuvhplVz7YsndPWZnSAWVZ0ddChBZGpZlqtb7Td+aiyveAlDaS
Ammk9yLZi0iTXgqBYgNmcvD4qtebYrmm5/Q2eFVraUcb1vtzGjSk4CKYkTvJSg7LXxpda1z3rjJy
DDduQ2o0lH7vQcFs7iTX+UsV9PR74KMfIasm1Q7aiHWxOyt5MBot/G4oxmqctkm/6RzhnmYYQ3vd
pc0T0vlAM1KgHdFt8E0MIi84CrKL9cohi68CmQ3Jhs6n+UugweKPkyy6y5hdD/ihboGqAWznaolv
FouVeOa+7Z5I/3Fel3Kyb2edJSE5XxLAlatnR6dtphzGRzsirxThjzhOgjvOXf6DKLEL8+1ApwkG
QqJaUwN1xvfyOkCK/8zxo/YwrVCLE9HgZVn4clf00Gvb3Ma8vYoo/LnNRlOd03q2qROYh3NfaxYu
YOg88AMM/0jiCG+ZHgwYi6JoG4SzeWi1HvCbNNp2q7Q4vZOKxH4E3QGSahnW35G/ovBaqH5+1TD7
sfHEMizIvhdyHRNcPYd0tq2Dycdth53mPDtZ/yyaIN6y5cHPw11s17tZsVzjnbDkTEfIFO5DzvLW
LK9nxybJM7uV+G5SZo/DhMsvPjuEft2Z51XVOc1Xf3bIgs652PZDpR1nZ+6+Z2iWCwK9v6cMjUCO
siTJO0TLI+Sl5BWsC4H13BXBTZBgEV1P9NNsYfSY64Uef+g6y+JuUKrupAbDOPUZe0JX07tdacbR
DhIhVzqNnzlERsCqrfLHS0x7/Q7abHxsbKfi1WyrT/6Q00nB7QRq6gRdfiyau0HWrE8dXz00sUtp
TT+gZNFC4VEMH50A5F+z0M8PTa9BaZwbltkqttXZ5b765W02/XcP6P80i7E80Nei5HJIW/n/JyWk
trVEV/75hH76Xr+m71MWv//I31MWJkQrUhH4+fhwLUW5f09ZOOiiDpcQSW38W5Tij6GcllGlO3hn
LO6RynYlZ4Q/hnLnN0ybwN9IWfB3KYGF5l8YyoW9pPN+3hhD1bSpKdZp6iXzYdofhnO3i7UhSQwy
Az6cH4qWOOJRIhet0Uu7cx5D1kIVESebK+pez8jZMTgndNNlbslpX2s/W4OlczJGHXqyS059a13P
iwOAVZAVVGo4ijt4mwPX6p0bPWxt59Db9hBRgFMVX61ZdlBxETSPHQfJet0VUUfnGFQiOP6Iacmm
BdCP5BJRXODFZFW8kLKwb9gYZIbI4NgmBRZxPdBrTdvJagLulxMnTdQnjNxxQsdIOJ7lrPunuanq
Dj+Dbn+u5kF89hXR7CbUhhvcAayB+7nRKPXSgyPVfzDyoiRsljmlc8GFJfN1kw/wM1NNZy/WW7nV
HwE6cpwYOD9wJ5lCca8D5pdbCNNRioNmBvtKdyVu4AFATQ7tBXDATahw1G9kSFxyjQMI+bphZTfc
2KTom7OwLfCCwkfqoGU1wZaL6jaSHVZBra+jOKOcHTjbWXRaxGYgmupzMcW6xLXDwn1tk4ajGQaI
8P0wsyNG9BewKdp2TFsErJaNLOWiOG3toUy+JuhqJYNQl1IV1iQ8AFR850mPmvgm0Xx3zztjPehO
3O/hYEzXfjG5FzEshufIjetx0zR0HwnT5Joyx9Cdd3ZQJ8eyHvUAB2M9Em9J1G1S6fZXfaT+c9Mh
FmC1AutiQylwUOaHmP6eTjb0vXRR99kJpMWKG0uwQ/oGg/4arEN1irMObw09N5gqnQrxvWw5LB6s
sQX6S1fWiL+BR6BNRe+zTdeZ5h223WIvgyq6bTK6cFa9gQxi6CE7qioUkwJCK4Zr1vshpz0z9QKO
Jt+tPMR/688Sz4bfuyMvgT+7B6vXYnpV6Z7yPbbxdIbkhv1SKc40q8zWoUQOs5uN7PCs0toOLJLl
fgIg76+mDlXRA1s8wyfv8btXaCb1ijaw5thQCp54DMMwHSsHxyhZ77r7YRvzaHn8FbkPB7JkIMGG
ix9FOEufJB3H3OvM3L/N+hHhvJxob0lGfrHVELrkDKZ8omUUUEB9rsCcf1s6YPWDk2n6OvclYDY7
pcMdc5cVUkfCNzq7h7zreI3qEAtXYNyFJlaNVcePJRzJVHUcULp6ULjQbfphdFFBGwZLkEJDZKqh
xewxF4O+Ayszb1RkzefAbdLTFPZiC4jTr9ZRMqjhaqI2g/I+iJ2P9cAepwf6ZMge3oNrsng5WrB3
74Mw3lAEPvXUtsEDZKvPJ6VKYnmld0vFVAvYbuAB8J4AyNei8guB+/kseraga7z0WXek+zGZHlFD
cKxW09TrJFRg7yVb5kRONIBUYlaSWZxEX3z66O6GLre/JOlQsfHhHhseBgT4+SZKUmNaG3xluq0r
S9bTgxOMpBewT5jOwWZtOIOB7ab5SgN489hOraJkwGxBTnejNQ3ot6Ho8O+2E5f5ld+EQNQwq7Fh
Q9x4BVpwymE7c4Jl+J+KaqXzTVqXskMql5LfdvW/ZelOeld2+ESysbw0om93RklU5f/tffvn2/b/
+U+S33CnIoX985v7+TVpwtdvw/fv5TvZ7fef++MOvwDRljlb2SakNBxIf7/DCzyyBpKb5UjHdN8S
ln+7wxvc4YnGkpPk5EhGn6fxP3d4+y38iBxHOg5vzL9yh/9gCbNdk1ZvGgh0+syFw+CwNH//ZAmT
xeCHtUkJlz3QjZmRQh447AVZ/QKAnhOk0slbLXyAutv5UErRyPVHPH/6uWj6J3OIn7uyxkg+Lw7W
vtu3VXuJOVlTcWEs2TgtomWmsda1TJ9aZ4HkusnTIAu+39MROgGSRrc0H1KUJIb45qd34x8Y3t67
fN9+OcfE7KYDpAXYYX345aALh/R3AD0as9gj1k2W70delxfdVut/7ZEs3klpQ4+HVIe66gLk+/ll
DLTaUD2uLa8xEJpgTtKNep7awjNo8v31Q5kfo6944jhCsRfibs3/iA9IPA7PQ6Zx8vBoqvyqfCg4
Kss/t1RbEM8ywO0UwTq1+8Rjq1h6qqesVLct2Oz0d5N1Gaji7cqdFaln/tRDnmdXmhSzJ2X9FGjD
qbDVqwg9i2savuDiSz1mEzBelNcxr86TFXCQwaW89U2d433XHEwcI+u2Bxhr0Sbphf70avfzc1VF
L2alkEESXf7Fy20s79zPcym/POlxXTLgSgZU8cHN59OH2U+m5nqF4+xCdm5GNsJVCekBQBB1i6cy
szkh0rsWsqpeIjtWn30DdPL912/G2wO9fyJq4VvAC4GR6DjgDt+98VM4jkEWsApJW6YcGltQPzT1
5AQN52Mj/Zp2ycmCoo0L91R380Mhp1taytQOmSqlLljcml19v3gbyILukFde5zh4ySZjO6fy7i+e
7J+medvmUOxgtFli3Vxc3j/ZnDI1LSGnuNH1mW0X6zOlDw9Wr99Xmn2FDPvQdMUhdu39PNq7qNIf
CbsCWrNwkaOt1zO2Q7AZiq3XegbeEdp4f8vaWv36ef7p3VUkyOlkYxnLV4kQwQefKlOZsqNIaYDh
0vvSicG8ZNmAdW28GZYDgd/gM48HEsY22bGknl/6aqaTmJoCxrNfP5nlNfn5Df7wXJzlNf3pAokj
yUhTlfqeD7NkLCmbcw1GC5Mssdg1f/lwb9ekj49Hth6bLu+UEh99qspcInMYnz2zZfzFJM3yrKUx
IyMVO1n3RpDSODxlhdcXGiTtTEUXO5wOHLJe1MSSOI6xdgdDliI35E8L2D+ADJnFzcNMbcYJWzE9
pgRvsPhFty4TtMcIs9LM+YwYRBGujSxN6zfNQ71Y0XZsbCi5O3GCRQPKKR+0rOqcVlqw9dEwVqUL
Ybl1KPuCdTezkQbqKGiB37TmfPn1G/H+Ys5uiA+FLVg0ca+icJn73rs3YjL1tCla3gi2GJvZCugR
uB5jBxLJ1a8fSPz5a8IijH0XAhEPZC7H65/fcjkT8GAWhsEcKzKayfdcGpgHHJie84LrcJvwczwO
91Y1H9puujMn8ew72aKs+S+1T3ZWNt9AYq1yPdnXKfubtr4ai3T36+e5UF4/fDTfP88Ph3MdyFYg
yirBgGMv3faUyCqyynH25HODXin8HB6+lQifSdisQJVf1SPdEE5ZPQXgf/BxzmA8rUYjwlqZe5Sm
/qpu6swDZ5/s2QX7u6CyreOMrv1I5LSgpKq97gsOG1bZUYDQEtDWBF1HAP/iNX1rbFHAhJGasICM
DVMLy5ceTxIyHaJm8Xls41c/LInGlMP0MsnuUaC4eTOTw4+MHQCqeFBv/a4KTsAL5i0Uv8dfv2Z/
/hAx7WC+YbRia8kd5P1bm7Qu44aZu14gfRz+lHG2/Toy1c4vxfbXD2X8o8di5lDmot/guP9wnx5j
veoas3A9+qnMY9fNn4kpmKeyJtqKIRu8YUUgPJ+umuBHoHAYFCYOBeFygx1aSnLmybB5U2R9Mdzp
L57c+2Xr8mUCiiT51rLR5dv0cexL497IJIkEL87S40TSUmqnufr0F6/Ax0llyXGB7xXkWwyFIvXh
FahFEnS9nYLNxeBLQSnKPwVHni8JG0XhIip0d0NQlq9pJT/Fw3Qr6Z1jD8YJx8o7+lSykn1AlG9U
M17Y8ITnVGsxJPjK+ouB4h89U9uxuCnysWBJ++Hi0iJ5p3RH+55jF1xVIpa0MYzNEN0nYP+zskO1
1RGJHFy1v36RFrPFu+s9mSHBYhYKDndlFN/3n0jcuu1cBAW821I9+oPiEoOE6xZ00Is7IunrKKv+
4iGNf/SYoJYRi1zusGg+7x/TzSbdUokkUFP5O87zRLCicjyW6I2eiBjts+5rmPSf6Ml6jSP7Vcwi
XPvaFwKFwTrUiuLaGfMfMWtOo1CoTg+/fkmsP12AHcEw7TLgKjJ/TO7vn9+oVQaOr1aDU995bBp2
vvS3fszXBaoAaMhkJgfHh2gYBd628NjN9ktT1OO2tf3nGt8y6FnrDiXqRxyG24yq2AAuLu1l0YWk
2g7EEreqAmtaWXy1ud8SuQ+2PQsVOtWS3Vxaw5H4b7XKsDlPYwceTDbfp0x/6CbrmQISj63Jtgeq
aAWk4nqTkrhfvwJqGRvffSoWtJdu0ogr+e4QrH7/CuQRhkLHCJUHHOJBZPKWncNe5dRbluWY4lSG
E9DI8Kocg3Rt+PyXgm6jekqbDcTeu7Ye7lBouBloJE6ixAIvX3ODVzBkCF4r3Mde5rKENcz6HDRt
u+AKUbCGYFsPtrFkYwg5W4PHfgTgKh1rduDc9ybsFhFdGdCekxQnNvCYPgYCMeioZugd38LFW9CJ
6rruIq/niRp6BtplPI9xfE5SNvPYMF/7tvU00wxoghp2bWtfARbZVZxBNiMddCvi+TNF4CznR7Oi
NFc3Vvpg4FjLRm8yknEbWs0a6rLGesrAb1Z+pYzypkifFIjeqP3+F2/Fn94Jk3GZryZHu8U98+HK
0Nm5nyuYGZ4p1hUNvGrfF/sKSzn1Km+P9O9ej/wnCSg2cqMgV/XTS+69tq9/MKeuXzPSyJ/a9rV+
TcLX/Ns7EeV/fvZ3IcUxfns7YvE32ssQKLnf/rEqAVWFqYlZmbuMs9xl/uZeMiBVkShAWzGxMf0s
owjnN/4PxwYLaLLaWH7qX1iUsKj58DExTPiGRJORDsjVWfqHSyqH3pI+RMwrQSyzdAcAA6Y7JGht
5/pKvhK6o5OE4MmqKhMdnyXmcBJdky22pkVEbJBqONOUE62THvndB+BDCdcnGEJe3lN9pLhce6Fd
pQfVlv2XMOraA5AK+CdxG2gRdVo5ne69I+eDNhEzWjsq0oELG+Y2b6sZQg2L37Sy2n2cdzwLm6DC
wuceAWINey0v6+9wtKc1GmXnr9xsYRSwt7rWOdWSlqVzi+xv5GmKi2EmyAVabRZtmjZ2TlCnyD2G
M7hMg9a6MDbdb/ES9V/JatK3BvRTIPudfg9LILpJSrva8c4oL6MDHCJTO8xHzYiEp3OU2IpZ5ZCs
0oCrc8iyOcUUhXId4IrOnMqiVZxyuoH2Gw4nCDrOLQiWgNaksrj0jlV+0bO0urYSCFbcEmBQXc0A
5VeJle6ZS899T7CIA3hIjGUtre6C5/gKZy5HdUu1W7OOdjMrisPgxCOxPaJT6RrMT3lVOuNAzCoh
69pywaYmjQ5m3TOs6FYU8YmaImdVOsg/fi6h/DhUqWxB17r4UNxa79G4RPEKHGq6murafyEpLQ/x
7JSXuTG6AviBZj+kVlwda9rG9lza9KsxDNNqrVO8Rsdnix9KuEZCcm/kAtRUap8yWn3qTcnVmvIe
mqXGuW9WpmacdeVohwKKxdfGbP11l0iwmnzSqBfJB/V5SG1xwnU3kBgLOcfbvCIb38qib5E91EgD
EKPdsMAbU+DTomVB5i9wauwbVdArlBp6/KUui+fWmdSz685qh/qU3GWJ1V+aSdmPoCipx4tCHaRx
pc5x2gVeRTUZBvfx7BfUjvb6mG/rytT2rj4kO9iS4pYmLhq+xygrSlxUfKLlAnGnmI4moTC5osGy
wXCUCDpoFfVu04yRCp9ArB6xlYRi3bhDeADmON2PEZC2bGiMizAWazfGnf6VWXg4UtZoYf1o4l2f
zO3LkPnD2c9xUWB5Mx9IflFG4wzFcGPSWvmS2sQJ4ZazF1z3oyara1enOWblo77VHifHZgUMTdsk
eMEqHFdOiZSfjLucVhUCV9IeLmwys0cL0xfkDJyI6wr3W7hpSHRzZKLS8gRmuVqbDdlxFQt/o0W6
c8PlgrNBEonomvI/FxSZlV6Gdm6penb1y2j0zrhi1p7usXsYRytpm5ZSO6P4itk3uNHbCclLGDH2
hLpq8FgrnVi0obQTtm2cx4NB3o4HzeMbziX5lb9kCfHjdpvWH3O2K0bqoSGNe/UWP2yXJKKzZBKp
cSzP4ZJTxPo++ivo/KQZ34KM7pJpFLEvtqqAUWKEJB71t+zjkoLMlzwka9nsRVLmRkjSL3pzLaZP
5VuEktCI/2DUmfhiLAlLvGuLx4bUpYSn7UVLEjNaMpkqMvhuTUtS0w/S4dZZ0puTlMOS3SPTWbpL
PHCyN4Zq99qS+1RFH54Tgtp7d0mFtkqrLobtZpdIKvmI5jU86kuOdDDLACPfWIg95g7tXk2duOmX
7KnhV4QhjHKITyQtmlXUKtL3S16VkhrzB9VkjlcYQ/koC6gIWjnWjzTowmZ6i72iG80b05jsbbyk
YsWSj9WXpGy/ZGYrJrR+pTUkaQlg+rRhLvFac0naFkluIsJHxBqWHC4tvs7GiOuZnFpsHNDi3ad8
Se5WjejuKrf2L/yrfyiXhG+0ZH2zJfXbiry6FnbTXXMIy79MCrq2ZYjsRXQRBc0OtnWQsdEOIyny
45IsTmK73WRvcWO6gZnwlgyy8RZHllBZjlifumPZW7AJltwyac/sUi5ZZrZlBKBGZ20Tc8aowzWe
u1rmFy/UuBGFnjp1x64VSBQpaSdUwUO1JKfzBp+LXRPVYWLN6WZgdjQ29jRn9KCmy+mrtoZhq02m
HaxbXJjnEkfkel4S23W36NxOzTdSF/lexhARMTdCdXuqp/oou0i7Mop+n4G+WakouBq1ut5zqd4Y
E+JHFhPZdEs0w7Y2avrBMb0Rrm2jaQU3xEyPidk2Or0DbcaOvcvpjMBVvE3aOD2EHTV26wAW+wZ1
nDBiXb9AvuTK3BWqWjuDiUEN9sRwXzfz5HXw0jaiGuQ2d7P+ztRqdLQuKNz9aJTTJsMYQqxwhDwd
34GKa1dp1jUXveF+VnZmsvfxAn6pEP2OY8nLk/OZf8CTa/KJLa2rsCmpZij80jMauhuMQewQ3+a9
3Y/zLh9E+mSM/reEm1aa+a/hqJo96uCGV0XbtwUOKitYU3ThHzgaF+vR0sy7hoDr0YoL/d6aekwO
tRaPGBNyBB3hyM7kYKyzMaI5bQtem4Sv0LUfo1/bR0MU9SPfD2L0TtntzZnjehZ0xbcM1P/eEaU6
tvTUv9Yhjev0iVz8xKhXNJHNm6DP/HvegIzXFEQzW93aeXXE1G6spgrxno2xxx80vaAZjV2pz8Ul
NXP93ERR9jT0Oj3gYVDqHHn6nnI7QQxQ2C00N7BW7o+MAwdHWM3d4mexlhrP2mZR4wzRxnBy29rZ
eQSM1sq1OxUkQbQJR6vf5yPWUbxvUER3mpsXd8wXUX6VBpoWelqWwljiMrAOD3pjzI4nsB4MN+44
1sfBrdNbmIrR94wrzkST1cI3G4FqNFRffjKzLN7EbBTWTmIYD43q0+0ocjAUTqLMfeaHEZUskD8o
GtA3uPfp03AEFcVZJDZYDMq7ZhhoIcig5xHpG+vmUBdj4XUj4DysDglh1cZYN1USrOtmGL8NVEH+
GErxrYlk/aJgJtpljxVeWkFx42qBve/mjs2QiqJ1XpjDWZlLmoZO3xOmcSqMfCwRigTCeki5PTV6
Zx7NynkQ85CdiEonGywnjkdXekMcHfQaltfAk6nMtyGeslOMcfOmNXxt5xeDdt/Cj94N0rCB2+X2
lU0E/ptjVuaW72iwy7EC8jZ02QNpEfsqMp3gomchyPi5b7danBlrO0xtYPBBfab1HMRKLFhOSKsl
TCp6NzhOmuq3jWqDQz2q6osR9+PG0Ur/QoSi2+gDugVG03ZVNLG8xlVEKw1NvJsAZZuSGRwrtMbl
oNUiMkobEFNEXmkko6goGtQm9Ck9jlvlYydPBg3QV2GdlEOHlFGP1p6aEuPeb91wQ9xOXnU4DvaS
rPcumQbjsa0DMEMCd0Ni98MhSv3iogZamFadPQt4ZLoWLV3i7b4akvJON83WG0UU3EDDU2AiZwsb
sEr5/hE39PLIFhtrAMEfGRRg0l3ZcWkp8x+02jhXdiPTT32SZzu7zanEBhCynxNLHtxqsrYq9nXg
EqWB9ch3udXgrsXmlJheRBXwudHbW6k3W+ZU/ZwAods4af1Z8wt0Aiu87iftOQfzvzKDQn4y89Re
2U5de1HBoaW0VbMuhY6oBFl/A54fd/xoATfqEPGJr2WwlvhgYG/K2nS4I1loPxD6IH4WtD6/waiQ
+Rr/dxr0P+UGiz9p5h/PaYto+9M6B2QM7mmKCvYjQQ7WHjLxCIupI1nxaCtkXHiIEtqnyhXjA9s+
9wkoUHkjwjk4OZOonum+jAnKMuCv2JoGu7CbyofRJBCmg0zwEpVEXla72gVoB6JZ5USC1QHvgL52
rSVXScfvE7gsTWOoyXsSGm2+K3sasq08OTlOpH0N4PZ6pjYWNzhgmz0NVY9d1RiY10u58SvXeBJd
p06tAYkgBuZG3tfhS5tIeW0R8N+m0qyll1XOfKhDpV6Y1IMdtFAgJ/HwWvTy0rXdvcWEQgsgvUtE
eicPsAmLyW7JAyTzmaWHYgIH0L/SjdoFc9qHob1Nx5pSXz2o5TfRVmThF1o4N/eMoXDTa0bxGVNZ
KqjmdBIusaHdn6HmTYewYtpdtYGwbwtsAzdUycTaFuCcfzURCfwuOz36RtK490pLUxtYfgK3dzKx
l8KzR3cmBR3F1Nsnq+20vRTo1k08FxU4iS6ayZXp4/e+GZ8aMHRbKiSiLbyhdCshWyLrcXayS7nE
5ufoyh+k03tVVreEUuk6xc7YNwRK5+hmTnLu0GEujtji7Uuk16zCzP9L3ZnuyG2kXfpW5gZoBHfy
bzL3zNpX1R+iFok7GcGdvPrvoexpS2W3NQ3MDNBAoxtuW87KSmbEu5zznLFPbvmi+1ifx+FgVFZ/
mAUVNjr35hsLZ0rBYhhG+C+Lo62jXhi+h0e7gadrCPGWOrv/XnLn38tvTHnaiVuYopzIrWbDL9Jg
tJwmSCOGOL7ClFG9m9+LeqCh+pF1BpU+SdEj5wP1/6B5LeJceoJs6Q5gaySXXd4b+FojSNhNOujs
wP3mHrpQdYLzQ6/hUJlxGC0tiPm9G+mWxqRYWhTwHnQrJN6OBGvGXNbOYGDlnXy1MTulEdKqNSQs
Ly2P97390d26lMg83DHwakc/jrXtbyZLpnzgGQ+uvxBLI1t3X2UpDCSeLOfxObbX1linu8mbGmCR
S781s7Jld4w4XJO3GgrwvdT4hZmarG6LDjtChYc30CagJKuKUvjooj849eyyVlYdts6KSHoZxB5l
2MrjcwjiSOhPBqLqoEMVcu17g/uo+AymlVhaxmxpHrPvfSShYBnq1JZJAU2mVTIoJU+JztP53oX6
S0MqdZOh5NKkdku7ivovOis6WLm0ssnS1BZLe8sPuTS6tLz10vxiXumvnaUh9pbW2NYi70tpqS9j
k2ZvztJAkzLnXM1LU01gbbkj0o1Oe16a7nhpv/2lEZ++9+T50p4XS6PeLy17uzTv49LGt987ekIt
wqBc2vx5afhTDukiJMWzJbSHxfH3ycCyf3nolnGBvQwO2MP5v1CjWMbnwZeFg5TUAlaziFGY2v98
oDZomGgSlLabWs8CypYcWvifG3vS/A00KtbBvmlfC4vQ6xXmOCOwkw4NvuHqXxovjkvgNG70MfXd
cCxyazppnt6QfGD6zxQG1aPpyXOHu2XTCZ+5PsarW+gXCbpKTWZ8pqmJdYawxL1oaTqX2EfdXTuR
5iKfjMpq0078VKaPMi7wwhleNdYxBvutAxUDF5ANuH0509Lv59v8/azDxMW5Fy9HoL8chj8MN69/
n+H/mLvyF3HD7zcQxTTyLQMZxqetrU+w9GSNk7cDQXU3P5vP6lV7VrfDZXMDWLa80vJfRS18Xm7x
irpAk7QIkzgq3U+vODBgKZw2CXe944VvoD+SNqgRpVxmYzIbAZW0PNUTIYKkD2bxm27P7UZaYfZt
1mFqr6YpCbcl6zk+S5eKejOHJne4UUlX7GasZU9NK517yENcdU5ZDXqAMNlDmp1N9X5UlYJ2ju7X
KefxQCXD+cQ4ZcXu8LYbZ+KSKD8ZNpBEl1sk+kzNoE5oXucXSDjhoRlCnDsKDGMLb+oBAHJ97toy
u4mLPgJj3unzqacgvot9MlqsIUlJEhzGYY2mpn60InM5vwojf/p/Mqz/r/IyoHZEYvDv5Y4Xrx/x
9Pq/ruvXj69N/NOw/vc/+seg3vgNQSODd4DcAuW6x6z8X54GoZuLuMVD3aMvyrU/JvWG89t39wOj
8wVg6S4Cuj8EjwZzf3zGbKrZWX8XSv4nk3piIj7LJqC/OY7uABpiVi84B38+sRIdcMSczc12oQ1a
a1FH8Q5aYHyFTBdto93qTx4RZVAasFyeE5Oi/Qgdrz3QLIJgsYzkqlagUtAjTdYHC23CgsrWB7NQ
UeEwUQT18hix0p1wM1feI3IvAyG2YaxHzRS0TvmtgsL84NqYltq466+4KR9nBPNs98qBnkcW99Fc
lh8da4+rWhREtyMDPzokYR7qqOiuyS3PGfa6NqOXJm8LGahYm4OWbnkXM5FDy92W8wnB5yCCuvOm
G78Le6DiCanLR6NWt+XoFPNt72NNPjjxXNxJDE79Ok3q/q7QKyjfszXoqJkBE6DFt4y4PxhR3quV
2YfyQ9O8Dri+KmHimwW66HM3lr5/7EOOvM0E66m+maZMfli1VSW7yB+z/lHTI/+jmufxbV4Kor1R
+wpCoIs+PkoHzdkmPl3zWiMUr7iyPbccjrNm99/IxGvZyiPvf8mNTr+vHKOgmgu9G8OaoNSl6SHG
vIJnToul2BGB4bxhIqJSMx3cRCsV1ioiTNIROFAZmaydvq62ehpZSYBgPlvC2sS91VTJF2Dj0Qd1
D8FsonEvUVdNLqkLqoVGOkRWYBdyOCF1aHclq19vlYG/3/FbsfSgtbk1chIw/JVKJJvCnkVFpLfR
2cy1InuZeThuifLQUKmLUhw1kBcYgnMYH3NEFKoMJ/IahRklgezoluDfgek3keLbVmYYO/oS90gA
Z3SmU3jvCp4WCqIMcl5R4WxLovQO2GC0AppKjZ7zvjsvdEhCnPUYT+RYvYpqmdomnfktygvviRqZ
h1wXsEVeYukyDpF5H6DnfzNZv6/8qNf2LCoo6cga3glSruJ1W/jJyWmL28WXNq7KOj5jLLRvFrnh
l7rOk4toIHtyw0An3qnW9d6Z68KUyoSWP+P46GibDBv0nsOUPkLmYUCE7ggIzr5zaT0yZonkOzYl
Ybuux+RwNWG/PBMFkdCYlbfQlcQmqXQLrWTaGivsDyxOrP5LbbngOWTP846C2WZG3TeZt8Ue75l7
ERbzKyEmXfzE8itOgoRAOARyZFuCLcUpMhwE1n9Yht0MIbcqBKFQuuHR4UBVip8bpicUDXrUVtvK
dPvxrMhCheGaLdAU4bEQ28IpMNjZaYNOCFiiuyvp1M4Xk2QJGFpe5GrhLiw66wkUttIubauJ6y2h
F3G3xZat23iaG2MK0Fqb9naYxklwgfFBM1orWYWsTCMqx0tLMRVhYu/BiNNVKohx8fmnbmNvIPNx
clH3PrU8XR4lb86mnMhoMLDJAFE4KCd/5inDcbyHld7eE5ZpHzyb+OS7rKkmb5NorZ9+HfpJnnuK
BL7YtoRXNs16/ljzgxoBkc3Z13xgp4UfLKzlSmaw0tFSuRDviVItScDxNKxJZFvghy3mnGDkVAVg
VoZoAwshaw48mTAKJHQEysHauqn7pLwsS9v+cLSxNPbUMX5y7Cy7fjP9vAbXH2dqoazjciIfK+GQ
GI0HJnb6A/vAmUyVTLe21N3R3hZSoU/xAM+4dsKEdiZAyEBuBEJ4BXEnZnw5tQwm6BxUFfAWi7We
SLyiWWwySsvHDA11WtbDlx4r+kWf2eVTBdofG5I9TJfdYGRHMi1pxWpkGBvOoUgDpeAPe0dvh4ue
xOxrLO/Y47w09rep5ow39gjX1KKrvMXeHmOybm0cqlkZVYdQGT4qunzUD7qaklPbDiMY2lrdA3A0
nyhSh61eQzefS985dGTZtRhybK/YjJqATBehmDM1Y0yXsFHSeDBMdTsxdf6ZmG8tAMNkZgRYFDAb
rFJeaW3VvQpMsi+sCKzHJl72iSB2tqLuw1tuy8TbKdZa95Wejm+qTawPdo7D/VAXw7a3yzufYwmi
m3L9ZhP31V3aWWO6auZYHhXsY7HDsxjtoRyaa1KdKfKB87DIs1q2PTammnjrkfRXE2bpfIlYvap1
15TNiRBw7xvB1d2qTJB+IWsU+7RtixdqQqZxFe7EYS+MztzkPXHnObSffVH0FdP6dLi04QyzVSfc
Pd1O9GwcrpH+VZLXdO7C1IwDowTud54Kc5brpp6rB5UPOQHxI3GebOGkdZBW158Ik4LmXwEZsLEO
t8mLrWkWE5HJvEhV5l+VNUQNMBjeO1dzfYYF3HxJexubP3mR8ohdOjoVOtzBlWKMdmubY33LsJa/
boFRXPGztC9Q78RjpjcOLkqYw7eGi50oAZFBjIBDOrybfnU8I3+AsJNuhrBI2ks+vfKLmMWMPryF
11m39q4yLLBmlfzoMd5fx6BRL6lcRjzfZfE86Xgyla8t0+zKYj6td/Um86ue75s7mmtdJM6NkIsh
rOj86UbvtFneAfLUjoZV1S+GXvKARVa3RLxUqvDWsJj6AZRV0745qrdeGk/2NyMkP/NAB5s9V0MU
RVcTs1e+jKlVvlVD076HZk6gfTNWmB8b4jwINWaIkTKP6V1itybWuaadu0fJ0ismyQA1M9A2DP0B
/zYOM6G5br+uSbck6UbxN7OwtW+sFOSVPTSczHy4OvCFpmxhizIqCfjTBUy0CJmYJMtnN81D+82u
fJRfxJlyg5lx941tYX+AaSnPg1O7RxuL2E1WVf3MOnMiF8fO+/QhB7m3i1XRnBJGvTvhhFALa6h+
K+xpRHWgCI8D32m4bCZ+OU3gMhvGIRrzNxdIm7+v06JJt3Iy51fll6m1UaM5vSaTFr63zci0r2l6
MJORZym2JyNTsGsdbPSJDx73osEfL9F2Q4Je4fosrxSa8FsK03jNdtsgdiXxIom7Jp95WOHQ7Qw/
rV78rCv4vpnlsMVcmOi4OwGGt8A7vpRVywYNO2j5mrE+Olkhwi6z65pNH9ZdTYGnhaeoUrqN+NvO
CAUlGplmcJ6ClA3pU+tF6h14hJpWZgVrJ4lttGg+XmCCoqbxXDeyvK98OLmruq7sSxIEe0boMmkO
JZx6c2OwZ7jm1J/Wde2Sak2xw7wFSWX0QPrJcu4MHJONQcAZrDnEI3VI0cRei/hyxF6TevGSlKuG
CLT5qi6Uba0lULnXtq2Iso/TpsL3nmVXZmLgR3CHQs+CeMK2A9YDbAw7PnxzDbDHh2hu/XuQK5kX
0AnMl8kUi325RByuUahaz8K3+/guI6jsWlmxmW84YLyPltqyZdEipnDbcDNfl9FkH+O8CsUqKVpv
b1Ymm0kYOlgAI35ne5FAb7fbFhi5rdfuDdgOjfk9G7k7rFFkGztR9xjPbXKHfty7Jh2Aui22VXOT
G63db5l32A0lCdnIVPa9QxBzHzl3iACSq7SfHYo8LyNA2VTZOw5X81ZJDuq9Y1ZQt0BbOBu7t7UP
Trx0y/3sbMmFSb+60yjXlEL2A+7VSt8C33ZuRTc4UANTUtv9GA0S+nckjei3/WPsVO6XDN7CdSFq
7a0CLnsnprhOTkbTFqeyn9xvvicSeWalXYXQbe3iA9pG+zgP47TP57w/udJmKm65sUCQSHpZuXXi
eprWSckptFeqcPaTSrUHJ5ryfpMDst+J1m5PBRi5wJ0SIVhQSjKup67uGHkREimyYogDKydNfvaw
pldxirLdnVzlYgBP2NPqlTwj8HaZ70dJvRnKKDmRfCMOetE9j4KtbojIiHSbCYkpY7SXsBJLM+UA
UY4xcCZQv7m7IuuGjU/LPMsATJFMQ7USHF4IbeJHI9M9ZpHkrfEUYsBt/G+Va+0bx6wPYxRGG+W1
+dbCQ7PzYDWTxDOFX0NNNleWUXH+TbBKV/VIdwicfFcVsKIHSgTMvWPvXEakqF+PDAkPKpXNVp+0
cq83kB5V5HbvQ9bKG8LPcRsQk9ZTu7jVvcXdt3W8gQ1v7kcvlDNNUPnxbVJyNDcdP+g0E880YJhd
uX0VQtlm/S/9eokA75pzZ0Tc1HDw10MyvNM9tAh8AfOtuIkzssaG9iNTGGw36ZCTTpQSK5cqg8Sk
UjntceABCTTy2E+1AvNnVRkR4FDMX2dPfcxSo7YCubxcp3RjMi7hkKOGYlNnzHAsomjLDI6uNsHp
ceEndrmJXfgYiowkRtuYhRMSx27aQkxeoNh4nhyVtWcCEuVh0qRK155diytSVlEFaKlzNqvwnsf+
xiHkrR+7RxAk1jWyZzz75NJAqskYJ+qDv+Lj7AM/i7DBqDmNL2LywLIgnbr8sTLH+ElEjg/CtcDz
75fqgZCk8TWR2XjNus4gtYdMt4tpdty9YwzWoQoxXu3EyPae23CcvzA4RfXW1FcZ7u9d2LT7DtUt
FWDHtk2waoS5UzPJZX/zDGmkf5Nzc1Eg/jo1eVognRL5zBFjRm+GHwpoLCOT926stgDzPWIYNeZf
zPsXq3p3V8S8tukpe41PqNuqPGLaCZoPHM9cGJd4+4Z79pb9emqy1lx16Om/qJC8tlY3+k1ZEL8A
6Kd588ok2ua+O55sPxzuwsjO6XNasQVIzO0GDW6L1Mx58kpFphNo7Khf93U/iw3VyDWKX1dtCgbR
clV1erFRmrLhp2ZdydzQcCFoD7qKA0jjALFbzZQvbUHxtEaY13/DbNW6AJ9H6Dm6UZZ0Ji2rtJbb
5KM2NFjrGTFX+3ROypcxYoPAsNvIwxXAGBldFwzCH8Okryi/M9KxU9N4MWLNuTLSXP9oUq3SFz1g
ASOAz+HQ0d1sHXQ6+GXmMXnM1DjYoEkJ4LiTsinL/RgpbyMjp5XsP9X83MfShlWs+sMInp5+YTTL
ax09tLNfBiSvka3pGwRmuL2tfnT6wLRa7rC2bLU7vZnATw29xSKiY2SZu+2rwQoHFZBe7A07eanT
Kj6ZTdOWG3YMeDgH5iz0dbm+Br9h3yt3auEugC67iMZJRwhd1mRrGQ3KyR1JHaa2NSFSIYkaitJ7
RKdiiJ3k1jRXTZgvJWN0Hga5ZYya8oto/W7Gei7mhhG4L75JMaK4g8n6JMbChS5BfiIZnqienpMy
qY9McEoM6qkyE0ZaY37U3NQs7oewne+w7/cw7kfYLacqHrNxzU4Res+gDcHEVAJZCorBQhX+RtG+
wWQSpsuJlAiiAxg6X9B01i9+yY21HQaUPFkER5bWTLsHEuWdNWduAkpIzIgs7V74yiX1JUe+Y51U
V6RXemha73naeU9MZiAJch9RSUt7V2a5vLR9SbBPHSH0SgA6nEe1xGb5cf6RalIL9wpuO5SfuM6A
nM4mgs7ML2qbio+BwcqUBgozRyJZWNcJcjb8AayOcCNGzCNy1aC6GGVrrTnXWdhImFwkwTUVLD1g
hDAtEmvk696k8QSGWBQw9xo6sXRbuMSg73q3F+s6s1s3sGrZPZuseSmV8TRw5zR5fo9euLSDkInl
VUn7wv9boLQI4oIHc8U9nTlHZRfWa6Q1LAIJEGTVNUygjTSuqMm1STuzSKhAliIXmIEun5xC955n
AJ8jsLBYu648crSCBmxoQ8xcM2EybClh2XTVBypxFqmzBOwSTl1De0feC3bbtJVg5VjBvVhqkjsC
0p3LPCzhwRolRKRt63YuETWe/e4w/9DwleFAdFhSl5zyhvecNmClCKvsIHgox7wusETs8wIaB0+w
md+WGsk4wBrRYcY1vUeAOYrQQb12yjNCuAgOhSr4khTQ3+WmLyp0Z6FRwJDCQRUWEitrHaKHKPR0
l7FjZz+Uh+MXZJnuzDvxmsducqHKoIP2edeuM0NNzlr2TK4/MUDrM6rkLo/1e8/14n5jtZ5DnZBF
5slp+g41st2nrwbAFuYWyajp2ynShQYY0Grro+9i+UJuTdPF4+ngVETVYOvQnsfoGYNHsytKwzky
EHGTLeS7cse0Nv8oVWFclAD6UvSu3wkijVs7V0kXtY/Kh3WuBoHIp5tCVGMDvhAnyDQCrHjEOh0y
NI8KJDh2XSt41Ao0TB/596he6OZHg+NncvT0LZwGODKdYSjjzDnB8pnlqeQBzexCP3ijqstd5Pm9
SWZi382YcEb3vQYP8sAqEtVTlsBlX2UGI71FE0koW+wwe6QX0DKC8WpsoBXg5uh1hP58Go2aWSlM
GO+SrQxKdJfzkwM7jQC+FZz/8zoDeibWdglHLMhL5DpYrjolcAD38hKT2jgwpM3GL06Y4gB1VfeF
b1JtnGsBJCuSUdOdpTB6m3rZxayhmU30EepJGiOr6rByEfOlqYBriXNlLMe8eGBziLXRr2bwYV2r
nGDgmrRWmkOYouVAwdOMBnJtL8V0nkrAyUsXqUUB+BoVIQmq8nRjwCO8McDTyx2Kh7KmZfKbtUK6
2MGdtsKLYYRnGtRtOiO+SVH2D5A6OFDFEnrJqcr20ivGLbA+0Z2nwcZ3uxD65yBHlZ4HSS0YJjWu
wzkwx7532cwkLgAZygpaMAfrTZimMJk8M68dUj2RjqzEEDEsmip+4Egbm/Ci6UrsU3mhf+szzbut
PVdn8pg6BOBqVTuuBTh2hGBxTnqVlsu63DQcm0RRt0q7iWg1vEcjAaQXoRWlgUkR4XqD3mtb2nor
+WYBdnkBmwgoMEWMcJuPngWTr7TVOh7c5DbLvWlP3lvcb2P0z48y6eRpnvroMS1iKunSk+l1rvJn
qZnhpkqwOhxSLpFNuERYRKoFpdeNYfnKQkf7qBI53adgQ7U1lFSceS7H7nRCPkWeyujlxSU95Oih
nVpm2Vnvv1PM1W8i9YqHWYx1EgBebTY0azG2A6gcxIot7wiQobky2XJzqObWV11T2GnDydyODBRO
jHQs+HJ2d92IyeiQ/lUmRDp3mPcmD+5tq1DkQcrnG5BCQFzHRmTc1arhzG5nmPIZDorxFKtObmfm
K9F2Htw+DgqtYRKlywbDU2h1ZrL3eHxTvka9ydwS/UN6ybAhm7bzrPfzWS6skH0z2ibrmZh9OxAq
Qz+g+L6LleWgL9SnVxEmG1OzSBMTSC88NefDOwsZRSegjGdqstHmbktj547IDIYWVebBwaud6L4G
9ntPLRrhXPFjVwsEqyjEF5lST44rqm++QeXM5oU5QOA1ovhqNOniNTHTHBjFyLAfSJPCzsDWmJUz
sRTIvpxi9/939frfiqMxBfjzf9rP3iVkRxU/7mX/+CN/7GW933zDI4/R/p3yjOXpj72s5/22gGhQ
cHwyUOGSYs3B7sbECm/bwJD/XMu6rGWhh0NWsSAPgan5j9ayP2sUwD1YJj+VoftAH/Dd258MjyEB
7PDTDO5RFD5HGPfsBKvkwoJgjPBnoBLF1rm2lpgOAkLGh2TIoiOAeno2lB9rHe/UqjB67z2NG30d
ttK9pZsZD5Um2wvAwfEvHJo/W2j/+vN+su2CuEVR4U36HpbbsJ8sJlbIHQkFKsO1kIT2GAA2L+Ar
hL8//f9Wwojl8CfFzV9f+pOcQzpWIWtpTvskagCrYaon3EF5W7Zl1SbttGo9+7m26rBUcEPbV+Ny
STvKL9asVqIglXa9n+bSZvlIriWngrty2X6T5NkdDMlvzzHHq9wMowvEpBMBOhX5eXUp9g04YAky
mjXfQwZUDneT0iQQiNzrn0ldmkhcUIO6ruKCoKy26HCMiuicYRRZ4ZxJNrk0imPhi+rCJqX7ooag
/SXucFbpiL7OiZ4bm6lAwlfLdiPK96mPxSEvo53WpuDk/bhfR4MuHqyhGg8u44hdbuYek/wo2abM
RNLaR9HrV0b3DC1N7OJSS7dzhWqWQoP8sdiumJ2nD7YTXnXTcMNcpUZfsh5y7Rl7kX9qabhJzfaf
GhxZOzoGZDGWWE+xY5zTObooCraVMsIl7U1pvcJisDMHbs3ec1/Rt8/rnhscwVN6ZEmuIUSerkYR
21tk2C0CJpDaGklTGChGVnNdyBEPSbYKZ26ZWuzRBbPLHI/EqYTrqJZrSo+VQcVRYQxz9JAoS1Oo
bZpZ41pGBXGXs9ETpOtZG2OQpPqME6UwHsMNb4zw3wTJgl074mWIahKNImSVTCJbhGZFcjN0vnnk
W8OksDuFyP3gWxj9Vsbj/dhrzPeLEdlxYZFt5XQAFwe5F7HGYmocNqQH+qCG+Eziqoqv/I75bm+a
+dmPLWTSqc7G3AkPyOrFrmWCfrBQLwSeAZhaVcCeUCHYAbTjxSJszvfaqKCvRhut6vugj4vDbNZg
oBmm0/jzNHPdaVsAURULbR++c9ZNpyGKRTAmLVP9vnhj93vfZoiauKDQ7Hmww717Ifx143Qw8HJ+
l/bAXsfJeuajCDQzZbpB6UJjJpGPCXFH/oUfUir7Nnt7mJSkve4c+7EsmyxgA+cxmIVjbOZduqaR
YeaWp2u272gLXC/dsVG61UshThp79pWzqI/IzYKSLlv3NFUyu2NXoa0n192Ng3UHrHZcZ95Io8Ds
eZV16aXjjdBWQOOuWdK1Qcs6Z81gbKcNQIeJYdpYDmBeg67ULvwTfr8Dm5nbBPkr66bxvh2Tky0J
PGvRZStdEl7KDM/tN2PzOOfqylVMClzR3ZLi4D0YpFVv0eBsStER9Ix6HtPjBfutNcaYe3DGG2P0
tyou3gHDbtoZZANh6n2gjCYOwEhe+pODZGZmIZsqxqM+Wgb9anSjYxqWxkXhKAiB4TS52yhED7aq
zKp5W5bc/N5LcTfSXDZGbtxqDeNKBNWC73Y/vvdGNK5EScGwooDwX+MchYHgbR3A0jIJJJmehMiO
Oi1UkqHN1DLpizuoIcos97VkZ29k5LuDJonWdZHZN15ohESzQmpeWBz7XIviI4j5ep1ZJKQniBE5
/YbTxJDlvkapup2BPqNn18RuiPVmD/gHO9BQuuLM7kygmu/qW8Ua/3roiO5MKpbYpHTwDzK1wdTF
trHNa3GGy30lp+lYG+a0sZ3sfirT9sgCi/shs2g658Ua4KJ5oF8kkBV5IxiV+tIgHZcxW4jOgiaZ
NRCQwDRDpIw1NjlELiu+VKsF8X1JsnFFj1O3auznotSObjhz3qVWUMxeui9xsK4R6837enBJ2tGr
b25UopFM2p3t4GTX+izbN37yBTMS0vMkvCEmrSS4I0SX3dBsIfjuN4OG26yQaXk51/btD6XJ3+gg
F0P0n4SD77cYgXYGQmC8hxQRn0gsumbFupY1+p4F3U2VsAMoUtTYLJZO//xC+s80ib++0qfSImvH
MhZMtvd91IHUDv2v+sxiJResEsvMeXMM9BKjDbXaX05eSUbqL0Sy5s8i2d9/BDi+oDZ0WIC++wlo
4VUloSvNrO85rVwZ4HPXAtBpNFI5nkWcfLgBlJ7dMXpo9xmdKg5HTpKYkdxJpKE6+UNb41Wpnh1w
GDcZKM91FtcLnQQQ/6XtzsCe2eyu0z6P9knYlntjHJsNWD4OQcRGtRKYQ2T0DTw33IR2WZfVxQ0/
BxLvdgEY/0sW+H/42f74dj9pglMrh96f2TpJuE14S9iCGUxMW9bMhOZfgFsWsd7nx4jegzhx/osw
vE9iPn0gVqiFb0q8svutdZl2T7b1gomyXNe2fP7n9/UXWiKfIDLFP19tkRb+6B5JyJseq9TYE+dI
sK9tPpmoig7pEH3oSQ1U3cna6y7OY8jqxrxvNWY/RiZttudRe+GnJCTwSa4R4O5yR43btOnaYxdy
uEVjV6yThI8wswexjtvUXhsToaYijUt0NvW4dHf82yoitRpTO49LUYKLR6wt6pR/fp/L2/j0S6Xi
1x2S1j2Pt7s8zj+8TXZrDi46pe8dxTYlc0IRFCbal8J3tOuk19jydirPfvFR/t0X9aeX/VRTGy3e
BFEN5l6zbL4aiLPdjJBLAMoZDarQjuU0XoaMDK/zpcpxhzb7xRf1b38EDiXkrEC5PetzNFIu9LGR
RUJ4bIKMouFKJOzugq47xCNha7jaHJSJgnrTdF449dX2n3/zf/M4I0n68/U/fXO6AUGmXkbWvs27
F7NJxsu2DM1joRwebC36hRZ96RQ+f86OJ5BSCsS4/O/Pn3M8JFrdYkrY22aTnvUhG5g2s0395/f0
Nyc9v88/X+XTe2pMYfY5qU/7oh311cAbROZuEU8JnfI/f6XlrQhcqHSrfzkMpN+V8+yI/RwOjNo8
/Sl3/AP3zC/e0d8+Jj++0KdzgP6ja8O8trhNpPs1GdorvJrWzkdxyWS7M++yqCVPK1rKYyb5tAKy
lb/A1C1o+E+fniUw7PEVFaij6d1//vTCeESKlYTmniA5uZ+Hur+XhqUfsCyae4nAuJJ+to76yCWO
YaJ8i4iRdRWrYHRVr5qbZBuJ/lQt1UV5yqLiCSd2fq0nxmNaM0j858/G/OvDZgn0dr7HUIKf2P70
GGg60/RirvnR4AniYSZDIRbJjlQPETjafDH6zriRndh3TcxOYkjkiiZU2yZjRvlulyTcECixrvvy
QJkabtJKXxeSnqbR0CnTRHyTcogOQi1JK6Z1AsiqWJOg8+wnjyBBjXxJOVfUVjJUWGq+QroChz2o
Ajxqb52bpvm9xPm/DfT5tx6B/9ZBlYEPjbP7XxXDX5A/112Zvr79OKj644/8Pqhynd/gEhMqZpic
w8yDOCX/MBCYv1E0MpVlSkSMO8ajfzkIiCOzGV/hHPBs2ECLt+B/Gwj832zLIGDBNm3XcRxh/CeT
KsQrP33vmHa5IGcNk3mIZfOfhc384+24yNMcFCPlruv6Zl/rWfeKC1euIo9UdbTezWlQYsLWZlXo
Y8DX2EW52JBJXCWqQA862/YePb4BH7BhkHlZrrZ1MfCsASCPJy0rY/CWGpgz2w6P2MGiVTTOr05n
scxO1mZnTCtnLE6ahgd4gG+0cit2tLWfXJqEitOGJI9GZX0wUA7MnvTcrJFqhy8TcqspEAUr2bkB
67dkk6Su/pDbCeFQCtbi0Zyt8kJm03xVQll577KKryY119uEyX/P6w1XEMe1rWFp2B8YREWPZCUR
l0lgdmDBsl/Xfpi92EUHL3/mVUNkCwyhkmXxzC1A4GYVPVmkPx00TOZr1yGRTZXFDaFdFcK0uD2m
wBkO5CaPV9jJPbLLbGbJDXfGiJJ17K5jNg17LXPKUxUN3e1UNDZc/RIGASWT8TAxh4vqcbxLUjO6
bGJrWBkAkXda4V4bVtk/wASKvqo8qZ+h3Vg3hWAnUwnPv048ZQZjTcRV4YTJXZ8WBrk002PKMXId
24l+Z2bKPnT8rk9tESZnsuTLxyEcxQ6B0hIpHCVrHo2gBgLwCi0+uQToEUOtTbARryq68TvLT4tL
V8ZfQwvdDn11F2CBVhT1U0hm5yTfnZlQr3TyZky941NsyD0uz2NHDt0mkbp+05OMtkm8NLtO3cF/
tpxR/g9357YcN5Jd0V+ZH0AHEnc8GijUnUUWSUmUXhCiSOJ+Tdy/3gvV9lgtz3THRNgP9suEZ8Ii
i4VE5slz9l77LObaOOlFu8bILPkb9CMSRLMWQTPjZvMyo6W/lEvtSJRLrvmjNvsGRQDZq3KKZ6TP
Lc471QgvI7LHPcZytArCQZJcKtpdM9vvYXsS2otOAmjABu8+SaYfx9yUcrOARiNsLe3rYIlmMlAx
5ZWLx0MoHhhFZRewUBDFlWX+pC25YHTNsDUyquYL7P75ks8ujS51UM84q+nt4cr1UdePm17wgNDa
asQKjwwT6TPVkv5TyCQVKynzL+sDHqlDfDjSrIZW65Zh1URunjYdOg7RCzj2T9g7GuyoZreFJexs
5dzaz26m0OTKi/y7FSvQN2WC3M0kmxStZCQCzj2CAZeZgUupENI1A2dSZrXZWGTaB8aC7zAigJYW
RzXvtaa3dzkifLQ19n05tbtCLxkdO0t9FzqhsTFTxzcxqq6au90SDV5dYJJNQ38eZga1WvVqxvNO
GHlCR2clSPVqdq1JD9/W61w8kwQliczYWgy8d1qYlCeHfvzXLJnmgXltOVxF0oyPVll/NazitVyi
wFzkmVSOH+lQWg8LaENMta2xbUURsvmsP7FoHX1lAJEfsjyO0nh0cDJ7Rd52m4Y4safIJb9EHxnR
h5An6bEh5zOrS5ssU2BBlPFFbymPtPF6ouNHZqdkn+zazFLhQ6WdX82l4MoadceKTlHQ04h/7wCN
bq3K0u/aXudlUm0RhGj5n3TQoYExGTgLZnfy5TAwpTIBv7KOy8AR8wqeX+rpS0QQ/EG3UzDb2UoJ
I6/uONlQopjwyd1QpfNhbapFnpDSOsglWnb0V5cHJ1rMLf1a6YU6ZdAczhOdVZ72nGERMdHVEyoZ
d7vMbfJACW3ADHNv7LSeGh+4tP5aQy6l8s6q+dy1qvALxF+ID6vwCyPhxWd4hsrQHYej2kzlEWmG
Q3fVLV/pA3enMdZU33Ez9ZGXnLt6EiO+y8fGSsAxjvon6/eE35mw3+yW+xuSuXGReDZIR0uAK6VD
Cr2cOf/b5Baf9LFpgnpOdgrJE2gDaDsZFd0DbOsvQ6lcezleZpBBIcHhMa4Kv72FE0PYTV9wjS1B
kTspujaytSq6xrA6csAkqWaagd4CCJYuocd2N5u+XIOQu9JUH6SdB5kKKSGOCFQsw8EjP/3cpybx
6ToZ0xmFFk586XGVeiqXAb3YLWPZLI3uCdUVMIR+fMscKDZjFTGYCYe7uEyuXJ+MTZYqE3SJofUT
qRrbDh7xjhTIeqeb7ODAvUhOR/yBfmMZ3lF+XOPB/pRaded6RLnhVs3q+QXjOWapKCxScz9YISLf
NVFa7dQNedotkij85sT7zN+S3DUfVQs9Kj8dcNCwD4foa5ex6+fJs67bF62IgmrNri7yqAhkp6ie
uSZbxxMZ1+2adj0RuXMgHqvxQ/7yL/Ri9a9ST+FkNk524JTYl11YP0XEUe7mhou9L4Y1U7tY47Wn
NWi7WSO37WKuT5Vid+8FUAiPlbseg3PCQyWkW5qWu7EXEu+khYgbvUBgqf1Lrw0XwASnfk38FkV0
V7WxxjFLSl94CwZ3m6Qi6zJlUyXv5UiICPoQXZ5RT/vFRJo4KeqoT1Idh1y6a8FdMr9J9RouKkpr
sXQH9MNInJ36rBlOBOMufUew5ppbq8z4FnPUbk862XHn2nnHSjB+JPYcXpoJSeUYmtrJvAWgD7cw
dJKiuu8Lx9B7uqjOpl6j08UtRX22pobjDV3BM8oTZuO36HXEHWRljnnSXIlk6TYzUyrQfOS1m90q
w0I5rn5m60k3TR0CgmlK6Y3aPO5gPxHg6WAM6ZG0+bOIrSeFJKVD4YCRInFopp2qx/K5jjHMyca5
dxSzrz16UZ/nBB1QXVGiRGr9ntfT9FxzYQD4Y1vb3sg5vXW9cK+OUX2e7OGhKkkPKsv4QmDpFoQi
4nq9fxFd+6ldwH/rZaZfhelWcJ7KecuxRwp1WMRJMKu5/ZKaeKoqygra94wpjR1K7f0i8f0k9n7s
xn4zjkYZbRajILM2w5EEE4kNQ6ZBlZoYFtWGvn7/MCvqY6bGPzjQPnPpe5OmsVtVixdUmM02Eobr
W4ggPRPnFucuVVgYByaNv01qLfNdLQ3VDyWwQn02aDSaMcSQMIo342TLDSOc/hJBYvHsuiGJV5Fp
vUnRZT2z/Tpw94D5gBggK44SHpOcoOoEBqNWWXJCbUIfc6CB0yxSvVLFzU9VmgNzZS72IGA6mUX6
ZkQUsMVk9KeeB+03eQ/+R1ZHJa4UT5omUYVSI5K0RuQALIXhoE6Au64Mqo+X5Hs6WzVycZKyR4co
8ClsLCykJJM30po21RKbZyzj4oHyuzk69qDtSV6Njk2YngouiV+JWLVXSy60piGJCVWfFbJIcZA8
to1T37uhEDhKq+9OXvJ53ZZMTk4fb7KtQ6OQbSmb7qWx2u/NUJmbREPGMxcNeB3EzqEqlC9mUjgv
ZTEqQYIn91NptBsaHVHP40h6n5hT5R1NUEG8u7Cu4zxH/pSWqolHvZVHJM05bI1mz9XC2utjZ/Gl
FtEZH1/9YDscUlHFGKor+y+gR5oz2rr2a5VwE87Mhi42IjlADM3qehozNOMQDFk7SYgVogj9MXIV
tK6Z6y+mYUKd6cNP5Rw3VzXSnE0TN+GjzmD5gjezPlCDjY+Vlpdf2qhFZlqMaKPwej5qSqF6Q9Ll
b1Uh7F2TWOWHW9cho63aAH1CBV3bqXEm8Bm/4aKUxXdkQfhEhyVFTjk62qlS5+QpiqjykFs1yWcs
0QZbbU3Sbh9GF5Gr6i7SC/UiUEeSixUxN4mlPIRLQQvdLqNvJeg5D6+xtkFdWrwZTe9eEO2an2ch
GH13IzAiGuxfXdlEjxmsuacKWPRxdBwcLKlIBr56jaYAN4GANyb1pVwP1zK+ytTYMu2IKdgk+sA4
NPYKA5GLzUjXt8amvMBrladCNW1ACOH7WI6kai01eJwynyndJj3cZovlfBVTq5+istAfx8WSwdSJ
5hTJ1KL+tMj/6kzzG1fWJliKyH2vO8bBLhfAQzw71b3FhOcyiDjZm0ZHQW6UzbECA8apYbhbJo+O
AEX1kCljCSyJytxJXHFMFGGWiCTTi7a094Uaa143meQS2B1Zn0vWMb3W3ENnC/1sji2Ah9YEXenW
9gnjioE+v8PCAYvqwwyXH12RzbDEiDqribbaiJbuHb9ljVKJ2D/zMjyFcXRhkkTlKNw7jayxjeWY
A31TM/mSrJlo45J/rRwAttiT7bu6x89kLum2VMmUqTQ5ntZLPprz8h0F1Q5rI3GlnQuPtGXCUeMK
+RzHmqKj8sJlEPPObfLBwj3cxOWm71txBsWUMZjUyk9Q20TIXW74HKmmRfKA+pTOUbg1wq0zhjuR
NdmR9v01Ha2NHTG0DGdKclXdEg4+XxBMNlsIRRB/5uk+NeQry3NC3F2k4MEY7ZPSi7Kvw18yAhre
tYvQS3R8JWHIOgs1D1FDtKl1j1z06xKrl4j9M2DGpK61QbKtGiYtQ61oAfe8cO8gaWQKmbTXoc4T
JHiyAevqLoFirpG8pkyPYkCP2QyFc98vswH6DLJgaUZ3A0BjYNgtQYTJ1IvRQ3mO6SVLAQyICmYW
+aXaF7KbYfk5vtHka2hblSMjqJXMp/Ddx9U5cxw8iNEwwoxBwuU5yjQ8STMtvxahxsujky79A2rX
onhhvM4d1biZYOsN6bVohfI4GSZEv0NrDNgpCE3vvIUHj1sxKy8pDJZvnIDtpVZyrrnQIP0yRaHi
4UnD9I3r6qXXl/CzhicraAbuLR7YRe6nBRKGA0ZLscMD1u2YV1mPbTllx7mz+oM5V+ajPhnGrh+0
9ofVpq66QSWafK0qt/sxFQUmvrrmZRzYPPlq3FMITOmA/9LZE+Y3e4NlZH5SyW7DDzBeuEuPn4c+
KZ7Q7xmXzNaQrYiyWjxLbe91nulVKzQ+DBK+z5E2vtd5qgXchJJjrA7ingBynMpT6PqGrg/0DUzk
rLJUxD2nrQgKA5ku1UcBQUU549DEjAteYGtTWHiuaJgm5Gv6o4YNHHknyvaLWrv2k51PSgCyBPhR
WRV3pBwGWrtgjY9MdqwhSvbWPGQYEnGRuF31THbd97Ye75Y5Ubx0TN4AHKYHu2kJ1G51X52npoZj
9UVy+XF4hxnIzndYP7+RO68ckcjG11sz73+67/l/CWTOUAHxG23+f97UvKPLV/ftz11N8fd/9ntj
0zV+s2lrYsChcwga3aB9+Xtj09V+A3Biu3QWDY1pyarN+080ivkb/VQbqzVsVp0epvZfnU3aoats
jp+ocynQ9X8t7fXGavqveRBZHfQ1ga/QmzdNVcBw+WNnE+9hWStq5u7TNin2aFMQ4SXukXBn3avZ
HCPfjCbErGm5MxjpIPpepk8FF6UnCBHUCW5zp4Cde+Q2Np1sbRwe5WBcRUnbI4NCweFvJAymK3Vr
FpIOYtyGnw1Yn3ddphxku75IvdOfuNo+KmXGbo4O+NVUMtIacA362pA/pA4hVh46LSxskrsU5OPe
2DLMcJdNbVrDM8J9h6qwYxsc5/quTQ2Sq1YSuV+gVlqvgukO95YN9Nw1zL0r3ekp74v4Janr94xy
xd5E3eo4mJL0G/7t1xER5D4xjEsKj4p2GRaGkdCODe0NuSmN+UOlxNkYPazdyWTrlFR3jym+qzuX
vRY3fu7d3KhtQqcSYaPwhyZB9RMnL8OUrgB3qhBPKTv+INBHeEr0A9C9lM6jSzdTJZqi1SBeSpYI
pkxgL4/qmL6NpjTQIoUg3WJiH8AvjHIV5X4rBGcWZp9y2BHfFNGAMKKnAbJApwPeJGM0v8ITU3aY
oENAjUaoXs0RWqtnRGOc+0spqLTFGiVBEamGLdq/jDI5R6C5T7puvobwgrcd8IXOM8uW3FIFT8A+
r+NIObQLOWf4grp0Gy5alvjGJDOyddMQ9jABly5eNdl/6TRCcQ+ysWS8c+dkODad2WgeVvbG2gwk
lTceqH0KrlTWlIYGOrQfVqNPCLLw6XqOK20Uxnazpq0VRQeATiF6trOzzPKKhog6n3BkE/PsuLhE
Xog0eemk1d4tXYdRRFQpkBWqBeM+pj4Tm24ETtau/vWkbjvMH+VwjxRAiuucdQA0XIwqePUMOwdO
aAiwgCSpjuNj2tphvKe916Ngm0G30FbAYLSRdqNdFGqzj6pOipPd9lEEiQzVJggu7ileys3z2MmM
qNRRtOZIYele5RAdOJIsTzPHEGsJAC1sqpuBgZqn23YUGPrFUY2XXNoPU5qrmzxRAZ8n7T7uMPrj
frzLa85S5FaPgz68hrXx1JdWMAtjviSuvjeLbO2nNuc0Cjd6Vh2s+M4qsIgTsJwhKcRmjN/eN7TR
3HQFffhIzfQH/JjKO8uZqL3Scwf1QesSsgcn56qqTb2lrvYohtUtJxZpgwTU6su16AayW/g3QtQv
haKlV6mqh9qKE6b5LYbSmAQfxOPWpsqUN4NgsicXE5ZnKbDfrJl8FYwBzdhGLAYn2ucmNwn6Tc+F
PsS7LEMiP+Z6tIeGAnHMKsAUzVhpRVFJf14wIWZICb4bBlb6BsldifBw0bFJDDV8itIhL7pZpw8A
9xs/dfVqE3Lq36lJan1z5+hJy4tkkzhav4M9VvPKpFscgw4XUZyLfR/aPxZjQVwjZtjBkzxrWkrZ
SIcyLvPwMJj2E1vfHUEQJMs2s3bMEmfbFWYwpzl2YO4du8alWVw7PUYT9S23I+lN1vweZeG9Ho8V
IxzD2hrSeVaWQbyP9E9f+yX6+Ol0evh9W/8ZRKetWaY/DZAdnJrWiuxjXq7bjm3/qkqCro7SMxHu
XoGb7MUFRmQQMbRToqk27+OKS4ivoHKpA7PJ5B34oOQlSlfH+0SFNaysyJh9srN466wqdB9Sre7d
IJqylntyQgfTYzqGMxqc6Py5akvxY5hD3mfRjmPo23VuN0Cpl9bC59+3ayxYOxwzAadnF0eW0h5a
Mh6+dGUdnoY5HQaInutuotx2lua2y8h1w0GsGiuHvpttbc97SepZ2xJC3auGsnWojB/RD8+2l8O/
PTCeYZsareiHFpKtp3URolerP+eh3ILn0Lc983NPT4ezasQjrPfytHLbTzpOmyDVSHHONDfeFFza
cLm5ljf0+iP3UpKn2c7O6L9XCapWEnDa0f6rEmRPJF/rJVxRnXHFu0AN9gkrPzJdPc5Zq3jYyp3M
RD/tUpy8vW9hSt8RLM3bYqlpy+qGp1b5Ri3S7AnsqECy2KQFxCSsqgzICMpxrdZXGwWJtxuVn+PG
XR6AVqycZoxCVZueEBoaD70Bgs9zwqj8yqYg/byxl61ZoXezq6Ul9NhqgJXWvfMWdWYfJGV6bfNK
O1rwkDa0yVJxhzYquwCBstcrSIehH/rYkpwLR7OgmirMQYiS3mFuMfCPD8pOKHkHEwcdJpjH6EdI
HtxMzEPTE//G7jU4g3Yfmr16TWDUg9IXrwbZ8Hv803RgyRREvlug94mNxEtMbZcXFROTRhw57VrP
7pXhBJnC2VhT2wRjzPhTItlpMT023XyuO/Mljhhc8M19IVOkgsSbhPwl3DAVDH3IMsQzN43Kz/pp
D6mMqJC83rmT/hap5OnRTfnR6CnBjyV+VTouR5pgm1ik51wTJ1mEX0KikBwgLhBSXmnooPhwL+ow
5AR7k/Q+Lf0b2GpxQW/8XhmRe5f14MeErbZb5L/OvhLdd9OR8hg76GullcVvs+uOx8Fy5LWotPkg
pbkAil3Z9kUGK3GQPygWTW6C+ttg5O5WwWHjI592NoVIErJGFa6fRbRDCC4uuLPviA2YfUTTGp1L
Zd4QlFttCdQmjQL6jjeY7eIzzOnJmcl9tPPHjHj4oHOQn+fWlrlbd7fUSGZnpmI72yADkV7yUxuF
011O9+/ADak8o8CwKD4E1ILJFle4SfLBhG+iu0MCtxjMWDSqODeZFyZH5JIaY1nGye9YkocApFv9
kQ0RJoHMqraQZyr4QaYGWA5POrejaJPqGSrrcYKclDP//jqZNmEn1jRrX8hq6GpvaIm14h6FRbIz
yLcpkzT9iMNEo/dOb9NPcU8CUtNQd+2U1R8bVE1bnML1jG7X0zq7Hdz17RC3bge6budctZzbQT/c
Dv3lVgDUUUgxMN0KA8LVKBKstV6I18rhf+Ue9f9OP7JGbQnjTxUk/1a+fS++l38jNOpvl+RH9fq9
/dtB5vxX+fMF7O8/6T/uX/pvRD6qHHtozpBUrPKRv9+/NDI/AUK6dEvMG7PyP+5fQv+N/2XlT5KV
Z6vI1P9+/7J+s00DWDeOSRMKLj/3X1GWiD/KLm3HUnnz+WRMXlzkcvy0PwhLaEFKq0qYI8cj4Q7k
SL2WNRhVaj/pxWFLrQVQDV1Z7S9u9loJiWK5UoTfDLh6kwqcgwN9P2QU4Idj8nkAme3/ec3wi/Dt
9hEd2ozcU7ltIOb65SPSA+XimEXtzimogpXF0CBENzBiY/cMBfg7XMuLJfsNGTfSyzhOfn8l/qn7
6Z98AKI7Nb4q7su/KO9ArtTOaOREArIDefoyDT4BvVg3kzCIm1oj2zbEyOEiq8VuSauXz/Hn3wGP
+6eq6fevwKLmFoZJLBwJYr88JQPCEAKCZkdVz9Es7OcelUXSlH8lzvyjvu8/f5HFrzFsGOy/pjUj
BZHdPFfNrqyInOuizt3aXf0Ck8vdYg9P/BkiBJJjnG/DOELKCVV24km7mvji6Os5SqBjqf1OwsG4
Zmqoj3rGKbO+FzvXnNpDX3KYtoWRBUqN2py2kY1boa4BCAxdQPcNV2qvPTQKuPM45IucG+sr4csH
tZXOBnVFeIxKtEMKnd8d51R8N4efoKywWguSroVjbo1pnC4UbR9CX7JADvlrqYAUy9vwsjjuO26f
RxCJX/78Cf2xrl2/OF4JgnvUVTuGKHx9gj/Jl+2lVNm6G/rJFOUEIM1f05BkTwOCQwixBRof/iW7
Gdy/EO9q6+r/uX9iqQYZb4CLbZ1wTbaRP/7igu5dLfGR7BwZ5wHwH9pwztLtNa1mUgvVY8PAcWCM
pZmnYuaFLpmu+TZBE1s3p4zL42jbO9L1TZt3ShcacP4Q81zVjDNKkxCGNaI0mopKqQV//p1pdJF+
/ewW4Xmuw6qmE/VrvLLauwYspzjfuTBXNqQemacozmpfH9xHvExVkNldvuvCrrjUk3MYdHFYLZh9
jocsLKzD7xuQMW0r82zZpM04EqeOq/BHA1ZjgJOjtMHu9ePPP/d/f9aGhRaPxhUbkmm4nBo/P+tO
SxS1HfjYo9LSEjDYFByV2+zti26t2qXMgQ2vGLn2V+/nP/jCtLVZR9eMRKAbZvinVdZrxIf18Gp3
4SBrf+hdbGdAHTZ//vetLbdflhR+HGyx3OxdnQ3nj39fmdcgXZh27uLZLnd2yxCjDePXP/8ljvGL
ppFXxrAga2p0OZkPO9ovm1pVtDYQtSHHH5l/hDbSELRRbulFpQ6tweAld5WRs2XouqAUC1YAM/8Q
kbFca1CFZtnHnDuz6wtYh36BUj4gMUPd55JFnqVECiDfT2DVcKW1lHlLiuIF6l17SMYeLsbEXGgQ
azHLyBOciqoFTmXu1In9zRST5icADUED8P8mY3NNuOOjpT0tEDfk3xsNLcF5gbOqLfxfwKEA1wJg
ZtiVuORBUK7Fbm1sNU1+njrmDFqNsQpU/CtXl1cz1a9FvYTHsIYAZejpR6v11V72seupbrlXJlf1
e8ZU27xKPih8HTIj2HOxEDIAGlwWnGB9l5HkOlPnr9bAGjSy6BOG5WU75O5zzOLwlS7jc+vXMnGV
/RgPWkA02osoedvHdfeGliy/1Ou0zoAMvJlgofoZMkEvd1Pju1BntmUNmlk+Jq8SNtJG55bpRxYh
gYlmfitbjdiFvtAeBxwUgJ4XDuLFUgI7Tz9EzB89RB13hILPG3XdI9nM71bG6Tni24y4M3MVY+Me
+1oGlO8C+uzS4RFSXmyVuawRgmKDDedsTFSufg++dssrVu6Y9L1iYS49c5U1KZITOJ/xuRVGcWai
+5QK97mRRcFriMKMuLR4R/Gjc7AAQcp1Hk0p20crgb9U1P09BcYutMvXVpX0B7kseQrsusCdeJrF
zGbZNik3DW4mTZN/lC5NA7gwJyARp6XIPnK7dHf4C+UmMvhD5VgABNHvQn0NtUCLu0E5dsnCSoOe
yxmAhidj5AxmJKxZ57CClWCGMOFngl/FkOVDiRRWLE92tqMPE6YcJOPG/DwQA8YTpyGmoWbdEFv+
AYKLRRCzW6vJ6GxQM5zRU8ByyDip86V4Rc+R3/euQFI7KM4TDsgttLFXgP3VPp5VeGah/cwlib+R
8vRspdzYbg+GyuBC87ILMiyX/m3tziPLhmERAJww74CpJa8OWlvPjPSr7uTuysp/dZjW0XdPXgU+
JBBqrKV24XOH5bQFdFgGorBoETvPtUshEzcq89H1FShYYULoV9kx8TQHik/DqJe7cuJh9clabSj8
vKqodXI3WEG64PFLldelRiXpaRqhe6PKuFOMISxrh0Vbdcnr7YPzcalicGlA5+JMw9bQnjSzl196
d3S3faeyX9eYT3M7ru8qlxQS9CSab89uFiyNfRAWkcxmgcszAVbsp9Nwpn2BqT0L0+3UhSUQgPxD
keuGZdNBZUp7ZemSOb4+YPqUVy1vXqqa78Ka0o/G4lOHTfp62y56O/voJupoZ+BrKNOIXyARhHY5
J0htgTBtRUeK5siXyGWAemihnqJKtrlGiz1uRxoD8PI2xCw6GzaqLLCW+sXUqvPtdEJ6DJ4l4hsw
hREeNSv9mNUwfAASuyVqmtGktRhByxCGRhe0+Nl9o6FIlauxckuKLk/K5BNsMLY8hZ87sNdyY+YL
mcxda+evHfXVup3NZBZ7cW5dbptSb7K9AOV6SSc+WwKjSatwhja5eeW+U+7oAGJadtLXWUlSYB4t
4KGBh3u7TcRrwWIlukKGE4u1si+3vxC21Mf6SoDTua5HAQD/a1fzwW7PAJHBJSnQ1aglzcJsPDs0
Q30ExSwb+kMINwjAq0T7Ai5WnM02/cjqKMetyFJhrg3pct3pHIPNBLrUczWb7KjWopAj7473EjJV
AInH9VLeTEyqC/8KgOmeuVF47Nang8IGWe9SAaUsoQqlvIdTvUzH206cTGshZkU5lMM1StOgzJoX
59nO6watYETLnHHrtJUA6KhieAA9yJptUvXLFqkcjn2UtNAGa44fyY7AGubHr+eKnvGh5Fo8Z5Z5
FW0YAHadd3q4NpZmvsh1hRF5QYFcU6az00DV4lGNFYsOAX/t4y9jmQ7sPs7Ao9FdCor16coUwTpS
Es+O2fW5BZW7JuIHNgO3gtv+m6+7Y4guAtyZ0D0FeuS+SSVxjuwArcsviGJWtdnzAtlLdraYnwOp
YLtJa5FtbuVwn6R50CMMuVPCfP7EzJ/QceSsyAEorkiVo8fFWim74jV14g+aic+hms4cGC2OmoGv
ej1tQpd9Met4BcK2y+4m20IWolgIaoccRXMHWtTUUFL3ddlsIYtGPNs2uYwJ36op1vrctLe05mNm
ShUH3tw1F3bJ5pQYcXcwxhJDgFlY3qTH04b4D3eb9aMTIAIINyntH3yy4zyiWzBhKjAQeUXAAOJW
J613O4h68DonQZVugxhKpuSjaqoXYuu67cTN6ofiZsuTDoP+pJYQ7KK6e0rLhkg6xUk2GuKwFzqg
UDfISqMi1kH9gDrf6Pqi7pmRbM2Fa9JQQbf2snqoDgiJ7AfRF50/LjMy53GFjc9NdXDWC1wWUyc3
S3vRRUwcmzHR13SjVwZq0ya1QRFhmSIodSSrIhvV5bS0vE51yWa/XvMqu85oRib8By3ELUGo8d5V
iuaSkNUJnQD29ljloEsNwsfkKqOfciIMhhooWIxQw4MIH65KCCSaFGzdYNaeaMocXD78Dfxsh85t
XnK3sAH91os36BaMc51+PnpeuaMpmPpJaoT8ekBDUI9DUnF7fvbKgU+E6Ldtbx5zUH1RHo3vWdfG
+6Jxws04hQjUNOsHVusgjeYf4Ne4RQqMrrGigix1EE4oTUc4gYYPIM3KxCPUY/CIi0VRjSiQGVmC
TTSNUyB7oxoMEWpG1XpQwMZgaaRMVIFWkAER4HP4ge3/DpDCKanYf9EifmJWemwt0CFOUtRs5cp7
bbH4bPjuoA+EBsFM+W527LppAyOyW4xrhL7GS/H2t4qebUoCLaB79hIYoFD2TRIjN56I4XDWm89C
BJanLmxLSZ98iKlyt/GKshUhO01VxvMnvSNClSe8oHjlBDJKK/wYQVP6EJjyzyUj7ZOxqC+Dxlah
CPlCzAYlVda0wMddg+2t7AOIowjXK4rgGEHtFr1fe1C5wxFmBBMeJBjvt6FkZ13lnIvYHJj4d4HC
hGHX1y3/ar3RwzhhO9B5TZ2aQqZUxRX0IUKwkkTEltGqX61LlAvzzhjHV3fonV2G8SB2WDEhmkUG
17CzUTZ/rJ9zcFTG/WxO0hJcCzmtPZcyuxfxa2ZWLypdaH8w1atcAMd3KrxhevbTUYi48hLV7jHf
Rw+o6M/1LL5xgWy22Ivak1S19lOvZF9TzrSoQ3Soze4RLrnu4ZnK7piDKIFDVYWGvaO6XrfThbkE
7XZOvMHpyAM1nWc9yV7ruThTYEwPiz0xJW70u7qlrlGEC1Ewsbg3kqXXaSNa7Kl4crUxGAj/23bM
BFtMyNaF7nj8oLai/pqofPclZXIgMvuAOao91TmrAeNSRYHFd1rkq5XbsB1AsmV7ipRkfC4aZOWo
tyg81+ZVEsG0gD3vzw77Wiipc7Imnpge61rvWe66SRfcVoahpvaWHSgLhvVcdAZ4iwnzzaqtyAIX
u1Dt5QE50UepxB8Rp33bcg7J0rxE+jorXk/0jqBfzoj0tVnXasQyuYQGxJqImoDLtRak+qwgUOMX
GOuZWc4VUWLrrWWZaBDZFmmJfdS+VAjy/WHsx/uo5pXCWszDJnFm10ElPM50JtfcmOk+Qxb72PSQ
wAtVBApWHwh8BCPk3OjBw7ImsR+XpA3qlFEGUk+Qg+IcgYuG8s8aBsS8fCt0O35rkwlVM5IAOiA9
8JiqJ3pTYTW5M4jGfJT8lLb4AJSvvhbhUJ5zTr3b6ue+iT44TY5cVj9oQvBX5dajAw/ecrUrMQxc
9UJOrrRGmEujyjQW5LeRO9yhqKWxma1nYMT67CuNEQ01FJtCVF9bYPscZi4RdEJJfU2NMV+wjdGM
zILCRlyK8+iogNFnx61Ps7YsgcEwiUATh3rV4HEkinaftwNhbYY9EnU4CuTXdKVY7RxxPY9oKI3r
7ex1J97T2Aif//zifwsb+7W9gINPQ6hkW6p6GxH/1MQYUsijUTpnO+jMXMR1GrYgy1+amqYgzqZl
uygi46/gKXcLSu5YK3q2GvKumy9OUz+rTiJ4h7normVGb6tKYNn2M9OcB1WbFl8vbGUPgKeHBYjX
sR4H0vEUdL5ORwHcRZ9ujczbHYlUnbekK+IPa+qG1Td1xVlUou/txFljJHO06qk4T4qgoBvWotTm
DgRSNuG+RHS10pnUXooqfr+E9UInXsx5SxXsa6UkUtxAe8uKSioAPXq+MSMnPGRCTP96i5yJADwT
9GJ4TRFl/bFjk+YJ4zfeFFDPXDkcewyPsqcjYWkUXVBpPie3jZc+PlNHXjeBLPsvWtT/oCnmuAwz
oOjqzFJ+7eXpqJxNckf7XWqDgwUNHO9JvuAUshqS5Qm392MLkc+QJ/pftKvEP2gjcn3/d9bObDdu
pcvSr1LoexZIRgQHoLqAzkzmoNmSLEu+ISTZ5jwHx6fvj/oLDVs6ZXUDfXEGQ4Yyk0lGxN57rW+B
TkCRhun2DV722w3Fk231JGL1B6+BSq5Y1MmUMqzbZHQQSS11/b0HaBKEhM7he0lvqqEY0H7Yh1lM
1uPf7+6P8xTUDZjJXLGqG9DJ/flN9HZv1njUsgNuWiNYGwaQmDlCdxOJtAqwe8Tq+veX/NizJ8jd
VuQWubSfOXj/+ZKi1CimaEoxvhdekDfE6jQR/2fl6DS7diAjwhh3SMZz6G1Dcfz7q/9Ds5A5AW8A
k/3bKOvPVy+4qHgDDH1oPA5jGQ2dbUlB8ckd/g+XlS6zjVTRo+/5YUzFbmqjblT6sFiJ3PZEfO/a
dPqOWeeq8/OnWYMs/fvnsv7pg4mVQkh/26K7v951v91VkFUjjiVERkdJ2p2Dt/H3iZbtiSWBVs7o
3SOah5Ji0j2zneilmPL5MExWDda+wXQxJD+W/OHv7wkP+vvG7DpHdJS5ckI+3FxIm9vEN2uesSz9
XtVq/vmvw29G/mBF0PcnIY7rlPHd62ELd5GPAmQkJM991wjubddwQnxYBy9xr1rb9nelASO/AsFK
5DkbsDU4zzJPv9YYUnPT/domjoFPY7zEPPxDeySULipZPoFQrFPZD28LqpriVufRdt5GIr99MwLq
9UwMNyxjf6BPk3N4dhqWGjK92DJt+9QT/xjTJPuG5qDeI+ngRBtj9UqM6hFLAY0pznFwVWx7k1Ql
rHNHXI1YqjY6TV+d7qg0KLRFcgTR7kl04gv2hl99FONAiPo0MHRETgCdGndhzK9LZkvr1DFz0Mjb
Zp5ukSni7hBrbW2SRwueGt4D2SJcGlpZ69jubWPDpdae/n6H2B+vzTpJVvhEHR+u5ft5rm8Nk6Yw
rA9RSLkwI2bZEkgOeWokpqV2G01kDRz1SRewgAcI4OvHpLVKrgXxVLPn0qolFHlLNGB2Vpu9ESiT
KdGwnpsXsln2XREtl6t7b9N6dEKj4tP17A0i8ucBwcXrajtyFRib+Lz+fPLoZbDOtxw2OZTCiPc9
Y0dPbUQy2OJIBOIRO8WF56s2sFLUXEae7NsR/OXfL+XHmx8Gqc/tZTO5J8D03dgZMpioIdfjW5/b
M3vkwtjcCUk5OJ+8kP1xpWF0CPsHJBmaa/f9SsMUhFSuHJ5zWNIVTDn3WHO27BtXl7/ypaPD4dKV
StbucjP1CE0gM21s1PRbvCXRbqxjYhqiFwKB7Qu3oN7LKAG5vlmA6ojWCcU7/e0LmII0TnPacEZI
7fL3q/VPXxoDPAagyjXh4LyfHJdUrrZFLNch7lC32jniKWwU9bboOHUiliPbeex/rPXSnNF+6pv4
11x4n6xYHxdIF1kE80RhC/lxmyB+onNBFtQHU1Y/hT83Wy4DL5a3+Dznz17N/jjBcleSnM/cl7Rb
930OsUBKhb7dRr3FgWqf1dW8W8eSS4dq3bciRQOXAzWAP7YIT0bXxVI9Vvh5UcByuJdm9FJ7+CJy
2SzHgcJ7k8mMyrygsjfCbrhMxXj996/p4z7KO1broNh1WNHfCwlaNblFN/FoEeMCB6cjBcwgYyzo
TeonWtnAz838k6HlPxz4eTXuCCB0Jsv2+ycp5+gwVg1GFzjq3MKVkBTiE3jTSk5Y1zX9VCTRVLT9
qaM9de4LGpVrz5B+uxEUNg7jpKSFEDIo2mnc9zRCBc4zzN37htNsLSgxY4eyWyj9aC+ct956IqVF
4WQzft5rd13NEkW/dh2/SLtPvmRUVFuY2vFRLnCUogzQJGSjr3ljLxsLP/ymJnltszB02MfuepgP
R/+g1gkljOIv00if5G22UeUSc2Luv66VsJNoXm4ymVCE34WB65tEjxGWNrfh37/Kf1w2HAHgiIsL
r0a+O2rW3pLErWTZiGYd3wBQoylA+bK3se9taCxX7IEUuYlvv9A2p5ut+KLLEeXiSGZWUDpAONyZ
HtHbWo/3h9HonKDKlV2NGFvbT2+jTSSgPpqfoj0jRlRcEXr02bz54wHWY33l8IriBHOaerfet5Fk
BNu63aF02Yz7CY5e4a6PhIyH86j1i63vLcWT9EIXKeGQfbJnrg6Yd+cJz5YuljnJgd2y3ksofG/K
/BHF9sGEpbCr7HbCNk6/38vphIvGlw9lrYptIuIMiyrPSCbZISe49SzK/J/KSmIFCXzHGc9tyt7F
RGmVtzuz/G5a/Vk2V48G5Mvt2/yB1oZl0OcLCVGMw7h9VPU6DcCMwGzJ9w5msfb4prWdu9TJl7YZ
5YOZK9jq/kU7kP6jiGrfz6vmBUHwL/5h6JEb5k/Zpfmh9BDYZC7jxk9ut48nC8/m9O2BW5Hsys56
FX87dQ3M6gjkJlKqYUjxNiAo5DoStpgI1QmP4aLzcRNly2kyMxPfHSeGMHlgeFCvXBdalGaPcKr1
xZbd+ku+rm+Ncy/J1GEuXj+VTPR30cwswsWpefj7u/+47iEG5kTBcw9Y50ON1Guj7iAiAeXx5MEK
mS+uS0U2045860Zhpfxk1ftweHa5pzifUpQhc2BjX9/Sb9cLlms4txmVIK3tekPe4opEYzt+m8V0
b19vz1BoYH1ByYFohHwl5pwaz6KAOhS0TZsFCjHLBqnGZ4vH+43y7c1BphI8b6tqaP35b2/Omb2U
qKIyOyRxQ4+u5T3MHCP6dcqar1fl75f/H15ufcRRKgmLYuLDtgOOEu5ulR1Gtd61bnExGxyoZMe9
Q+34WUXsvb9XsZNJVhQUnQjZLCrHPz9e3A5MG9sESX+MN99PQK1hNXZ3E0ZmRk24f8eME0lSRuwZ
HEOPCfaXIzZunNaVdL+NssBZMPSQm/vrzvGmoHHQ8spxQPHNM7qju9Kd515dHvxxdjCqlclFKVIf
tQrC+mTRIDUSfnkytKj1DeNLQjv8lPalta/SrtkZlV3scJXVR2oYGW+NKhl3MlKE1QlSr6dw3NOR
bII2auShACR7hpbDYKKSXRPnRCY0crADLGmuIfGQwH+NFApHFl2X1Mn7BY/FLi89fOwxP8DN/GLV
NFOtselBXXj2vsjDdOfGVGrhSsAmB8ymI0iYFm6kkMFvVogzBKoKHVjmpzunaMp9WUusp2lLMGch
y4wuWSgOwm0wuia8B6MOI/q7d7WW11Gc2DuD7vC5B2aP9s9ifYczKQ7YpdQnD5p4f1AHGMohDDQa
BTEyPG/tTP12LxMm3PpGzi6PgsI7vtU9Ikc1UnYmk23OUjgozOu6IV8zrEe5FVibA4Kk+AJBq+y8
FjMJyh7O9W6L1D7J49fcTgVhRI1DIBP2OsirErsXfGOPBXIny7bcM0SQ27UrsffEYtzP1Sgv/PXX
p5W+1rF9j1yc5N0JF76vyJHt2wJAbtp5nzSc3m9eyP54oHiCOcew0JjvbnVWTgtDP7HTcQsTKZ43
tIg+eXrfL55vL+GiMFS+6VjKfHeBqcIUjYDIQzAAmKPCvrMld40yoybHpsO4yLUxPquK3h8KeFHW
TsnhhnqCZePdCgWQyEmJbHT3TUWuG8OvFniU2TB2yywEA4z0DKG6U9Wa4VZqwER/X7Gs92d7V7DP
ofPjAE8/lY7Ln3fV3BSkshaVu++dmtiZKe34tgkNStP1BQncO9W+9g6sdve0HbIDkfXD17+/hzcF
3O+F8Nt7oEUO8Q/6oO+9K0F5bFrXbgmpT53M2A1z0x0LKVoK8ZUw1A6EhyWF2T1P5hJecSHlFWnr
4a7UtgePxl12wItwp4wy3cMz8h7NzuZSNh2nu7jeF2DYbqGBdBD7XT6Ojt2LhkiXC7cemwc7QpVA
pA5UptHXN8KFvxAPRv7J4UvZXMc/PiMHWFqmjhBAqgV787vrnGhHNmyh+56n6mIU7bQ368ja+kM1
nL19CB+48Q0JQ+5FF/MDBo/h1l9IJ87JWoJoJ5edoBeBJzWMjn4UeziLUoPn2uyguNu/arQYRwNO
07aHCrFLIvElswsR1C0m0GWJYVoBV0EBsHgHB+QOU23Y6CpNUXM48BQcvaDwqdYZe2nsi9pedu0a
jEBuwT5rmw4L7uLta2dAYhFHt7OhjK0TjvnNvNQPS5sKFqH+TI09b1aSHhQ18XBpJ65+NKryx99v
GdzXHy8nTXg0lS6tYPG+1qp9P4QVgEAjylp6J73RbsEeXSTReFcQMAABXFog5y1ifBwAgDYdr22q
au+YgQXfGAndq4z5MuB7HrO0HOJzfD7mczOnLuNlfznntzgXw5qcPRmyPNJIIqIyip0DCMDXJa0B
IKQh1AaNZE/pTu4buykR9dnt1nCqhz6f+z2ZVnCYRpj4S/vZyUZ+WK3gclNt0jbCTC5pl/55Q6WJ
xspr52pvDWzeHh6F7/Y0MgTjjYfsoJ4d9JWnD5qcLAIlCzISliY+t1ICdWdJSG4ag7Ys8qr4mkSr
vCPhsctIA4BYoVJAlGPNjemQwg40YtmZ8G+CmUCnrZWAOutNzwrmtj8QZmyhJZB34yAepWFhz4Kz
EMbJD2odwuiZT50TQ+YeI0Qbl1GZeDea82QQ514T+ENOOV7G9a4YJ31w6A0cJCO/PYNJbnQMvdjv
cvFJD+ef7h0mF5KmN2vfh0PhPCUxM0ruHXz2v3AbeDfrs9L2dQq8Lxo+aeO6H3YushaVQKFGJ9f2
gaj++UUVPb0qs9essMipdilz6EeEZfF5jR18ay5ElAmM81exo+Nz22tZ8FqOX9bIRZ+GhhM8iJUt
08Rvgx9eEEB2GS4K/hAqn8k5mzGN7pqZ53pIkbzyd4FuOcuOUMpw26ZsH/bI08yx/VfVNcsXu0LM
ZzVA36yq6o7kYllMDqfyIu1MJyB9L9rHSOK/jkPe3jLwD3eWHQ9ARJMF8zI6jUxatLicpQnIQxwu
EXP5JyayXzT+mKMP8Ylppd9DcSzdixZ3xeVosix3dZaR7czbYWKarwfx4auaube6gW3GiAev2Crb
TWG5aJ5CbYDZMSuTvMXS/C5CMkQRMTPOjgFZ7f22oO08RMa+4ULid7acIKYXxAmUB2L55FTwD3cL
Nwm9mDd4BLvkn19f5ziQ4yJUsV6LKCdVXL8WgNp2qcgBcxUPxN+Xto+vx1QRRTpHLAp19b5KdzJy
vYylUqTKQSYAa5Pukc35JzRHABAXoEJ/fz3r48GSsu0Ni07ByzDPX9/RbwdLD3lbQwKz3KNjEkEy
owy1LM+5SAoGUeVixueTL2E5kXNd4yU+th3LhYPvMqgKHn53LBkFjG64JRQ5JXyGjcoc+KrNSmJh
di19qBs+SuJU7W3RsVyrct3cVdiy8yQ5bsbqeV6XkYgwPRTX3HSOlT+jX2yC1EEVmla44iN6k/cA
1bsTAKjLfIizPVOGXw0ZF7tlVL8yN3+2Y967YeppP3vhck5fyw7w/tJYqdp7IpZYqQxW/rettc44
arVeFD+iKBNAYRDcW4h80YjwNPlk7R5ibkHiVnPzfNRSHypn3U2hY2yjmnNJRgjhti8IeTXXZ3W2
WT/aop+BhbK+ZQP3+dJwi2dt2x1RxbP3ZCy7XVY3D0mSkbtTsmfmLW+odt1qR8dl2flGzBRgJr/g
Xz/Nud+hnhv71iWIcoMXtt/19gg8FGnBZl533TS2u5NMMpeHheUisUbOA3pauIhTd4q16V1aDQP8
PuePvo68Y+fyhJYxf8WMOEGUoQ9yo0L8jeZbH9qoa6+gCaHm0GHFvsDHNCBGXg3GAghksLqACETn
gEfJx6KacO1y5R3yxfnqzO5rgV6XFGFpn3g6B3CHmQhYwbiL1YzJtsk5siQco98ed9/h8qE05RUM
doHa56RDGjRDdF9oina+jre7/f83P+e/9X2uL/RaMQpJImS9//kf//XCK4b7jz8EpWYD/tL/bOfb
n12f6//8j38Z8da/+X/7w3/7+fZb7uf65//8H88/CpzgCcrw5FX/bsS0yJeznFVe8t8DdP5X25fP
r/Fz/m837fOPn138z7/gv6yc7r9LTJe0+4WtwMqvUR3/ZeW0wH2zSvjKep9m5/87+6nD37Zxa0rG
O//HyWk7/84k12NcQaGz+kD/nxjhFBYsR7+fpJFAoC/HMYoRzFM0P/5crpqoANTKpnRqE8hnxx4S
5rXbqV7vyFPWOOCnPk+PMNTqHtBiG+tN4pU9jA03tk/0xdIAbEN7WuJSOZcW1O5+M0zgvjZoSpKn
JakJ7Io8HDQB/u/obKkcjC6qBadLPw/ydaVUkZCjMddPTm4CS6ushPx1dvOIOprwMC/A3+k+dCNL
qqVdMpi8egjMeSTROvEkIeRzlgUhJQjzWvCiBDzakbdsl9Efv/hWnybHqaJHsbUnc7aPzZS2WAmX
AeXxgNHiRkB0DjeyrrF+zMqKLktTyC+c8+pwkzWDCwQiHWu1bYyGEDvhFeavODErYlLRgOmdlIa8
LYHv4UcLi+ixwb+FpsQL51fhGPqmTvNwVVyW/dZLa6K2RCuH5zjtppPygAthJnGSJ3QfANpDycY9
VqbJnMBpd2NhOyfL0qiaS86sBJqSwrsRmBXutWPPj4yPPL0pFzvUTJArgEWeS7kglhbMhZxTQB41
+JlLmDwj+a6LAXs7R5K4yGS5EknRW3c2exRAGTk30Z50FuF/G3TZnOaGbMIg9000CUsZ2c1hniyj
yjd5xAN1arpOmdfAasY6C5pFdP4+xQfh3XfYQ9bzCNPdEHvmI7NPvJTzsF6sGOxFXDL4rseAXwMI
3JfN0cu8Yr62MBHB5HZjWGWR6zF5Bjk7btMxBcwSlkS+9eZ0qxPzVzo3c1BmyKhG1jlCE+kO00Oy
N21j2Xh1Ojg7EPKu2JrjTSHI0J0XCVc7s2bUgwjUybpwRjS4fu/e0Vg9jbVh4Ww0QrLBoCsFMg3v
OFpFVyIfvtm1oLIhw7nl/kDQp34ADD+VQ3sap6gEb2wW62zH3q4a5kDQwLuMbFGeOdw2t4WojZMz
DRl5rJJLR9zbAbPRaoWuz3oHsUFkSKj12CSX0LukQCG/RZI5Aru1uQDp6vKtyviHHLr84Mmy+JZo
VV4NAlhTP6wmKr8iTsKPIXYOXXSdebUbiLyvbl0AEVfMUZnPZ2oJFiZsq6DMDL9G+XSXgXEiiTuL
TnM/LnBn3PYM4A0SA78Kd+ByjQ18CVzbqbhrKivjwBRhxo1s0NgwUQJZjtkGPZW1GeBgJZbuLxvm
ww06djot6az6+zyub4a6RdliLtD78Jdweo71dRjDalLLrDmroOgCsoq0ymYbA7Y+D7cU/fD7XCBd
Zf2z76FGoq/YqBB7Sq61hs3Xudda85RFnoFQj58w287KR7q5NYuRuJcD9/9MroYqwh+5FR+svvRv
2GnNn20Korit6vPacXuamsAZTZ+ovjabfrkwsCFrmdtmNPjma1FsjQLEFsJgeHd5T7pvqHByk5mA
f5viY5mr7iKNDRdTWJFvKfSn7ei6aHFntTwavO99moYLdZlsDgLu8iV0l5WxbYx36IvvHB2mkOkL
F09GPlAdtm7gwRcPMjGVX9ou6QILqsOGUfByhW6plyTeTQARiY7HymcM/c5JbWFuyTSOdnPeGAAi
Q0IAkpRM8lmE45XvkwztZG4W+LFSr7ppf9WNEDuz95qzyQnFPrZGP6CoT7bEDRY3irA8HHedfTah
DH2p6rLcm9SufHgg4TdSmxHiXNK5uBNYCYFOd4GaG+8b3LHoR52BU/6sWHgb4v2xOwFBWBUdJjPg
tWx416esyEmP09iMT57dDRr60Vg4O51U83WHx+TrWGnJGlfhLBhFsxQbKF/lfdkYM92T3PrRR42f
XtBltSxISwoNg01EFOYovn3E+xbb1GiO5JzBO6eAZsALMbb0rPik+sIbryf8+6SZZcv40Dkiu51x
IYmc9q4zqPM6WbzLZemzG9ITWKLAPRNckApBKqKtuxd00evBLHa+Zd0MKqnMZiR9Ln7ljUkmIr4P
F5sCMRTdaRzd+dCzvp8vJGHv8xj7ySKG6cjk3T/zZ5rnQJ5IxchxkNFe0A9E9dQ7h9g7LPA00jnK
kgKlOYcwhFYpom72LYBgdOKRMq7QrmU+ek5rkLUwWJSjB0Ss5P5MWO+OrTmr4sKViRf4pCtvmLgZ
P1F4zWddZ8sTOBpivltpGrdgT+pgqrS6LuZO3HSA1e9wfAeLaKkfkhpqbrmsFtnUqq4Lv1BbD435
NRJZ9a00arEbhNeQPAiNK9ZwsSOTgWltxnovIu8uVl657XCIpvP54OvnSluHPsahYNOTv6rTl2Gg
ijYs76KyqG8Ujc4dE6nuFvwfvrGKC8d5Y1v2JroqOuvGkdjI5JnjOhrunElG7w5n2ihv7bEn8wLe
NeJv4dxAVz66NGdPbCsZPSgnf2jdGr5sR4/8tLg9tcdcd0OwAlVW/HH5mM4IDUy7fpnGmFSRVuJX
WrDgWtyb143bWHdJpF5dpAq3VcyTh4qlv+q06qI9OJ/O2HoUbMvJ6y1JODC59+WPfJb1I/1gemRe
5vpkNMkBUvZSDzaLslLTN3+ZrH7nF2b9PKPTedIhVdadgllU8v7cZt46jDWeCLOPr7xaC4LXS+dl
TEN3tfgwTYiUMF4o9Tpk7s4wbktLq4NvEOXmxi6GzSJ17oQw9KtAfbGBHlXc2eD+4wB62XJQkOgB
MfXqkpDi9rKven9gVgvjWBVedGtKLS/zlPWmaUb2+X6Mdo4kS9dxDO++odOxkYlwnjnVZi7byRRZ
x9Fs8rNkbAzsc7hqzE1HYPztWDbjuGXMJZLAbLPEpABatXGSA0cXsNjVzT6bpnoHHclBOdkufbNl
bhpdFTryuZx2yrbvImNngtzczlVafFv7yT/7yumPHL00CaaiYqZTNymgRCY9PAh9eaxnf2H18zDb
BSMz+wdH4dnI5kxcVbIYbqPU9x/7jso5KQB2NQSQ3y5GxpFHmG15x9vI7q1l4dttEramRebmmeON
A3nqUmEQ9zr3Is7ygcADv1EBUIwusFv7acYpdUbjBfeEOWfpUw5n/XEOx18QrgwQh6D5j5ZZ7m1g
fKxYKlWg5ebpO9qsNiZVGFkUNFeveMbbOtxZgAgfw8klv9YuhpC4n44InU2Cge1IZ0h8XzJ8xGxK
xhPJ0OltYoX+c901070l19YVTfeMFr7dcS4pLXIoU3PIA3rQIIqsKuv3iVic196R6bE2ek3/in75
FKg+69lXK5rGsBT1/N30WuMKhR1ewDJMhb+xyzA7N2TaXMreHXcmocA/zKLFd2DqzvtGxQ6YKPVt
Q5xXmR1Radhm9Gj34wxbvibfY1sbLZNRzWbxRP+ouFMjYQZjiPVMRmgW8eFImmAyLAFT+JzENuPg
d2cseoBezHmY4HaFDVgvNY32d+2CgT5Ocoxf5rSiaC5gPF3W6aI3jR1ioskzt1vOPc7YplVn0fk8
sbzsUZ24PyhnrYswcfqzOLXb7MBcannANmbDbNTksUIfhajeqfhGO6X3Uk2WvsPRR5NxvSUpnrIp
5yaIeAgLsOc88kDN5balN3WBYYZoNLzK1D9TQSaD1lGRb2hbRzdYB5Z7bSbG9ZxOLPauufLGpiU3
fmmYadjJChuMZ9eZ6mrxE5p4DDWHywajG7AtIV5oM8549FK7+UkqbXayGifMthWD5sdyonO9z9Co
wluR8pedDPDpaNY1QaETjPZN4k5BSCDrsGnTrHmwUDuu6N+pCBCSeNWGTXQM/Myb4WQb3cSsL170
eQf++JpmpX/L9SmvRm1x6nS69qloRivwQoBzO+Zxdg3ItKmfCl3pZlN4um+3oZGowIrG6dRKYzyI
ghUAxj/tk22KWCWCNzZV15i+k+segtaxMURHxIOMxLEtyUPc5m4+YEtOM21v40TSFypb7T9gGgNY
qir3qwUQ7IU6RlQgXBMpN6RbOKRQhEl71c7TTKNN48Ga2/HRNs27wdDNfTE0hHT3aH9gaJtmdTNk
U3wcFls9Y/11+dGc66sERPepUSPZdZPdPfaN6H5NkekVO2OsvLvKxLW1yDR6mMecnSgb3PhE0mmM
itb1YnDsVpntOQgbl6DabLXva6M8xXSYGBmIGC6fY5/NpdAt1MbcTIn0IwiTSClvvCKAvL12PWwN
edwsMAuKCUqp7E6uM3hPYHWmu5bj1rSzsB+fKJWcaG9NIj+hwS/avW7mYrf03J14H+fKvW4s5i87
bATmlhCU+WA2o3gmGag9QSSorkwrmzaj787YjFo5krgta05gMc3JaOM3xnRjtGOxSXI1vroi0j+i
OjeQbKVe0WI8HNYTK+vEM+XsgHmp1O4WTX+zIyqGAIZJjS7HonR+iMY0tzZcYj/BClmn1NJ1DOuj
GMhK2jQ82PM2GhaxM1yvOaVLr++lylMLJsREZ9vMBQntEW7+DRKQ5tIz5HRgiLf6x/vpsa5EmF0X
BqxIjkHrulkn5ix2rOcCbAMjqxvCTTkFDFTCyWFq5Mz5Ahwh3AtORQhh7CpAvT1yM+f+sqkbHb0u
7SLOOw9YaoDNBKShX0B/3xFthFcwBfNIgBH502djPhgwVV2/jQO8o/P32ufYZvZp8XVq/Oanykbv
ZBp++U2pLH4A49YDCbfN8TCahnWqLBqqjjP1p7mMAZnjuvyVWQQH7ENkk5hfizKftk3nDbvZAh8J
a984sCWtqVMzdZxJMVbYLmV+RDMFgZirXiVa+dXXV6v7xbdQ/tkUkZHvnLnoGvZzziAJJMhyN0yz
eZXTndnZRlZt/LAjxSWZ0uq2c/zwtVpq9PKqbe5yc5rZs7uu3/eVNqgXtUhuobG7DMrj/Jv0jeEq
JzP+vqrdEj3Ygg2Ka21eJy4KOx+45mWXm+ps4IG/nzVH/9bI52PkThCmkgmGreeW18pu1T23PSfh
VJ5ZdLVPkxXqx0gP8rxwrOXcXYjpiJXoT6jz4TBoUR7srNl0rrrjTN5+QbbdnANaQP/Ti+pIiJ7z
ZPLNvYRi5foNptoPCXEZ4WJlF3VfJjedO29pU8kNOuaCMBubPkMX2tEvT8ZfQ0R/RwmctGhzgcrO
H7cVdWYwC9VewCJ48gf4JIBLx4Mf+23AyAjXvoPeiLb5N58Fi/ZyPZ5Ul7xaLpMBuhXA1tp0TXUB
G6Ls/swGIXgkujc/D72UbPYyXrnBU/4dNXB5uQDX3/iCEoHdoTsiYNFHZrhEMmmyxPk83d5NpNih
Q/QrNs/fmqM3/yrXfue3flBFmEoiUmccLyGDW5bzbrhqsPyWIwvJyR4SYPHlekrzyJS5qsdSjlvF
LTRvUSJYm7oXYHjm3j0Blgs/dbx9GHSjM4ckq9beKv8R3jtvStuHGEotdzrNBJWlQ6dfaI2PsIEG
6XfXnldazk1mYpcPAKGMt8NcUf9BnNCMZwee71gOD8RzKPpks91G+wIorwV0QBXNs6NQBO9kZ6hv
DS7cG4bqXHlH5I9eQwKXeGvIFeNgvbiwoYGEUzV+o/1BjrnW4s4eRuO1jUMO3r0XfXVNGKywTiKA
0IlYzXCDvPTNhKYAwIVvHlknRG/F05emcoiIoRPrB/NiZuegB9qdmCvBQUJE1yO2261GrnTrEuZE
SMskLvs8YjssVb4XU/5oi8r8ou3ozB0tb2uvTUt3bV/Wb51MnCGskAZ67zig5apu67e2Z/TWAkXs
Zf6q3xqjtmzcHxDPvJtJZe0twWbWN4SETbNpANHQ/loP7JNWPXyxyEtIwc6nr3B6uE/zt9O99XbS
999O/cSGUAGsMN5XwN2snUzArtO3OsHSlTiGWAM2Gq+kjZRsLSfoJjnPSBiI5Ml872SE9lcGJP2p
niAzgzlXQbbMamOkfrXqFahZ0CJQvnhrJVOsNQ0me/641jlhPOk48Bb257SaYXdYIxXRWht5a5UU
xyPpkXWhDnbT0qNcO6JbVhPjJX8rsqa13iIK23nx1xrMXqsxoN/1UwOlYt7Sy6Fcq/3YXu4c1WVP
ys7rZ3LRTcCm8IgmkoAbLpKqcnWlF+rLwygdeuE00uvHNqyd8ocBBjgJYtVHv4h1qpqbvz+v9gdb
Bu0WiIXYA23mE5Znv9NuweJOB5gV/SnhrHVZG1MEvIaMwq4V2aksTO/UeG0xbkNCJgOiKK+9vAov
4omAH3JyRhywOmropi1GtKMDQNZgWWTjLVVPVe4kfdJHRtY10YCJaO7kCOahtlNJDzAZceVO1wgN
r0e80qAERmu4sDDUaQYKU/iK7lPsAUs6IMGb7AuktYmWvpOeCce6q0WMlDG8AVGHOTuMEGQQcWOZ
0R3PuLjCJXxJYYY925DmwIpnKgOz09KzZTeec4yTRsHccDigsneYx6F28xvHSc0bPBto+Sqponuk
Z+UhArsDPbo33hjmI703mFhXLC7Njdd2AFk4yeidordMTjWIyCFQU56dLY1JUGFvQXSgAK/LH27f
IdvIvJ6DpNI3tj90D0s0Av4F67xqi/Kdjzu1wKvthk8xUwWAsmQKb8eiavehzuJDgk0/Y9eVLjOL
VO9Td17J4WvAh3RQIc6qhW0wF+nwowhhLoOlNcMDlXCZ7KbOn1ehJyLDjdsP/pE0kfBLOPjxSwH3
B91llARhWJKiQmeETkHiQURWw1meooywzcS6orW4cFdy6MxTfzpHJGt892HBBfw6zXzYK2+zJPVs
+rx189Uk13CrsZluhlHTM2OSExNP1rOlLWrYzzjNngbbSu6NuLMfIEeXR/y3ZrythoalaRrTL0un
ox0oSHGuWKW20iVXk4zHNfwKgIkL8vhraXYYYrLYR/WOvVSeJcKUOUWME15gkTIPjhubPNd+Ki7q
orqDYwzeJqdB4bztRIi75Beg3tHluEx5QXvH7El4wDLr3ZRZCCywXodI1ts8ydJTv2zDtzmTuY6c
Wrq6CzPtdRIVdjlTKT+ZUwBLpf1CTiRTK5/5lf02yeqQuuwZQLsP5Pgx6Sptw1AbVL0rwoHVu9yx
utVPEd295CiQLUVXGJMtM1j3sR+yH6eW6tv2Gg4CTNvSdaC9qduJf1MZCOcSah1s8hzy3Tgq64Sq
SnOuJncA5ri/0GqCTZWlx9RzOubfNDD+N3vnsSQ5dmbpd5k9yqDuBbCYWbjDtYrwcA+1gUWkgNYa
T98fooosQbI53M2YtRkXTXZlZaSnA/e//znnO8KtQi0/GK3BPFF+7XSHeb0bC+2V1jGsvY1/AxT2
GlbzA6JHKEOQkktvwsHfOda60PJ2/qnBvCC0HoYAiahWcrGlrbf++O9fVOKv2iUIQJtgkmlCxMW4
Nmubf7BaqGzmY1ai1s7xgUc4lzKujkX3+PWb/Eca978UsP+oX/+fW57yny8R+++i9q8y9t//6/87
GjfWZ5wp/1rjPoVTXn2kf1W2f/1lf4cUmyScSfvi/bL4y/mdUDy7q3n0yCbqGEl+b4gxfzENSdyP
HhhVaJbgYPlb97X2i4OjE7MwVh1+rfyPGmL+4QQT0FRxhpLeQNIW3Ez//NUYtHqCLpV226wzc4aC
rNj0okw3VaSdDSw3u9DreF4oaxZ++0P3pHfyBZuqP3xk/2Tydf6hqGb+OdDwidcSiDZZnf355zAc
X8npuuq2PBEU5lna2jRi8MhLQP5BcEABLeWDB6qrDdn+jSyIF7rvnSJmkEVZGbe2BKmnU774PIVn
A8S/ERGPDO1GcH0ikyWtQ6EV3DjwkZqieRxbqPNeTSsJoCC0nntfI4CA1R28bBWl9cMQD5c+Bmlh
sI3CJEy/4ouZ+hclKlJIzvGtDY1qVRv+h2nFuQvqRrq01QwFPDgqBgd+I7e1McPzmnqt6+JGC9k6
9kY4lsZD73Bkm2YcLPhga5SQ10AiFvr5pK4REBf5II8dPSZrQSPrqJ9yJV9L2qw7+4XuHPar0ROU
4D3UyK1uWPsMvZh4ApJg+TQM4g1OLdW4A23NptnSAkOh92Dm9tagxI2s2bmyp70cxI+cNjpbfVdq
9T73bviNdapEdZWettGbfMXWw+11vVzoFj8GcJXl2FJhAogwT7rvYWlIbBCGRp5B/tSdydvVQmc3
Mxkpb0SsD4M1HZgRTopN5AriCrU5ms58L5+oY91V6pVe4yWZA0lMun8qB/8Bbxp7Q7ZVN4NmnCQb
VwB8GtnvaTW9p0AwFqpishN7KrPhZ5fau6FW3yaIGCPxrUXQF69+H65HER700hA46lkhePmqsZw7
X69FLOCUckfAF58yY3e0eHZnX/FevWI6dNK44tTGlW21d40KEU37nqfpuVY7ei0H1uqt7+YDOi1q
AK5jipNjj7ljaLg7NkudTiWAasmrxVezDOQdiUxdAHD+DpeeeuIgdfM6SpGqCV1GzTe1oT/YUz3Y
v+Oe5eeKtTY3vOAlSrWbmb5YVTVdIhJOL92UHurYfPSGrtvY47w3kn6/M3Va77r4ACDTlWW2bYL4
Vbbej1jJT/S9F+Jem/SnaXRcgkdVHzlJGTr7aVf40YupZT3ieO52UUCrtHXshtKFcbLuhHExx8fK
Lk4kTpd1FXDOmmN+5N5HhyWdfa1kWTt4FFdGDWctXueGNQkZUhFv7eCh87UjJWcsbXd1ZmRL8NML
XgcP4cx6hfD9UoBPnmL56U3hKuozVEJFq06lo1U8OXGCYc9YjQPWMBuSa2Kvy/gByX/ZF9pjmqYU
4pnrRJ2eWRBuOz2h5IdOVwKgLwqlmKaSbPhqWNTv6enOyFsTFU9tl14nz3mr7QOdOgt9uoedLtyy
td7Y/FrLmOUpoT+ArQwZ6XCx9HoDrGiZTbZ16LJ+haf8m+zMB81jl2b6+sVRW2rgkfdCx9+Rb3zP
4nIXtuJ7Hmu7CMMrKSIgeHqeruMk24pM7Y9ozxhNLUJ9YNaus89rOXnqxYd3s8q0h0pOS7VW+eQR
5XxV2dlFeMKb1btI0Nhrq46iGQRMRYoHwfSZJhHuhKy4YTPadPhqlqEINDbaxWcuHNcc5XPK7lby
P7jUnawTLNbuOOQ4C6u7RZmklzVv7ZgWaOVtgBfQfp768cnqkaMGB8Zfc8h9b9Gl1Y192mUyyrcm
Ee96o7OV8o7q2L6VY/wSj1a6aQr+HLApRiVfVR0ypxXq19FUro7Nx5NiqGThtGfxHi5bqImLEuob
Btoq2lp2v+uRynXd2ExV8dOI003WRh/UfIcL9Aw2rYF+KhGdF1lZDEuttH/gzn8eBEZB1jMrVNV1
aczMJhOqLEaWeFFr2daenA+9BThV1g7fv0bdJBLbgh4pd50b/wyUXfGEnZtReylp9x4tYjBm2mZL
Na0/otjiwcCBEjT9G/7nB1iBN6W3j2rXnCdd7RY114dNDVaRPq7d5Js/sFwiV1cgKNmkHSc+Vpq8
TsyFa0xGFGzShI1vEgexotDhGFTE16vBWxksInj0dg3+ixWizENVYLgaAz+GvqCcTJX2z9APv+PH
oC8yuUKTBVKq+I910m5Ki+9DZfNJxqtKWqfWMXb5ZO77GudQtZdBs4yBn21zrAncKPZSvLVGfPfS
ehU2tNGPONVQIMucl5Cae+sm8DYF1T1F/h7UGZ0w1ktXabshcdwmMQ993Wz7rmBVmrkaHnqUR7lT
wwH7V9QsYuup9HoXWuN2DM9l3ryMbOv7PtlCvITvq71iV7zofYfb3/EXlrMJGw88ZO1tJyWYTefV
TXrNRxVzhwhMKiJl9WI7lSsStqsAkDNH3/ZJe9Ss48DuGocQXbNZ9ahMxmkceHMVg1w4EY+8IqwH
MQQ/ivHgd9Yqt9RLMPxMu+lMxA2/CV531fiJyxRJro3cNtEOzG/gz8KfoZ59D3zzYsjmbMhqG8b+
DQvdSqVghD4u59WOADm2PxvcpuXIq5M7Zi2qsygHHsL8lUfkuRzF3kreOxu6XZe9+2QE6zg6tmp7
oWh8aQBM2ehecCL/8gJuFhdLzkppOLfgb8civZQifU99JXFHxfx0rPLctfo2H8YTt8zUbSJjGTna
NjVqcgPtRzu1r2BAVzRqbYnosUnPPlNjPAQKAEBvkQ06wYpcULdbnGrIQWmi1csI8Sd80tO9wUsh
IBvJa7kl0EQxrdm0q2ZIN71xmiJ71+vJRXXCH9T64JnyQzQCzs+cLfqAySWh8S9WT9AxUR6d8uib
8WOVSdCY8tqm7IBwqIVp8xacsuSo1/cIPIBRKuuijvAp1FQ71fnC6MgxhxZbp4lGm4A/VvRAuipr
rU0y9FtEye/AOQ5BiAhZ8gFW+tGkxBPcb7KjIR2HeHIwB2KUlnyuhurToaZ91ZhmCvQ2AGumYKWK
G8pTZ5GAgoFHKuS0JfXDoN1UlcEmR6bIO2MJ0ncfR8kSEQwMiCkeqJF6Q1D5pnvtC00HG4BI6cIy
q+cqLrZ5Pxf6VSsonUupdxt/YJiZbh2iecuLFzD20hDptSzA03j1ZtTEyuqUpe6ful6ACA+GI5tP
ahhoo+t/JkG6BJvQlFAQScd6TXiJUGTD0ZWJtRyuwxSs8xreV3YpkcNdhRw9smHA+RHiPW+vLUfR
XLq1iPrN5Nx9S3/xe/UatirvA3sTchsN4w178G0bmg8Tkcaiao+Dmj522kNq8AUCTjqF74oaLIZS
ixd5izmAssS+2cpeP9Kj54PwHPaDUwOIK+VPh1oqns0x9/cEWEBp5lvP4SKB6yBsjqE2+ovEvknY
HbbZfIRQCVXVaV3hqawbmB9axXqJGwTFsXwuJx8aNI1f+gEgDRBSXlkmI+ngyX2ZyictvXWCquyR
NXj71bKHAAEwO03vPka4ZdbBA3RIPrcWJzLZtGlvwVY6FbaEFioCh4zjlO9QwCtmyMppXhEc8+ey
mTqy9KKFnNaMP7OGzYUTYV2nILH73vV5vIIZom6EiLg7TNLDyNGyYLHFsMKQS4VhlgSPtpHKg1r6
tMPxsk+3jl7EzzmJ0lWipc6V9TKfpNIE7ynT8DYhA8ziE2/7qoG1uIfAo7dLrDnBCuGNBzYJd9q8
nMKdqP7gt7S/EUSZPhHc1G0qxgYwZKQ95bIy1prlNxc7AKGjZlF6UBWreuK+x3zMYDbQoZTVj2Ua
Gzebn3ipOCVnSxT0tFHWxSHvTBRsBfHLqnzOuEkZXG/U7J2PzwRxC+gG+6+iPGW0K644axCekdV3
CoTRk55Z3p6UVb13cAuBhFa4eg2Vw+fOlunUEB9fZvp4ym0dZrk/qtETsTDrWa1UNuZ5hm7Emmnt
y8m/mMOUv1Ek4ZzZHZV3Ljo8P3btp592JNtXJTFEj3UziC5m14ibcKLg6hjq+Fj3TnHWepbtnRkN
lyp3gsNoPne4WZHwqo0zNcPVQ/S7K6Y5dnRIjfqbwFu4HsqCVxlbq8eqs1pIxZN1HDkw3wMRWts0
b20ia8PwSdVW9tAmffMgAIVfklaLdmkIuR9b+pzMC4NFkNvtGtcskilz/UIaBX6EbsJR4OnaMjej
FLXKLzbpfMHG2xZCZvcx4sZJTzAESeTFQF5bDrye3iOR6OdiaA3MJJZ2wI+JVwljMYG58CEf3oeg
XUYhTqquScYLojMnaZGO3VPNN3PUQmoW002ea1Rpl9M3NF0Wr33dQrfwupunyLudTRcq6d9kOCtt
6S6AZGFObcJrH3O5HA5lGK3QZuVKWGKJWcF3TcXBvsj5q1qvvVLu6O2jPUEzv8uEw0yPPkxICniH
lmSH1w2kGdi+PQeDKQb29zQWnm3fVDeZV70Men7TM3MXqvY5MVvX1KZlEBn8xO2mi8leVc+aRvdn
odSvREeDxeiHTJSpvHVmd/eoYS5GPGZsHBdhEB/HQdn59kgK0e92hVaarlD0ZJtmc3p60i+jjV9E
N5NlHmUrpwxYavc1hACGcroMF61urruqWWe1orvFihJTTHSLJq8PTmBj8rXXfpL9LLL6/t8vO4yv
8Nbvbk2C5AJFB/SWhLRF3sr5y9IFnYyJSch+K5MXrvnhYRra4TL0KMBEGce9Kufq2dyfHnk/Bdc+
lOKmgW+9VF4p+0Uts+7Vxor6aX09KvH81Izz8yPmJymYn6l4frpQEcqD9vXEzc9ePvnxU29kLFBy
Hs12fkbt+WkFUzPtk/kJ9r4e5sE3anpgYmXvezzr4/zU2/PzD3XcX9HKXZ5Sp3Y28GKxQNHbZO8i
Lx7dTKtg37OIXKMT+ljyecvQiNDvfI83j9ogVJZmb9wsMfJe0mrmcz8Imic1yusnNa/TA5wRTNZT
1Vz8iduYM7/pdI9AGOQnlY+L96CY34iKn2s/9PktWY1NuAvofXSKMlghavEybef3qoKxZJV+vWyp
tOm3Y2wH71nBnFGoo3M1o9hZBYYeP6PgcGFg78sCJejloRz74NF0cu2b5yjDKgVOZBQRh/zXIZC3
lJn388lQz2eEN58W+XxuRKFDc/B8llTzqcI+J3/W5pMGkAOHDn+b+c6nnWCFhJJSpcjpVM/nFDHD
YDcM+TGfz7BgPs0wz9/Dr6o7e6qn7ywJD1genAq/lVY/9xXNePZXSd4YJvrLKCyWWuncotdTq8FT
YyBWFz4LqJjv5qqVHS3JKQOcDq1ogXH6bNVJdobeEUJq0INzwYIaA1S5Lri0baUSODjiacL9MFNB
cQrxt4nLDTbTNXkGCy9K8/U7GhX3fCvFrcc5rVgZX6YsCJZ1nicPeRbJD7vU9UMa8ZLYyN7mvorm
zKRAMDfrF7BO409DLR47IyHZV6i6KNcBduui4rawbJFrWHilQKIiHGgLVRTDCkPRNeC2ue0V863K
WOW0asdNYmKunPj6jiQTOGyGlaN4tygqb0kTpCuljyoXr0eKyy4DPMSF/QeXmBfFVsXJaB1nVRfm
HXcrE5CiGysVowxvWAwi2L2Sq91L5WiHQ7zioKcxR43Dm6U2wUI2dbQPpLyFWnTDyhgcotKJt5nF
mN2m6t43NLp1umBAuxk6hp4GijvM9feQ/M/W1sKf1MjHWEWngKk4ble6Nh4r5o9Fn/KP93wxsG91
r6LV8n1GJHudycEkQZ7rm3JMKlfrnHRRT+bGDnKgmFmvLIgWiDXLVNYqavWBhvXIXKgvVDmgfWj9
vciHZ+go2VOvFFzH7CTYmG3b2RCjY5BWVhG4SQzJh54ypCJF0zZGJIu1jUsUZ11XrzudZy232Wt6
+MkXik8Nqz/U733WWbtRi1E8puxdaAkThCDakFikwVPHIBWADMHXKqQHOKV0tdJmc3xBvIAcCig5
uk+WTSSwhvhOymhRqFznHwTAVYq2mJjGgCt/YHv5c+41/A2P3FohX8tl7XQ3fp3Y+YZIOHaB191r
W2YH/NfeTi8cddZUwlPuWd81QEW3WFcmvgW8UJQUP3GX/IwMeSMACP5AC0mTKD426pxgJYW5ACad
4Dt4KUFHec3RXtapy1RAPGUMP8dRf+2TN+z/J2B1fCMoOxgz62HSct0d4+ynrKfrqOWSUbgFSp40
YN8V29IpNwj9c13pnWtEvBw1lYtHl9GrmZNfxQOpq3fIqTW3V+3bkKvGSpTR3YIyi/7vrBQi19yM
C0wXvhYcfcs4jFaPu9Xg+RoqDglqBEOXhfSZgj+6WlsrLyn7psAg0JVg6/f+9BrZ8yXTN8b1NMB3
Xgw1XLBl1HTTuxfGKdkf2DlWmyhLBF39YjVR8REFo7HzFakegt6Jdklj1hcvt5qHDub2Ax7r4dPj
/XPQ9NLaDvNE1c2zFfmw9mzM81b/NXnNM5iuwP/E46e43td0xhvXvNvzyFbNw1vLJ/518P5HCtU/
157+JE/934lYmx/5+SP9Uf//I2ORjfzXMtatCou2Qlf8Nfy5+/6//xeyo4qMxS/7TcbSfzEMHUMQ
Cc0ZB/0HJUv7Be0IEBTJZjlHNJGrfuva1M1fhJjlKgArpk3x2R+ULP0Xh7inaQvD1udyP/s/6dpE
xEUi+n2qsmzGKYlHAPuUxPboqPP//w8qZ5HFijKaWrtlRTGyaOQizs5um3aYgik5ecUp5i86HHRL
7CTjZsqbH4Ouv8CJek2tRL16JdEWUfbfG+zj1J2k8yJEtq6iaApI1zJ7igu1Psx49fkFmLlUedeE
raNHWSgEa2hJ2jJL8ir1izNNHtB7wjFgNBavOcMJ+v14zbnSpUXywH0BIr6P8zajDIx+CTrTfYMs
HdBXkSvlO942Fk7oSVvexEQaKT7kd/W79xB5jKD+kQB3h324p8sjlf4DKobjUhumrNSSi7dGx/GR
oibj0ETmtC+UQh6DzIMKVlhm2uPxHJ89h91WGH9Q+f0as1hMwKON0GdBWKy4+3huQ+x+GbSsCSPd
bK+0dW3iKjaPhdSGnR6Ldj15Y+6SHcJZUWoYgHFHjAP6jdDan1rrnOvRlyutMqxHPG/q0imCVVDW
8WasIf5h8M5OVpTTpDbU3qfBCnUrGTv2eBoKF/CHjv3PsXZxpRV7NfHlZyPH92pwgqXBCDqj5+vZ
p8f/lRnFZysd5eTJTt1hU5CLEJeHOyXCPE1x1a5Fmv+ItKbfcAm2LpUagSrzwZa0kYYBUs1tVqUW
sbKAppPeKSu2DoN+tZm+ioLmoRygGU6bNn418vHVtIuAjocR7+J8Wqe1ejTn87vIzYAYPWd6zKES
Zna8tXLn3ZnPfdnxjwPxG4N1r+HF6BgQ8nlS4J+ioIXE8CG0khuCxM2a5wp7njBSfwhvtUdrV2yB
l6yhxYD1YybBFWIzJjKnTLFjrPp5dmkYYiwDFLvFLvrURuUL31fnxzDPPOo8/Ux6XrnpPBF1Rc11
0AOyPaxkPtAIwfAUzVNUN89TCDdzJYn5lmSDuo2a+qrN01c8z2EyMup1ijH1WfU7SuKkjfvPuVH/
8ZAZXDe58XA9DYjh1h1rpYXTUU46DPUs1hIhrjYpxNZd5qEHMalVxYMpB8IAQlHoeI+Ti0ONGg4i
BK401Io1MZ/qQtiu23u+GYJzgcGVBAGvM6feTE1xmuHzAfvlCqMLi4prHZn2hqmWxKeonzW/Hp4I
WLGiQm7fao1P4saU9MVE+iYOu/Q5ieJwyV9Vt+rF2LHHjhrcx63ivbFz71ZerJfHsKlJZI+9xItL
YpXTWlS623rVj7yoMtdn7GUbyf1LpubwyCLQcYuBvgX8JcayqeWeglHjgmcItqpH+7d0+vCx1xJG
9QJPkxpNYH4UOX1rRodDmoio7K0caTZq4kUxaY9e3FCMxI1mnoLyNaVqmJ5rj5219AM3bno8ebJg
1a8HIsPBk2BUGhVVuk6vtC9j7ch767fWtrRH7wWUOOADFeyJ6PDDhyaG+ohU1KG0RHins4o9bj7b
vQMx6ddk0pQzWa6JIS6JXnDnvKgBt+ZcjgRmfMJA9fBQNJ3+gzhGd6UVoHeVsIZUAUgHKOOQT3s7
UFj4o0xxO+p/dEadXqzC6AnscQfm7sT6wSM5rlhJvNYm/8U2k+KsVDZt3imhLpIsPlok9RzqMiWQ
RDq0PAydB2Aci3/kpkPM/aELrIOZpNFDP3nF0dOa6IJ7iQ2M2h5bGXZkipvyhaRbu0CXQ/opR9Zu
I705bQjjPK1HPs5oiu6dw4+R9ON09YLpcRBZ6uoYXt187MMdbvpHziE2lSRk1kIV/ie3oGmrJcrN
H0qViF9GJ5qeNZc8tgVIuyl0acnEtKiHx4F067X0zfxRRLjE0xB5vtK48WGLmG9m4EtooGOiVoSj
7UBdtS4GcOF6oZ1uiHhVtGWQAlDS0qKilRKYzjJ4C4fiB4U7metILk5wFB5pkP8W6jYI6wjlBOkW
VVstgIx03GONtp5WXevxevEg9OWZ9wzQmVNx/hlAO5F/C+mXyxtHf7E7nuZE6HIFt9w5UWtDnlrv
hEkXtOH3n4rfkk2OoE3d9ML+KerolPYtb1/K8/qA1IpuXzq4ZAvi3YYCkzHoSRUG7Rp1hPCxEl2t
QZulZhk9FxDXV6WOB8OZguc0kxuh9IkrORMyrIjOGyov3G6n+J4PfKFkndy6Ek9rNIwUMCTqeeom
9hJ4RzntojtIC531puIsq/lv2o5Hb210zPN2yqunIUmIEvzJXPzeWbrHhzoZbGCxOqwsqCSzFSbc
UwP5AMOzOtmqD30VcnKIa3s5soJY5uTnMG1iPuA2kFGvYxnbuourm090w51q2OaSDPbWGPIPVeEt
RFWI6+neSjbic8wQs0zxHcWRau9GQ+UzxK+0sv8Zd2//nkxiGRYOon897rof36uPX7vmP3ya5rcf
3Y8k/Ifp9+vf8uv0axm/6LMlCz+8ZUosUwyyv/q4LOZYzQRixEQMP0mfQYJ/m35VRmY494xnQhOM
pb/buNRfVIZpzP4qFrAv89ffWC2/+aWwwP3Kbvkn/qm/0JtYNtOvi+BBjztAAUv9y0Ixihp9MLzE
W/WkgKNo2EgzWLNfo4jX3Pzhc/onv9VfO+35szNczySmmYGHFe0vv5efKlyNkW3pCM7XndVdx7Tc
1rG1zqBHTU75lqpi2fQvjrFWrOnip5O6DIxXrPQLPRwOQ8Khzrf/3/xUf7E4/vpTGfpsc+TH++LS
/HH494owd+CoeqsiGFcNboxE9lT06dZaIwAwkfG0lHQpK4Ba9OQR2XJHD4XQYzEvmqWpF4///Q9E
qO3P15H5J7J1w4YPylbL+QeuZ8ouRaEf1FvVUxtssG3vAE2ZV3gQ3mUIyPAWQkkuRdK1FUi1CeA6
QmEzCabtuDNnUMy7UmXikbdDgs/U9g6myfljZWsEApILWf9uDd8S7iEdpm+ZZyeJ2Br3RHQ7jCGC
DgNSZdTkGDXGBzrpMNSg9U9uiX4AyPaklopLOmxdmJkbJYQmiKy2QbiXyrXX8+vkce6RVjJLGNz2
OIuMLvXY6AD63pdYo8v8WEt9S2YKB94rMImdEpTLqftUsoNkbbBg1bsvGNd0cxs7z13bvXRtTOnx
CAu+GKyd2TxTuE1xInHpLt8Y1AmndUJgwX/ExRBa0Tnh9IFFubTFSAOXtxcBjcOmh407mc16T2mX
7Q3DWg+1gXHQR0JNm3UZ2eNaIUiHUcTVUQnp4Zrxu6cukGvYXQOZWlZZxCl6JvZubZQ5CfYXaTt7
UDBLKyPtmQjAVaR0w25NVgj+Wr6t6n7pJzUfD7+NY7pF2V/zSoDOwfOsGNu2keli6jvXottUZ+Oo
lZ+BddGz8pgRlQ1De9nPRgzV2RcmT2Znr9QIfkb4FPf5VqnORNPXhJk+OkZ40/wsh/y9rr9BaoAL
VIL4cS416EdnfAgr9tX01Ka2tSayuPS9uj2rjiiesFS8+1aqnODUmK4Fz1hhc33VJ1gES5+vlt54
iMupmX/zjdILF0XBh5Z2RYTomyU/amJxj/rk5x+OETJ3GWJ+aLz5PPeCndWbT5bW6ncZ690O0FD7
1ndzKYzh+KzELQK1oIn857SIMzqjDW8Bk4ZhlnJTwrceqIgnTmHEMllbblORF1xkPcQjfgo5fIhq
TLaZSDFwDGXnn4KuCI/4qy+iquVjNXXWtdHTcv31nP7PIfnvD0m+/nPu618fkmeOxuRjhqT+aSn0
26/7bSkkftGJcUG/ZVekI2zhLf/N3mx8rYvmFiG+e8Sw/nAsSjY/IL0Q/3TOP8MEV/I3e7P4ReMw
Y9TjtBX8K63/ZCmkOzP45E9LIdrLDZtnlxoMjiz9L0uhya6xa5Eo242hARDJ+vCt0OFhrNJzYI7e
MUxQRzMlvedFjIGXmtBNiYvzYzCFdYrsWmMram8iQcEE0UKuuNzKzcy++zDM3aRy2Ki0M4t/pPCx
j83usSPXsOh1AyxV0SZPdQBYPHKqCm+kiR+IjUUtT2PNG8EWZJPoMaQpyHtsQcNLUC0rNfZoto28
+xB49pr0crKwUnHE0iM/rFBLEErRK3KdTbTtTKcknTg1+gazC0DFRYepBpJIv+7rruAtZK8nFEiM
GG1quGXKdDBolkvjo0KGsX8sA5OVi/Odc3LRF+kR1NVqrPUrDMZDXhX+EtLLss31n0ILh70SeLN3
KranjR5UTyGf7SUPU6aASSk2xBvuA+YRqfTHVvBhOk1hHKORP3JoxGczazalAu0Bf8jJEC2eMDVP
N+HQfOOyPp2955p3zqIuKdMOynZvakFCHqx5lmJ0oWmsEtA+ZWqWS83OfjYmrGFHAhXFfzzYkmLL
6FZi/QgKboyVhYmRjsaFitzkKlO0Vcb2UdFFh1moHu5tOImdYaWrAougG8Y5qWTcqYNV+mj/fvAE
DPMaGN2nJ7iL+bWZrIdhtIGPp+ZFEChd4LaCdeIBuxrxd23sBlohOEKxwwc93ow0vxpxaWLvNpC5
ozQYn9TEm9jP102xgTPqXwZ5gvtyp8uV2rVIZg99pShLSqNOvmpeAmxmQGRe/GQkMFQQBmqZ5KK+
OvpVvVNoWFa5J/c+DaWQQ0YxhvxV1eeqan7G2RM5woKroWNshVUky5HNHfyilTl0SxUU4qJ0DGXp
DRMziF6ex049xoJw1kgphm3b0FDH2ViNUfBZhydBGT0Y30HOv3e0K1VlUSWFeqfIN1xydguIWQu9
XmNCx11m99qmBB2UCe3DBEtwmDTnJ5GnkxFPC1NNseWUD0Zjo3VELvSKazUF2lsH10ClLSxcma1j
PzkSHr5H9fVCH7EhGKBJL1AZxANEBBhlDryqDPTtt8Is2wPt02GzrEchH5LSKPaGV4+HyKxsTpQy
WDpt5h8UjbAj6nS7SyIveYkMf840tnV4DPRA3QWRX21HXDC32iJ9yVe1xjysjm+k1ajtKvv8IZBG
t7OsLHnnHmkBJIBMm6hxzNolk4dA5s6hgCPB2db360bTZmfNNJwwfaS3qQmHG2287T5Si/SeMgCt
y45Y7KIqnOqjYafkllrQ0UTriBO1rcWR6aB/xBNqnIU2tfuGeto3LUpadnvge+gfRqZOZLyrAkdc
pioPfhjmwMlZp2P1HVgoK17kZOdEZi88RYXTH4WXNIfEszU2Il2nPtj2oF57oyvPlBhrxzTOgzu7
BwcnNmlrvirW0VB69cis0NRkpaCY0l9qbbRET87cD3zcgqAooyRQs38zzBtfq/rf39oIBXTVIDBw
CthIB9wz/rzKj9k05kY9kfT3/eRcmFXe7aK6q8/lDMFoPQrkCq3vF6MO6Efr48ntIbYQHiQtjoHx
LrtaWSfGSIbLimaZsdZy+kFDdY0AX+MVDn2oQC19SdQciQeZqdGhUdOz5UnQ3aUzPbDj5k7v2clp
9IkS8026C+gIIBscsaXjKV2y/BeLYBS3qsKp0rZ9epGtT4tBP7bereh7Xdk4cL+mZW1NZeYGGf/i
BcsPdncSpAqMW1DYy5qAzbBRU7rcVx1Igzf4PmXoMgHlKzFp2Z2yXPuNzqt9nTTU1euUoFoKTcFN
thyJThTZCHOxsYB4qgl41DQ7KoaPCTfVyK61xrUYmmNQVE9eZdlQmtUGDUTA8AsHkIVeuIrpG18Y
1NourT4al1pA2mAyu4NX5Ucr5PEPwxF3LUSmPgsp0WkrZnHW6Yuyl/63oBM9JKHeXCsgNyiRk+Kc
E+PjHaMl/8XeeTRXjpxd+r/MHhWwmcBiNtc7kpeerA2CZQiX8CYB/PrvQat7VOqRFOrdRIx2LVWT
zboE0pz3nOfsZJylD9Usok3VR/ltP2u50B95lGZEbjprhHnRlYf3qk/bCw1SwU3vmfFzbEb2JUpE
fZtx9X0oLWFe44yuhjVtI92Z3/V4gcGR3GiT0D+SDM87elP7Q0bkmFZc6+OfMMaL9diE465Z3pRp
eWf85e2xl/eoX94o1fqAacLRuc2gs9xXdVJfXLNgf47bgdA9WyU9Ti189pxQB4d+iDDLGxws77K5
vNWhzIonCLXjDUjT6Ih5W6NQsQ6AHQ7O04ydpHJL3AR1sTwHtf+IE159JeMwHOdlXZmXFcZd1hpv
WXW6Zf2Zl5UoWdakwKjMY4ZT4FJEgiVrBGH9SnqnP6ZZHhyrTkdn1WHfHzrhf6TKns5VaDAtIet9
jfOAhZFyp/7MAUR8R4SO9yNoY6zSibjybxt3fR2JtYWtcpskVEUQ8JkWD3zY+OSS5oATSobi0O78
IAMpYnsy1eSB6Vba4MYX+dqKnGaiNiHOh9tCpv7a9GoPAjFq77yxA/yCeHwDGH4Fglj1yrSx4V7m
ZVUH/t7JukMZNUN0sbk2oJq2wCJWfecPPV7jYtK8dgmBHDMySJn4cTxFm2AaayxIszezX5OpNQGu
LcJaVaTl3q87584xBvvGj0bvfjSIkanAabcNVOeHdm68DOpnmJv7WsRKbY3GIp8bMoIiS1AxghpE
zd0wIFm+auQcG9s+V5yAkIWxyEmWzbdZUbG75nJusbZMaRrwiFm1dWmczn7ICI3i963vZTgBVk1T
jOPtVK07uzi0lDISOu6eu+EiSFMgqJo30g+qG5eueS5mRgicwwFw0xBkIU5GmDkkVV8F0bjJy0qv
CAMyuBvSrzCk9W5K9XercOq13zgQNyf7Gpq1vi073lGgQd8S+Y3ESXCabMZXQk42MgHbgFPW7iqV
5l7GJSYn6yHFqLoZlU+4hZKeOJdiHeWgBPraledOjOJAZJ16rsQ5hb7xANeKPS+xnIvB/r815+q7
aktj+R1hAZ4qZ9XE+sp2/jxbVfLpQY06tj1+KK3K+QzgAn0CGuGL5ZvTJrXq6ZOxP88gfdSVQ9yo
M1PaERIZ/Xf2/7dL2X92zwMf/6/veTc/IxjNH9PHP7no8YX/Z/ovPe5qAggzNzp3MTX+7aLnB19Q
uSgZ4RAlf/+TP/RP8QVhEnIy7ZsCwkTwiwDqfTFpo6M+itrhgJrHv3bRc7Al/ONFT+AkAIAZCN/l
m7nIs78KgIwzOjDBUhyaoHGjg11nxPkpDxobhv9J/GPMlDrxPI/VEcWuf3StyY+2QlvpvIMU6TzX
KbfEohOCxURk0LDyxKACwdPdWO9zI3aeg1Y6N6HWJvQjAwyB4xUMAySNVaTCXDcNDljffCrJJr+u
LqZRgk+hF23teVEcAfAiEd56koMuRS/dmjCd8QR3uT77vezfaJBSqyL1g61lqmxdF/6DSckWfjHz
dprKYQWmtKa0rh2a7zVoP4gazNFqlr8ouphpG3ScTaz54sVtpTba5UwCIJxii1nlB9k35ErsxD6E
nj9uIm92SOlMzAtd3I2FMY1QhdUk7nXsBE9+Gfh7bWUa+7wK1umUDysHwzUonbziKhnAZIkFYyBk
05eh9HWPyXqsJGGr8sFiz0LpqpIp35ZI3+bFZgVi/lro4b4eFNCwqGC+e6mTjqhC6A8DDaZaYfYP
CjKgm9YKF2ShwdCMbAFupF1kTaTu1QDS8n62wK/eNRH+rnvLNVl0qC0Km0OWGk3I7c+35mNvdoAu
wkEHkHrS0Bq2fQ90ZucMsXoblF17937eEGSzZq47jJOhxXN9srNp5czt0O9C0Q572ZnxD7OsIrnO
qzzYF01vvXihJpIUmVG0NI19BuRSekPXV7vw7UvZTBVHKdM4GGiwbxCSRvx44ZWiC7FiZ+lA1I05
V6FGb/KpTu45eXEiNVW+KmkMI6zmAapq3aL94eSDPJQ4tZJ9QirD2qjSrDdQRf0n9mDomhM2+2mT
J53/qCxjumiKadZQJAlitp167DLOvuhy0IwYTu9p2ChPpmSSSVFitDUT/8QxbgHhWPNTCORtN9Sl
d4LhwdQ3NfZQ7Ej0+f06K9v2cXJTyC2odndGZIU7nekoB6TAdcNVzURSpIxljqmP/39fMrK7oOv4
cHfRQCZG0ZemdsmTQJlKnnha+zNuNsB0ps1AldqWJD1OUaarVRn2GwQIrHJV1B+jQWd3gU/6vON3
G5KNDgkuwYrD3TLpcaQD0dAASZqFTJXLlzFJ8vt6KvfkctS2DoiIwvJIfni2obeNL6vHvI9atr0+
5XNPp71IYYDKADMCzuf+puqmn2XfE+6uJjvHHhh2h8xI052gAyF7g1AiHnWJwZETcia/VhP4wq2Z
C/e4MMnQB8Ye/w0zVmHY/dYb6n5n1k1NFkdqon4eJBOLRLsacc+75AQPKjBOJqwNVph8vBGe2b+F
Zsu4to3UNQqc+tRWaXEiZRYQ8qkx4+oh7Nb/lT//w/YCpMWlv+lfb4ubj/yj+G1GCFzv/94aly/+
fTS4DABt7HI4o5j6/LI1SvMLW+IvU0PkyT+2RvMLf8KLwKyKjjk/4Nv9oYEyNYSAQN8BozZQxNCc
/zQL/HezwQAF9ted0aXdzCEMDqcYd7UP4+Efd8aqMeg4LSyXRGny2UtxKxtvX4ngKQ1ZrnDYb9WE
jDngB8Iyf8917Z0LyL4PvsaaKY5lRGeMEC9ZL/aU/O4sw9imF1ptT52GKyAJgofDTazNl5oQb9ZF
u2r29uncYGpalzGzDFWdrWYten8nNF9LQbtKmwOotWMmnHvReLeecPa6du/d0KIicmWL6BtG9t1U
BdTE1o++UT3OpGVDtls3LtcZ9GnVfZvV4xRBUs9h7o5iJ119IysfWF1+sSr3tnDHl8qhRrArrrxe
22qa9ioXBNU6alPCp3lSPn4c96kVxAh0epeHLnyfePFUe81hDpHE0kjdd5E8OCQWCVgPX7smeALY
+pa6fGQodXsnFEes6lvQS99hLnH+zy8uK9AvT94/m7ouv6S/KyI8WMsvcaFNwWKzeGoWnfsXc+OU
N3YbAz/YgsffROwnOWG3SNd33jTdyYYe0zjGdjbLrdHjv+I38+9/APdP56vfRsymFCYSP1q/4y0j
6F9+ALQLjgV2Em6NYjVXjGb8vtmNJrfCYfLAhsX2nRtmYt+H85UE/MtQJM6FobhxzAW6rlz9nGBw
7mZGsGu8IMlOWmG+Dcv5MqrmABGYa4UfGUcTy1M+M7IESZlv9vDwQBThFed+r7aa1vHViMm7LEOP
tKFzrkfUWKjkXFha+/sEJHKlx/m+N5P93KJZ8e69OrV9xvp446f9uYAfeyrrKjr/9YX0PzMO/8t/
a5lZ/b8HwFmWyX9rpVjHjIgSTBTxP1kj+crf10jxxfdN5jPkVHxuD4tF+Hf7hPiCY5j5ueD4/jc+
zu9LpMMSGRCPQvFkiIN/+O9jIv5I+JILh8A8hPpDgeVfWCKt5XLw69tlctEOTImWhOLkun+eEvWx
kLmZL4cC3dTPOaWYb7Wk4sQnp72glpvxHYz/tzCzmp/ct4uvuqdAQwxx3G/dVpdbOZTNVqJfvTXW
UJ6GvIo2lp+oH56K+te//qj9f2ljZ//ymRf+27vsKYYQsDyR//Aw/v0r//Y0+vJL4PmuRS/en55G
f5la8gi4i2/nN4v7H/s1g06fllbgpA43TJbBv+/XIJmYVPKcAmpiy6a8+y88jPTE/elppBIVSxCv
C9+OE8VvcM5fllozN1MA+hOOS8udmwVEVxZcYsmKElL0emLPXiheW0K1CtKgSKgGaDMcoNhpI2uz
dBEUq7Cqh0c6GwKqFLzO23XKyG/8se92lo67h1JT81JYJbdIj+Y8zryA02KYwmd+oBy4QqkPOuiF
Jvzn6/EiSrM5k6orkjuv7yNsvQIi5UbBsY/PjZStTSFYqR4YnXgTYbMJUCmsRsfe4oksgj0tSLOz
guCti1WPEYEwVEo1mRkUHkCIIUwfht6D8URxdQZtuXjDXDQG6x5e3A/+clR7+W2IvSBy+ifZCiL3
9LWpkKCUFe61V0nAGjhPy5VmhrrjiDZEu8apZblLZk1jXjuGyW3SWaaGd1e7dMnLajZPdhYuAUZa
IOko9rNQHojdOubBndOi2IaNm1A8IrQY11QEGF/LHjIgd7UpuZRhmX7UeZ9cGDC7VGWUpUzOI33l
84ZqO8T5pUxSbJYaNsksJvRBE5X9u7IzDcGo78qfNgaIz9iVjP2MrsKyOifTzcKN4proBaCperCD
MNirMTtYhq2pZzGGe25V+Xcnp3l6naVxpLaMp4y3FsoyORqgUOXerVtxZdgZAn5xibCuuNPO0Zoq
avVU0tZDiXFn0izj4ooq163yrU9RmYGiXtpS7wjzsCB7gzEQxRsz/mB0PmfNBAGKEa0FSHl9aARn
K6mqnVUVw8Zu2vpaTUZ1jQfm3E5XEtJLffO25jpqrLDU5nqjoKNtMy+vPsy2G2+RMZ2eydqEx7+S
2cngOr4lEFitg7FqN23iM76ep2Lad25d7krPmnZAUcZXCRnxxowKtBYva1/GqkwAIqcVhZUzWq4P
Ne0tD7v50SrH8YpqDu6rY+6ZWYG+Sy2fhpzMS9ZuVWc3vcWsued77SUldUtpSrFnQEuvt1uYAJj5
kfTc2PQvJ8QiUCi5ojbhiYhyebDzmH4uB8Yl84r8pbFcDru+8wxeCje9INm6gGfq4TzYvAbgrIl9
N1pnDwGEpSPp5Wqte9PfJH7SnhEwzA3Ih+m5igqmQ30/npyu4C4u52FdmwL5QxDSxfHv8vlnNrZU
i8HgvWMP/mYqyL7zrDt7MIOy2sSlV3z62u3u+7CyoZV41iOwzPmFYjHUXOlPZB/SWiLqjFXxomIs
3RQZVS9Z2fWffdykL9LyjiQ2idJkfO/UDBO9bokUX7ka1++1nbf3Re5aH0j79DXUtgwebUgT6yJW
tFCkeQ/WOWBNAeCQOjAVnWkmxCfsDz2ndKWR73afAYsR/R+IRjSaKDPNgvKOvVV8TWOj3ca5FzLD
R4h5cHwZHqYqAfafl+qHbEMOgWVt2oS1DW+6S2XBMJ6ocPVpJ7X1sjwIT84s589Yal1tfG2qZ5Ci
8p5qoKuk1XFgZN3ldPd6lubvadT0uWPrfHdg0Br7nnYHbxMoFd7iLetPE2vEQwj0/2ceZ4wABfDL
1wx4J6hVluaDgx0K7dsJnU+imcwlMDIsRROZLZ7QykCeUdHEOEB50UOTR8WHaFze/qEH91r6hIHM
hAradRVQ58ZAYrx4dDpQSzkn826sOlhOjHPoBAnHLX3aVL4JnoGmmepd5NqM84g7NaeZwQuhGdUI
eGxWPx/UBNt0W0xxf4UjqJgHZ7wklfCAMPmd3T5Etqr3CVbqcjUkfftIXHbpIKHJhXCMODtChQ+R
ct33sCmyEy2R4VdDE9OumL2lUY9QQY46vWeylOXAULJkNbQzDSGhg3qTjQ0JDIQp+2hZk3MRmd/d
qDqLk5WFx+0u88bgFmnYtFkfjJ4PQlGEqUUb6YOddN0jkBD1FA8RxKkUAWcYInm2/Ni8d4pUnxI3
EBdlD/kpyfo8Whsk97dZNgZ3eTFNh6FkwpmlDfXMuidgv1KmToxt13bC2PlJnXhrLYKa8cuEmS1u
y/uoTqOz3Q3iNDGf/BhBJn/AnYCxFJj8zNpxmh9WR6EV6F77aaCMeDu7BV1Udexji2iq72B09Qd2
yhmOnuNhcMiMrO5X86Cbg5gAmpBIUrKm+OeT4GyTrZbTBl4dML1D7RjTxvZa70hEvrykOnMwYSyf
6ORAmJDaI/MxT9MxjofsnoCWAQXH9PNqRyqZ/daHeXwbxCwvxLC8hVulB/1hOIoBd5zbIZnpqf90
Bsx1d1bWx0h2vks7BeGx4iZMaMot+mS6b/CJsLM3bXNflDKH/lYG7Yr2CknouGWrg6bP9EgMIrvF
RhMx3s3LU+y1RMdcJ7V/yFyHlAvSRGKuQ8dJzsy/dbCz7cF8FlIlL+zZpG2IIna4moJy+Fp4hndW
yq/2AVMCONfcDi1JrSRZ8pSsTmb3xlkl4Wwek6EtniAdOOSHCUid59ow3XNcTM5rWZngiEavOSYU
51Yrry04g7e6PneltB9G07dPbkB1a9iapOv9iAllOevrXLR8IAGL7tKj1716cJc/Y2rMX00N91yR
+Tu2s6826QyfNwhr9yIbkAGrSbTitbObmCCBxkwCHNMla5w2FShZYvW3Kqyz15KbC/NsPrN9WNMF
ucDI1CWYev89mJMRRLB4A7hb7SeRjbQCuDzOETW2QVO5T0YKQjoWOX7YAPXBZbTeymemt4DCKiZk
+9jL1HsRmZoyeZZ9MnpNBbnCgmrQzaAHIWBAhxxVfBJJSeHBZNAQ2dViH4aUu/ZOXIP5RtiFojt8
newJ7FySuWKtHJm9+1NTdCuo/v6hCU3/1pn62MakYg4/Q6+FKQAPkZSx2JpVQhzKaT+KpPIPWvP4
913mna3Of8Jf1+x1QNOOHKrXBrF4P7gNKrgcfFasdPDM/Wi0JWuTitRjwmPyWo8mjoOQCp5EG0O+
xd+V4F8NhvHUE4ohkt1XXbQtsIK/BW03fQNcB754YlXvmDESVGL7wQ8LCbQiFwZmr1mbkZIt4cNo
hlPQey3LdqXek1poPsRgwPhks33uwxR/wRzTU5YS4a5RzicA05NhXEWZPDGhlteIVtqnxExJ7JRO
6Rx7l2JcKy1hoFVmafysvNx8Qq92Dqli4poy3d5FVM+sFZTiJ+0ew0VRnnEwV3nr3bQgIi+5qd2t
zhumIIEJXqqI82NOi9FaMpW5tn5XbQxh3UricLfMpULM1qa+D+syuWSzsnaZkRjxurPYY1c6JAC2
lrWWmyEsIfXlQXpLaSTWrTqnYcVoIfAf8izqbpqZwyIgNE+8eAPYGbKJZexs7Kkw8BZxQHzBJSj8
jTO60UvNWscONnkPldR2ugG5z7pl1YUaVqHhB0R5GO0/Q8sJbvUEFy2S3dLpFoFUZBEbiYA1Q/3W
CgsEDSOgC1ArikPcYhAvrSi9exY7Rvw56Pd3XmBz50wa8n9uOGhxgSoe5TxGN1Xm0e3Oz2lvaP3w
TzZ/8c9ADHkHwyySzEc4bx4LnUf0C87FArGQXUv6P2fW47ROG9PPWjkFq+ZkGZu+BUW1ipgH4Vo3
c35LXRQhMPYtREYCe569bmbX+IDY1z4W5J/I8nFm31R5kd/NUvXv5Ddp6qhpeLnpfbmuCUDjRINd
BSPaHWj+bIV6bzNa3ylEYLxIGV9sUqNS18rbeLFL0zigipB+mWFk1GgCP3MOY2UhgZY8yodwsIPX
ECs9HEYZoktmzPGddd4zaMPB45I6xv5jEsqkRKBtDTfad8L0z8Gk9bhO7Sh5Lg0/n+6hoOO7dtPS
/WwZwZRLNXYz7UKzY9COOEJgSdF4FN91jsuVQymwRRgurJlND3YKe9X0wDsDhQkCxrju4pmzBqv/
uYupxevz4jwiX76yLHkPomQ7SNIwOBfD1D2OeOgyTlPzq54jSS1cnIw4fxjsrZvYpDedJQlY0n8l
kv9krMFEwzFJFeG5FvyDzfn0F5l3KYH+3cq9oAv+9/+6fPz4yP5Btvun3+B3zYSpBNMK0iwCCQR1
BDXudwXP/uI5lskgI3D5hyXl9IeCJ7+YUjJzADdGw7u/IAN+H3I4C01AosGYSHuEdhCc/4Jo4i9E
7F8kPMO2iGWhj/+mW/8ilriqg7madfFBaZnvGB8GKPyVjoI1jksKE5ygoMnGKPx9D88a15YnT8yl
2bkH0aW3uprZOAqfZseNRIl+8YyQBsLAn16qNA/cdQFftQLimWc81boOHjBRt/cyM91xLdMc6Icj
Z3rBVlUUcd6sBovEj2MSKGyXfvtvgz8Y1XGA6nHT2p5zonJBfwzhVHyr4szDmuSm1b7MC3xRswer
hShMC5lET0J8ZbjKpdMpg3HaT1zasQkpNdRHDDehsfAnXeiVlZXWJ8D0yT0jeC9aM3mpGRITtmBN
Gjci64dwPU6NeLenLL+OozUZ63Gws2HdpNiZaMsDV0zUIzbf65QOP84bBtbeIOvkw1gkwIO81Bm+
p54xnoI0d09WH0UPHNwKUEaJ/Wh7af+KZcy74pLIH2TOFMDo3ODA0WbeD+aIkmIIGV4GtC4QhVxL
nIjzms3Ny98RfyL8HNl9/D1Ah4kPhmqBJClbDNRSZHo+V4ZwPjUuSXzN0fwz0Tl+BIJb9ftsZ+5d
0E+MsOI2DZt1Tk/Ys3SXLrOeKNA1Bv5yi0sLJgG6AhCjnvrcfaYS3GYpE+ZnxDnjBcMebGoi1+Yz
RZMEzAMB2nabUFt89UVsf0stXe+bmUpOy6YPmCxt1F4JqNKKS/trLrd5xXLHga27pEUM7Kl2iOhI
LlTt0c1rwE2ZVXRfczcz4JmywfyM8nB88oYSD2vrdrji/c7w1xK44A2RcqgASG1KbbrAJaZep21w
B2+OgrluSotxzaEFb/lkqDKheoFapxV2gtLdghs1nB0agfxZcB91N7GqvXDNGLmat6K2SQcbQU6V
Y+c11dfZVfGbueB8RE4r1F3ujd7AXSKfWj4MleuDV8geo17YjP06gbfK5zeQLlhTulHgm/em+MHD
rUrBDiO0t7x1ws8krehDbZQNiDoU3QHqU299J+XG0YbDvTVQThfOPFKj15WAB52YWjiFAbkP4FOs
Qu4CRy4y7fdexCMGPVqjNmaS879buzUulpFA3hp6hpNuOc/plQ1I4L4ZaSVN9ZQ/Uybm/qCrJHkf
IxCcqyYIkUSKhPJhKA/eLjWNzF0v+OtjFeOBw+6A73GVGKi6G7JaCgtjmXH9HoKo302BCesvnif/
ZzA0gtRWGxBqlsojajF28p7Ci/Y4YDemQi7vx0dDBe23oPHa15Q63lvIhvPO69uu3OTxCMqqaoLh
fjlQvEIt9FaNp8vzPFs1tRpkoLejny7oiiEctvQTduCVytiF0UUr2dYgmQBBIuUojR01OxdW5sVb
kQpQ8inGYbxLEbBXio9nNMMCRyy33hI+Icc7ciFSbBEHh+/BrEBBWSmgzDW4D27lmZoeBJFrjP9h
WYWQZKdxv/CM9zRkmkdIJoi2Nr/G9ybI5h80FkaCm4SJDgfJ66YHDn8ToMbh1i9d+aDzKnkcBgMD
oxqEdTS1mA8uEIuHxNfDXRvZghp2XRhwE/ribTGPbIdZx7s2DClspy4wwfEfzTvg5wr5M6gAnHYm
V0KiLOnXItHlXaoab9vWXLwoUxmPkBjmHz1kAH89xXFp0fpZOpKL6sTvnsghnd2ujqp3gqsZtX6R
DXqAngyaRkfZUKFods/8dsalniay7jATAwLj8jedDG/U7Ur7rYOE7aclQXwD/6PZOvhVQpWW34jL
i6fO7XkIa7MHr8ZMNv1qlW715tVaB6u6buiDt3sXEd4Vs01HS5YSQe0khZ6AKszqpU2tNHuw/TKn
EXlyWHQYLNcbxyBqeY7TydQb7CTWDIOzW2JC1QQWxlbacY+NSb/wXVVXzQ16EYE+XQRTtqFDILht
aqm+jXEUf8ZGU26q1kyeIsRatDKFiLyCtkCyqQ7TeE11sdzC/iTPEhUyOaB/Ars3SnCv7lCT73Cm
UJ16PQAp9waVUxhZdhQapjaQORgbKHV+OF51VTvzxgCAsh9oCT9aeOxx4PfKXUMB98ZdTZvqxWks
w1vbZefgEHDi/QC5sx+JtMRlWxIPRa2+TClNNX2eE2M1a9fEDyfyFNxhVmypJzzrkcKWFT5uvqrk
J7yvStm+OsrXp87gxMEopPMWCQ6dmYZjinsjEgUnXhuvfM3xRqWowu1BCn/ftYrj54TyrfwmOHdi
cQhkdQCHrAjUKXY08SkrbaiaS9rQM1csOwXrkGfsGwttcry3LfzDNG/NPxS7ARt10j2pQvlniH8j
4ZvQX2Pp6h6KsB8+XTafPYAA5+QEBLoaTflBH6jDjIxwsLu2fXZGzzn4mSd5dRVH6c6nkRcfNIRP
aheCa29ZDlR53ePfl351orMv36Iw9czDLdKWDoI94bMkHS+zU3c4x0tzEwxhdqM8FvKFuV9XK2uM
ymlNNsxAwhAW3abxYFj7Np2CFCJunR3nBDcfsWVFzbl2LtS7orkEiXvu4548Kjip9g20XLBpvcL/
LqaQui5RuPWdmyv/AVYHw5SuKwBSVGG4skfD/oFGa9P1YxX3dRqgVVFD7W65jboH0+uqZ7Ngao9g
N19KaJ1vqK3YyrSdze0qEZG5smQqb4ssEN9hDWHoaAJdrkXTVYsrg6BwV3dPtU1mlsrk6iowe94U
TUpuS2cprDWvlVuHQRTzIhMIncFVsOPMZcuv+eyQfCiXpjXhLh50LFnRzzCuYzwhBiG2vpL5WtFn
Chyo6iw2UKxi74M7SSa/mPoN14GBW5th9C4B+VIvmgzjV0NQ8kQlfZOAMEwxowSp2Md+JekPEM4p
GHX2yc/bXGmQnL4Fc08r2FxNtF6PCRGr1dD43RN3ubxepS1txhsnSmiIIhA33fsUmO4kGeiX2RV4
X+oi/wgIOxOmbfHhkXgJdbcKm66gy7B2oj2/Kn2xoqhjdUjC5j5Baq85vogsXXWzYqWyy7FTROLi
JjnJ1OjLfd8x9DlWmLIjXPGjUDtFofhtW1Xuqy01yDi7NbNpB0dnICjZ+JGzSmy4LUkkiSXS6t12
G2yYDYAeYtzOurdr8tjhpJt33SVNummS2CzXyazCm4REKCGdTmAYt4pgXpcIwR+UVbGpac+3HrJB
8vkT2XBBceRpj7iVqxfXjeuHqla0MDfchx7SyQ02gzUgCtumPCf47u+ssTd/JnQH0PiLNmhv2XdR
haUN2ZcYZeM9Ttj84y24Lt463bRxAQNlBhFsGVxhrhiLB3yPg+cepLLLkmieW2EchdeHw5StYrix
E/QmSnHzKFqPlOftBQrYg1J2VW/mQPvzqgyU+5nmRkDeFCfrc+AZ00fiG+YP31d9j4Q+s5MzL+wA
C4/MH1d1X4/VWqVptVVtFxNbUtGnHZXJQzcDJ5yCykp2nDFn+mT9ZDvLsrnv/aLlat6wRBVAEHcT
p7Z0444QbqDa+qxTfeavhGjDj0DX9oNZcMTYcuoNjHWTB57ajpUYF6grVcmkRmfOaFRjBegdSES4
RHdGWIzbRjq8Ji77MkD6kdRonZrlh0P1nn1NB6aSNG7gZ63s8VqaivxiUZUaDGXVgJ3hqbLXYV7H
V+Rg9+hkPrxaM6fLC10VJq0a7JqcqbNQjSTfMnpOE5efCZBY9VJp6bebGgLAZ6momWgchQWVKJ7Y
ILpCa0uNmeT7yC+5GY1DB1WAAnGHLGsI7w7YeMSsLYL0ve1noEKAIzJv5ZlR9RErozln48wwZ6Sd
/GB0RBcnlyzHHg4R/iH8cwZhn4Hv4seI9ZH0M65k3DntPXbY8ET4ovk+qYBD80zy9IGdG2y4A3b1
DLeyIK9jwj+A9ersTaMFOl4DYZLsIduoseutsJkv4QGX89FN43QFo6nfBiXjqn5q+xt+aPfkOrb5
xjlgqcMLih3hLbA6XqcoldbhDBmBfCfQUED9Y5r18OZ6rGE55V8tsEyozEVtJvcMqdXWqsBSrzw/
8M5mbnOc8rJwa4vwG+fUYG/yTm7Lvmu38ISir1Tfdd8mmMbQK2EBbKLJzr5GbSnvo9lqUWzdPD3p
kvqV2chzQrHd+ARC7jrFHcFFE0i6lzS8l/ZIxjQU3njy60Ef3EpFZwS/jM9dJHCiYG1iKUy8fZmZ
9mvdzOiwlCWK5YTOYD82TRhY0nWx6XZRymmW1vtvHkvMIeFYSlhpTNsbSmWgoQ6QofpmgE5hG0na
MX+c1RHSNIdoM0/KJ3K+/o4jnLgKqKqP7oyeK0VrXMsWBJIWJUPXKBXDU21UwH9Yee2jiHx/K8ch
fuLVCyEt2zNLW9gzZIQFzurSDwHaY0GUsKDomCxqLK7Y5AXoXt8HAOcIM7vxDKc/0Enq3CaQGfxV
WKSgnVUdTRvPJGobm/S6hnk0MZPu0+5xslXyDI5iuAZG5H3n3bWuVtwEP+s2bncAY0N6XuwJJpKh
XevV7kpO9VaWHr1apLCVTIhm5oCWkXesV0nf2yQD/Rx6Z9HHm77Ic2z4NeoiuOOjXYlqEyp3PBuK
v2wm+SZovAXZgy4q4YIzFXtt2Opi/mu12tF2zfc08ZyHNrj/Lu6BAU59ZTNshKZMfU9KOYtjjzcl
SFKMHJxcPITZuHiycgt7tTuk19K1PyWXwf9h7tqW24SB6K94+tCnDmNhDHg6zUwap02bJnVTt33s
KIYJxNhOuTR2vr5HEsIIg29yGvNmwCtpWa1Wq92zWJVR3jfpz3Eu9mVhzR1EnVrx+d/xGOcv0dx6
/IlqlsAAuXv6M3M/oH5R6qEO8uLsDTbn0cPvaSe66CwAc5FG8Xzeb9v3qIfwtAiQIoslJetHQOtL
nieC+hngQnOMC+bVO+fOwW+ZHy9ufKR1pEWAMHs6mIXTdDjb7yXplKsnlLsTNyQhmQ6yeSuOSN4p
3uN1NCKahmnmwVdp2gaPhkIcc5tfCHNGBudd/hjwTKjcC7upR5BthAueRoR2l3jUxIX1AxTsXP+O
MoARNq0p+wyApp8qQWgsi1mJNm9gQYVCiQVwmXZN10TUrBgjfKBlFvRY2DhiyVkYI7tEe/+fBdRD
XSqWZxKHo7TMAoSfm1XEkQYmVGgsmUB6hoVqySxWVIwSkdJlJtgG8Gl7OP4TLHoxOagMwOczlMHq
dnomRHcbQaiQWPLA7Bo2kuMhBygjwC6VBy4eIw8OwB2ioSOSACRJsIBiYGXpMcA1APULrF8bCGqr
DHAcA8UsLRw85MpACN0R8cHpAf2toy0HpoGqi0BcRpxPHRuIAfCEtg1eiMlwdGyAZUyqJ1Q7KwQL
8eNty0TYdi0ToBAwWTBVWBoqrqPTiiZyK7ZcGpo1Qtvo4ugPYcv5p0aQdEkrupZhoSiRBSQmwaOX
Wh0rAyhpRdO2RacE6GFhbuxgIhBiIBEANbtYckFp9I5rAJ2KZRsLWTsiPYDuItQbsqmpEIljAECd
JVJXht4z2m1kTiCFQkg/Hr+IWdT84YH8LTq1/4eHbYgTb+TK4dvzq7IeYnIgcBGm07GqAByqE13p
N2EBd7tIkYAHoI4JSHlAno3lSJthBxWwxYQpNhxnAbJa+FYj9JO6HUnTC9LGXn2e29e8JgGMaOVF
tvMQbQtdwn6fKMLG9wClh3JPwNvJ/54PcLVppS05KnnzIvRjGo8AKMqNu7ybIrTiFHUigTA7iKnn
J0HZCCbAJ5W/a/dNhWW0ln6SqEXHWQCEPlnUzaKxJLO0Vpfse/dKYW5Jba3r7QWNF3RKy4RJp+vC
HtGmHE7oCOgVtZxGniIsTd0mPtPJJGu9ppOHt61LmgSTUOEQLAu2fOu2cknjKfbqY5VJwj7Spg05
jSqELRa/o0v4Cx0nAfUeff9BEuOzlMX6yBv7y/gV9YJF/RxisUT6DXz1QnRf0mE9z20xXb4MMi8b
BT6C8BXidocQeWN/tgyy6T29lXR4r1Ht5AAieEPvKc4RqOK2yH03uhz5Ho7H4aTc6U7bZfaYLuEh
nYRR65p6maTF1ZYwJ3WJ/0hRcLhOtXSE1aJL/5efpK33/hQ4q0rvhTmgS/2KQplDYaVqXZ/cC6NL
/SPKcAOcsNzvYlerTXumzEpG1zYPoMqxKhegDtfhaHaLr/spYRi3iToOQgjzWOqO4xSZCs3LE86b
CIIm9Zu5Cp9msWoOgDQAeXsHWGGHaytDNUelbmXG7ITDr9nWBjhjTepXLMMhUy0D7uxiIbi6crQJ
oUuz730/CkLZS76AF2463Z5vA6Ki2fuNAATa9AOapmGyAnGQZ5Uf4PvydQah2A156wdQERvz4jWZ
NPShRe+qNv7Su6ErR9uGqmsOo14ftbButBol2eHYKC4c2xbpwg0BKCA5l5qMvLr9ZnFYtboLlYdQ
dX9Tt9jsjVHk0/jkHwAAAP//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Sales By State</a:t>
          </a:r>
        </a:p>
      </cx:txPr>
    </cx:title>
    <cx:plotArea>
      <cx:plotAreaRegion>
        <cx:series layoutId="regionMap" uniqueId="{36856BEA-680D-4A9B-B341-ABA2BE5A482B}">
          <cx:dataLabels>
            <cx:visibility seriesName="0" categoryName="0" value="1"/>
          </cx:dataLabels>
          <cx:dataId val="0"/>
          <cx:layoutPr>
            <cx:geography cultureLanguage="en-US" cultureRegion="IN" attribution="Powered by Bing">
              <cx:geoCache provider="{E9337A44-BEBE-4D9F-B70C-5C5E7DAFC167}">
                <cx:binary>1Hxrc9w20u5fSfnzoYI7wK3NVh2QoxndZVm2Y39hKZIMguAFJHj/9W8rtrP2rGxn582pOlG5ytaQ
BJrdeLqfvoz/eT//4758vOt+mquyDv+4n395kfe9/8fPP4f7/LG6C0eVve+a0Hzoj+6b6ufmwwd7
//jzQ3c32dr8TBBmP9/nd13/OL/41z9hNfPYnDf3d71t6pfDY7fcPIah7MN3rj176ae7h8rWqQ19
Z+97/MsLbWGXFz891r3tl9vFP/7y4qtbXvz08/5C/7HpTyXI1Q8P8CzhR0LGimNO0e8/+MVPZVOb
T5cVXEaxECwmn/e8vKvguR+K8bsQdw8P3WMI8BK///3HY19JDJ/evPjpvhnq/klNBjT2y4uT+sHe
vfjJhib5eCFpnsQ9ufz9/X7+WsH/+ufeB/DGe598YYN99fzo0n+YIH0sc/tZHX+BCdSRYJTGSIjn
TCDlEcacSbBR/PuP+Lz1R0v8UJrnLfHpsT1LpOd/K0tsh+Kuu+s/K+QvsAU5EjERWDLyrC3wEY8l
EmCQZ23xJ+R53hp/PLhnj+3p38oeZ3ddfdffOUDuX+WgMDuSGDHCvmERcYTBgYH7oh8tQj9v/REd
f0qi523yxaN7Vjn7v38rq9zeVbb86fLuYfism/89UDA+QlhghJT6KmBIdcSQRARx+Xmzj4b4c0I8
b4kvn90zxS0EhL9R6Li4g+h9F/K++yshEh8xTpCiPH7WaQFEkIopYR8REvOvLfMnZXreNF89vGeb
i93fyjZXDzbkf6FZCDrimCLGwC4ff75CimJHjCjOKPpktT2z/Fic5y3y+bk9Y1z9vTjWzV1xF/r8
rv58Vv/3LouII64YFwJ/iu1Aab+gupIeKUAIEvEnnrVnjz8l0fMm+eLRPavc/L3i++1jeVebu/ov
RAmWRwohwWO8F0jiI4RisAj/5Lbg8kdO8Sme/BlRnjfHF2+xZ47b7d/KY73ue8hYr7u7h8eQf1bP
XwKUmFAOLPdjOEH4K6Ao8GtCUE7U85TrT0v1vHX2Ht+z0Ovrv5WF3j6G/if9CJgp/0L7gKfiHDNF
n01SlDyKJVZMfk7p9xzZn5Tpeet89fCebd7q/69t8zxN/DJP+eqO/7aQQo6eIEGgkvIx2P+HO6OC
Ekw+c7S9POVTvePb0jxvjk+PfSX4/+PiybcLK3/UmVLIATe/F6i+qK18/+rvrwc1s71Hv5dGftTV
ycMvLxhWBKoifxS+nhb5Klh8xVL/47lHYBq/vAC3FiMCXEzEHCKSVOD1JoDvLy8kFAX4kzPEXAE7
YAj2qpuuz6F8Ro4QgQ8UYJHGkgl4KDTD0yUMpTPM4TCA2YmgAMg/CoPXTbmYpv5DI59+/6kequvG
1n2ApxEHeuI/3vj0jrA2U4xJTClVAsqNEqTw93c3UH58uv//kGFRc0+iebP0now7YblN5zGIXq85
+2BcHw9JX8mYpnM8rp1WZmxrjQ3CZ3EkI7tRslDa1YE3v1YLRN3LcUBPd9SB3NMWkr3UrvREzgxV
upPZjHUpTZfrLCpK/5J31r6NGLfmFVrY1LxsSV2G1Ba2d0nD6mnUXS0ykrJy6rq0yH2sdL8K57QY
Q2Z1XJFq0jGpmkkvNHMyaXhtruve4A+4aNimmAWJk9YN8Unr2uiGuDwil4NbxyrF+cS41xa37mrq
/HSO2rIaNS9RgBfoptO+R1ylHW/G7DKrFml1rSxyN8qRX4txXfB2itA86FYSWyRTJhY929x2ep07
VpyzkeKQ1CrkVULcbLq0GQMrktYU+S1TUSWOOzgRKF1IJ9dkGgtbXAWoqW6Mnclr0QZ6HiG6mOM1
qLHcRcpM7rSb/ZBrYYJotJAMeb2EuAx6LhR7SXrslsQjNuiI8zztC2X05A25kmVoznGn8pczNv5d
wNE97/q10GF2zZC6uOIbEU+h180glI5Zad/CauLYjKa7znikmhNe+qnUa12u6lggw27cIlZzUZts
yhJRDizWcxRoOKmXNZqPp0Y0hc4E4usF62UXnRqJvUjQtLJo1/G4eNupdRq2gzfZeJF18xIn3NpA
UjURfl3PM54Sq7JQnyvUN06PcdnXuhk93vE+ZlUSFuviE8Rc7s/cXFmnlaDDuOH1VO/IrPo+xbQh
zcasBP7dj3RZdKC5zY4X58byBC1NWDZ5FRO8yaUXRDPj59uQ51G5K2bKfvMia19XeYMSYbruoQkZ
nk/h1LFCoypbus3Y9f2cctzEOu/QcGLK0BvdrnLtEhSpsdKRysRpUSD6m4/xMO9yPKhqk88mjGkb
E7DY0pnmlE69H7X1nTuHyn3+srPyWtZOvA5hmOukz9roxAw4P1XTJJEOuPJvVV3gm2jIw/s1XsRZ
zN1ubEjfagdbk1dZN/JcN6Xtya3tjBQaI9e0yYD88srWdH2o8mq9GDnqpqQcmhxfdYORrZ4bR6YN
qVc/7lZkqou4iLt+N7PGtSkqxupdH63tVVxI1KZd7BefZih2TRJxym7bJfdMI1KJVqtI0X7jXM3P
WV/nPPVmsVIXS2Tw2UDBJ+hgKnbReTywdMqbpdS0qOz7Pm7IvJELg9OOTbQm2C9EpU2bR5oplL2J
1jLbrnJ0STU39UPpo0GXXW6PTcbmt/EIsGtDoeQWt131bikN4MbHob8yDe8SxqrmrEbleBuMKHJd
LiX4gjKeTy2k39ddzOdOs5gWu2Fsqk1tcVnpAo2k2rWoZa9x5cJZWCbznjuSx5u178vspZutnLSk
+Zht46Wdjgdi8t9mH7WLLnJFRr0iPMDxKNtbKxA9mVfJrGZl3UQ6FxPVLJOifPA8705pt8Y0yWa1
vhmwqe/bsRnj47Gks9nmEHF8WjlpEllO44aNZrrM2yY6yRihhR5NU06v/GSzLsn5MrM0L+sxJF1c
tfhUkMyfjsKXw3ZeKCY6rMgXqaNMuGTN4KwmHLXh7Vgs8qoeSZPE0kbvsclk/VoVIULpNANQdOxi
lGZRw3kqIQyq+ypaqC7B6W95N8HxzN+uNkK/9UOJN4o0xYZZ1x3HQ96meVAiAhde0bTBFrZkxrY7
wQIHjMY0BrfvTH/aLktc3zbzQFmCmV83I2uzm2qJ0K1ZHGhUkEmOm5pjO21KVhQv0ZBJpgdExlwr
yVl0xlZS3Ikxa8adsWhwF4xma6IMuJykwLTaeGKR0OvQDdeZdeYWK3Bz6Whm3IO/sHGTYt7CSYx5
HRV6MvH0Ol7WdgV/hW2mA2jeblbPxMtybiOSlEtdtYkdau9TsYwgCOG5v7EtiSAArLLJk9xb0SZ5
BAzixCrCSlCFFZsavFmcYGnnM9dbtIPDvEYnQ43NyTw33iYj8IOwI5HtsuO+5fGuLgv7IOa4fVsP
XfMyGntb6bm1671jUdnpRnLCIT4Mqklhi75KxqFYT3DNnNsFXsaDtnZpl6QSK2FaqScl1GTQaHJV
cR3cugBB6Ci9U+0KgU7Vtb9dGhUuGuQnlgo3u6CZA9caD5Dg6VGa6nIWjb2hKh/fTEsTn7rFxPQY
RdF6U1RITdqoIYwXLl6X23FFqkunwkE4Mq5r/W4Wg3qUE1t2FTX4Mpty3ugmmppSN6ubWl1PZm1S
NUqlsZ3z7Iotxbzs2FD4+HpRYhx1NMn8IqJd/E7whb8sSHTW0sLOWvbVzVDF9gwXa5+nWY3tloKT
SzMzRrvClkirYf6t8OWYWA8+k6Dg6HveVapMDFnV294O9EPwY6ZzNjd3LlpxnjTt6E7QPDkNPsZo
ZE3xamHFkJTTUJh06aoiGWdib6K2lqe4hYr3dqS10JUReVqWRac9NsYmbbbkelhNXGrW5iSRLXd6
ltl6GrVr1mlkiLhhZVS59znuzbkY3ZSIJl93c4WGGHyczXXuJ4qTEoTeFqaZlFaY9Ns+N9NZlE+G
JUhM/aaWdpEbXFh5ObZRdz+WzDywSeTv8rDcRhgCqyaFYTaRY9cc29mztMoFWoF6SG90B76oA+a1
kvGE1b34rY1yj7a4Lkl0OhbFCWYL35IuUy8ZWSvNncW3paD+Pcd5aC5p0Y4fhJL1BNzAkepK9HlX
pnkxReKYk9UlZFG+2iA8NXjXMDf/ZoiJHyZW2/FNk0213YoGNw8tJK7dyykjUm5IgWV8yipk+nML
lblSGxMPi2Zj5h+oKccW6A3Jx5MMlUxAdHZk0SVuqvi0run4qkVqHVProurVFIeGnjSzqNYb2rU3
Y/CuOeVdOy6axtPycpG0Rgld8wvcz3Zn+RJQks9dv+1yCFl92Vc+kSyfm4S0GcAEiHh/bdcuP6mU
Uad1EdldFk/0Coq++aSrfmo2/TwPSdb4chOj0kAsBw7y0DE6v+a1zDeDnEgqG0OARTfqTRTV2aKn
Ban+RNWlqO+Wuo/9FhxtfLvYgj0MY0u9Nqyrr4Y4tG+GuRRJQZcJn1K3lOeBNLJMytbgtwQx/EYA
V7sMPTfbuBwNS5uqE9WWV4KVG0RmqufF+zahzrN7CJBlCiFLuSRSEX3bZ+GOdG2WJ/NYlqs2xPkP
3rXtW2y5jzSOcxklPBuAcER2qd+0ZjC3U+OUB+6mco2AL76a2nLmCk5yS35dJ9YmcbuW033Pqlqz
iIE3zuxmBk5+h+dVJMOSvyocwScRoeD5+5nT+LSlKhY7tOJxPXe4dMsxjGkMxaVtRkrSeIpkoSM2
ULsjPoj1GP5VSfB5cswThGtljm07+OMgWzqfDavqb0Mbap5YYsgrWzhsU8IglOeL8zfdEswNnP11
t44rwdopCPNpvQ7DtVWWJXGg/gyVgR6TCFiBLdkjE4KExNcdBd6oCn4SirDkb6vW52MSE5/luvId
MMKVInzhaTtcs2lOo6rweh4Gu2lFPp+iKm42FImQjGF874bJtsdDWF2W5KXsYk1zzi/bOe5vpihb
t4YQ+6sH3Z7U9dy5hIraNTsbxZFIXcWs3SCRU5ewMYre5b0YotMi8nWsB1rJ1xMdBUrrgmGaVN3Y
3KNSyVlnEGgvDXtKzhoZXAPRO55f2WXOyuPGxgWYkK/vqM2n9wSkEGkx5QgnCvTtU0Z92DLaze9b
YnoE6ZhjVzan6BYILnjYYh2BrA9dfprRZn6ssnY5FossTzqcrXY3xg27gKRBZadt4clvReNpWmJI
Z1IgGatM8jUeumR18/x+JkvmNamhLwxWzDZV2VqfxGCxXktHXbEBMONWT6sbfwP4ivPgyt7rHCOI
7iOrzS7L89KnY14eT6iVVC8Zr64IAjK0yVpk8WmI80wcQ0aMaGpsVEBWBemNSCDJXbcxc+Q97yGA
JWs/QP7KDGJGL0MpHCRKsVhed1nAbBf1NC6Obajzh7Ht+MmYD/hdNdcqDTnvds6Dm18J7azmiwBf
4/pm09W9SyuuTKFJBWl6ssxD0eiKiPCeRW12ZeTItwJ3+ZvOqlKlZvG5O86KUrxcu74Jp21DMpSG
OBOZzkwtNqqa40IPkymAUBIDvIbn9XylvIrzxPQ2frAxVa9oMK/zOO5KzQsR66ZuKji6qzym0qKt
ckidLgFPWrG2PvGz9ddybFHqOyG6DcTmstwsdgg3XTZhTbtBLqmtbbgv+lz0xzGJ+24n+7p8Stn7
B9+v49XcFQ2Gd0PSad4YA0F6XtAd6yeUlmCHD8yx9WbMIcADGxXnbMjFy8Ibpqs8my6acT0zMua9
Lnnjl6Stxp1j4j4MQHicMFJbUk9nUw5ZEmnRNhQlMN5R0Lfrmj/AcZtBx5brQdiHcrTVScholZZW
gb4LYMgzFpesivxpxQMINDb+WkEYPrZ9Z94Dp6gaDc5PvGLuDhHONxbOERD9mqZ24fUGs4afuBr5
V5nv0bZTY5eA40ybJtAttrV8GMoI7zLUsRPq3W6tFTFaDK5I/ezr46Lq6KsO4+VMrgr9FnesPhMj
me6Gzmcpy1xVHcf9guZd6RphNuAkp/t1EMOka4fbJGRcnfauBdLVEnj3ZJyi9o47oZbNKlp+vgy0
2zUzcHonqNwWhZ92Plsg3R+9u54UXS4FZ7zTfCqX82kegRWqqV8flyK4AgpGtU84q9TtAm2B84X4
IhGhZpATlyqZvEMpASb/WEZzt+369vdg8msbhwHrteHDRRDgRHtRNEXiKefZtmpis+vxsm1L5bZ1
n88aUw/FDyd8/xrobgsFiiX4ZP4955i9SdvA3QdF8/iEd816My3F+g6XRtzUzTLMGuVFSFrClqBr
NODEcnCXULnZ8qY8mYjx27zE4mpwDMMLzSpKCG9qIDtRxY7p0GSJkT0/H0vITwfJ2l+nDp1JvNRO
w6ADvylj1u/aqptflohB4QjllUpc7X5tS4p+zVDl03LousuJTnjD6oUce/5UPgtT6muGE2A0/Dpv
udhwae2pR0S3dBl2dJaXCmhewlrJzhZOMBCpeE0Jp+2mJj2HHHm0510w0WaEYHwsYgT0TpjqHBxV
sQHIqLd11HqrTde2SU2J1QSb26WU8bi1aJxvhZjD8RSaHs5HPPArZaQS2hRiuZjKaNqAx110Q+vy
eOlNe7quxpOzGRe+30A17WTJ8vAuKhS65aLtI8hV1vB6HWNge8bRt+1coK2sHAKrrmjnBdi/q02/
kaEszGk7T0BDpnxKR8458JzVyd/murwTEbzI3GCoF/Rr9TguMtuCf2hu2nWagA5l0WVJW7Vh2fS2
LyCwDriqU1PmvtnymY9JUc43eVPKS8+zCuse0oFexzmkNzqbuD1DrqtPJOrUI+rpdZQB7Q5ztAIh
y5ZrwRaxmaN+SXAoI/1UOCnmqNnmc9GfiHmF2tTSrOKNIBV/x12UoJBDJDGDPZNt77cL5BubaAFi
e5nNfPlttSV97dyMPkzdEEE+EPPrYbXbQvC1v/TR4qaLfPQ5cOoo31Vred9yTMImomHeAfVePuSq
qK5d4GTXjmO76VDVLy+RyzQblvp4VD3O9LKEHJjUyg0BOiyjNnGFXadEQdLyEtGKLprXGIIe9Gmg
Vv6pkP9VMfoeHGhnTf5pUPWPX/9121Tw5/dn/v3h05zrv3+7+Dwg+927to/NUwM37N/0JM0fa/17
fvOplP+HqHvNgY8jtd/oHHz34ldtha+aJ5+7dE8ld4yhSfPtpsJXLZs/7v/YTIjlEcNYgjuDKgzM
p4n4czNBqCMcwyinQtAJUgRR6Bh8aiZQeYSkhFa4gB4EhakR9kczQRxJgRiNlSSSYRHDOO7n9/7K
ftBBeaaZAOt80UmICDQPoDvInwaBvuwghGzOGmeBaOc4jflVGGE64Y/3/y/Wfdrvi85ETOwoQjnL
Tc/zMtfruixvcyLmj8O8H2d5/4vlwSpfLl/IyC3TXMtN3rVddzMJyP9vzbw2H74v/lMD5d8Nln+r
5anx8qX41erU4DKxiQkP60uPqxjpnBYcawS9ECgz07bPjr+/2bdsAOb/crMAti+mJ742B6qoVoga
qPosQr3//vowbvfsy6Cv15dxC8VBKC9vBuzZBcYTg8wYFQgit+rreRvJVXS6Wlp/8/0Nv/FCCk76
ly/kFfKjfNpwLGM5nzb5kA0JCwO4qu9v8LTQM+Z5Gjj8cgMFLg71A+WbyQU5nQroHZHEu0Dyc+7y
glzgwQ0OysdtvUBOWDLcHqM6H7vd9/fHT6p7ToAnVX9xPoABBsfDwjeDgZZaoojaSoohUaYtFJBa
M0HbYFhkdN5MBrvNQJpG1ToyilQwbn0AwNRe6680SzWWfAIVQAM6oV3zQfLJ/uD9vmXAPa/QAFIn
tfR8A/FF/oqapdEZFB2vDhN9zzeUqrAi0I5vHLX2EcE3LM7ryLohOWz5Pd8AZUbuW0ibN2Uvxzd4
apmes1Ue5nnUnmfoyqnwnrR80zfRum7QHI1dKnzTyAPF3/MGZDZYLWUB3qCBcmiyAFljum0BSulh
+tlzBwRaN3UTfLQFoizFdYARyP5N1ffRD3znNw6P3EN/UGiAhJqr7drgarMYFnXQV3Wh+4GCng7h
M9iTe+CPG8fKAUoB2yZSa3U8ddiPm3JaoKDT2pzFB26zB3HKmkxNPpLbvh9Iv6tFU6PNWuNy3njb
T/NhUNtv4bfN2GZ0rtTWE7feum7Jr2op4tvv2/pbutoD8gSJDZ6AdkBaM9tNGTpJzw1bmvat48rN
P1DVtyz+9PkX3jBXxjslvdp2JVtOompFV7HBUE/4/kt8a3n69fJNZhcEyhHbQbYEMrtiZu/E2vjN
YcvvIXoYZSMVfBNnO5Zggb401YYNkfQHSr+H58HSeimXQm1ZGB3YAEY2Ih3QYtcDN9jDs4sj3sYz
aD/G1VOBBkP3fNMVcp2uD1LQE3H90rySLBTmDWaxjSHZeCNVCNezNdAR/f7y3+BaYg/PVTxOvICu
9bYqA3QGZVW1wxvarjE67aM8li9hcIaKk+9v9o2zJPZQLaEPBvM+XG49Zb3d9Sudoe/vqgkdhmex
F5dn6MSJHgZCti4Yz05CRUali4F1P4rNT2p5xv2JPUgvpjComuA8QZ/Jw1CNoVJeV9E6ilPTZ5Xb
zIYs9a9lpej7oTZT/QPNfYvziD2UlzN0j5t1Ar9bqtKf5lHIJDB7FwOtU/1UsF7XPZR7E5sLXx27
eTUyFWyizasRQSn6QAXveYMlE5FULoKakYyGlNpJbpUs6Q8OI36C5XPqJV8fdj5CH6glbbylaO2a
zYqzsd/wbF3LnY+pXK5MqJoPPmJTtWOrqvnlTCmpL4hUqvgVelGc/0CUbx3VPccBoyHcN5NlWy+z
QBOxxo9+nqH2fBgS9txG2VGBl7mQ2y7y09b0GDrYhirzcNDyfM9pDLgTqoDW4xbGDNQ7DqH0MqCo
Osxn8z2f0VIDnbdIxlteQiaTDFhVqx4stHF+cMq+gbKnry596fOCbaH0Nndq2y/QlTxRrOsQzIFg
QFxOctTo2g6+0mQV3tz7ag3kMLPwPf9BpxoqoKQTW6GyatAeCrgVdBhYdGC44Hv+Y4V6WzuITm4G
KDhtYLjBpKtoovQws+85CZHFqC7aed2GwfTbtYYmneh88QMf9A1I8D3swzxiHs0QGrYFsTCU1+Mi
hao1OfBQ7UEfsp5GYdusWwJ5IxSQ8dsamq4H2nUPzVhA1XcuDbTw5NJfQAUPARdoc1wcuP4enPNi
6D3tlnUbZVV8QsbZpRlVbHuQWdkemqkfue8drN5nhCUTlUGHCtvDZGd7aFY1DGWMEswa9SRPHEwA
auGgEXyY7HtQLlDUoSkL67bFtjwOcW1gBoetx99f/Qk2z8QLtofXOuP5uuJogllS/ghppxuPWe98
ve0nGD35/h7fOPZsD7J0lGNduGzaUgDuTdzDGBa0mNxh6Tjbg2xfAxWaVjFtG/im1ImK+ZAWS32g
u2F7kMV9VWZqLYatCSU7s2UlL/xcHij6HmIhUGfOYdpv26bIcNJx6MjLfHZ5epji90DLMxNgOAjK
PL6286nrYSJlyLLyQFDtQRbqo9GIh6I/hpnNKbyiE1LlFe+UyA87N3QPtTDiMLZmhCnM2Qxr4jx/
t8TQOjhIN3QPtLyIHFMqGzdtmUPbNwzQwIphFu2w1fdAS33BSFaoETQfvesI8Ls6nrPDzEr3MOv8
2kVREJ9EZ6Qlmo/iUNH30cpVNqgcj5t4gqIxeVodBioOXX0PrQ6NPisDrD4X0MQflBs0DKIUB6p9
D60546qBb3LD6ow8tpaVx8aaAytbdA+tMOBdKmtg8Xgdqi20IzvIvMR8GDd4aqJ8ydjmHmaRy8XB
8HifTXrGI9HYZ/1hIYruYbXKPakbioZNPa61nnL7CE1pfJjWyR5OA4xv+Cafhk3lcqYF4++iMZAD
F9/DKcp4R5c8gvZri+o0zPYuDGs4cPE9mLYhngtgwsMGBkegbwvDl3roiDxw9T2cSlpEMIMTg+jx
gC8CtEeuM2nKw1pUZA+n88BglAhW3q4Y/pcf+F6EEjyN+kiFw84M2YMqgbGtCnry43aBubdOR9Tz
rZ9If3+QiyR7WIW5ZdI1cwWRNQvlaVwEnMJwxrI5bHXyNZyGLvPULHzY9jF9jwvyMjD68rCl95Ea
lqJalqjf2jy6BPf4biHywFoh2cNpbGEoDdey38KMmkqHnN82/8PZtzVJinLR/iIjVFD0VTPTundX
V/X1xejumfECKIKg+OvPyok4EVN+09Pn+DoXktqyYbNZF16Pxz5otMvTgZtA55m1VdDNXSl69sCA
Ljq22K/c53/uX3gWXpQBDuU8iPWPzgPLmcj7QwGPdlmadUsT4Lz2FYYFQ2iLTZuCdkSaY1tvtMtT
1yS25RSgWdAgwy8UwJ6uMN0WHas0ol2i2knEoahHCzyJ3k7jyn60naoPhn2XpHXWTcx12laJ14DQ
S+BmDP/dy+t1kH+5HFzBA//8pvmQ0k4Fcq5AHcwfM9NEjyKo1edjn3WXovEczxpMIyzHFmBTIpcv
LOsOftJdjm50zPu65bbSiSNFlK1fxZS9PzbvXY7Sha5LRzB20JtXgFkeE2oeDw0d7jJ0XOq6mQmw
RmEdBGXQ1w/dFh7sD4S7DI0ipdgWxMEZ+mjvwCf8mmkvjm0t4S5FgxZ1uh4RE9EOzyOghrVsj+3k
V6rqPxchVYsnKxr453FzN3qJ72ly7AQNd4mpfDKno8LdLpXNQzau1aDrY8+s4S4tOzGvrbWYtJKA
ltmyZ5+OrZBdSoq812rj+Ii05T/0mj9nW3psnwp3+WhBIFn9AjyvN330uvk5rnpLzOnYxHcZSQbg
S/sunysTAEoQD/wmr/Mvx8beZSQXnUkguRWcgXIGTCFMv4M5d+xgA4n47frDwp4mEeJIbrt0LRJD
g1OeM3cocWi+S8rMODbTxAWA079oUIrQxT4SE5rvMrJt2gn0HT9X9soBXYhRRTSlr8cG3+Xkgvcu
74fanKNW3SwCb/vgNs2HVgrkUt4GXFsb8kBg8Ewk74lVPzvq9cGo7PIyp4kPpyw3Zy3J+wRjr9Yd
HXuXmtHSMULA2KsAjQ8fLJDwdxNd04NR2WVna6gTqGexUJINVMGw/yjS9lCBRfNdbq65pQvPkfkr
8XNfhrROx1OMCqg7tLXQfJegapG0xlvNXIGm8T1Y3Gc8Pnw8tBT3YC1HwLxKCeJibZOcJss7kJxi
dqiOQENotxZbx9CPXjHxdX1vx/BuddPBDM12GdpLFlLWEgOKAnkUABxCzoDFxyK+x1fZRgNzad1c
hUo8g4dZ9ro9VKTQbJ+fSTD4hkhTxXESl4uMwA6g/V/HPucuQT1eFEwmZwM0Q/q1MaBDs+Tl2NC7
/AQrruZZHOjKR2IpxMimywA20/nY6Lv8HJNlyB2wQhWekDZQr8YnRszvMAbXv/5/C3F6FfL4Zw1k
VWx4Gy26GoG1EYWxOrgPXOg/HJv7Lj2XgGBXpBZf1Pk/DCq41WQ/Dg29R1PNOHhalY6mAq3lw6rU
bSjlsXW4B1K5OuNpL6iuNje1Z7c08SkQw89j894lZ7fR2mgQi6u8VSWn/klmvys7r3nyLx9zD5la
AvSDnWK6aqVLLHRJ0v5xSsFmX3ooopTH5r9L0oQPK6h1ia5ER76Jln4OFH89NvQuRVcgHkXKao38
d+bGGR0VkaPHnuoo22VpE7dJp0mMidPos3TBlXGpPh2b+S5H23VSXIetqZK4o8t5I9ZTiKqIlp+O
/cAuT2nbgFeeCSzJNXjuJFQvpmN3ccp2OSq6ZMKFGUPXPn+ew+5dTdJDz1B0D5ASma8lKMW6IrWM
Kwh3zM9Rs3SHkL50j4+KmQsTB/pSVYebL7yeKkIPotPoHg8l1zqYV9PqanAqLELHLtPSHOsOg/Xw
dtedNbUQlUHIsT3eOx/fi2Q9lkN7FFS+NML2U6MrBqZjwTZ/n0NzpTi0CvdIpxyrJFxjrqtodO9J
ND3ocD4471126g6vEynYeJVJs89dpJ8Fnw5d4mi6S856pZI3qtdVisgUOUDoxeRBSjsWk11mzqD6
B/2YT3i3aadSx/zZBvnHY2PvUjMMcc8aIFhSNR2RkOdAo+JswyA9Fpg9FKnvc6DSeo+8yb0sM5um
H0QXbse+6B6K5PokrYG1m6ot1zHIY/QJJ+mx13O6hyHZYMjGZB2xXMachhx7recGqii544d6OHjh
f5ujwAKHebMOiH3TLgx0QcB26ppOx94R6B5u5Lm1mZa1qrLA8AlMVCX/sjlbDl4aE/p2/hE4xHTJ
AwXBBm9O0OIAmxMk68uhlbkHHDG2rlnoQlWB4h1DcwMgdsgSHNwfk13GzgIIPEMGVRnKmrmItph/
534dmmP7WLLL2bXTqV5WxGZswSSHcsxHUH6PnXnJLmdFPC4yYBZxHzJ1A9kMMErF2N4civseb+QI
lL6UWFTV18n2ORzr5gZ2CIofC8wecESwTyaxx2fNh3oyFwbZG1ok9Qi9q2Pz31W/eIzj46AcIk/M
cqt19rGdxLHePN1DjhiXMTDGWlWMzi9dY54XPr8cm/eu6m1qvxABzZKKDfm3YQSfv4Wa1sGg7FJ1
Qss8C6xUFdF99g16peuN5WDuH5v67mSdw2D1G0nGCpmaFymgL0XgA3Y+Nnr8dpvRPsAbPcQGqsR5
WySRuuPD71BMf5eg/3Khobs8nboV8Dqoa1Uu5Q34vXLosdlAQgqMdZk3/EYqv7xYacQtMSRIoQME
5vgrKG5seo/+n9EvOZPpDce75HjT8wGyOExAYOqpWacsXIqN9pP+uEC9ypahnwb+fYRCHjj1KCxj
SGOh135myq4W0hvokpUpXqnXWzsFWV/FbG3pbT32C6jRIboJXwIge/0lIr1hJ8JWjLlAoW67NFPe
GrDt4s1eZByv28k4SYZvK6O0fj/TNOh/GOhwTVW2xeCi6xV/7wl6EMkZwmxJVg4sjngJdZDG3jTR
2OQPaTaAFxZOW/wSZ/kCFYtU36rO6K0Kxzzzl0UKR09O0yY5OyhOoYUtWkfLRiiINIQuz32Z6Y6w
Qo6dju6Xoe7zW0GimVYQogTPPiHc3W5bIJ/04EJ6oqFzW9HXut5eBEQo2bEqhO42TLlSm3JLxipN
2hFdn6CIG8gqHFqee6QXobVHISkgapDKP2vKX2rWHZv3Hufl8BKzihjzTmxdQaryrk6iY81Bstsl
EwdkSoQOUhVDcAZqSDm0tyDkdDAmu8pGhw1JOR7tIJoD/ZOVT3+lvT5W9JHdPtmD3uoGFo6V9VY9
gQ3W3Yxklse2MrLbKNsUGncDdF+qRnP6QFG/Avlv56/H1spuo9Sycc4pN1Y8a+wnDVE4NPOHbD4Y
9t1OOQ3dDJpIPlY5mspFEvcP7dYcY5rRPcgrRAonNIPggx9VLU9juPTVCuGeg7ecPcwrgkzkFhCs
SOhpJOs5NoPdChYkUM08FPw91GuW01IH7TxWeKj6a1H0LgnMMUYHnCTenlHKLtpNnkGzIsyBI5sN
W0UJIaL4r2Nz36WrS6aNOBurSkz5lhVsnAje2LM4PobFoFcB5392aRc1iCiELiW4NxEEINnSn7uu
O1gg7PFeii11vzU4wvFGo6G/EqWlCpawOhacXc4uIajSSTeMYNUKcZcSB3GidNLpMXw/NEDfxsb0
QwMg04hteLDsrh1I+A13Wn+sFRzvkpatctqkQb2KVtYKCdLaViyc2cFFv6tvYiJs3l1Pp76TTWmW
qSnsLOWxDWcP+Yp0tEJfNxurwA/kzxZo8z83aeUx5Cfdg76SmAx923NVJSlzwS3Ph6gM62VJfvN2
+AteHYTL335ZcFvrOhXZUG0iIvpV8c6NJYRaY3WCRk/wCsLZUxDkoj+hioO2KMQQRXppIRA9Hvv6
e3wYSMFpaHvUn4uf2qyERB0EKGQ7KHHsGr0HiEEod8Od5boz1VCtuZfQ1mQVJEvnsDyUfXuI2BZa
DXptPFSERFDqWZd+oUXPqTtYYEW79E7NJvUQ4we8jQFb3uxnoPd/Hpv8LrWhMekh1L4NldKDKdeG
/LXNydGJ7zK7mbbIGM5khdr2ImJ+F8fmWAvgbwrlP2jfMgjCZoGCSDVTKBPzgOKpYdk+HAvKrlye
W6GbaHFDBanJ7GxbCKTJpDt4VO5xYguD4+SAL1p1eg1+yH4hP3WA4+bQ3PdAMdPTAer3kaxQaz0x
aNVBm/M3Wi7X9fYvV8U9TqxZ8c6Y6nGozBq3d5HQWQH3zOXYIbaHii087TLHiawIz8am6LNsumuZ
HdpjaboHjNF8HaFYGcqKJQN0lPMMqn2RP3YO7CFjWg1NU+fdAJnGdnkwWtKSzb17/u9veq3s/y3w
uyTNF+7dEuF8FxudUPKHpsnPIozGEQqRZByO1Vh7DFnm0xoS+M1YhZZcpSuTGTJ2PAihYP3ff8ev
FtDuLJZBZyaXd1ibSfxi5/BDE9UHl/0uZaFkMWchlPBB+YWeeAfBZChyR8OhzwufobfH5IDFGHCg
As8R0/UH5wP1Ajn6Y2wmqGq9HV10Q2TD2IjrHpw9K0mSau7gHnEk6GSPJVPoLoS1HAQew9GVGKfs
OYBY+sHA7Kpm6+fBW98JIAQg4VSCfDh93UQ+uoPj7+66EKSpIWOpRbVp9gO9o0fJ2s/H4nJdpP84
QagL8VoNhiBIq2PdF5Ox7s+FTMekN0i+y9kO17ehra9hV1mNhqPJbmWa2EPLHXr2byc/xr1dN43J
102LtlMUQwGZr8dOKLKHlOXpxnxi0H+Lljnyp6EDHqHsh6F3h5ovUL14O/3MLbVCZSuqqE39KWvC
8P0IPt+HQ192jyrzaYcO1zIFpyZq1vGuD6PwKY5VYn8z+787Lf+7H5M9sAz2yfGaphZLJ7XQ8J2i
aLA3HXeTvuAiZuMLtPRSc5oSsY4Pgcet4EGxfpJf44jQi03j7ZbRwCdFvtUW6go+4PydHJI1LuU0
+a7cmrbefow1pG0vg8KZW9qkX38SSem9U/1857vWXUgN0dV8gwYGpK9lR7fXNgK/5ZlfdSpehy5T
5oQLG93wbyGZ3YZAfj71CurEJ/zXpnskMVwNfh4L+u6CDlwjDHhASD43ddQ/QZAzf4ghd33sgIXS
+dsVMwY8GdEd5VW8hn+m8fScR837YzPf7TG4a3oZpAuHkD9wtiKmt/FofiekcZ3fvy2V3S5jbSCb
DT451aSg1XGrDbTITzmUM2FagBtCcwvlZtEe6q5Br+9tkKIpT1LqEl4FKkjPlC/isinRfDwWp92e
0/ra4o5IeOVG2p6gCA4lVJhD/Pfg12D/W5x2pUEUNp3l2vIKXkDdC1DV9B2UaNfvax8Fv+ls/uon
dptOWOesidXEz2YlPD2186SnrnAazfbbDmYn8W8u1b/45HvUHOAJjXWpaGDFNHN+sVfp3aUPxLmT
WxaXQHQf6yqRPYiuadE7qbVA0IY4ANAt/YyN6OABxnYJHUBwBI2AgVcRnuNmAs1kEv1mg/7Fl9iD
6BjctrINHNwTbyY238KCKrmMWY53/7RxIjyELiDs+uv/OOATjJ12HQsg0wEhQXDdmy857LZ+s2D/
vZaFNcDb0Y3PJzif6L5iLJkvwFxnRd3CyuO/0+FXo+8y2XVoRRL4NVUdzehFOS9PWd4duscRtkvk
MFWREEzUp8h1d2EN36AxPRjzXRp7Ap+CEWZGp22j5zqfLrKLD90PyR5DB7uwsTM5r0+8i+9ZAkeW
9FgXj+wxdIAVXoVwu/qk+mW6642ZK3hRvRz6lHsIXZ2w1nkSYLFHjTkrpWnhc0Evx0bfZSl8s3Sd
hEFXsc6oe6BeP0+NPyYOS/YYuiZlTeBi21XCx+Ji83m4gc/dMSgq2cPoAr/iPUXqrur6fjqpNnsI
mDbnY3HZpSdkwCdryJifZjhTrJc4Xj7CHI0fayrCSvNt9rdjPk+CDvlpcNMTF2PV6/HYIb6H0vl2
XRvZoJASs4VroIVHzCaS3+y8v9hXrv6Q/9wTHdD5Gxh+SCLjxgKosVKlUBQ+FvPdAbtBpMe4WXVg
LUlfDo0ap6LWQ34MkAZB6reTz6UH54InOYhW4xYXmaj1/bjy7hgPkuzRdDYd6gGOLflJLhvebJ+B
AvhNZP5u1f5LebPH0tF0iyBO1bRV5APi7sNOJiAYNRAOfYVS0lh1Sb6Rgk3uaqWI7tpSTjNPHOQ4
Veovk83DCRZhURN/lyyJXVVnpGOHOvAwWn4b1jWYIuhuzNfrkp6b246EmT23hpvhdGhd7GF4Q9fN
aRa17LTqNsUG5Xs7wFgujcjPYz+wS3Y9cwunF2XPcCFUZ5lR+Bzk9FCnmexheCjZEqKItOfoqvu1
JFezM8oO4avh2Ps29oo5auoZgzsL7WZh6ATHxfgYxo/sMXi0tWDD28Feba0UPJfgNoGOxI9jQd9l
O1yXYFtL6vns4lbCqjEAgQtercfOtT0IrwHWNKQB3B9HIGuKkevmSTAyfzo09z0Gjy5KkQj+Eecg
x6sH5VsDG5XkWGDo7kju9BLBxkbMZ2hUxu8HufIfcD1jx8qgPQBvS9plmq0z52FIRQnlaijCwPfx
NxvVL86HvdqXyGeykSwx546t+pLUM/TFA9g+HAv7Lk/JEpNN8NmcySJbIK7mV9Cr14OD745ku0yQ
zGLenD2LNniYcl0yfrBWofHbPE24TQMyIeqbhFzLMvu/Qv1/jS3+Pw0FyB6CF2xKTrUg9tyAPQN3
sRYmYjGonMeCvstT2IjRunMorBgsrowkL7KNj9GryR761cIBdhwVtecu1GGxKhhj1TVgdP89819c
E/foLxHxKeYjgWFwLRL3vrWykxefxkJfqIbn9LGM2iPBakdq+PDgj0jiLDi5OGnKYbXHkGBkr/el
2prNc4rRm2boThlgYGU++j/+O0K/SNc9FIz32A6AZ9RnWDf5spNTfzKyPnbw7ZFguaLhLJMELsXc
uouEA20BAePt2MlHdunqJa4bm170eW43cYkM/7hFfXLwk+7SdWsl3Ub0es4qa1kpxdqXgKQeg/3j
Vf/tZjAwz2aW1eocyECX/aaGgih/TLkJDOi3o9eUCh31qTp3V/OqLZECbnfmmKog2WPAbOTRctZN
dun7YXuFc+/6qQ+H3+nW/2I97lFgNVmWyAKsfE50BD7KteBQcfS7HuGvRt8drHC4Qbva5/mFBmid
u+DnKIbXQ4m0R3/xKI5q+GewC3S+alG4DehEGIGZL8eG37WiIjES2FHp/JIoOQCA269p+5BGYsiO
5epe7kuZzKKKV/klN1HR5/GdCA9WYnvwF4S4phkua/lFUhx/VzzEcAyQSPbIL5hBdHXLpvyyXaWP
+BLRkrbw9z0W9F2a9qFo582P8CDl9c2g1fswPaYmSPawrzABqIhICf9iwB/6IXiA9dbzoVn/D+QL
MkKtJgM9xamVUUWVAO+6XaT9eGz83WPzoKKph1s7u9AxWiGhTg2FTbbMfqcneE3Gf7np7vFcXQBn
12yBj6VUgbmZa+fkk2FhA5NLObH6tpHb0j7OW/3/cLn++6r6bz+6u8IyH9eD6yeBa+u6DGsZiU7E
Cs7xyDpxaeuVi2IaJexqigFmqCMcrb0e2O0oVNrKCy7WPZeFgHenv21rH9TfCVkAuxtCQFo5POU9
bOAKFDlqeuBplKlHZ2A4md6uAWUTL/QmmqArQpJ3BM7GM1MohMYUn65I8mlsvivdShgQUs5g+Eg2
Drnnk8eFnsHceXKLLrkn/foCCbnFwZiTw+IHMt++W80A21sbpLSAJXw88ZtI8RTS9xI9y1kW4BUI
iwkaNg4fVSxxkelZn/0llcQ/1nai7pQC7ksKiwjx0rkl7qoNJoVwXeIhMcP3EU1bZotVR3BKLpIs
bdqvQwcj8Z+ysTD6AZFzG7UsoPbV+y9XkN6N2qRfiwGiUaZcls5E/MRAnKzPG55s4nMQ16sp6wwr
LS9duvhEnmK3JeF9lLk0v3SJ3SR4YdPob+ASMMBBULn0sQ9tl53CjiykbBn8zYc1k9kpkxDAhc9f
k8KX1Cz92DanGcarNSvRIVmbETObBs2KLE4ZeCOuq2rKUDZiL0mlvcPXGtuugBEmHqvyKIAVqJVD
/G2aZXpa/Layn7bbPLkoPSb8adNxln5qJ7hBP5G5JuRhq9vMNiexgaNCL/liIygibCmz4hEMjQzf
S3WdwuSacMsbewmhaoxqTIawG7/xKVmXH1Mmu7EpR4dm8C0DAyl/jVa2Gl+KgcJJrMmCqwyksGJY
ArBYNoC2oKDDrLNnj285jrdxgkZafJvyAUbHPOX5JeXtUI7pukiNbooPDKx/R+/MfWgNP8MykmxP
6djY/nVd42bIsBzG2F56kpi1HJuWxlCJbb044V7TZl+zmQzjfb5uuPi1SWhhzr2oGc38Is8SFqOC
mmdCSJknhPTPEc90eoHACl/vh3iJ0NUOZ2irbXhmnl0D7lboTToDyZlCZC0U9kcsAnBmtGNUvbBE
RtmprU3S/8DdJxNIGklHdzJ9MponbsMmfQU8a5KX3jPQhPIxHJO7LQli/hC1C9/+6AYxWjBmdDDS
pwlJ254H1fr4Vsmonz63gcxga7lR3qRJwSTN1VM4zzz6Qfu6zjxManPZVMviXHIX6o6OX/ol9Qls
O00INnoDC/Qc0s5JKn7W89Jw2IFOPPuRkHRSn8Eu39oSr0s4u8DzGOFdif57hv95DOjPsdduu5Wx
8v6Vb2EUlapFJv3sKZb5TcPj7WnOw+YSxlPWv8u0Zek5zDrVfph4u27vFxA84gAv0dANyE5XJeL0
1izzMPzF8XLT3vcp3DqrcexFXU1xHul7O+UsLntKaPw1S2Oa/xEtvH4ChTy4wzPS9hPUFln0S9Kc
GggEBae127LlDh4SbruBeBD5IvKO5iclwHR8Zr4Vw1PU1F10u4yd9edgavv1Jvc6TCuWrjz8HKY1
rz+0U96oUvk5gCZiH+YGJBqZwsjPbSbRjybc5hAus6kSH2HcUY/vbJKz9hK2fGSnee0d9s4lyXR7
AX460o9T7tKfApoAQ1mjZbi8a9dQYytpx3U5p8kIC9xTiNcqd897CBxf6sYq0GsC5prXNjM5vZVK
qbSY60CnP9o271XZDIbPfZENUR3C6AhW6LdGSDOf5iUOg9NshjgqBrEt6iuZc8zglIRNBDnDFbPo
gsboAmacZjgPV0kemKVj+36aFhDTzonSsKUO/QIneFzvoMsJK4j0EeVS82eNFGawBW1jWaZyScbP
foI/IwSOpITkWUH4tnW3ywyW7KuHP52ui3aa2Yr9flPLOBb9jGN6KdDxdubnYh1JPsGCQ+NA4FCr
yT8IjHL9kGq2cELOU7x0nocFDqEFuJ8wkxWwr+dn5xoifNFEc7bdL6tp0LVYYWOV34S1R40IJlvb
3hq4rMF3VHdd8JImXMenlsK/+2RCF+Un5ret/6TDjfQ3bt6WvLJyDOrTtMS1fyAwy3kfRqbvXtA5
ij0vOiHm/ALV+Ga+yzluME+wix+zC+Udzru5rpMJOG8Y2z/IJux5OW46mkuqNINnaqpN3S1gz20m
+jCHMBYv7EBnGN+vIYtvRjwZ908jlO66qXCewkAHuuLFtOg8uo1IbuZ3iZmC4XvcrZl4SAUxWGND
K0X7BxHZhpUgIdlmzmOTde6Cv2ztz4nk1HxMuWvrO9N0PbkFiTYVj1bHMPg6YzsS6Qm+TKT+c4NU
MjTNTdsnN2bsmgbYZjCwsEYy6Cjdtf3s1Y3qJQFmOAaGODwbBdfDws1+iF/wm9knByfq9ZuAaDw4
6XncjrScIL/YlAH2p7pca7W+9HE6k5ssV+C6JMMAsKp0Gj7BXtkZlnJ6XFYQSByLSjwoZO17TDdJ
3q2Lb7qbYIgpXo66mgf2VcptHO4A3W03VEXDtv7EqWFgJGy6MIyery81JCxJO7HtcQtzKg124s3X
t1mPTw+h2RTuZg8LNuTpHdwvjL4N5zafb9Y5zZPryb220ARoEEZjijlHlofQq2s225RTt3j/TPJV
5AVc07L0wqjE/lZwsvT6XThH2fR900bRvhCzW5NbT0m4PlGs/vZLb1ZY0OCPJGP9jqMdtnzIOIJ4
t8W9Xk8Dscl8g/M/UA2CC9fy87IxtjQonuZxw8fUjbu4hQfyI4v8LN87xMzB6B2w0He969qupH07
mi+rYnHyVcbMZ7KAQlgIf+lIENH8MUAzNXwP1Xqafx+hvMK/TWLiMe5XEESEi30f9+xGstl41G9t
mKWwNA6sx1EoVhwfqPYgGZsGiWMnA5GG0QOjx4IfUJX3tAxxqPe3m534K7NY32ceLiItu3VDz1Wy
gX5OYuAiSuKzui9xF6UMjogjs1UsWJK6gqyhnJ5UO7WgHEeQ77yovBfjI5FqCUSRgoH1vR+neb0k
UUfdu2gINfR38c6av9JsWNqLE3DKeT/FLfmSGbi8nAyt0QrIumBOn/yganYJdb/E7/D+RIYPgjOz
3Uf9MME+faDIDcDiAVTLKg4RVf1YS5Grtcwobd57IF+Cck076T6YbZlAiAbvNV5KyBjWvGR51Kl3
3KDHVLSyEdOZePBqxQUUteic1WQYTjqsY3yJDlbZj9Sqq5MrfL5R/GSAVrZNmWcuiU/STmFkC76t
/nOfwZI8KTYJ1uKrArmNfGpMOj7owaLiKtumD8qohyqcL7G7u4ItKZk/xxayBzdNuiic92yFX3dB
QOBVc+EJDebbDlMIn+04zAw23el04r61Q8Xhzey/JqFe3CVmXERwJtGQPItoR7ITEYAHF4ZEG8zS
62CZC53UvXmygE7lQylTycQDN7V/l/mrAeqmN3JvsoyH5wwONiuOUZQcJ71RbPuLcEFzy9MhmV+t
qCP3YdBwFccbyRR/86JeXFkvLb1BuQbXTA4WzYhOe6HXvr1pZwVhDQpeNQ5bUm7bnKtihBlSepp1
GN80qAc+L5KR+wZSSrJI834yZRvFsHYfNxUX40j79C5bGv8HBfunf4yROrLaerPlj1MQ6/fhAolX
XIHI/NCkWbyhdoqofu8CBdjuvLIyBY38Ee85IGvDvJRAjRw05Eevs/jjuATNmcd9ygsp1/necZG/
axYo6J84lnGZrHYp47bubiil+YNNG3/XRKv45hvXv+RE6LIL02eRaPkx6fMhL5pQGcBOrOB8Ktaw
yxdTNKh2/cXDqs7fwMu++ZRGq7qbe5/lJyzntJSb3dbLoPvkzgO+SD8uQcZeGrEAtXCK54EFN7Vk
bhFFjZWbgSbv2/CPbq79/DFJ0tQXrpNrBihn5BZ/6q56ALfCrxtkUzIdeQVn3WkycENfOzL2pyZ1
UXDnIgo2NmilS3in26jOn0ywmvniwPMPP22piNMy99TN95aqpPmGylVO52SOg/hGdaqjD/3qBMxe
m8GJYomUzj4RK1T4biKWqDNkGvwASQKTtrdj4HLxNWjhJdyXie+S7hSavp0Lm3QoRfPZsq7UAjXK
UtQkIEQUPvG2+7lmMH9/cOvoth8wpVpQDrVzlmB1C+RWoooehKH+DBWdOq50Jrr+eY1w9z+PAyXy
MjPsOyfcaBp2O13hd+eJyZi8A6mmT+6BnyXRKcrXJL+NQJta/+oAxpbvrJkzFZY+b1x7ZyZDwrSA
oEiG59Gtj4V/xtWYxbgFA7K53RsjDPaFdmBL9KgkUvKF47K6fOUJz/8PdV+2HLmtZfsrHX5uukEQ
IICI9nkgc1Sm5qlULwxVSeYEEiQAjl/fK33cfY8r2ufc67cbth9kSalMkgD2XnsNR2YwIotcM4m3
0EV18LXBgBVt8mw4EhcBQhcpng4US0k2jNjdnR3mzdjkVr7G0PT7Fzlhb//iXK9oteGiD3BeZS0P
xsd4Wqs5TwJKRZR4n9kmVVmk6Y1b5bz8yiD31x+2hJptKyvEFj4supgVDAe4sXfIeOb1vG1HuLvu
VRlQcxdjlWFHJJHtJbanYhYAC4sWsuZDFZFiOkR1UZNmw1aLEiDRcRznsIE36D9Q8VV9uozdpRZB
jIuf7itvbT7tVZ3X9kW7wIw7UwVeHZ1TA8cdW9VkNz3V8/i1VhxapLiolfvqp7ofd11OmiBV9RCe
yj7P4rTHINyfl6piOW6JKCEGdEDZU9uNPYrSPoadzMuwwiUXAuk+O5uc9vspm+VDH9HFozrg69rd
LlrrxCIbNIEoLB8i5IvJyuyWSfIlzRGnOhzXyKFBK9QgEucnE3SJH/zk7kU4ieLXEdEmcrvWhBSb
eLqcq0nukDFxyFBmn0tYc+Gpi8Imusoq5LOeunwxr0riImwi71moE1KC8vDi9FoFqFIXEuznFc/1
HnVAKK48joDqfZqico8WIFRvBhbnoki5ykn50I28KGAJHTZxOSR4yHiUSuyqC7q5AMK5VRRheSOr
iaypxYJ/rkPebHVWxi2WWjZcGQIE4xp4RcTvZDvH9dU0WvUNSMwXlB6exohUiUEBN8iIoQ8tzbOv
8LOoyk3eYFMsK1tfe09Qma0wGJmOWsgi7dYFgSOQdZBDKWykr3sfOX1ts8Gdhq4z1TsCov1n0NfO
beYhwG1ks3ipB3YZ7tQSZ/vMppcYtYTf5GuPWh28Jj8nehLNDmJlFSdVN+WoDTCqHBF2J2fgtdgJ
HfAdX91MUJkggVFekB4Iv+1LjWIsoRwM9COgdOXOUS/74C4SIPGBFCTafDyOcZ57jZsyLMRB0Z1V
5XYmkazEtpJxeZ/3yIbfhlCv9L/OI63HNCiAXH2FVwPScC2Xjm3bgi4Uj2ZJH22JfmS/tJVLaIUN
tEvGwSLFLqdD8V3yxtGXaBqKMV0aF6LbEUyPc1KNUgdvZRlm3+SlNDnIGSrz5yXuPn2tPUO5q/oQ
xWzD6uGgkAkiUxXb5tNwLNlEIrIjRSwIYVutmPwN/KujFRdhkVv4W2YMrQxC1XczFZP40uWBgv64
VBmQwUA1cEZyHSwKNihKmumKx8Z813qOQuxzrKjaFzi1qSqltpiiQ+XZ8oHWOV9PVtPssyn0qjjy
v5eRnptiYv1zkJGYf4aIzOAfaC0LICNVzs/K2Bp7BymWlOZhP91ZlYkOug7Mllge5+SuDOIYaDZK
D3LiEwxFd2q0Md3MfiXRdoxHNya6GeZHeCKH7LWzarwPAuZeZSbCZ3A//Lo3GURAh8CgMZ51M4/b
mEkY+q7V2L3imtenNqxBa4srBHDD44SZoymU6lPetc2UdEFWf4FSd056DvFW17EpPtm5C+5EPM3X
sVoLuTMZrBe2mi/zvkesxD7sNDkyZDJjz2sj91KonC+3XW6gHh5H+P0kvB8y/zgNsHj9CgMRNGdu
mVjxBdBwJJJ4XHAd6FRV2BZUFEYGFYeA/lgS/1zMMYrECFBCnqPKqHgAe1ixBhsLGjzfcpkDN5kQ
r46cEmHXck870r3Afr2qH6g0EIHPSGB4KPFGkqgcw25IsW0vfkossLHotqsLwdKow9t5NiabzK7q
s6pIKRPd9O3CdT2aVjfNaRZi1fgbdeAe6pBN+jbKxYSCbSmjnZRdYA6gUIrpHlB0u8U20bY7y3nl
NrQYdQi6HIJht2Yi2ETgj3GFewE4Iuu46dBuTyAtj8viH1xQVGPa8iHUV0EwNuse9mPrR8ARm5Ro
REOe8tXMWD6ZxOWoJ7KtFRvSvvfTVWRCFJxF2Z6WruAPYC/3UAjA3xE4B4waIiayL8EKOvlOQiGz
PANnmkccRI6EH17anApk4NQr4AGnh649tphQlF+LtXdNijsFwbusC1Tm2DH12KRFn3XwL4d5kbqG
RZoUqZribjjOhvVyL5ABjmjUbIxlmQQctoe7SUWXRRhUY54jXbFHx4TNp95Uq1PT0UOUoRJqZq+x
jDHv+hxwdmbHznqSb0Y4ahMwMRvKwhfDUKFtxknZIhVsjKH18fFSv5QxbGo2BH7z5RcNQIMlTTsU
xTOZV+weeRDE4VUswoanjaKabgzQsDE17QhoK4EIas43FcSF5JZ1vZX3CAQpx2SBC3S3HZaMm2Sh
K0MFo7rQfw8sUhUSDqmHukeWzSj2xdJN4nuMDzW9OhSo8Zm7UIuUaVHTO51PBKbJHZqConRN87BA
wF/vaOVIsyQcYvsRAGbRrjkadQ/IAQ/1jKIQGe1Zj2Bt5bLrwpByPYaMzO216oDTJnEXTfBL7wr7
SXhUFjd0zVrwkjJSt4dBjgG9g25SxFhTNlonzH/apdshv3GyOzDduibFVIUP39qpcQECElcvj4EG
nPKF6OZyh2I0PpvQqq6CGBUNWHMzAD+sU+grvBsSeLGE9ERiytFcch+0hxI8i/HbRBflNlkcZ34/
Yb+eNpZ3Xb3VUST7DUUija+T3jZLsUM3qNUpY7BfA/lSX+LBkJZmNlVRqvkq80TIFDqRXPENnBgI
FlSZNZhnYxRq8qt4nKMVNYvv2AEggcG0vkdtlwCHDesEgtG12vR4DPSOzUPYf4qS1zpA7xAyHyHv
FiYmv3Z1o6HnqjEh8zhMG9SJLA20VfuYdnSZj3UoI/kCz+jGnye09nOHD16yiqEGmSNzy0Wp59cA
n0YFSRH6yAy7i5s1GtJRriO7GS4d9CkLTD2j+AJfFgZTS5bnt0sTOjQrdohiLHBWA7MSKWYtHN0q
cY1qv5cLumtw+xbRkE/rx6BHMSA4GibjoW0ckVZj7JVTZpC3HJtHjlJRVutHXWAa8bWqJlPvWM7a
YMLV7aIWWcyxLe8Zyn2sZaoE47sOpVH/WXSMTzLxoYJb8yTYIJ9C4HMl4l+A//tvyrKhfumCwQR3
JsfA5368NKpwLFikpqkYe/gaQzbXWX0sGsy98JCwLtpZgcYn3iJHcehPUADmfEpXzJAMOt3SilJs
CI+9PE0dJklnVNcyPqMsYu6x1VVtr0QeTeYYDAhm/xoRkpE0vtRsu8E0wZBoQafgbAjcqe6DwQ0l
9jjY0KcKlXG7XYZG2pvSeQhdGk7E+LRqUBpTSRyGPGWkW1jM2Dzw32Xsuuwpmhw2/xb5BtW4XgUr
4rtRssLXUB+nLo8W1FOIuE5DMfvhsJhWRQcLlH3a6zpeyQtQRc6vyhqTwLQjDQgAW+iJiZUbPJsr
sK0LohbsekvpkEZxUwUJ1tx13LmFYdbIYY+xIyGo1f2uDELMe+IWI54l0YhYk8nSzx3f2EJwdvDz
oNZDx+aAtLB0o9OggOnlyEozgwqrMw+tcy/cwVX9U+RsaM4obEux07wY1OM0YTSz0bmscqgTQUi7
K9tWx6cs1239OElcmNNCZe2uyIBInesR75Ui0XxZ+V01iCa/miur6mc0emU2pmRAtdxvKiMbwNYM
Hm0lSQcs5i5I4f0RL90Gc0Ah1a4GHfBiYSze4GBIXJgqBQPMZttgFOSGIwowiwvrRdXZO5zTLYBn
kHEwSkPtppbHCJcd4irFi3p9xvQkm3cjVvJOras4o4mOgxMNMoXCLiZwr6OXMZ6ke1LFcbevK9Hz
86oNlNchXYx/m8pBwbSiHmAdsvN5Ny9FEk4xF5hxUpCuSO/kmMYANtzXZmSS3hnYLji6u1i9hsA0
Zo5wd2lXNVapaqap3iyNvSTKeRffcJux9sig5J0OfdsN0SYfl649UwefGkCkBPNWs1gx7EqA+GES
uDAMdphR+nKjZa7Qdna961AhRU0Zvc8CKfKnbM2r+QGWDMwDey8yu35ELY/yb11tiD6SCFLHIwHq
21/DNcD6Jw1LatQ2LWfzOWSBW35del5152XJAweAb6YyXRXKkQT48oDZSukcyH69Z9cDadyU+gXB
oUeLt1BthpXSOgU3PsbMnLELvXaUOwVm840ekQz8TKY6d9fWr2F7JRB7t17utsigdVB+QTK8E6z6
BpgviDYVl0HnYNaKfiZ1LZ72ZovKusYBiY300uZPtptuVWDHKF2CILRYLLK3kEt0/HIFVQe4CpWE
5erWiVEHsBsoRfkxXM7HDzHAPgFacp4fe6OWMCHY7/RjZC31WHs5b3qfdNJBVQ2ICUFRoiAl2USU
B6DXRHmf3dBC+GmHbRReiKNuy/HTV3M3n80qGv5q5yFmaF76arhaFrHOr1I03Xh78XCMDq4ZsqSB
2U2foBrNL2B5N484czHAvJPLosSVK6A0uMGgpIHgHbXxCmirr4FacQRXMu7fIVztZQJhEZ22c9zV
QO1sXzyAJhGiIhoRyvxQgdmIcxEZG/BuVKPM1IvoiALTvCWYZ437NrO98UkJvR9LjASPIEox+7bD
J4CkHOAtABvi34FWrGWQxB7la5Vw7LIeGKI2UHskMKlH37mbIQ9FOFA7s7h4g8J6GWwyTAix6ffN
6HlZpVMP/3DUoSSeebixUQEqx+bfnfWw5w243GNSFfmUgBHkkkD6PkthlBw9R/jt4DRORd4dVXHB
fnO033N32TNZdmuos1ugBesAknWQBcd/z4aZzItj+gCj7nnekLgyQ7IuBb/FwKodNnEG8fdfYzD9
6CwUL6xtTOv0lqgvFXuKx79Grv/RUIjraMS4Bq8blQ8SoEXJ/6KE5sfQOQO3RpWVQuxwTBKASGok
1w67tfsXGt4/MazCyOCP7EhAYdSDkYbJRID11xem9KdmCgw8EJ3tADjRsUIsgFA9vZsdoFs0WFVA
UhPMuE//nEJ1YRX9b2yjH4hlOUY0cxlYsTNIM9WbEqKWa5AH+xT1GsaPmMXJf+E08Gdkqh+4oLZ3
eNTAKd7BEKAXj34x2bDpctS5mwknE9xJYf+gUZXOS/svrvCfkCx/dCeqwA/DaUL5LpbI5PCwndn2
wJr/xQf6s1f/gX3WIdHPiUJxMEeab7UNXybZZf+CLv5nr/0DPRRlet90ecZ3C2I/ksIux3LQ0V98
8R8YZj4MfWuGmO+AQW8xSC2TLATy+M8fqD975z/QQ7N5LD1XZbzLSeBwpo9ZEhY4/f/aq1/+6j/o
oGndRWAH4brQtYE3r1dImVzN4z9/8T95Qkn0xxePbdhM3VzhcSmEoh8OmNKUknihyBWStOmSbgAb
+wCRE+/+Ujxf9KNNUSHzScCzhe8Qh8pfWW/dTRUCXv3nH+i3zfV/Wd3kh9UtqiUCLJSzXSNVAQRa
tcuE4Qr++VxCH78wVN74Py0L23hfdtVTtZZPIZ40fshcORToVfJii3TGj3mMEN2ceIGS7O/v7j/+
oBVxf/tPfP3ddGj288L/8OXfnkyDf//z8jv/8zN//I2/7T/NzXvz6X78oT/8Dl7397+7effvf/hi
i7rcL/fDp10ePt2g/W+vn3+ay0/+337z3z5/e5Wnpfv85af3j6ZsN2h6bPnd//T7t44fv/wUAjeU
lBE8WP/xj3/l9x+5fIxffkqL4t370uXvtviTX/58d/6XnyT7mRHCCJcStggKIMBP/zZ9/vYd8jPl
XKlYEAZGI798p0UEavHLT5T9HBIaEgTFKsJFfOGuOjNcvhWKnwWTSskYJoyxECL66b/f5N3fH5q/
3x1cmt+//rd2aO5M2Xr3y08YZ//h6BAIUuGC0VBRSRXspH50aSNZNdb4b94JwAZ0N4cw959cRVFt
qhba1qhbXbW1dQja3ghn9CoR8MheN2ymc5D42LN0UjE9txOQBjMYSBAGDAfPXAj9WJdT8MTDrDjC
/ma8i5u2OFkEluVABWHGBzcStRURDO1d64qPMZIYgalFy2Lji6g4ZHOsX9Yc0GOagaF+ysMWLNKC
xjINp2y5j2cDybBdHzG9WdI1OACjRIdIL9rVASqLExgGbYq5IaG7xQxDnWZz7n0q9BJMe5AF+5vS
LBgZDXoljxkv9ZcImudHQ027iQmtvvVyya8X3SMtawkwd8yN4l/nggkM2Qb7PlEQZlVYH3lFsZlh
4AFAogprMOB01uLYd/oWOZvVtg1wdVo6n3ICTUII4VNaRpbuQqLzFByZbrOaOPwGUs7cJNjeMyxW
WdbnvojrbxMg5zmpc60+chPkzzSuogJZoArFLLhWNNzkdGw3npNpq6L6MrYrUZJXOb2qcAPSoQax
B3HE42k29mUpW3Qigs5lvVkdKMq6aolJ17lvtwVb62iD0lVcD/FUvZctaz7hzEnU3qJrQ+vRjg4m
PrCNOa8KvV/HXYBOpYHyJ1Wjh8Nx3CLDIQdXRicUU8RrLyd1Nau2eytc5nyKefhCknguIcmOBObK
oE0WXxrdsDzBDlscMIQMgLVELQbvdgJbAuStvsUM2CIRwmRWnQDWYwyvUSR/AFcAfSQCSHgYkJEO
wBV+URgtxMuWdoBGEhHJuttqPNbPnkX0ri4rds7iwT0VbWHecxIVFQr+tlcnn+NRvPAxuu99w5c3
pwoTbjiaKXAJkZf6NRzAp03WELy0PUQr9jEUkbpjLAQDDUw5da5q4+6aou97wMNgLqRqlvZeogJ9
cSxobJI1JPgEURDGcDIM7RdQ6ppvcR/DCHlGz5wYqqYn2HVFTZL7Rs4gcFfFcpioKIJkDIr25IFA
Ao2k0x6JRX2CtJLpRaGVfODgGh2jsL2s27o/YBgXjCnrQN1PCBTfmz7ncOXKCK2/5Vhcl1/NNJhB
Vuv+QEpX2S1AZHkceRnf6YAHTUKZnslr3i/kS4xHbgESYNa9yqB+T+Rg8K5BCeIJBp8kTxyG3SHA
NZkfVgcDfAxqwTyk69uUz1vIZVIkM0ffzahkmZK6st84LGMw9AnZ/DaPVYvMxWIGPO2mp3kaunMh
o+wAOg+9ahs9tQnPPb4NiHHbL7N7XdFDF5vcebalcgJHcfbmSpAVRN8II7MUAG+7A5U9dskss8Oy
FHu873VrAMcgfmWmSRch72nobZusVGQvGKk3aesjQGSgNMdpEA6OJvBI7no0aE2/KdYW43a2liRM
m2luzJZmNWvACenLzwq0oGdMXIsTqcM63/Y+ojoJGJ0AxKkw3PU0siAH9f3w1kRVYbFEfBAmdQm+
GnhCvL/rlrJZdiAIGRAD127ehAGYP16gHEuGIR5u+r5ekHzVgoLtG+e+OCIyKO3aD6RHVMOmtdin
Rw38qlBI+dvKIeCgHav+mXhaXQMBQt+qinl8ZVluz1FWFG/hKCoNxK1ZtwOGxg4PbAZuXwOUtcQ4
ZRXfwXPSh7zx30lfsi6V7WiucJRwZDJUuv9gAeY/SQCYc8XFm6ZrQHS5BzM7X/jGhRVsGwM3YDDM
AHXKBJ8zFodB6UICEMjDaFODqvsJ1qnx6TSLBEQfnDJsbA62sf1VFpftbYMrRZKy42sJPwSodvfU
IQ7wgLkW3bESCNqhWQFWplUeXUAtHQOGR8aARjesCHPgjlrMbadFXhFvEPSAhnNI5Dpjc1K6fWwD
LDe3luW80VPfv5XCod/vlJT3vrP0BcKLDIsOfLszKQx9VvAX/yJMJa9kpXMMMoQP4kQCGL3tvGxv
EbwhnuFAXuNyQz3Xp8KNOtotXVg3G1eO1xDtxWvKZpa/KPgtNpvZiPBXAvqYPOEdFtEmHrmmSSEX
+eYRvWNwQFF3jXXLm0PGKMfGMPH4CXuTPY+Nwtg7M3QXyRDOBhnMBNM5sOua6KAMihQc/nAX9KY8
A20Xr0t1mcCYubmtK0VSTYG7KJCr76hkMENYw/Cuwo6UhpBFvAw5Ab6pom4TLsNbR0T05LuR3dXw
YdkMdRUdMCMlTz0xwSetzJwhzoGiMYxMdKxIJYK0KFn21JBc3AlTPhkQvu4yswAKW+BwAeyuqu+C
ioJDxjqDCA0kYIF5CySzgJK3bZfE47IV6SIq1iSZlvPlSdBR917KNtuhk84vHRz6TzQS0wEkCXH0
OUqHUU/rdw0GxCbAKMSmGOMVt9DBuDPQKbHtprj8Wnr7hj5t3c+DmvcZ/AnAIm3K9wx5fhiLTfWD
FFO7DxCVC35n0e76YJJxKpH+CX5zDzh7KKI2pc5Rew0hQYOExHHViQzpLLdE16EGk4uwo0YgGdC9
SLLjUJT+qV8nc2gDRKmqmkB36hZIQ0VegclgQFYk6LT3DBtQasAmfeI4Wu6RvRpdTMNBpk8us4Et
TP/dO4Sq07WEULDaYkcojqPJihsMSekjAVHxLhxUNSY+5+JM8jF+jHix9KlmdbifXIRcbjnLm2XF
wOfUugyTRUUKfR1XQr93i8rehqWuH8CbUr/aXmNIjWegNimcLXiEkWeN+XG42KBLeT60GrRoBjYv
j3CLE/RiGWYCvoQBPzPLK10B7nT10t3VIJ36hDkBx7PIhdF7PKJo3vgqL15i5gqLCak0wc3MbXFi
eYX4FA7wfR8VooH1IzQA0xGcAWcOfqni1zHAimybcnwQOSJVPFDB24kWtE89dz5LQDEhh7gV+T5u
tH/Ll9rcW4C+akPzobzCVKk/gWyEtbrmTXUWS7ScbdyDyBhEwXCPAnbqE1Dxiy+YaIFmqqcRbBRW
F9ETqeb+NaJVd6dcBWw+tuuNBC9wTHBssXnDe4s7am25NsnSiA/DMGlMPHgiN8GYtVeqa8keqPk8
pnbywVY4EX9fV+kxJ7dsefdgTC6pa1qktC/d+A10swowc+QwVqsLdaiGdbofaw/S6W+fsmcC8xbW
j29qFE8I0qYJ0FT+isWJXKe+bLs7CX4lyP1gKNb6ASTLcjPr3J1VUzCs2YzhAWRjsG8bUIzSYOk8
AFuKGw9rdvXahRYnSAYUFOk0jDZlIqiMXirA5GcFB+AHZUz8MDZxd43mRZ9dvugvgcw4BjiNk9/r
ZS32ax1wCzquwFhcxiMGd0hW+SrLhSxXZo7G5VCrELFuBbQQoA7n+XLwECt8zzRSDrOWxDiuggnF
Zd6JziTUSnXT9vl6CHFyfQahiz/hf2xhY1LVa5UMK5F2E0M/Bi3bGMECjBpVPo8K44vA6OrLGgTr
A1FNFmGGYhTOtmJ8CWtVPEDKp2/acVjv1jLyn9Fvh68FdTbBhTeoIfLsYSkW92020l2DUNA9gYF7
Cvs8j0ElHuN3QIL9vJ2YLKLtxfNPpTRGbNK4gnUI/vW0IRPi5jAIX+Dk4jRGkQlpWV0fhqFajyCA
g3LgIBYEKX2g/Au0IP2cDL0H8RERIMg1JKT7zoLeHyZjy2szWIO00Kl/taCofLieqwMGWSFo/mRZ
MZ+c86MaQWjchdNsyrRp4bETKLbCzr/tyYEiaulUW4TRJHwp/FfI7BEjj7zj4VwW4HLDWVd6CbKV
q85oCcpDbCfQP+HFXUPmUqltyAvUocs44jMNUJ5toq5Z+/QSXoawAAEqeBsbd9U0VRYn44xaboOJ
j7mDh/x6AGxxqW6iodpz8EEPkrcYZUyY/z3keDIP0Di236RZm6+XLtvjL0SN3gwsCh5hez/cNTq0
rzCeXTCnjjBD6XHgI9UoW9MudBzfGQlKDHAbT44s3dmoHDTuMipMlhoNXlpjtC0O1Jf5LTUNPkJd
d4JhPVTV/aCaX62H9xaWS7OfrK7uAihU8mSBMCa1K+envABTOEFfSZ4qnqmHmVbrlsERgaV6QeTR
qepBck8MOJZXDmIquolXxiCHcTGIQL4n6cjbMkBrWlSXQxm2TAfrHW4NynjSqOU0YhJ05XEivZd1
PMdpW2YuS2YwPl3ShkIz+EhC5HqZzc67dfIVRnrg246JrWC+npA63kIjWpwcjSrQHsGngdQWeO48
gx+EMrLptmIorITQoi6PcE11n3Nem2uk72AnCWAqft+Hgjw3/NJTgHirN5XEKZ4SGdpbBkfOcxP7
7EDJ2B5GMPRBnVmKfpfDd+YF01BK9k0VY4Tdj9lXbyVc7Nd41detYj09YiK15q9imDGvwvjE/e7W
+jtc9Afk438gqL8AU12X3yFvNL/6H3GqP0Bb/x+BWZTxi+HznwNZtx+wbHj/Rwjr91/5Hb4SP7MY
+BWTMZEwBGfAbH+Hr0IAW/iHhwRMWsIuXoX/DV/Rn7n4A7T1j/AVyp8wxu+AQRFFsE77f4GvfrOJ
+z/Y6G/wlQTvBPNzhBOS+McpTDnGPYgCiF3rtOmD1DRct9AbBOS6EBbgp3BqN8A/dKsaXjRbqpvs
jJ1E7zI999DuVeE2g3wl2+BwgB4h6/IhodRDhiyzSSCcuoV6cIbwQiTK+HkL+EiGWHtYiwBf+y8r
JlYbkJT0EWyB4tCgsz0MmARuRzcUh77P29uSIaEw6XM/qg2P2GDTpqbYYMzC4JpMmbXtkUrNTuVc
ZioZOrgbwIw5uIY2CcoB2Adhp2nUHHxmGGaCBDOF6lupsFIJmeS14VV5BboDAQm9Xs0ZLPn41RFJ
0XYjpBq7QIeIrsSWdgRrKIJ+GN129QJR39u0kvK6tOUTBugrqrhmBJAV2/cLFf3EKKasmfXxI3Yq
fU3Kiu7nMXBbRPJh51xalJsYSCewLz/6wOpdbtp1q3DpthCxF2nQQ0hI2mJ6sC31aa3ktcRU7kQx
2Qdhu/6gMMhPhtiUD5nk1bEFhXLLxbh8nYGFnQu+kjVZSdDCWwqCOA1dWxRd1aYE88RBUYzZAZru
GS5lXJ4Cn5ddgouGEkbrEKzVbp6qBqJfIZ/DfCV3IIXPDyAjaXWUGN0hoa+CkKyO5sUmsqHu3Qj4
WR2n0QwnlB0UZywMEG5B5oDGqAELfkwa7KQdCDrQZEEl3yFcKgA/SEPJlKs7N+bATDE6ZqAsY1x6
5WZXpVmngVCSTPZgPMI1qNyhxo02dKqrG3A96E05BtXXAHlSu8yh12irACw8o0f9AK6XfO68A7/T
yxkSnWa89djncSvViP2RAdf0CQDI8VGiVwNoUEb0deBT/GJQqk1pB875vYIeEx0pOuoNmBjmMHCh
D42C71gKJefy6gnNv/WYW987HPLbKCjyfluV4EWcJ3ykcTcgim7LF22ztI3j8gFBGBLUlBpVdZ3P
uwZtj06zejSHvhPmGlJhv8vHR2rLIeVQJImgeDFTD503oiNuwJ7vj6ET1dss+uEO6oMx5awAXmbb
Wz+HNygCwk0NS/l7BPlF14hbxiWDJD3FeKe/VpojlkNzDlXnsMwFzmILieaClgJEXejAgGMAqlvT
oJv5hgVk+hRV9uahzjlXfdReT72aj3kHmi3UIqL/L/bOa7lxJF23T4SOhMsEbgE6kZSXSuYGIZVK
8N7j6c8Cp3vOdO890Xvu56ajIroklUgizWfWfyD1Y53LGTZ7sbQOjhf0lVuwq1rjFZzRT4iKTbAz
Rj1WfsPYx/sizlrOh01EpjbK1HVL6fl1MrDHN3pTEedTTilPdoU7fwXkgTQPp1MZbwXi9vxuAUc3
H1unHrnVFOVXxsVbhmsVTVZnh8++23h63cf6i8aBYrqKEmVDUQkHh9SsaaXipymDwD0XJQGFjT2b
MW8FFVpv7JWTH2ONb+8LfZifI0egXTJf6oXLqJUf17Ponqxsmvi0ZPpkF/cs0x5LtEi3yu6zF/SP
cd+7jWb7LPY/+todz7rZtTdMByueM2K8jh8CNqBHhCz4pRTDi9opINxvEK4bIi3YDd16sitIV9yC
9Jg/uVTqb4QTMl81nX1gCufACluFOyfpqqcxJj3kZ2IhRM2ltC6/wqEr7xdLBr8SIjqHVPXLF6N7
h21hCL6xTg083GbmYk17oMR2+0Q8zIKuoFonpJhYOtPDTCFk4CrVTpQ8a/7qVZhQ7OmKJhi3cUK8
6xAYE+zevGdo5nWRq8q4ynuzz7e2EY+9h3q3PJExMnLPjNZ0pGVJlMbWsRq5B30QDj717vR6skuN
7SWE1qBHA9fHnmFtRhUwlM8tF59RJbyVWXibtXl2bggW+5o1TROaIGOxTTYeLx/b6ggXkRxIj4S7
nzmJXVMOGZ+Z8BOeu9KVKxXFqN77hl/HBxpbZ15L7tLeqL6mJ6dpzrKjxWS6kKXg+h/SkAirHyAk
/hRWnVAGS2f3M6o1OvcVXkDhVSoC7zlT8CDXqRbT2BK8nWffim1Oo2lUZg+tUq2xJQyqolMgzSje
SEQ9lx2sLOJbVYrmBDSPMCK8KYtAoGGN15mF+mLakqeg1fJTOWfxYQxcx/W0ZJp8kimUXcaoe1BM
cNy1WSM+6m55sAblmB79/f5RTCkhNPRfTSAGNGrgfjJwtDWWVH404SwyeniTfGl6u3d9S1ZJeCDX
OkTbvpaL9NqIlBtrdkK2Zh7nXyGi97Otd+Nj5675anhN3aM0hXsiucG1RjOsB72trRetdfMTC7Z1
bG2t9OyEZv84ztcLaOTJ72U0eo6dYncsR6PjgfWIM3N2zmgjsuFYXFqMpZX2TRwRHsbecCVpkDpv
5l3bjFqxtzLL/ObgNFOL1Sg535uhiJ7tiOQL3104p5QGT7injWc+J1PCeqeE7Kojea2u2TYEtG41
CB+BBwCZS3jm5ge9SAhKppaozYOt6UPgB0Tcpw01C5TLPG9SxNe05Y0mnpvkt+00RN3WGdrsrQ5S
cdtQvpqprPUS6WGYC84QLkkjobL+jZgwrTeDckEZBsSkwtBuH9vF0j4wOG3Dt/tWxds+DFloBLqB
H6EgEjjJLMZPXDTbSBPtQVaCYjhJ+fZXi1NjMpN8DAGTO66lDiXDWlYIiEmZydHqmJqniFiwYdNq
yLhdPl5Tf60WUumdHL3Q1qsvPHxEZ7Xqz21UY9RYY/0T7md2qFadureGBejBRb6mloiUzc60bAH/
InAniQjfYDI2Z1skw4sWZwgZNB+S60Evnx14jQYdwjjUt/it9ilflfTkIqpHyOvCMgK2sqB5XVbt
vbnI8EOPIj+lFeJ8JPLOCwg1s6as4n0muRbtmNhb3yUXeV8LVqk/u8j+SY0DEK8DBuiHrsYA6bPx
dY5y7IIUSlm41RwrPGmWEz6Dxol+YYWbPNI0PktCrSU3afJnfPRAM9eb5WJPoLhiVdStJX2lm9Ld
BKuXMfR98GNY/Y16dToayS2uWt0PEtrLlpzYngPpATolFkmDnbWzVt/EuVgo6eqmmKuvMuaFtRUX
syXO0/ZljEE5WKsXw77PesL11DiGq1fTMWz4XA7h+ARGZYTRwmRSc3V33Fpmmd82ov4Mmxz7Z4ki
8ycGij8GwzaAjPQWYRYNcbD2cUVIRMMYKFjAWacFsDpMBOExm4KL8ZTG0bLHzjFggdAbftUvJhUE
HwyrZTLtO3N1sZaLoWVezK2QkdXMPXB7o2ahLdLP6mKFLasrNtLJJIB9Mctk6VaHhu2C4UHER6c4
qx4Qi8Yfweq02RfTrcV+61cfbrhYcvXFntPai1V3se2K1cFz0qxoKPysDtnq8KnV6zPi1LI3+ZBq
v5qLGQgliO+9OoSsQMLwe2FWGBerhyhWN9ESeqhtKHS6d+nqNoqL8RjINCPSORf1O6ANrMm2Sgp9
wwFtfnNW77L/h415sTR58DgYxqvT6a6ep60P5hnNxLjLV0eUPD/mqHkxSs3VM6Xkh306rE6qtXqq
fHqwV/PVabW62SXatsTuSZpkn1lqFV5/crFoxcWuTdqOcc6rh5td7FytVeGrsXq8Mx8VqhEX67dj
RHDnc2TTP1zK/kd9dYlHA/3Fm531CHaxkbOLpZyB9TUx9OYWKwfPmXEyzeLVFyt6udjS0epQs0gk
H8k4qmugD4m5mVcvm9cMW3tw4skfOj1KAZSsxjdWJF02vHAeVsuHcqX5Q2XqR331zJ3VPY/sftyy
qhab6GKuxxejXb+Y7uEyh8/JxYmHiIENs/rzU28n56ayXcNTFwN/aBv901xdfWgXNLa01NhVM/fG
0SqqbUkMoAmgk9RrMsA1I1pUyVLclUoy8JyCPV3rFgqOR13yamzIY5ARrj/cTOCPOb39HqfR8jld
QgnVJZ/gFslntWYWFuTcxz7X01cDq/kxHkPuf4o95GaoqmDcG3qBBS+V0aU+DxaxiE7AzujWrITB
Y7Gd8hGJT2iHkXSuXxSPMGZWJ4rf+95lVr1fWpU5bHrlqtN8CWag2GQ/2jWtMS0cLjaNzAhxNGue
Q67JDqcMnG29pj0Kujfhzl4zICGTHu/kmgvJ1oSIaw/ZI+tFfQ6x8gtORqQlBrobXjey4c7LPDzR
bzhK3tCA69ebSlhtJ9cKH3Gk/wZH9+f8GIqCKwnCELpxhXCV/OsIBsfkhTUZx74nFJjcV+PS3RDb
1zcLItsxZljIXi+mv4NgrmnDP8kYrhIgq5AuHV59/a8MUiPWgZapdNqT/83OnDK6u5AeHlGMJHqq
loZ0/Dyv7KWx/vUvas//kgD6c3R0/XU5TnDUF6aylOtafwl2VrY9KiBEy752aFF5DlUybyqpENDs
oqCTuUHxdfmJ/5Xi/iZXxmw0El7/Xonz4uij+Vch7h9f8LsO5/xmCowOyEIEwxi18v91OPM30Kys
ovT6bMjqNu/wHzqc+s02BJ9knXyXNODg/FOHI2HGV9DZpStkm4qo2X+iwzF88S8fYENw/NN13bJt
iwfH5jf912hnzZihtnBzc18FuvWUhNayQf0tjjRGWwSnqd8PTB2L0nxCsnYcTPY8P6NE9rXX8R9r
X7i6pNpnpS9JFMUYL4u81t0CTiMh58j18Fgjau6NlJiJI42KkbvcOeDGkngpASFGEs9yH4IRe3FN
WX4vpepeInqcjGM1je5WKm26E05Iu7YVms91M92NqGTHqRmMh74d65PVFuVxRp3AEC+6q5BKLikM
QzNfNImQf0KMSU5JhgPnxXjlT2kcLOIqjS3thNUNPdC2kgELXQ4SDF4ePE9lQi3A1uyTdMvhnfQy
DLtEo4vs12qO181fPAf2PKJmmCHf2ywnEEgZt19qB4vx5YYBjALAkOWRKyCLJ7WKmxU7xFhfSl5n
kScUd5vSbb28VDlkGWk291q1SgJ5H7NmcwHYDUB8rgvHSgfExD5KCcjZeX8bdnP/DZ9Se4AUEVCx
j4Pxo9LtHGSeFgycLLS5vomm1IZqJYAf7gJlaRJGxZDet8s8X0lgYugwJnpgUVOwTseU63CvyjOX
c/sq0VHeNrlF3zVXiXswerthKrH5HXUZ3r+MbJpfRWY1h0RLa8wRV/SOP3WCdzfqXSP1FieP3yFc
pQCZgBMyKbnatUpXj3Yp1G4wzeZr7rI45tUI+n2vJebPKtXHN70b5FHjiniyo7a8l85sPLP3NteA
LhLbj2ahtJ1diUTbTv1Q5KvNE7a+SqR97DkIHbJ0cm+BOVZsXWkR+naJhjIPhYKvmlCPB3xwv9iV
OpmJNm51ya6c03B+YnRe98glDEIGkxHFfbxoNLW4ughgTfbk3gjpRreVFHAgVep013bjmGe7VsaV
0DUDGGBQ9ld9uyA/FCMvKcW3lAuf5ib3cdiPppe6w3QOxvYxF0vw7jZFetRSy3pjl5cnpc2kdYzG
4GUqdfeGy3IpPFsVnKuqobZLv6BoRN3ITTQgRmWrlp0OtafwHG6LV+2AZ+uRmTIYQjA0D1opF2rS
yVaMsbaxq/q9qpDKGTGVb2pKmD9qq5n8xi2PYuq1neqDElHKuu04RU0El3a520UMXrFegije5r3R
7spSNXJlU3C8dcYv6rU/da2pb3LZPNZN9e3GLbdZk46sSw2rqlq/W6zxNq/DjbIrC2rSCpwy5K6M
saFuA+RHlwONQu4ZaWURI8Nq5to7cXYo2dUmuKnEDZLePmLr+6MwubQA/zI37tLlaG6WxABwhmds
qOJaI//gUapnvq1Fx+6+Q20L6ceuA4aRopECQm1y3nuMrwILrMObm7ow+pkWrIkbVhNE9xLUoHsk
XhRFe7PnxfGUnWkwfZyRfyRfZAuvNEOyCRMUCO082h0N7tFR6VdsFv2u14GBQGe3+Vh0056itrUX
gyW4ddWA5Rq14D0LzLTQwoIPlyB4Vry0ft/Rwhsr2tS05vJmk0YAVqn+oecWSdfv4KUs1zSUxKOD
QvruIDqanoErcILqUV7RnkrvAsMJdmBB4u8qHoOO5rDNvXTpxLwbZxAxsamNxNW4+3iFORAIsjJx
qFNO8LjaaXyYg5hiLgQ51K1WGdeNBJdjplwc3Dok7mg0Nh+HGdZLQJcqr8puy+yi4VFg3r5q8GOP
Kq9nqtGJQlzE6uZ5CNs77u/9QH3G6j/DqaAsZLiHJbRPeprOZ8h82WtjhO0pDEmBEjB47KshvUoK
J32gkBneSuiPt4aW5nuHO9pdXZyruLvKh2G+E10cr1es4dl1zWFHxasgu4s2fbWklXYj2kJUJ5NP
0+1IofecRKzwfkq39Aj84C1w3e5NMTLzRx335TUvc3qPB2O9d3Yh001Nr7DyazqBtyHYzTPTt7i4
G0xh3CR9Z26ZGu76LV7wdUSAbdmMQR9vLbc/ZfOCrrIM5NgIHZ8ajVuM52a8dcvI4KhsyZfHYOnI
3AbAuV4cdzK3c0XjBz3GPHKcQw8j0lz5XHSSL1Ce/ZU+9LxJOQyCx8wCDduvP1vFsXnX4Ybswjyd
D4ZeyZ/6GM17GYQsfdgis28WWUG/WJ/W2IsJYFq1IdFdK8z2w8h2XzU15XWM5HlJx4fIbe3Q6zTG
HzswxK5c7ktAcKPKj4Mge9GKfiGH6xjnhaxv6umqNo6VFdS9X0SmfhUK86udRboRUEM/mSjAjMSl
TKpnzHXIrBZHj2Lj1o06T5WTXBtOOxMkZG3F2/sAXBPzMcZZSawmvDWrFghKsARE9PIRZB7ZKep5
4PFMbcvdpbzHqtG7q7GOlyeCt4bBuTfvj6Jt5A8KisMzEx+/mr4k84rVDqYlzMxb5bbhL9V34a6Q
UUcs2ZiQU1uYYJ41utMWzKPxA/lyfOLAP34EpBxYdKmCQQVOSXd4KrGrZzUn2S/IfqnP0Oxsk0cx
9gU9ybcoMQx5aPAqbru6ovDIIjqFdDEdbL7jUtnDqxuEn9S6DzxazqkGyrLNDfx97o2HotYfxcL7
PCfleJwpb9qZxEGknek7/bhcFUk1GyCpeEgOvRvbp6lI5ONQECojpkkgrHC7KydKOHTYS9p+Elu7
gcrMG0WN5sqgv7ivEzZTr260ZANhK9sU6Ff3KIUt5z3B1ooYjSIejM+APJmmsGDdADxt7jJlTc8p
dJ41Xmt7KCTSr9rM2qrS1p6cSW0nayYuJQznfmwhdTYjVmxsxsmLPgPTHSDobJuhqL6Ao6X7MYWD
GnLcOoCmcl8pB8+3gS7Lr6E1pt0I6Y/wCPiix8aKsXmSjoOJ0R4AE0XnqOznHYjN+p2ZO8tp0kv5
rRYNOG5g31Y4V6dcY7svjFr/nIuZ8WRx4qABTkNrRt48aPEJGzkEhN2m03cQiPG8zElImIrprTez
bFhISNh8Aso0tqPWUlyAP7If8zHGhuQcBdDW3alOT3cLjuJ1H7hkruIi9/XAkgh501cul/YOlPNN
75jdQYckt5l1uN5Oh+KjZkkzoCNsN/fjmUNnvAE4Z91mg5EdgoplnQgesxoZkIpXe547mkAAeyrd
vVVh2O7ysltxrmGsHkogtaZfV0Lf4RKcWBPhFJEzi57ymnUVj3oqyGuPfcIxwq2Xk4LntTPB7D44
iD7iDd6So45D0E7geCsmInDttb45ZJX9Hq9O/8EmVe+nsdN/KXsM6+MCe732Gid1v4aeEPxuIfnx
3lrD+Ii7pyCK9cu1aLVrxFD7gcPkfEzcJKIb0KaMs49dTnOAtfBscSmBR+uEYMbGNp+IW4aHvKXg
VHBp3RCAOZl2JW9YEbqtXYf5WYbGAFEnNONX6n/m2cg1ZmVwzlxumo4xT14lavWWcbJ+LPESzzyv
ds/ZC6RWU8/DfYpUjRqhpHNNOrMTXiVpyEATscQGhprebCa9yB4pCBjM+4CU8FakUX42W9DLvp4b
9o1ZckLBxgHJymEVZzgKZXkHU9SWBP1aPC7CjvHip3UTLltsa+hQaVBFL4JE96mpKmzOSFjaMVQc
May+vSrTLL8ZQEdkm67Nr41BqnumWFsmBzAGs/kJcv4XeB79M6x6B3hRqt76SO+vHMeFG4GjS6IT
diYZ26DAtITTQgwEHMJUbDR85HobLKPzBFgUQl+TNvN2cpSiu7dSdGsbppubMXuAiYYbLXJ1f06C
Zs+q9UGRsPNcA4RJ5FjRPlv77VPc7SMjvDNq+7vWh/AQFKV2NSVB66e5diWq6GDZ8Q1JXtcbZJVv
siTsHsXYkLeFjL0PbOZ5pswJXTOse229YiiVH3ghFh9oUVFyNuRfcpR28S1mXpI41A6GJDPMGxHT
R2HLiTNXA+IdvbjNmPnILU+MfZlXq+5Z49hB3m0Yd03S3XI7B2pOwMI02npDceNgxiSruIx8aoF5
Tu0EbBWe6AIxz6PS9E62nHoPVzO7hf/Q9UpulrHGVCuj7goZeNmiaw2eLYNlg0VHz6YYyEWQINjE
A8O/JGawPzJSCCwgnMLpIx/qzZoigfsVbUqruF16ld6NJtUDGYnlmmfP2hPbdDdsPSjc49xA13cN
85gAjH0IKifdW8CV/LCG3l4LClAeeXlU9qowmXTRphxKtXnYM/4yuIftowc+4NLZ9DW3d2pPZV1z
JrGYxH6f8fo6DeJXCuPaW0xrOFgatQlc5P61TYoqoTGXcWFJOhmfJhLNVJqMYbjPRJKD2gor9wcW
0fTRmWFwaqFBkG8jVs+Bxn4Nx6oPtx3UusTXwUhMR2Hq8YOswinfStME8UHX3WPjoI5CC/0RGFK1
1g6ILu21NGuP+DYdZ1AHdh54k+oFKsOjOfNRFJ3zBMzYPrHAQPaMK+eAcvqxVABdajnKLexv6gqt
u610MfwyiHQbnE6FcxP2pnPgjlWQNRRV9oY4LYE+zHXilU0wvPNkxX5sV1Dk8jza52Ty9hMI5K0d
c4UzAIAdk8WYDp2DSuA5RNO3sdFUJ8IxCAzwpscfITHctxKpd0+LoQeYRQQYUb5qLcr/zArygsRM
/9F3/q/69jfqm3JBrBiom/9egNuXf8rB/fMr/qHAKRQzV9pC14nMSIVK/EcSTpm/SYJbhtJpjRqm
tY4H+12B0+3foG1L19UVrQ8SouhmfxQ5rd8ckAY6owktnW/nOP+JAvc/ZFz+YXRLHYvB6ph84i9d
YUNxibezcdwmIXMopjFadgEJcF/Xo9LT8mT6m7HKaxH8T4L15efxA9H7BK8HL8a/6n30XtpUZhQO
GdsCccQKv4cFAP48an83Rc+4zJn6y8+yHUFpmzQKucK/VlTpuhumGUXjFhWb3hGTwLhVhZF+xWG5
uk6DcLjuIcLvMyALm7Bu3C+Z0Tal25heEXXC4Ku1VD8SC6jYTvvWShFAwubFIuLALBUH8x58qX7s
hdF+zuNiB36rKzbjZGLyO2WsjGbSaJa/NGJ5mIWp/gRPqRt2popr/dRZDdhCCjr0M+IlIL2gLCyp
qNy2zsh10QEk991PWvSLIBD7V6HMTRlkyx1kCM5qXc0ViQWaqwlX+PtELgyUphY8HGpIUzistB25
zoGPeXFwZ9nGIgxvLw4zhTQBEYsYWqipfbWYkFiJbWi137u07rwWMnZJyXJovmEsgZBq5ZUK+Txw
GWQ2iirOxSyfCjtOqw1VnuC4hNpyigm53E1Tdp4io9tagRh8snWvWh5xiRDGfWIt5NSolMwT7JPY
BX5bcwn0TVdrzsxrYGRgz20d/iNjRHSqXhtNOoUXI71tdW1Crprb1xh+s5dPFqigOi49xFkH4rm6
6YokAQ+DkBmlzAnl1rm1NXdLFGvep6FxrzfE/gztgVE1GxCprScZHbR3YEFtsty94sTO9RyHyg+a
JqH4GH4XSex6BJ74A36SEjRvqBwwDSZThVdGrdhIix9uyFxsBkfcjz211p7zn68X4UdopNd5EaYb
KNSfY8BHXW8zZwNIbB+P4p5poBtnfUVTM8J2t6LHDgvfF5PxBYnrrKeghhmO4TPzYi+qCWFqZEqF
0Zr3SFxE4nL9K5H5DiAmpPW+22P3fAtDptuUtAFZhe8hcG4YcvKNhHLOu/AYIm/66RCszan6MSSS
RNQBq3w4RUG670ztHGVNvK1cMEOUe0Bg1wEh1HNiWqPYJFbQ3tYdWRWtfGVMERlAtA3PHLOTcKdf
kmbqJp2YppIyOoMULQVUN3QLb+hGFxoQV4/FATkUu+yBveXcGHMU3pjB9Mn8lJcpNCQZqhF10UTg
loHGQOEQTK9ibLRpBV6pIe0ZinFDaVB4kwy5FqXlXjbGKy1AfoEA5zHgx2Vj/BmgejHOqiNNYSqf
kJtHP4xMkOBHy9HQGBTRDZuG47LPG3sf5bPrB+U4e1qWtfRseVA5ZoNVZhiNF7TqaRT8poXKzwPD
fDxLVFyiy3L7X2vr/4RMEDo9g9U7/Pe76+ZXFsX/am/BPPj9i37fYBVGlrsaWGTNfzey/hE1V3Ld
RaETUDUzTMdw2N3+sLgcdlFFjFzqLshHEIv/3GANh4C6sTINJM4U39H4TzbY1Sv7046HesseTptb
mhYel/MXozQubOb5uJCk42a9MNRj3T31xF1eo6Ebbpmt9NRrjfZQmB0UMZbBilAZiF270lk+7DHJ
3vK0GT4AUcVXQer2W/wr218WWj9QGLtdzIyd+0mK6YFvH1GPHau7EC7uL7Btn2PfMiJqcbVtjcjI
hcsq7yp3DJ64SjK+rNbbFxOL4qN00B3xEehVBWl6N5f2Q0qa+JTplD4mk8CJmUixFckSUAB3oWUx
o+KxLN1XiKSo6yOHhyKltSQ1CAmiYPQSDZN407YVnKu5fhS5Ga2zzdhXqs59qCYt3fR9Vz9auaVt
2xB8WTiSRmJ/tA8M/qCSJ9zxBR4RU0qMIPsGOFycBzOMPh2Zk/ud2+6zx58gc2nkeyYicYezJFdQ
a2B73ST5RHYKHrL+nrKAUzyze8o9jnse9bXhYyy0/P0WpfzdRBGoMKxtMuA1qfS3kmMXKwppX88J
dTbHZrCv7W6AGEo71/nhaFl7imqdXiHkiWogY1KSyP/vkvB/WhKksVJL/v16cPpoCtgt6Z/O3Egj
61f9viA4v9m2IR3Ol/987H9fEKzfmABj41xzfLY5ReOG/3Hi5qm3iW4JVGSda5/J//rjxK1TSzF0
2Ck46PxB/kcn7vWE++dTKQuPYUsCdXwn0/nLCViSFq1UB2oSqxPo6nwLs/tbdwpS0DyCQXc/lOl3
bXV/N+sVC+qvP5mBU8wq1R3BKB1+l7947WFkm2tzqt/KwG1+MWJOsBtbFlPS7EEPrwyxYDPEOFsm
eSTqjVNbTdlVNkTLTay31TeVIRLX6Tp6j4fdcV5LZy5PiUHki5oovMINoU+X4xPq+p2V1RMHIjGA
2bADw48a3LFFDuqohR2cKCanLES+ucpnc8jkZdncjiFDirgK/SR2WdASZ8QrRGu/0yijqbp4mPOc
AlkoWGQMcWKgjKDM0CQP5qTz8E/AipgXpunAgvX0RpHFV14/JeMNQPYnShH8vAAExJ7lLL+f7XKb
VgkHnKS9XpsuzJRa9AXQi2AwYJzGfPE4x6mfl/VAel6znjtFNcNvez28JdpFJpS6K9NdZrrrkPQJ
ShvUsZHkEg8nPvwRU7d5kPYwoYRF1QYc4F4fjf6e0QLWJgA/+4oaQTc7JdW3miCQu81Bc24Rfrvv
YDJcjh0lJCY/TDr3q6tYHbfM6dK8sCGhPIkFayFkdprcBCApHlomFlCUtOYUJKMRJgiW6TwCwHai
E1en8TTaGvRMQOO+qdnyZopz6xYgchxtjXS277jqMOfEasU5bqfe76uJ0zzZ2x4m7WpYLLXqjpIu
NX3sKij2pdVP5yFxuh2mPwXrJnF3Sdwtp2Iaque6cBRg7arV8F9Nu/wB9IcWUac5aF4p96l97wxu
eUf3hRxGZKUs6fQdO/pURZ37Vlu5nUelxsKuEHFFd1wsP9C3KDXB3l9ZPAYoq8mrMme+5e+NNY2W
Qv9la9wDtyHe/Hag7HEXyRFMqsDksP2+kQwOQZbFJx/Qy52iTIZ9OAjmY+IFUZ2PFGnmknrRD9qo
irBrMstgI4ci8IKpcxxY4y0BfAKM81WAUUnagvkh131P67UuIC0g0YrXUJTRr6BT1U9emfihxeS9
VamN7F7P2VxsY6uPXil+rG2oPg6BWBf0rCX1iztp9PyUxYj0g8leT9wR++N9pNl1lEsiJz+wBhLd
8ZBEpAxNHVpNPBm7pM3mR6NczIdCd9J6M+pGt7AF1qCPV1kMLo0iXZ6gl90Pge6+tw5CZgMQwaFr
2pT0Y1DBN44byh9kHrnu9L0+rSd3xMSya58ZnECazyga+VHHCVSdCvdyQzqVk4jMkkb4tV7rv7Q2
1h+jrsp/DHYSgFky1SvwaGPwIpIiZFJHUzyFVH5BX1PWBgwOQuSxlLW1bSm74pLXIVX3gGE60Dfo
Vpi7OHLQrmWTafpGTsrg9EHLbBth9+zpT1CKI2Ooc9NwxAGM6DDskaSbBxrVdJ6Zd5GdljSddAyJ
gFUkJYA6ctcdtdu5mqlJMwQy/ZHMGqlJQQdghSOr8qcQYIc3aDf5YalXzKquJYpxOIR3r3psz8Ej
QwAkqEocGr0MZruj+WcDxycemPoE/sb7uKTizltqe2UlgdZJpyIwYJFWQB+MNhbDAbaksvL7TI+T
7VK1UmILTPWr2bKbsJiJ+Y2rh3xnMecddaAfcLZTemH7lpNrrl8PTHyFoVtRfKUewFAyHvKODPLE
vxQCzCWPQs7WSVxmRmHVFf7A3Lpyk2rLcDMSff2RMRtr8SnpJdx8BteoDgI78y3u2gHtt0cu2RIu
YZAv4xSSa2Yy93eASKtnh0MZZ6eAEsY2GAvrdYQ780WZvlktyZ4lPRYuakLHfC1q1Fm02AgO0BOu
9EAzMAFMM73BXxDRXSnCMdoihJnHkmka0b7NTFIQMyxq3Mhe5+lqyjxmdl2daB9k6afAn+npA2k3
4HiA/2Ls8kjMfGeZJPY3SNucRJm+pVk+H5xm2JDXArNpEfNmTN8oXETaEkasnO2Wv6LbdoR07/Tn
psVooKe+HGFfMBGSRMM1n6TmXQ2afq2ljfrRJ01+HEhin5YEWDL7nMwOMprZQVM6yy/0oln0mJA3
3lgdM0m2OcLzM1MBkM4ZagXdybQteA704R6nldQbczHJyV6ItOKRU8333A/RfUP+NfJjUgHbgTPw
jYP8v+MXJckQlvlLUYbNMUwdmviJYtsJZRamHo4SeYxC+HQ+Wtw2nH0EHO2DcYE3/RgBtFCCPNbq
MX1CmMxurIDs2hY+NdD3FMcn9o3KVuIQUJkZUbuc4EOEM5ZbLzvSEqWcCcNDXsBTYm4bb/Q6KAmt
YHKYiaXzu01BNL+aiymfWH6ru6kxiNWJaX4r2Z/P0ggnehbU/N4YwuFCRW8XJekyENb3cblBXhs9
4E6vnVfXS2qieR97u7uzlDbcBNBp7oRq7V8mSqHvBPHybPMg/XSlFsAoEzKG6ZLtDeZE0EUouwBH
GBfia4kHhBO7bpUNLJtBEOubZtzHVo1XV2Jnod2l2bkeBvVmM+3ge0mDPPL1qKZoq2cpg7L6JGKs
pNdNtPWulskaatzDwHmdST18sLvE9xKxFPxawD1v8oyeKXCbsqsAiGDJpuqWMZVl7dMzsSaG3TDl
CERIY22Y0mRvJjNreQjwEKdWSz5q2LM35VC+DHkTQWaimxMlOhO28hbWPwcDcEl9p6nhNEeWpGBr
RqNfz7j1fh6Q2KPXqlX/j70z224bSbf0E+EsTIHhlgQ4iJIoarLkGyzbsjADEYEZT38+unqddrqq
M7vv+6ZWVVbaIikwhn/v/e0ISzz2n2TR8QAqmnmZHfxQdu+cmgyqHwKfleIAwfx3ULQ64Ou34Ikn
6qWcHfd7UNphdfBNHrM4tDtUCsvmkLBxB7//DDyjAGsy+OhCJL+CR2bnabIbxiuDISjTpIuyeSj4
djoDWuU0OZqHBm3Yoh62KGm+Y57ZnobRpbKtVzxRtdU0HISQeLauybanK7wzQJYCtks2eOtTl1jb
WKer9C3XuDu3xuDOZ4prO8SuhdJEMBgpvLaM6fZtOdfLTa5y43uSa4h+hNMYPpU6MLcYnPqvjrom
YCvSmV9Tw2u9rdMtxTeqDlkFQqIEgGnQ85+aQLruIR0x0rNRrdPLRFcImzF9fN1xoVE53PAITMmW
ON6V84cD99GkgDXYVROQtQ1ub6WxaDTq2Hu2/1EnWG5mF5UsLKtIKxlunR7rixjd7MuEr3UjjJUT
m04y0F51125Gk0ZGSqhBqIZNshb0Chg/FiuV73glGmxC28k1rj2OawDxLajhWRkLd3fUqWGV/DCZ
2mfsZkx6aaqLamc0N4ZYojqfmwNlEDMj9yJwL4U0jJisTrCDE13F18QCW+6YPKDqUdnhDwQFA13/
oLjZ+sKT6HxCOAfrSK8B37DWDx/8QZORzebJ4G+s/MfVWvI2NvswezIWC2V5mPj8+FK8UtDEckWH
BXPgoCuWL4nL9b0DbGlG+SrmJQKC01l4RuTwSdHN8MMlIOmRXeiyets6iXkNZ1nBpxN0owbbmGXP
rmRUsWk7272DTLRscpsKGOKmPIUw0qYmiyzAP5+5gSNXrqp+mlYWlY1sEjlEBJp8KLhNClYt6fvZ
PhBxmcEzlfNyg0ON8Iiq6pF7ADstSjrzWsKOTsY21qjqHsbwUEfQYgiyC13pOLW8/EmWynhsF2rM
Vx8f0Vr7K4F7pf14Aji3bcPCMYj4DJNJI41n3JRVQkZ9BuJGxUTmhc9tMhLAcxJ0ww0bZaWiVI9Q
OlpLVbQ6r15G9YKkCCsy3IWPFv7mi9XXdMAT0/XioZTmacZFOMKHutLNUtFVX6goCyGoGEP2s/RT
zejdTzgVNUbNERHqwpW9ONntqwn+7HmCAvBh12l7oP50lseBeoO3hpsxPWWOJjHjtqm54xorzrj7
wL44hO1DDGqmdQrTkeNhCONA8ynj/aZpJiEhGrjkidmGW3XRv9SNvuYxhC6A8EFPL9ccVAfzAZYM
ykjFFIhmW+2azz7pjw1toD+bX2pK+UtZ0b9UlrE2yHKKqwLjgTW7Z7DLETJj5hzc5HVg3iTUZl6X
ZVEe+0LoB3xdBEsoW6Ik3iU8vBlnWexzxDki1ynikNEWH54P9g3xI6dxJNTi4hXNyQpQYifV0ohN
8/WclS/ZSmS15/IVtw5EUGjq+7w1+si2UuhJtnfu+AKcc4MMy0IoEzyLi3vT5/ihW7rKmSP1JbU4
TNOSNS+ibIDxMmPP3IGpz/f4sZrL5FL5Wi+6jXqLUyOsuUUn/JgFRFLbWHls4MzE08OobZkLD9+B
6LAyVAecZxZN2lMMLGF6aDxtvpoNpAIW2IIeD919aZJxILxjQ11CXoypp1l2opnP0CLnKbLF4B1o
CQqPiZ8wf5+kDZsKOcWMwkTlJ8sqJ6TsPFhjU1OznQXwj9ZRT+62TcKE0WTQ/Aw6f6/oCfmUS1Y+
pCO90/3YhFTRjcGNn9nOm6289CNgA936fECDrgDt9+5ggmDIk0zE/I2l8bAyxve3M/h/TrxZJ59r
Go0ONlFBwmwUEzw7dWacgKbCRwKUf/Ah17xIOPxfkwFL29Y2F+NzHPym++qUXIM4AOTUVTQJktge
Q9gUsJLacwRxLDXBbcvqA4sOgpSVcbIcs5ANrJgBYmwsuZTTjsY1etSLILwwVg6KHQ3AmCIBFnDH
MSWBakL4oIGExUkBHgF7pgxkLph64sTbBJNDywVnpO5G/lp2el7ae++560irXZ6Y0TwbPBSjCfjs
IGquCTQeOsBW7Rb5kfLRwRk2TmN5X3uqIn9KkdsJlSFhuURBF4RwmsI5PNRqQlR0moxD9ORU3s8A
K3KUM8k5dVM33S/FvPpb6gc5mGIb9n7o2u1RSuirAwTlgkgbHOfR7c2RqWxgsiQmgTdFuPXSZStl
1xJkqAGm7vM84XJeVM1obyj7M28HvEaHqh85PfUBAPMd1Pr+R79AJ9v///no/8189OousB1Gd//n
Cemedkf9rf9dM/mfP/U/ngTXZxjuesJxbEwx/H3/mpB6wX9ZoTAdwkL/MiX87wkp0R+cCsKBHo18
j9zCH/pfE1Lb/C8LaC1sCNe2CQ3Rx/D/QOf5c07J3JZA25UuG1qYI/w/FJPQhs7ToZ3HvUAP2axE
Rr5k2LH+gb7+p/XBvLKwrzFS0no27+uPH9NhhC2mtPFij4TL19E0gl1gOqlmmFAyF4L3+K9HFsTT
f4ZmW3+m9a4/0RPYg00igo4VXF/Rbxz7kEIX/H6JF/vWHDI+qE1Ub2LBbP2I+01EqXL+FAwAGfok
eOSIQCEWXQbr12ZxrL2pwuIGMpdzY6nRjlEwihug19MdpTXrrUWo/O63p+bhXzPp3yHffwDk0eWu
qUKeAyFEaPrmr4Hyb68XDCcjxJkATZm09cc0LuWWEQT/WbLBRwW722ZKKTfEC9F+aAIMH8McTK9L
Wsi9GFr3M8U69tLQSkd/+9p+/v3Ls//9OeHlXTNsaHwgn4M/5tk0ZJiyIL0VD5Z07/LVQhrPRetE
fjdlJxY51F/oQO2JKPwcmwYR8T4lacFrDg7Z7PrIS2l9hgfDniaPZmZc5pQcE8MQ0LMbT43lu+N6
wX5MXIzI0L2/D4yW9/Wi5OPfvxf3T1Xg+lFjgESkdBwXYfL66Pz2UQf5yg1jcEQshyq7BVrNvsSN
M40wrGc3E1QcRtGOKWKj7aaPxpvaZFMxjIUOXl8RKV5oXIZ57t899C84mlZzW5eGeJsxC3eduPN1
fm2ryUeOIkZ65n42HkHGQrpKi3cpFLPIRLyFonfue1quIaiecX+OB7l49bHUlXeP3KVuqZBZJU6S
ifZkwqfJDtABfhf0FE4zASAT2oDutDSzj8Bj+LOxBkeehKdIkBQ1x+GM1eikaxPBvbCNsI/adS7e
/v6z/DffD58lJnnhOlz5LIe04l8/S+njUBTdIsBHO/W5pcyPTXQybxGI975jfRrFNJ+HJWeaT+V1
Vh84fEyfnqr0d1eq/k6l0wjFWjHtgxhZRb6hJhSPxre2ODjlQ5u13WEk8wSWXdbLRzhMFtmRpD2F
1Wy8WU6Z3soVGNS24ky+Qd6Yb4MSdk4Pt+MfHpxfTTe/y0m/3qx/3RKCq8vp1///24MjA1OOlHt5
cVeq8T6tbZqT+Gjdo0T4ejAWL9wpy7Ip+6jWiwazfXKkYMJDy5s8WKsbvKBDLT9xzZs//v738B/W
1+C6hFzzovBIvKsw/tsrq1Ju55WYBHkVW2wxGX0SZDkyGZsjfx7/wVf2H9YCPGy2jYAHrpgl/a8/
jAoCmpSXa3v80vlvJiGC67e4OP/9W/o3LT8M/vJT/viWVkGRe921OpWJWf7ThAh4uwwN9c5u3yy7
v/9Z/2FFoK6BPZodFUbd1aDw+8fHI1lIieM5pqDMPjlGvX6sIN9vXe2Yj/bcsew2GJ4R1E2zeWBK
oKO/fwH/4SMFquKGPl49jAvunx+pMZHcy4SIq96HbTopwnnJ6v/DLmxf/5rfH2ARWBwcECRZwkkD
+386EFlyg6UqPAQb/Sg7O8Wss+yLfLzMtIeE+XmGTY9N4uMq2w9ZZZxXCw2E/SSICof6x3AYSPtl
LnlNclj7qzq0EfNjZ0s6FGm5jyWet405ZEdJ+QQ5xXDVAMHVT6IX27//yP58PijrENcwkU/HxvVc
dU07//bIr9QgqMHjrq/YdrbEspCMljGNVq81/uG3828fG/aU68bHwBYhGS37rz8qWxO78gc8bn7l
pTdgIQyGdut4SjWQQodY64GPOvyHH8pR8M9vtWcyBUa/vq6svuB49tefOyFw2jUtGiDjJ0DiZRs7
zPah+8/TG03mSB3W3D3SMn2kuv3dBzGx86fF/karhLXpzezE2Yfrb+Az4vAeOimvrXHO1R0j91VP
TwJDrPfE7t7b0QI8NrUb8mDdpmOGtlEVtxR/mo+iHN2N5qb+ENJhsL3WbIQ5pjJmXNST5uZi7rSV
CMCBTFBTbd5K26h2PvbWTZjYlBnL+jIo0uFA1iRfoEd8HVsW/WPpBk90Bw7n1fvmyvWjQWY9N3D2
ySuJ9K1rjeFsqMLeTUWXRgzmfjH+6o0GTbevqEg3Yf5VxfvCGPF6o2voJZm78cOuQo2+6KKO173j
vs+5DZLZrJ+lHB90sB94nzlg+x9JTnOioGh2kxs0dkLLzNdNXwm9E6os4wbYJEZ05Bd70fU9qkj5
YM1eQvimUH1sYbLcWHqwf3ZOGdzVGMN3sM8scgMl48oQ5FO8Tqi4UcIu9ZUsFHAz/K7oRFzsKu8J
WzrzBkUP4qYZBpdCUpUtJ8ro3Av6GUj6nCCHY8YhkJeWut29XTnU1mNoIlTEjbdf7PBzmZjETsMz
5tSfuAPEa34lvTH2q+MwGL9QdHHT1XO36/Ct3iV4L19VUTggqbWgplO2NX9XRZQ9XEMqrdWlDhke
pqRQoMPS3Sm1JuadggUuA/BmCLrjWTPx2ltrJR5Is9YfxLO688DY190kWfoJGibck3jtDjiA5AUn
pvXWKFlBJXJAJ/YtLio8uw9tW8sLuYAB9xKBL5qObbVEXQEXr0rX/sJQbniRdoH6RoHxs5Elci9b
o7w3pKK+YsbGVXLQuh8KRc+KaZuRxciBn+zJ+4REd1xOsxnjgLS+GYmlj9CJxD3efkoi+O0d1qLu
L4yCvuvRX74X13c4mXR2kxp4MFN3v7bPpmVZ24DMmkqWu8Twuz20/OnYWmX7I0ms7Lk1eSQVDBkO
4AGSrsLAbPjVGvW96iNgZGSz5lRcfDVl9yUUlMiUi7WlSbP5ZFwz74zRXW5qqetzI4KfmRLvDX2G
6DIWxeUbjd78hbRBSyJuYuK7hBVnOqKMQ5etRwZ7dOLo9IuW3RdsZnh1e2Hp71Vr9a9pUHoQJFW9
D52ljfEQYAqBZXdLYwO9rKH2DpSlVDttBCnSKC8K43rz6urGuMt5VRHpQP7lsnlkhQUxxJDjaAFX
jvm30j1G9tukG386Ij1RUkAgqghp1GoQq4C/Z/wLkBGfxjkM4hEaKXO2IDgnHaXKWEaCJ2dYvneB
aB8rPXlnMbAq8B2krYja82NVi4dVms5lyGp+J2STEN+7abhxLRo+Q6vPdlk4TbinHYIerbz1C+Yf
peMRs14YRwsMIC89yGj+mVxPpql4g63qtotgdRRut7BBKJreraz41g3NcDumYrpnNFpdxNJOpK+N
Ojak7qOsAnPt5u8KaNwuZTYJrLIChWGS2x5DhkhY9u8Ji5EtNWb7hzMV9D4GihZnuiGjvEzVg23U
2AsTrnbezqndVydRgjUQx0ic4Sqw/PKMdDU80tl0suoRGaMj1Fw84wtseMeyvDjmbG2rJbc/TMBB
j3IsOOkHE6GiorN9AG1rU0TYgc9IgG7UyGw9qNl5spJ5KxrXppUE3LTvD/tmlUNMGez3ZlSnzBIR
8azvTY43I29Gdz9Jz95rw3xqMZp3NJDcNWJMbqcBPMZGmLJ769faiqSamuRryvWMGVxS+yTWl57b
9apPvdWnW7t24rkr0/sBVCei9GRts8lZ6VymSnoDbha3Sx42TOW7xt15oZsjFCc3HDvafVsU5al1
jPHBsIioX6sliIG28kZ4XfvoeuqSlfglyOIY33JXt99WbZZ7K/GBdEDOICXk5rcAypw3XjXG/qEU
IEryak/Dz7rPPJl9CzEX3DAqHTaott2jJinE90KGh5FOlC3JPa6D1RJExKfro3QEQu0iFB1HpXlX
EYDa9QAbecb1RVufZcYcYeNhlX8OerD+HWPMB3uqlkcPyfhEFn05+atfnEj6LTFV6cmXBkLW21Bh
m6fW3Xqk915h03fZC6mR3bu6z78yukTHdzu1G1Xgv8nUZFSagW8onJTtNiMP75VZNJdO+sBkp4f7
MLS3E0ywUz924jZxBhFnyWg+2wAsLlXeO0fdTcEtRldcmWGR3o11wH/rwvFe+cWHrFXxDArF3F7H
snhhVKyG7nsAi3nXVJwXgVNdV5cwyyA+VZJzP2rycuzcK4pW38jhLEzIEZ3XnKcKDZN24qDfotgm
sTEE/p0DY+2xB8L8ATOzfvPBNW8Nw31dElhrmI3Y/lQ/7pnr6nDTI6LvAVM3QDi9+qYvlcca5uod
2rQT5SZlNT4siicDPQ8f2VqF4GulyI7K8eXOXMh4V1QtRqtb8+AnPdUX0dx47hFAK9nqwPwSuL3/
EPDnMawZxqUJi+puzdUHRA2U01I7nIArTeWMHu4RIQ9+537SbY0NYE0fRBl60byMZYSXojiOaH3P
FB6JrUIs3zCOuutSGdPBhjUBKK1O6kkyIFiyGGdDeMamNpz7vktfuGJ6aEJVbu2AWgARpYBG3+Ov
Tl597VuPdd2bd3Y/yRsHZMLdPM/dRwcYot6MCi1uangxhuki0s9m+CPIwfiUOe4WO+PPWRQEAflq
mKfnHPp2iSicccO6sHyzw86/rVFmMbQ5bRPr0G8eZeM3x0wV488K/sWwQTaT0PKDcd+10sEvYeXW
C7gZegIyGNFRK9ivR8Y/ZFm8xNy7uKbYKgeVIBJaA7/8CtpNN9XpflGOAIiaKE/Sv0rWAS25er2y
LN+gZFQp8QC8AxuZES2IC+w6ZKvbIrynXH3c2aUxRQ6XoZnFxhDvqWIL8mVSvWPe8vehMBBiS1qL
UL/rEGeVkrx4rOY155nCiUdpKAIuyljPM30sHJlwnpxRSbq7YiweCXB/d/3iy1C7wy7LFvtGp0lK
s8P6Rn00X2hy0FskFWjhzkqVVH1lsFy3G9P2oWuEelXXERGNybWnIgxew62NCL/LkiHb+TQ1IwL6
FKLpOpmPYzbtEgKlRV2F8Fw6SpAIiVJqtDTFyZhz+drM62lIPlbXfwwm+1kH4zdLZUfocV9F2b1l
Njp5nRr1RY1mcOjMxkdlqv3bagzKPqravI5a06J4osWwfl+bUoNjoXq9rowB4aeyOSfR2HAXCt0/
GV2JqQzjVEdowx7uyyYnLA8jVSDRNwAgeQnDg0pEeqnC+SmZawedqmneZ5DfuLQn0zkwWpp+jkXS
P6G8Kti40HaplPAPjbHAERVsex+0wZP3rS2s7K6HAke59J5vcoBjSbekoIvpMBIBem/a3tpoawhi
r03RYNLwxmlKefFKBi4bK6S0fexyefRFM72SM2bTCYKRirT8KiZ67cqd1aSdkmJDL//kzzRxpbFK
RWoxIKhyjAGDuuLjvEGGKqAMp93ZJ9WJIYpRa6ztkNSJmxlik3st5fNF5u+pXgKWmLutg/XUNvAF
hcGTMePL3PgMDREml/adC7t5YkTR7nVgh3y5h3BP1gsbVLJeqP7ZjiF80p6h4252evMb32G8pQ7V
O/h+1gdjNId49sOKYzDdIEeHtO+dmdEWtDFnXd5VmUrOmCmbmCZ5ss4W1tYhCfIoJ7F4qtPgpRrN
Gxsfw/d1SPO9mansyaVx52kVDrWCksLOvGY57erQu4ShbX7NRBU+DqVt39m+SeSHWPWP61L4FRU6
ewK5rFD5rZIsewFzlT7k8IVO0v7ZLwmSR0Of/2Bhqe6zcZpfJnNBUs39st1Zqmu+XpmXvIesPGRp
sN5WVHXcW2uqLqOG3w0lxDlC7+/xONctYSM7/ZLLIQHogAmZyij7NHkBaAcObF/qMHfWjaaIbM+Z
R0J5Gkkv4L4LD2r00TiZMuRnJoPja+kyGZyNpb5pwa6HQJOm7mJ2mc84ZdXLoeG8dvKq3vs5WQrC
6Fo0+cXhUb2ooACSvzEm2z4Kn/txVnGbPJT6WmtFg0C1g6XRHLJmKr50Xa3fVeGaVuyYCAebVq2I
zBzOixfcc7QVBYsVu7Whuw3kNC42QVqb1EOO2b3hmU1siVYexkSPG8OxJNfATD+wTRY7oIuVw7dE
pWCvguXVwKjzQi9YhYkrEJGSK0qvavr70p8vfkJ7O0afcjhI3oJBNbxsPvmfoGUn/IU6LpeAzCSu
QLSOOQ3EI8D4PPJ1wSkksUt3q2CT4GOwGJiagEcgHOTqRyWTOR7X0T5bOKK43nPguU/g2nwTWVK8
N8JodJxYZDNA/rpT/kjcs99XgGtN+ruWQZ1aKuI2YKAfeaOM0KWeDS5V8ObY1Jf97Hv1oXQM03mt
k6T7HO2CzlCbyWFzY7u15265GIjpFC65RydeYvlLVC2lniJO0oZxNoXXBycLZMAVuSLehnquD5At
nMdqdcJDbuQKXvLYwsbkhF/Qlgn8K4i5Z05wWibFUrCuA3ntMg/hpTbYj/t25HCLaUTGS6cX+5bx
XoIhLhcIVUFbrBBlFfADoFxUdofdS47XdjsZAJMmRW6lM4L5c5XhWjMGdqeb1Wjr78KSV0hRxRa5
sMMigk8AXanrW7/Yjdt90mft3QFUNz546+p9SKYOsTrBRcpWyDLA78Zt4mUgvnovgnS571oMrbi5
1mo3itG8ZRqWsp6PWGuj0anyq8tSnnMquu5bUxS4WDuui/6kgu8F7RRM11m4vygLQ1QcONOp6HER
bCe414pSOU++dypsowrEzxuSEt+rsYKF7+XtE3j94DbRIi13RuB8r2wGUFNHUWDvIp4wz9wX43pT
ljRxYUTwOc+sRvqYL371PMMc3TmmTE8yC6wzwVLjCqIdNDkBQAq7pVn741IrO5ZGrnv4OK3+Qu5p
PBRsX68p/raeFT7zsF1MVnej16L81nJciqep7Q98VVPAOoP1ILvCwF9eXmnVs20kBq7cHpP8PC84
5AReta07j+sdoDsuBtyGv9tCBUemq+nJHuefnTX+1J3xYnIF2FRFbh0dCwNTAMp/504soa1ohlct
0/QmCCX9oTBZfo54m/PN2ubLPZMtdoaag/UmwHA7EGuyGINqgNnrLI2fHQkwmgl957OzxdT9uP4I
6GbeRDKLklrMF549mqQ2x5yrPUEbc9mYzkK5IRzgrZvw5vBTcwVfX4XWI3rgOn3PoUOU2zEAJzUn
/gPkcHHXswYL3lYSgcDomOiUznAacTEecYv0G74d7yZ/i7eBvO1GXEzKvdcvM36oNJgjvYAbG5jD
pfuwvpLqgulsKt9563jrNyTWsBJfgYtoXG3MdMl5ZXfaugY5502RLOLeIOoFMRibDPWPQaSs9S5r
anUKQe1sE0BJH0s1M26rB2OPe5Putplsq6OmHpZcQ5rjis3lI7TEseNIm24A1dgTVlC25L60ZzKo
q7FvzQ47rIaKt0kHW96TM252pqv9Y+vjidqw0llPMtDYLKimCqOpCGZ8usV8XK3usU509mDZzAVD
o6u4Aw7OXZJgzyl4DhdvaVOKA9vlwG+8n7ar7SK6BhNPbEah7Ri+TYbjv2JH8m7KRcttGawWo9ma
Gjn23puh8Jy7AOg45v5cvY2WV5yu1RtbDgcytrEcbfORFng3DKe7eQoA8PWmsVzpwqh1Dferi79w
K3bHaTxpP8x/pHplA64SYiQCGa3M0+alptn2OU2H9dGg1/MVvb7lSpQndYJtVDlxQCRiW3kFvZ1u
018DdJD0HVnZT/3ShNxnc6yRbi+P1tp18IecgGY7XRDPK+FigtiHCOPOdb6fOEtibcWoT07JnLZw
5pIsCjM35bi1jF9ZRmG/eYYgjBK2E0d77FXkPcgSrdulU7Ledbk/PPYWcYGK4z2OPsYjE9cuO083
oZiMS14txb1q2+QmUDXcmRZX+zQJ75aaQnWYKLTeBWqlRWPsuAN1RJYod5O0GLYPXe04LxTKbRpt
f81bD/YyHjfRenMOoXxU4Fegp+Dr9bb9QmHikIgDTW7mo2wFNKXGCW7qZaru8q58bjKw0BaWHYg3
tvXka9d9pkUxOcJeW2PKsJ4S2mBYpL3pEUKUeRgqUUKWd7eY3ppronJ4TIw1xSRc05jdk862a6bM
DHSdO0z7YJY82e+G7hc3mTU/0ObJTCtjPyf1cay0vx/grkRF1n/23FY+6HvcOtKgfGAhdTELWAIj
yleZy/poUmQUA/0u936GoatK4PzwhDuYIJ01ewaJuFvRYx3AmEcLrSs2l+6H29XrKcUjfA6GHsCf
ppiALAMracP8CQKNOeza0jQwhPV2ENvirECjb1RfYoXXgjrDAloMRiOkZZIKqjoFGBtXacRh0dwD
I6cyNxQfQ2Ck+8GYrePSQJXsg8q7DKbetp13a6/9wZDc79o+dU9aZWdmvy3aQb2nGefSGsL8nsl1
YmniOmxP9cw4f1xODMBeyhDaijT9LcLD1s6BiabjICkky08pPQvcJebqw8GJjr1ef13X9JawsYUh
N29J3lo2pmW0fZvtwBA7KbgCrSI/+vbSSYimqpabvkHJ4ujhnwT8A/riuCB71QLN2xFNHFgU/CXX
6wSxxvlrE4QeHK7SjZzW49I+zLuUNTcy/bQcQa6J7y1I/iePZqkhTjMbz+tkwMN0l6I/VMsCI5Nb
RXYjDGri9hC4xLseLSP9lvAP+HpqiQPMCTHcuZhmydcwbaOZJy753sotd+l4DYIl3CFQMMrQ+XJJ
DDd5UhLDWj6ELR3bgX0MhROlAfA+qhNgYjUj8KEDUSvKU/2EXdEveKQ0Frri2cjXAsnRgpDwLc0T
FmJLEOk3Famqk5dzP9mmpQe0NQyL8hKmvnCOyNlQE5YBfQSBtritBIbxtaRJZFLkLbBi0omcsh96
JhIC62kI5o6erMdiGsungcrRdMu60ewBqzPTnJIGY7iXe/67bKrh29La4qP0y3Kj3XAguRFybu64
12HPm6vdugJOCdRi9Qe6/IjhmfyquQyO3BaBcRmXwNBvDIp1XNgTJVdz79/4nmCGDxoJ8hCMy7W6
B1aOUVYq4O72savlNwpKKEn3prNgf6dL5ewY6akreuPJtUjmYNtr0ovgQHLHE5e9J6pQ3IgVsZjU
pJgUFqGYhyhdyPdUo8pRlxbQQ0W4pwH4K1VNj0LNbxAeZqAJCceMYnXUcQbJlAZpv3cb3d6HWN63
nuZBr3OGjXRPXE021vDI3t2wQ5ZMyYpK1jHXAG6qPZU1VJ6uY/1zpZF4q12n23LsOTbQGje9n3Bn
ckcTl4mHKiXDbnoKqex4SQcymnPuMKSuhLovMDDQhnvXOUYSW7NvRVaQMaTo2iR5475QmzGuNBX5
pbNSYev0X3OrINSlvWU+rX1nkiyB28vBN0cWVj2bbj2kLHm0hzAvWIo0PCymNUQmVx2b9adu782q
EU8KLBYHLeanuQneD4Tie5ca1n65sqCYrc53eSs0JZTz+rb43NrqLVIWkw1yXvnZ0/XbNFnOhWBa
ku663lm+SjOnnpPT8Z0b9t7bolaIXgpZjyPRKrZtsYTm3VwZuF99n48BP5hR7OsuTc4Oo6Ef3E25
haxFQvFX2jCo4PPjkzQynx46YVUvXOFI22u9Lxd7O9WWeXJD/MhZN5Yvda8OepDTTtTTa98Rteza
9AUBeS+twD9UaEnxsOqOAhxwbZHQghl3YZydFEmRdSV/6Vu/wjEiuZmMPGibyjP1Z7Pm91L5VzbY
svdtHTXXrhGvnNiyGeRv1yBnAp/JGLfvGHU4bYj92bQ4hUttc8fHDUOuS+Tf7cEWElOjnA419883
OoaYrXquolXOVh8w2Ex8UDYPyJRrkj01vbpPlcBQTuywLw8luACGa6t/62dB/WLPHjgveNVjuDVp
TeJ1EWMiSZBeMlXe9z7InG6U+Q3KCZKDXVeHWYdVHWlzuBJK62l9XCl9OGA8mwit0md6gMEJ27Kh
NprTSlG8FayKP1ZLU+mHuebJk+TnOBfK/CRWlyVM+ONDXyKbjXbCRa618SjntuTKpFr3qO2RymxP
TOX9xDnmZlwSDPhDBxZ3k2XztbWiavmy96ZN+K7nI98a9vBKMw8JGrIxce6Nej8FVsGxzj56vmQb
nDKxFx0nKEhxvU0cgvxGplEVycCp9QIAsyty4ydxOGOrfQDC5fXEO612/ohfr7136HiFLFMVD8W6
ege+Ss5DyDjo1c1sPw4IT0XBuBJTFwQo7LWj0qds4f4VYBHQ8spbfE4ux7Jrq1CiyBsrfj8jZ7nd
wCq99wDXbJZWX5UxlVhfKsYNNwkqUCRpzQWJ53iPA0w8+I2t+EEft08L4NqyeZTF7ESDK4xNNhnF
tsqGKWKG5ETkhQbKoY3+TeeZeLJ4Pi/Zf7N3ZjtyK+l2fpWGr02BM4OAbcCZzKkyK2seb4iaxHkI
Buen90dt2daWd3efho8vDmCg0YC2VJVVmSQj4l9rfas2uJQii85We65uHaxaeNVNqjEcC3wuD1kG
VL190KWeMU3JpiQQGSHUpKizHbCM9kmGPOsq3ULQH0qcbSvCj/zGS3aiX+elgbIUea2CPxp/2Pho
Xxwou1eTCewPOVFbmxgVV5i2nbXw/H5t6vRywGur1sR8p2OsCZacqOr5dIZKijdt0F5KQe9U71mX
dHJec0ExrWeaRDdXm17HdHB1AdHD5eRgx8V49meka/h9g+p2FQ/PmGy96vdc1pLto8XIdCgEIZU0
iR48SRh/WYh6Paj8nPi+xjuLZWCmDK43wr3jFc2HSSjWYuYeelZ7JYnFHEp99NZZppGzaQd6S4hV
JOFNxLDojqsrecrK2ngeTFzl5CWiTUSybhtW4XzlkkAAUr+EQMOpR3bODf0Z12X7kM0mgylRAGxP
Z0Mc4oaybWxj0ZcfzSKoQwrlfHee7qQv61NJPnTLapFvXK9RF+WoE92Y9d5EfjF+nJI7UgGlPGqE
n+nkzvMLZ4qMgwZZQS1riLWeyYZvFbm7M4OW9jDHmfaWUbL8aCk22iWHpL3SYsUc1ot3Y5ImW6N1
N7k5dp8aiK1DMtAyvPLMwc3XFMKfAFqO11yR+VJs2bwAjUw/LB+8cEME+c7zzB7IJ+edOpiQj3Ew
ECUnNz+m/H/GlOSe4KrfrRE3xEgkvVV3xlios51V0jnrouwv2smAGuhoQ7dxOGvtZUILTztn+jWp
I8FJ0i2MvW/E+aZ2WzwqRs1Uz0+9+7C3zHNcV2xEDI+hTW5CPfC59epIIWKKOX+ImwILiYaFalbV
pVZpD16p0U7dAJ+vNXlL1j6k2npMll0txCQ7SR51remvJoqB7q0x629BPlZBmt4MjFq3pp12z1nl
qmvHsMZnLaQpLMWIcrSqRKzBjnXPPFaeaR2yLidt2R8MRXamJ8c8lrnSd3kUF9cRWNp16PTZZw8K
disHU183RZ9wVNF5OmCw2nM2TKK1rM2WnKpnO0Qoldz1jZhfikg204pwgflRWBr7MVXr2ipnn3xM
EycKSnLFwNCoWFQu9POohnYOGw1rRElfACyZ+lDULnMft901ltdd1KRhqUIwjGfHzyuetfxUQOCS
wrhh2Joc+xkcMDPblO/qjduK4O4hooD6uvak2hTQ/AI6nsSxMxhppOV3KFlbd2TNyCGk7thGU9M4
WbYk4R7ra6hg5V66TI1dEb2IOP7EpfQlmLbCqvO2SWhsRw+LmoTGvatl9ZW5WbUi8Qrzt8lXBaHR
Opuoby76U9REp8GrHseOxw7hDgqnEYY0Y9LRjeMNt+yansGgTzyDGHt9Nyljj2No7cHn2E/UG67h
x+JAQBVqV8OIkCU6xj2FInFmavtZlxe5ZcNDnk62ZPo9GS6KEN9yr8SYbu02wo9czwmHSUrIXwEk
NFvNi9JLQdXUHY0G7r1TcmJceqBWLtWou/88Vzr7RqT7DaDd6I00n33JEVjfziLKiFQl6uGHOe/f
m2D5H6mk2TNtLIZ/Pwly+4ZhpI3fyl+zIEQelq/6X6wc03M938ZCz+riYSP8GQTxv9mLJdMF2Mhe
60dxzE9UjrWkPUxwOD4FsIAxbJyj/zMIYn3TbTgwrKaWLgxsnf9KEEQskZI/mUMZbfiejjMehpfl
Cfe3jEYF/E6D5qa2OtmIfKeFowovORx0nAL8ykU8B4S8oqdQIcmnKQFe6ZozSQqo/WfV+GhehRkJ
pqo0jAwYlU6u9KHMFRNWiLU3NJQFgpRlR512WKdPfjFukVFQpjPpDe0OMi5e6b6voSpHPJhxitjh
Zcd0qgnoPncPgOtrctZdUdQ7l5zoy5yMZOh4JI7RBj8UbZ4ZtfDsrcswOpHndd8tKTmBe/6wG3tf
XM8ZY0kJGGVT1HO29hnybGrZZbc9BtYPQlXa21TSH/+g56H7XjBUfjapUWzWk7nwrAsmYPE2slX0
2esIx7lgu7+SOl0tq3oAV7VjKj/eKZ2RSjI5jXnSPaoEOfCHJGKn8cUS9jisBgoLzgmKgx4UpZFC
uChbMmIockgpeatZc+BSfJyv+oI9+KpvlrUnQjm9KhpDYtgzOv+lrgwretNLZIpVUk1athnww4IZ
s5vm7NqMFAScQxowhphBCIYK7UIpK4f0UvTdHGjsl6yj6CdV7qjUqQx8bWXDZL/snmCFUcho4lPg
F8hyu16kyAIljAozq+3o2Uzt+jpPGvszNozxwe8wCEEeC2lsHKh1u6gJ6i7wsQEeDyrSY6FKmghm
QQi8cDpygeUkAW/oc+c84i5sH6Wsswh9xueJJWe7ujXcKJUbfoLxsR/a/LrEHX2TGSpttuHU+vsY
cAYkxjF6TiNaTIyV6SSeCBKY2FYg6KR96tq6by7YDRsa8wkAZVvCP5O51+w+fXNUzxLmU4JhHQ0q
8igCbPSSz8zotVVBouheyR4ljSjehH/DTmW/ritFH0g7EcJe+5NQjxypWOmgLo8vKdLUCYglERFK
v8Nu09OUVnPBTiDpgbDCyoaKWVq7oagauQuH1Ko3raQYIgAf3u9sMC0nao7NG0AR4iFLkYR8KBZM
yUvFBNnvi/kaVqyVL56hCoA0xpREuta1Ec/tcez1uNlR7uQQMAZv9VKaXXb0PNQQNH6G4XWre4FR
FkLbNp3VXiThhN6mj0uwHEF944PlfvGj1BCrAq8H1IVOi+qg7oGUMog0860rKRcQ1tim26qJu61e
6fg8hlmzALwPbXRrs+Vk2BOn/jNNNPIp1XPx7vbCPnpDD9OIw71gX0Kgya7EU9cnIidnPtirqTXs
N89JXP0qsqPK3XByZ6Pnj3l3JcsZ03nWdfZF01MYwVmtD9Ot1dTdswMY9D1OI0HO3ZtEzrZiZHmE
FN9Ze07mgEciV+eVoaMyFwuRMOKjrKOBEQBzadLLTNjohnF9CCAjNkR9k2SWWvYg9XA5kSk1ArM2
m3btC1rwVnTkcZvHekudBSxM4EiUmvpvla0lb5lWa+He9OP8c5KdAUsrsgC3qmaGZqriDxqxqrOH
T4muG+BKQP3wK5qhZX80XZGS/vFcmyC5mzQgrWmh0mZchSlqIb7Myj9x+IweuKLStVv4XJVlM1db
FpPpJeum/CzJjQ5rujttbyUhsO4coy19trX9By1UIy59tfhYpmJT0hQ1csAx4JZQZdG7JzBg8x0P
G6e4x9kTvgmqr84mQFFewJPNhSLG/ZxMFq5ngC2c0PS80J6kPmIZQXH8Du+EU7BI6w6MKZQJxBIv
OukMqT9bS8IeyWRi6jtoLcD8bACGnL2RhDU4FvDHl4kXt9kARo5YQTlb1NF4E/JeWDn3ghgNY6ih
Q9btuFNspVqG7WkVUxqQvEatUeyRP81Va9bdWz52NeaF3gbdyqDOGR1mdjzOCg6nkgPekKF4rRa2
0pIFR9SmkIWTN+eaaz/TTJKINBgeOBM4By+X8zP1V12NYXUQG6NGx4WE3trJnc6c3uHfhskje0Wi
6l0s8i0N7tYhG02mxJk91zyOUE8+OZh5V5xhrFdN64trKFrV1pJj95hHo0iui7hFtGnNiFEW+k75
ih4+7iFOjta6G+rk06XYeB0nTSU22kwp+ronB+DdR1rXf6ezxKQuvijkq9PYXrNqlaKiKEyBiNka
IKl1MrLZ5/TrFRtGkfSROv1ERbkzh9dd08/6BtEo6gPRejy16Epwn5Tr2izcWbjXZ13nXODna9sP
h7vM98ajqZnmHtwMvueii5EnRY+xWDgXYdZ2L2pSAx6fogKdZNvgmFfLfajRQw7C2OkbCw2eoUPO
zNNy5VMVsWUOI6oT4hTBvkqc8JhYTQdzVtmfY5zqB9CXYs2wigFcX08BxSOvGaHeVSi9L2dM3lER
tJ2R5Hjow6jAVwoQK1050Wg/tVkiUf5rnsQ0hSq8aEjgg3WwXSez1hNO/vow2GGMY0+rKowHmuv0
UOMmS64jL++w6jSioQUvFp9QFDidmLglHuNaaPOq1tvEQZvKxXieuXw+QyBZ6Ok9Wx07zouWWQlZ
Jbsl6D/7+lL4TYWZyTSYawXMJ8K4CDxuCBXkNKccqjbXN3GaercZw8Utrts8YMKVfVDDa34XSdi+
UPeggnGe1LsmQddls2snwUAHFEM+J3TPHngVBESgbJsMNArWIeQhF6xvpWkPdpzgWqZAjJIbknGy
DEyZcFCXArrWpuCCiYKihtu5QXK3EDSbaDzUiWadpbH0NecjKKQN/B4wAl6cpfQFWepLSDIiBV4M
rh1R54eiUDiyeSL03hZLoriamfPCQCob/3LAInHSW5O20tbo4veiVtYFYraWkRuL23fOm9jHW7+a
XnHWtWkw2e2S7qc5nacFSXhvV7oGRVpIVexDgTDN5EId4iYIIumlgfEKU3xmeWjbI9ps0TDoNisB
OcE11SObKIjcGfnnDyWn5rmDB3iBz1wwCWN+BNMKCMk5ogWMlcRvKB706FowVsoy0qvOM2KKTVyn
DWpXi+fAyJD3MI0nxcFpDAFkmYfdFqFhWf1mT+Ysqz8I4DQ8XTo5t+kaI7wICsBBN4M/V4+Wa4FZ
cERSHYTmec/pILt0X8JBugH3HFXQqk06PLqEb3lKKm9KrgjYRJdjqrBPW6Zi/+L68sasC/c2VI3H
+Md0MVHicMWsuVS4vWu9A2Yts/JO3/YqDZDzwf21MTqQxsb0xsH0jtmQt2cNB4dRJ49x5xFYILV+
uMCmmjgQjNmNiJkiPUVOWn2ZTcH4MqNimH8yLLujFLmu3oVdm7+xUQhvp36copMAWgB/QzIr4LZB
OdhkRQLHm1IGqCQ8oKc24EzePmahzWA+ZI2+6rA4HMuu7zfcAs1X0TnG7UD7jwqM2s9v4nnUHkyA
6484Npyd2fv+V4f19oEqh+EoHEd7mfQQChp6zHwzVGkHz81gu2DL1rTXBQScHYIc3KSh0MVBL6Pp
Ce8GXfQda8yTixbaBrBKmEtHdGFku6pNGInaPsSoNfPNGrkTjwaTTA1D9EpRUtzssWYVQBp7Q66q
PrYOGFtd7GJ65iQBYAzYR3Ycy2kXWtirLubWzY5OZ0/yAAMKkya9TFILcLf53/uyLz5UIzBF5kNX
mhvFWerRxh8Wr914GBvy6HGVaNCncDFeJNiT4ZNpaU2gYR5wF60M6JXaW0UyigGDmYuK5rzcSQ9x
mc7UgCMO1eQrdLcSz3IcDHHrwEdRO58rrbZXMPscDxdH9waYBEMqWYft0DJZb8fc20QmQLfdyIDn
gNpJpXc3a6I4xaBW0KcttJHzzOgL7EZFHkEXzr3OeoMtKJzCG7iKMr/OGdJghMpmPzJPuQ1HbEca
pcs3hcCTTrYPy+7aKnrIqIB6nGZKViUIN3kZzxXbo7pKOjswjbqwzy2EjvDCMVQfX2HN6FzwVGE4
7FOVtMHYO+VN60EFOgmHPcn9lAP32PlQu6ytGuc4OTiMatPnJKqbYu/Q8Dxt6wy+8WsxT/qbn6QZ
aEA0zfA1cyNQlB6JSY9NUmvRMaiYUkIn65Vim9mMMlkbi50iXvQ+/dVye3qbmxaz/FqGtUkOzJn8
E8u3HPaZMIiwTIXRoK0zD6pAoe1aRGOHbaA73sUlVKEDzrdU38ZNbQnooh0jncr2Bm9N8oIWPlww
jO0AtGpBGw3ubqLGK7wg6zt2W+iIrF0EU73wopRAoM1V0sJjwQrpFtkG9FiuXsaM7XYtx6m4RIMz
vbVG5BTvGl4kUV+Uejn5+1D4IPhbp/DiRxYpVx3ssSVp1+nDcOoH0qXoDonqi4fYpSnv3eAerm6w
dE5B6dawy/CrYjjRldtfp9L3X1I2d+QHp7b2AsWvA1wJwXreG5EArRZr9pxvROh49mrWvHaLtoXv
YBaNdqTL/oUOzGUqaNTRNWUDrIl05bxq1ujHq1yfrwkG3qY9rTlBk2QAWChlhp05W31KBw6BjwAt
Wx7NtmCZKtGyv88Je72D4aEpBYwYEEjaPJ4+pgjb/0ENBj10md6rC0me7q4zpMvEOqJQzHQmjBqW
1Bj42/ltFymeTRCfsmM0cseya6FVEXLLREkU5t/+XXmiy9m9g5RkFWoKpA2Owvk+UQ0aheqn6FFF
i35QixlRJ08i42pyrdy8pD6PFCtfrScrehd1LcDMiIG3KmKiQG2jj7sxKr1PyaM/2YzSVA/KsDkx
ZWndvNFuVh4wN2l4gLzw5NW5wt9UzIa7yiMHe81cONaVQzfILaUO9i6p0+KQmpM+v1sGb4c7uA3V
32N7zzvv7wmN6Hx95RnVZpjVodbL8S1C7X2cpqR9mmREXMNIDfOixzYHsBNM0JowXP6CE8LDItUA
hyL8Y+hFMPQOBtsSuGR+JkcseS5ZovC3tFaMjzLK/KNAksCpkVXMlkoRDpjqOewjtYb461snwUcB
wUnvgwFkIk9s6bub/ydzy8vkoyFw/r39L8tE9KNixJpA5v1vf/6j+uPPAEsCINp/+sPmB37mpvtq
ptsv1eV8Kd/o57/8t/7l377+LRAb+kkMgsN/f3B53X12H/FX00x/mlz+8WV/TC6FSa8O96lu68SQ
rR/tOX+MLj3nG/AHnWysaziMJ3/t1XG/efbC9oeD7YImsBk4/hxdGvo3ABB4oq3lOQPmxvhXRpe/
p/ddNkzCdnWPAD9aofgtCe7QpKF3dUcYQzgvIUBlJYZyhUfOYz3lnMFcDIOO752o1Pr45Z36C2zL
/5HQ/u2ll1z/LyF0M+Vcm+lKbnw76+DlLrUCKVVYWfg+4Lhd/eNXM5ff5Nf8PsXicDYguTm6awMr
+I2JkIY9kyYb/EGfZvZFJEOGEzRVBbSIZFvMTM96lKY7Pmm5yXOyFL7XM1esdSfo3e65r3D82nP0
mBbZ9dR6l046YrrOMVjq4ZNcdvSZ5ISVVOnRsEr1x731x3X7F++V8Rc/PrIMsX0i+w74iB9gll/f
rQaOM9Y8ewMfstp7lKYgGLdas8LaP220FnfGUBO/A9A9ooenyZ1N26M5Smpf6BFd6Z185vATkWPR
XzSbeKBl78g7v0feMpopkkMrIRjjreTEV1ApUIp5ZrMqdi4BarkW7L4iaer3WolndBXmzb7S8mDq
o5U330yVTr4pgY0Q39pOuo+m4R24CQGjeMO4MBhDquCiJLvhFHRbQ4G25SfcvG5FndLrmIzzjtLH
KWitwrusOE3QQ1NnB190S9OYy5gVhG3gCH4Z4o5kbQ2LRLcZ3buZflNqecLqxStbss9PAFynNxLK
3g6GIc/7uG2O2OXxKslS9yjU8ZvANjqk8Aanv50PEgNFRvc4pEHWtdC/sLUhPJHmn9nFpup6AKuz
xw9ZXrSqEq9I6d46KpPqShDEZJxIKGMFKvd1RDfbOENsvtfO3H/VXYtjwjgOUGjOgw6dnA0etlEq
zzAbM/2/KDteArDs2u5LY6uVXv2JGewzYZB3AA6I4dSUAwYT40Zb6imqKWZekL8kgHak7T9EPV5/
j48GhkyzN8Cqres0TPZDEdJdWih5aQhzM3bVPVS/8vRPbqffFQ/hIKDw9LC5JE1IWwgyv969lMsY
qNWENro8L6MgcWZU3Vq2cbZG7EBk4NF1nyTmeJrjTnuNcf9gkBSSU0siK4qprYfRxPtO9dFxIOn0
NeIuuKMpKN8ph8JElxr725hCySclu+7SG0P9+49f4d9bZ/u769WfVq//QGqcBeiGT+vvL2r3b0WS
/+389tn9uqj9/LKfi5r+zUI6wwrpO8KH6MPT9Oei5n4zDfjbXBqcV/5Q6n7qcYb1DeaIjwTwk832
vxc18Y1lkMcaT2ZvWdN09/9mUfOIcSxMGtPh1Uzd/I390UhLdNQVNhvOKtdGCBo10+RrYdNi0DAW
0drswuZIs+8UqN9f3qm/eFCz0v+2zghdxwzpo10KC/XR/Q1Hg1oC6YC948bItXkftjxytZZml2ZU
46qFtMggPjVpL+jjXYff7tSyw/vg/ADHuB7jYhO3tiKCNM/juXd4GoOMcI6MrUf0hsS6oP8N6Eaj
/EsrUSLoGtwOoC1AHu5DvQ7CpvZumCU52WXNFGwtXfcekzxl2CDFzlhYK0opOcde2YTX9KBz1SXz
GFyUSdbiIGznLY1UNe6OXFlnz561e0OXHMjrwppvmolDKKuJdu9BiV6T8yGXa+FAhRhmX0YUyu4S
cqUPacJCJT2KHgwQjrQFud2OfbJz9Bl875wkIVNgI/WuQVHQ+stsTMv2tifNk4d1WgWNlnTDQSM7
ZB0lw4l6Z3tWuIsSBjONhhxB0cIkXgUsaQvtrzZv2SYB0Caot1inNd41KLv7qU/VqY0ajZEjJIIb
yF79F8Bp/QV5gK4znVzWtNY5Xy+h8mF4HnC545wUQ3FXWuqpk5pDNxsNcL7ZHkVpH/2yrPcgCOBq
NSLZpVJ7dTvdv9Q7e3SDvBuph+hUx2YgS7vk6KaoPqwd43juUDz4sLLsSPSk2OWxm+1MEYlunUpR
nUrU8EOcE8uySLveky9OYdUMPFgbRqpKIbvOHR+3MjL9DSAv5SJlTd+Y7xXjLtP8K2BvwwnJONpm
dVNfWhqTGLaPJcGBpReOlua90YJE9rlz4Hm3nXGakiGuURULb92kJG22tZbz8RP93PpdbR/Az9Ht
oZn+trdNdNW2U09QbMXTsm+7rImgNCMt9cKQ1kot13kbJZiqaLa5tKbGv+/dKmFn0bXBoCq1sXRs
3k7h14hLMiaWjBB475nE0FeO02R3IlIYU3rHdSCJT6RM4gDLEdY5xfDgNRWdZWxrV5gAiTu9hCyg
+oS7xRicbGvPc4ESMJh2vy2SZD4LQIXvpR22t7pVcrT20hY3yLLEDFbofc2R2dx5g/IfWpRauZqW
NSpdVquERPO9lbk6XJxqlN7ZJraN+jP2VcNs2QmHraFpcuf6TkqeTU+iiFOXjKpDm0XDez2NZKF6
mhtPaYPv8lXQ4b6bPWfC2QeElfvaTd/V2OTXQ5FmgcSXc6/oJNyXlTzQ8O4wHBu+z8sIqWjGYQsj
w/qOEsHeYFTpfoqc5FJmQKLmhh4eI6wRjiNp9WfXp5JLdxLOid1otA/uYPofaWiFB61yEa0hDq1L
NQzxOlKFs6eSL5UBfTnqEn9oTKy2bJ6sMGf32w3GWa9m5y2c+3IL8if5bmI22gzlUN6WgHHv4HkZ
b+Ac3Wujm7tdGFPYN41CPTCcrHZ5TztLO0bFc5w68hGPofUAbsE+ACNZWlkm6lMgI2W4FLps2NVK
5Rw0yhzOHSYqo/lAmCqjY2w1kcIAngv7waySatg4fOVzM4e7kPkexeSQn/Y255d5Y8RONe/NQZsJ
BmH93oCs2YopZoxOXqGAwNU1hJkiXTJLA+ENd8XQ2AiOaZ+8caWNeCzDmGZg7PoJmcyEp/FUx+Ce
Y7IsoKFq0rmBZXXFpvOIL57amsTsDP2FsZKN028JsIlDKIXx6miOj0w09wepe+GTsswmBELZD1qQ
lkOibcIQbsqR4Ef4xiAI2S9s/eEIhWKguqFsvQMYdoo0YSaRgqYtAiXTApMdRtSclOlYn9smVuZF
XAiaI7XpZSKOaGLm443BLajdlcAMvzBL9wc1V/Fm8Eww+HpHCxnl7lMrA0ray2cufuDfxQwoeM0U
37d2Wdiy8e4ciQYoh94d1kTTW4yHnAyQKobaeBnrHlI2mzxjW8R6SR1MJ9sXrRwURfdZbT+BAtaf
ZYIdTJf43ZKOqIFlz37gkybe6jnRcTAJ/qeCCnDW5einO8tp9RK49xzO63wOq90UMYwEK0nRMrIo
+lBUe9Y9nUhkWwabm35V2VjFp7ThByiyOcM8E89IaIOR0jISZWlBD6rKyD3Pnc3zgrA5KJMqI1iD
cOZ0RGddax634kfDT8FoVwOjyLrD4bF6ZOkJowD3NCUZ1djXD9lSF5RhbN3ykUG0X8qE7CwfT3Ip
GEoQfKlhW2qHyJpwIshjS2vpYypKGABMkByb26FeaouMpcBIhcymN37hWVdp38OrtIlNcLIChDk1
TORRFI7ghwYKYpAxVpiN0nINgAGCkb8UKMHCoEuJA4XSVsTd9OVG19gktI25icAcfqYTEWTSTwnN
TFXmq+/N9ENTWpqbdDKBW0ZQ7IT8pdqpsAEWCb1qwUlVO6t1x+sY0MbtnA3Ro9HSEVUtbVEhlnP8
xDF2eGyKzjpeeqVUHMVXylvKpsyldypfGqj6pYsq/lFLhaMYdrkRu/q8FsypV5btNJdijk8TIV3m
8CzInVQ7W6+IU3hmfN8vLVg9vQAeVUtY4M0fLVlJbp3tH9VZg6clt2Pbwqq0W51GzWlDaAysR8VY
cWnf0qrZWLMnA4BDKJ4N7AdxfidgLneVYfvGi4jf105rXo8vdLfYJr2Lthpo/Mpcc13gT9/ai2MZ
Vb4U10PMEXLlKsOCn8+Mhti9C6a1yugUY5UbGE9yUbEPYiP0vVj6x5gjUEUmllYy1yTTuKKbiLIy
BESd4rK44ORsEh+D5NE1X2jpguCKSNqP7geEuvgBpO6bGj44hqpT9gNYLWkwAV79A2SdM6Unnkpr
xnAoE5dG4oF8f7vKiq5Esp/kUU3t3NH+asMQ8iKH9bDuku6pdZT5NEid7gTgAoh1bFXcVesSQeJY
Kuxkk0rd/ZjrzLuxm3B4xBpK44nsk+wiElZNYY/J7mvTKL16kFGhxo3BfAi/+eT711LV8znTm37f
lJ79x/hTN82UaIYrnoEa0bw0Gh16MyiRsT6E2HfpuwAiwoe3DKBgVuSoidLJmi8/M5N428/wkFjR
0+nOsZb2G3bs6FHllOrOXh+r5gRUMFabiZbTU0yy7ntLYQCP+NQY++VzwdARqhj3nOHaPMSSfnDA
cskhH67KwnZz0vZaR/gJ6WTe2JE2hVeRPooyAG/Hp15PM29QmvlJHmRsiJ2tM8XmXd8Q67/o6PbS
N2lvmv0F0axebIHNs+mAr3TR9V4u2PboIztgCC8rY7KzizpM6TjwPVPck9Mzn7xYdxHP6PC5MCBl
HguqWU4zD52MR3rmPWB768vjCK5IQoIfiH5m4xJKE3ik2LLWY32cy1x7E5pMxoAAJSqhp7ON2gwm
nlTEf6H6LYUzOK74TPzmIp5oWM7zPn1sprxPOJa3rjg47RAd8qoB4tJI7Us3IK9koYFZUWdVOUwj
k2fixXH6jN8IujwaQPvEp11fUjhChm0urPZAXx9HEJWbR4qycXg5YXsi/JonIMWWeTS/+mbih8AK
79rjuSZrFQdeTA0LvU80agW1L517UiRYjP7JecxYnJe/jv2EA2sVly/JLwieeD7/PKfAzdV2eWK3
4Bf0HMNABLirvEMVebb84o4uaBZWj3JjNpmvEPTmm398HlyGmL+/PNVvgt5ygwmw/tuQMwuVWWSD
1m6aUMmVNtclzJkkP/7jV/lxov39ZXyqYy2srPzP/+3QOam5NwGbYZ6LcEh0BDwjWE+WJvZ2PFPO
kvV1Ya5Mv4w/CStoZmAOVIasDEwxz8Y4OYdJA+fm1kV7m1EaeLm8ZWsXU+1ZY6r4jLuyXpO3jMp1
x7rYXqM6VuEfINn/P4+5n+qv//qf3j6LpAwS1TbJR/vrYMXDh4x12DDNZbRrOXiJf/n0F/njp1hx
fiv4PsHbZ/P2t7fykwlN9Nb8bf8GWir523/nPwRvxVv546+C5E+zm798iZ/GausbMoJpw8J3HB1Z
kqHMz0kOQgNuDd3B0WxR4SaY8fyc5MDR9+xlusFf8GO7OrLCT3mCv1oGg3w/fp3lW/5LJaSGtdyf
v17ZoGoJWuuGxWPaJE3y29hehim5HoIsNLg9dBMVgPfGNtrG1ho1eYnjp6DUt7q6tR7Q33nCzOmD
ksk2KZ6ICKBh0sKFr03Pilc/7IMs3kMkXHXa1hPNrq8Fa0RxiMX7AgWN64jtb/LUDa9m0tJb0rj4
bO8Ik68Gc7qy4mZraRe1+N6M63yhifbmOfqMSwJ3zmlii1wODK+7deh+x3KNfmeuYhhIhks+EOYS
j6lzX5QB23XCYdOucDM2F0guI41YjrYD899s04UEWHU57S2vpT9jbx7edb98UK1+U8gZVZZT+Qrs
ZL0B5Qpz4KPNr1xBOKPrs5ZxiwKROLAHlejGK7b+10aa3kX5fLAs9t8/TLzFRaaTFXKLkzUaZAzr
+ortCLWPURN09CwhpF/nBnCLGiKFZlVfeC/KdSntFz3VdnxMm57SrQrORMpp2FbIJzbzrZZIrtsE
eaaYTLXXrWudAZt/ZJ57PVb8rJT0YPU2zMcxmR4qbV5McpvIZnuU0rqzil3QPG7Pd43i5JpaAzxB
PiwO9kdnCb8yHf9ZbYDxuyS03He6x7yO+C09E/Tl/mmGnfWARJMKNvE4Fw9Nq1Vr21bXHD728eBu
HFOXQe65JLnKXV5fOUxaHMM+toXogkm3+lWhFide6B/cJN9nmr7l6LClrIUyttC6tvpqO47O3bLt
XaWpCqTFgaY8MivaNTVtPROTBLEpcUnXyXzDmggKedg0hn/Go8AGJPluN86tk71ovM0Ey9cJTnLa
FLeREa8bKJtysIKKEZfwvcAcKwjCGlQf/boBw9tb9vWk+yfXxv00df+DuTNZbh1Zk/QLNdKAwLwl
Ac6kqFk6G5h0JGEMIDAPT98fs7Kq8qZ1lVmb1aLu4thdpCYSjMF/98/xBMstrsmnTEVrHsntwpzD
+OVgc8yW/lA7C1d+Jn9aFdeoeROSF08lN6aN4qzglWfcWcQaMHtL71N2864o9F1MdJvPUquv8345
LVMXethgZ2VvKnpuJN8Q70Pa3vI9B5aLVyHiS1Y+iaY5N8xUWmN8KqdfzPCnoxLzLXlouO/kGhkL
JcUbXIaQmOTWyW4naOyVxi0mZTZfWNfJyQKXjWcg8h5+V26XAFsAFa2Us/z62+p6/bel5u/tEuKf
W/jtKTGRlDkGC51j/T/21v/M/zhV/s2Z8ZXj0TZC2qkxjS4Y5Q23eaij/LL0w13cNnuw/ZeUfJqR
Q6LsaveU0zYcZK3aN4t/lwiS32n3wLwGPGuXX7Nk+FGw5f77X5tczD9Wzj8J2Pyj22wwN7fEvz7d
rcK4OnCe4xjKhSoTJtMjfmG7Wk/wkOgdJA9bJN62Y11UsbPTJIsUetuHcDeTKrd1UtyEwwXiRT3C
1XRdntlYhJVIbyFOjhNOcaF74ZGFdWsW0zXN+kelGc+LiSuyEV+xPT1Ki85O06NAgYwvo5+cH+x0
VTh53LlpOPqBRMbwt+u0kynHjoeR20yhxodkGK6j1x9BYcZw5cozbW/ZxnH8X7W7GCszH54co7jj
ooMTzVY/IGsScLzqCffVj08gc+2lzo+jFY/E0t7kkm6bocUiavyoIt0miB7EOoAe1BA+8c8wPOsS
+4VE+tb0UKnc5nNMNFxFGGzlGLYGFZDjmhQaxyD7tVS0Z6XJzgL7Je3urGvpte3YPZQugszzd1DI
mGb3/WvWdM+1TusQ9aNLXj+j4dz1AmLvQARg0bqdSbqthh1q1+WjnYw7HTW97LLfaPmPRUI9KggD
B/xgk9kkW7xrXOr7So3X0fIC3GqP0hDQOKUTIEOHvuGvgfptYLVseOtPulGEI3FPZ0pfi6mGYNGH
HdYSez7r1amLlpD6iU2HVxmz5cpo37LlMcJPlqceXV9HnxlsVkavzS3ZN98yfhlhv7qUW4ajYTKW
AMXNDpgrIYDOufa6FdRN9g4pCR7ILTUoRKHjVCFJmDlu98od9r6imm2l1XVQNiNTDjVcUzv7XRcW
t3fxk3pyH2n+qwViKNKqLy/WuL8iccK5OZXE8Fb+UF27Ot9RPLXJiPnK0XnAJXy0xDwGSwR3ZUFr
xWvI13cBiPRNm41BFLclO9MbQIsdUYcdLmwfyREpKerks5mUb7jwTlNjvhSdB2zHebOX+mlCuwZ3
2O/ryP1ZhHkETumE5JkxBBHuRZDCst/Nc9DEXhHa1nLK/4R2VHey5njhNvqH1eLRgqLxUAEQZQiB
0Nl3b3qBL8ooHRoz/fnaWN0zCZ8Dph/ssvBgtXyfC/vFoUYX1y+lWkn2ZLTOWy96kC7TJy26/oou
u8CAaq6NU0Ay4iqdOAAz9CK7ceXBl2os/8HpNaYy7wugKRBRaz9KLojm96ZcwpmnHSUEV5dYzbxi
0+Q/TrP5isEZCyfgK6OGy/M55N6Pv+i/pngiYTltiE/9zixBqIxcQGzbD5H/jUpIvDe0tEvjXZRx
wSRV9njL0mujyaDHV+uYD8NM2CDzngGqr3NOHdXSrUsEkkFNgci+c9gMJXkBYJ2u/zRy308na2UW
P2AmA0O89/GjG8ut40EGtO41iWO3HQkDCx4X7ZzpD4CRFELfSWfo5M6owOxRKezaxt0ACQ7zNF/5
2a27+M4Yf/twLxHg3jq6N52Zz3Uu3jz/KsFwucW9HhPbY60kYi9yknR2EKefI6N72f9MwPGAHn9O
pkl0YcAtrEhCNPEuT42vYcy6de8nkiydH8zkSVa2T1EdHBMc2t4eAqy70gYfoTGWL+msxeEkZutL
a+gc8DTgsExcN2O1HO2mfEri2g0g9z+RsXiv6Jaq8uWJmPZ1obR7PYBJozrNZEzT5UVYFvT4uk7Z
B8NY/q76Zest7q6DTu/g4V7rHsepOJkeNasmCK6rcMSMKLPxo3M4DsN4h3CC++xWoO64n2giB39M
vr25f/IBJa7xH+9uHaJB1XI08SN8kZGrZ/DQkLaH7qkAN6kMGXJQP4G9/WGMv86Mbdw5B8uqbkGq
M1orq691BtV+medui+lSBFZkxpvGmpF3RlsLxtpPMas12rq1wDMXOYza//OfFRIKYT0npLviBPYE
z5dZQFyuZMXMLm4joIrGgdcmDSN/HlZCRQCvXbdbu2Xfk6GiKglU4uOf2+z/wKX1X9xt/zvsbIZj
eAzFbyeF/2b6/118lPFH+fH3O+rfvvIvA4DxB/azv1ez/ce10f2DS6xrYQ2AE4WRhRvdvxsA/D/Q
psnIciIRngc04T+ujYb9B+K67/v0+XgmPMr/PwOA/89ro2Pb3BgFF1jLv10gb763v9ml0txLW5Pa
NMTu7sHBuLyT3SRoRLb7ja/J8TvzZk67ju/v+krOa3cq2s2QOOYOTdIEypaVejiggGQs9aN9T41N
tzGWqNzD3pVMtIk9uFHsnE0vdve4hqpNhxX3qxFRtVmKKXP5lqr7bClLbFmfLENfNVPqvDHdTF46
VbbnumoYKfYCYsWq6XXv6E6LB81h7EjPxCT7+cTB2WGqSEdvb2l0W5YjxRtLg5jmHRleDG+OgI0C
7QKCHC8HFRzDTPVEAwgWtzNi7lo2VrNn/Jo9l9K1FLc4ZyRbUExE/DXL07jXETO4yyc+ppRxGooz
qebb5xsntyRx59rPZaMP777uLTOVzFDqlJ9FTwR5wB8KPYdOQpgyudxoo4QrtcmJV11ipncdWuNL
U1K9EkKuouuVOftqGOeLQVIUbEs7/q50KXEkFyhjbdG2d1QuaUkwlsWwpsXbfon00Tx1pqk9sXDq
b1oFYoe9xB32cz2M90MUA+GG8f11K+bBlOVMt1+8MPGl87v3bLZ25eFT60V10qG5MwaeivLT6RWg
xORmY0OXF/ySXKAARzK6zKmluONeypgnd9nYo+oGFfE0OC1EzdKtQOknjsF6aSWRB1Z5PFRuq4eg
gbQMt1zy0E8pcgHEdGM11QtDHSB/3Lj6ZfyIwYQfxtkdzzxQfRatYJNyn5aDFcaF6wZJ4wfD1CKS
68ZACoGmCVeT6YtqKyoxJq0+GhqTDk1zJbmMqb5DLYm3law473Tg6RI/10O6n+Kd00vAShYUPqFx
B6HPT/8FwXU5QCCMrpVZZuc540FtqtH95Ho7bXRzavd5JZIdJctPdT2ugYZRDZT1yTXP2ReF36hn
wnzRhoYT6yM1+vmY6o1FxgMSnYOebgJAedV19S6TFOy0iwzP2/QCK59oNVTIkhGhb6eP7LK7hm1M
CTacxD44ahO7CwJ3WXBfnMik1jhSAUl2bDzIT+yZqo3TJz4H7rk1CO74ue2APeqm7FDgTH9rXd17
Is5U5eygeEBBL1K8vVLTrR8GBsX8SACm3uU8Uxedlw9PTUceGSdEupf+Td+RlWO9lOgQF+635s5o
bmnMWQKLiNwx/QHrqjbNKJl3zFPUfhLkROfGteZT/GswnOlSFgoisxxQeU7ma2KlyT0jLCfALq+T
aQQWcVVTHTOnxSXxwPWHAvhxxu6DV2p4V2lGrD2FgzvrpX0hW83obzSHhe9Es3Ix9MaDL2p35y01
rd6Rsocnz5/Ecy/dceeM0/zpF6l8mjtRNTvBlfmT5zv9SRzIRitaMmtSEbNIPoyooC2nJuCPcpG4
7l2GLTKcdSkIoVB9V29yWiu2Y1xzFLhl9reqz8s7smvm0wCigLJiWzzmsjVPjVYT/eRFca5J2hsy
EE5NC0BDuHDb6318t4yZcU8kztlmY9qdQGzJ3xmPMO9qZIoXPCHdCbXIRJpf6p1HD8nRYNp/KUtJ
qqpoZu4X2H70oxMpeDL1GB9tY8hOhpfTtER0iUaLRjOMJ812xpbTT6GFfH7dC6AOee81sf5giUkg
rxiOmRyYu7jPcSF1IqKY0n+PS7WsdUl61qWfsQbVWK+d3jtkNUX1DACJYaGaDGSGtSrfpjRxtRwj
MV+aOlLN6JcXndsdHYYaJxdlUlWe+J2xmzxD0sYMtM/mgxu2OjzQhn9WxriUj+2AJaEDGgIW3b8b
YB+dKYP3foNITs9jHOUbQ1QLJq9uOMaOFDu3s/XPfKnz8zDYdMSUEaxPabtH5si8hyJ2TpFf53iP
MsbVblsey3nOFqxc/RiC0v40WmhnhaE1O5OyhFeosxvH42LqFGrLRx8AE23cSS2SQMvy4cuq0m+k
Cjd0WiA8SWGk66HCo1WY9SHl9Li1e9va0+t8JzTLDYhQavcG3tUdVeLlPtaigx43pHKBiephV2jz
26xuBpzIiJt7ESFjBHGsqbDhEsEE62mREGokbKpNlai3AoVyT0+GEThN+nkzTRQHBq8uhG+AE8EY
W9zNMXxMmy6yhgdjsLLzBN6TUb7qLo0QR9ezf/WT2jGnhk7XksljQN0D0pgM5nPiZFgdXfQVmCLE
1cbn6Dj6FcEaFI2jgCBPRA3cRLKa7FuJdaLzf2kIldvazA5NHsFki+yZtqUlYdgD6K8jdYE3BTh5
U3zIuSDXhtvt3SxU65MPnNMzLS/DtkyMGpCgCcGo7opmu9SjhxRieZwThqk/yiTOJYpoEwftvJir
pdfMb9nFQ3rrTrDz0FLU97S6FhdrNfb0Y2qqZR9IRQuGEapXCTOZdrrfZdX2d67TjXdpnrQreJAk
Zkc2Md/vIWyREq8q744/y+HQbM/Zk9nqtbmO/G6s1kY0Ti9RlHz5PO7vi+0EHHvOduL1G7Ss7IMF
sX4AMZ5iPbclGjyeRv4oaHQ6vWn3XPmWdy2udbAhxUTrSuOPhN4X+FljN69NvxnPLhizz1bkNOHw
g1ex0U1A20xnJaXmQnNXzXPlDuWOpGpY4C44EADqrxib45fcBl4iwaD8EKoo3ohDqo1wFzxuXlHK
dFdg9duNJZc7bpUN2r4iArSyLau8sgeMW8pjhgvhtuXAHcJ6SQm1H6ZWmw41RrwA3Im+V6g5bEiu
fcL6VEHJFOmNAMZrZWNg+U3Nob6DNtkGJlnwDYhC4kbSsLc5ULuly59nB0s3aRsYi2O9VibwxdYO
QAAzqZgIl6082Yf92Hyb1sh5ruJRJGwVCsZpKxbigMu7DAj5IfnM95pZm4eqGq19rmZ7l8qo+rBZ
z7gccaSwW0mGySv1jerSih1GoJ4RhLx3oPCfYtB2G8LC0bnEFbNK50hsVFGqAADjGhspk4uhPwox
/xhGmxDMY5ui9oiU91dftKGFiJKvBEeti59X1qaMx/rY4WHfahAp9XZkV6FyfHjqIgQuaGLFGhf/
sBmN6aLHZI1cpPuA4u4Mzxy1be0Ym7TzAuSeLeVvTJayZG2a0ztfNJwQE5ZPSFkgT6gJ21hJXJ7g
qN3ECBt8u+X0ELuVSt2NSnISELGu7ahfSg6wWN17BTBkFWGlPZKfy+8YIiFLwvK+p4TMO0myuKcB
fynDGJXbVz6h+GIwejQn7iHyvoyF/b0gKcNviWCWTgIBoxfOoUcg/faTyId/7HsrvJLpo9nU9fGW
L2GmXZfpu2bI7syyWexrHDNBW7u/437wd26ZFUFsZf2lswzv3bI6AJVZWWJzYqPnXGRm6qzmGoZB
k5rpvpIxk47EVjOrBymSeJnKTcHEbec3rrPXbHd+iBghLNQp9QcQHFFQan55AHc2v4xmW95NMnmr
SK1d9UjlJHi9ekepTxrMubkF9Zvjk8jqjZs6RoitEHtTYlSXxs3Y6VQUh4pzU0gJGQBD30mBfCNy
6lxleJk9eVf3LHicH6u3BIPiL78s8oMRlzzAaKcQNsgnrpa4BwfaEvW6jwVWQ9k7fSjUMv2O5iKn
F4B9L/IoCqb4FMa/yz4+gRA9Vm797HRD/Oox5aADy7l5kof3pon3C3wtDL2gmGXxgf9yuLKjTviI
OPIGut235A21QNdnWreI+q88Nf5O07GHxqHkIWso7x2wWO0ZuRoHdyIzK9qcBImE0jAm3trXYQOh
kmdQK77GQfe/Yk+Z+6ziW3GEpeBhLJrfM+ibYzE4eBGttMg3YiTSSzeRHuJ+rjZQVnj5rNG602wP
p2eSN1eCyCV8tkp96jwwlz43BnKC6HKpyFwGgi3HidrXdh28jrP0deTTOJ0foyhtOS9kxUdu+At/
CiZyyt2S31zGxH4gMh+QvbRWA8HgZ01bxod8WEiwQyMz3ku3ooUEj8WmTnW1w+NI1jz1C+Wvl0ly
6ek849oAXVpHQxu0HrQnkAN+vvHUjMPLHzGJcpMb0rVqeb+YxOZv8JxGnizyshUWPxySPb5ictU1
W0pFvwmQjWoNjQaRjpe6809T6fP9VbeeBiRun/w+x1P9kDuNHtLi8F2P026M/ScPv9PaMVAIAfvg
1SvKedd6bswgsanJilbdHqN4917r1fCxDCR/fTdyXjS8Hicqc6PfGmemYkWnLVanxgYR7MQWnrqB
xqylUCeCXvLd9aKes5Ft7ykbrLcQNSjF8+dJw5kvUn3nL/bUULytYeSD8Mv8M5X+VpgJcSiQlylH
/crbRE3m/dYpLqaisbXn1Qx7+BdwO6RfDTDci+KIFJKiY2g3LsVbPQ3pdk6I4TjCnD6cMqEl0s5L
gyD3rLOWlct9DNLkkNvLRK6nxWsGX3VYAxYTYZS7y35BqXjwgdV8xHOUbp1mVG+K/e0GMzX3aJvI
bPmIk64TOjPSTjlh3xk6mN+6uu/sztE4sQzNN5GjgbSWA4S/Haz27AB4D8eeYo0ViB/vHYN/vXVb
RPe8ZBhIi1S8mufUvHqxoa9HABsvLBzEsvW2TwKl2f15cheKniIhNto8y7fezjm5Li6MKT7usDeL
itaTwb4UTcOEaWmXmblPOUqEN9Fec7dTdxyus1uNH1UBTSZYaihIHB7iilgDDW12sVeO9LawxprH
THGGXXGEkztJIi7wucUQ7zKwpRVl++zoGoa8Gw9ipjUPMRtDftQwbMJjPWT7sSQeZbfjcpAczw6w
Zcc3IA/Dk88p9L4XI7sJRVcvUkzpwWdaQhKuZy+KxuViU39Cmlnp8amxMuNctgNNLwj2Kzsr7L2u
hokmHAyuFUhkx/6gXSdRt9YI/UM6Rk6fr7tMrxYxXrQW3E8ID52l12HMPOKoLS0tOBU27xXZhmVD
p6s6s4+r92SK1Mvg0qW8KMa2ude1q9kT1R3sM+/ZcXP34DU2nsp+wNSoCXnBq8sRK+tayMJulg5v
YDWdwNaz5C6yJloJAe26EHVy5x3Is8ahQddXnfKKI5UEnDrTzK1WWm/VoYvTgky4E/PWeh8QJlnB
mPYviFbYBriD83fgrcQTNwhz7UQeqyvGprxdlzftwZC8S0aHgb/RYMCZBSTGKm/7IaSsxPnULO4X
05JxXPJzB4ATXeWyQ7MCp8rEqlzzV3O81Yjzp1FWnFPL5pcVU7m2J7ot/80U9j8g2v5Lpuu/TH79
L5R2TSw32Bf+a1mXIANmoWvz8fXdJn+Xdv/6yr9kXesPTzcYc3sOo1TSx+imf7mB3D903ySOTNG3
eQsg4xP6S9aFs4hzCbGVyxteItv8mxvI/AMiI1NzoszYgXTAif+e1v5r9I4y/l+mYP/ZJW34ggmB
qzsOGUthmPwKfxd16RmgEaW3h63KOv9x7Jv5ruTzRxWKnzafmr/kx1GHyrv+2wv1/3AA4DT6p5xs
AJ4k4kDWkT/cwVP4rz8Z4HIOPWUYcL/00SZtTFt9SHGj2qeDYclVrwxm62kz9m8FwZglnKwK9dVz
CxM/UD7qzlYv8L6s28YsQN9HKUqSgWPJMua4o7UAAoXeqgh2rMQzvhvFjSgIDk3D0zN2fAJU5c2f
Jg4Hs6MDl23KdN8lQK0PoN3+i9QzmYS6GIb7GTaYCvIONSVFpk45FkUqWw+G6N9KOhE2tgGwyZPy
aKUVVSVsuuMCVmEpP4kzrZMOCPpSGVXQRtVv+jWMU9uM2T3Xb/eV8Eq9NSMtOzVSMZxMuDBQoBE7
0bNG81EWLrFW7VmyuBVG8zeHhHwLsWxD9lrsOzFlNJQkVwDr7maYJINut8rXzMpf0vTG+Fbsx8aI
ydbTOCb54oGSI1aArLjZdCv6p3zTuivVGHgT5ClhgluPx54vbGp7Uyo8TTTCUiuq6GRpJvFBnolw
jG8Ri+HIk0BGR6zcllGxAagJ157SlRVy2tZxgMq39lLwH1UcQqN2vBubvj7hTAbIHDW3vDM9Hl1F
lLkitrzmMo8VMqZDpIOMHuYeJ+d2Qprp7JjIst7C5U9Ne2/pgJW0QdSh0fQ9pOA23ZpEhLGpTfAP
7VJAhc/6TaRiSaCDRgvfLqIANHC6XcZGCwcIMtBTjLiglECzvmg2omXR4tzrao52YUUt9waHlYd5
KdoclHBhBXHbs696E6hjfEe6SbOvl8g4QGyw/JsDmzDJaFrtB+i8vForehS0dZos7nvcW94ZaJJB
062QX5xPkdWRVmxzRYqZrt0qP+kTInQwNnp6yYRf7ztM57FuaQdpKnVIFlm9SuIKvNZZg7KqL12y
hA3Y3mXd+gk3QF2vHIdF36mushhgjuhkg+ENUQccCHTIC44yOlwmwyxORYshYzJUIQm5JbgdbApM
A01aelA75SJCWzOIA1Cq6p31xoRK1tbzcC+0bt5YcTLHhzhWHEWQf933tvO41DLTBeDlmlUC/1uD
vDR6+v42zoB0j7EdE3Yl9jnN8YyTdS8G41FYTxV2K6xGzFVmXswbz5SaqRF4kKOKO1NWw4sf1wyt
GSSAfHMmvAKxZjVj6NlIqYd57IzvqlbExmgsecnNpO63nTRoR2Xu6m8sk5r0ldnW2C1XNNBoDx4K
zsbxa4InrZdxFbdFYzK9gSnKVDxLnnoBsJMDu3ZslE4wjv+Za5o3XOj0zIn4/WheppCPc8D8Ranu
ZyuTE+rpFva0telnsF9yEMVuSHzzzrEyqtAskFkdpSEeKsbJB3m9WoxbOpNrUiBvXpVM1ZfSWdpr
nelfZICcFRMsSUNVEe90WArn0nW5IIEP37izRNaXbnqlfbTbTuQPj8h2IuzGibpFpxk2M7yVi067
RRqQy7jVYufTj5QRYBdgQenRp9Ag4QH24IAuJSnXVTPbxqeLmHwoRF8cIcTfTeQfGfO0Bpx9wyhb
57uuZgMggFvN1torMSC0k/bWyRhySMthBRTHc57M7qYth/7eNw1EqCRlloNqMxyWfvlWJiaWNbwd
C0889FmfBMwZOx3qSI4y50+M7aln5dbegQbXdCMigm/25hq/W/RA1j5HKtcW7E6cm7jIxMRiOho9
Lu1I4DhMgOIBfu/mO4+SgfXcVQz/yYm6PFlkC1gt4k+P4Gqglba3Mz2grCCm9HWBArHKJiGePZjf
R/vGEGeUwneYeIBjOhrgFLRrNORdT1kEFQn2AUCPe1bCSQ69Y/+wO6UXaFdqWzQ1ZiWHJ6XdwyOY
1irCrBA2ywL2KG1jowy0uW6+Ug0OHoGqhoIWp2wZmQBSbcOkoRUMAX7AWpgMD+kc569dSvagcE3v
+1Z3sOUeMQFV4gOztclHDDulGEqEwzB4F9Jk8sXlfVoPk9HsuFGVXz2z1ms71dHnXBSG9djWkmW2
W8oE61hHdJQ5jtNkgeJ0wIkVMTkk57qQXV5MmMj6pyIBSHFIu2wLYQxHN/Wp9i7fNNCWcp1MrYB4
1+amG4wDmW7k/J6po6U8j+FMnXZPIwGfm0qdWRe3daHvzg7+3WIY6+vslfeRyfQyIZBFeYLUrkVn
RZdJg7KTE8JNPQsLMsUmRnkDn9YxPMB4L0ElhaNnNccMsp1m08Fjks/lT0jO/qB/1e70e2Z9Zzzr
clTQxbxPFz+h3K0GtUvKGXcaqCU8VCcO7BNZtsbeetSqrKNYRAjQMW9yMlnHzI5fYpPEYt2NPADR
yPIMeW01dlZLO4O2JA9yUmQiqQ4AbRGm3FE23dyLU0J9SFBonYE9wk2/plhwfe+H7ly0nrlKNYOG
iIlKJyrJxM1i0WyVi9rCOzSGnAXNdWuU8EWm5TkqGHgKSVmbdHhhi7qMzpU3VNuoVc/YebQnmnOa
XefbIGaWEj+i03TbClv8lhXIO9JEC4c6b5xQ70Ue2CDTdqSnLZAw/pVJBB9fKay7ifcdVQZYmGiG
ydpquZOGOfj5beMxicbjTFSr5fZw5LjQgsq4vakJGsAGxGV7dVLlh1isWwiXZUQlk6sXD2636Efd
L/KfdrIR29hy9sbgj6+ZojStx1iLrmnrFYRneFVBTPHrj54s/c6xQeCTKxaKtgE92mqDZ6OMp0Zy
jTWfnTOPB/2AMgGFRGQmDepNfRp0Md2hauXQBFXpp7zeiI2xLzG5DkMmD7Ho08fYN+yj7g3GE+i/
6LtoieIiZ3s47xowKixMRrTPOt0+xLzUeOymDC+1qaUMpyaqh4jeDYyGESi2Ej7CCxgPfwWkCJ84
kxB/nYgi/mKwp1MV4vhuxZtQyiu5Nu0JDHu2S5OWcoIpW7alPg9vlt3JIyIgjsmF48NlLqmhFG2P
BNnpeg72JDGXpzyb52+a/CQfU0Z0Dw2c7Ac/qRT34dQhzS3pCxw52m+yKG9fPKAxlygpy0NCNmc7
g/lEM2A8Do6rceK31KqtQEq9ONqTNj0No7R2Q5kO95pP5qgTTnQ128o7gxU0jlRYum8aSE3MlHX1
ZlrRvq0Me+V0Ma60jAo1rIRLWNNd7vCcWZKTe8LojxXPWAFjSU/gkSh1cqkmoluXA88YpdPaxZDU
rHpUxwIfiMPDhMVOXiKfKg6/AAkkhvKmWs6YTDpt2buK36D0SuPZdIYhX1VNR3I1Gh0a5jSIR1e2
CPY3qiqGmQWMIKdsgTQUuB8Y+Jf+xjFL0vd0CqEaWhluNP8jS5URasLIWWfKeSvgGG2AfidfHFqK
UHOQ/9fxAg2H4flcbqU9NntVDy3dpGJ50HwacFC6ym3e8EM8jQrljCFMaEtKxByQCNdqasRlbPVh
+qhMMdX3ZNjr4lFzxtgNOkSSiJsIF7w1M7yMWsmymaK1RfMmu2wPbAEfw6BtbVVlD9Ia46dJGenP
guK+RTaDf7qMFs12yEj3ahbGe1/51lM/jQIBrxE+feGxv4RZSiwrllryNY1OdtAcy/yoLdGBF6qp
ElyNypkecOZZ343JgDQeK4QemU71w9wYrBULCVoObK3BqmZ3dbytp5wlu2nN/tXh7f7II9d6th3d
aZ488n/dJapqywyXjMBceKPnhLEEzMl8NqOP3cZbHvgyhg7MbHtO98rgIQx6BpwZ5/a2CTs5O8aq
yPn00k3nGTS7D8jZRuY7wENrBRXVTXCzaIzcak3R8Mo/AkvaoOJ9XfXme7GMybY0fPWifIHtmisR
vR+qfmhs6z7VoOpiSgpU63nHbo6Zm/IcAjpy9I/MTcZfcelnJA/s9CVbBu3NoJyRBnB/tt6ddJ4O
QzfCuvK96k4spnMfY7yizi+eop2VUYI44+3lRJ2cJmGNu7rtwaHwEn4MbjyAJNGcq5WoZsNQbmvA
sLtL3Ww+dI4wAtJl2UNpadb55rr/czKmG+taoQFPEJqovC8gklbN0rDiuNE5TrxffZx8wXGe7hnT
RICK60ayWotWrFoiHz+9p9x10st0YwlsrAPMpJfG8/vXMeOTU2gl3uEijoNocswz2KTqkBaWvGcy
9RNbVJQI1fkPNcfZK3HOmtNVqr4tYufsoKPYlW3uPC3oyYcl1uliW7rxJTfMbNVqOYbYyM6u1dKY
4dxQwx1KQ3WnKbJGlCyaV5xYJvcDAkBgKrpIV5Ay1LXnTvpZz8K6T/CEbOYFgG3rVc3dgJZLnWr9
2uskS25ssZnjgTTpKa9AMjOSEBsMwAvBf8z1xtQTnShMzkBdJt6GpBJM+VExCif331IkuV8R85ct
xNl2z7Y6PJB2nX+lnMUuZRcv4dJG3bkHx/HYccpjlF3o1mYBqH4wLUudo5ZHfmhZ711V9b/StCnD
aOnSjxmMhk0skyu1USKaI71nmKFmPl0pu0qQIOqvFp89xRvtYc0Em6kL3oRFJdm5NIfohW7t9mCT
an3RKp6rNnEkN8GhDBgn5IFMTOPqwuahOWsYA20AcjHNSpwTTZY/1jgRTwKSK+CUZ91Fl+x5q7mM
TPzeGIHXfSMbOj5bYrgLVO6dxoOGZFoMmoGvN6dloaaKJag0S712k6p97l2T8Zjbs3pyG9F+ZNTb
TCv3T2Lz5NflG4iJ6GPsdGjOfsz6cmxB+18XVr+X5U/eM9UysJ8p77DIYP1f9s5kR3IkTdKvMpg7
AaWSSiUPc7HdzN3cfF/iQniER3BflfvTz2fZGCA7Midzus9zqERVBSLNnUYqVeUX+SQjxRJ1I+cr
1SfO98ErvddKFguyrq4+gefUiO1Cv1UeIo0quuo2YqcGDJm1gx8oJS1eQjZPBu0+Bhart+21YK/V
YC6tbYbzkg3dZ1/0w419RVsb6YdbU5EhmnsH8PUVgc00xF5VUVK/t1okO8wB1qPKM0UOnN55W687
lvhqTftE+QWazpvu4N7G6mB5OKkUKMl51Y+R/QpVBAR3nU3Jr0G4/g5G87ydU6zrlDiOMMkq7CJv
GWfITQR09WB0AoWcXz5iT/AH5lvGxi2QgIf2dib/8CGDxH7WackNlNgLP4Nlqse58nECWFFUvrpF
88v8ARFv9Fx+LoBif5H2io+xsliGULw3cdFU9NJamN+AkWcRwpZdZatez6Do1bzpeDWvx65z1uOV
Zs5m7JXxe3WaW/MkwlHuMWhbN1EK/RwOGeOOIFcby6tus74O2aX7j11i3Avsk+JWRC54BOcPrPoU
ZkfVlQDHcMIck2nmdqBaQZ2Wou2p8Y6d62uqwAIFJCOgSpBXleFJs5abqZ/9cxLN8QbRo93bQUjj
KrfP95pY8YJ3rSr4+3lz48VCnQdOUBQwOd1jOuv7eYntPe9m5nWhxQy4sx3MY5Ya97kVgBBGlLoo
KS5XTehDeCGlIUU92s6G3u/0ws4OFxsByfQcA4NA7TIqjlYBVj7CuBw8MTUuLvrb0m2cKc5fRa5z
j3by1ntga5C76yzOwotME5T/UZtD58beOmW8s8H6IchPzTyXOR2AdKAV4Y7C+QzAVF+1N26Llrh2
ewnhMBrkzrS1+UhnR5zBp2PB8mKLBdwd1IOT9M0Z/iG9FLAQ72NbOGdR03q/whmrb3qmWwdYbulJ
0t1yQ6VGfZO4iY8zF2NdOXooebLkOWU23F0Q10xHlsewpfE1VvNmsOZxtbh1Sl5w/hEwednA/qc6
LZLii/Lg7Dgw8H/yWJlWnu7hBDT1wnxy8QnLpXRptkosFywJJH+kxq5ip4V/nrKuflisiQbxvhH8
keWUB68aF4bNuT7Vqk5fPNWwCk6VadAbPXorEK/sFQ81HBMl5KsXz/jbhRjYc+G8dQwvs47K2UjD
vnAyMJattF78biDqPmOQtecCYJCo42mbTvn0oEOJHW/2rWOXe/XJqmigJovdfBMJGxArqmjLLFL6
0gNz4LjOYKxoLgPAjl2b0UhgM9ul8xw3zrFzIUvnkx53Ts7rdFPGaT2vZ2CvW9eJecarAbnB8+dw
32dNa/PikcOdnQfmFQi//Qr3M8JFNqfxCuUK9sPgpclW56DMMecn9XNGmwoRR2Um3E/M78udlaPl
3QxxLJFk6wqnXYH4QW9AFllvdAubky+g8zNnRhxYx3E6PGKtoni40l7yFOuFzqI8wJC5wmqkxk3a
JP2vVBfLfulH71smF+/Rn4LK3mlYB802TfGZ7pRTsW6llMe3qzz3JPUFWMDJ07lskUeGzuDeqJt/
610n/T5YYl5oISHucJyuMNzTgtT/nLhL+d444bi30rK5TGA6yJ2qxjxAF8YzJhmQ3tdEEh6dwcUA
kXUfyk6gq/lQSm07CL5ZlRPv6pmgZEJ8+mR8WbymtN1iOsOaS5dkLLFp2zlCSnfkKhC1gtpw5yXm
mt/FOfDUdcO0EeFMqEN7ihZvqe+dmR6TTTr69S015aQ3Olh2X6gGnoI5KRnpC7KDUDMny6WHaGwP
aMjNsm6janpPfI8XBBLqfO4KV2/7+CGpdU+nbukFzxn2FvrXILhkXpuRHdPTOZS8CQ6Ya2tMbAAh
vgN6MFTLzRPmiok+qGGF6qwesEU4mGbGOQ82iZ6hxUPqlJBRK7/MNg6wsh2vEXmfk9p4cGa5vCGc
jw8Wxh0ATDZGOoBr+87UzouDm/ji1J27TXxrFLsqkfPGAFy/gPqdOZePvvetq7MYa5CX33SWPdy3
lswaJEg7dm8af2LqYts5/4zB5JJAZJe17rQ1vM+MGpH/2VzvYjWlkN9J2+F0x+it3SzA082FeKjS
drFgCsnoK7RjID+Ja9tPUXgl7CSFKJ7ShFH8ZIUcoCl6pBi9NAoeZcxBaiocdddWtnmE+CUe5eiU
l9lSZQqiOmk+FrpJ7jz6oDnLN753FsaCYZ2U1yxc0jX2i0db+g3eD2BpBT6NeGV69E/MpnBo0tkK
fyRZsXzWAQ/PFsMRZ89BNNf6gSUuwTY5HOOWdsjfuNuGYV3mCW8CVM/pYoQT/hit7rrA8RDhk83f
tHbk0bG75SxkqU8M+MU+agpzw9rOC8gE4su4PU26QcWbb6wpvPCspH6AnKhPE36hW3fshuPixP0v
07tYEbht6Wv2g4aynG6afnppSB1t3m84Q+TpuvO68lC6iz4p1u3NoKv8yZ0GdbIknTxLNvdfZdo4
9XqBf76vc1EeUldP5WaKiubTroWJt5CHq0eOSKjfhCRessHxH4Dx5KBptH5aZMs/WtYhEw3NOz02
WIBxwjLuSLSxiGqLcdtzDZ9AUnU/eAMV/irVY/BsLbYTrktyqcm2MvE9xmnzCCZGMT1gbSlXbu/C
9xNdd184Or+pbf6SHUKwA3Om772pRE0Qc9F/W5DVri/kQZ79nlQYXdTk2CJahR+htWTpOg5SWePm
qZYHeNx8I2xuqPVJvAeGW+UxF3b8aCQRNJlNimKahqOGW7XbtrXphY/H8FIMs3fir0UXnm7r+0Sx
w5r/+R6HQ7a1kwqOeLD4d71elvt5Kr4aW22KjALHJq4ofkmD+exhTH1KRmfct5Um2hEHTzM1C9vM
y6/OHaTLY2cEgCdnnID/4EB8hnvEvsLTPDzztdQh57nGYG3G3cDxlQlNj8JhYUM8dmzbv+m48u5D
IWzsHc7UPrps6DkJ5Iqkik/z22qYpvqUDMopVtAtDVjzqb1luvqjajNJKWRn1CWOpD6PXuU+TMgZ
30pg1VCDqezoOO4yvol77qZRRAdWVZILSUnppEBTwAcnf9VlOFgrbKRwfOzKWMka2R2XVKbGuVgr
tgg3vaXLNyfilRUXAVuWGIUzs+UIH55pC4EVu35lntodC64vNmjYylPc+huhhbP1AWdVe+Eol7dp
NDG06rrim+eEhHfCpd/m3uz/AvllbjBCYNPndf8hIPvQntnnvrXOxAAPKFRsZHXK3MpZek4w0o7H
GyPBAsqigejDNAe5t1aftXJLF8t1ZxFqBCTmopEk0Oqy5dxNikUu0E0NQ9TET6pk5gPzcnxO9OR+
VeM8fU/Ytj43U9+3K488D+t/eGW6BCmB1oXQ67cmY35JuJ9DDxIpW5Ol4IyHR47FeOh9zRwm6+gD
jrIuPo+WEN9zR/nFdqxDwgDtzItrLgPvGFKAccMvZS3c6rAw4tohkaNw3wK4A4TYGlW7RMplWUOI
yOe3xs8kc5s42ElZ884vmxgeDwXy4boKrxHCTifLuU9CVu9ulNlJB545RZOBAKWyWf8IBEWpK08w
8cMvW/G2Iu0ZYr0PZnVXF0ncrhDa8CqlMW+xFZGEazOg1zvNbTBNfEyWuRGEoqoK1gUFfy/50DJH
kWVG/5ueqlVHivSIyF7gaG/N9f8YeehwlSbyhZmtk4PwknAyi1KpL0xy5V3NBPWBlxd7F+qK6Ugj
HmSOnSjsbAPUcnpHb5bbNkut5+h6uip80Kp9FEzd2mU+uB0TkW2mJBdnPxjkV+biNu6Q+3ZWmMEV
gFA9hCRXCUsEiMM3SyHsEw7i6Q5cFg0m9lUkL2La4Ru4b77v2TxZg9xa6fjgWiijsBY5XZv3nk34
aQ5LqGQ0VG5pJTabcW6Gn3at0nPPduJOXlfnaAEerrUob62hlpgE+W+QGchM2b0R7wLO1B0VrdmZ
nBcMgE5goMTsBmoKft973NfLQzsM5W2V4Q40sW1tXRkWx9zW4gccArpQar+9LfoKZ9LSpO2asvtk
QwPg8oMyh/gAdEvDR6ioI+kjZGIqzNX/Bwz9P7UYODhXMLT8371Bbz9N9z9WP0l95v/JGfQff+8/
nEEBXB8sRjCsNJnKPxOffaKbEoc+tGfbuTKfAWj8H07QNQvKUhkIDRGZlYU/wrXcxf/rf0qb8gOs
Rr4W+g+s/X/JGURwtP4zJYiOBCeQXuAoaWv9F5KLdkkd5Izn923cZ7tGpMFqiLxkQ/rQR7Cej3+6
PH/nCPoLWwPmtW1LYNVcEeKsv7E1aGOifV0EaKNUp+wjmaVXvbF5GOyy3k4zmlcRLszBkM2FYagx
MH5JY9WjNoX5mrXEYWdDKeLmX36u3+HTXAdXEqx16ZoAza1/8yldT7h0H2GgRF3/1pX8HPaIQE9I
4iA79xTQobWvEBx3FM1Mm3g+K5Knp3/+IX7npVx/BgeSFd1dHh6t371SHEu9cEp7f1+jzu+Z9IQn
nz3L8z9/yt9847Q4kNbQTgCcJbj++Z8CvpqLzGKf+nunUgeVjW8+3qbDmFDW14xm/JcL+ze/k3LQ
WPjGlXS5kf7zp7WytcUE2GMflNrbTT7Z17Snp+iff6ffXWZcObBZkMvR8LmH5W93lQwzuxlVqPcq
JrzUZIgeZd4/DkXy458/6G8uHrwvz6ZPWSusfr99kLIWruj19g0TFKDCSn9hz2FKR6Gjk2Z3/40P
8/6obXaVUOK3D5t6tyKX5up95bjYGID0reKB11exYNiaUu/wzx/3R5HHb2sBxkUcVy4rAhT2376r
xPbdpdWR3tM4lK3agRLQUYfiMQdFStIizjY1gukuZqdxWKq02lGwE35HraOBt2SehPzb7p2yGDZO
5tFlJxSOQs/xKaBQ7Lc7WRf1xo9LvE/genn/FbzbVzQ0AyCtIDWu625hSqJSbyAW5T20RdH+C1XQ
/pvnnF5MTwYS0fav9+NI/eCo5kTvozKWx1RZ/nEeFG1Bg3qxrtCmNDTHso1+aSeueRNn8pnsnP8v
l/rv7tdAuxLYmxaKGfJvT0UKyJWYXLCnMAV5xcVdIrxgZZP7+RcL5l8/KQDTxXnVd3zFtf7tk+Ka
7QzjCH+vw6SAX0RMjxj+N0LccvvPtw/Rz78+HdfWAEoMGJJQfPjHn/9paWkK27G0NDSssjPbZoOV
XK3q0z1npOnRs7gRZNM9c5optin4l2zT+YL+PIDshJgr0s2BqYGNa8IYnO+V90RcT30qFIEDo4cu
XztNPz8FpnNv0YCqm4z2lX3ZUjK7qu0+nXY5iHZGrnQJi0L3R9IH/qGOXQ/1ngGw1Zhm07aN3Dqq
xZPd9ALajYoqFe7HTlLDWdh0f8PevpTKnrAyxcbbRsMkOZH7ySUURfqJraA4urgctiIPlsMcKIvJ
ZKOPtNjo98RZ3Mso+cUXg6fIChl/q6D10PNkeLbTGRd352zzsAaep+CL4JnAi4/X5tmVbU3xd1l/
+pHwYY40VHzFc8PZu7qGdMth3pUkiA6J6NInS9TNxReFz9CO2Tnxpomx4TQ6zXs9DeEZh1T4GgfQ
mwaQOj+I+bI3D4XzkVnpW5lLaHEZePObtGsvxAudO13EG7Tcg+NaxaEcbOAz7RDJR7y9FWi82PNv
hOuYywJ2ljFH4+1N02Z7fp167Q+chiCgI7kuIPjAOSekjVil5tsABRu3XcbQBkdISDtSz4Z4nzfj
8JMtE9cEJeg2jjnxVDT2YXEK4dAoR8IOqlzzZuM2e1WuD3K9ULVh+NKK4JVt20zTAqEZPF2Fe+x7
/Bhjgxuz9ZR72wxesa0aASY1IZnEFH7h1c+8AJl+leZu1W+ywU8OMgraXenzfUszcPkGy8BuJyNC
IyNRiJUY7GTr1kp9xLWcb3Qg3Q8ciIJjusjiy0BgU638AVYp53YBN5jFY2LldOeWUXYxBq+MHLr8
FeQNBAchwDUpkgIrHSru+ACv2lOO9opJMB7rbcwW51SYdo2NC2pSxEyMxG6CuCxoAkz3vqzTBbBu
P9/KrGhOi9d51SbJx5lHCEZzzJB3Lxc2OCvWg+K756ghoFgTK1RwTQe1QaHJj2T9YSCyePYWCwEt
daNgXzFmAnWTFcXGL8O7rJ+iA2IxzWyIN/y88Yh1ANEQa/S6wBQHQ8lKlls5tjQq280Jn9C1v60s
npxyRCZIZjhoOn6WIpi2jJS7neFnO4ww8nZBQ5M6HTkF3+9E9aU3cX/kDPYC2CC9t9MVwze0K33j
zM1PnCjNNulbkuB0M0KiDBgiDJHTHC0bc7FnpXKdQWknJL4wFrLwz26anD7FDAcPKlOJY2eaGaGV
LXKWqyK8oknxKdooBahnj4Tn2/ArcxYVUmU3gsZIqQLJ+YqfQu2IQ5pYgMBmGkesibcwW9H2x8Dg
8kEGZj4Eo1WQFKHzqiFds4PVjbOQ1odpYIM4LSAPQzmm20mTxmn7lABafaKGwGeI6jeQzpeRCIGJ
fGgR4QvGI0Ta1o4uFimjG3yzwSfCtPMCsAuiTxQ58OTCtr/aSKj9FqqCyAmzZ1Lo2sq3olOSQb/w
ajbHSMzxTVQP777fMkuoBPq+YrJJX1BPp/RSnrscN+66dsdlU5EIBcHQpvCfLMRIt08ZwMPIX5HV
vSPrRBNVqpcnKArmTFdr8n1KWHEFthziLHayb5psujdDNZLVAypRozOtaGgKXrzGxdDfztamnDWW
wyB9772AUJwpJihylBVFCGF58YgVijbfuKC+qXdwGmfpJloIDVAnZu0qxxt/0qDQIWHUKJQ8a5b9
znTaObu5OY8hrYh+nUbraRTzWrqzfUt1phvhronzXZtrDvx5Ne4qNyBnaXccKHAfrxC8hkdMdmWy
a11tVnmHRpKW1q8JsFMxavXMJmnZ9w0jd8YOr6OH18q2PbUdx8o+u2X3UCftrZOi1GvbQptlBd+H
YflpV1je8G5PDmxQai6qVeOCpiGTvYmTxQVdNSJE9KNz14x9+FiKsNiCxME35rtnt8ILEFw7n6kK
n+j47ZtvYRDCJKfJe+3Nyz2TNX+XktK64ulG773UzMTsPJp3+B6omvYFA2kApxZB6Wou6xf2ZdOD
LBPnQENNuG+TEbY3i80don29shsreIr5fT8InQ/tJpvylqvhFd7Ect7gV7XzvtIbfKeh2Kq5zYat
V3FFVvQg6PtclSBMIhavtyFuzXdpMeHHIB60/TFiSOLvvLKAxmaWXzPO61WUXO0Wuv+krrs68q8j
9u1PtHu5IFEI0TTE+PNH1v6NYPG54yFs9kuKV1Q6QfYhBTQFfNKI9z0ta/Z8NZLmUbxLElyMtufz
GI/tDVUX0wVD8esgKaWIAotc1UjahZf8vYfvYmewR2TMd20MlaE3cudmBia3dpsn6YknnZjmUNWp
tSK8Lg6kxNLTNBv3UDQUq/WUdbDK9yWudMVNMTSSyXqVg+sgFLkNW6qIxxr36dwV8r4Hm7gpRVx+
VL5rto2r4GLMKcVErBaTCapfvJAQkpHBD4snhhdChCREkkmNP9t8oce0EmWxoToH9j7d3uwZ1byz
LL+i8KQqjmNiflVSVqcJENmTYwfNDqvCfdIO2WleFBDywEFms21reB2yLPqllqzdxnw3lwad9qhV
E9KhFrSPCw2dRPPDrzZo+ju7tKJdnuBU9PwUSzu9PNlhGmgCHVMcyD21x1i5xEOzuP7aOLHcwcue
dkuoXKR/NypPqeJO8CcpdrbTdyusnMuumpLsxqViIV91RZ+Ma2bJ1JmAO/8hJ5nfhKXMul3ZcUUC
L833YRnYRxdxnhIF7yZz+/e5narzVE13U16ZL8gGPXUSTr2J7JxCAV/e9Q6dOUFozKdjPIWNsxmO
hZr3WWW9Eq7Bp98veGYx2panKixSWKnkuqPeK14mM3V3JBHQrnkJHqY6OpWUQry4dQwGBlv9pgmG
9qspx4U3N5sC5NQqWSO5jZtasjZnlRfd6bqMHuyBKDOTSw9ygaR0HPZJtUHIGO6Ryd/qGSJOZfW3
sRxyGBvjFrAG8aEuq6mRmTZtxUBsNVTLHvcVVlNGs4Y5zlkuDA1kkiQPbOyh40ZpuJkXQjCr0vHp
Rp/KV5Naya7W5XbIaMfykkM/2t2R+TSzPCZxuAk0hmGsIbz7JvdArzzOb+vax4e1v1J6R58gXch1
bfmnoCJ5JJ0ED0L+PExkAhoy2RuOUFSqRvWerXy29SMc1F6c0q/MvHrv8PmrtlA/ukaF77rwulUN
8EOMs4dncDngv3mZOwMuZMAXZ/WvfiqH+3gg9jy0H0Fn8Y6OrR9+Ur1KJztT1vAEzINoQ2FfmNL/
jLKf7egPe8yNwOmS6JkuhnhVNDW+A32bKPtsSYocct2b27y1blvuIDyqQbYPR4cRyqTTXYTNn7cU
htN62DteU7wtzhdSXL7zZWOv7TEt1nlT42NRs8UXaJLnvgI905nypV38V69J+U/zmdXht6lStzHd
s65U3Y3BBrXu85axbhG/xDI4qKJ4Hv30o5TNkeFtTpK0vHM8ijuFJJnh1QNzN2bnMB6h/kqrTzeu
Qr+IG0lwaWx2o5c/pjxVR8Yd35EdAA7OG8tv1AprK2PuYdg0aRwePHimF5hk6jLX2vyEIhYgmqkj
1pniFCTqWtox0mE/ht9x83Mw57j/3DU4c6+HfB5ZYEA/4sWud4UBThUWatcGIj/NGShSGY7xdSvl
NXgisLbEOShnM5XpxqcWchWU5Vm6TDRMObFXqcOAw/2IyzziiGDGJONUb7GH4RdOJaGcSV75w/BF
CMzxfXNurVajpZ98L7q4zpisPdl+G6jTMh37fGiXFWAFrG4qZM2vIzb0TvAYL87ZScO3bi7vCsw/
q3LieweRIxhc5u0xjpeal375Ijoq19qBKNaU1u8p3dEbEgY19Jnv2nLfvFxAlG15Z8+14Utrs9da
Oj3Ai6F4nRBDwXyq/NDiCju4JJe3pA3nVd2Y9DMZeqBCLtzKHkHkpMvrBEtTsd4U4EjwwH4rGUfs
qYPkN6XdDnDkcFF2M1Nz4eDvdfL+l6Zs6cJkkt0dVcy7GWfIzmLaAYFCnEvOLLuU889pLEM2R4QG
lWzv244Dhqr95j0mXg4jJ+z3SCxPTR9VROKI1QzRHdG17mIaCwsla8fWDULvXAWSYGM6cW5OMNXf
LZLYX5tM2U5gk2T33745GZaLHsTHTibQByI6ltZ69KZnSSSe2kzSmWOL/4BqrerHxC910q3ON/DY
SbnYfX2QsdWDNR7FXd3EBGyIp52K5lDOS0r3Gk5NMTf5NmKAf87IZ78au/Je/Un9DCebfgVZDvs4
d8QbEbfuUNqp9VTXA1Rh7u37rsUcQEQGchh0uz1on2E/FSBRRuw44EdMsXWRcejIiPVKNPBFsXYS
OWTfZ/SLuIYm+6hzdgKcCIAjND7IPgZPex/X/dEUuVjhWP+YG7aK+FezH2EUl9uksSE6tWyFuqvd
KcA8hladsldKBWmGplTM7zzvVLfd/NGT3efA5G1zHt8dvur+eG3b244pRp22iMA9Mz1mt5jVJ63j
YUP26iFGiFoPBd/4Qi3MQQ7K3k1oKdkqHXv66ExydqcWQjY9NGUwTruAB52zFHZPwikDJvCWfSUD
43Mw9mxwyzxeq8we8T+E8bEGto2PTnr7Iu8o0CqyedtDOdovSg4HUrb+iQr2EM2lYtaasJvnAPY0
Gul8y0pM3d7UfU2BM77bWcSkecnPzRTTiZIsXxzH28dgbHK8j62FJcTqzc7O2uHGEuZFSvXGx5pT
2QbH2OvdLd1HFc63Gew9nXAvkswFFbsAwe+ksNCGSnzn26IXaEGFZaM6JnSb+yW3T1WBQY2rkJx9
Kt23PmJezS1Yvw0pr+mQGe7KL3vCqeTEuvWceuUDWkX5UltjsG6DuP5Ms9h5TCAX3sumAZE+czTE
6pa0sFGD79R6BI/ocd66hlqIIauuiAQtmDMoc0Bg6sGRm7K9xRiabb1gwjo34eGpm9AjHVEVewvv
7BrTeblytJ2c5hhXDaCXSq98m3BsWi7fRuMCf6dx8j2uWizpadqicHjfmaSmbA6Cec2AINoyvq0v
uRNW1I/MyS3jyXTtB0565PZ7CFyvtldtGTWHifnfbTSUxIerKrkhxJzkKwtP6nKTQ23RGA+c4WGG
2fQ1pGMjTxZWkv0wEjZbO96i3wlSCwhZo57Utu3j5BeJhlavnXpO69s46mYoY4QF17mw2nDrW1Pn
btysBSHlqZ6eB/wFq6VbnoUEXVcPOW/HOXM3TE2eUq9nzQza7EcRQijA5z9t/GmKtqL0ABmbWr2E
WXmTdZClCrs95VRx0LrFu4NnNV/OZUvJAXkLh99CLwZvHMPvFYPe6pUPal+KvKzes+vaaVfFXVV2
2S4ta32r4sDeEbMCzUTdWPlRV7Vz6lQht4tLtHHjVk14sFU4vIzNvDxl4dA8J5njngU8me1o0TEl
SgtciZWispu8zg92HUwtH530sHzChfanGVy4vuaDwP7ncBcXCCrrSI/WNsEk6a7c2ErXeUfivdER
WjpE43CTATPBc9r3NBR6DUh1uD31J4Z1qa7fSfasWX/u+sKnwL1UFoRtDpP7nkvt3/L+jrNdItvH
UBlWr+zR84NiHwwx7Cn0y1UdiAg6Zn/vRlhaUHKGtQkHb0XA4Q7BnVQ4kCAzhCy8zBF2eGiZ/Gfk
ajVkiStEcd177hpLIfHJKbuCwGDjnRVeplXWmFfdJGm8iTOHErSi9j49jlKHYMBa0bb4JEdgQ8zK
uv6RI2XI81+k+4LI8nZqan6qLn4fZ95+UvXT1rIzsUf6+FoMET7qIUFsL+NrP8eHZuxw3ZQzPlE/
FPeGQqatE/gCCKaVkePEJ1p2Zb6e46w5OX5CdKjst9gzT6FLunrN3QL/DlV4i6pD9bFJ5XcaNKgE
LNKigH0vZr3vWkFvN5T47sbVbb/XWoFDiVrhf2F+CPYkfOs35I/6ofRN9xiNfgfi2k8vXHnOxUh3
O3to9YW93HgNPvu7gqdvIwb5s4vhqAWLPV3UQqngimxc+B0Nlh0+enl9UzoRYWiXNU+sBqO13pEk
s2ieihpAA6CvO5jwrrCnLdnYRcCQmxg7FqrErmCcmubqKuuB7Dg5apaiwwERtwrb5dgFc03KtxCM
VP2OMFili3OnsvQl84Zwa8d+c2siD5y7uE5cwsT6NsMInbDBbfO44t/ej+ZRjbW7B08gLsgimn+1
gSwDLbwDaoRVaxewlw3wLjQyvwAZ2xYxFYFMemAWtJTG1e5wCfN8Q1mqwdGfbjkBheu6rX/1S/tS
dlNA08wI3t9EpOPxfZlio+3lvSint8VAOnS7TO5IUGysa72wX18LXeYkOUUVmhADnWOUJ9arGa0E
QhLaJbI70a54SSgJmwi8xS6gAU5dTUSRui8CDrPwZRBe4tY5soOF+kgRiLfsRMdbcVUZH4yVopKz
XLd+l65oDwa46ltYp+icEdZdRRdutRNA02Ec6SB+wrCqbtj0VUeZetUWu3395A3gTsHUeDZMrMIw
pUbw8EJAhLK7Nw7BVhYwx3sWUd0c2iziENlyWqk2Tui2J0JOAqKFmKdd5htK6SNkTTFq753fayFs
WoBKaHraFZ1lwA7FiSXHOxYRqIH96XzNsmHTS3Al2GB+hJOBsli/+PN1scQCiIScOaHzy/UyLGYj
McV9ygyB1xt6yRsOKf3ezbG+bVMagsj/6kcGn/roScd5EQoEwMZTVpyyq3bhLXW5CT6G2a+uEZ+i
POIQ7gT3toAgv1DKwy4f5OIqHQhWbCzbtX/iy3JecBkLkMQw8zNdwhToAlNcSORje24JxC/U1bjZ
FwlDQb8dtlrBZOQpgaEKlz+2DO+dyvs2U0RzwVief8/1EqKYRtGlnyoXn46D29b0UfGZqmA51VQz
4r4dA2SI3OLAhPe0BRNFyuspIOlVE/B27U+Dzeowtt1QEECKvftMhKgRfmOie7pQ0XZjayfBUb0K
E3S/qlJWrwyRwrciKqoPi2d/axmufMrlzIgYaXWYy2R5C+cqfgeNd0VCgVb7kK3lfaICu99yMxvg
85R5hlfPtGvYwkNV0tuSW+RUW67LK6VKt9QVTr/A3o5rC91mXVIatTJ4tIv1DK/s1cK8dHQmMZ+p
gQg+UvxMa6ENbMHZT04eMjOgIaujk7hqw88FkYUHoMqbD7/swtPCXptN9QJIE7A/71NTmHgXDeqZ
l1f5cyj76p5sjtgzbLDwkKmWFFnCJsjOrG8Jcg9GfGwUaDcCby1wjf1Aa+gdPg6Mbiz7zdbBZHbP
uIxWpylC71JJzqaklEX9NJsRVlU25+Se6GzNiUKa9Cy7MT+64+z/b+bOZEduJs2yT8QCjaSZkUCj
F+702T08ZoW0IaSQxHme+fR9qAa68/+zKhO1aTRyk5maIsJJs2+499zTyt04xyi3fsLDZDFYwiao
oeFrfCKWG2evrTeapo8JvrxxYLiVDyxYPVowacsDbfJkbQerpovGwZ+QPAx0jjpbaetTJM34xMB6
fDTNoH6RCGx/ybrPbgWQQ9gFBE95jnRvAeTka+how9haYrB/SywJv5Bcjg50gbL/WiA9+UiaptVg
XXWjfDdeJZTz6DgBEj9bHXlUPT9iQfrayhp+pFtKWClO0JrPRtM576HO859F2LwLj6lo0VKRDDNO
Ubx/ocD4IOv0EQ3//D2H+UG8NLPTnnoK675m9L4c246xniQ/Id/TBvBD7quBAsNQ1WKek6h2cqJx
BFJBrKbxwzx1EsMQW1fOiLBw93YYdRfsBI0ml1N2+3GpeXTyYsizreVy2QD6YxFd4Xa9DbUDIYJH
wnowe83AThMNsZVKh9978A6pHzbtBxieKvEJsohOQ96UzxEflLt33NZ5a1kQzjszr/VPSiNiSmCj
zp8Jel+GK1mlk2Ol8zVfHUXnvOdpTtoDfuZ1MoiSUG21V6hvGIkIr60o+S9hYI8QD9ebzVPjIVwM
pvYGNtBzqOcfTQNAlM3xOG1orXlPqJH4DlgmCEthruHKZY49sceB1pIt2c8mHANGlh2hrGpGKiLE
lRB3Iv8ayAPqYMONioBQz5O1iWXDwsPmF15FNww9EVOOKHZVuGKye6FLnCJRzOisFeTPtE520k4s
rW0WdqRhaxTMuzwL6k+UoMCrJwek/cDqZr6kqZGtiFf1QWYm10cS0rzlDSkRxyZL7Z9JRlrr3DgF
De4yi8NMDNqBBB+1zRJALSiSS5Z5bnEaw55FmWaZ9qg8xpnsIHtukzZoP5ekEpR4ltF8wf2ag3Gg
mgAZ/NsehHeRhuOdE9RWj+Nig/nj225Xu1hzm+fe8NnV0uPP5IQrqBkG274DvU0Z+XTN1e/aHYhj
8bIEWIkr7xl734MV1uFrlOc2UZogYo8JAZ3Dnr19tC9a57sszfnZgGjxaShGO1AQrliby5+9tJM3
W0eZeVzGkkAenNwfkA9QVYaleMiq0ngOSYr+N0KMVf7wV8mLZzqooLi4LVz8ziqf+AfFQpSaGqJp
7a49PctTOuZHrVBaZl0Vc29Tqt4HYSRv5jBwlf5rwYTzn8klkKCwBQXKhfDmb/qexTKgfHiTe5hV
2N09VTXHoWnZIpis7VGXmyAOIq5WKIzDz3HhSmn6Pt9XQyrISWs/0wp7hQsYd5tVJl74ggVTgaR+
P1LGs2+2xCP4WZuxTK4AQXOjLsdGOeV5dBKU0S26VLzom1EyG7RRamXbfkwx0eO1rbjrYZFiVrMO
+ZSS94Q6yFcr96lveocKRb5OPc2BHGfxWMfqMykgSxl66I61wYGflCCqNjRjSKUmkBj/+kdn/bOM
ECwakWI2sAymg/pvIracR4kfn0O1joaSvsF8dJyJILQ+mU+FQLI0zmgzbEgD7Ih6gPttP++9bEcV
sGoMRssP4tBDlhwNhHv3udolHlpsE4PDtpwMMhd6+t0spQC2k+RYJIRQ/+tvYRWS/v3R8yQLLQeI
PHoGd1XO/cOjF3OXVIPXeAezqUhmKbxhIXprmaLLYnTPYhqUP3A5b8G+Rmdhmv0vNl79qTFXtR4D
N0lSFq/YiBGxQLfxr7+6f5btrVkjyuW5JAtB/l0kGDLDU0JB9YQnyRk62aFHQBAckn/9z6xUvH/6
IXgOikdeAY528bfPsWJh7LRB5R1Yf84p17c2jiMEMX+aMvXDooHnjExJ3xBB4QNYUc8xRejkMxgH
WddZ3h3rU4pshpeFKLj8jrEeEk8aLMioY/O16tL2/d98zX//2XBem4J8TqSTwD84OP76wdVZvTCQ
4NkbWotDYbEKuSXSZ0Kyn2Jiow1599J7acYloIIViZBb5jYasuhM2iNclCaef8rEm65/vq7/Z2zG
vxAcD7/KNTS1/R9/ITb+z7/+z/9Psnmk4qn6rzXa5LtG5L7+JwBH0Iv8yf/Db9RKelp6CKH/otLW
6j80YYBowT2m0fwmntH/G8sjFC+JKYQWruYNb/+3RltY/0GLhByVv07xeHv/HXjjPyUxr/+EUETQ
eS6zHgydf33gVJsZA/I2nKvsGdsXbNouzkcDJjlbeHV3dOQytQFmty/I99476MN2IN3lvxHZ8ur/
/djly9CobOlyqQNs989X+g9nlikHBdnKw8Yg2vY9dXHaBsoLTkOYW699GnvXSdHV4EYBuQ4cCw63
i091J5JJHvm/wCiJFCE1I5pvMmJRU4CLBnpE6Iifh4F8NLs5OC3gLXzG4P1DlMTsVhLSzXdObVhP
UQvnK4a2cWK50WwNonpAJodZsDMaVFs2uO9dEdLPR2bPtNpytLXvlCx2iTt7F9UDOmCQMKTbhN+/
ymEmccLaCr7FKCwuD+chj23j6KoEvPfSdvZ3U5rZTdoZAZ5dnTEYmMz6MqluGyucQ7bdLT+ZdkvY
uCY6qtkecNKN7SOtBxYwZAIA5iGu/Oi02556NTT3yOnE2SzZdKg1HUB5TvcYIsvwncKiWk7sc1ZW
R7JwgCr0KgQR72G2TxyaR4C66kP0LNdKZVpv0egZ+55BDFGDXPLLYFvXOiL3j99iHia4z345Rs2R
mbN3DQ17PIFZAjM7Z3hOQ7jkTt1f5s6IH/rYAcU91tVO9/Wa3EajCV13RKnQOSC5pOpeJYASxi6l
7euwjl6yYpQfeoG/0MwwXezGNI9Vay98a/UjU+Z5k2OVu4V5mrz242R8Gcd6YJO1SpfgniJCxU5Y
I7HY2vgyf9Z5AoIlT4snhxgZQuSU0d/GKm/OcWiTFqHw0E/jzYnqI2i6i1tHah9OBjtNU9+1nbCQ
M1mVbRfWM1aOcNKQjdxp+MyH1KbObFtFtxjN2RHrvV8ES7ptaRFb1YKXjkkljAI4wD1ZhyPhAEe8
y4CbOxZkVZp2H3ESdoei7Up880BHoTkZP/RSk78wFPNDTjvme+Oa58RjtafwTncVS6X1v6mfITqu
w4iS4AsFC6QdbLnzjTSOgn+zFE/mBPCjz4fpblbYwmoAyf64VPEm94p7nGUNm0Iy6aqw654QfijU
H87yBHE/2dULvr3cZiU4sMR4TOcYCr+wwp1txXJXMAg4RTWOfhnVod8UJt2x7qpjOVbVe1bA3fRi
XaOTTyNWSvlv6JrhDu9m/ho4etzomR6Rv4OaKqrVcZi85ToBTTuVsnMPBSOOnV3MHq1ErvHkGp63
IzfGJQ4xqPyGGJ5j0xHSC6MCxYim7Ac6D4N536NKxPqlFO8avaZvVBO1aZHPOf6lzGZtokkBtid1
j1vDfh4mQgaL9mGqloVxdylvbunMB8img+8MStxCN7p7HDI7Kqy72dNaRuPEcr/oL4hY48+5bKLf
bN0Iccw63I7eElxnMQKN0DY+WE79o91n6owHCwzj6IAtLQa5N7RW95Yvex2+Bc8hc6zvVrVOWJJO
HjuEdJ+Nk9XPnMzuKdNl882qiThhrxzgO1N5hE2r7wEsOqFKT3gzEezLpiYVqe9ndrUsiH00ODAI
2qoGYxql4162nls9EL0xFlQJISazsQr9CGbgnlgse4sKBnNjwEpyC+RWd75Vm2tcaz+wrxL2SMEY
BxDLjODu5DEZPZb0SgvhTMbnjL2/k19z4fZPhlUi2YK12ry34B6wdQbhXXUNCSxSDbcA6MGeM20+
tHDizzhCo68wa7FNuyHR2JTMsHUn1FhQbUAfMCnxJvu6ZkScNXMQZ8ek+tecqjQ8VUVR70YSrM5u
1soPJ/a645Iwf9swy8SjQWF/AK07MW8FPPA7LlPiuYOl6X7r1iX/FjTHRy68/lip8l5Expd6Gttj
AToSc7xCe0sQKfmJGcOUzaxA6C/m4nxF8ccMQ7Fp/HDyJjt5ybwOdEd9CsbY3c45o8uIeTCIASsg
VbOrg+wRbynNbR6MznRSyTx41yoPRPpLGbLtn8FeOC8hYQ/k51RG9b3lVfgeBFbxXhKkdatDePWb
gAxzXqGGfy33lvGtQtNmcEkFjH2G4SPNPeMyu3IKUFLPzVapFR8sOyaUZmyPsMHX5z+sGvu5mNzc
ZadMNg1aS/VbzJZ85ips3dOokyx56tq2PHW04i99U1MSiH6CsyRqILBD7tW/w7y1zV0E8OgL1kf7
E1brfGK4JeFLDuqi8FX9Qg6MoySwzORouEJeg8QBymDUIxq4SKpbMfFTTdNMH9D4stNqjZrE2EDV
4JNV/exwWr/AGa6PiCaHfdiSB0J+XOSCUHHciTyBwD46Mg537GGYNDmB3nTsud7xHmTuvRWBTs5D
CmdtcC+oQkiJcEBpmmw02O57Zm1+Kb0m/jrKpLc2DUnfyDKZqNi7uOzlN2UikL8nCBTXOXzBBK3N
XFLcyGvCN2Z54kmQr8Nxa4RP0SjHj6ypgMsZo/1SdgJFjGjlnqSBkp2FEb7BN4hOVDVU8Grgr6DW
GhPfLprBz6Z4PNSl1V0IQyf8AnHmk5yt8iDqHi4qaVi/dDxZe1huBD8hThzemkkgjUmTmqgPVZB4
OKe51e2WZaXHYnfJ8QrnJcMRMfb+CPISh+30I9LG6JfNHH1Bn9TesBvnWyOKBOZ7x94O/IC3y8D9
mZO5hUKEfB3ybO89/BO/qbFObIllMajF3MM0JSzkC9DykFvToOzICQ+gIOebbOyJxmqnZTyTbRid
KWdKnwkMYFzKBvXqEFkwbVkyFCMzES0e05rpK9otHoWlZHObNHbzzJ/aywTUcgOObt6yofJR0ejL
GLYznNY5zFE1MB2sArIxgkTOJ0GMxx6Dbsh1ZHv7ol5tE0x2D5j9w/sAunffOTyjDh7yqzLYXsRh
E2/QfVXOL1QkK5JUmf33QELAtNOzpT+aYbSZsQ1Bz0rNaH9QX5IlKSS5uAUmty/Ej9SPWQNc206D
jKAv+t2H0uCyPMxmT8BOm3oH11i1xqmXHRKEi0e2CuogTVKcySwY6oeSWBaYdr3YiD7HoBiYYoa2
aiK3LMtF3hSL38cISifmAejClzj10tehZ7tEgLN5kCRnn5IWThqsF7vdJVU5/xqsPCNzsRyTL27n
rYE0Eoiwl7QaIKtpQ2UfhV1iYMjBge+mgmCTYCOHhqt2kDo6AYwiTzquQJYGQY5SfyLoaCmbaq/q
prgWujcfklHXJG336fsEosI6D+FgQEcROjh6QVCTkAka4gqtvl/3SPgATZYfilHXcWAs+KPHWfzo
jFZLXd3O5gunDeEeS9T3lR9N7FOBOu/yISCNg8EAQJ29rcnSpehBExgU4ZWZUrsBNWx8X8aga4kZ
6YyzmyTfa9vw7jWDPmMzL1b2qy90eE85Fbn9YQ1vmsmhe+jnYPbZhBY3naFub43BfGfE5T1ywdWX
0hwBTnhGtzcdq987E17yBLP6b5mRfQWgTt8RxVsU0LpHnDlqwSlaGe+GWjhDyCFkY+lVhXlI2dcB
6pH18zIqJvhTZ9kPTWCSBe4t03dYdcET422HoaaB2w/Q8SYX7J8JevrVOOBxsV3UJFaJipszDCg6
8a9JMZLlQVEAQ+Ji8wntElIgdgOu/bfK0s5OcdGQ1I58No8DfZujLHoXffNQWwqjBFvXQ4bgh60N
zc21kWF6UWmjOUisrD+W9Bi+F+JdM5EJPjmTZI2SFZeszN6Ulf8yAvfeDcjpUhGB9JxSwEMEiUCf
cLmZkpakO6bmCrbJPavr/HOYm/5OjmsOXCsIr9GSRkflhoi6xI90TKHGdc4+tdkxgYI42oYT0Ust
o4+6Jd8LLiRoFcC9ErDk4VHFJKWx7GK8fJpieY5mhfwyvKRLrG6hDsWlcCGzEIkI7HOpJE4LMRiU
jPlPd6xDgSR0fK14mfYOOATEvEzLzTqNfbSx6RNbYxAKTehc3K53nhyRu+fBrIZdBzrS18afFJM4
ufQzZJSNXTaCErQw18eQAc3Mo2FMTQZtcjoGmVJgPeOzm3bAbjD7utHB1APP9LwdC5n5VB3xOcjJ
226sZLo0ljR96N7kWrLs709C5+jyjAT7vyNhwuRp4/jLMh2duD7WJjXE4gwuWj2m+iE65lNAOA00
/4GPOmCWvY3y2VhxKsaFtGrvw2R7fgDHIr40kHe3Xh1m5wo5oy8gNt8yQzo7OXrDcSEP4BtWP/uL
0kv1TAWMKCiIh/e0CMqTXVTGsxh6+bzmHnJWgq8nOKeJrk2XRDfoccvOpGj7FBC/T66oQDk6XfkT
TxNqUgd6Yw3gLw+kP5vBD3Pi7rPnLUBSSZi38VonvXGxZlQl1QhVy5gzfULJ6YEhGb2XlUjoo0oi
oVxQwA66sHetzdRY6uqK/B1ZLWBHBYQvsh26SDMn6XxKqROK5rtQBchaA9AMe1Hj1NrWEXqHcTbt
mEWeGLuHzuta8Bbps4Q/L12kiJbTPJTWlxovU09+62K7e6tTX9NovBejKY5pNL24HmJfIycPoUHn
RtQmYruQlVA5bCkNvzSh94GmwbeG+HvDYGObNfCS0JtFz8nU50evg1zGNVNcnXS0eI6b8uS56cXF
Zwxmw1kuqomMnZZudsxT9+DMxAKkSZQdA7OITyN894M99C+mXcAqmotha2U0eIhyUC5IyvATHll1
XAgw+LStZOXwaSIoY8wdPgGyBkW6cYzKxPaxkcEg8sDMlakOLlMm850BG+boCTp9wCAJ2mfWzqQX
kH3eusOJBRL4KH0SfXQR5GEuNttZALPyrap0d2UtYr/FiYN0vCGBaietmYsR4VCOeSqYMQe5SS/3
7FmrdxR0me/atCiLYrMA/KS6RCUeKRZ4jysIKJmhU7sAgiMrOXd5/auYZHNDZoiKKXRNclJhBZqV
69eNyPeMmKpT4qarjHcCqJU2821h3+orbZmfNt8frrUeKIkupnW/75Jslbju49QXch9gyvMLjfsk
zKrdUE/mXg2ExxN3ypkHwFgZ5vMQJC0dzuTNT7mJ2R9Rh2r2HSiYwxgXaI3JFTmZKfRwKJseqi8A
jJuqkde8cBwsVGq86jlwrwRqAUpHE7ogZbCRSrdAdTzvBdWcH0f24xxjW+rIuA/7X3PYQDMyq5JC
3KrxuUuFRK8VhPxybRoYsAAHMO82dyUx2lCKB0GXjVOUm+uYCnkUrG9Yk/oj1jWyNfOj65a8UDrf
cdv+UqP1ANjeO7R6OUpDXKSLcopaa18Pw1dSmcjVnWw7PdVcBy+47ucHO4i+9rYF5Azngx178p4n
U/fdkHZ15Nc3RUrZomkgTnZNN0aJYrwg87yVdu1XCRN11JXqSlYtpklpfXCAI9U2a4mfMRe+wdrU
d2fxnmtW3olyG0TU0Z4aetugEZ7L7heeSAtKzlRuPI0SN+1d5NG5QgZinVREhDAA/WjMX2sVU17K
cRvXQ7ipucD3eUAqQ24fCDj7MCrX4e1BKBWPq1KdIN7uhSabmAaHlNCA4DBPdI9jk1Hq2XH0GLX2
W1KiptQTmSwiM6kX8bDvtUBDjgFwP2Ee2DoxfpNJCedhwvIFTgjjVdpgqMDRtLPIplbNauSCCHZ2
0qvhmZdqjGNex+KlT1B8D8U58FrvyG4JdJk3Qbjve8/vS5G/gtKePryiOycL3LuMhmOTVxNS4Ww6
sFoEnJyxrjrFHeEooNgFdsaIRJMWZlu9DOG3MBVQ07X9nZb/1WYzNyJzYNVc/9TMuV7x/JQnQel7
ipgM7RDRXQ1FLBYiZNRNk3aPjoWTrxj7e0i226bvy+rdFrgvQI2jcYoN196Jqko2RYflq67m6mpp
Jma0DcF+QG/wAk4LxLq5TLdycYjoTSxVn5RKeqQ/E4Ym9hfEaRfgMpOJDwrlWWUFYA8tPXuburLj
t0FOzgPP2c7CsTqroL0mAWThMjGZep2WxHLRRE8tiFnHOLGdBS+GQA+J2qI/qyVoj5isX7wgecmt
MjroMqkOjVel75BAK7+WzWNPHPcGOicge8gZvhEgdQ+556mToVslEcIZK6ue8VQNm4U6YcbfBX8M
ZtlpqVgq1eP4VZYDKbCc4icVh84tM+ErhAOpl4A+0wqAY8hndhwn273qsJLIMLSCESkTfl9gM4SK
iogJVS1/akZdmxbr5iMQpekpacMaoNY6DwfyMjJJReFlWeGXdJEplNqyOKMXmapdGydBvDGCFmVc
MAPfG8GOfoOWTCZOass9sTmsgKO093OQcH68mA1wMc1Cn3NhzsTNk2g4r4OaL4VMjPeA7MhNUtF6
7FpDiFcY/rDerD/Rz/jFkuvUUpLpNRl6GAXx8jokLjr/Ex09zYoQaJsEpCDEAUdatL0zLSKo6eWt
d0xb8iQ6BaY2IpF6Tc24jmtKdWHYJgZDiXVVlfahRip/gAhNASQUydYhIHCgdlUur+bQ+Q3Fn01i
VbNJmFJcvUZaL/2akJ3NlvXKwV/ce2VHKItqREVmU9cHK8kJ2J5MfK0kJFTTlua/4urTy3Z2anR9
iHmYhJVrULerOC+QbIzpGzv3W+8Rc6vnsXhM6lJtxeT8CjzT/mFCzo18sAnBz2ANAKcM+Zp4EqFf
2jxZffsKM3Lwh3XgRQT9sVvmag/FuL1Mk8njKhl8uaoYjpOxFN8riUXKreDOY04xd0PZ8RQxHvTD
OV0e4U6h0jUzhJkzAPn9kq5pEabDgE7hXM5LDcwxqR5cEKDbqp7QqEbd2zCjYzWt5kssajK2Y5Qf
SHbUw7LGoM+k039zQrSKhADp8WDL3qm3vYMco5I0NmHwGkWed3K9tdzp8Rm5/WWKk4QDb0rOs6V/
x5T/a3J5R+TVGsLOlV1th55kdvEnpJ34QLDtnSiuagkeIeY9qhAIZKTdaQskEWtNZ33iieNhJBb3
Nq2Z702y2JcWHuN3ciXDXVB630j2do+qAvFBleRs5yGjCPPsNTo+IEB0Gixx5NalNbbOMVXTW7KG
zVuCx6/QmJr7yTWONHYjRuLsqYsVpkkWU3hdu6ugUG/dDgvXwlSSyKelPaHRNx6GNaqBz+M1qhT/
HPkJvtOk5IwbagBDkDDCb/jms2oLUvhuLLV5BdSBsxik+Vm4IU1xmnpMhlRKQML0LCwUoEGDWVSP
ozhbAUxAtPAXMhheTF6ijSnHfTNogLdd9lpmycOMbxRhUeWstkekJEsKfmkre9yk6Ou6vUWFw1nI
aNTZdd7AmYwCvLx4pd1FTAHwwpbzSGKJUBzIWKyqt9kz1E/8eUwtS7xYFBYLHy98c2Dagz+DkY1o
qVOEfxyLty5qg0diaZbz3CkXVBr0jBQsrwzVk2oTb9873neVCIwC4dVl2n1wJBDDZrafPOoiEtD6
bQPQIc6b97lPPiRexE3VVmQ/YWgw0qegHSJ/YcHy0mA72VoI4Z9tE/YxgrLOhyEVvUtEskeoZ5Q0
U1v6eHdwdQvt11Hl7LRbGYccM3bYP03smm4hyGqUSMv4PUe6FmDgqyi7u4bZC9om4ByFvIreYi+G
yI0M2ao7h4Pj+iThnDD+lmD/kNodXDSpdCtUC7jAZq4TlFfF1oRExchRoZ6qcTRsNEv5d7OOVsBp
X8kTXKLiB+lHUNuq3iqv/KXJuXDnt85lRJUZ1r7kfLt5c0Y6iYET8nNJKcy4D8eneFyGU1gVyCm9
pjM/wHoYRFfk9nXhUX6fimzA5SoCcjz6qL1zLsC3Io8h+4Zca/iMdEdfx9DAG1gKpcSbXtoC/BbT
W6d/l8h07oMx8RrPKR8CO6YxeoBAnsw4L2LKzKyyvVciNtpTNJULxxX69q+jqeVbH4moOCCXlbci
lCWBNZPjlFSD6LdDCdVua2dAXkkgzke0c27sVEgydfwGXA4qs8EluUX9F+/pqJ2jJmWA5Peysvi9
UFS3XjoOH4kuPvGyGVuMep+05SAs6xgzi1lbnxkFHwu3hYHVxkgYibS96V4Gq4s5KUr+4/eQSm8z
gitKSlN+ILPhXeKXzfZm2Kr9YZM3q7ctecr7qh8kulC73C+Do05uEKobW9bpoYdnw3iMnXCjxm5f
xZl86pXDiRbpkAel1nx6faTsNRoIYAXbjS1uFG+ddBF80doDfDfZ4zlGP6pFEh/NqXlWk8MaMgtw
YoONMCB7JNmtW2M2maxF+5oQ4IVkBPzNf/I4g3TN5sThhptCqwnhoAjkjxIn0rBz1kjPdg33tNaY
T2sN/NRTZt+zPymg+k8i6EgmkE1GaD84YmvaIe61hgBRNooHMLYFOSXu9yIyw727xo3y4Nfkonj9
qbRK624O0XePtDP07dS0m34cvjoVks/WCetd6iyPPfIT36pyb9ObC8jFyJq3qssXv54/yLpOW5N4
RKt8YCNY8udr8YZYHWFq2hy82F3eiyEi/jkEtdon/Yg4R2Cbz5qzXUi6Dr00R7pAYkhtYuH6Cj6K
7tU3Uv2iGV87tG0Ta+8tcRl+TYzAnp00II0tKaTzyrJp2QO4Dp7GYoz3HVkhXwMy3yCCyG3qBcQW
Nk3+Tpo2J2KK8lh7XvzUj559GKTK8i1edaw+bFHUssUm6yHPDwa6jjRJXqPe7J61xcJnZ+VxSKST
ZcYXbFaUBKFL4lRocydLtF3BYk8v05yKYyx7DJuTR4OGo4wN4glOOavTVam93tSaxmOnV/FuhSBg
U4nafAffA3unb2emKQMRIYtB4HQ8DrtSVq90ZlQpndMcXKxIt2RMhn0+wwSYU+sb+7fgQiGSXDOq
SdDGNDQzMVMXiSxxOyQEjpDzNtzw/sovmhyePDTHfUImOErgTh/Tqmou1SLifdq35nM0WsOBJQNj
zq4aoZhTtdSHrhiDl2iY1APjSr6VhKWgrgvnwmpaPPJTdagPnLm6iaCXW7ZrRECUi7aQUVTuci2W
Sf+e5yLPDmxf6AHZuk1npNzxFmAYTw+z1Ndwcfq73VePRrj4BdM8LIKdOjmZhihokqB8CYuQYVxt
4lP1Wav0e3Sp6Rau3u8atAYIMcVKRZd2/zNDOrDvjCw42iHcE4walXWAGiwuuHyOGZlB39MBGc/O
GwwymkNZxO98vt/wQiSHiSECVxd7dQycgrZtCnyVtB+mk0RYdWPsr6OIsM47jOkY7rC/M33HsY0e
NX5PznOqWCk2JKHNCyJkty76r91sz4/JzP1Y1TrZdBGNAUSciy5WS1CFRSLF4zFS/9dzFD93NWku
WH1b+w5AFzlziZcp9fbxyPMLieBNZDL9uRh5jKK90T/ZwHlX2Ytz3Cd2taHfhl7rQtcB6hqLjERO
o/wwWMjeS1E3YI8KwVMhSHBP7erb6CEF3kwAji3yWxSjYGqGT2agdB5Wbd9DmBk7hEHk0bkI5Fj8
TyeypVcWyuSYlzCHkDElWEsGAwkxmQ1fg2ZqvnkR9cZWlYN5YfrMbTMkEnEzw0qoQM6IQHoUyRHN
DiSpsq+/MBj6ihfnxzh5Gde4at5sK8pOcQ1uYsN1Gn8I+s8v3Qw4lVPInDFfUKfTa7R0U2CyUpee
BVYHblZI58WTO5MbEhSuund5rndWlY3HpSC4fcukr9uLNiydPeQwNBkEOQfwlMbO2M6Zvf3T4KSM
JfaLbp7YeGGXjEvBFCNsp6NrWB6rDMOFBzZZT6VjDle4N5gEOY+eEXkY24VJP2k90wTdJHQAQHbh
R9QV9hs4+xStw5oKS1AzYg7DGQ5tv87HsV0Kcj1H5k5mk7ssvDoi5ZrUL2Pc4xsdchPEsN7zzQCq
nLTW0O+IiSMplZDWrrAQ+RSLIhGtdHXiK0I6d65ufyci7vyuDGqIaAlyhibNlp1li1fNbH8bm4IQ
Vk7THfvd/Gpk1qMkQH7fAmjBbbfoB6J5Svr9afoxZHaNT8Yd3ScAs9j/AD94D2Ys8meWtN4LSszp
kQX2KruMiosxK/Zq5Jydk0aTBBCGWb+1oVS8ODNbxtnuPlrm0CsHhTRBe7WQo6RpDlyl6F3IYLj3
Vv6MBC+9TtRcx8Rrbd8Z3Xc8y5HfklhAKelOyVuNXudxJCR42pi9k7xPNY7cjeEuiJviodpW9nJr
eCC2BV5NsjdnfWqj9BDlY3SWOe7hPHBdWCPwjIM093s7dzELz8WJWcawXSD080ZM41lUCGeWpGG+
2WhN+Cbwkw8krag+UBl/MZT97DbBmzdV42PUhHjIA7o4sr9CPx9l5OdT8hSxJ4Sk0B1JhOX98bz5
glOWyWs2FQ/kRDQ44dITgITxqdAxcwOaqKs353O6oXmyb5X2EOyL8dNtAb6Z8yUMWRi5hjwXdc7S
htjU/pgEk/kRNTV2AizJB+k4+ZsgqyjedOykT0VSnEWp+gszATQhjpz8WFj1O36B5eaSa7ShTa7B
/LGohtSm0IijV6q3tRqzPeL85AieDlkH0JItbJRqP+Ldybm+Ztx8VcheNnLM7IljesjWlfy04+Yo
9+wkzUtvDb8qEFWHqg3lEcMUoz3U/9UD55bE+2zPZ/QE6MC9cHodunB6gCeGlbt3l2ckltluiQNG
Up4onmuKi+f/xd557MiOpFn6VQa1HiZIGoURmJqFa/fQWmyIkNTaSCP59PPx3ppJUdmZaKA3Dcym
gMLNCA9XZr845ztaTfY2gtn5AmyB/Iy4H4ezsSBeDhev/PZGET4OXTau4FJw18s0bDK++TPBE4kb
POHwmTCvVkwN4sogO8gmna1042Oq3epYxL59YyVecinKjkH5HAODD7RQ18wG4o+c8BTIdDXkcMEg
ErmD5Z1NXufgctcj59ncMTUcXdJXpwA2BFwkdFsJ+wTXCT6aMHBOFCrRB0NCaoh0GUWJJr1JaMIL
GoGeYAr1vIyCnkwsKPDhK1O9zKFnPzLdSF7Qp81XzDYE2fahsZ3bIP2KDce6JWGIzUFY5fdQweIt
awHa+8WRLILav3NNgENx3xBXQZ7g7RCxPgfjBXRPxWn2XVliuCu5XlnMTOFVEzQuXAlSgA+FSh0g
12F46gshduSWsVXArG5e5/mkXxizeBesrPKtrGQPY1Q73RUbA+eu6GnAjWrK7gDovKddC9Gp5f7s
8/AE2x0yvHDbq6gZrTe3HBgrZnxnViWga+7ExEAYRNKtamb7CEUJmIpnEGYysy5e2bpvN7gW6t3c
Msio0wAEaGBb33YqwzMUOnWJ84ecBTIi+vjaozjYsYwDklfxPSS7uuBjS6tP68y0gG2UfaurLrxN
g6DaYoOu78swueN2peZx6aW5fsWhLXyfXVqcnXVZPj54OsYooGAEOkau2FlT1m6okbOnIK2hsjRG
GD8PGIXTxeeiGTsw357R1XBEJUa2803hnHW2N7+VdeLtZcz2rlOFWAe0nOsgJWKE7c50xzRMHVzX
X9R9y+y9NvvuG3HNtJZV5N7NjTUfiRGD62pP3YqmKzjVmfaYabCJ4avarJRTaMYnHYm27FXB4SPL
S/hYssEuxsshUTfkfCiUcWrY9QDDdqjJqDmjxNiXrG7uuoFQgWjo3IPpkJiy7qSlXZpKSPyz4REH
0s4lAb+8Bp7TiV2Se9WxGnR42aZ9e4WDLSNYgb8/InyPWb4PFJXp4xcHjnExhBPBQ15uSGPl5jln
0P9EK5amqZ1POHq1a4GvXSx3VQilIsxfcnL5WKEgGX7wcvYfLuqr66EM09cs6IZLV7B0YU6LGBaK
aM6JlJY/SbD/1XL5/0ZCeHTr/l8K4SFeFb/FlP/8gX9Ryr1fTEvYXAkouz1iAlDG669O/fMfMvgF
VTy/20OX69g//uVXSjmpFi6AeY8fhhyMNP5fCnjb+cWCox3Az/ddF+CF9Z+RwHvWYqr41aglHfzW
iPMJCLID3+Gx/qCBr2Jfm3iBxSGMQd2vcPvH1ra3QkFYTYXQkq/RnF/LJIxjFFpClmtkCYouVaVL
jLHyh445pem3EIeUBfTTJJ9GFG5PbIXRhwnabQfhd9AOW9uynK8J7ylBs9ziJ8fNewh3zDLWcG2T
o1dG25Rom2snKe2bgKkS/tfJo7k0SkIhg+TYRSE7adu5k07drXkFp71ZW+2mQkR2gc5n1+FdTR3Q
kCB7TzhC135N2tDc6hnCH1MJezmQ5lZWO58BMsiNfmHWIq6omuAijAzrElRptHfmGMBQkpxNdo5c
EGkTAsgu2FWu+OQgddd66D5QgUmULuQSqs6dV/0YTkd0SOpmDgJ9ysjS+Qwa0tHyyYLTYqk3fzTk
wfRN8vx64ih0wGPKxPsKB9+6VM34Ofcshk1C4FZOalx6jc9OZ36nDz8ahG2qInwaG3FGd3zuUMqS
l3wqHIKjYxONpN8YH04l9S4cxScu0H3nIJTPvInsbfxb5ALdR8HCg06gELnZgm6I4BNgpX3KY3fc
Kt9/9lLzPG2J4ZCEUuMpXif92GzJkZcb2RtkA2qsj3C8TkVRTQgenT1KcZqOXF1nbc0iciYgY+vg
WTjo2nmftIHeo/XMG+I+7aupX5yb+Cdfi4582lXlDdGHHeLoj9meXmc93CEUCc5H2/bGPu8beVUQ
d3qGZHn6bgM1rEj8EQ1d60gGfV3o8zbOrkyrTr6dViMPmGpBnCjYq6KrOC6TXH3WWU8HIRFvNMEp
Qwi1tiKLG3I2WnFFsR5y1MrrrPKDjfbmWxlXN5lvgtfS/vVcJProDnlCPBJAWHTwoX2NUrrZJO70
QT7UuJNG/kqU5nDR+d7RsPMZ/ylG31vf7xHJo0TC7yYZ3HnouNJas08U8xpy1nSmMv/KMhz3VkVd
Z537fpgGLF9KqwHpaSSsaJ2s6HeqoPZfkyIcIYYIcg/DwsCT3eQwIchv83pudlYdRb515rBgP5Gk
Hk8YV+9tKyWO31QUHduWREDUyb3ZNNf9QBgB1+SIA53krylCXhMDA/KtKvQ3YR5qln2pRQtPUEc8
rvBUswUznKRQh55oWEVUM8Fr8HKdpH5C5dcmbNlKwkSgo8ilIzOXxJ9Bllw3MS00xgKECGfAanK9
A0cFGhoaUStZPzZUk5mbG9V3nZE0zuOyKdqZXZwH64iJtEeBEpakE4eBjLZE9jAdjAYIrftYeBNR
4C4jjq1i+BTvwsKQ3WdlDzEh5JbEOmBVMANQcATuKxyd6anUfGMClTK/j1o5bVIYq80Ku0lcHRBX
gaiyB+gLa0pLUmncKsfpQznFi+VnBmIOZwtwIXqATcU3RLFyt0koQ3QFnrfDyPClw4WumcQ4MtCq
JFZ27VVpke7m3inltiBxL7qMs5J3n5lQvF/412oLYp8ttOnJWWymiA54X/Sxbx2RHKr8owH9lOwC
P0PWYhekp6ycwaIkCvwEDVof3wblDDs093jAvob7bSG0eirrGEj3FI6tu2pYw+bEE3uGbb+STR5f
lDhj3nRZ4TbN47G56KsOPX0s5/RYjNRbkqmsG3d4Ub3uPlX+fazGZ1mm46Yrm+lFurDzULPlNyK1
OPaSCMdIWao7+BbVbhg6+RLZDbWlUM78apnzp/Z6hI1mXz6GRrvQNOCQkIYDPEKdefxecMPYuV3B
EaqH4ly1Qyb2gRHyiqKiW8SAAI5XxBc1V1Obkzwdj2DZIl0re1P57EG2dlnm+oxT+3FQzujvvLhR
d2nh5+IWejaxNTmxGRsGiR4lZUmu+cQ+YSS+FDniIXewcQwmdo273LdIBfbYLqx0gkd0I1snuW+B
IA2vNASqhfPAVHZhqUBvbgj9s8B9HGhr3kdGreRO81m2VpJ9Hnrlet5ZYYfQbeyGayz+yZVjsN0c
xDheSNHfTBmM+jD20htJx0RTSp1ozKbPbC0fXzrWhje1YQbgKvFs3Xek+txMYVvk10NQVe+lcN0D
NGB9DIfCN9CkyuLNCxPrxmD4xSZBBVejWsKHkfHJ94h6F7AY0mksKy7OnFb0YbYOlZDfMp+b83rq
9XdITQlrjIRMoBBGQzHrGyjqbeHF8dbHL51/J9JDbEyerXmZDfhGq8ryngptpHsIYCSpB3gx83ML
dTynwhRvFwLqfQWIJ1p3mS6/bF9W3wOK7Gfd2MheASUGwFBgHKwY7dCMJyNtqFGx+ozyzigukAs4
9ygCm+K8rEeZoempHPDx5FGn28CM5TNoa8BbaReM+7QOK/vkWRkRVEY73IBnkfdmVebnZcLMj8ls
6D/kreW+zj03SDL94C8UU/TsDQa79tGKMBBNOeoMPGcbafveIWQovrUi10JSaKvjQHgBcZqAWDdu
r02DM4L4sJ1knN6g6ZscTFLB3D2MRA5dMgdh6jlGHXMmDzwC4i0Dmf2yGlpi2oeG0OXWxFjH/mDK
t0RtVadOjT3QVyE696ZNh/y56CI+dFUUiUVIOYSCsN8AkX8A6pZdZdirEB0qIAI6EJP7D3aSV94w
yTWmK9djKXFD5iRDdGBo9DAGA3EJ9ghkwqamhYo2WudRtiqMTGNml3Tp+6gN3Og8KWEJrIdSDzcW
GpTo5NSza57rNJ3ZoBM5KhlNVLfATKEazakx9bdhk7j1I4zL9Yh4Ha1Hytw1wDJRZnzlA3bniLDx
wmT4PskGaIL7cCy8m5TKhakJyQ0w8ZrkYDizOASuHOErJPaB+6y4EjPdNqM7ucdExkpwYsS8MdJu
Pu9CB/pSyZbkLEEq3axrtAyA4bqh/RilR5QemiDKB2FedhMZT0kb3pp84ddtl4Rb5TEk7UiEepZW
35yRbRo9pB2ouwwiEhvo2ovuAZxj4qK6KXmHK0Q2EzSgcyYUMtuT2ZAGB1aOkre1Vq6AoYMZ8dpG
qX4lEZ8jM43Fg6PV2OwBLWkyxryMY7lQngfnLiX3wJCheJisATJRNU1wZIOp7+9Gker6aGHEPsX2
HH1yzXFYhq1mpDfoWESHPDGhUNF/vNVWEZxNDJiuZ6e6bnxr3HfIQ0gzhbbalrN7jpBdbsrePWtm
MIulDRTQg2xOGGRIWpw7v3FhpHeRb+efNfCTfZM1FpRUYWRoU1oy0mllms8oKinBIKMBjQImCMqT
C6oeY581cdKm1tbshLNrhL/MgNDrtXt21FF44cbY9bpKMyPWI+6KDD3qulFT9VF304dqDGZuykrg
YFWm7RJXKnIk/Ayn0r/FQ/xNx/MHazzsn9KscG4cHeg9CjJM154Ic03vf9MDXv9sof5H2RdLxJ/q
/vmP37vZfzZW0lm87Lbn+8iYf28uHuairMLQ0Ed/bNk/Y4BIidVtHP9vkA2/J20sj7O8vxbEBpOO
kP/7+8exAsNWyBX649yX/Vu63PCemukIokkCqxyNLPnKSeskExFqtvybR7eXV+v3/SMebTAfTiB9
uts/Ps1ER5mBs0odnTapd+g21J0tC2+Hp3bmQ9rlN7JBYpRhLnzJpooxB9XEYAb3M9WF86PMgKKS
L4VH6VH3z+P16FfV0RMNYxXTjADgpbNiKmwQpXTVtS1HVQWpirEWrMeVG/y0++PCj76qP3nf/v0J
0Qmb0Ad4YaWNL/z3r+eMGhUWYl8f56Tr0EQQdQu0r0q0ucVnHHDHR7kUx7/+sPz7gwrTMx0yP6hM
Pd/8w2eyxXvoDExoeNBoPhc+SduFYnZI9oA/NW9//WC/B2QsnxgeDCgET5DfRGbV759hFAi7BK6o
jnpOjK3b2p+ASHaFOaq/eVb//hVAcE4ZIsHYkXvkLv/+G1c7XiurBhBUHhNkaOrKseqQi5PY0v7v
cBd/8voB/KCLpEy0ER7/4U2LMkLGXDDrZE4zbI57SoqwH+OIkNNAEEpiC7vbAwykz6tj3V1luhfO
Nea8NRdR/EleDdVfbSEyQBcTzofxR33Y/qgV//rF/7fXhJA2PlrkaVm8LK74419qOJFqK5kcszg2
/WMte3U9ViPN0n/6cQRfe9cluouHWSLwfvvae03cNVHUx8cypBnYtGydk00ERvBnttp/9bjvgg1a
1VXf6veki//9v/7b0jGEK/kU/sd4jMNbO72VfDV/JiIeP//5D+vnz/wcDPr+L2Axlgwpl+AzyBi8
Qz8Hg77zCxAIb4GhSOgUznIa/GswKMxfJBliZHkAseTL9Rs0hu3/4i0RaeS18d1e/uXHi/vroQdV
5D88BF2fseRvznVGgUwZEYu6PIr5JzCWzLJp8zNkTulgyCsOTI12fC6LHY7QFHu36l9A/uVHQipw
MwVNaJML66BqzZrh0A52wCysRU3u8DvwrKTBY9VL8Wzr0r+cZ9N5SFxCazU79ONUiPS9SgyB5Cga
jyX/e/AKl3k8rMlkWjeWcj6zcUZjThmtLnFE2vdMwGjeE/p1JBS1fQG/Or+34dNuZGDapzLG/t81
AkA6c7+Nir0CKRmmKq8O00fmFN2ppeh6NOs4vaAC2yUTexWJZxZTaBNs6WXItUkVrFCfqbybQWQV
qQCcnMtw7UZuA5HGqyKUPaLcJx0OHGfM8o2A478VciTpWLX+akAAcNlz5m9YHGxk7NbQCz3z3HGc
+kLgCziNuensQA8Ol449OEjEs+xuUKa6qFQ0w+n1SvxrTke11VkYfpvhNi9jmhAVsAbKKbKy3r0M
+zZnXjhStI198GK1jqBOLQcAbjbLKbvJrnIyFkklRDyp2npa5b2a34LCAUyWpEhOufE2dowoV81+
TtKGck+tAwsD8s43d3pNLgHUhoSqPtMvphqjRzVE+nmKw+4+CPvwy5pJ2V45Ej04IBGLQnkykbwd
6WyLbpeI2HwpICOB7KPArldy9sfXdGo0JrjQSa5LOYTniSzGs4D2ftvW7N03zjzLZFORdLWh8Z8c
INgCnDeQyKZCTjhjtBz64tuagKCEg8Wa1azwe7RdVZ6LwiExZHSbuxzQ/sZpCnPdJehtRjYeRPJW
J7R/4oKME9bQRqmeyP1jICaD/skf0uSxopHadI1xa3tpfZYO2v5Gnu+uCrZeEIn6Bu1vGk3jjW2n
n3EsX9lBhRd1u6RdYRw6s0kq3vQa7faKAALLWjrtPkPlXrsXkO7S27iSFqLzbjqxmPevihrMiZHR
NZZkbms/Gs6JPynf2q5nj2Y7+hAlEr/ZVGdH/JNbOxrDQ0WrT6oD49UbHcjqCszvRMyEN56YTRCu
JVoPUsQ8GM9+4iaPUZ1nxzLT+rXgfnrTIU1IjMhwA7FVnmnRdJskIPLMc2+S0WpuxTAW66DPhze6
7+bRHRGPt1UvXmri0Kk3BwHOWYS+xVSZdt2BTRdv+E/ry6gDfbXC2ROdiRhPGHqR+sodEwAusq6f
Qug+7DcLIO92w5xvbRY1mGkCykj5ndJ1yFwbKl1hRUx1Cya1Am+hYk7H32syPWbKaulHr0j8U49x
E46jUV2EvmKap1L7KkEZeVGXvbVVMTObbvBbhjJ+6pJ/UNfeRRZHiGFC3CNfTN+sLwkx76sn/ucC
UCt2E42fz8JGhuQM1C6CPdbcZDCw19YPSQsve48u1szXpdtn/iaYrGBT4KEEQiFS2ivBxH7TA7u4
sPEMb0k3NXekunAOVr4y3U3NOFCuy5QcRCX8IUFNY8hLJa0GfVTgixffseHBkewFcD9zlwHCNEeE
Ug85yGckNwTfnlq2hefoVDFmOTF+dtRs6H2NofzsiLEcEfhE9qvTusQflKQvvIyVJGaLA5GFt1+m
/oB7xu79l6l0FKEYhpAPFo3XJU2ffm5Mey5PIPSER3xENR0NbbrlXoGQsdZ9kBjvUTXaZFK7tf/c
x24ht0Eu22uz7uWFgC3Moa3DiYMRkS7za6TeOyQOUw/+1ByhE9mB8eLFY07yFFQ4jCJWx1CM/Vlh
HpBa1u1aYCe51HlKSNY4KjFuI9tCLdMZOm33U4nrYqVtt7pLvIHEFw1iE+MzCUHvZrtEiPe958VI
Fl1b3dWxaZz57VzssJqrFhZPjKIsbdgemxHabbS5Wf9CpIHnrpn5IzjQvXYwv3RTvM56g6AVs3ND
hOo54NGIinfA/5JZpynNvaNlKWjHHUKdb5C05ROy2W5fScKW1rbjaja6Y5PfJpjvnlBXdhd54Hw3
k9G+uUlw62B6IAsdMZS/InbH2/VmEZx6tx9fJzmgoXT6wXt18HuRMo/t72h6ES6+xCcTKbIG/zbM
5CyvI7JIytXkFBZUcb/VuyCF0rtt/VjtszxQzsrDp6vXOYfvA6O08QxLbPRosmgjETh3uk0NCE8j
FWz1FzxFzFzwPtWaZhLYBZSHCyNjQc6q3GIDBPrWPRoGw1LkfJ58rpk/36OGBxxX+Db+Ayz+47qK
HZZEcxgOwEcj66EHgHCRFS7dXmaQnr4tmf0+Y7Hhb/ZpR05sx5fcEpQsCWTpoDtVed48SS8lhzBB
KFevQx/B0FoEIscKx5zhPCt54wyRo3IkFYE/kHiO/LMxYMKtsNzOlwA0+Mao0MqfiG7ozzhDrTfT
UtMTZkCs5CWBCaBj5pSztxTOWvOrI0ySY/8S8PM33SBC8vOyQIPacY0XsgxGnLrSfCig/n5ZqKtI
rC2Dx2gejQezDvIbRzDtQ5iP5i5WorgQeQnjCpq4/uLQVVd4tSwmYWmsHofBmdRmTkT1amRVfUSi
wWy6EbW4cxOs2VjbMuO9ZEqCg8IzW/ySAbAJQmMkpUIAoOINUPZc741hSNstu5YAcX5Stc2egZn5
rIq2v6tA8X75sSOLJwuXn4MVQfu3KWinaOdr6FftkCJdVlmVXQexxUZDoaUBihW5+ixEcbECLxDf
aBUnelG5McpnhIbkMH/nvSLMcx5l/ag7xS0wKO53x5pvCYwHxp9BWyBKqbH4gmR1Wd0Y/kLLthsD
6kC6mHJYjfjnQzxDwRhD349ITWqDHkeYDeE268F3bsLYVVeLWZ2Pp2+T7m5ncfgceiMO0YBAwBWJ
9eqKtV/92Hejd6N0ErAfS3jf05ZlMiOk+WIeQX+iAnO6297CuqZlSDqiIjAazY2F1UZHSXFMFl89
hBTgyA43HJ8Md/IZPvbWzqqsHg7IkBEoNpv4MGgbca2mbXrlEXrASkuW9hsmjOrRaAKE8/gGzEuv
HXlFgjxraERHXqHaqZODNUbyLUty8QEpjj8rQmj6iN1Y8/qSnbHxHT/6kNSzBy/vg0d8eOy7ZjI4
O0PZl9ks0ot8ciGzG24+79E9uwdu2jrbF55VYHtKzYloY8bh5yEwk7PRUcCAZ9tX6SZJ4u5V0+yy
T2Fe+p3XQfEVolg6uaERvc/KnqZ11M3BuT2Ky5iwmuM041X/OTX6/03j/VR//fMfb59FUm6STrXJ
h/pdA+gwevnLppGMzI/4Lf9TquLPH/5X9xj8YpJsL3wClx1pOr/KSnyXvpJ2kgNbONZPwcn/7R7F
LzamRGH6ni9tmz7y/8lKaCwFQxrCTvi4+j/+6Q/t4l+1j+x//tA+mj50KgspFsISYdnOEhf929EP
aHFK+AVoxgJ3k/gdNMIuYI1XG1PzwSeS48qMg0fduHLvGRqjpBOqja/T8Igh1v7kGi8PXDqs+Bgd
9QWhHA5Su1dAArj6Zq9GlK2y5qNRZr0KuqZb53qKLrF7jrdyYcxXffljP6faTxIxp/0Yd/5tbbiJ
3sZm7XyEeDaJtnK8eMfWdzcF/QWu/RwpPF6SXnvq2MwRxlxIORM05V1SB2DQoFDUQdQ/Y0EPPjPD
6wUV9ET2oxH2O1Fa7KHyNB8/o8QJXwGc9aeZsIyNS9LPfgb2cmCCi3SCdKh9Nzb9JrJzzE+JvIKE
qLcTqIJDFcO2bqae0qsh1Sbpu/laE76xDVJWSquCzTfOqZLI2jlM6ocBbsZXAin4QpmGODWyv587
M3jCqyCvhd84FoJl1DW2V4Wc5Qmif3zTbetvyffkYpmKdNjLaRrXqrKzZ3i+5okGVp3KzP6AmA23
LEuS8yTGFp74kmRdHBRIcTv8WmRpuKso8xMQS6AIgfPLsybpnPMIvew7eclAEMbONb6HyVMXBSXN
c8XNdMEbzvN0kXSEDRYc13QuSZkHEuhLt8LhntOCmvJ7dDL4R16MlzMfhuLUZMsug3NTFxqkzUxW
Gp2lHa75wDu8UEZ55xR2usuxq4A26c1nrK5cqF7esEwinazuM2tpu7sDa6Vmo0XAU48Wyk2k3NUw
uAPpVCRsQO8OHyUl9sZFxo2gmGCHoeMWU3MsXkZ6sENvS/iAjl8sMEG8a62MiQ1FmrtqbSLK/LDD
8eATu0VNtS3c+MvmJaFyK2v30rKG9Ii+BaNkaJ7XyizOdTUHn27tRA8j9P9+pUXxOJHbeJIx8CgN
7o3Ln2hWOl7CoHRt2jdMN8wSRbABWKFysF06bV9/dshLSSU21lYf1bu+Tu3LWYCUSbU3XlJxE+nn
2XxqE3jwD7kf2M0G6ua8MwpesyC1zI3Rlv3rTCLUmSFlfUvN7J+h9pa7SZPCJsb0s3EW0k3X7msi
xR+zGrEyhd2wao3ozG2ndKNdMrAwG5YPFnzQy5hnR9aJMUBJCTGJECWVRpe4N6JrMVsO0xmBv3ay
ZprZUhOS0AkiVgm5JA0TPwbxDW75IeesC9aBazQHGJTODvOGxLq6UP2rj84aQc6E6dow9YbgD2PX
VvqiGAAyyIZ1dWB69zHxcZFV2sDzFpGMHXvG5jdn9Z+sDsRyqv26DPEdTj1U2JzTFto9DuFlqPab
Uw/wGhGXHccBzYQdrwa3QhFUA+sj4keW9Tklvr3WRCaJrnzOsarFpGm37aWD0QhbTQhbUc0Da/gi
7jdlXOZnwbDAytjtZucsucvnqsnbXefrRGyxcjvFVqkW8gsVYnYb/Pg+Zz++2wL/HSFAfC+8Y7ec
C5pYGxA8g3DKLW7C7PWvnzrAwT8890Xk6CxDeNd32C6YfzjxJ0MxSMwic2+50V2QFyu/yMSdIcdX
ltLpyiJhZ+2COD332x6wJZJD1EBIZ/k0tDUGYCNyW2vrzjGqb5I3WeXbS65bmg9fVIrRfVyM09Fv
9MGh8mvE3Ixru29fZad2FaL+PcLBk53bcp1lyUfTjBUAVKu4HmFjHBmYNhu2+sh/LKDfNgJn1MTZ
gImvBfNaDq3wiOk2FSiDzF6HGnbZ4IG/cIOxwKKtg1c2veXrNJjDjkCM8t1G9nXpRlNzmUfAOWJt
FftKaf8Z1UF49AoRXk9FMtzyf/1dO/cJ8YgCKtxALnQQKLmdCyJUdV/P+8rT4tyWejpGJIEj5ABC
uouUHd1NbCWHlZ6jbs2frRlAZvEucwJrzwrYwzWPZSUXyNq4g3ravS5sH5UNijZC0v5IiR9sGlqc
b4/Ink2isuwMn0O3Gms3PaNpi7x139nuo6Fc+yqYpXEnOm1jPQoi7hZpVl8wAMdHcn29R9evymtY
ru21xC17MufCOgjLic/DxmwPTC6PBS5kNcRy41etwoFC4ituRYsBmdb6ZtRFdokPt29IIyfaOnaY
yuYTiawMAdu73mbzz9CBQheC77tTi/C+Cp0qWIf5Q6xSII5qdjHTEndcvBZmrS9mYYNPaBV8qbgb
z0o0D+cFTv8dhXNy7rvQc1ctwVW71konwDeFjNdmO9Tnfq3DK+YI9Y3HULvZI/mYDm7hQX53RLlt
WwRwMOOz617H1YU3zmoTozJfFZGoT7jgsOovp0jehJQr/hG5EM7f8gpEwl1OU9HonMi6aLoYO49Q
IOkjROCaWJPvfN0tZ1bkcXqFyzkmIitGXG4Y33I54UhCQM7dsgHXrY3QC0Bb2eXufv5xMPY/DklO
CgcSCidnu5yhso05Z/LEnjkIYlNhXuC8nZaTd1zO4NZ2xlOpK87c2saTWoYDMCc9caKDtb4dyJ4+
m02rf3UZbm0qZFI05629K35cDOlyR+D6Q1aZWzi40c2Plw3LNuPgMyBKcB8sV5AZ1IzIA2NSzA6t
xr+fzMq96urcCTc4p4NPZmaAVGVlZe6+M2V7Moa63nXLPdlDNtikP27Qso7ku65Tl6uCz7Tgnkrq
MywWRCnUsI8OFYGK+xAwQrJpf1zpaHJ5Y0E2xBskTcPOKhof13XHW+T/qBqmpYAwqCTmpaSQP4qL
zNMAXHrfJReQusOkfAyDuFmDloWKEeZSEiPdj2dFboFRC4zxGLrYeLDyFPua0mczyCI9pn1vq1Uv
YxjKQ+Csy7EiD4hOL7tw7S49ClWhSEYJ+xRXEHlRCMtb8tfCYtV2cUcAUht8NXNtX4/M9D6GvB+u
k25KHoipVXfkGI3dJiIc5qgisMrYqw1yuBjX0GwGGggHjKRLzxD9oQV4dUFNR7CwRoiw6L5s97pA
X0h2V11cqn5AQFZrv30f2+HZZP65hKAvgy2M4dCApLWXdNH3fsQTT+kajq1RY/yLU29AMcwcCzoB
ehGROca1O1fi6GPhvivSyrtG8uKuE5+ri76zuq+xUxAeZkKGFUYCtKyAkIeycJCQIK2aNI1gTLsL
jxTnrQceCnBYYr7DP+4/RFXWvMYzy3YK0oikDY3SaOUx7cLSD2XraWKCvUfkyLcYsUByghbDvKmV
xiloBn0AwDSeUp8B3CJDYcvbeNFNAl3wxRrl9Yzo4F7kaAnHysBphn3lhPMJ+7x2pHcTT3b2mgpQ
NwhkXbESbaHeI2ZJr3Wvuq3pOwRcVFm45z95N1EPbfmL3K0qSu/MrgM+/Iavcq5yM7kxiDEgM5oI
bdSpVIEL4tO5XoDQIUpRUn5InIT+tCi7v0zbYPZJJDfdOAWAsanNtNrJRDXbZc39XHWZcxqmrgeU
zvgjspgmk/mb8sP+fPTtGAOXXmzgkoJ9y3oG3nbgnQLT+S508D6NMGO4wHIapLAqj3CIJN922Mer
Mm2iWyb/056Th8I6zMzHFPoQIL7i0XJq+9lprP4w9Hn9pF03fSJnqf3K+L5vAiRXh0HNr2VgPgoP
MiR7Mtc7uk51YXv6KmWCTdEPF7oH/7TFWj6TuJjHXbU1ByhYzI+hrJ+1jEKO0lPcuyGAY2Z64jCr
Ot1a+HFfEoPPqTk79tmojZ6dvRd+2C2C88iTqYaftZT1c0n8uh77eT3Gzmffx+E+cBpj50H1PU/a
IjmrJ3S/Z31pVLe4o+z7mP5lXCfVqL4GIqZhpGedPC+bktNmiER6h+2VxcS8mE1TcAI7H44bKw9W
OUFaIyk2QtdLNn7QevxW2HZ5MkD69ev2ZCclQErZ8dyHfEkUliTRw9dbaCns2+ANoNGmHbnKvC4+
lK0/b4G/dfs6nEcaJyFwRDHfHYPA3icuj09crv9cUAn+H+rOZDdyLNuyv/JGNSoGyEteXhIPqIEZ
rTdJpsblkiaEvGPf9/z6WlRE5nMpMj2QQKJQOYlERLrcTNaQ5+6z99oR4ObJvYJbPm1lCafBNDr1
ElaRsQOvF698UKvdKksnvrX1pFM5k2O7XpVFQ1KzeWY7dzUr/UfeRu2mN3zjte01dcPGlttj+dAQ
OEKSI550J4J6yoiY0j4bs1NamaHzmLU5Q3XHvZ06DoOOo3rYOXoF7TM0x52+0F5hZeiPRBJBHZJW
CkHRwSSI0AIh9QgsrMrPBOQVl893ik38AXlifrCxmJXrRCeEhavprCche8OC3/lC/ai4ovwN6ueC
omCFJMASRK3tWYBO8p2rXO1ecqu+mEY+/LCSL35D8H0oR2LZwRzasJIma19HCWORll9lqHuWXoHy
bVJIyXka78BpVlxF6H6XY6N5mfwGhjeNt9QisQvRJoLDg6sMr2Qn2Q7IyAyEp1bgZ9e7Jyd5Kea7
KYTPTePAqspF/COWwXWSZDkm0FK/VdKvnvl8cfNisXQzzCo4pWFePsHLYh8QpagQxJo1GBB8o59n
2QyfqIQxn309kZ9tFknrVm+sQ4NMfuROEJ7t1NfWThgv9UQp3EatYaiIg0Nbx8iLKgJEhhn8lk2u
fQdhcnqhA2Im6htkh3q2SLzEdJCqHKs97DvykdxP1fiE7Ecnb060cfHchXuImxl01anaWMi7LJDd
8V50frmjxxO0L0WyW6xZ8d5aelGxuc/elPrTpo+Mcc8MqZPVLxwbgdnU/YtM8/JgVd24DVLqiRM4
cZ/qiMmvFzSDIfJSOGDV7j5IUxqli4huUvAkQGdlJrwqyOZNX7bxU9VPywZ1DOiUjzJw8VxEqd3T
5m2/3HCJarKMM5JPqTaVRzyF3S7xSwayBPoFyEfO/HgvHigYbDZzVxbHmGsGYe0JxKGMCiXWbaoN
RIyahG9gkutcsEkL9UuoIl7xVApaijN+om8z+gl8egJpI2xYQS8stSA392HCFcInZeE1LWZZ7PrZ
Pheo3C1p0ZXhJDCG44KrGamAYR0kIEC7hPWw4ftXOXuL3A2/SISZOFkavfmJ0D/VGcsmkYzmpitC
VHwQHSExrU0q5+mIwpd7jA93nMvXwqUvMRE0Sa1szc+uwoWAlQ298tAJ5k00SqDToF44mztJegqx
JPES+MZhqAuDvFFPP55o8h+hT72bPWBLcsxJWxPONMqV6bMlz2HHfBNpkTznkVWn+OGEfweNxr2C
IJBeOKtQ9wrbg85KG2WJva75GJPeX0PTKp8ze0EYlWlxwjAec/4rKadj9bKHP5rurL6uzjkh4n0T
kVAlig5NQZFftdyZpWhs7PiGmZ9ajmuXViPGnLPJ3UQZ2keI/cHQA5PlenIqhDyOzX5yeD273H3G
JbJmcejcUXnuIpCr+BGPr3WokjQ9q6jBqMtXEGg9wBfTHrq/8kT+o6Mw6XGHbTH9S7r7weM1xLnw
fcsEhDBNFDVasf21DnqSUpXMHZcMM+dfCEEBBtwcOF3NeqnwwrDUYCok0xcbAm29SS0ZbibSWuwW
Fr0STYfgXOfqHcDXcLY0ynsXhVO3KTGFTopAOBW2c4xkAdeu4YSo/d6s9e9W7f+Dkp24BV2qeP65
iev4mmXdf/2v16z87/86vTZhFtXv9Pzff/4PSZ4+oyXlyXxjUHiH6v13Q5f5G84sCbsAk6e0bIcP
xN8kefmbYVJX5ijkdzKYi47/R9LTFL8JhaMRKd/CsGmjof8Lkrxlv7d9auwOWRzpWITfi1K56AKj
Q0Smg4ENIqymgYizDjASzaC/Lq2Ewt2FXR6tDI3Q9qprrGTD9r06TSMgTGIH1ZbyEHlt5/CXKNRV
XgpPYJ8uLHWt9dGnSi0woLFC9PQYFNnM+2azqop2OmR0Ia1S1lqfwZc0O8UhddNUerhnM1jdgB1L
Pge1zzJAgaLMlnlp6NLk5AYw9vKZPIK5zFVZHtZH5BS4k+CjX0mT2idF2CTy/LexrFkmNGeZ1ZJl
auuB4a2Kt1FuWKa64m3AU3hvz3MXYDfBSNJ+D96GQVRJ8dAuE2I7VTRHVlVP7BNY9LkUo7b1ncLf
TYyXNPuRIXVsRk7cQozgS3spTG7w0sUynUKe6VleM7FWcV96oFLmZ5bm8Qb9wNwby4ybqHCizAlT
4KkJGp8o++9TcZfpy74wgyZGOnIVirRbFcQETjJW5RcL/w6yR6l5DvnUdfw2gy/TeBHnyWd0jvJz
ENHkoS9Tu+JIoNa6DHFvLNP9jCLRAlSK6q8deZ+j2Rm22DEGJzphjEYeBgjwxQqSnvagaZkar2ZL
sSyZu9T9gSBLOgrf3TKzaPXJpmn5VSujBASK1btrLWvbTaSnuufPMX9LVAJNXXdm3W6wy2i04Zpi
w27X8OYUpG24/EksvDA7AFeKO2To7Ec18C54ojbLRzy83MYcl6TQJ8RBB6pUTwkzlTYNoPlUz9gl
W4kT3Cyliwc3q8KLFIyWRlkvpdMl2QJetrrAe9KF08UnK8xlEKuUxV8pLjVP8bUj2ofIqOHryydQ
p3CC25F5aii2PsY3QbVDVh9CS5u2WWj4P6bS5jk1ONewAhmQe9YGH5Vw45NdulN2479yPU7oDPc1
/jEaAl0vkrEXupPLIF4BefSjtvF0RLHbgkQI8oRbQpXqZnwnApvPXWSlwQ/shFj1/aJkBRThdJCF
wck5reuWW9Uwc6qgiqcDYUJ/7De0o+l15vz6yeRhpVdohvlDRxfgKx1I8qlkDxoQyKZDtagZNSVe
+R56AXp47pheysRCgDEVlKuPPd0M1I8TkROacqxLGNGR5HFjDmBLxyMVsVXYkf3C3SPvzUglw8os
NfgQrWxysYmNyll40J3+fZiq4qCRsVpKjOcA+G2QEwrRdF8eDSItDSKS696l4/hV6OiFk1HIrxaN
yXuiOO3dGEj08Q54wUwpyoUXBVXFcMrxcdTi4JW7KVhjGwhMOfktuhY4GurNyLipxBXspJqM33Wm
IHgZf3ifRuxdJ8ZY7qxyqqMeFq3blZsBLXapoEaiFiWWx55KnVqgTHljq7GFV1H4hVrm4UvggxOz
K3+6npFDLlHeaMd2ktmFhCrWgqDWSMtbxmS9aPVkcopXJtDebNaLM0lFHQ9ZAW3YjwH0hDqYKhK1
68FyX7CslBtmY/s895wznA44cAQe5AwLS744VgAHK190FMpd2I21PsJuqbj24PRIeuqiDcxVPUPg
ATNWccRyV4IQZ2KIvFYJ/xzHatxPNq0EYY1OChfO8c+yMWjGqDUdsFpVq4YuIApwX9k3uZ9ssyPM
1TTuHUH/2yknlhaMI5EHy8m3UgOuvhplVz7YsndPWZnSAWVZ0ddChBZGpZlqtb7Td+aiyveAlDaS
Ammk9yLZi0iTXgqBYgNmcvD4qtebYrmm5/Q2eFVraUcb1vtzGjSk4CKYkTvJSg7LXxpda1z3rjJy
DDduQ2o0lH7vQcFs7iTX+UsV9PR74KMfIasm1Q7aiHWxOyt5MBot/G4oxmqctkm/6RzhnmYYQ3vd
pc0T0vlAM1KgHdFt8E0MIi84CrKL9cohi68CmQ3Jhs6n+UugweKPkyy6y5hdD/ihboGqAWznaolv
FouVeOa+7Z5I/3Fel3Kyb2edJSE5XxLAlatnR6dtphzGRzsirxThjzhOgjvOXf6DKLEL8+1ApwkG
QqJaUwN1xvfyOkCK/8zxo/YwrVCLE9HgZVn4clf00Gvb3Ma8vYoo/LnNRlOd03q2qROYh3NfaxYu
YOg88AMM/0jiCG+ZHgwYi6JoG4SzeWi1HvCbNNp2q7Q4vZOKxH4E3QGSahnW35G/ovBaqH5+1TD7
sfHEMizIvhdyHRNcPYd0tq2Dycdth53mPDtZ/yyaIN6y5cHPw11s17tZsVzjnbDkTEfIFO5DzvLW
LK9nxybJM7uV+G5SZo/DhMsvPjuEft2Z51XVOc1Xf3bIgs652PZDpR1nZ+6+Z2iWCwK9v6cMjUCO
siTJO0TLI+Sl5BWsC4H13BXBTZBgEV1P9NNsYfSY64Uef+g6y+JuUKrupAbDOPUZe0JX07tdacbR
DhIhVzqNnzlERsCqrfLHS0x7/Q7abHxsbKfi1WyrT/6Q00nB7QRq6gRdfiyau0HWrE8dXz00sUtp
TT+gZNFC4VEMH50A5F+z0M8PTa9BaZwbltkqttXZ5b765W02/XcP6P80i7E80Nei5HJIW/n/JyWk
trVEV/75hH76Xr+m71MWv//I31MWJkQrUhH4+fhwLUW5f09ZOOiiDpcQSW38W5Tij6GcllGlO3hn
LO6RynYlZ4Q/hnLnN0ybwN9IWfB3KYGF5l8YyoW9pPN+3hhD1bSpKdZp6iXzYdofhnO3i7UhSQwy
Az6cH4qWOOJRIhet0Uu7cx5D1kIVESebK+pez8jZMTgndNNlbslpX2s/W4OlczJGHXqyS059a13P
iwOAVZAVVGo4ijt4mwPX6p0bPWxt59Db9hBRgFMVX61ZdlBxETSPHQfJet0VUUfnGFQiOP6Iacmm
BdCP5BJRXODFZFW8kLKwb9gYZIbI4NgmBRZxPdBrTdvJagLulxMnTdQnjNxxQsdIOJ7lrPunuanq
Dj+Dbn+u5kF89hXR7CbUhhvcAayB+7nRKPXSgyPVfzDyoiRsljmlc8GFJfN1kw/wM1NNZy/WW7nV
HwE6cpwYOD9wJ5lCca8D5pdbCNNRioNmBvtKdyVu4AFATQ7tBXDATahw1G9kSFxyjQMI+bphZTfc
2KTom7OwLfCCwkfqoGU1wZaL6jaSHVZBra+jOKOcHTjbWXRaxGYgmupzMcW6xLXDwn1tk4ajGQaI
8P0wsyNG9BewKdp2TFsErJaNLOWiOG3toUy+JuhqJYNQl1IV1iQ8AFR850mPmvgm0Xx3zztjPehO
3O/hYEzXfjG5FzEshufIjetx0zR0HwnT5Joyx9Cdd3ZQJ8eyHvUAB2M9Em9J1G1S6fZXfaT+c9Mh
FmC1AutiQylwUOaHmP6eTjb0vXRR99kJpMWKG0uwQ/oGg/4arEN1irMObw09N5gqnQrxvWw5LB6s
sQX6S1fWiL+BR6BNRe+zTdeZ5h223WIvgyq6bTK6cFa9gQxi6CE7qioUkwJCK4Zr1vshpz0z9QKO
Jt+tPMR/688Sz4bfuyMvgT+7B6vXYnpV6Z7yPbbxdIbkhv1SKc40q8zWoUQOs5uN7PCs0toOLJLl
fgIg76+mDlXRA1s8wyfv8btXaCb1ijaw5thQCp54DMMwHSsHxyhZ77r7YRvzaHn8FbkPB7JkIMGG
ix9FOEufJB3H3OvM3L/N+hHhvJxob0lGfrHVELrkDKZ8omUUUEB9rsCcf1s6YPWDk2n6OvclYDY7
pcMdc5cVUkfCNzq7h7zreI3qEAtXYNyFJlaNVcePJRzJVHUcULp6ULjQbfphdFFBGwZLkEJDZKqh
xewxF4O+Ayszb1RkzefAbdLTFPZiC4jTr9ZRMqjhaqI2g/I+iJ2P9cAepwf6ZMge3oNrsng5WrB3
74Mw3lAEPvXUtsEDZKvPJ6VKYnmld0vFVAvYbuAB8J4AyNei8guB+/kseraga7z0WXek+zGZHlFD
cKxW09TrJFRg7yVb5kRONIBUYlaSWZxEX3z66O6GLre/JOlQsfHhHhseBgT4+SZKUmNaG3xluq0r
S9bTgxOMpBewT5jOwWZtOIOB7ab5SgN489hOraJkwGxBTnejNQ3ot6Ho8O+2E5f5ld+EQNQwq7Fh
Q9x4BVpwymE7c4Jl+J+KaqXzTVqXskMql5LfdvW/ZelOeld2+ESysbw0om93RklU5f/tffvn2/b/
+U+S33CnIoX985v7+TVpwtdvw/fv5TvZ7fef++MOvwDRljlb2SakNBxIf7/DCzyyBpKb5UjHdN8S
ln+7wxvc4YnGkpPk5EhGn6fxP3d4+y38iBxHOg5vzL9yh/9gCbNdk1ZvGgh0+syFw+CwNH//ZAmT
xeCHtUkJlz3QjZmRQh447AVZ/QKAnhOk0slbLXyAutv5UErRyPVHPH/6uWj6J3OIn7uyxkg+Lw7W
vtu3VXuJOVlTcWEs2TgtomWmsda1TJ9aZ4HkusnTIAu+39MROgGSRrc0H1KUJIb45qd34x8Y3t67
fN9+OcfE7KYDpAXYYX345aALh/R3AD0as9gj1k2W70delxfdVut/7ZEs3klpQ4+HVIe66gLk+/ll
DLTaUD2uLa8xEJpgTtKNep7awjNo8v31Q5kfo6944jhCsRfibs3/iA9IPA7PQ6Zx8vBoqvyqfCg4
Kss/t1RbEM8ywO0UwTq1+8Rjq1h6qqesVLct2Oz0d5N1Gaji7cqdFaln/tRDnmdXmhSzJ2X9FGjD
qbDVqwg9i2savuDiSz1mEzBelNcxr86TFXCQwaW89U2d433XHEwcI+u2Bxhr0Sbphf70avfzc1VF
L2alkEESXf7Fy20s79zPcym/POlxXTLgSgZU8cHN59OH2U+m5nqF4+xCdm5GNsJVCekBQBB1i6cy
szkh0rsWsqpeIjtWn30DdPL912/G2wO9fyJq4VvAC4GR6DjgDt+98VM4jkEWsApJW6YcGltQPzT1
5AQN52Mj/Zp2ycmCoo0L91R380Mhp1taytQOmSqlLljcml19v3gbyILukFde5zh4ySZjO6fy7i+e
7J+medvmUOxgtFli3Vxc3j/ZnDI1LSGnuNH1mW0X6zOlDw9Wr99Xmn2FDPvQdMUhdu39PNq7qNIf
CbsCWrNwkaOt1zO2Q7AZiq3XegbeEdp4f8vaWv36ef7p3VUkyOlkYxnLV4kQwQefKlOZsqNIaYDh
0vvSicG8ZNmAdW28GZYDgd/gM48HEsY22bGknl/6aqaTmJoCxrNfP5nlNfn5Df7wXJzlNf3pAokj
yUhTlfqeD7NkLCmbcw1GC5Mssdg1f/lwb9ekj49Hth6bLu+UEh99qspcInMYnz2zZfzFJM3yrKUx
IyMVO1n3RpDSODxlhdcXGiTtTEUXO5wOHLJe1MSSOI6xdgdDliI35E8L2D+ADJnFzcNMbcYJWzE9
pgRvsPhFty4TtMcIs9LM+YwYRBGujSxN6zfNQ71Y0XZsbCi5O3GCRQPKKR+0rOqcVlqw9dEwVqUL
Ybl1KPuCdTezkQbqKGiB37TmfPn1G/H+Ys5uiA+FLVg0ca+icJn73rs3YjL1tCla3gi2GJvZCugR
uB5jBxLJ1a8fSPz5a8IijH0XAhEPZC7H65/fcjkT8GAWhsEcKzKayfdcGpgHHJie84LrcJvwczwO
91Y1H9puujMn8ew72aKs+S+1T3ZWNt9AYq1yPdnXKfubtr4ai3T36+e5UF4/fDTfP88Ph3MdyFYg
yirBgGMv3faUyCqyynH25HODXin8HB6+lQifSdisQJVf1SPdEE5ZPQXgf/BxzmA8rUYjwlqZe5Sm
/qpu6swDZ5/s2QX7u6CyreOMrv1I5LSgpKq97gsOG1bZUYDQEtDWBF1HAP/iNX1rbFHAhJGasICM
DVMLy5ceTxIyHaJm8Xls41c/LInGlMP0MsnuUaC4eTOTw4+MHQCqeFBv/a4KTsAL5i0Uv8dfv2Z/
/hAx7WC+YbRia8kd5P1bm7Qu44aZu14gfRz+lHG2/Toy1c4vxfbXD2X8o8di5lDmot/guP9wnx5j
veoas3A9+qnMY9fNn4kpmKeyJtqKIRu8YUUgPJ+umuBHoHAYFCYOBeFygx1aSnLmybB5U2R9Mdzp
L57c+2Xr8mUCiiT51rLR5dv0cexL497IJIkEL87S40TSUmqnufr0F6/Ax0llyXGB7xXkWwyFIvXh
FahFEnS9nYLNxeBLQSnKPwVHni8JG0XhIip0d0NQlq9pJT/Fw3Qr6Z1jD8YJx8o7+lSykn1AlG9U
M17Y8ITnVGsxJPjK+ouB4h89U9uxuCnysWBJ++Hi0iJ5p3RH+55jF1xVIpa0MYzNEN0nYP+zskO1
1RGJHFy1v36RFrPFu+s9mSHBYhYKDndlFN/3n0jcuu1cBAW821I9+oPiEoOE6xZ00Is7IunrKKv+
4iGNf/SYoJYRi1zusGg+7x/TzSbdUokkUFP5O87zRLCicjyW6I2eiBjts+5rmPSf6Ml6jSP7Vcwi
XPvaFwKFwTrUiuLaGfMfMWtOo1CoTg+/fkmsP12AHcEw7TLgKjJ/TO7vn9+oVQaOr1aDU995bBp2
vvS3fszXBaoAaMhkJgfHh2gYBd628NjN9ktT1OO2tf3nGt8y6FnrDiXqRxyG24yq2AAuLu1l0YWk
2g7EEreqAmtaWXy1ud8SuQ+2PQsVOtWS3Vxaw5H4b7XKsDlPYwceTDbfp0x/6CbrmQISj63Jtgeq
aAWk4nqTkrhfvwJqGRvffSoWtJdu0ogr+e4QrH7/CuQRhkLHCJUHHOJBZPKWncNe5dRbluWY4lSG
E9DI8Kocg3Rt+PyXgm6jekqbDcTeu7Ye7lBouBloJE6ixAIvX3ODVzBkCF4r3Mde5rKENcz6HDRt
u+AKUbCGYFsPtrFkYwg5W4PHfgTgKh1rduDc9ybsFhFdGdCekxQnNvCYPgYCMeioZugd38LFW9CJ
6rruIq/niRp6BtplPI9xfE5SNvPYMF/7tvU00wxoghp2bWtfARbZVZxBNiMddCvi+TNF4CznR7Oi
NFc3Vvpg4FjLRm8yknEbWs0a6rLGesrAb1Z+pYzypkifFIjeqP3+F2/Fn94Jk3GZryZHu8U98+HK
0Nm5nyuYGZ4p1hUNvGrfF/sKSzn1Km+P9O9ej/wnCSg2cqMgV/XTS+69tq9/MKeuXzPSyJ/a9rV+
TcLX/Ns7EeV/fvZ3IcUxfns7YvE32ssQKLnf/rEqAVWFqYlZmbuMs9xl/uZeMiBVkShAWzGxMf0s
owjnN/4PxwYLaLLaWH7qX1iUsKj58DExTPiGRJORDsjVWfqHSyqH3pI+RMwrQSyzdAcAA6Y7JGht
5/pKvhK6o5OE4MmqKhMdnyXmcBJdky22pkVEbJBqONOUE62THvndB+BDCdcnGEJe3lN9pLhce6Fd
pQfVlv2XMOraA5AK+CdxG2gRdVo5ne69I+eDNhEzWjsq0oELG+Y2b6sZQg2L37Sy2n2cdzwLm6DC
wuceAWINey0v6+9wtKc1GmXnr9xsYRSwt7rWOdWSlqVzi+xv5GmKi2EmyAVabRZtmjZ2TlCnyD2G
M7hMg9a6MDbdb/ES9V/JatK3BvRTIPudfg9LILpJSrva8c4oL6MDHCJTO8xHzYiEp3OU2IpZ5ZCs
0oCrc8iyOcUUhXId4IrOnMqiVZxyuoH2Gw4nCDrOLQiWgNaksrj0jlV+0bO0urYSCFbcEmBQXc0A
5VeJle6ZS899T7CIA3hIjGUtre6C5/gKZy5HdUu1W7OOdjMrisPgxCOxPaJT6RrMT3lVOuNAzCoh
69pywaYmjQ5m3TOs6FYU8YmaImdVOsg/fi6h/DhUqWxB17r4UNxa79G4RPEKHGq6murafyEpLQ/x
7JSXuTG6AviBZj+kVlwda9rG9lza9KsxDNNqrVO8Rsdnix9KuEZCcm/kAtRUap8yWn3qTcnVmvIe
mqXGuW9WpmacdeVohwKKxdfGbP11l0iwmnzSqBfJB/V5SG1xwnU3kBgLOcfbvCIb38qib5E91EgD
EKPdsMAbU+DTomVB5i9wauwbVdArlBp6/KUui+fWmdSz685qh/qU3GWJ1V+aSdmPoCipx4tCHaRx
pc5x2gVeRTUZBvfx7BfUjvb6mG/rytT2rj4kO9iS4pYmLhq+xygrSlxUfKLlAnGnmI4moTC5osGy
wXCUCDpoFfVu04yRCp9ArB6xlYRi3bhDeADmON2PEZC2bGiMizAWazfGnf6VWXg4UtZoYf1o4l2f
zO3LkPnD2c9xUWB5Mx9IflFG4wzFcGPSWvmS2sQJ4ZazF1z3oyara1enOWblo77VHifHZgUMTdsk
eMEqHFdOiZSfjLucVhUCV9IeLmwys0cL0xfkDJyI6wr3W7hpSHRzZKLS8gRmuVqbDdlxFQt/o0W6
c8PlgrNBEonomvI/FxSZlV6Gdm6penb1y2j0zrhi1p7usXsYRytpm5ZSO6P4itk3uNHbCclLGDH2
hLpq8FgrnVi0obQTtm2cx4NB3o4HzeMbziX5lb9kCfHjdpvWH3O2K0bqoSGNe/UWP2yXJKKzZBKp
cSzP4ZJTxPo++ivo/KQZ34KM7pJpFLEvtqqAUWKEJB71t+zjkoLMlzwka9nsRVLmRkjSL3pzLaZP
5VuEktCI/2DUmfhiLAlLvGuLx4bUpYSn7UVLEjNaMpkqMvhuTUtS0w/S4dZZ0puTlMOS3SPTWbpL
PHCyN4Zq99qS+1RFH54Tgtp7d0mFtkqrLobtZpdIKvmI5jU86kuOdDDLACPfWIg95g7tXk2duOmX
7KnhV4QhjHKITyQtmlXUKtL3S16VkhrzB9VkjlcYQ/koC6gIWjnWjzTowmZ6i72iG80b05jsbbyk
YsWSj9WXpGy/ZGYrJrR+pTUkaQlg+rRhLvFac0naFkluIsJHxBqWHC4tvs7GiOuZnFpsHNDi3ad8
Se5WjejuKrf2L/yrfyiXhG+0ZH2zJfXbiry6FnbTXXMIy79MCrq2ZYjsRXQRBc0OtnWQsdEOIyny
45IsTmK73WRvcWO6gZnwlgyy8RZHllBZjlifumPZW7AJltwyac/sUi5ZZrZlBKBGZ20Tc8aowzWe
u1rmFy/UuBGFnjp1x64VSBQpaSdUwUO1JKfzBp+LXRPVYWLN6WZgdjQ29jRn9KCmy+mrtoZhq02m
HaxbXJjnEkfkel4S23W36NxOzTdSF/lexhARMTdCdXuqp/oou0i7Mop+n4G+WakouBq1ut5zqd4Y
E+JHFhPZdEs0w7Y2avrBMb0Rrm2jaQU3xEyPidk2Or0DbcaOvcvpjMBVvE3aOD2EHTV26wAW+wZ1
nDBiXb9AvuTK3BWqWjuDiUEN9sRwXzfz5HXw0jaiGuQ2d7P+ztRqdLQuKNz9aJTTJsMYQqxwhDwd
34GKa1dp1jUXveF+VnZmsvfxAn6pEP2OY8nLk/OZf8CTa/KJLa2rsCmpZij80jMauhuMQewQ3+a9
3Y/zLh9E+mSM/reEm1aa+a/hqJo96uCGV0XbtwUOKitYU3ThHzgaF+vR0sy7hoDr0YoL/d6aekwO
tRaPGBNyBB3hyM7kYKyzMaI5bQtem4Sv0LUfo1/bR0MU9SPfD2L0TtntzZnjehZ0xbcM1P/eEaU6
tvTUv9Yhjev0iVz8xKhXNJHNm6DP/HvegIzXFEQzW93aeXXE1G6spgrxno2xxx80vaAZjV2pz8Ul
NXP93ERR9jT0Oj3gYVDqHHn6nnI7QQxQ2C00N7BW7o+MAwdHWM3d4mexlhrP2mZR4wzRxnBy29rZ
eQSM1sq1OxUkQbQJR6vf5yPWUbxvUER3mpsXd8wXUX6VBpoWelqWwljiMrAOD3pjzI4nsB4MN+44
1sfBrdNbmIrR94wrzkST1cI3G4FqNFRffjKzLN7EbBTWTmIYD43q0+0ocjAUTqLMfeaHEZUskD8o
GtA3uPfp03AEFcVZJDZYDMq7ZhhoIcig5xHpG+vmUBdj4XUj4DysDglh1cZYN1USrOtmGL8NVEH+
GErxrYlk/aJgJtpljxVeWkFx42qBve/mjs2QiqJ1XpjDWZlLmoZO3xOmcSqMfCwRigTCeki5PTV6
Zx7NynkQ85CdiEonGywnjkdXekMcHfQaltfAk6nMtyGeslOMcfOmNXxt5xeDdt/Cj94N0rCB2+X2
lU0E/ptjVuaW72iwy7EC8jZ02QNpEfsqMp3gomchyPi5b7danBlrO0xtYPBBfab1HMRKLFhOSKsl
TCp6NzhOmuq3jWqDQz2q6osR9+PG0Ur/QoSi2+gDugVG03ZVNLG8xlVEKw1NvJsAZZuSGRwrtMbl
oNUiMkobEFNEXmkko6goGtQm9Ck9jlvlYydPBg3QV2GdlEOHlFGP1p6aEuPeb91wQ9xOXnU4DvaS
rPcumQbjsa0DMEMCd0Ni98MhSv3iogZamFadPQt4ZLoWLV3i7b4akvJON83WG0UU3EDDU2AiZwsb
sEr5/hE39PLIFhtrAMEfGRRg0l3ZcWkp8x+02jhXdiPTT32SZzu7zanEBhCynxNLHtxqsrYq9nXg
EqWB9ch3udXgrsXmlJheRBXwudHbW6k3W+ZU/ZwAods4af1Z8wt0Aiu87iftOQfzvzKDQn4y89Re
2U5de1HBoaW0VbMuhY6oBFl/A54fd/xoATfqEPGJr2WwlvhgYG/K2nS4I1loPxD6IH4WtD6/waiQ
+Rr/dxr0P+UGiz9p5h/PaYto+9M6B2QM7mmKCvYjQQ7WHjLxCIupI1nxaCtkXHiIEtqnyhXjA9s+
9wkoUHkjwjk4OZOonum+jAnKMuCv2JoGu7CbyofRJBCmg0zwEpVEXla72gVoB6JZ5USC1QHvgL52
rSVXScfvE7gsTWOoyXsSGm2+K3sasq08OTlOpH0N4PZ6pjYWNzhgmz0NVY9d1RiY10u58SvXeBJd
p06tAYkgBuZG3tfhS5tIeW0R8N+m0qyll1XOfKhDpV6Y1IMdtFAgJ/HwWvTy0rXdvcWEQgsgvUtE
eicPsAmLyW7JAyTzmaWHYgIH0L/SjdoFc9qHob1Nx5pSXz2o5TfRVmThF1o4N/eMoXDTa0bxGVNZ
KqjmdBIusaHdn6HmTYewYtpdtYGwbwtsAzdUycTaFuCcfzURCfwuOz36RtK490pLUxtYfgK3dzKx
l8KzR3cmBR3F1Nsnq+20vRTo1k08FxU4iS6ayZXp4/e+GZ8aMHRbKiSiLbyhdCshWyLrcXayS7nE
5ufoyh+k03tVVreEUuk6xc7YNwRK5+hmTnLu0GEujtji7Uuk16zCzP9L3ZnuyG2kXfpW5gZoBHfy
bzL3zNpX1R+iFok7GcGdvPrvoexpS2W3NQ3MDNBAoxtuW87KSmbEu5zznLFPbvmi+1ifx+FgVFZ/
mAUVNjr35hsLZ0rBYhhG+C+Lo62jXhi+h0e7gadrCPGWOrv/XnLn38tvTHnaiVuYopzIrWbDL9Jg
tJwmSCOGOL7ClFG9m9+LeqCh+pF1BpU+SdEj5wP1/6B5LeJceoJs6Q5gaySXXd4b+FojSNhNOujs
wP3mHrpQdYLzQ6/hUJlxGC0tiPm9G+mWxqRYWhTwHnQrJN6OBGvGXNbOYGDlnXy1MTulEdKqNSQs
Ly2P97390d26lMg83DHwakc/jrXtbyZLpnzgGQ+uvxBLI1t3X2UpDCSeLOfxObbX1linu8mbGmCR
S781s7Jld4w4XJO3GgrwvdT4hZmarG6LDjtChYc30CagJKuKUvjooj849eyyVlYdts6KSHoZxB5l
2MrjcwjiSOhPBqLqoEMVcu17g/uo+AymlVhaxmxpHrPvfSShYBnq1JZJAU2mVTIoJU+JztP53oX6
S0MqdZOh5NKkdku7ivovOis6WLm0ssnS1BZLe8sPuTS6tLz10vxiXumvnaUh9pbW2NYi70tpqS9j
k2ZvztJAkzLnXM1LU01gbbkj0o1Oe16a7nhpv/2lEZ++9+T50p4XS6PeLy17uzTv49LGt987ekIt
wqBc2vx5afhTDukiJMWzJbSHxfH3ycCyf3nolnGBvQwO2MP5v1CjWMbnwZeFg5TUAlaziFGY2v98
oDZomGgSlLabWs8CypYcWvifG3vS/A00KtbBvmlfC4vQ6xXmOCOwkw4NvuHqXxovjkvgNG70MfXd
cCxyazppnt6QfGD6zxQG1aPpyXOHu2XTCZ+5PsarW+gXCbpKTWZ8pqmJdYawxL1oaTqX2EfdXTuR
5iKfjMpq0078VKaPMi7wwhleNdYxBvutAxUDF5ANuH0509Lv59v8/azDxMW5Fy9HoL8chj8MN69/
n+H/mLvyF3HD7zcQxTTyLQMZxqetrU+w9GSNk7cDQXU3P5vP6lV7VrfDZXMDWLa80vJfRS18Xm7x
irpAk7QIkzgq3U+vODBgKZw2CXe944VvoD+SNqgRpVxmYzIbAZW0PNUTIYKkD2bxm27P7UZaYfZt
1mFqr6YpCbcl6zk+S5eKejOHJne4UUlX7GasZU9NK517yENcdU5ZDXqAMNlDmp1N9X5UlYJ2ju7X
KefxQCXD+cQ4ZcXu8LYbZ+KSKD8ZNpBEl1sk+kzNoE5oXucXSDjhoRlCnDsKDGMLb+oBAHJ97toy
u4mLPgJj3unzqacgvot9MlqsIUlJEhzGYY2mpn60InM5vwojf/p/Mqz/r/IyoHZEYvDv5Y4Xrx/x
9Pq/ruvXj69N/NOw/vc/+seg3vgNQSODd4DcAuW6x6z8X54GoZuLuMVD3aMvyrU/JvWG89t39wOj
8wVg6S4Cuj8EjwZzf3zGbKrZWX8XSv4nk3piIj7LJqC/OY7uABpiVi84B38+sRIdcMSczc12oQ1a
a1FH8Q5aYHyFTBdto93qTx4RZVAasFyeE5Oi/Qgdrz3QLIJgsYzkqlagUtAjTdYHC23CgsrWB7NQ
UeEwUQT18hix0p1wM1feI3IvAyG2YaxHzRS0TvmtgsL84NqYltq466+4KR9nBPNs98qBnkcW99Fc
lh8da4+rWhREtyMDPzokYR7qqOiuyS3PGfa6NqOXJm8LGahYm4OWbnkXM5FDy92W8wnB5yCCuvOm
G78Le6DiCanLR6NWt+XoFPNt72NNPjjxXNxJDE79Ok3q/q7QKyjfszXoqJkBE6DFt4y4PxhR3quV
2YfyQ9O8Dri+KmHimwW66HM3lr5/7EOOvM0E66m+maZMfli1VSW7yB+z/lHTI/+jmufxbV4Kor1R
+wpCoIs+PkoHzdkmPl3zWiMUr7iyPbccjrNm99/IxGvZyiPvf8mNTr+vHKOgmgu9G8OaoNSl6SHG
vIJnToul2BGB4bxhIqJSMx3cRCsV1ioiTNIROFAZmaydvq62ehpZSYBgPlvC2sS91VTJF2Dj0Qd1
D8FsonEvUVdNLqkLqoVGOkRWYBdyOCF1aHclq19vlYG/3/FbsfSgtbk1chIw/JVKJJvCnkVFpLfR
2cy1InuZeThuifLQUKmLUhw1kBcYgnMYH3NEFKoMJ/IahRklgezoluDfgek3keLbVmYYO/oS90gA
Z3SmU3jvCp4WCqIMcl5R4WxLovQO2GC0AppKjZ7zvjsvdEhCnPUYT+RYvYpqmdomnfktygvviRqZ
h1wXsEVeYukyDpF5H6DnfzNZv6/8qNf2LCoo6cga3glSruJ1W/jJyWmL28WXNq7KOj5jLLRvFrnh
l7rOk4toIHtyw0An3qnW9d6Z68KUyoSWP+P46GibDBv0nsOUPkLmYUCE7ggIzr5zaT0yZonkOzYl
Ybuux+RwNWG/PBMFkdCYlbfQlcQmqXQLrWTaGivsDyxOrP5LbbngOWTP846C2WZG3TeZt8Ue75l7
ERbzKyEmXfzE8itOgoRAOARyZFuCLcUpMhwE1n9Yht0MIbcqBKFQuuHR4UBVip8bpicUDXrUVtvK
dPvxrMhCheGaLdAU4bEQ28IpMNjZaYNOCFiiuyvp1M4Xk2QJGFpe5GrhLiw66wkUttIubauJ6y2h
F3G3xZat23iaG2MK0Fqb9naYxklwgfFBM1orWYWsTCMqx0tLMRVhYu/BiNNVKohx8fmnbmNvIPNx
clH3PrU8XR4lb86mnMhoMLDJAFE4KCd/5inDcbyHld7eE5ZpHzyb+OS7rKkmb5NorZ9+HfpJnnuK
BL7YtoRXNs16/ljzgxoBkc3Z13xgp4UfLKzlSmaw0tFSuRDviVItScDxNKxJZFvghy3mnGDkVAVg
VoZoAwshaw48mTAKJHQEysHauqn7pLwsS9v+cLSxNPbUMX5y7Cy7fjP9vAbXH2dqoazjciIfK+GQ
GI0HJnb6A/vAmUyVTLe21N3R3hZSoU/xAM+4dsKEdiZAyEBuBEJ4BXEnZnw5tQwm6BxUFfAWi7We
SLyiWWwySsvHDA11WtbDlx4r+kWf2eVTBdofG5I9TJfdYGRHMi1pxWpkGBvOoUgDpeAPe0dvh4ue
xOxrLO/Y47w09rep5ow39gjX1KKrvMXeHmOybm0cqlkZVYdQGT4qunzUD7qaklPbDiMY2lrdA3A0
nyhSh61eQzefS985dGTZtRhybK/YjJqATBehmDM1Y0yXsFHSeDBMdTsxdf6ZmG8tAMNkZgRYFDAb
rFJeaW3VvQpMsi+sCKzHJl72iSB2tqLuw1tuy8TbKdZa95Wejm+qTawPdo7D/VAXw7a3yzufYwmi
m3L9ZhP31V3aWWO6auZYHhXsY7HDsxjtoRyaa1KdKfKB87DIs1q2PTammnjrkfRXE2bpfIlYvap1
15TNiRBw7xvB1d2qTJB+IWsU+7RtixdqQqZxFe7EYS+MztzkPXHnObSffVH0FdP6dLi04QyzVSfc
Pd1O9GwcrpH+VZLXdO7C1IwDowTud54Kc5brpp6rB5UPOQHxI3GebOGkdZBW158Ik4LmXwEZsLEO
t8mLrWkWE5HJvEhV5l+VNUQNMBjeO1dzfYYF3HxJexubP3mR8ohdOjoVOtzBlWKMdmubY33LsJa/
boFRXPGztC9Q78RjpjcOLkqYw7eGi50oAZFBjIBDOrybfnU8I3+AsJNuhrBI2ks+vfKLmMWMPryF
11m39q4yLLBmlfzoMd5fx6BRL6lcRjzfZfE86Xgyla8t0+zKYj6td/Um86ue75s7mmtdJM6NkIsh
rOj86UbvtFneAfLUjoZV1S+GXvKARVa3RLxUqvDWsJj6AZRV0745qrdeGk/2NyMkP/NAB5s9V0MU
RVcTs1e+jKlVvlVD076HZk6gfTNWmB8b4jwINWaIkTKP6V1itybWuaadu0fJ0ismyQA1M9A2DP0B
/zYOM6G5br+uSbck6UbxN7OwtW+sFOSVPTSczHy4OvCFpmxhizIqCfjTBUy0CJmYJMtnN81D+82u
fJRfxJlyg5lx941tYX+AaSnPg1O7RxuL2E1WVf3MOnMiF8fO+/QhB7m3i1XRnBJGvTvhhFALa6h+
K+xpRHWgCI8D32m4bCZ+OU3gMhvGIRrzNxdIm7+v06JJt3Iy51fll6m1UaM5vSaTFr63zci0r2l6
MJORZym2JyNTsGsdbPSJDx73osEfL9F2Q4Je4fosrxSa8FsK03jNdtsgdiXxIom7Jp95WOHQ7Qw/
rV78rCv4vpnlsMVcmOi4OwGGt8A7vpRVywYNO2j5mrE+Olkhwi6z65pNH9ZdTYGnhaeoUrqN+NvO
CAUlGplmcJ6ClA3pU+tF6h14hJpWZgVrJ4lttGg+XmCCoqbxXDeyvK98OLmruq7sSxIEe0boMmkO
JZx6c2OwZ7jm1J/Wde2Sak2xw7wFSWX0QPrJcu4MHJONQcAZrDnEI3VI0cRei/hyxF6TevGSlKuG
CLT5qi6Uba0lULnXtq2Iso/TpsL3nmVXZmLgR3CHQs+CeMK2A9YDbAw7PnxzDbDHh2hu/XuQK5kX
0AnMl8kUi325RByuUahaz8K3+/guI6jsWlmxmW84YLyPltqyZdEipnDbcDNfl9FkH+O8CsUqKVpv
b1Ymm0kYOlgAI35ne5FAb7fbFhi5rdfuDdgOjfk9G7k7rFFkGztR9xjPbXKHfty7Jh2Aui22VXOT
G63db5l32A0lCdnIVPa9QxBzHzl3iACSq7SfHYo8LyNA2VTZOw5X81ZJDuq9Y1ZQt0BbOBu7t7UP
Trx0y/3sbMmFSb+60yjXlEL2A+7VSt8C33ZuRTc4UANTUtv9GA0S+nckjei3/WPsVO6XDN7CdSFq
7a0CLnsnprhOTkbTFqeyn9xvvicSeWalXYXQbe3iA9pG+zgP47TP57w/udJmKm65sUCQSHpZuXXi
eprWSckptFeqcPaTSrUHJ5ryfpMDst+J1m5PBRi5wJ0SIVhQSjKup67uGHkREimyYogDKydNfvaw
pldxirLdnVzlYgBP2NPqlTwj8HaZ70dJvRnKKDmRfCMOetE9j4KtbojIiHSbCYkpY7SXsBJLM+UA
UY4xcCZQv7m7IuuGjU/LPMsATJFMQ7USHF4IbeJHI9M9ZpHkrfEUYsBt/G+Va+0bx6wPYxRGG+W1
+dbCQ7PzYDWTxDOFX0NNNleWUXH+TbBKV/VIdwicfFcVsKIHSgTMvWPvXEakqF+PDAkPKpXNVp+0
cq83kB5V5HbvQ9bKG8LPcRsQk9ZTu7jVvcXdt3W8gQ1v7kcvlDNNUPnxbVJyNDcdP+g0E880YJhd
uX0VQtlm/S/9eokA75pzZ0Tc1HDw10MyvNM9tAh8AfOtuIkzssaG9iNTGGw36ZCTTpQSK5cqg8Sk
UjntceABCTTy2E+1AvNnVRkR4FDMX2dPfcxSo7YCubxcp3RjMi7hkKOGYlNnzHAsomjLDI6uNsHp
ceEndrmJXfgYiowkRtuYhRMSx27aQkxeoNh4nhyVtWcCEuVh0qRK155diytSVlEFaKlzNqvwnsf+
xiHkrR+7RxAk1jWyZzz75NJAqskYJ+qDv+Lj7AM/i7DBqDmNL2LywLIgnbr8sTLH+ElEjg/CtcDz
75fqgZCk8TWR2XjNus4gtYdMt4tpdty9YwzWoQoxXu3EyPae23CcvzA4RfXW1FcZ7u9d2LT7DtUt
FWDHtk2waoS5UzPJZX/zDGmkf5Nzc1Eg/jo1eVognRL5zBFjRm+GHwpoLCOT926stgDzPWIYNeZf
zPsXq3p3V8S8tukpe41PqNuqPGLaCZoPHM9cGJd4+4Z79pb9emqy1lx16Om/qJC8tlY3+k1ZEL8A
6Kd588ok2ua+O55sPxzuwsjO6XNasQVIzO0GDW6L1Mx58kpFphNo7Khf93U/iw3VyDWKX1dtCgbR
clV1erFRmrLhp2ZdydzQcCFoD7qKA0jjALFbzZQvbUHxtEaY13/DbNW6AJ9H6Dm6UZZ0Ji2rtJbb
5KM2NFjrGTFX+3ROypcxYoPAsNvIwxXAGBldFwzCH8Okryi/M9KxU9N4MWLNuTLSXP9oUq3SFz1g
ASOAz+HQ0d1sHXQ6+GXmMXnM1DjYoEkJ4LiTsinL/RgpbyMjp5XsP9X83MfShlWs+sMInp5+YTTL
ax09tLNfBiSvka3pGwRmuL2tfnT6wLRa7rC2bLU7vZnATw29xSKiY2SZu+2rwQoHFZBe7A07eanT
Kj6ZTdOWG3YMeDgH5iz0dbm+Br9h3yt3auEugC67iMZJRwhd1mRrGQ3KyR1JHaa2NSFSIYkaitJ7
RKdiiJ3k1jRXTZgvJWN0Hga5ZYya8oto/W7Gei7mhhG4L75JMaK4g8n6JMbChS5BfiIZnqienpMy
qY9McEoM6qkyE0ZaY37U3NQs7oewne+w7/cw7kfYLacqHrNxzU4Res+gDcHEVAJZCorBQhX+RtG+
wWQSpsuJlAiiAxg6X9B01i9+yY21HQaUPFkER5bWTLsHEuWdNWduAkpIzIgs7V74yiX1JUe+Y51U
V6RXemha73naeU9MZiAJch9RSUt7V2a5vLR9SbBPHSH0SgA6nEe1xGb5cf6RalIL9wpuO5SfuM6A
nM4mgs7ML2qbio+BwcqUBgozRyJZWNcJcjb8AayOcCNGzCNy1aC6GGVrrTnXWdhImFwkwTUVLD1g
hDAtEmvk696k8QSGWBQw9xo6sXRbuMSg73q3F+s6s1s3sGrZPZuseSmV8TRw5zR5fo9euLSDkInl
VUn7wv9boLQI4oIHc8U9nTlHZRfWa6Q1LAIJEGTVNUygjTSuqMm1STuzSKhAliIXmIEun5xC955n
AJ8jsLBYu648crSCBmxoQ8xcM2EybClh2XTVBypxFqmzBOwSTl1De0feC3bbtJVg5VjBvVhqkjsC
0p3LPCzhwRolRKRt63YuETWe/e4w/9DwleFAdFhSl5zyhvecNmClCKvsIHgox7wusETs8wIaB0+w
md+WGsk4wBrRYcY1vUeAOYrQQb12yjNCuAgOhSr4khTQ3+WmLyp0Z6FRwJDCQRUWEitrHaKHKPR0
l7FjZz+Uh+MXZJnuzDvxmsducqHKoIP2edeuM0NNzlr2TK4/MUDrM6rkLo/1e8/14n5jtZ5DnZBF
5slp+g41st2nrwbAFuYWyajp2ynShQYY0Grro+9i+UJuTdPF4+ngVETVYOvQnsfoGYNHsytKwzky
EHGTLeS7cse0Nv8oVWFclAD6UvSu3wkijVs7V0kXtY/Kh3WuBoHIp5tCVGMDvhAnyDQCrHjEOh0y
NI8KJDh2XSt41Ao0TB/596he6OZHg+NncvT0LZwGODKdYSjjzDnB8pnlqeQBzexCP3ijqstd5Pm9
SWZi382YcEb3vQYP8sAqEtVTlsBlX2UGI71FE0koW+wwe6QX0DKC8WpsoBXg5uh1hP58Go2aWSlM
GO+SrQxKdJfzkwM7jQC+FZz/8zoDeibWdglHLMhL5DpYrjolcAD38hKT2jgwpM3GL06Y4gB1VfeF
b1JtnGsBJCuSUdOdpTB6m3rZxayhmU30EepJGiOr6rByEfOlqYBriXNlLMe8eGBziLXRr2bwYV2r
nGDgmrRWmkOYouVAwdOMBnJtL8V0nkrAyUsXqUUB+BoVIQmq8nRjwCO8McDTyx2Kh7KmZfKbtUK6
2MGdtsKLYYRnGtRtOiO+SVH2D5A6OFDFEnrJqcr20ivGLbA+0Z2nwcZ3uxD65yBHlZ4HSS0YJjWu
wzkwx7532cwkLgAZygpaMAfrTZimMJk8M68dUj2RjqzEEDEsmip+4Egbm/Ci6UrsU3mhf+szzbut
PVdn8pg6BOBqVTuuBTh2hGBxTnqVlsu63DQcm0RRt0q7iWg1vEcjAaQXoRWlgUkR4XqD3mtb2nor
+WYBdnkBmwgoMEWMcJuPngWTr7TVOh7c5DbLvWlP3lvcb2P0z48y6eRpnvroMS1iKunSk+l1rvJn
qZnhpkqwOhxSLpFNuERYRKoFpdeNYfnKQkf7qBI53adgQ7U1lFSceS7H7nRCPkWeyujlxSU95Oih
nVpm2Vnvv1PM1W8i9YqHWYx1EgBebTY0azG2A6gcxIot7wiQobky2XJzqObWV11T2GnDydyODBRO
jHQs+HJ2d92IyeiQ/lUmRDp3mPcmD+5tq1DkQcrnG5BCQFzHRmTc1arhzG5nmPIZDorxFKtObmfm
K9F2Htw+DgqtYRKlywbDU2h1ZrL3eHxTvka9ydwS/UN6ybAhm7bzrPfzWS6skH0z2ibrmZh9OxAq
Qz+g+L6LleWgL9SnVxEmG1OzSBMTSC88NefDOwsZRSegjGdqstHmbktj547IDIYWVebBwaud6L4G
9ntPLRrhXPFjVwsEqyjEF5lST44rqm++QeXM5oU5QOA1ovhqNOniNTHTHBjFyLAfSJPCzsDWmJUz
sRTIvpxi9/939frfiqMxBfjzf9rP3iVkRxU/7mX/+CN/7GW933zDI4/R/p3yjOXpj72s5/22gGhQ
cHwyUOGSYs3B7sbECm/bwJD/XMu6rGWhh0NWsSAPgan5j9ayP2sUwD1YJj+VoftAH/Dd258MjyEB
7PDTDO5RFD5HGPfsBKvkwoJgjPBnoBLF1rm2lpgOAkLGh2TIoiOAeno2lB9rHe/UqjB67z2NG30d
ttK9pZsZD5Um2wvAwfEvHJo/W2j/+vN+su2CuEVR4U36HpbbsJ8sJlbIHQkFKsO1kIT2GAA2L+Ar
hL8//f9Wwojl8CfFzV9f+pOcQzpWIWtpTvskagCrYaon3EF5W7Zl1SbttGo9+7m26rBUcEPbV+Ny
STvKL9asVqIglXa9n+bSZvlIriWngrty2X6T5NkdDMlvzzHHq9wMowvEpBMBOhX5eXUp9g04YAky
mjXfQwZUDneT0iQQiNzrn0ldmkhcUIO6ruKCoKy26HCMiuicYRRZ4ZxJNrk0imPhi+rCJqX7ooag
/SXucFbpiL7OiZ4bm6lAwlfLdiPK96mPxSEvo53WpuDk/bhfR4MuHqyhGg8u44hdbuYek/wo2abM
RNLaR9HrV0b3DC1N7OJSS7dzhWqWQoP8sdiumJ2nD7YTXnXTcMNcpUZfsh5y7Rl7kX9qabhJzfaf
GhxZOzoGZDGWWE+xY5zTObooCraVMsIl7U1pvcJisDMHbs3ec1/Rt8/rnhscwVN6ZEmuIUSerkYR
21tk2C0CJpDaGklTGChGVnNdyBEPSbYKZ26ZWuzRBbPLHI/EqYTrqJZrSo+VQcVRYQxz9JAoS1Oo
bZpZ41pGBXGXs9ETpOtZG2OQpPqME6UwHsMNb4zw3wTJgl074mWIahKNImSVTCJbhGZFcjN0vnnk
W8OksDuFyP3gWxj9Vsbj/dhrzPeLEdlxYZFt5XQAFwe5F7HGYmocNqQH+qCG+Eziqoqv/I75bm+a
+dmPLWTSqc7G3AkPyOrFrmWCfrBQLwSeAZhaVcCeUCHYAbTjxSJszvfaqKCvRhut6vugj4vDbNZg
oBmm0/jzNHPdaVsAURULbR++c9ZNpyGKRTAmLVP9vnhj93vfZoiauKDQ7Hmww717Ifx143Qw8HJ+
l/bAXsfJeuajCDQzZbpB6UJjJpGPCXFH/oUfUir7Nnt7mJSkve4c+7EsmyxgA+cxmIVjbOZduqaR
YeaWp2u272gLXC/dsVG61UshThp79pWzqI/IzYKSLlv3NFUyu2NXoa0n192Ng3UHrHZcZ95Io8Ds
eZV16aXjjdBWQOOuWdK1Qcs6Z81gbKcNQIeJYdpYDmBeg67ULvwTfr8Dm5nbBPkr66bxvh2Tky0J
PGvRZStdEl7KDM/tN2PzOOfqylVMClzR3ZLi4D0YpFVv0eBsStER9Ix6HtPjBfutNcaYe3DGG2P0
tyou3gHDbtoZZANh6n2gjCYOwEhe+pODZGZmIZsqxqM+Wgb9anSjYxqWxkXhKAiB4TS52yhED7aq
zKp5W5bc/N5LcTfSXDZGbtxqDeNKBNWC73Y/vvdGNK5EScGwooDwX+MchYHgbR3A0jIJJJmehMiO
Oi1UkqHN1DLpizuoIcos97VkZ29k5LuDJonWdZHZN15ohESzQmpeWBz7XIviI4j5ep1ZJKQniBE5
/YbTxJDlvkapup2BPqNn18RuiPVmD/gHO9BQuuLM7kygmu/qW8Ua/3roiO5MKpbYpHTwDzK1wdTF
trHNa3GGy30lp+lYG+a0sZ3sfirT9sgCi/shs2g658Ua4KJ5oF8kkBV5IxiV+tIgHZcxW4jOgiaZ
NRCQwDRDpIw1NjlELiu+VKsF8X1JsnFFj1O3auznotSObjhz3qVWUMxeui9xsK4R6837enBJ2tGr
b25UopFM2p3t4GTX+izbN37yBTMS0vMkvCEmrSS4I0SX3dBsIfjuN4OG26yQaXk51/btD6XJ3+gg
F0P0n4SD77cYgXYGQmC8hxQRn0gsumbFupY1+p4F3U2VsAMoUtTYLJZO//xC+s80ib++0qfSImvH
MhZMtvd91IHUDv2v+sxiJResEsvMeXMM9BKjDbXaX05eSUbqL0Sy5s8i2d9/BDi+oDZ0WIC++wlo
4VUloSvNrO85rVwZ4HPXAtBpNFI5nkWcfLgBlJ7dMXpo9xmdKg5HTpKYkdxJpKE6+UNb41Wpnh1w
GDcZKM91FtcLnQQQ/6XtzsCe2eyu0z6P9knYlntjHJsNWD4OQcRGtRKYQ2T0DTw33IR2WZfVxQ0/
BxLvdgEY/0sW+H/42f74dj9pglMrh96f2TpJuE14S9iCGUxMW9bMhOZfgFsWsd7nx4jegzhx/osw
vE9iPn0gVqiFb0q8svutdZl2T7b1gomyXNe2fP7n9/UXWiKfIDLFP19tkRb+6B5JyJseq9TYE+dI
sK9tPpmoig7pEH3oSQ1U3cna6y7OY8jqxrxvNWY/RiZttudRe+GnJCTwSa4R4O5yR43btOnaYxdy
uEVjV6yThI8wswexjtvUXhsToaYijUt0NvW4dHf82yoitRpTO49LUYKLR6wt6pR/fp/L2/j0S6Xi
1x2S1j2Pt7s8zj+8TXZrDi46pe8dxTYlc0IRFCbal8J3tOuk19jydirPfvFR/t0X9aeX/VRTGy3e
BFEN5l6zbL4aiLPdjJBLAMoZDarQjuU0XoaMDK/zpcpxhzb7xRf1b38EDiXkrEC5PetzNFIu9LGR
RUJ4bIKMouFKJOzugq47xCNha7jaHJSJgnrTdF449dX2n3/zf/M4I0n68/U/fXO6AUGmXkbWvs27
F7NJxsu2DM1joRwebC36hRZ96RQ+f86OJ5BSCsS4/O/Pn3M8JFrdYkrY22aTnvUhG5g2s0395/f0
Nyc9v88/X+XTe2pMYfY5qU/7oh311cAbROZuEU8JnfI/f6XlrQhcqHSrfzkMpN+V8+yI/RwOjNo8
/Sl3/AP3zC/e0d8+Jj++0KdzgP6ja8O8trhNpPs1GdorvJrWzkdxyWS7M++yqCVPK1rKYyb5tAKy
lb/A1C1o+E+fniUw7PEVFaij6d1//vTCeESKlYTmniA5uZ+Hur+XhqUfsCyae4nAuJJ+to76yCWO
YaJ8i4iRdRWrYHRVr5qbZBuJ/lQt1UV5yqLiCSd2fq0nxmNaM0j858/G/OvDZgn0dr7HUIKf2P70
GGg60/RirvnR4AniYSZDIRbJjlQPETjafDH6zriRndh3TcxOYkjkiiZU2yZjRvlulyTcECixrvvy
QJkabtJKXxeSnqbR0CnTRHyTcogOQi1JK6Z1AsiqWJOg8+wnjyBBjXxJOVfUVjJUWGq+QroChz2o
Ajxqb52bpvm9xPm/DfT5tx6B/9ZBlYEPjbP7XxXDX5A/112Zvr79OKj644/8Pqhynd/gEhMqZpic
w8yDOCX/MBCYv1E0MpVlSkSMO8ajfzkIiCOzGV/hHPBs2ECLt+B/Gwj832zLIGDBNm3XcRxh/CeT
KsQrP33vmHa5IGcNk3mIZfOfhc384+24yNMcFCPlruv6Zl/rWfeKC1euIo9UdbTezWlQYsLWZlXo
Y8DX2EW52JBJXCWqQA862/YePb4BH7BhkHlZrrZ1MfCsASCPJy0rY/CWGpgz2w6P2MGiVTTOr05n
scxO1mZnTCtnLE6ahgd4gG+0cit2tLWfXJqEitOGJI9GZX0wUA7MnvTcrJFqhy8TcqspEAUr2bkB
67dkk6Su/pDbCeFQCtbi0Zyt8kJm03xVQll577KKryY119uEyX/P6w1XEMe1rWFp2B8YREWPZCUR
l0lgdmDBsl/Xfpi92EUHL3/mVUNkCwyhkmXxzC1A4GYVPVmkPx00TOZr1yGRTZXFDaFdFcK0uD2m
wBkO5CaPV9jJPbLLbGbJDXfGiJJ17K5jNg17LXPKUxUN3e1UNDZc/RIGASWT8TAxh4vqcbxLUjO6
bGJrWBkAkXda4V4bVtk/wASKvqo8qZ+h3Vg3hWAnUwnPv048ZQZjTcRV4YTJXZ8WBrk002PKMXId
24l+Z2bKPnT8rk9tESZnsuTLxyEcxQ6B0hIpHCVrHo2gBgLwCi0+uQToEUOtTbARryq68TvLT4tL
V8ZfQwvdDn11F2CBVhT1U0hm5yTfnZlQr3TyZky941NsyD0uz2NHDt0mkbp+05OMtkm8NLtO3cF/
tpxR/g9357YcN5Jd0V+ZH0AHEnc8GijUnUUWSUmUXhCiSOJ+Tdy/3gvV9lgtz3THRNgP9suEZ8Ii
i4VE5slz9l77LObaOOlFu8bILPkb9CMSRLMWQTPjZvMyo6W/lEvtSJRLrvmjNvsGRQDZq3KKZ6TP
Lc471QgvI7LHPcZytArCQZJcKtpdM9vvYXsS2otOAmjABu8+SaYfx9yUcrOARiNsLe3rYIlmMlAx
5ZWLx0MoHhhFZRewUBDFlWX+pC25YHTNsDUyquYL7P75ks8ujS51UM84q+nt4cr1UdePm17wgNDa
asQKjwwT6TPVkv5TyCQVKynzL+sDHqlDfDjSrIZW65Zh1URunjYdOg7RCzj2T9g7GuyoZreFJexs
5dzaz26m0OTKi/y7FSvQN2WC3M0kmxStZCQCzj2CAZeZgUupENI1A2dSZrXZWGTaB8aC7zAigJYW
RzXvtaa3dzkifLQ19n05tbtCLxkdO0t9FzqhsTFTxzcxqq6au90SDV5dYJJNQ38eZga1WvVqxvNO
GHlCR2clSPVqdq1JD9/W61w8kwQliczYWgy8d1qYlCeHfvzXLJnmgXltOVxF0oyPVll/NazitVyi
wFzkmVSOH+lQWg8LaENMta2xbUURsvmsP7FoHX1lAJEfsjyO0nh0cDJ7Rd52m4Y4safIJb9EHxnR
h5An6bEh5zOrS5ssU2BBlPFFbymPtPF6ouNHZqdkn+zazFLhQ6WdX82l4MoadceKTlHQ04h/7wCN
bq3K0u/aXudlUm0RhGj5n3TQoYExGTgLZnfy5TAwpTIBv7KOy8AR8wqeX+rpS0QQ/EG3UzDb2UoJ
I6/uONlQopjwyd1QpfNhbapFnpDSOsglWnb0V5cHJ1rMLf1a6YU6ZdAczhOdVZ72nGERMdHVEyoZ
d7vMbfJACW3ADHNv7LSeGh+4tP5aQy6l8s6q+dy1qvALxF+ID6vwCyPhxWd4hsrQHYej2kzlEWmG
Q3fVLV/pA3enMdZU33Ez9ZGXnLt6EiO+y8fGSsAxjvon6/eE35mw3+yW+xuSuXGReDZIR0uAK6VD
Cr2cOf/b5Baf9LFpgnpOdgrJE2gDaDsZFd0DbOsvQ6lcezleZpBBIcHhMa4Kv72FE0PYTV9wjS1B
kTspujaytSq6xrA6csAkqWaagd4CCJYuocd2N5u+XIOQu9JUH6SdB5kKKSGOCFQsw8EjP/3cpybx
6ToZ0xmFFk586XGVeiqXAb3YLWPZLI3uCdUVMIR+fMscKDZjFTGYCYe7uEyuXJ+MTZYqE3SJofUT
qRrbDh7xjhTIeqeb7ODAvUhOR/yBfmMZ3lF+XOPB/pRaded6RLnhVs3q+QXjOWapKCxScz9YISLf
NVFa7dQNedotkij85sT7zN+S3DUfVQs9Kj8dcNCwD4foa5ex6+fJs67bF62IgmrNri7yqAhkp6ie
uSZbxxMZ1+2adj0RuXMgHqvxQ/7yL/Ri9a9ST+FkNk524JTYl11YP0XEUe7mhou9L4Y1U7tY47Wn
NWi7WSO37WKuT5Vid+8FUAiPlbseg3PCQyWkW5qWu7EXEu+khYgbvUBgqf1Lrw0XwASnfk38FkV0
V7WxxjFLSl94CwZ3m6Qi6zJlUyXv5UiICPoQXZ5RT/vFRJo4KeqoT1Idh1y6a8FdMr9J9RouKkpr
sXQH9MNInJ36rBlOBOMufUew5ppbq8z4FnPUbk862XHn2nnHSjB+JPYcXpoJSeUYmtrJvAWgD7cw
dJKiuu8Lx9B7uqjOpl6j08UtRX22pobjDV3BM8oTZuO36HXEHWRljnnSXIlk6TYzUyrQfOS1m90q
w0I5rn5m60k3TR0CgmlK6Y3aPO5gPxHg6WAM6ZG0+bOIrSeFJKVD4YCRInFopp2qx/K5jjHMyca5
dxSzrz16UZ/nBB1QXVGiRGr9ntfT9FxzYQD4Y1vb3sg5vXW9cK+OUX2e7OGhKkkPKsv4QmDpFoQi
4nq9fxFd+6ldwH/rZaZfhelWcJ7KecuxRwp1WMRJMKu5/ZKaeKoqygra94wpjR1K7f0i8f0k9n7s
xn4zjkYZbRajILM2w5EEE4kNQ6ZBlZoYFtWGvn7/MCvqY6bGPzjQPnPpe5OmsVtVixdUmM02Eobr
W4ggPRPnFucuVVgYByaNv01qLfNdLQ3VDyWwQn02aDSaMcSQMIo342TLDSOc/hJBYvHsuiGJV5Fp
vUnRZT2z/Tpw94D5gBggK44SHpOcoOoEBqNWWXJCbUIfc6CB0yxSvVLFzU9VmgNzZS72IGA6mUX6
ZkQUsMVk9KeeB+03eQ/+R1ZHJa4UT5omUYVSI5K0RuQALIXhoE6Au64Mqo+X5Hs6WzVycZKyR4co
8ClsLCykJJM30po21RKbZyzj4oHyuzk69qDtSV6Njk2YngouiV+JWLVXSy60piGJCVWfFbJIcZA8
to1T37uhEDhKq+9OXvJ53ZZMTk4fb7KtQ6OQbSmb7qWx2u/NUJmbREPGMxcNeB3EzqEqlC9mUjgv
ZTEqQYIn91NptBsaHVHP40h6n5hT5R1NUEG8u7Cu4zxH/pSWqolHvZVHJM05bI1mz9XC2utjZ/Gl
FtEZH1/9YDscUlHFGKor+y+gR5oz2rr2a5VwE87Mhi42IjlADM3qehozNOMQDFk7SYgVogj9MXIV
tK6Z6y+mYUKd6cNP5Rw3VzXSnE0TN+GjzmD5gjezPlCDjY+Vlpdf2qhFZlqMaKPwej5qSqF6Q9Ll
b1Uh7F2TWOWHW9cho63aAH1CBV3bqXEm8Bm/4aKUxXdkQfhEhyVFTjk62qlS5+QpiqjykFs1yWcs
0QZbbU3Sbh9GF5Gr6i7SC/UiUEeSixUxN4mlPIRLQQvdLqNvJeg5D6+xtkFdWrwZTe9eEO2an2ch
GH13IzAiGuxfXdlEjxmsuacKWPRxdBwcLKlIBr56jaYAN4GANyb1pVwP1zK+ytTYMu2IKdgk+sA4
NPYKA5GLzUjXt8amvMBrladCNW1ACOH7WI6kai01eJwynyndJj3cZovlfBVTq5+istAfx8WSwdSJ
5hTJ1KL+tMj/6kzzG1fWJliKyH2vO8bBLhfAQzw71b3FhOcyiDjZm0ZHQW6UzbECA8apYbhbJo+O
AEX1kCljCSyJytxJXHFMFGGWiCTTi7a094Uaa143meQS2B1Zn0vWMb3W3ENnC/1sji2Ah9YEXenW
9gnjioE+v8PCAYvqwwyXH12RzbDEiDqribbaiJbuHb9ljVKJ2D/zMjyFcXRhkkTlKNw7jayxjeWY
A31TM/mSrJlo45J/rRwAttiT7bu6x89kLum2VMmUqTQ5ntZLPprz8h0F1Q5rI3GlnQuPtGXCUeMK
+RzHmqKj8sJlEPPObfLBwj3cxOWm71txBsWUMZjUyk9Q20TIXW74HKmmRfKA+pTOUbg1wq0zhjuR
NdmR9v01Ha2NHTG0DGdKclXdEg4+XxBMNlsIRRB/5uk+NeQry3NC3F2k4MEY7ZPSi7Kvw18yAhre
tYvQS3R8JWHIOgs1D1FDtKl1j1z06xKrl4j9M2DGpK61QbKtGiYtQ61oAfe8cO8gaWQKmbTXoc4T
JHiyAevqLoFirpG8pkyPYkCP2QyFc98vswH6DLJgaUZ3A0BjYNgtQYTJ1IvRQ3mO6SVLAQyICmYW
+aXaF7KbYfk5vtHka2hblSMjqJXMp/Ddx9U5cxw8iNEwwoxBwuU5yjQ8STMtvxahxsujky79A2rX
onhhvM4d1biZYOsN6bVohfI4GSZEv0NrDNgpCE3vvIUHj1sxKy8pDJZvnIDtpVZyrrnQIP0yRaHi
4UnD9I3r6qXXl/CzhicraAbuLR7YRe6nBRKGA0ZLscMD1u2YV1mPbTllx7mz+oM5V+ajPhnGrh+0
9ofVpq66QSWafK0qt/sxFQUmvrrmZRzYPPlq3FMITOmA/9LZE+Y3e4NlZH5SyW7DDzBeuEuPn4c+
KZ7Q7xmXzNaQrYiyWjxLbe91nulVKzQ+DBK+z5E2vtd5qgXchJJjrA7ingBynMpT6PqGrg/0DUzk
rLJUxD2nrQgKA5ku1UcBQUU549DEjAteYGtTWHiuaJgm5Gv6o4YNHHknyvaLWrv2k51PSgCyBPhR
WRV3pBwGWrtgjY9MdqwhSvbWPGQYEnGRuF31THbd97Ye75Y5Ubx0TN4AHKYHu2kJ1G51X52npoZj
9UVy+XF4hxnIzndYP7+RO68ckcjG11sz73+67/l/CWTOUAHxG23+f97UvKPLV/ftz11N8fd/9ntj
0zV+s2lrYsChcwga3aB9+Xtj09V+A3Biu3QWDY1pyarN+080ivkb/VQbqzVsVp0epvZfnU3aoats
jp+ocynQ9X8t7fXGavqveRBZHfQ1ga/QmzdNVcBw+WNnE+9hWStq5u7TNin2aFMQ4SXukXBn3avZ
HCPfjCbErGm5MxjpIPpepk8FF6UnCBHUCW5zp4Cde+Q2Np1sbRwe5WBcRUnbI4NCweFvJAymK3Vr
FpIOYtyGnw1Yn3ddphxku75IvdOfuNo+KmXGbo4O+NVUMtIacA362pA/pA4hVh46LSxskrsU5OPe
2DLMcJdNbVrDM8J9h6qwYxsc5/quTQ2Sq1YSuV+gVlqvgukO95YN9Nw1zL0r3ekp74v4Janr94xy
xd5E3eo4mJL0G/7t1xER5D4xjEsKj4p2GRaGkdCODe0NuSmN+UOlxNkYPazdyWTrlFR3jym+qzuX
vRY3fu7d3KhtQqcSYaPwhyZB9RMnL8OUrgB3qhBPKTv+INBHeEr0A9C9lM6jSzdTJZqi1SBeSpYI
pkxgL4/qmL6NpjTQIoUg3WJiH8AvjHIV5X4rBGcWZp9y2BHfFNGAMKKnAbJApwPeJGM0v8ITU3aY
oENAjUaoXs0RWqtnRGOc+0spqLTFGiVBEamGLdq/jDI5R6C5T7puvobwgrcd8IXOM8uW3FIFT8A+
r+NIObQLOWf4grp0Gy5alvjGJDOyddMQ9jABly5eNdl/6TRCcQ+ysWS8c+dkODad2WgeVvbG2gwk
lTceqH0KrlTWlIYGOrQfVqNPCLLw6XqOK20Uxnazpq0VRQeATiF6trOzzPKKhog6n3BkE/PsuLhE
Xog0eemk1d4tXYdRRFQpkBWqBeM+pj4Tm24ETtau/vWkbjvMH+VwjxRAiuucdQA0XIwqePUMOwdO
aAiwgCSpjuNj2tphvKe916Ngm0G30FbAYLSRdqNdFGqzj6pOipPd9lEEiQzVJggu7ileys3z2MmM
qNRRtOZIYele5RAdOJIsTzPHEGsJAC1sqpuBgZqn23YUGPrFUY2XXNoPU5qrmzxRAZ8n7T7uMPrj
frzLa85S5FaPgz68hrXx1JdWMAtjviSuvjeLbO2nNuc0Cjd6Vh2s+M4qsIgTsJwhKcRmjN/eN7TR
3HQFffhIzfQH/JjKO8uZqL3Scwf1QesSsgcn56qqTb2lrvYohtUtJxZpgwTU6su16AayW/g3QtQv
haKlV6mqh9qKE6b5LYbSmAQfxOPWpsqUN4NgsicXE5ZnKbDfrJl8FYwBzdhGLAYn2ucmNwn6Tc+F
PsS7LEMiP+Z6tIeGAnHMKsAUzVhpRVFJf14wIWZICb4bBlb6BsldifBw0bFJDDV8itIhL7pZpw8A
9xs/dfVqE3Lq36lJan1z5+hJy4tkkzhav4M9VvPKpFscgw4XUZyLfR/aPxZjQVwjZtjBkzxrWkrZ
SIcyLvPwMJj2E1vfHUEQJMs2s3bMEmfbFWYwpzl2YO4du8alWVw7PUYT9S23I+lN1vweZeG9Ho8V
IxzD2hrSeVaWQbyP9E9f+yX6+Ol0evh9W/8ZRKetWaY/DZAdnJrWiuxjXq7bjm3/qkqCro7SMxHu
XoGb7MUFRmQQMbRToqk27+OKS4ivoHKpA7PJ5B34oOQlSlfH+0SFNaysyJh9srN466wqdB9Sre7d
IJqylntyQgfTYzqGMxqc6Py5akvxY5hD3mfRjmPo23VuN0Cpl9bC59+3ayxYOxwzAadnF0eW0h5a
Mh6+dGUdnoY5HQaInutuotx2lua2y8h1w0GsGiuHvpttbc97SepZ2xJC3auGsnWojB/RD8+2l8O/
PTCeYZsareiHFpKtp3URolerP+eh3ILn0Lc983NPT4ezasQjrPfytHLbTzpOmyDVSHHONDfeFFza
cLm5ljf0+iP3UpKn2c7O6L9XCapWEnDa0f6rEmRPJF/rJVxRnXHFu0AN9gkrPzJdPc5Zq3jYyp3M
RD/tUpy8vW9hSt8RLM3bYqlpy+qGp1b5Ri3S7AnsqECy2KQFxCSsqgzICMpxrdZXGwWJtxuVn+PG
XR6AVqycZoxCVZueEBoaD70Bgs9zwqj8yqYg/byxl61ZoXezq6Ul9NhqgJXWvfMWdWYfJGV6bfNK
O1rwkDa0yVJxhzYquwCBstcrSIehH/rYkpwLR7OgmirMQYiS3mFuMfCPD8pOKHkHEwcdJpjH6EdI
HtxMzEPTE//G7jU4g3Yfmr16TWDUg9IXrwbZ8Hv803RgyRREvlug94mNxEtMbZcXFROTRhw57VrP
7pXhBJnC2VhT2wRjzPhTItlpMT023XyuO/Mljhhc8M19IVOkgsSbhPwl3DAVDH3IMsQzN43Kz/pp
D6mMqJC83rmT/hap5OnRTfnR6CnBjyV+VTouR5pgm1ik51wTJ1mEX0KikBwgLhBSXmnooPhwL+ow
5AR7k/Q+Lf0b2GpxQW/8XhmRe5f14MeErbZb5L/OvhLdd9OR8hg76GullcVvs+uOx8Fy5LWotPkg
pbkAil3Z9kUGK3GQPygWTW6C+ttg5O5WwWHjI592NoVIErJGFa6fRbRDCC4uuLPviA2YfUTTGp1L
Zd4QlFttCdQmjQL6jjeY7eIzzOnJmcl9tPPHjHj4oHOQn+fWlrlbd7fUSGZnpmI72yADkV7yUxuF
011O9+/ADak8o8CwKD4E1ILJFle4SfLBhG+iu0MCtxjMWDSqODeZFyZH5JIaY1nGye9YkocApFv9
kQ0RJoHMqraQZyr4QaYGWA5POrejaJPqGSrrcYKclDP//jqZNmEn1jRrX8hq6GpvaIm14h6FRbIz
yLcpkzT9iMNEo/dOb9NPcU8CUtNQd+2U1R8bVE1bnML1jG7X0zq7Hdz17RC3bge6budctZzbQT/c
Dv3lVgDUUUgxMN0KA8LVKBKstV6I18rhf+Ue9f9OP7JGbQnjTxUk/1a+fS++l38jNOpvl+RH9fq9
/dtB5vxX+fMF7O8/6T/uX/pvRD6qHHtozpBUrPKRv9+/NDI/AUK6dEvMG7PyP+5fQv+N/2XlT5KV
Z6vI1P9+/7J+s00DWDeOSRMKLj/3X1GWiD/KLm3HUnnz+WRMXlzkcvy0PwhLaEFKq0qYI8cj4Q7k
SL2WNRhVaj/pxWFLrQVQDV1Z7S9u9loJiWK5UoTfDLh6kwqcgwN9P2QU4Idj8nkAme3/ec3wi/Dt
9hEd2ozcU7ltIOb65SPSA+XimEXtzimogpXF0CBENzBiY/cMBfg7XMuLJfsNGTfSyzhOfn8l/qn7
6Z98AKI7Nb4q7su/KO9ArtTOaOREArIDefoyDT4BvVg3kzCIm1oj2zbEyOEiq8VuSauXz/Hn3wGP
+6eq6fevwKLmFoZJLBwJYr88JQPCEAKCZkdVz9Es7OcelUXSlH8lzvyjvu8/f5HFrzFsGOy/pjUj
BZHdPFfNrqyInOuizt3aXf0Ck8vdYg9P/BkiBJJjnG/DOELKCVV24km7mvji6Os5SqBjqf1OwsG4
Zmqoj3rGKbO+FzvXnNpDX3KYtoWRBUqN2py2kY1boa4BCAxdQPcNV2qvPTQKuPM45IucG+sr4csH
tZXOBnVFeIxKtEMKnd8d51R8N4efoKywWguSroVjbo1pnC4UbR9CX7JADvlrqYAUy9vwsjjuO26f
RxCJX/78Cf2xrl2/OF4JgnvUVTuGKHx9gj/Jl+2lVNm6G/rJFOUEIM1f05BkTwOCQwixBRof/iW7
Gdy/EO9q6+r/uX9iqQYZb4CLbZ1wTbaRP/7igu5dLfGR7BwZ5wHwH9pwztLtNa1mUgvVY8PAcWCM
pZmnYuaFLpmu+TZBE1s3p4zL42jbO9L1TZt3ShcacP4Q81zVjDNKkxCGNaI0mopKqQV//p1pdJF+
/ewW4Xmuw6qmE/VrvLLauwYspzjfuTBXNqQemacozmpfH9xHvExVkNldvuvCrrjUk3MYdHFYLZh9
jocsLKzD7xuQMW0r82zZpM04EqeOq/BHA1ZjgJOjtMHu9ePPP/d/f9aGhRaPxhUbkmm4nBo/P+tO
SxS1HfjYo9LSEjDYFByV2+zti26t2qXMgQ2vGLn2V+/nP/jCtLVZR9eMRKAbZvinVdZrxIf18Gp3
4SBrf+hdbGdAHTZ//vetLbdflhR+HGyx3OxdnQ3nj39fmdcgXZh27uLZLnd2yxCjDePXP/8ljvGL
ppFXxrAga2p0OZkPO9ovm1pVtDYQtSHHH5l/hDbSELRRbulFpQ6tweAld5WRs2XouqAUC1YAM/8Q
kbFca1CFZtnHnDuz6wtYh36BUj4gMUPd55JFnqVECiDfT2DVcKW1lHlLiuIF6l17SMYeLsbEXGgQ
azHLyBOciqoFTmXu1In9zRST5icADUED8P8mY3NNuOOjpT0tEDfk3xsNLcF5gbOqLfxfwKEA1wJg
ZtiVuORBUK7Fbm1sNU1+njrmDFqNsQpU/CtXl1cz1a9FvYTHsIYAZejpR6v11V72seupbrlXJlf1
e8ZU27xKPih8HTIj2HOxEDIAGlwWnGB9l5HkOlPnr9bAGjSy6BOG5WU75O5zzOLwlS7jc+vXMnGV
/RgPWkA02osoedvHdfeGliy/1Ou0zoAMvJlgofoZMkEvd1Pju1BntmUNmlk+Jq8SNtJG55bpRxYh
gYlmfitbjdiFvtAeBxwUgJ4XDuLFUgI7Tz9EzB89RB13hILPG3XdI9nM71bG6Tni24y4M3MVY+Me
+1oGlO8C+uzS4RFSXmyVuawRgmKDDedsTFSufg++dssrVu6Y9L1iYS49c5U1KZITOJ/xuRVGcWai
+5QK97mRRcFriMKMuLR4R/Gjc7AAQcp1Hk0p20crgb9U1P09BcYutMvXVpX0B7kseQrsusCdeJrF
zGbZNik3DW4mTZN/lC5NA7gwJyARp6XIPnK7dHf4C+UmMvhD5VgABNHvQn0NtUCLu0E5dsnCSoOe
yxmAhidj5AxmJKxZ57CClWCGMOFngl/FkOVDiRRWLE92tqMPE6YcJOPG/DwQA8YTpyGmoWbdEFv+
AYKLRRCzW6vJ6GxQM5zRU8ByyDip86V4Rc+R3/euQFI7KM4TDsgttLFXgP3VPp5VeGah/cwlib+R
8vRspdzYbg+GyuBC87ILMiyX/m3tziPLhmERAJww74CpJa8OWlvPjPSr7uTuysp/dZjW0XdPXgU+
JBBqrKV24XOH5bQFdFgGorBoETvPtUshEzcq89H1FShYYULoV9kx8TQHik/DqJe7cuJh9clabSj8
vKqodXI3WEG64PFLldelRiXpaRqhe6PKuFOMISxrh0Vbdcnr7YPzcalicGlA5+JMw9bQnjSzl196
d3S3faeyX9eYT3M7ru8qlxQS9CSab89uFiyNfRAWkcxmgcszAVbsp9Nwpn2BqT0L0+3UhSUQgPxD
keuGZdNBZUp7ZemSOb4+YPqUVy1vXqqa78Ka0o/G4lOHTfp62y56O/voJupoZ+BrKNOIXyARhHY5
J0htgTBtRUeK5siXyGWAemihnqJKtrlGiz1uRxoD8PI2xCw6GzaqLLCW+sXUqvPtdEJ6DJ4l4hsw
hREeNSv9mNUwfAASuyVqmtGktRhByxCGRhe0+Nl9o6FIlauxckuKLk/K5BNsMLY8hZ87sNdyY+YL
mcxda+evHfXVup3NZBZ7cW5dbptSb7K9AOV6SSc+WwKjSatwhja5eeW+U+7oAGJadtLXWUlSYB4t
4KGBh3u7TcRrwWIlukKGE4u1si+3vxC21Mf6SoDTua5HAQD/a1fzwW7PAJHBJSnQ1aglzcJsPDs0
Q30ExSwb+kMINwjAq0T7Ai5WnM02/cjqKMetyFJhrg3pct3pHIPNBLrUczWb7KjWopAj7473EjJV
AInH9VLeTEyqC/8KgOmeuVF47Nang8IGWe9SAaUsoQqlvIdTvUzH206cTGshZkU5lMM1StOgzJoX
59nO6watYETLnHHrtJUA6KhieAA9yJptUvXLFqkcjn2UtNAGa44fyY7AGubHr+eKnvGh5Fo8Z5Z5
FW0YAHadd3q4NpZmvsh1hRF5QYFcU6az00DV4lGNFYsOAX/t4y9jmQ7sPs7Ao9FdCor16coUwTpS
Es+O2fW5BZW7JuIHNgO3gtv+m6+7Y4guAtyZ0D0FeuS+SSVxjuwArcsviGJWtdnzAtlLdraYnwOp
YLtJa5FtbuVwn6R50CMMuVPCfP7EzJ/QceSsyAEorkiVo8fFWim74jV14g+aic+hms4cGC2OmoGv
ej1tQpd9Met4BcK2y+4m20IWolgIaoccRXMHWtTUUFL3ddlsIYtGPNs2uYwJ36op1vrctLe05mNm
ShUH3tw1F3bJ5pQYcXcwxhJDgFlY3qTH04b4D3eb9aMTIAIINyntH3yy4zyiWzBhKjAQeUXAAOJW
J613O4h68DonQZVugxhKpuSjaqoXYuu67cTN6ofiZsuTDoP+pJYQ7KK6e0rLhkg6xUk2GuKwFzqg
UDfISqMi1kH9gDrf6Pqi7pmRbM2Fa9JQQbf2snqoDgiJ7AfRF50/LjMy53GFjc9NdXDWC1wWUyc3
S3vRRUwcmzHR13SjVwZq0ya1QRFhmSIodSSrIhvV5bS0vE51yWa/XvMqu85oRib8By3ELUGo8d5V
iuaSkNUJnQD29ljloEsNwsfkKqOfciIMhhooWIxQw4MIH65KCCSaFGzdYNaeaMocXD78Dfxsh85t
XnK3sAH91os36BaMc51+PnpeuaMpmPpJaoT8ekBDUI9DUnF7fvbKgU+E6Ldtbx5zUH1RHo3vWdfG
+6Jxws04hQjUNOsHVusgjeYf4Ne4RQqMrrGigix1EE4oTUc4gYYPIM3KxCPUY/CIi0VRjSiQGVmC
TTSNUyB7oxoMEWpG1XpQwMZgaaRMVIFWkAER4HP4ge3/DpDCKanYf9EifmJWemwt0CFOUtRs5cp7
bbH4bPjuoA+EBsFM+W527LppAyOyW4xrhL7GS/H2t4qebUoCLaB79hIYoFD2TRIjN56I4XDWm89C
BJanLmxLSZ98iKlyt/GKshUhO01VxvMnvSNClSe8oHjlBDJKK/wYQVP6EJjyzyUj7ZOxqC+Dxlah
CPlCzAYlVda0wMddg+2t7AOIowjXK4rgGEHtFr1fe1C5wxFmBBMeJBjvt6FkZ13lnIvYHJj4d4HC
hGHX1y3/ar3RwzhhO9B5TZ2aQqZUxRX0IUKwkkTEltGqX61LlAvzzhjHV3fonV2G8SB2WDEhmkUG
17CzUTZ/rJ9zcFTG/WxO0hJcCzmtPZcyuxfxa2ZWLypdaH8w1atcAMd3KrxhevbTUYi48hLV7jHf
Rw+o6M/1LL5xgWy22Ivak1S19lOvZF9TzrSoQ3Soze4RLrnu4ZnK7piDKIFDVYWGvaO6XrfThbkE
7XZOvMHpyAM1nWc9yV7ruThTYEwPiz0xJW70u7qlrlGEC1Ewsbg3kqXXaSNa7Kl4crUxGAj/23bM
BFtMyNaF7nj8oLai/pqofPclZXIgMvuAOao91TmrAeNSRYHFd1rkq5XbsB1AsmV7ipRkfC4aZOWo
tyg81+ZVEsG0gD3vzw77Wiipc7Imnpge61rvWe66SRfcVoahpvaWHSgLhvVcdAZ4iwnzzaqtyAIX
u1Dt5QE50UepxB8Rp33bcg7J0rxE+jorXk/0jqBfzoj0tVnXasQyuYQGxJqImoDLtRak+qwgUOMX
GOuZWc4VUWLrrWWZaBDZFmmJfdS+VAjy/WHsx/uo5pXCWszDJnFm10ElPM50JtfcmOk+Qxb72PSQ
wAtVBApWHwh8BCPk3OjBw7ImsR+XpA3qlFEGUk+Qg+IcgYuG8s8aBsS8fCt0O35rkwlVM5IAOiA9
8JiqJ3pTYTW5M4jGfJT8lLb4AJSvvhbhUJ5zTr3b6ue+iT44TY5cVj9oQvBX5dajAw/ecrUrMQxc
9UJOrrRGmEujyjQW5LeRO9yhqKWxma1nYMT67CuNEQ01FJtCVF9bYPscZi4RdEJJfU2NMV+wjdGM
zILCRlyK8+iogNFnx61Ps7YsgcEwiUATh3rV4HEkinaftwNhbYY9EnU4CuTXdKVY7RxxPY9oKI3r
7ex1J97T2Aif//zifwsb+7W9gINPQ6hkW6p6GxH/1MQYUsijUTpnO+jMXMR1GrYgy1+amqYgzqZl
uygi46/gKXcLSu5YK3q2GvKumy9OUz+rTiJ4h7normVGb6tKYNn2M9OcB1WbFl8vbGUPgKeHBYjX
sR4H0vEUdL5ORwHcRZ9ujczbHYlUnbekK+IPa+qG1Td1xVlUou/txFljJHO06qk4T4qgoBvWotTm
DgRSNuG+RHS10pnUXooqfr+E9UInXsx5SxXsa6UkUtxAe8uKSioAPXq+MSMnPGRCTP96i5yJADwT
9GJ4TRFl/bFjk+YJ4zfeFFDPXDkcewyPsqcjYWkUXVBpPie3jZc+PlNHXjeBLPsvWtT/oCnmuAwz
oOjqzFJ+7eXpqJxNckf7XWqDgwUNHO9JvuAUshqS5Qm392MLkc+QJ/pftKvEP2gjcn3/d9bObDdu
pcvSr1LoexZIRgQHoLqAzkzmoNmSLEu+ISTZ5jwHx6fvj/oLDVs6ZXUDfXEGQ4Yyk0lGxN57rW+B
TkCRhun2DV722w3Fk231JGL1B6+BSq5Y1MmUMqzbZHQQSS11/b0HaBKEhM7he0lvqqEY0H7Yh1lM
1uPf7+6P8xTUDZjJXLGqG9DJ/flN9HZv1njUsgNuWiNYGwaQmDlCdxOJtAqwe8Tq+veX/NizJ8jd
VuQWubSfOXj/+ZKi1CimaEoxvhdekDfE6jQR/2fl6DS7diAjwhh3SMZz6G1Dcfz7q/9Ds5A5AW8A
k/3bKOvPVy+4qHgDDH1oPA5jGQ2dbUlB8ckd/g+XlS6zjVTRo+/5YUzFbmqjblT6sFiJ3PZEfO/a
dPqOWeeq8/OnWYMs/fvnsv7pg4mVQkh/26K7v951v91VkFUjjiVERkdJ2p2Dt/H3iZbtiSWBVs7o
3SOah5Ji0j2zneilmPL5MExWDda+wXQxJD+W/OHv7wkP+vvG7DpHdJS5ckI+3FxIm9vEN2uesSz9
XtVq/vmvw29G/mBF0PcnIY7rlPHd62ELd5GPAmQkJM991wjubddwQnxYBy9xr1rb9nelASO/AsFK
5DkbsDU4zzJPv9YYUnPT/domjoFPY7zEPPxDeySULipZPoFQrFPZD28LqpriVufRdt5GIr99MwLq
9UwMNyxjf6BPk3N4dhqWGjK92DJt+9QT/xjTJPuG5qDeI+ngRBtj9UqM6hFLAY0pznFwVWx7k1Ql
rHNHXI1YqjY6TV+d7qg0KLRFcgTR7kl04gv2hl99FONAiPo0MHRETgCdGndhzK9LZkvr1DFz0Mjb
Zp5ukSni7hBrbW2SRwueGt4D2SJcGlpZ69jubWPDpdae/n6H2B+vzTpJVvhEHR+u5ft5rm8Nk6Yw
rA9RSLkwI2bZEkgOeWokpqV2G01kDRz1SRewgAcI4OvHpLVKrgXxVLPn0qolFHlLNGB2Vpu9ESiT
KdGwnpsXsln2XREtl6t7b9N6dEKj4tP17A0i8ucBwcXrajtyFRib+Lz+fPLoZbDOtxw2OZTCiPc9
Y0dPbUQy2OJIBOIRO8WF56s2sFLUXEae7NsR/OXfL+XHmx8Gqc/tZTO5J8D03dgZMpioIdfjW5/b
M3vkwtjcCUk5OJ+8kP1xpWF0CPsHJBmaa/f9SsMUhFSuHJ5zWNIVTDn3WHO27BtXl7/ypaPD4dKV
StbucjP1CE0gM21s1PRbvCXRbqxjYhqiFwKB7Qu3oN7LKAG5vlmA6ojWCcU7/e0LmII0TnPacEZI
7fL3q/VPXxoDPAagyjXh4LyfHJdUrrZFLNch7lC32jniKWwU9bboOHUiliPbeex/rPXSnNF+6pv4
11x4n6xYHxdIF1kE80RhC/lxmyB+onNBFtQHU1Y/hT83Wy4DL5a3+Dznz17N/jjBcleSnM/cl7Rb
930OsUBKhb7dRr3FgWqf1dW8W8eSS4dq3bciRQOXAzWAP7YIT0bXxVI9Vvh5UcByuJdm9FJ7+CJy
2SzHgcJ7k8mMyrygsjfCbrhMxXj996/p4z7KO1broNh1WNHfCwlaNblFN/FoEeMCB6cjBcwgYyzo
TeonWtnAz838k6HlPxz4eTXuCCB0Jsv2+ycp5+gwVg1GFzjq3MKVkBTiE3jTSk5Y1zX9VCTRVLT9
qaM9de4LGpVrz5B+uxEUNg7jpKSFEDIo2mnc9zRCBc4zzN37htNsLSgxY4eyWyj9aC+ct956IqVF
4WQzft5rd13NEkW/dh2/SLtPvmRUVFuY2vFRLnCUogzQJGSjr3ljLxsLP/ymJnltszB02MfuepgP
R/+g1gkljOIv00if5G22UeUSc2Luv66VsJNoXm4ymVCE34WB65tEjxGWNrfh37/Kf1w2HAHgiIsL
r0a+O2rW3pLErWTZiGYd3wBQoylA+bK3se9taCxX7IEUuYlvv9A2p5ut+KLLEeXiSGZWUDpAONyZ
HtHbWo/3h9HonKDKlV2NGFvbT2+jTSSgPpqfoj0jRlRcEXr02bz54wHWY33l8IriBHOaerfet5Fk
BNu63aF02Yz7CY5e4a6PhIyH86j1i63vLcWT9EIXKeGQfbJnrg6Yd+cJz5YuljnJgd2y3ksofG/K
/BHF9sGEpbCr7HbCNk6/38vphIvGlw9lrYptIuIMiyrPSCbZISe49SzK/J/KSmIFCXzHGc9tyt7F
RGmVtzuz/G5a/Vk2V48G5Mvt2/yB1oZl0OcLCVGMw7h9VPU6DcCMwGzJ9w5msfb4prWdu9TJl7YZ
5YOZK9jq/kU7kP6jiGrfz6vmBUHwL/5h6JEb5k/Zpfmh9BDYZC7jxk9ut48nC8/m9O2BW5Hsys56
FX87dQ3M6gjkJlKqYUjxNiAo5DoStpgI1QmP4aLzcRNly2kyMxPfHSeGMHlgeFCvXBdalGaPcKr1
xZbd+ku+rm+Ncy/J1GEuXj+VTPR30cwswsWpefj7u/+47iEG5kTBcw9Y50ON1Guj7iAiAeXx5MEK
mS+uS0U2045860Zhpfxk1ftweHa5pzifUpQhc2BjX9/Sb9cLlms4txmVIK3tekPe4opEYzt+m8V0
b19vz1BoYH1ByYFohHwl5pwaz6KAOhS0TZsFCjHLBqnGZ4vH+43y7c1BphI8b6tqaP35b2/Omb2U
qKIyOyRxQ4+u5T3MHCP6dcqar1fl75f/H15ufcRRKgmLYuLDtgOOEu5ulR1Gtd61bnExGxyoZMe9
Q+34WUXsvb9XsZNJVhQUnQjZLCrHPz9e3A5MG9sESX+MN99PQK1hNXZ3E0ZmRk24f8eME0lSRuwZ
HEOPCfaXIzZunNaVdL+NssBZMPSQm/vrzvGmoHHQ8spxQPHNM7qju9Kd515dHvxxdjCqlclFKVIf
tQrC+mTRIDUSfnkytKj1DeNLQjv8lPalta/SrtkZlV3scJXVR2oYGW+NKhl3MlKE1QlSr6dw3NOR
bII2auShACR7hpbDYKKSXRPnRCY0crADLGmuIfGQwH+NFApHFl2X1Mn7BY/FLi89fOwxP8DN/GLV
NFOtselBXXj2vsjDdOfGVGrhSsAmB8ymI0iYFm6kkMFvVogzBKoKHVjmpzunaMp9WUusp2lLMGch
y4wuWSgOwm0wuia8B6MOI/q7d7WW11Gc2DuD7vC5B2aP9s9ifYczKQ7YpdQnD5p4f1AHGMohDDQa
BTEyPG/tTP12LxMm3PpGzi6PgsI7vtU9Ikc1UnYmk23OUjgozOu6IV8zrEe5FVibA4Kk+AJBq+y8
FjMJyh7O9W6L1D7J49fcTgVhRI1DIBP2OsirErsXfGOPBXIny7bcM0SQ27UrsffEYtzP1Sgv/PXX
p5W+1rF9j1yc5N0JF76vyJHt2wJAbtp5nzSc3m9eyP54oHiCOcew0JjvbnVWTgtDP7HTcQsTKZ43
tIg+eXrfL55vL+GiMFS+6VjKfHeBqcIUjYDIQzAAmKPCvrMld40yoybHpsO4yLUxPquK3h8KeFHW
TsnhhnqCZePdCgWQyEmJbHT3TUWuG8OvFniU2TB2yywEA4z0DKG6U9Wa4VZqwER/X7Gs92d7V7DP
ofPjAE8/lY7Ln3fV3BSkshaVu++dmtiZKe34tgkNStP1BQncO9W+9g6sdve0HbIDkfXD17+/hzcF
3O+F8Nt7oEUO8Q/6oO+9K0F5bFrXbgmpT53M2A1z0x0LKVoK8ZUw1A6EhyWF2T1P5hJecSHlFWnr
4a7UtgePxl12wItwp4wy3cMz8h7NzuZSNh2nu7jeF2DYbqGBdBD7XT6Ojt2LhkiXC7cemwc7QpVA
pA5UptHXN8KFvxAPRv7J4UvZXMc/PiMHWFqmjhBAqgV787vrnGhHNmyh+56n6mIU7bQ368ja+kM1
nL19CB+48Q0JQ+5FF/MDBo/h1l9IJ87JWoJoJ5edoBeBJzWMjn4UeziLUoPn2uyguNu/arQYRwNO
07aHCrFLIvElswsR1C0m0GWJYVoBV0EBsHgHB+QOU23Y6CpNUXM48BQcvaDwqdYZe2nsi9pedu0a
jEBuwT5rmw4L7uLta2dAYhFHt7OhjK0TjvnNvNQPS5sKFqH+TI09b1aSHhQ18XBpJ65+NKryx99v
GdzXHy8nTXg0lS6tYPG+1qp9P4QVgEAjylp6J73RbsEeXSTReFcQMAABXFog5y1ifBwAgDYdr22q
au+YgQXfGAndq4z5MuB7HrO0HOJzfD7mczOnLuNlfznntzgXw5qcPRmyPNJIIqIyip0DCMDXJa0B
IKQh1AaNZE/pTu4buykR9dnt1nCqhz6f+z2ZVnCYRpj4S/vZyUZ+WK3gclNt0jbCTC5pl/55Q6WJ
xspr52pvDWzeHh6F7/Y0MgTjjYfsoJ4d9JWnD5qcLAIlCzISliY+t1ICdWdJSG4ag7Ys8qr4mkSr
vCPhsctIA4BYoVJAlGPNjemQwg40YtmZ8G+CmUCnrZWAOutNzwrmtj8QZmyhJZB34yAepWFhz4Kz
EMbJD2odwuiZT50TQ+YeI0Qbl1GZeDea82QQ514T+ENOOV7G9a4YJ31w6A0cJCO/PYNJbnQMvdjv
cvFJD+ef7h0mF5KmN2vfh0PhPCUxM0ruHXz2v3AbeDfrs9L2dQq8Lxo+aeO6H3YushaVQKFGJ9f2
gaj++UUVPb0qs9essMipdilz6EeEZfF5jR18ay5ElAmM81exo+Nz22tZ8FqOX9bIRZ+GhhM8iJUt
08Rvgx9eEEB2GS4K/hAqn8k5mzGN7pqZ53pIkbzyd4FuOcuOUMpw26ZsH/bI08yx/VfVNcsXu0LM
ZzVA36yq6o7kYllMDqfyIu1MJyB9L9rHSOK/jkPe3jLwD3eWHQ9ARJMF8zI6jUxatLicpQnIQxwu
EXP5JyayXzT+mKMP8Ylppd9DcSzdixZ3xeVosix3dZaR7czbYWKarwfx4auaube6gW3GiAev2Crb
TWG5aJ5CbYDZMSuTvMXS/C5CMkQRMTPOjgFZ7f22oO08RMa+4ULid7acIKYXxAmUB2L55FTwD3cL
Nwm9mDd4BLvkn19f5ziQ4yJUsV6LKCdVXL8WgNp2qcgBcxUPxN+Xto+vx1QRRTpHLAp19b5KdzJy
vYylUqTKQSYAa5Pukc35JzRHABAXoEJ/fz3r48GSsu0Ni07ByzDPX9/RbwdLD3lbQwKz3KNjEkEy
owy1LM+5SAoGUeVixueTL2E5kXNd4yU+th3LhYPvMqgKHn53LBkFjG64JRQ5JXyGjcoc+KrNSmJh
di19qBs+SuJU7W3RsVyrct3cVdiy8yQ5bsbqeV6XkYgwPRTX3HSOlT+jX2yC1EEVmla44iN6k/cA
1bsTAKjLfIizPVOGXw0ZF7tlVL8yN3+2Y967YeppP3vhck5fyw7w/tJYqdp7IpZYqQxW/rettc44
arVeFD+iKBNAYRDcW4h80YjwNPlk7R5ibkHiVnPzfNRSHypn3U2hY2yjmnNJRgjhti8IeTXXZ3W2
WT/aop+BhbK+ZQP3+dJwi2dt2x1RxbP3ZCy7XVY3D0mSkbtTsmfmLW+odt1qR8dl2flGzBRgJr/g
Xz/Nud+hnhv71iWIcoMXtt/19gg8FGnBZl533TS2u5NMMpeHheUisUbOA3pauIhTd4q16V1aDQP8
PuePvo68Y+fyhJYxf8WMOEGUoQ9yo0L8jeZbH9qoa6+gCaHm0GHFvsDHNCBGXg3GAghksLqACETn
gEfJx6KacO1y5R3yxfnqzO5rgV6XFGFpn3g6B3CHmQhYwbiL1YzJtsk5siQco98ed9/h8qE05RUM
doHa56RDGjRDdF9oina+jre7/f83P+e/9X2uL/RaMQpJImS9//kf//XCK4b7jz8EpWYD/tL/bOfb
n12f6//8j38Z8da/+X/7w3/7+fZb7uf65//8H88/CpzgCcrw5FX/bsS0yJeznFVe8t8DdP5X25fP
r/Fz/m837fOPn138z7/gv6yc7r9LTJe0+4WtwMqvUR3/ZeW0wH2zSvjKep9m5/87+6nD37Zxa0rG
O//HyWk7/84k12NcQaGz+kD/nxjhFBYsR7+fpJFAoC/HMYoRzFM0P/5crpqoANTKpnRqE8hnxx4S
5rXbqV7vyFPWOOCnPk+PMNTqHtBiG+tN4pU9jA03tk/0xdIAbEN7WuJSOZcW1O5+M0zgvjZoSpKn
JakJ7Io8HDQB/u/obKkcjC6qBadLPw/ydaVUkZCjMddPTm4CS6ushPx1dvOIOprwMC/A3+k+dCNL
qqVdMpi8egjMeSTROvEkIeRzlgUhJQjzWvCiBDzakbdsl9Efv/hWnybHqaJHsbUnc7aPzZS2WAmX
AeXxgNHiRkB0DjeyrrF+zMqKLktTyC+c8+pwkzWDCwQiHWu1bYyGEDvhFeavODErYlLRgOmdlIa8
LYHv4UcLi+ixwb+FpsQL51fhGPqmTvNwVVyW/dZLa6K2RCuH5zjtppPygAthJnGSJ3QfANpDycY9
VqbJnMBpd2NhOyfL0qiaS86sBJqSwrsRmBXutWPPj4yPPL0pFzvUTJArgEWeS7kglhbMhZxTQB41
+JlLmDwj+a6LAXs7R5K4yGS5EknRW3c2exRAGTk30Z50FuF/G3TZnOaGbMIg9000CUsZ2c1hniyj
yjd5xAN1arpOmdfAasY6C5pFdP4+xQfh3XfYQ9bzCNPdEHvmI7NPvJTzsF6sGOxFXDL4rseAXwMI
3JfN0cu8Yr62MBHB5HZjWGWR6zF5Bjk7btMxBcwSlkS+9eZ0qxPzVzo3c1BmyKhG1jlCE+kO00Oy
N21j2Xh1Ojg7EPKu2JrjTSHI0J0XCVc7s2bUgwjUybpwRjS4fu/e0Vg9jbVh4Ww0QrLBoCsFMg3v
OFpFVyIfvtm1oLIhw7nl/kDQp34ADD+VQ3sap6gEb2wW62zH3q4a5kDQwLuMbFGeOdw2t4WojZMz
DRl5rJJLR9zbAbPRaoWuz3oHsUFkSKj12CSX0LukQCG/RZI5Aru1uQDp6vKtyviHHLr84Mmy+JZo
VV4NAlhTP6wmKr8iTsKPIXYOXXSdebUbiLyvbl0AEVfMUZnPZ2oJFiZsq6DMDL9G+XSXgXEiiTuL
TnM/LnBn3PYM4A0SA78Kd+ByjQ18CVzbqbhrKivjwBRhxo1s0NgwUQJZjtkGPZW1GeBgJZbuLxvm
ww06djot6az6+zyub4a6RdliLtD78Jdweo71dRjDalLLrDmroOgCsoq0ymYbA7Y+D7cU/fD7XCBd
Zf2z76FGoq/YqBB7Sq61hs3Xudda85RFnoFQj58w287KR7q5NYuRuJcD9/9MroYqwh+5FR+svvRv
2GnNn20Korit6vPacXuamsAZTZ+ovjabfrkwsCFrmdtmNPjma1FsjQLEFsJgeHd5T7pvqHByk5mA
f5viY5mr7iKNDRdTWJFvKfSn7ei6aHFntTwavO99moYLdZlsDgLu8iV0l5WxbYx36IvvHB2mkOkL
F09GPlAdtm7gwRcPMjGVX9ou6QILqsOGUfByhW6plyTeTQARiY7HymcM/c5JbWFuyTSOdnPeGAAi
Q0IAkpRM8lmE45XvkwztZG4W+LFSr7ppf9WNEDuz95qzyQnFPrZGP6CoT7bEDRY3irA8HHedfTah
DH2p6rLcm9SufHgg4TdSmxHiXNK5uBNYCYFOd4GaG+8b3LHoR52BU/6sWHgb4v2xOwFBWBUdJjPg
tWx416esyEmP09iMT57dDRr60Vg4O51U83WHx+TrWGnJGlfhLBhFsxQbKF/lfdkYM92T3PrRR42f
XtBltSxISwoNg01EFOYovn3E+xbb1GiO5JzBO6eAZsALMbb0rPik+sIbryf8+6SZZcv40Dkiu51x
IYmc9q4zqPM6WbzLZemzG9ITWKLAPRNckApBKqKtuxd00evBLHa+Zd0MKqnMZiR9Ln7ljUkmIr4P
F5sCMRTdaRzd+dCzvp8vJGHv8xj7ySKG6cjk3T/zZ5rnQJ5IxchxkNFe0A9E9dQ7h9g7LPA00jnK
kgKlOYcwhFYpom72LYBgdOKRMq7QrmU+ek5rkLUwWJSjB0Ss5P5MWO+OrTmr4sKViRf4pCtvmLgZ
P1F4zWddZ8sTOBpivltpGrdgT+pgqrS6LuZO3HSA1e9wfAeLaKkfkhpqbrmsFtnUqq4Lv1BbD435
NRJZ9a00arEbhNeQPAiNK9ZwsSOTgWltxnovIu8uVl657XCIpvP54OvnSluHPsahYNOTv6rTl2Gg
ijYs76KyqG8Ujc4dE6nuFvwfvrGKC8d5Y1v2JroqOuvGkdjI5JnjOhrunElG7w5n2ihv7bEn8wLe
NeJv4dxAVz66NGdPbCsZPSgnf2jdGr5sR4/8tLg9tcdcd0OwAlVW/HH5mM4IDUy7fpnGmFSRVuJX
WrDgWtyb143bWHdJpF5dpAq3VcyTh4qlv+q06qI9OJ/O2HoUbMvJ6y1JODC59+WPfJb1I/1gemRe
5vpkNMkBUvZSDzaLslLTN3+ZrH7nF2b9PKPTedIhVdadgllU8v7cZt46jDWeCLOPr7xaC4LXS+dl
TEN3tfgwTYiUMF4o9Tpk7s4wbktLq4NvEOXmxi6GzSJ17oQw9KtAfbGBHlXc2eD+4wB62XJQkOgB
MfXqkpDi9rKven9gVgvjWBVedGtKLS/zlPWmaUb2+X6Mdo4kS9dxDO++odOxkYlwnjnVZi7byRRZ
x9Fs8rNkbAzsc7hqzE1HYPztWDbjuGXMJZLAbLPEpABatXGSA0cXsNjVzT6bpnoHHclBOdkufbNl
bhpdFTryuZx2yrbvImNngtzczlVafFv7yT/7yumPHL00CaaiYqZTNymgRCY9PAh9eaxnf2H18zDb
BSMz+wdH4dnI5kxcVbIYbqPU9x/7jso5KQB2NQSQ3y5GxpFHmG15x9vI7q1l4dttEramRebmmeON
A3nqUmEQ9zr3Is7ygcADv1EBUIwusFv7acYpdUbjBfeEOWfpUw5n/XEOx18QrgwQh6D5j5ZZ7m1g
fKxYKlWg5ebpO9qsNiZVGFkUNFeveMbbOtxZgAgfw8klv9YuhpC4n44InU2Cge1IZ0h8XzJ8xGxK
xhPJ0OltYoX+c901070l19YVTfeMFr7dcS4pLXIoU3PIA3rQIIqsKuv3iVic196R6bE2ek3/in75
FKg+69lXK5rGsBT1/N30WuMKhR1ewDJMhb+xyzA7N2TaXMreHXcmocA/zKLFd2DqzvtGxQ6YKPVt
Q5xXmR1Radhm9Gj34wxbvibfY1sbLZNRzWbxRP+ouFMjYQZjiPVMRmgW8eFImmAyLAFT+JzENuPg
d2cseoBezHmY4HaFDVgvNY32d+2CgT5Ocoxf5rSiaC5gPF3W6aI3jR1ioskzt1vOPc7YplVn0fk8
sbzsUZ24PyhnrYswcfqzOLXb7MBcannANmbDbNTksUIfhajeqfhGO6X3Uk2WvsPRR5NxvSUpnrIp
5yaIeAgLsOc88kDN5balN3WBYYZoNLzK1D9TQSaD1lGRb2hbRzdYB5Z7bSbG9ZxOLPauufLGpiU3
fmmYadjJChuMZ9eZ6mrxE5p4DDWHywajG7AtIV5oM8549FK7+UkqbXayGifMthWD5sdyonO9z9Co
wluR8pedDPDpaNY1QaETjPZN4k5BSCDrsGnTrHmwUDuu6N+pCBCSeNWGTXQM/Myb4WQb3cSsL170
eQf++JpmpX/L9SmvRm1x6nS69qloRivwQoBzO+Zxdg3ItKmfCl3pZlN4um+3oZGowIrG6dRKYzyI
ghUAxj/tk22KWCWCNzZV15i+k+segtaxMURHxIOMxLEtyUPc5m4+YEtOM21v40TSFypb7T9gGgNY
qir3qwUQ7IU6RlQgXBMpN6RbOKRQhEl71c7TTKNN48Ga2/HRNs27wdDNfTE0hHT3aH9gaJtmdTNk
U3wcFls9Y/11+dGc66sERPepUSPZdZPdPfaN6H5NkekVO2OsvLvKxLW1yDR6mMecnSgb3PhE0mmM
itb1YnDsVpntOQgbl6DabLXva6M8xXSYGBmIGC6fY5/NpdAt1MbcTIn0IwiTSClvvCKAvL12PWwN
edwsMAuKCUqp7E6uM3hPYHWmu5bj1rSzsB+fKJWcaG9NIj+hwS/avW7mYrf03J14H+fKvW4s5i87
bATmlhCU+WA2o3gmGag9QSSorkwrmzaj787YjFo5krgta05gMc3JaOM3xnRjtGOxSXI1vroi0j+i
OjeQbKVe0WI8HNYTK+vEM+XsgHmp1O4WTX+zIyqGAIZJjS7HonR+iMY0tzZcYj/BClmn1NJ1DOuj
GMhK2jQ82PM2GhaxM1yvOaVLr++lylMLJsREZ9vMBQntEW7+DRKQ5tIz5HRgiLf6x/vpsa5EmF0X
BqxIjkHrulkn5ix2rOcCbAMjqxvCTTkFDFTCyWFq5Mz5Ahwh3AtORQhh7CpAvT1yM+f+sqkbHb0u
7SLOOw9YaoDNBKShX0B/3xFthFcwBfNIgBH502djPhgwVV2/jQO8o/P32ufYZvZp8XVq/Oanykbv
ZBp++U2pLH4A49YDCbfN8TCahnWqLBqqjjP1p7mMAZnjuvyVWQQH7ENkk5hfizKftk3nDbvZAh8J
a984sCWtqVMzdZxJMVbYLmV+RDMFgZirXiVa+dXXV6v7xbdQ/tkUkZHvnLnoGvZzziAJJMhyN0yz
eZXTndnZRlZt/LAjxSWZ0uq2c/zwtVpq9PKqbe5yc5rZs7uu3/eVNqgXtUhuobG7DMrj/Jv0jeEq
JzP+vqrdEj3Ygg2Ka21eJy4KOx+45mWXm+ps4IG/nzVH/9bI52PkThCmkgmGreeW18pu1T23PSfh
VJ5ZdLVPkxXqx0gP8rxwrOXcXYjpiJXoT6jz4TBoUR7srNl0rrrjTN5+QbbdnANaQP/Ti+pIiJ7z
ZPLNvYRi5foNptoPCXEZ4WJlF3VfJjedO29pU8kNOuaCMBubPkMX2tEvT8ZfQ0R/RwmctGhzgcrO
H7cVdWYwC9VewCJ48gf4JIBLx4Mf+23AyAjXvoPeiLb5N58Fi/ZyPZ5Ul7xaLpMBuhXA1tp0TXUB
G6Ls/swGIXgkujc/D72UbPYyXrnBU/4dNXB5uQDX3/iCEoHdoTsiYNFHZrhEMmmyxPk83d5NpNih
Q/QrNs/fmqM3/yrXfue3flBFmEoiUmccLyGDW5bzbrhqsPyWIwvJyR4SYPHlekrzyJS5qsdSjlvF
LTRvUSJYm7oXYHjm3j0Blgs/dbx9GHSjM4ckq9beKv8R3jtvStuHGEotdzrNBJWlQ6dfaI2PsIEG
6XfXnldazk1mYpcPAKGMt8NcUf9BnNCMZwee71gOD8RzKPpks91G+wIorwV0QBXNs6NQBO9kZ6hv
DS7cG4bqXHlH5I9eQwKXeGvIFeNgvbiwoYGEUzV+o/1BjrnW4s4eRuO1jUMO3r0XfXVNGKywTiKA
0IlYzXCDvPTNhKYAwIVvHlknRG/F05emcoiIoRPrB/NiZuegB9qdmCvBQUJE1yO2261GrnTrEuZE
SMskLvs8YjssVb4XU/5oi8r8ou3ozB0tb2uvTUt3bV/Wb51MnCGskAZ67zig5apu67e2Z/TWAkXs
Zf6q3xqjtmzcHxDPvJtJZe0twWbWN4SETbNpANHQ/loP7JNWPXyxyEtIwc6nr3B6uE/zt9O99XbS
999O/cSGUAGsMN5XwN2snUzArtO3OsHSlTiGWAM2Gq+kjZRsLSfoJjnPSBiI5Ml872SE9lcGJP2p
niAzgzlXQbbMamOkfrXqFahZ0CJQvnhrJVOsNQ0me/641jlhPOk48Bb257SaYXdYIxXRWht5a5UU
xyPpkXWhDnbT0qNcO6JbVhPjJX8rsqa13iIK23nx1xrMXqsxoN/1UwOlYt7Sy6Fcq/3YXu4c1WVP
ys7rZ3LRTcCm8IgmkoAbLpKqcnWlF+rLwygdeuE00uvHNqyd8ocBBjgJYtVHv4h1qpqbvz+v9gdb
Bu0WiIXYA23mE5Znv9NuweJOB5gV/SnhrHVZG1MEvIaMwq4V2aksTO/UeG0xbkNCJgOiKK+9vAov
4omAH3JyRhywOmropi1GtKMDQNZgWWTjLVVPVe4kfdJHRtY10YCJaO7kCOahtlNJDzAZceVO1wgN
r0e80qAERmu4sDDUaQYKU/iK7lPsAUs6IMGb7AuktYmWvpOeCce6q0WMlDG8AVGHOTuMEGQQcWOZ
0R3PuLjCJXxJYYY925DmwIpnKgOz09KzZTeec4yTRsHccDigsneYx6F28xvHSc0bPBto+Sqponuk
Z+UhArsDPbo33hjmI703mFhXLC7Njdd2AFk4yeidordMTjWIyCFQU56dLY1JUGFvQXSgAK/LH27f
IdvIvJ6DpNI3tj90D0s0Av4F67xqi/Kdjzu1wKvthk8xUwWAsmQKb8eiavehzuJDgk0/Y9eVLjOL
VO9Td17J4WvAh3RQIc6qhW0wF+nwowhhLoOlNcMDlXCZ7KbOn1ehJyLDjdsP/pE0kfBLOPjxSwH3
B91llARhWJKiQmeETkHiQURWw1meooywzcS6orW4cFdy6MxTfzpHJGt892HBBfw6zXzYK2+zJPVs
+rx189Uk13CrsZluhlHTM2OSExNP1rOlLWrYzzjNngbbSu6NuLMfIEeXR/y3ZrythoalaRrTL0un
ox0oSHGuWKW20iVXk4zHNfwKgIkL8vhraXYYYrLYR/WOvVSeJcKUOUWME15gkTIPjhubPNd+Ki7q
orqDYwzeJqdB4bztRIi75Beg3tHluEx5QXvH7El4wDLr3ZRZCCywXodI1ts8ydJTv2zDtzmTuY6c
Wrq6CzPtdRIVdjlTKT+ZUwBLpf1CTiRTK5/5lf02yeqQuuwZQLsP5Pgx6Sptw1AbVL0rwoHVu9yx
utVPEd295CiQLUVXGJMtM1j3sR+yH6eW6tv2Gg4CTNvSdaC9qduJf1MZCOcSah1s8hzy3Tgq64Sq
SnOuJncA5ri/0GqCTZWlx9RzOubfNDD+N3vnsSQ5dmbpd5k9yqDuBbCYWbjDtYrwcA+1gUWkgNYa
T98fooosQbI53M2YtRkXTXZlZaSnA/e//znnO8KtQi0/GK3BPFF+7XSHeb0bC+2V1jGsvY1/AxT2
GlbzA6JHKEOQkktvwsHfOda60PJ2/qnBvCC0HoYAiahWcrGlrbf++O9fVOKv2iUIQJtgkmlCxMW4
Nmubf7BaqGzmY1ai1s7xgUc4lzKujkX3+PWb/Eca978UsP+oX/+fW57yny8R+++i9q8y9t//6/87
GjfWZ5wp/1rjPoVTXn2kf1W2f/1lf4cUmyScSfvi/bL4y/mdUDy7q3n0yCbqGEl+b4gxfzENSdyP
HhhVaJbgYPlb97X2i4OjE7MwVh1+rfyPGmL+4QQT0FRxhpLeQNIW3Ez//NUYtHqCLpV226wzc4aC
rNj0okw3VaSdDSw3u9DreF4oaxZ++0P3pHfyBZuqP3xk/2Tydf6hqGb+OdDwidcSiDZZnf355zAc
X8npuuq2PBEU5lna2jRi8MhLQP5BcEABLeWDB6qrDdn+jSyIF7rvnSJmkEVZGbe2BKmnU774PIVn
A8S/ERGPDO1GcH0ikyWtQ6EV3DjwkZqieRxbqPNeTSsJoCC0nntfI4CA1R28bBWl9cMQD5c+Bmlh
sI3CJEy/4ouZ+hclKlJIzvGtDY1qVRv+h2nFuQvqRrq01QwFPDgqBgd+I7e1McPzmnqt6+JGC9k6
9kY4lsZD73Bkm2YcLPhga5SQ10AiFvr5pK4REBf5II8dPSZrQSPrqJ9yJV9L2qw7+4XuHPar0ROU
4D3UyK1uWPsMvZh4ApJg+TQM4g1OLdW4A23NptnSAkOh92Dm9tagxI2s2bmyp70cxI+cNjpbfVdq
9T73bviNdapEdZWettGbfMXWw+11vVzoFj8GcJXl2FJhAogwT7rvYWlIbBCGRp5B/tSdydvVQmc3
Mxkpb0SsD4M1HZgRTopN5AriCrU5ms58L5+oY91V6pVe4yWZA0lMun8qB/8Bbxp7Q7ZVN4NmnCQb
VwB8GtnvaTW9p0AwFqpishN7KrPhZ5fau6FW3yaIGCPxrUXQF69+H65HER700hA46lkhePmqsZw7
X69FLOCUckfAF58yY3e0eHZnX/FevWI6dNK44tTGlW21d40KEU37nqfpuVY7ei0H1uqt7+YDOi1q
AK5jipNjj7ljaLg7NkudTiWAasmrxVezDOQdiUxdAHD+DpeeeuIgdfM6SpGqCV1GzTe1oT/YUz3Y
v+Oe5eeKtTY3vOAlSrWbmb5YVTVdIhJOL92UHurYfPSGrtvY47w3kn6/M3Va77r4ACDTlWW2bYL4
Vbbej1jJT/S9F+Jem/SnaXRcgkdVHzlJGTr7aVf40YupZT3ieO52UUCrtHXshtKFcbLuhHExx8fK
Lk4kTpd1FXDOmmN+5N5HhyWdfa1kWTt4FFdGDWctXueGNQkZUhFv7eCh87UjJWcsbXd1ZmRL8NML
XgcP4cx6hfD9UoBPnmL56U3hKuozVEJFq06lo1U8OXGCYc9YjQPWMBuSa2Kvy/gByX/ZF9pjmqYU
4pnrRJ2eWRBuOz2h5IdOVwKgLwqlmKaSbPhqWNTv6enOyFsTFU9tl14nz3mr7QOdOgt9uoedLtyy
td7Y/FrLmOUpoT+ArQwZ6XCx9HoDrGiZTbZ16LJ+haf8m+zMB81jl2b6+sVRW2rgkfdCx9+Rb3zP
4nIXtuJ7Hmu7CMMrKSIgeHqeruMk24pM7Y9ozxhNLUJ9YNaus89rOXnqxYd3s8q0h0pOS7VW+eQR
5XxV2dlFeMKb1btI0Nhrq46iGQRMRYoHwfSZJhHuhKy4YTPadPhqlqEINDbaxWcuHNcc5XPK7lby
P7jUnawTLNbuOOQ4C6u7RZmklzVv7ZgWaOVtgBfQfp768cnqkaMGB8Zfc8h9b9Gl1Y192mUyyrcm
Ee96o7OV8o7q2L6VY/wSj1a6aQr+HLApRiVfVR0ypxXq19FUro7Nx5NiqGThtGfxHi5bqImLEuob
Btoq2lp2v+uRynXd2ExV8dOI003WRh/UfIcL9Aw2rYF+KhGdF1lZDEuttH/gzn8eBEZB1jMrVNV1
aczMJhOqLEaWeFFr2daenA+9BThV1g7fv0bdJBLbgh4pd50b/wyUXfGEnZtReylp9x4tYjBm2mZL
Na0/otjiwcCBEjT9G/7nB1iBN6W3j2rXnCdd7RY114dNDVaRPq7d5Js/sFwiV1cgKNmkHSc+Vpq8
TsyFa0xGFGzShI1vEgexotDhGFTE16vBWxksInj0dg3+ixWizENVYLgaAz+GvqCcTJX2z9APv+PH
oC8yuUKTBVKq+I910m5Ki+9DZfNJxqtKWqfWMXb5ZO77GudQtZdBs4yBn21zrAncKPZSvLVGfPfS
ehU2tNGPONVQIMucl5Cae+sm8DYF1T1F/h7UGZ0w1ktXabshcdwmMQ993Wz7rmBVmrkaHnqUR7lT
wwH7V9QsYuup9HoXWuN2DM9l3ryMbOv7PtlCvITvq71iV7zofYfb3/EXlrMJGw88ZO1tJyWYTefV
TXrNRxVzhwhMKiJl9WI7lSsStqsAkDNH3/ZJe9Ss48DuGocQXbNZ9ahMxmkceHMVg1w4EY+8IqwH
MQQ/ivHgd9Yqt9RLMPxMu+lMxA2/CV531fiJyxRJro3cNtEOzG/gz8KfoZ59D3zzYsjmbMhqG8b+
DQvdSqVghD4u59WOADm2PxvcpuXIq5M7Zi2qsygHHsL8lUfkuRzF3kreOxu6XZe9+2QE6zg6tmp7
oWh8aQBM2ehecCL/8gJuFhdLzkppOLfgb8civZQifU99JXFHxfx0rPLctfo2H8YTt8zUbSJjGTna
NjVqcgPtRzu1r2BAVzRqbYnosUnPPlNjPAQKAEBvkQ06wYpcULdbnGrIQWmi1csI8Sd80tO9wUsh
IBvJa7kl0EQxrdm0q2ZIN71xmiJ71+vJRXXCH9T64JnyQzQCzs+cLfqAySWh8S9WT9AxUR6d8uib
8WOVSdCY8tqm7IBwqIVp8xacsuSo1/cIPIBRKuuijvAp1FQ71fnC6MgxhxZbp4lGm4A/VvRAuipr
rU0y9FtEye/AOQ5BiAhZ8gFW+tGkxBPcb7KjIR2HeHIwB2KUlnyuhurToaZ91ZhmCvQ2AGumYKWK
G8pTZ5GAgoFHKuS0JfXDoN1UlcEmR6bIO2MJ0ncfR8kSEQwMiCkeqJF6Q1D5pnvtC00HG4BI6cIy
q+cqLrZ5Pxf6VSsonUupdxt/YJiZbh2iecuLFzD20hDptSzA03j1ZtTEyuqUpe6ful6ACA+GI5tP
ahhoo+t/JkG6BJvQlFAQScd6TXiJUGTD0ZWJtRyuwxSs8xreV3YpkcNdhRw9smHA+RHiPW+vLUfR
XLq1iPrN5Nx9S3/xe/UatirvA3sTchsN4w178G0bmg8Tkcaiao+Dmj522kNq8AUCTjqF74oaLIZS
ixd5izmAssS+2cpeP9Kj54PwHPaDUwOIK+VPh1oqns0x9/cEWEBp5lvP4SKB6yBsjqE2+ovEvknY
HbbZfIRQCVXVaV3hqawbmB9axXqJGwTFsXwuJx8aNI1f+gEgDRBSXlkmI+ngyX2ZyictvXWCquyR
NXj71bKHAAEwO03vPka4ZdbBA3RIPrcWJzLZtGlvwVY6FbaEFioCh4zjlO9QwCtmyMppXhEc8+ey
mTqy9KKFnNaMP7OGzYUTYV2nILH73vV5vIIZom6EiLg7TNLDyNGyYLHFsMKQS4VhlgSPtpHKg1r6
tMPxsk+3jl7EzzmJ0lWipc6V9TKfpNIE7ynT8DYhA8ziE2/7qoG1uIfAo7dLrDnBCuGNBzYJd9q8
nMKdqP7gt7S/EUSZPhHc1G0qxgYwZKQ95bIy1prlNxc7AKGjZlF6UBWreuK+x3zMYDbQoZTVj2Ua
Gzebn3ipOCVnSxT0tFHWxSHvTBRsBfHLqnzOuEkZXG/U7J2PzwRxC+gG+6+iPGW0K644axCekdV3
CoTRk55Z3p6UVb13cAuBhFa4eg2Vw+fOlunUEB9fZvp4ym0dZrk/qtETsTDrWa1UNuZ5hm7Emmnt
y8m/mMOUv1Ek4ZzZHZV3Ljo8P3btp592JNtXJTFEj3UziC5m14ibcKLg6hjq+Fj3TnHWepbtnRkN
lyp3gsNoPne4WZHwqo0zNcPVQ/S7K6Y5dnRIjfqbwFu4HsqCVxlbq8eqs1pIxZN1HDkw3wMRWts0
b20ia8PwSdVW9tAmffMgAIVfklaLdmkIuR9b+pzMC4NFkNvtGtcskilz/UIaBX6EbsJR4OnaMjej
FLXKLzbpfMHG2xZCZvcx4sZJTzAESeTFQF5bDrye3iOR6OdiaA3MJJZ2wI+JVwljMYG58CEf3oeg
XUYhTqquScYLojMnaZGO3VPNN3PUQmoW002ea1Rpl9M3NF0Wr33dQrfwupunyLudTRcq6d9kOCtt
6S6AZGFObcJrH3O5HA5lGK3QZuVKWGKJWcF3TcXBvsj5q1qvvVLu6O2jPUEzv8uEw0yPPkxICniH
lmSH1w2kGdi+PQeDKQb29zQWnm3fVDeZV70Men7TM3MXqvY5MVvX1KZlEBn8xO2mi8leVc+aRvdn
odSvREeDxeiHTJSpvHVmd/eoYS5GPGZsHBdhEB/HQdn59kgK0e92hVaarlD0ZJtmc3p60i+jjV9E
N5NlHmUrpwxYavc1hACGcroMF61urruqWWe1orvFihJTTHSLJq8PTmBj8rXXfpL9LLL6/t8vO4yv
8Nbvbk2C5AJFB/SWhLRF3sr5y9IFnYyJSch+K5MXrvnhYRra4TL0KMBEGce9Kufq2dyfHnk/Bdc+
lOKmgW+9VF4p+0Uts+7Vxor6aX09KvH81Izz8yPmJymYn6l4frpQEcqD9vXEzc9ePvnxU29kLFBy
Hs12fkbt+WkFUzPtk/kJ9r4e5sE3anpgYmXvezzr4/zU2/PzD3XcX9HKXZ5Sp3Y28GKxQNHbZO8i
Lx7dTKtg37OIXKMT+ljyecvQiNDvfI83j9ogVJZmb9wsMfJe0mrmcz8Imic1yusnNa/TA5wRTNZT
1Vz8iduYM7/pdI9AGOQnlY+L96CY34iKn2s/9PktWY1NuAvofXSKMlghavEybef3qoKxZJV+vWyp
tOm3Y2wH71nBnFGoo3M1o9hZBYYeP6PgcGFg78sCJejloRz74NF0cu2b5yjDKgVOZBQRh/zXIZC3
lJn388lQz2eEN58W+XxuRKFDc/B8llTzqcI+J3/W5pMGkAOHDn+b+c6nnWCFhJJSpcjpVM/nFDHD
YDcM+TGfz7BgPs0wz9/Dr6o7e6qn7ywJD1genAq/lVY/9xXNePZXSd4YJvrLKCyWWuncotdTq8FT
YyBWFz4LqJjv5qqVHS3JKQOcDq1ogXH6bNVJdobeEUJq0INzwYIaA1S5Lri0baUSODjiacL9MFNB
cQrxt4nLDTbTNXkGCy9K8/U7GhX3fCvFrcc5rVgZX6YsCJZ1nicPeRbJD7vU9UMa8ZLYyN7mvorm
zKRAMDfrF7BO409DLR47IyHZV6i6KNcBduui4rawbJFrWHilQKIiHGgLVRTDCkPRNeC2ue0V863K
WOW0asdNYmKunPj6jiQTOGyGlaN4tygqb0kTpCuljyoXr0eKyy4DPMSF/QeXmBfFVsXJaB1nVRfm
HXcrE5CiGysVowxvWAwi2L2Sq91L5WiHQ7zioKcxR43Dm6U2wUI2dbQPpLyFWnTDyhgcotKJt5nF
mN2m6t43NLp1umBAuxk6hp4GijvM9feQ/M/W1sKf1MjHWEWngKk4ble6Nh4r5o9Fn/KP93wxsG91
r6LV8n1GJHudycEkQZ7rm3JMKlfrnHRRT+bGDnKgmFmvLIgWiDXLVNYqavWBhvXIXKgvVDmgfWj9
vciHZ+go2VOvFFzH7CTYmG3b2RCjY5BWVhG4SQzJh54ypCJF0zZGJIu1jUsUZ11XrzudZy232Wt6
+MkXik8Nqz/U733WWbtRi1E8puxdaAkThCDakFikwVPHIBWADMHXKqQHOKV0tdJmc3xBvIAcCig5
uk+WTSSwhvhOymhRqFznHwTAVYq2mJjGgCt/YHv5c+41/A2P3FohX8tl7XQ3fp3Y+YZIOHaB191r
W2YH/NfeTi8cddZUwlPuWd81QEW3WFcmvgW8UJQUP3GX/IwMeSMACP5AC0mTKD426pxgJYW5ACad
4Dt4KUFHec3RXtapy1RAPGUMP8dRf+2TN+z/J2B1fCMoOxgz62HSct0d4+ynrKfrqOWSUbgFSp40
YN8V29IpNwj9c13pnWtEvBw1lYtHl9GrmZNfxQOpq3fIqTW3V+3bkKvGSpTR3YIyi/7vrBQi19yM
C0wXvhYcfcs4jFaPu9Xg+RoqDglqBEOXhfSZgj+6WlsrLyn7psAg0JVg6/f+9BrZ8yXTN8b1NMB3
Xgw1XLBl1HTTuxfGKdkf2DlWmyhLBF39YjVR8REFo7HzFakegt6Jdklj1hcvt5qHDub2Ax7r4dPj
/XPQ9NLaDvNE1c2zFfmw9mzM81b/NXnNM5iuwP/E46e43td0xhvXvNvzyFbNw1vLJ/518P5HCtU/
157+JE/934lYmx/5+SP9Uf//I2ORjfzXMtatCou2Qlf8Nfy5+/6//xeyo4qMxS/7TcbSfzEMHUMQ
Cc0ZB/0HJUv7Be0IEBTJZjlHNJGrfuva1M1fhJjlKgArpk3x2R+ULP0Xh7inaQvD1udyP/s/6dpE
xEUi+n2qsmzGKYlHAPuUxPboqPP//w8qZ5HFijKaWrtlRTGyaOQizs5um3aYgik5ecUp5i86HHRL
7CTjZsqbH4Ouv8CJek2tRL16JdEWUfbfG+zj1J2k8yJEtq6iaApI1zJ7igu1Psx49fkFmLlUedeE
raNHWSgEa2hJ2jJL8ir1izNNHtB7wjFgNBavOcMJ+v14zbnSpUXywH0BIr6P8zajDIx+CTrTfYMs
HdBXkSvlO942Fk7oSVvexEQaKT7kd/W79xB5jKD+kQB3h324p8sjlf4DKobjUhumrNSSi7dGx/GR
oibj0ETmtC+UQh6DzIMKVlhm2uPxHJ89h91WGH9Q+f0as1hMwKON0GdBWKy4+3huQ+x+GbSsCSPd
bK+0dW3iKjaPhdSGnR6Ldj15Y+6SHcJZUWoYgHFHjAP6jdDan1rrnOvRlyutMqxHPG/q0imCVVDW
8WasIf5h8M5OVpTTpDbU3qfBCnUrGTv2eBoKF/CHjv3PsXZxpRV7NfHlZyPH92pwgqXBCDqj5+vZ
p8f/lRnFZysd5eTJTt1hU5CLEJeHOyXCPE1x1a5Fmv+ItKbfcAm2LpUagSrzwZa0kYYBUs1tVqUW
sbKAppPeKSu2DoN+tZm+ioLmoRygGU6bNn418vHVtIuAjocR7+J8Wqe1ejTn87vIzYAYPWd6zKES
Zna8tXLn3ZnPfdnxjwPxG4N1r+HF6BgQ8nlS4J+ioIXE8CG0khuCxM2a5wp7njBSfwhvtUdrV2yB
l6yhxYD1YybBFWIzJjKnTLFjrPp5dmkYYiwDFLvFLvrURuUL31fnxzDPPOo8/Ux6XrnpPBF1Rc11
0AOyPaxkPtAIwfAUzVNUN89TCDdzJYn5lmSDuo2a+qrN01c8z2EyMup1ijH1WfU7SuKkjfvPuVH/
8ZAZXDe58XA9DYjh1h1rpYXTUU46DPUs1hIhrjYpxNZd5qEHMalVxYMpB8IAQlHoeI+Ti0ONGg4i
BK401Io1MZ/qQtiu23u+GYJzgcGVBAGvM6feTE1xmuHzAfvlCqMLi4prHZn2hqmWxKeonzW/Hp4I
WLGiQm7fao1P4saU9MVE+iYOu/Q5ieJwyV9Vt+rF2LHHjhrcx63ivbFz71ZerJfHsKlJZI+9xItL
YpXTWlS623rVj7yoMtdn7GUbyf1LpubwyCLQcYuBvgX8JcayqeWeglHjgmcItqpH+7d0+vCx1xJG
9QJPkxpNYH4UOX1rRodDmoio7K0caTZq4kUxaY9e3FCMxI1mnoLyNaVqmJ5rj5219AM3bno8ebJg
1a8HIsPBk2BUGhVVuk6vtC9j7ch767fWtrRH7wWUOOADFeyJ6PDDhyaG+ohU1KG0RHins4o9bj7b
vQMx6ddk0pQzWa6JIS6JXnDnvKgBt+ZcjgRmfMJA9fBQNJ3+gzhGd6UVoHeVsIZUAUgHKOOQT3s7
UFj4o0xxO+p/dEadXqzC6AnscQfm7sT6wSM5rlhJvNYm/8U2k+KsVDZt3imhLpIsPlok9RzqMiWQ
RDq0PAydB2Aci3/kpkPM/aELrIOZpNFDP3nF0dOa6IJ7iQ2M2h5bGXZkipvyhaRbu0CXQ/opR9Zu
I705bQjjPK1HPs5oiu6dw4+R9ON09YLpcRBZ6uoYXt187MMdbvpHziE2lSRk1kIV/ie3oGmrJcrN
H0qViF9GJ5qeNZc8tgVIuyl0acnEtKiHx4F067X0zfxRRLjE0xB5vtK48WGLmG9m4EtooGOiVoSj
7UBdtS4GcOF6oZ1uiHhVtGWQAlDS0qKilRKYzjJ4C4fiB4U7metILk5wFB5pkP8W6jYI6wjlBOkW
VVstgIx03GONtp5WXevxevEg9OWZ9wzQmVNx/hlAO5F/C+mXyxtHf7E7nuZE6HIFt9w5UWtDnlrv
hEkXtOH3n4rfkk2OoE3d9ML+KerolPYtb1/K8/qA1IpuXzq4ZAvi3YYCkzHoSRUG7Rp1hPCxEl2t
QZulZhk9FxDXV6WOB8OZguc0kxuh9IkrORMyrIjOGyov3G6n+J4PfKFkndy6Ek9rNIwUMCTqeeom
9hJ4RzntojtIC531puIsq/lv2o5Hb210zPN2yqunIUmIEvzJXPzeWbrHhzoZbGCxOqwsqCSzFSbc
UwP5AMOzOtmqD30VcnKIa3s5soJY5uTnMG1iPuA2kFGvYxnbuourm090w51q2OaSDPbWGPIPVeEt
RFWI6+neSjbic8wQs0zxHcWRau9GQ+UzxK+0sv8Zd2//nkxiGRYOon897rof36uPX7vmP3ya5rcf
3Y8k/Ifp9+vf8uv0axm/6LMlCz+8ZUosUwyyv/q4LOZYzQRixEQMP0mfQYJ/m35VRmY494xnQhOM
pb/buNRfVIZpzP4qFrAv89ffWC2/+aWwwP3Kbvkn/qm/0JtYNtOvi+BBjztAAUv9y0Ixihp9MLzE
W/WkgKNo2EgzWLNfo4jX3Pzhc/onv9VfO+35szNczySmmYGHFe0vv5efKlyNkW3pCM7XndVdx7Tc
1rG1zqBHTU75lqpi2fQvjrFWrOnip5O6DIxXrPQLPRwOQ8Khzrf/3/xUf7E4/vpTGfpsc+TH++LS
/HH494owd+CoeqsiGFcNboxE9lT06dZaIwAwkfG0lHQpK4Ba9OQR2XJHD4XQYzEvmqWpF4///Q9E
qO3P15H5J7J1w4YPylbL+QeuZ8ouRaEf1FvVUxtssG3vAE2ZV3gQ3mUIyPAWQkkuRdK1FUi1CeA6
QmEzCabtuDNnUMy7UmXikbdDgs/U9g6myfljZWsEApILWf9uDd8S7iEdpm+ZZyeJ2Br3RHQ7jCGC
DgNSZdTkGDXGBzrpMNSg9U9uiX4AyPaklopLOmxdmJkbJYQmiKy2QbiXyrXX8+vkce6RVjJLGNz2
OIuMLvXY6AD63pdYo8v8WEt9S2YKB94rMImdEpTLqftUsoNkbbBg1bsvGNd0cxs7z13bvXRtTOnx
CAu+GKyd2TxTuE1xInHpLt8Y1AmndUJgwX/ExRBa0Tnh9IFFubTFSAOXtxcBjcOmh407mc16T2mX
7Q3DWg+1gXHQR0JNm3UZ2eNaIUiHUcTVUQnp4Zrxu6cukGvYXQOZWlZZxCl6JvZubZQ5CfYXaTt7
UDBLKyPtmQjAVaR0w25NVgj+Wr6t6n7pJzUfD7+NY7pF2V/zSoDOwfOsGNu2keli6jvXottUZ+Oo
lZ+BddGz8pgRlQ1De9nPRgzV2RcmT2Znr9QIfkb4FPf5VqnORNPXhJk+OkZ40/wsh/y9rr9BaoAL
VIL4cS416EdnfAgr9tX01Ka2tSayuPS9uj2rjiiesFS8+1aqnODUmK4Fz1hhc33VJ1gES5+vlt54
iMupmX/zjdILF0XBh5Z2RYTomyU/amJxj/rk5x+OETJ3GWJ+aLz5PPeCndWbT5bW6ncZ690O0FD7
1ndzKYzh+KzELQK1oIn857SIMzqjDW8Bk4ZhlnJTwrceqIgnTmHEMllbblORF1xkPcQjfgo5fIhq
TLaZSDFwDGXnn4KuCI/4qy+iquVjNXXWtdHTcv31nP7PIfnvD0m+/nPu618fkmeOxuRjhqT+aSn0
26/7bSkkftGJcUG/ZVekI2zhLf/N3mx8rYvmFiG+e8Sw/nAsSjY/IL0Q/3TOP8MEV/I3e7P4ReMw
Y9TjtBX8K63/ZCmkOzP45E9LIdrLDZtnlxoMjiz9L0uhya6xa5Eo242hARDJ+vCt0OFhrNJzYI7e
MUxQRzMlvedFjIGXmtBNiYvzYzCFdYrsWmMram8iQcEE0UKuuNzKzcy++zDM3aRy2Ki0M4t/pPCx
j83usSPXsOh1AyxV0SZPdQBYPHKqCm+kiR+IjUUtT2PNG8EWZJPoMaQpyHtsQcNLUC0rNfZoto28
+xB49pr0crKwUnHE0iM/rFBLEErRK3KdTbTtTKcknTg1+gazC0DFRYepBpJIv+7rruAtZK8nFEiM
GG1quGXKdDBolkvjo0KGsX8sA5OVi/Odc3LRF+kR1NVqrPUrDMZDXhX+EtLLss31n0ILh70SeLN3
KranjR5UTyGf7SUPU6aASSk2xBvuA+YRqfTHVvBhOk1hHKORP3JoxGczazalAu0Bf8jJEC2eMDVP
N+HQfOOyPp2955p3zqIuKdMOynZvakFCHqx5lmJ0oWmsEtA+ZWqWS83OfjYmrGFHAhXFfzzYkmLL
6FZi/QgKboyVhYmRjsaFitzkKlO0Vcb2UdFFh1moHu5tOImdYaWrAougG8Y5qWTcqYNV+mj/fvAE
DPMaGN2nJ7iL+bWZrIdhtIGPp+ZFEChd4LaCdeIBuxrxd23sBlohOEKxwwc93ow0vxpxaWLvNpC5
ozQYn9TEm9jP102xgTPqXwZ5gvtyp8uV2rVIZg99pShLSqNOvmpeAmxmQGRe/GQkMFQQBmqZ5KK+
OvpVvVNoWFa5J/c+DaWQQ0YxhvxV1eeqan7G2RM5woKroWNshVUky5HNHfyilTl0SxUU4qJ0DGXp
DRMziF6ex049xoJw1kgphm3b0FDH2ViNUfBZhydBGT0Y30HOv3e0K1VlUSWFeqfIN1xydguIWQu9
XmNCx11m99qmBB2UCe3DBEtwmDTnJ5GnkxFPC1NNseWUD0Zjo3VELvSKazUF2lsH10ClLSxcma1j
PzkSHr5H9fVCH7EhGKBJL1AZxANEBBhlDryqDPTtt8Is2wPt02GzrEchH5LSKPaGV4+HyKxsTpQy
WDpt5h8UjbAj6nS7SyIveYkMf840tnV4DPRA3QWRX21HXDC32iJ9yVe1xjysjm+k1ajtKvv8IZBG
t7OsLHnnHmkBJIBMm6hxzNolk4dA5s6hgCPB2db360bTZmfNNJwwfaS3qQmHG2287T5Si/SeMgCt
y45Y7KIqnOqjYafkllrQ0UTriBO1rcWR6aB/xBNqnIU2tfuGeto3LUpadnvge+gfRqZOZLyrAkdc
pioPfhjmwMlZp2P1HVgoK17kZOdEZi88RYXTH4WXNIfEszU2Il2nPtj2oF57oyvPlBhrxzTOgzu7
BwcnNmlrvirW0VB69cis0NRkpaCY0l9qbbRET87cD3zcgqAooyRQs38zzBtfq/rf39oIBXTVIDBw
CthIB9wz/rzKj9k05kY9kfT3/eRcmFXe7aK6q8/lDMFoPQrkCq3vF6MO6Efr48ntIbYQHiQtjoHx
LrtaWSfGSIbLimaZsdZy+kFDdY0AX+MVDn2oQC19SdQciQeZqdGhUdOz5UnQ3aUzPbDj5k7v2clp
9IkS8026C+gIIBscsaXjKV2y/BeLYBS3qsKp0rZ9epGtT4tBP7bereh7Xdk4cL+mZW1NZeYGGf/i
BcsPdncSpAqMW1DYy5qAzbBRU7rcVx1Igzf4PmXoMgHlKzFp2Z2yXPuNzqt9nTTU1euUoFoKTcFN
thyJThTZCHOxsYB4qgl41DQ7KoaPCTfVyK61xrUYmmNQVE9eZdlQmtUGDUTA8AsHkIVeuIrpG18Y
1NourT4al1pA2mAyu4NX5Ucr5PEPwxF3LUSmPgsp0WkrZnHW6Yuyl/63oBM9JKHeXCsgNyiRk+Kc
E+PjHaMl/8XeeTRXjpxd+r/MHhWwmcBiNtc7kpeerA2CZQiX8CYB/PrvQat7VOqRFOrdRIx2LVWT
zboE0pz3nOfsZJylD9Usok3VR/ltP2u50B95lGZEbjprhHnRlYf3qk/bCw1SwU3vmfFzbEb2JUpE
fZtx9X0oLWFe44yuhjVtI92Z3/V4gcGR3GiT0D+SDM87elP7Q0bkmFZc6+OfMMaL9diE465Z3pRp
eWf85e2xl/eoX94o1fqAacLRuc2gs9xXdVJfXLNgf47bgdA9WyU9Ti189pxQB4d+iDDLGxws77K5
vNWhzIonCLXjDUjT6Ih5W6NQsQ6AHQ7O04ydpHJL3AR1sTwHtf+IE159JeMwHOdlXZmXFcZd1hpv
WXW6Zf2Zl5UoWdakwKjMY4ZT4FJEgiVrBGH9SnqnP6ZZHhyrTkdn1WHfHzrhf6TKns5VaDAtIet9
jfOAhZFyp/7MAUR8R4SO9yNoY6zSibjybxt3fR2JtYWtcpskVEUQ8JkWD3zY+OSS5oATSobi0O78
IAMpYnsy1eSB6Vba4MYX+dqKnGaiNiHOh9tCpv7a9GoPAjFq77yxA/yCeHwDGH4Fglj1yrSx4V7m
ZVUH/t7JukMZNUN0sbk2oJq2wCJWfecPPV7jYtK8dgmBHDMySJn4cTxFm2AaayxIszezX5OpNQGu
LcJaVaTl3q87584xBvvGj0bvfjSIkanAabcNVOeHdm68DOpnmJv7WsRKbY3GIp8bMoIiS1AxghpE
zd0wIFm+auQcG9s+V5yAkIWxyEmWzbdZUbG75nJusbZMaRrwiFm1dWmczn7ICI3i963vZTgBVk1T
jOPtVK07uzi0lDISOu6eu+EiSFMgqJo30g+qG5eueS5mRgicwwFw0xBkIU5GmDkkVV8F0bjJy0qv
CAMyuBvSrzCk9W5K9XercOq13zgQNyf7Gpq1vi073lGgQd8S+Y3ESXCabMZXQk42MgHbgFPW7iqV
5l7GJSYn6yHFqLoZlU+4hZKeOJdiHeWgBPraledOjOJAZJ16rsQ5hb7xANeKPS+xnIvB/r815+q7
aktj+R1hAZ4qZ9XE+sp2/jxbVfLpQY06tj1+KK3K+QzgAn0CGuGL5ZvTJrXq6ZOxP88gfdSVQ9yo
M1PaERIZ/Xf2/7dL2X92zwMf/6/veTc/IxjNH9PHP7no8YX/Z/ovPe5qAggzNzp3MTX+7aLnB19Q
uSgZ4RAlf/+TP/RP8QVhEnIy7ZsCwkTwiwDqfTFpo6M+itrhgJrHv3bRc7Al/ONFT+AkAIAZCN/l
m7nIs78KgIwzOjDBUhyaoHGjg11nxPkpDxobhv9J/GPMlDrxPI/VEcWuf3StyY+2QlvpvIMU6TzX
KbfEohOCxURk0LDyxKACwdPdWO9zI3aeg1Y6N6HWJvQjAwyB4xUMAySNVaTCXDcNDljffCrJJr+u
LqZRgk+hF23teVEcAfAiEd56koMuRS/dmjCd8QR3uT77vezfaJBSqyL1g61lqmxdF/6DSckWfjHz
dprKYQWmtKa0rh2a7zVoP4gazNFqlr8ouphpG3ScTaz54sVtpTba5UwCIJxii1nlB9k35ErsxD6E
nj9uIm92SOlMzAtd3I2FMY1QhdUk7nXsBE9+Gfh7bWUa+7wK1umUDysHwzUonbziKhnAZIkFYyBk
05eh9HWPyXqsJGGr8sFiz0LpqpIp35ZI3+bFZgVi/lro4b4eFNCwqGC+e6mTjqhC6A8DDaZaYfYP
CjKgm9YKF2ShwdCMbAFupF1kTaTu1QDS8n62wK/eNRH+rnvLNVl0qC0Km0OWGk3I7c+35mNvdoAu
wkEHkHrS0Bq2fQ90ZucMsXoblF17937eEGSzZq47jJOhxXN9srNp5czt0O9C0Q572ZnxD7OsIrnO
qzzYF01vvXihJpIUmVG0NI19BuRSekPXV7vw7UvZTBVHKdM4GGiwbxCSRvx44ZWiC7FiZ+lA1I05
V6FGb/KpTu45eXEiNVW+KmkMI6zmAapq3aL94eSDPJQ4tZJ9QirD2qjSrDdQRf0n9mDomhM2+2mT
J53/qCxjumiKadZQJAlitp167DLOvuhy0IwYTu9p2ChPpmSSSVFitDUT/8QxbgHhWPNTCORtN9Sl
d4LhwdQ3NfZQ7Ej0+f06K9v2cXJTyC2odndGZIU7nekoB6TAdcNVzURSpIxljqmP/39fMrK7oOv4
cHfRQCZG0ZemdsmTQJlKnnha+zNuNsB0ps1AldqWJD1OUaarVRn2GwQIrHJV1B+jQWd3gU/6vON3
G5KNDgkuwYrD3TLpcaQD0dAASZqFTJXLlzFJ8vt6KvfkctS2DoiIwvJIfni2obeNL6vHvI9atr0+
5XNPp71IYYDKADMCzuf+puqmn2XfE+6uJjvHHhh2h8xI052gAyF7g1AiHnWJwZETcia/VhP4wq2Z
C/e4MMnQB8Ye/w0zVmHY/dYb6n5n1k1NFkdqon4eJBOLRLsacc+75AQPKjBOJqwNVph8vBGe2b+F
Zsu4to3UNQqc+tRWaXEiZRYQ8qkx4+oh7Nb/lT//w/YCpMWlv+lfb4ubj/yj+G1GCFzv/94aly/+
fTS4DABt7HI4o5j6/LI1SvMLW+IvU0PkyT+2RvMLf8KLwKyKjjk/4Nv9oYEyNYSAQN8BozZQxNCc
/zQL/HezwQAF9ted0aXdzCEMDqcYd7UP4+Efd8aqMeg4LSyXRGny2UtxKxtvX4ngKQ1ZrnDYb9WE
jDngB8Iyf8917Z0LyL4PvsaaKY5lRGeMEC9ZL/aU/O4sw9imF1ptT52GKyAJgofDTazNl5oQb9ZF
u2r29uncYGpalzGzDFWdrWYten8nNF9LQbtKmwOotWMmnHvReLeecPa6du/d0KIicmWL6BtG9t1U
BdTE1o++UT3OpGVDtls3LtcZ9GnVfZvV4xRBUs9h7o5iJ119IysfWF1+sSr3tnDHl8qhRrArrrxe
22qa9ioXBNU6alPCp3lSPn4c96kVxAh0epeHLnyfePFUe81hDpHE0kjdd5E8OCQWCVgPX7smeALY
+pa6fGQodXsnFEes6lvQS99hLnH+zy8uK9AvT94/m7ouv6S/KyI8WMsvcaFNwWKzeGoWnfsXc+OU
N3YbAz/YgsffROwnOWG3SNd33jTdyYYe0zjGdjbLrdHjv+I38+9/APdP56vfRsymFCYSP1q/4y0j
6F9+ALQLjgV2Em6NYjVXjGb8vtmNJrfCYfLAhsX2nRtmYt+H85UE/MtQJM6FobhxzAW6rlz9nGBw
7mZGsGu8IMlOWmG+Dcv5MqrmABGYa4UfGUcTy1M+M7IESZlv9vDwQBThFed+r7aa1vHViMm7LEOP
tKFzrkfUWKjkXFha+/sEJHKlx/m+N5P93KJZ8e69OrV9xvp446f9uYAfeyrrKjr/9YX0PzMO/8t/
a5lZ/b8HwFmWyX9rpVjHjIgSTBTxP1kj+crf10jxxfdN5jPkVHxuD4tF+Hf7hPiCY5j5ueD4/jc+
zu9LpMMSGRCPQvFkiIN/+O9jIv5I+JILh8A8hPpDgeVfWCKt5XLw69tlctEOTImWhOLkun+eEvWx
kLmZL4cC3dTPOaWYb7Wk4sQnp72glpvxHYz/tzCzmp/ct4uvuqdAQwxx3G/dVpdbOZTNVqJfvTXW
UJ6GvIo2lp+oH56K+te//qj9f2ljZ//ymRf+27vsKYYQsDyR//Aw/v0r//Y0+vJL4PmuRS/en55G
f5la8gi4i2/nN4v7H/s1g06fllbgpA43TJbBv+/XIJmYVPKcAmpiy6a8+y88jPTE/elppBIVSxCv
C9+OE8VvcM5fllozN1MA+hOOS8udmwVEVxZcYsmKElL0emLPXiheW0K1CtKgSKgGaDMcoNhpI2uz
dBEUq7Cqh0c6GwKqFLzO23XKyG/8se92lo67h1JT81JYJbdIj+Y8zryA02KYwmd+oBy4QqkPOuiF
Jvzn6/EiSrM5k6orkjuv7yNsvQIi5UbBsY/PjZStTSFYqR4YnXgTYbMJUCmsRsfe4oksgj0tSLOz
guCti1WPEYEwVEo1mRkUHkCIIUwfht6D8URxdQZtuXjDXDQG6x5e3A/+clR7+W2IvSBy+ifZCiL3
9LWpkKCUFe61V0nAGjhPy5VmhrrjiDZEu8apZblLZk1jXjuGyW3SWaaGd1e7dMnLajZPdhYuAUZa
IOko9rNQHojdOubBndOi2IaNm1A8IrQY11QEGF/LHjIgd7UpuZRhmX7UeZ9cGDC7VGWUpUzOI33l
84ZqO8T5pUxSbJYaNsksJvRBE5X9u7IzDcGo78qfNgaIz9iVjP2MrsKyOifTzcKN4proBaCperCD
MNirMTtYhq2pZzGGe25V+Xcnp3l6naVxpLaMp4y3FsoyORqgUOXerVtxZdgZAn5xibCuuNPO0Zoq
avVU0tZDiXFn0izj4ooq163yrU9RmYGiXtpS7wjzsCB7gzEQxRsz/mB0PmfNBAGKEa0FSHl9aARn
K6mqnVUVw8Zu2vpaTUZ1jQfm3E5XEtJLffO25jpqrLDU5nqjoKNtMy+vPsy2G2+RMZ2eydqEx7+S
2cngOr4lEFitg7FqN23iM76ep2Lad25d7krPmnZAUcZXCRnxxowKtBYva1/GqkwAIqcVhZUzWq4P
Ne0tD7v50SrH8YpqDu6rY+6ZWYG+Sy2fhpzMS9ZuVWc3vcWsued77SUldUtpSrFnQEuvt1uYAJj5
kfTc2PQvJ8QiUCi5ojbhiYhyebDzmH4uB8Yl84r8pbFcDru+8wxeCje9INm6gGfq4TzYvAbgrIl9
N1pnDwGEpSPp5Wqte9PfJH7SnhEwzA3Ih+m5igqmQ30/npyu4C4u52FdmwL5QxDSxfHv8vlnNrZU
i8HgvWMP/mYqyL7zrDt7MIOy2sSlV3z62u3u+7CyoZV41iOwzPmFYjHUXOlPZB/SWiLqjFXxomIs
3RQZVS9Z2fWffdykL9LyjiQ2idJkfO/UDBO9bokUX7ka1++1nbf3Re5aH0j79DXUtgwebUgT6yJW
tFCkeQ/WOWBNAeCQOjAVnWkmxCfsDz2ndKWR73afAYsR/R+IRjSaKDPNgvKOvVV8TWOj3ca5FzLD
R4h5cHwZHqYqAfafl+qHbEMOgWVt2oS1DW+6S2XBMJ6ocPVpJ7X1sjwIT84s589Yal1tfG2qZ5Ci
8p5qoKuk1XFgZN3ldPd6lubvadT0uWPrfHdg0Br7nnYHbxMoFd7iLetPE2vEQwj0/2ceZ4wABfDL
1wx4J6hVluaDgx0K7dsJnU+imcwlMDIsRROZLZ7QykCeUdHEOEB50UOTR8WHaFze/qEH91r6hIHM
hAradRVQ58ZAYrx4dDpQSzkn826sOlhOjHPoBAnHLX3aVL4JnoGmmepd5NqM84g7NaeZwQuhGdUI
eGxWPx/UBNt0W0xxf4UjqJgHZ7wklfCAMPmd3T5Etqr3CVbqcjUkfftIXHbpIKHJhXCMODtChQ+R
ct33sCmyEy2R4VdDE9OumL2lUY9QQY46vWeylOXAULJkNbQzDSGhg3qTjQ0JDIQp+2hZk3MRmd/d
qDqLk5WFx+0u88bgFmnYtFkfjJ4PQlGEqUUb6YOddN0jkBD1FA8RxKkUAWcYInm2/Ni8d4pUnxI3
EBdlD/kpyfo8Whsk97dZNgZ3eTFNh6FkwpmlDfXMuidgv1KmToxt13bC2PlJnXhrLYKa8cuEmS1u
y/uoTqOz3Q3iNDGf/BhBJn/AnYCxFJj8zNpxmh9WR6EV6F77aaCMeDu7BV1Udexji2iq72B09Qd2
yhmOnuNhcMiMrO5X86Cbg5gAmpBIUrKm+OeT4GyTrZbTBl4dML1D7RjTxvZa70hEvrykOnMwYSyf
6ORAmJDaI/MxT9MxjofsnoCWAQXH9PNqRyqZ/daHeXwbxCwvxLC8hVulB/1hOIoBd5zbIZnpqf90
Bsx1d1bWx0h2vks7BeGx4iZMaMot+mS6b/CJsLM3bXNflDKH/lYG7Yr2CknouGWrg6bP9EgMIrvF
RhMx3s3LU+y1RMdcJ7V/yFyHlAvSRGKuQ8dJzsy/dbCz7cF8FlIlL+zZpG2IIna4moJy+Fp4hndW
yq/2AVMCONfcDi1JrSRZ8pSsTmb3xlkl4Wwek6EtniAdOOSHCUid59ow3XNcTM5rWZngiEavOSYU
51Yrry04g7e6PneltB9G07dPbkB1a9iapOv9iAllOevrXLR8IAGL7tKj1716cJc/Y2rMX00N91yR
+Tu2s6826QyfNwhr9yIbkAGrSbTitbObmCCBxkwCHNMla5w2FShZYvW3Kqyz15KbC/NsPrN9WNMF
ucDI1CWYev89mJMRRLB4A7hb7SeRjbQCuDzOETW2QVO5T0YKQjoWOX7YAPXBZbTeymemt4DCKiZk
+9jL1HsRmZoyeZZ9MnpNBbnCgmrQzaAHIWBAhxxVfBJJSeHBZNAQ2dViH4aUu/ZOXIP5RtiFojt8
newJ7FySuWKtHJm9+1NTdCuo/v6hCU3/1pn62MakYg4/Q6+FKQAPkZSx2JpVQhzKaT+KpPIPWvP4
913mna3Of8Jf1+x1QNOOHKrXBrF4P7gNKrgcfFasdPDM/Wi0JWuTitRjwmPyWo8mjoOQCp5EG0O+
xd+V4F8NhvHUE4ohkt1XXbQtsIK/BW03fQNcB754YlXvmDESVGL7wQ8LCbQiFwZmr1mbkZIt4cNo
hlPQey3LdqXek1poPsRgwPhks33uwxR/wRzTU5YS4a5RzicA05NhXEWZPDGhlteIVtqnxExJ7JRO
6Rx7l2JcKy1hoFVmafysvNx8Qq92Dqli4poy3d5FVM+sFZTiJ+0ew0VRnnEwV3nr3bQgIi+5qd2t
zhumIIEJXqqI82NOi9FaMpW5tn5XbQxh3UricLfMpULM1qa+D+syuWSzsnaZkRjxurPYY1c6JAC2
lrWWmyEsIfXlQXpLaSTWrTqnYcVoIfAf8izqbpqZwyIgNE+8eAPYGbKJZexs7Kkw8BZxQHzBJSj8
jTO60UvNWscONnkPldR2ugG5z7pl1YUaVqHhB0R5GO0/Q8sJbvUEFy2S3dLpFoFUZBEbiYA1Q/3W
CgsEDSOgC1ArikPcYhAvrSi9exY7Rvw56Pd3XmBz50wa8n9uOGhxgSoe5TxGN1Xm0e3Oz2lvaP3w
TzZ/8c9ADHkHwyySzEc4bx4LnUf0C87FArGQXUv6P2fW47ROG9PPWjkFq+ZkGZu+BUW1ipgH4Vo3
c35LXRQhMPYtREYCe569bmbX+IDY1z4W5J/I8nFm31R5kd/NUvXv5Ddp6qhpeLnpfbmuCUDjRINd
BSPaHWj+bIV6bzNa3ylEYLxIGV9sUqNS18rbeLFL0zigipB+mWFk1GgCP3MOY2UhgZY8yodwsIPX
ECs9HEYZoktmzPGddd4zaMPB45I6xv5jEsqkRKBtDTfad8L0z8Gk9bhO7Sh5Lg0/n+6hoOO7dtPS
/WwZwZRLNXYz7UKzY9COOEJgSdF4FN91jsuVQymwRRgurJlND3YKe9X0wDsDhQkCxrju4pmzBqv/
uYupxevz4jwiX76yLHkPomQ7SNIwOBfD1D2OeOgyTlPzq54jSS1cnIw4fxjsrZvYpDedJQlY0n8l
kv9krMFEwzFJFeG5FvyDzfn0F5l3KYH+3cq9oAv+9/+6fPz4yP5Btvun3+B3zYSpBNMK0iwCCQR1
BDXudwXP/uI5lskgI3D5hyXl9IeCJ7+YUjJzADdGw7u/IAN+H3I4C01AosGYSHuEdhCc/4Jo4i9E
7F8kPMO2iGWhj/+mW/8ilriqg7madfFBaZnvGB8GKPyVjoI1jksKE5ygoMnGKPx9D88a15YnT8yl
2bkH0aW3uprZOAqfZseNRIl+8YyQBsLAn16qNA/cdQFftQLimWc81boOHjBRt/cyM91xLdMc6Icj
Z3rBVlUUcd6sBovEj2MSKGyXfvtvgz8Y1XGA6nHT2p5zonJBfwzhVHyr4szDmuSm1b7MC3xRswer
hShMC5lET0J8ZbjKpdMpg3HaT1zasQkpNdRHDDehsfAnXeiVlZXWJ8D0yT0jeC9aM3mpGRITtmBN
Gjci64dwPU6NeLenLL+OozUZ63Gws2HdpNiZaMsDV0zUIzbf65QOP84bBtbeIOvkw1gkwIO81Bm+
p54xnoI0d09WH0UPHNwKUEaJ/Wh7af+KZcy74pLIH2TOFMDo3ODA0WbeD+aIkmIIGV4GtC4QhVxL
nIjzms3Ny98RfyL8HNl9/D1Ah4kPhmqBJClbDNRSZHo+V4ZwPjUuSXzN0fwz0Tl+BIJb9ftsZ+5d
0E+MsOI2DZt1Tk/Ys3SXLrOeKNA1Bv5yi0sLJgG6AhCjnvrcfaYS3GYpE+ZnxDnjBcMebGoi1+Yz
RZMEzAMB2nabUFt89UVsf0stXe+bmUpOy6YPmCxt1F4JqNKKS/trLrd5xXLHga27pEUM7Kl2iOhI
LlTt0c1rwE2ZVXRfczcz4JmywfyM8nB88oYSD2vrdrji/c7w1xK44A2RcqgASG1KbbrAJaZep21w
B2+OgrluSotxzaEFb/lkqDKheoFapxV2gtLdghs1nB0agfxZcB91N7GqvXDNGLmat6K2SQcbQU6V
Y+c11dfZVfGbueB8RE4r1F3ujd7AXSKfWj4MleuDV8geo17YjP06gbfK5zeQLlhTulHgm/em+MHD
rUrBDiO0t7x1ws8krehDbZQNiDoU3QHqU299J+XG0YbDvTVQThfOPFKj15WAB52YWjiFAbkP4FOs
Qu4CRy4y7fdexCMGPVqjNmaS879buzUulpFA3hp6hpNuOc/plQ1I4L4ZaSVN9ZQ/Uybm/qCrJHkf
IxCcqyYIkUSKhPJhKA/eLjWNzF0v+OtjFeOBw+6A73GVGKi6G7JaCgtjmXH9HoKo302BCesvnif/
ZzA0gtRWGxBqlsojajF28p7Ci/Y4YDemQi7vx0dDBe23oPHa15Q63lvIhvPO69uu3OTxCMqqaoLh
fjlQvEIt9FaNp8vzPFs1tRpkoLejny7oiiEctvQTduCVytiF0UUr2dYgmQBBIuUojR01OxdW5sVb
kQpQ8inGYbxLEbBXio9nNMMCRyy33hI+Icc7ciFSbBEHh+/BrEBBWSmgzDW4D27lmZoeBJFrjP9h
WYWQZKdxv/CM9zRkmkdIJoi2Nr/G9ybI5h80FkaCm4SJDgfJ66YHDn8ToMbh1i9d+aDzKnkcBgMD
oxqEdTS1mA8uEIuHxNfDXRvZghp2XRhwE/ribTGPbIdZx7s2DClspy4wwfEfzTvg5wr5M6gAnHYm
V0KiLOnXItHlXaoab9vWXLwoUxmPkBjmHz1kAH89xXFp0fpZOpKL6sTvnsghnd2ujqp3gqsZtX6R
DXqAngyaRkfZUKFods/8dsalniay7jATAwLj8jedDG/U7Ur7rYOE7aclQXwD/6PZOvhVQpWW34jL
i6fO7XkIa7MHr8ZMNv1qlW715tVaB6u6buiDt3sXEd4Vs01HS5YSQe0khZ6AKszqpU2tNHuw/TKn
EXlyWHQYLNcbxyBqeY7TydQb7CTWDIOzW2JC1QQWxlbacY+NSb/wXVVXzQ16EYE+XQRTtqFDILht
aqm+jXEUf8ZGU26q1kyeIsRatDKFiLyCtkCyqQ7TeE11sdzC/iTPEhUyOaB/Ars3SnCv7lCT73Cm
UJ16PQAp9waVUxhZdhQapjaQORgbKHV+OF51VTvzxgCAsh9oCT9aeOxx4PfKXUMB98ZdTZvqxWks
w1vbZefgEHDi/QC5sx+JtMRlWxIPRa2+TClNNX2eE2M1a9fEDyfyFNxhVmypJzzrkcKWFT5uvqrk
J7yvStm+OsrXp87gxMEopPMWCQ6dmYZjinsjEgUnXhuvfM3xRqWowu1BCn/ftYrj54TyrfwmOHdi
cQhkdQCHrAjUKXY08SkrbaiaS9rQM1csOwXrkGfsGwttcry3LfzDNG/NPxS7ARt10j2pQvlniH8j
4ZvQX2Pp6h6KsB8+XTafPYAA5+QEBLoaTflBH6jDjIxwsLu2fXZGzzn4mSd5dRVH6c6nkRcfNIRP
aheCa29ZDlR53ePfl351orMv36Iw9czDLdKWDoI94bMkHS+zU3c4x0tzEwxhdqM8FvKFuV9XK2uM
ymlNNsxAwhAW3abxYFj7Np2CFCJunR3nBDcfsWVFzbl2LtS7orkEiXvu4548Kjip9g20XLBpvcL/
LqaQui5RuPWdmyv/AVYHw5SuKwBSVGG4skfD/oFGa9P1YxX3dRqgVVFD7W65jboH0+uqZ7Ngao9g
N19KaJ1vqK3YyrSdze0qEZG5smQqb4ssEN9hDWHoaAJdrkXTVYsrg6BwV3dPtU1mlsrk6iowe94U
TUpuS2cprDWvlVuHQRTzIhMIncFVsOPMZcuv+eyQfCiXpjXhLh50LFnRzzCuYzwhBiG2vpL5WtFn
Chyo6iw2UKxi74M7SSa/mPoN14GBW5th9C4B+VIvmgzjV0NQ8kQlfZOAMEwxowSp2Md+JekPEM4p
GHX2yc/bXGmQnL4Fc08r2FxNtF6PCRGr1dD43RN3ubxepS1txhsnSmiIIhA33fsUmO4kGeiX2RV4
X+oi/wgIOxOmbfHhkXgJdbcKm66gy7B2oj2/Kn2xoqhjdUjC5j5Baq85vogsXXWzYqWyy7FTROLi
JjnJ1OjLfd8x9DlWmLIjXPGjUDtFofhtW1Xuqy01yDi7NbNpB0dnICjZ+JGzSmy4LUkkiSXS6t12
G2yYDYAeYtzOurdr8tjhpJt33SVNummS2CzXyazCm4REKCGdTmAYt4pgXpcIwR+UVbGpac+3HrJB
8vkT2XBBceRpj7iVqxfXjeuHqla0MDfchx7SyQ02gzUgCtumPCf47u+ssTd/JnQH0PiLNmhv2XdR
haUN2ZcYZeM9Ttj84y24Lt463bRxAQNlBhFsGVxhrhiLB3yPg+cepLLLkmieW2EchdeHw5StYrix
E/QmSnHzKFqPlOftBQrYg1J2VW/mQPvzqgyU+5nmRkDeFCfrc+AZ00fiG+YP31d9j4Q+s5MzL+wA
C4/MH1d1X4/VWqVptVVtFxNbUtGnHZXJQzcDJ5yCykp2nDFn+mT9ZDvLsrnv/aLlat6wRBVAEHcT
p7Z0444QbqDa+qxTfeavhGjDj0DX9oNZcMTYcuoNjHWTB57ajpUYF6grVcmkRmfOaFRjBegdSES4
RHdGWIzbRjq8Ji77MkD6kdRonZrlh0P1nn1NB6aSNG7gZ63s8VqaivxiUZUaDGXVgJ3hqbLXYV7H
V+Rg9+hkPrxaM6fLC10VJq0a7JqcqbNQjSTfMnpOE5efCZBY9VJp6bebGgLAZ6momWgchQWVKJ7Y
ILpCa0uNmeT7yC+5GY1DB1WAAnGHLGsI7w7YeMSsLYL0ve1noEKAIzJv5ZlR9RErozln48wwZ6Sd
/GB0RBcnlyzHHg4R/iH8cwZhn4Hv4seI9ZH0M65k3DntPXbY8ET4ovk+qYBD80zy9IGdG2y4A3b1
DLeyIK9jwj+A9ersTaMFOl4DYZLsIduoseutsJkv4QGX89FN43QFo6nfBiXjqn5q+xt+aPfkOrb5
xjlgqcMLih3hLbA6XqcoldbhDBmBfCfQUED9Y5r18OZ6rGE55V8tsEyozEVtJvcMqdXWqsBSrzw/
8M5mbnOc8rJwa4vwG+fUYG/yTm7Lvmu38ISir1Tfdd8mmMbQK2EBbKLJzr5GbSnvo9lqUWzdPD3p
kvqV2chzQrHd+ARC7jrFHcFFE0i6lzS8l/ZIxjQU3njy60Ef3EpFZwS/jM9dJHCiYG1iKUy8fZmZ
9mvdzOiwlCWK5YTOYD82TRhY0nWx6XZRymmW1vtvHkvMIeFYSlhpTNsbSmWgoQ6QofpmgE5hG0na
MX+c1RHSNIdoM0/KJ3K+/o4jnLgKqKqP7oyeK0VrXMsWBJIWJUPXKBXDU21UwH9Yee2jiHx/K8ch
fuLVCyEt2zNLW9gzZIQFzurSDwHaY0GUsKDomCxqLK7Y5AXoXt8HAOcIM7vxDKc/0Enq3CaQGfxV
WKSgnVUdTRvPJGobm/S6hnk0MZPu0+5xslXyDI5iuAZG5H3n3bWuVtwEP+s2bncAY0N6XuwJJpKh
XevV7kpO9VaWHr1apLCVTIhm5oCWkXesV0nf2yQD/Rx6Z9HHm77Ic2z4NeoiuOOjXYlqEyp3PBuK
v2wm+SZovAXZgy4q4YIzFXtt2Opi/mu12tF2zfc08ZyHNrj/Lu6BAU59ZTNshKZMfU9KOYtjjzcl
SFKMHJxcPITZuHiycgt7tTuk19K1PyWXwf9h7tqW24SB6K94+tCnDmNhDHg6zUwap02bJnVTt33s
KIYJxNhOuTR2vr5HEsIIg29yGvNmwCtpWa1Wq92zWJVR3jfpz3Eu9mVhzR1EnVrx+d/xGOcv0dx6
/IlqlsAAuXv6M3M/oH5R6qEO8uLsDTbn0cPvaSe66CwAc5FG8Xzeb9v3qIfwtAiQIoslJetHQOtL
nieC+hngQnOMC+bVO+fOwW+ZHy9ufKR1pEWAMHs6mIXTdDjb7yXplKsnlLsTNyQhmQ6yeSuOSN4p
3uN1NCKahmnmwVdp2gaPhkIcc5tfCHNGBudd/hjwTKjcC7upR5BthAueRoR2l3jUxIX1AxTsXP+O
MoARNq0p+wyApp8qQWgsi1mJNm9gQYVCiQVwmXZN10TUrBgjfKBlFvRY2DhiyVkYI7tEe/+fBdRD
XSqWZxKHo7TMAoSfm1XEkQYmVGgsmUB6hoVqySxWVIwSkdJlJtgG8Gl7OP4TLHoxOagMwOczlMHq
dnomRHcbQaiQWPLA7Bo2kuMhBygjwC6VBy4eIw8OwB2ioSOSACRJsIBiYGXpMcA1APULrF8bCGqr
DHAcA8UsLRw85MpACN0R8cHpAf2toy0HpoGqi0BcRpxPHRuIAfCEtg1eiMlwdGyAZUyqJ1Q7KwQL
8eNty0TYdi0ToBAwWTBVWBoqrqPTiiZyK7ZcGpo1Qtvo4ugPYcv5p0aQdEkrupZhoSiRBSQmwaOX
Wh0rAyhpRdO2RacE6GFhbuxgIhBiIBEANbtYckFp9I5rAJ2KZRsLWTsiPYDuItQbsqmpEIljAECd
JVJXht4z2m1kTiCFQkg/Hr+IWdT84YH8LTq1/4eHbYgTb+TK4dvzq7IeYnIgcBGm07GqAByqE13p
N2EBd7tIkYAHoI4JSHlAno3lSJthBxWwxYQpNhxnAbJa+FYj9JO6HUnTC9LGXn2e29e8JgGMaOVF
tvMQbQtdwn6fKMLG9wClh3JPwNvJ/54PcLVppS05KnnzIvRjGo8AKMqNu7ybIrTiFHUigTA7iKnn
J0HZCCbAJ5W/a/dNhWW0ln6SqEXHWQCEPlnUzaKxJLO0Vpfse/dKYW5Jba3r7QWNF3RKy4RJp+vC
HtGmHE7oCOgVtZxGniIsTd0mPtPJJGu9ppOHt61LmgSTUOEQLAu2fOu2cknjKfbqY5VJwj7Spg05
jSqELRa/o0v4Cx0nAfUeff9BEuOzlMX6yBv7y/gV9YJF/RxisUT6DXz1QnRf0mE9z20xXb4MMi8b
BT6C8BXidocQeWN/tgyy6T29lXR4r1Ht5AAieEPvKc4RqOK2yH03uhz5Ho7H4aTc6U7bZfaYLuEh
nYRR65p6maTF1ZYwJ3WJ/0hRcLhOtXSE1aJL/5efpK33/hQ4q0rvhTmgS/2KQplDYaVqXZ/cC6NL
/SPKcAOcsNzvYlerTXumzEpG1zYPoMqxKhegDtfhaHaLr/spYRi3iToOQgjzWOqO4xSZCs3LE86b
CIIm9Zu5Cp9msWoOgDQAeXsHWGGHaytDNUelbmXG7ITDr9nWBjhjTepXLMMhUy0D7uxiIbi6crQJ
oUuz730/CkLZS76AF2463Z5vA6Ki2fuNAATa9AOapmGyAnGQZ5Uf4PvydQah2A156wdQERvz4jWZ
NPShRe+qNv7Su6ErR9uGqmsOo14ftbButBol2eHYKC4c2xbpwg0BKCA5l5qMvLr9ZnFYtboLlYdQ
dX9Tt9jsjVHk0/jkHwAAAP//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215900</xdr:colOff>
      <xdr:row>7</xdr:row>
      <xdr:rowOff>6350</xdr:rowOff>
    </xdr:from>
    <xdr:to>
      <xdr:col>3</xdr:col>
      <xdr:colOff>1003300</xdr:colOff>
      <xdr:row>19</xdr:row>
      <xdr:rowOff>152400</xdr:rowOff>
    </xdr:to>
    <xdr:graphicFrame macro="">
      <xdr:nvGraphicFramePr>
        <xdr:cNvPr id="2" name="Chart 1">
          <a:extLst>
            <a:ext uri="{FF2B5EF4-FFF2-40B4-BE49-F238E27FC236}">
              <a16:creationId xmlns:a16="http://schemas.microsoft.com/office/drawing/2014/main" id="{D7991A19-AB09-FA0C-C4D5-EAEB23F06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13</xdr:row>
      <xdr:rowOff>12700</xdr:rowOff>
    </xdr:from>
    <xdr:to>
      <xdr:col>7</xdr:col>
      <xdr:colOff>577850</xdr:colOff>
      <xdr:row>29</xdr:row>
      <xdr:rowOff>139700</xdr:rowOff>
    </xdr:to>
    <xdr:graphicFrame macro="">
      <xdr:nvGraphicFramePr>
        <xdr:cNvPr id="3" name="Chart 2">
          <a:extLst>
            <a:ext uri="{FF2B5EF4-FFF2-40B4-BE49-F238E27FC236}">
              <a16:creationId xmlns:a16="http://schemas.microsoft.com/office/drawing/2014/main" id="{3747D802-3A2F-613A-EFD5-720BDBEC6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704850</xdr:colOff>
      <xdr:row>5</xdr:row>
      <xdr:rowOff>133350</xdr:rowOff>
    </xdr:from>
    <xdr:to>
      <xdr:col>11</xdr:col>
      <xdr:colOff>342900</xdr:colOff>
      <xdr:row>16</xdr:row>
      <xdr:rowOff>120650</xdr:rowOff>
    </xdr:to>
    <xdr:graphicFrame macro="">
      <xdr:nvGraphicFramePr>
        <xdr:cNvPr id="4" name="Chart 3">
          <a:extLst>
            <a:ext uri="{FF2B5EF4-FFF2-40B4-BE49-F238E27FC236}">
              <a16:creationId xmlns:a16="http://schemas.microsoft.com/office/drawing/2014/main" id="{1533B3C8-6346-ED14-9574-771E3B13D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361950</xdr:colOff>
      <xdr:row>10</xdr:row>
      <xdr:rowOff>171450</xdr:rowOff>
    </xdr:from>
    <xdr:to>
      <xdr:col>16</xdr:col>
      <xdr:colOff>660400</xdr:colOff>
      <xdr:row>23</xdr:row>
      <xdr:rowOff>0</xdr:rowOff>
    </xdr:to>
    <xdr:graphicFrame macro="">
      <xdr:nvGraphicFramePr>
        <xdr:cNvPr id="5" name="Chart 4">
          <a:extLst>
            <a:ext uri="{FF2B5EF4-FFF2-40B4-BE49-F238E27FC236}">
              <a16:creationId xmlns:a16="http://schemas.microsoft.com/office/drawing/2014/main" id="{319B3FE4-07E9-048C-47F6-2C00E2C28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450850</xdr:colOff>
      <xdr:row>7</xdr:row>
      <xdr:rowOff>171450</xdr:rowOff>
    </xdr:from>
    <xdr:to>
      <xdr:col>21</xdr:col>
      <xdr:colOff>381000</xdr:colOff>
      <xdr:row>22</xdr:row>
      <xdr:rowOff>171450</xdr:rowOff>
    </xdr:to>
    <xdr:graphicFrame macro="">
      <xdr:nvGraphicFramePr>
        <xdr:cNvPr id="6" name="Chart 5">
          <a:extLst>
            <a:ext uri="{FF2B5EF4-FFF2-40B4-BE49-F238E27FC236}">
              <a16:creationId xmlns:a16="http://schemas.microsoft.com/office/drawing/2014/main" id="{F591C796-53DB-D712-0B1D-E71CD147D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330200</xdr:colOff>
      <xdr:row>8</xdr:row>
      <xdr:rowOff>6350</xdr:rowOff>
    </xdr:from>
    <xdr:to>
      <xdr:col>30</xdr:col>
      <xdr:colOff>190500</xdr:colOff>
      <xdr:row>19</xdr:row>
      <xdr:rowOff>114300</xdr:rowOff>
    </xdr:to>
    <xdr:graphicFrame macro="">
      <xdr:nvGraphicFramePr>
        <xdr:cNvPr id="7" name="Chart 6">
          <a:extLst>
            <a:ext uri="{FF2B5EF4-FFF2-40B4-BE49-F238E27FC236}">
              <a16:creationId xmlns:a16="http://schemas.microsoft.com/office/drawing/2014/main" id="{FC0E09CC-1EB3-B5F9-BF5E-778B4BF72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19050</xdr:colOff>
      <xdr:row>4</xdr:row>
      <xdr:rowOff>165100</xdr:rowOff>
    </xdr:from>
    <xdr:to>
      <xdr:col>35</xdr:col>
      <xdr:colOff>107950</xdr:colOff>
      <xdr:row>15</xdr:row>
      <xdr:rowOff>152400</xdr:rowOff>
    </xdr:to>
    <xdr:graphicFrame macro="">
      <xdr:nvGraphicFramePr>
        <xdr:cNvPr id="8" name="Chart 7">
          <a:extLst>
            <a:ext uri="{FF2B5EF4-FFF2-40B4-BE49-F238E27FC236}">
              <a16:creationId xmlns:a16="http://schemas.microsoft.com/office/drawing/2014/main" id="{21F84774-D451-4A31-6550-624291A94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47</xdr:col>
      <xdr:colOff>547077</xdr:colOff>
      <xdr:row>6</xdr:row>
      <xdr:rowOff>90296</xdr:rowOff>
    </xdr:from>
    <xdr:to>
      <xdr:col>51</xdr:col>
      <xdr:colOff>621044</xdr:colOff>
      <xdr:row>26</xdr:row>
      <xdr:rowOff>167472</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1368D782-7408-9153-55CE-3CAC70CA89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0577477" y="1195196"/>
              <a:ext cx="4341167" cy="37601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34</xdr:col>
      <xdr:colOff>679031</xdr:colOff>
      <xdr:row>5</xdr:row>
      <xdr:rowOff>172358</xdr:rowOff>
    </xdr:from>
    <xdr:to>
      <xdr:col>36</xdr:col>
      <xdr:colOff>372556</xdr:colOff>
      <xdr:row>11</xdr:row>
      <xdr:rowOff>34891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A4FEE11E-8B52-685E-B0BA-89FCA7142B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086558" y="1079501"/>
              <a:ext cx="1828800" cy="951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506326</xdr:colOff>
      <xdr:row>10</xdr:row>
      <xdr:rowOff>55476</xdr:rowOff>
    </xdr:from>
    <xdr:to>
      <xdr:col>37</xdr:col>
      <xdr:colOff>199851</xdr:colOff>
      <xdr:row>15</xdr:row>
      <xdr:rowOff>83736</xdr:rowOff>
    </xdr:to>
    <mc:AlternateContent xmlns:mc="http://schemas.openxmlformats.org/markup-compatibility/2006" xmlns:a14="http://schemas.microsoft.com/office/drawing/2010/main">
      <mc:Choice Requires="a14">
        <xdr:graphicFrame macro="">
          <xdr:nvGraphicFramePr>
            <xdr:cNvPr id="12" name="Sales_Category">
              <a:extLst>
                <a:ext uri="{FF2B5EF4-FFF2-40B4-BE49-F238E27FC236}">
                  <a16:creationId xmlns:a16="http://schemas.microsoft.com/office/drawing/2014/main" id="{64B4B031-F3C0-D8C6-717D-011797E2A31D}"/>
                </a:ext>
              </a:extLst>
            </xdr:cNvPr>
            <xdr:cNvGraphicFramePr/>
          </xdr:nvGraphicFramePr>
          <xdr:xfrm>
            <a:off x="0" y="0"/>
            <a:ext cx="0" cy="0"/>
          </xdr:xfrm>
          <a:graphic>
            <a:graphicData uri="http://schemas.microsoft.com/office/drawing/2010/slicer">
              <sle:slicer xmlns:sle="http://schemas.microsoft.com/office/drawing/2010/slicer" name="Sales_Category"/>
            </a:graphicData>
          </a:graphic>
        </xdr:graphicFrame>
      </mc:Choice>
      <mc:Fallback xmlns="">
        <xdr:sp macro="" textlink="">
          <xdr:nvSpPr>
            <xdr:cNvPr id="0" name=""/>
            <xdr:cNvSpPr>
              <a:spLocks noTextEdit="1"/>
            </xdr:cNvSpPr>
          </xdr:nvSpPr>
          <xdr:spPr>
            <a:xfrm>
              <a:off x="29981491" y="1869762"/>
              <a:ext cx="1828800" cy="935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630186</xdr:colOff>
      <xdr:row>10</xdr:row>
      <xdr:rowOff>39775</xdr:rowOff>
    </xdr:from>
    <xdr:to>
      <xdr:col>34</xdr:col>
      <xdr:colOff>770305</xdr:colOff>
      <xdr:row>15</xdr:row>
      <xdr:rowOff>174449</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19C1C3B1-C57A-FAD6-6088-2ADEFFDB8E8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349032" y="1854061"/>
              <a:ext cx="1828800" cy="1041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464457</xdr:colOff>
      <xdr:row>9</xdr:row>
      <xdr:rowOff>146190</xdr:rowOff>
    </xdr:from>
    <xdr:to>
      <xdr:col>39</xdr:col>
      <xdr:colOff>304521</xdr:colOff>
      <xdr:row>17</xdr:row>
      <xdr:rowOff>90714</xdr:rowOff>
    </xdr:to>
    <mc:AlternateContent xmlns:mc="http://schemas.openxmlformats.org/markup-compatibility/2006" xmlns:a14="http://schemas.microsoft.com/office/drawing/2010/main">
      <mc:Choice Requires="a14">
        <xdr:graphicFrame macro="">
          <xdr:nvGraphicFramePr>
            <xdr:cNvPr id="14" name="Ship_Mode">
              <a:extLst>
                <a:ext uri="{FF2B5EF4-FFF2-40B4-BE49-F238E27FC236}">
                  <a16:creationId xmlns:a16="http://schemas.microsoft.com/office/drawing/2014/main" id="{A7151BB3-29E5-E950-84A2-C98F3A456616}"/>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32074897" y="1779047"/>
              <a:ext cx="1828800" cy="1395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134939</xdr:colOff>
      <xdr:row>0</xdr:row>
      <xdr:rowOff>95250</xdr:rowOff>
    </xdr:from>
    <xdr:to>
      <xdr:col>5</xdr:col>
      <xdr:colOff>317500</xdr:colOff>
      <xdr:row>3</xdr:row>
      <xdr:rowOff>87312</xdr:rowOff>
    </xdr:to>
    <xdr:sp macro="" textlink="">
      <xdr:nvSpPr>
        <xdr:cNvPr id="2" name="Rectangle: Rounded Corners 1">
          <a:extLst>
            <a:ext uri="{FF2B5EF4-FFF2-40B4-BE49-F238E27FC236}">
              <a16:creationId xmlns:a16="http://schemas.microsoft.com/office/drawing/2014/main" id="{ACF6AC7D-92CB-C8B8-726D-2604ED3420BE}"/>
            </a:ext>
          </a:extLst>
        </xdr:cNvPr>
        <xdr:cNvSpPr/>
      </xdr:nvSpPr>
      <xdr:spPr>
        <a:xfrm>
          <a:off x="134939" y="95250"/>
          <a:ext cx="3238499" cy="53975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1"/>
              </a:solidFill>
              <a:latin typeface="Arial Narrow" panose="020B0606020202030204" pitchFamily="34" charset="0"/>
            </a:rPr>
            <a:t>Retail</a:t>
          </a:r>
          <a:r>
            <a:rPr lang="en-IN" sz="2800" b="1" baseline="0">
              <a:solidFill>
                <a:schemeClr val="tx1"/>
              </a:solidFill>
              <a:latin typeface="Arial Narrow" panose="020B0606020202030204" pitchFamily="34" charset="0"/>
            </a:rPr>
            <a:t> Sales Analysis</a:t>
          </a:r>
          <a:endParaRPr lang="en-IN" sz="2800" b="1">
            <a:solidFill>
              <a:schemeClr val="tx1"/>
            </a:solidFill>
            <a:latin typeface="Arial Narrow" panose="020B0606020202030204" pitchFamily="34" charset="0"/>
          </a:endParaRPr>
        </a:p>
      </xdr:txBody>
    </xdr:sp>
    <xdr:clientData/>
  </xdr:twoCellAnchor>
  <xdr:twoCellAnchor>
    <xdr:from>
      <xdr:col>18</xdr:col>
      <xdr:colOff>365126</xdr:colOff>
      <xdr:row>8</xdr:row>
      <xdr:rowOff>174625</xdr:rowOff>
    </xdr:from>
    <xdr:to>
      <xdr:col>23</xdr:col>
      <xdr:colOff>317501</xdr:colOff>
      <xdr:row>27</xdr:row>
      <xdr:rowOff>39688</xdr:rowOff>
    </xdr:to>
    <xdr:graphicFrame macro="">
      <xdr:nvGraphicFramePr>
        <xdr:cNvPr id="4" name="Chart 3">
          <a:extLst>
            <a:ext uri="{FF2B5EF4-FFF2-40B4-BE49-F238E27FC236}">
              <a16:creationId xmlns:a16="http://schemas.microsoft.com/office/drawing/2014/main" id="{39F86DE7-EBD4-4A84-AF09-4EB0D6343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523876</xdr:colOff>
      <xdr:row>15</xdr:row>
      <xdr:rowOff>31749</xdr:rowOff>
    </xdr:from>
    <xdr:to>
      <xdr:col>8</xdr:col>
      <xdr:colOff>717551</xdr:colOff>
      <xdr:row>27</xdr:row>
      <xdr:rowOff>7937</xdr:rowOff>
    </xdr:to>
    <xdr:graphicFrame macro="">
      <xdr:nvGraphicFramePr>
        <xdr:cNvPr id="5" name="Chart 4">
          <a:extLst>
            <a:ext uri="{FF2B5EF4-FFF2-40B4-BE49-F238E27FC236}">
              <a16:creationId xmlns:a16="http://schemas.microsoft.com/office/drawing/2014/main" id="{0A996314-2A55-47BD-9B8E-57F27DBF3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833438</xdr:colOff>
      <xdr:row>15</xdr:row>
      <xdr:rowOff>23811</xdr:rowOff>
    </xdr:from>
    <xdr:to>
      <xdr:col>12</xdr:col>
      <xdr:colOff>768351</xdr:colOff>
      <xdr:row>27</xdr:row>
      <xdr:rowOff>-1</xdr:rowOff>
    </xdr:to>
    <xdr:graphicFrame macro="">
      <xdr:nvGraphicFramePr>
        <xdr:cNvPr id="6" name="Chart 5">
          <a:extLst>
            <a:ext uri="{FF2B5EF4-FFF2-40B4-BE49-F238E27FC236}">
              <a16:creationId xmlns:a16="http://schemas.microsoft.com/office/drawing/2014/main" id="{C2F38BBF-D575-4108-A56A-773636C89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87313</xdr:colOff>
      <xdr:row>8</xdr:row>
      <xdr:rowOff>182562</xdr:rowOff>
    </xdr:from>
    <xdr:to>
      <xdr:col>18</xdr:col>
      <xdr:colOff>309563</xdr:colOff>
      <xdr:row>27</xdr:row>
      <xdr:rowOff>15875</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9E84484-0C79-4F61-8421-5E34BD9DD0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005763" y="2328862"/>
              <a:ext cx="3270250" cy="3446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79374</xdr:colOff>
      <xdr:row>2</xdr:row>
      <xdr:rowOff>15876</xdr:rowOff>
    </xdr:from>
    <xdr:to>
      <xdr:col>15</xdr:col>
      <xdr:colOff>150812</xdr:colOff>
      <xdr:row>5</xdr:row>
      <xdr:rowOff>158750</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8712CFCB-76C8-496B-8BF8-4C87D23E287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008937" y="381001"/>
              <a:ext cx="1293813" cy="960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174625</xdr:colOff>
      <xdr:row>2</xdr:row>
      <xdr:rowOff>7938</xdr:rowOff>
    </xdr:from>
    <xdr:to>
      <xdr:col>18</xdr:col>
      <xdr:colOff>169863</xdr:colOff>
      <xdr:row>5</xdr:row>
      <xdr:rowOff>174625</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E87AB2E5-4FC3-4729-9BB2-55464E6FAC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26563" y="373063"/>
              <a:ext cx="1828800"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190501</xdr:colOff>
      <xdr:row>1</xdr:row>
      <xdr:rowOff>158751</xdr:rowOff>
    </xdr:from>
    <xdr:to>
      <xdr:col>21</xdr:col>
      <xdr:colOff>-1</xdr:colOff>
      <xdr:row>5</xdr:row>
      <xdr:rowOff>157530</xdr:rowOff>
    </xdr:to>
    <mc:AlternateContent xmlns:mc="http://schemas.openxmlformats.org/markup-compatibility/2006" xmlns:a14="http://schemas.microsoft.com/office/drawing/2010/main">
      <mc:Choice Requires="a14">
        <xdr:graphicFrame macro="">
          <xdr:nvGraphicFramePr>
            <xdr:cNvPr id="10" name="Sales_Category 1">
              <a:extLst>
                <a:ext uri="{FF2B5EF4-FFF2-40B4-BE49-F238E27FC236}">
                  <a16:creationId xmlns:a16="http://schemas.microsoft.com/office/drawing/2014/main" id="{458FFE36-DCBD-4B9B-838D-36FADCEBD9EB}"/>
                </a:ext>
              </a:extLst>
            </xdr:cNvPr>
            <xdr:cNvGraphicFramePr/>
          </xdr:nvGraphicFramePr>
          <xdr:xfrm>
            <a:off x="0" y="0"/>
            <a:ext cx="0" cy="0"/>
          </xdr:xfrm>
          <a:graphic>
            <a:graphicData uri="http://schemas.microsoft.com/office/drawing/2010/slicer">
              <sle:slicer xmlns:sle="http://schemas.microsoft.com/office/drawing/2010/slicer" name="Sales_Category 1"/>
            </a:graphicData>
          </a:graphic>
        </xdr:graphicFrame>
      </mc:Choice>
      <mc:Fallback xmlns="">
        <xdr:sp macro="" textlink="">
          <xdr:nvSpPr>
            <xdr:cNvPr id="0" name=""/>
            <xdr:cNvSpPr>
              <a:spLocks noTextEdit="1"/>
            </xdr:cNvSpPr>
          </xdr:nvSpPr>
          <xdr:spPr>
            <a:xfrm>
              <a:off x="11176001" y="341314"/>
              <a:ext cx="1643061" cy="998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39687</xdr:colOff>
      <xdr:row>1</xdr:row>
      <xdr:rowOff>111124</xdr:rowOff>
    </xdr:from>
    <xdr:to>
      <xdr:col>23</xdr:col>
      <xdr:colOff>555625</xdr:colOff>
      <xdr:row>6</xdr:row>
      <xdr:rowOff>79374</xdr:rowOff>
    </xdr:to>
    <mc:AlternateContent xmlns:mc="http://schemas.openxmlformats.org/markup-compatibility/2006" xmlns:a14="http://schemas.microsoft.com/office/drawing/2010/main">
      <mc:Choice Requires="a14">
        <xdr:graphicFrame macro="">
          <xdr:nvGraphicFramePr>
            <xdr:cNvPr id="11" name="Ship_Mode 1">
              <a:extLst>
                <a:ext uri="{FF2B5EF4-FFF2-40B4-BE49-F238E27FC236}">
                  <a16:creationId xmlns:a16="http://schemas.microsoft.com/office/drawing/2014/main" id="{F7A89D12-4F57-4DE7-BF64-888B16D10910}"/>
                </a:ext>
              </a:extLst>
            </xdr:cNvPr>
            <xdr:cNvGraphicFramePr/>
          </xdr:nvGraphicFramePr>
          <xdr:xfrm>
            <a:off x="0" y="0"/>
            <a:ext cx="0" cy="0"/>
          </xdr:xfrm>
          <a:graphic>
            <a:graphicData uri="http://schemas.microsoft.com/office/drawing/2010/slicer">
              <sle:slicer xmlns:sle="http://schemas.microsoft.com/office/drawing/2010/slicer" name="Ship_Mode 1"/>
            </a:graphicData>
          </a:graphic>
        </xdr:graphicFrame>
      </mc:Choice>
      <mc:Fallback xmlns="">
        <xdr:sp macro="" textlink="">
          <xdr:nvSpPr>
            <xdr:cNvPr id="0" name=""/>
            <xdr:cNvSpPr>
              <a:spLocks noTextEdit="1"/>
            </xdr:cNvSpPr>
          </xdr:nvSpPr>
          <xdr:spPr>
            <a:xfrm>
              <a:off x="12858750" y="293687"/>
              <a:ext cx="1738313" cy="1309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71437</xdr:colOff>
      <xdr:row>4</xdr:row>
      <xdr:rowOff>55562</xdr:rowOff>
    </xdr:from>
    <xdr:to>
      <xdr:col>2</xdr:col>
      <xdr:colOff>349249</xdr:colOff>
      <xdr:row>5</xdr:row>
      <xdr:rowOff>325437</xdr:rowOff>
    </xdr:to>
    <xdr:sp macro="" textlink="">
      <xdr:nvSpPr>
        <xdr:cNvPr id="12" name="Rectangle 11">
          <a:extLst>
            <a:ext uri="{FF2B5EF4-FFF2-40B4-BE49-F238E27FC236}">
              <a16:creationId xmlns:a16="http://schemas.microsoft.com/office/drawing/2014/main" id="{AE5F3100-EB6E-D973-628D-A41CE0A8C2A7}"/>
            </a:ext>
          </a:extLst>
        </xdr:cNvPr>
        <xdr:cNvSpPr/>
      </xdr:nvSpPr>
      <xdr:spPr>
        <a:xfrm>
          <a:off x="71437" y="873125"/>
          <a:ext cx="1500187" cy="635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Total Sales</a:t>
          </a:r>
        </a:p>
        <a:p>
          <a:pPr algn="ctr"/>
          <a:r>
            <a:rPr lang="en-IN" sz="1100" b="0" i="0" u="none" strike="noStrike">
              <a:solidFill>
                <a:schemeClr val="dk1"/>
              </a:solidFill>
              <a:effectLst/>
              <a:latin typeface="+mn-lt"/>
              <a:ea typeface="+mn-ea"/>
              <a:cs typeface="+mn-cs"/>
            </a:rPr>
            <a:t> ₹  15,22,50,162.50 </a:t>
          </a:r>
          <a:endParaRPr lang="en-IN" sz="1600"/>
        </a:p>
      </xdr:txBody>
    </xdr:sp>
    <xdr:clientData/>
  </xdr:twoCellAnchor>
  <xdr:twoCellAnchor>
    <xdr:from>
      <xdr:col>2</xdr:col>
      <xdr:colOff>485774</xdr:colOff>
      <xdr:row>4</xdr:row>
      <xdr:rowOff>41274</xdr:rowOff>
    </xdr:from>
    <xdr:to>
      <xdr:col>5</xdr:col>
      <xdr:colOff>152398</xdr:colOff>
      <xdr:row>5</xdr:row>
      <xdr:rowOff>311149</xdr:rowOff>
    </xdr:to>
    <xdr:sp macro="" textlink="">
      <xdr:nvSpPr>
        <xdr:cNvPr id="13" name="Rectangle 12">
          <a:extLst>
            <a:ext uri="{FF2B5EF4-FFF2-40B4-BE49-F238E27FC236}">
              <a16:creationId xmlns:a16="http://schemas.microsoft.com/office/drawing/2014/main" id="{D5AE4F98-5344-9D1B-4D89-2F718B782FFA}"/>
            </a:ext>
          </a:extLst>
        </xdr:cNvPr>
        <xdr:cNvSpPr/>
      </xdr:nvSpPr>
      <xdr:spPr>
        <a:xfrm>
          <a:off x="1708149" y="858837"/>
          <a:ext cx="1500187" cy="635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Total Profit</a:t>
          </a:r>
        </a:p>
        <a:p>
          <a:pPr algn="ctr"/>
          <a:r>
            <a:rPr lang="en-IN" sz="1100" b="0" i="0" u="none" strike="noStrike">
              <a:solidFill>
                <a:schemeClr val="dk1"/>
              </a:solidFill>
              <a:effectLst/>
              <a:latin typeface="+mn-lt"/>
              <a:ea typeface="+mn-ea"/>
              <a:cs typeface="+mn-cs"/>
            </a:rPr>
            <a:t> ₹  4,04,58,796.18 </a:t>
          </a:r>
          <a:endParaRPr lang="en-IN" sz="1600"/>
        </a:p>
      </xdr:txBody>
    </xdr:sp>
    <xdr:clientData/>
  </xdr:twoCellAnchor>
  <xdr:twoCellAnchor>
    <xdr:from>
      <xdr:col>0</xdr:col>
      <xdr:colOff>50798</xdr:colOff>
      <xdr:row>6</xdr:row>
      <xdr:rowOff>193674</xdr:rowOff>
    </xdr:from>
    <xdr:to>
      <xdr:col>2</xdr:col>
      <xdr:colOff>328610</xdr:colOff>
      <xdr:row>8</xdr:row>
      <xdr:rowOff>217486</xdr:rowOff>
    </xdr:to>
    <xdr:sp macro="" textlink="">
      <xdr:nvSpPr>
        <xdr:cNvPr id="14" name="Rectangle 13">
          <a:extLst>
            <a:ext uri="{FF2B5EF4-FFF2-40B4-BE49-F238E27FC236}">
              <a16:creationId xmlns:a16="http://schemas.microsoft.com/office/drawing/2014/main" id="{D6958409-38FD-AE8D-3FD5-E45E0D425B4F}"/>
            </a:ext>
          </a:extLst>
        </xdr:cNvPr>
        <xdr:cNvSpPr/>
      </xdr:nvSpPr>
      <xdr:spPr>
        <a:xfrm>
          <a:off x="50798" y="1717674"/>
          <a:ext cx="1500187" cy="635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Avg</a:t>
          </a:r>
          <a:r>
            <a:rPr lang="en-IN" sz="1600" b="1" baseline="0"/>
            <a:t> Rating</a:t>
          </a:r>
          <a:endParaRPr lang="en-IN" sz="1600" b="1"/>
        </a:p>
        <a:p>
          <a:pPr algn="ctr"/>
          <a:r>
            <a:rPr lang="en-IN" sz="1100" b="0" i="0" u="none" strike="noStrike">
              <a:solidFill>
                <a:schemeClr val="dk1"/>
              </a:solidFill>
              <a:effectLst/>
              <a:latin typeface="+mn-lt"/>
              <a:ea typeface="+mn-ea"/>
              <a:cs typeface="+mn-cs"/>
            </a:rPr>
            <a:t> 3.02 </a:t>
          </a:r>
          <a:endParaRPr lang="en-IN" sz="1600"/>
        </a:p>
      </xdr:txBody>
    </xdr:sp>
    <xdr:clientData/>
  </xdr:twoCellAnchor>
  <xdr:twoCellAnchor>
    <xdr:from>
      <xdr:col>2</xdr:col>
      <xdr:colOff>496886</xdr:colOff>
      <xdr:row>6</xdr:row>
      <xdr:rowOff>171449</xdr:rowOff>
    </xdr:from>
    <xdr:to>
      <xdr:col>5</xdr:col>
      <xdr:colOff>163510</xdr:colOff>
      <xdr:row>8</xdr:row>
      <xdr:rowOff>195261</xdr:rowOff>
    </xdr:to>
    <xdr:sp macro="" textlink="">
      <xdr:nvSpPr>
        <xdr:cNvPr id="15" name="Rectangle 14">
          <a:extLst>
            <a:ext uri="{FF2B5EF4-FFF2-40B4-BE49-F238E27FC236}">
              <a16:creationId xmlns:a16="http://schemas.microsoft.com/office/drawing/2014/main" id="{61FB7C20-BBE7-0E64-112F-8EEB0D8EE946}"/>
            </a:ext>
          </a:extLst>
        </xdr:cNvPr>
        <xdr:cNvSpPr/>
      </xdr:nvSpPr>
      <xdr:spPr>
        <a:xfrm>
          <a:off x="1719261" y="1695449"/>
          <a:ext cx="1500187" cy="635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Total</a:t>
          </a:r>
          <a:r>
            <a:rPr lang="en-IN" sz="1600" b="1" baseline="0"/>
            <a:t> Orders</a:t>
          </a:r>
          <a:endParaRPr lang="en-IN" sz="1600" b="1"/>
        </a:p>
        <a:p>
          <a:pPr algn="ctr"/>
          <a:r>
            <a:rPr lang="en-IN" sz="1100" b="0" i="0" u="none" strike="noStrike">
              <a:solidFill>
                <a:schemeClr val="dk1"/>
              </a:solidFill>
              <a:effectLst/>
              <a:latin typeface="+mn-lt"/>
              <a:ea typeface="+mn-ea"/>
              <a:cs typeface="+mn-cs"/>
            </a:rPr>
            <a:t> 4000</a:t>
          </a:r>
          <a:endParaRPr lang="en-IN"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2.326672106479" createdVersion="8" refreshedVersion="8" minRefreshableVersion="3" recordCount="4000" xr:uid="{539A3C22-8482-477C-8CBB-6AA05A5803D4}">
  <cacheSource type="worksheet">
    <worksheetSource name="Table1"/>
  </cacheSource>
  <cacheFields count="28">
    <cacheField name="Order_ID" numFmtId="0">
      <sharedItems/>
    </cacheField>
    <cacheField name="Order_Date" numFmtId="164">
      <sharedItems containsSemiMixedTypes="0" containsNonDate="0" containsDate="1" containsString="0" minDate="2024-05-18T00:00:00" maxDate="2026-05-19T00:00:00"/>
    </cacheField>
    <cacheField name="Year" numFmtId="164">
      <sharedItems/>
    </cacheField>
    <cacheField name="Month_No" numFmtId="1">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Ship_Date" numFmtId="164">
      <sharedItems containsSemiMixedTypes="0" containsNonDate="0" containsDate="1" containsString="0" minDate="2024-05-19T00:00:00" maxDate="2026-05-24T00:00:00"/>
    </cacheField>
    <cacheField name="Delivery_Days" numFmtId="0">
      <sharedItems containsSemiMixedTypes="0" containsString="0" containsNumber="1" containsInteger="1" minValue="1" maxValue="7"/>
    </cacheField>
    <cacheField name="Customer_ID" numFmtId="0">
      <sharedItems/>
    </cacheField>
    <cacheField name="Customer_Name" numFmtId="0">
      <sharedItems/>
    </cacheField>
    <cacheField name="Gender" numFmtId="0">
      <sharedItems count="2">
        <s v="Male"/>
        <s v="Female"/>
      </sharedItems>
    </cacheField>
    <cacheField name="Age" numFmtId="0">
      <sharedItems containsSemiMixedTypes="0" containsString="0" containsNumber="1" containsInteger="1" minValue="18" maxValue="65"/>
    </cacheField>
    <cacheField name="Age_Group" numFmtId="0">
      <sharedItems/>
    </cacheField>
    <cacheField name="City" numFmtId="0">
      <sharedItems/>
    </cacheField>
    <cacheField name="State" numFmtId="0">
      <sharedItems count="11">
        <s v="Uttar Pradesh"/>
        <s v="Karnataka"/>
        <s v="Rajasthan"/>
        <s v="West Bengal"/>
        <s v="Delhi"/>
        <s v="Gujarat"/>
        <s v="Tamil Nadu"/>
        <s v="Maharashtra"/>
        <s v="Odisha"/>
        <s v="Bihar"/>
        <s v="Telangana"/>
      </sharedItems>
    </cacheField>
    <cacheField name="Region" numFmtId="0">
      <sharedItems count="4">
        <s v="North"/>
        <s v="South"/>
        <s v="East"/>
        <s v="West"/>
      </sharedItems>
    </cacheField>
    <cacheField name="Product_Category" numFmtId="0">
      <sharedItems count="5">
        <s v="Sports"/>
        <s v="Electronics"/>
        <s v="Furniture"/>
        <s v="Groceries"/>
        <s v="Clothing"/>
      </sharedItems>
    </cacheField>
    <cacheField name="Product_Name" numFmtId="0">
      <sharedItems count="25">
        <s v="Cricket Bat"/>
        <s v="Smart TV"/>
        <s v="Laptop"/>
        <s v="Office Chair"/>
        <s v="Tennis Racket"/>
        <s v="Headphones"/>
        <s v="Rice Bag"/>
        <s v="Bookshelf"/>
        <s v="Jacket"/>
        <s v="Jeans"/>
        <s v="Smartphone"/>
        <s v="Dumbbells"/>
        <s v="Bed Frame"/>
        <s v="Sneakers"/>
        <s v="Sofa"/>
        <s v="Dining Table"/>
        <s v="T-Shirt"/>
        <s v="Tea Powder"/>
        <s v="Tablet"/>
        <s v="Football"/>
        <s v="Cooking Oil"/>
        <s v="Milk Pack"/>
        <s v="Snacks Pack"/>
        <s v="Yoga Mat"/>
        <s v="Kurta"/>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60" maxValue="55000"/>
    </cacheField>
    <cacheField name="Discount" numFmtId="0">
      <sharedItems containsSemiMixedTypes="0" containsString="0" containsNumber="1" containsInteger="1" minValue="0" maxValue="25"/>
    </cacheField>
    <cacheField name="Sales" numFmtId="0">
      <sharedItems containsSemiMixedTypes="0" containsString="0" containsNumber="1" minValue="45" maxValue="440000" count="495">
        <n v="7500"/>
        <n v="64000"/>
        <n v="209000"/>
        <n v="8500"/>
        <n v="28000"/>
        <n v="19200"/>
        <n v="3400"/>
        <n v="4800"/>
        <n v="29750"/>
        <n v="21000"/>
        <n v="10260"/>
        <n v="3600"/>
        <n v="80000"/>
        <n v="24000"/>
        <n v="56250"/>
        <n v="34200"/>
        <n v="3000"/>
        <n v="25500"/>
        <n v="84000"/>
        <n v="720"/>
        <n v="8640"/>
        <n v="112500"/>
        <n v="32400"/>
        <n v="192000"/>
        <n v="4050"/>
        <n v="32000"/>
        <n v="41250"/>
        <n v="1350"/>
        <n v="13125"/>
        <n v="1620"/>
        <n v="76500"/>
        <n v="2700"/>
        <n v="6000"/>
        <n v="7650"/>
        <n v="16625"/>
        <n v="12000"/>
        <n v="6840"/>
        <n v="1900"/>
        <n v="51"/>
        <n v="40000"/>
        <n v="144000"/>
        <n v="1680"/>
        <n v="9975"/>
        <n v="4250"/>
        <n v="6800"/>
        <n v="360"/>
        <n v="2560"/>
        <n v="4560"/>
        <n v="7140"/>
        <n v="13500"/>
        <n v="228000"/>
        <n v="9000"/>
        <n v="306"/>
        <n v="19000"/>
        <n v="11520"/>
        <n v="100000"/>
        <n v="6120"/>
        <n v="4000"/>
        <n v="86400"/>
        <n v="33600"/>
        <n v="5600"/>
        <n v="10240"/>
        <n v="2040"/>
        <n v="2025"/>
        <n v="2400"/>
        <n v="1500"/>
        <n v="18375"/>
        <n v="42500"/>
        <n v="1282.5"/>
        <n v="7200"/>
        <n v="2160"/>
        <n v="108000"/>
        <n v="5320"/>
        <n v="855"/>
        <n v="765"/>
        <n v="49000"/>
        <n v="6080"/>
        <n v="3840"/>
        <n v="26600"/>
        <n v="54000"/>
        <n v="30000"/>
        <n v="220000"/>
        <n v="3750"/>
        <n v="47500"/>
        <n v="126000"/>
        <n v="18000"/>
        <n v="2880"/>
        <n v="13300"/>
        <n v="12160"/>
        <n v="187000"/>
        <n v="14000"/>
        <n v="7680"/>
        <n v="28800"/>
        <n v="190000"/>
        <n v="8000"/>
        <n v="8550"/>
        <n v="48000"/>
        <n v="12500"/>
        <n v="5250"/>
        <n v="285"/>
        <n v="1800"/>
        <n v="6480"/>
        <n v="4080"/>
        <n v="31500"/>
        <n v="432"/>
        <n v="165000"/>
        <n v="480"/>
        <n v="15000"/>
        <n v="1530"/>
        <n v="85000"/>
        <n v="90"/>
        <n v="17850"/>
        <n v="2550"/>
        <n v="11250"/>
        <n v="440000"/>
        <n v="408"/>
        <n v="2137.5"/>
        <n v="6300"/>
        <n v="6720"/>
        <n v="399"/>
        <n v="1875"/>
        <n v="96000"/>
        <n v="120"/>
        <n v="13600"/>
        <n v="18750"/>
        <n v="198000"/>
        <n v="4760"/>
        <n v="8160"/>
        <n v="38250"/>
        <n v="67500"/>
        <n v="2625"/>
        <n v="28500"/>
        <n v="900"/>
        <n v="4275"/>
        <n v="14400"/>
        <n v="7875"/>
        <n v="23625"/>
        <n v="5700"/>
        <n v="275000"/>
        <n v="810"/>
        <n v="102000"/>
        <n v="5120"/>
        <n v="1360"/>
        <n v="4480"/>
        <n v="3420"/>
        <n v="160000"/>
        <n v="15200"/>
        <n v="374000"/>
        <n v="4500"/>
        <n v="21600"/>
        <n v="25200"/>
        <n v="385000"/>
        <n v="180000"/>
        <n v="63750"/>
        <n v="2720"/>
        <n v="110000"/>
        <n v="170000"/>
        <n v="1200"/>
        <n v="12800"/>
        <n v="7600"/>
        <n v="5040"/>
        <n v="9450"/>
        <n v="352000"/>
        <n v="25000"/>
        <n v="200000"/>
        <n v="10500"/>
        <n v="37500"/>
        <n v="4750"/>
        <n v="81000"/>
        <n v="153000"/>
        <n v="1520"/>
        <n v="5100"/>
        <n v="8400"/>
        <n v="11475"/>
        <n v="75000"/>
        <n v="1020"/>
        <n v="255"/>
        <n v="45000"/>
        <n v="3060"/>
        <n v="1140"/>
        <n v="27000"/>
        <n v="2500"/>
        <n v="20400"/>
        <n v="50000"/>
        <n v="19950"/>
        <n v="56000"/>
        <n v="382.5"/>
        <n v="4590"/>
        <n v="240"/>
        <n v="10800"/>
        <n v="7560"/>
        <n v="247500"/>
        <n v="5760"/>
        <n v="216000"/>
        <n v="192"/>
        <n v="15750"/>
        <n v="9600"/>
        <n v="11900"/>
        <n v="3375"/>
        <n v="20825"/>
        <n v="16800"/>
        <n v="57000"/>
        <n v="72000"/>
        <n v="88000"/>
        <n v="150000"/>
        <n v="11400"/>
        <n v="324"/>
        <n v="19125"/>
        <n v="22500"/>
        <n v="10125"/>
        <n v="95000"/>
        <n v="30600"/>
        <n v="136800"/>
        <n v="22400"/>
        <n v="1080"/>
        <n v="12750"/>
        <n v="42000"/>
        <n v="2565"/>
        <n v="157500"/>
        <n v="228"/>
        <n v="57600"/>
        <n v="189000"/>
        <n v="4320"/>
        <n v="2800"/>
        <n v="9500"/>
        <n v="171000"/>
        <n v="2250"/>
        <n v="175000"/>
        <n v="12600"/>
        <n v="6400"/>
        <n v="2362.5"/>
        <n v="7125"/>
        <n v="140000"/>
        <n v="119700"/>
        <n v="5400"/>
        <n v="24300"/>
        <n v="37800"/>
        <n v="25600"/>
        <n v="17000"/>
        <n v="17500"/>
        <n v="148750"/>
        <n v="90000"/>
        <n v="4860"/>
        <n v="5625"/>
        <n v="297000"/>
        <n v="20000"/>
        <n v="288"/>
        <n v="71250"/>
        <n v="2125"/>
        <n v="304000"/>
        <n v="3040"/>
        <n v="7980"/>
        <n v="1920"/>
        <n v="28350"/>
        <n v="3200"/>
        <n v="5950"/>
        <n v="2280"/>
        <n v="96"/>
        <n v="378"/>
        <n v="2100"/>
        <n v="24320"/>
        <n v="336"/>
        <n v="51000"/>
        <n v="17280"/>
        <n v="99000"/>
        <n v="600"/>
        <n v="1440"/>
        <n v="120000"/>
        <n v="142500"/>
        <n v="20160"/>
        <n v="11875"/>
        <n v="3240"/>
        <n v="106250"/>
        <n v="1147.5"/>
        <n v="127500"/>
        <n v="171"/>
        <n v="123750"/>
        <n v="114000"/>
        <n v="64800"/>
        <n v="51300"/>
        <n v="180"/>
        <n v="144"/>
        <n v="3825"/>
        <n v="17920"/>
        <n v="1710"/>
        <n v="135000"/>
        <n v="23800"/>
        <n v="12960"/>
        <n v="2975"/>
        <n v="18240"/>
        <n v="330000"/>
        <n v="55000"/>
        <n v="26250"/>
        <n v="675"/>
        <n v="156750"/>
        <n v="3150"/>
        <n v="16000"/>
        <n v="9720"/>
        <n v="36000"/>
        <n v="14250"/>
        <n v="5985"/>
        <n v="6375"/>
        <n v="6750"/>
        <n v="6650"/>
        <n v="35000"/>
        <n v="45900"/>
        <n v="29925"/>
        <n v="225"/>
        <n v="1425"/>
        <n v="94500"/>
        <n v="60000"/>
        <n v="21280"/>
        <n v="15300"/>
        <n v="125000"/>
        <n v="108"/>
        <n v="34000"/>
        <n v="3325"/>
        <n v="24500"/>
        <n v="45"/>
        <n v="76000"/>
        <n v="162000"/>
        <n v="131250"/>
        <n v="166250"/>
        <n v="3800"/>
        <n v="118750"/>
        <n v="9120"/>
        <n v="270"/>
        <n v="89250"/>
        <n v="4200"/>
        <n v="11970"/>
        <n v="456"/>
        <n v="100800"/>
        <n v="570"/>
        <n v="9180"/>
        <n v="320000"/>
        <n v="1280"/>
        <n v="152000"/>
        <n v="5355"/>
        <n v="960"/>
        <n v="1600"/>
        <n v="122400"/>
        <n v="16875"/>
        <n v="25650"/>
        <n v="42750"/>
        <n v="93750"/>
        <n v="85500"/>
        <n v="20250"/>
        <n v="1575"/>
        <n v="238000"/>
        <n v="21375"/>
        <n v="43200"/>
        <n v="1912.5"/>
        <n v="313500"/>
        <n v="280500"/>
        <n v="38000"/>
        <n v="33250"/>
        <n v="280000"/>
        <n v="33750"/>
        <n v="233750"/>
        <n v="21760"/>
        <n v="57"/>
        <n v="252000"/>
        <n v="9375"/>
        <n v="261250"/>
        <n v="365750"/>
        <n v="680"/>
        <n v="44800"/>
        <n v="1125"/>
        <n v="10200"/>
        <n v="1890"/>
        <n v="52250"/>
        <n v="10080"/>
        <n v="450"/>
        <n v="1687.5"/>
        <n v="2520"/>
        <n v="288750"/>
        <n v="308000"/>
        <n v="405"/>
        <n v="46750"/>
        <n v="23750"/>
        <n v="266000"/>
        <n v="240000"/>
        <n v="13680"/>
        <n v="102"/>
        <n v="204000"/>
        <n v="82500"/>
        <n v="272000"/>
        <n v="20480"/>
        <n v="11340"/>
        <n v="18900"/>
        <n v="21250"/>
        <n v="14875"/>
        <n v="128000"/>
        <n v="1215"/>
        <n v="8100"/>
        <n v="23275"/>
        <n v="26775"/>
        <n v="540"/>
        <n v="68000"/>
        <n v="19040"/>
        <n v="5000"/>
        <n v="1700"/>
        <n v="206250"/>
        <n v="216"/>
        <n v="16200"/>
        <n v="136000"/>
        <n v="12825"/>
        <n v="1995"/>
        <n v="36750"/>
        <n v="7000"/>
        <n v="337.5"/>
        <n v="384"/>
        <n v="300"/>
        <n v="1785"/>
        <n v="148500"/>
        <n v="760"/>
        <n v="2992.5"/>
        <n v="135"/>
        <n v="47600"/>
        <n v="93500"/>
        <n v="2000"/>
        <n v="199500"/>
        <n v="61200"/>
        <n v="176000"/>
        <n v="288000"/>
        <n v="12240"/>
        <n v="327250"/>
        <n v="510"/>
        <n v="40500"/>
        <n v="2430"/>
        <n v="168000"/>
        <n v="46550"/>
        <n v="162"/>
        <n v="2295"/>
        <n v="53200"/>
        <n v="10000"/>
        <n v="5670"/>
        <n v="50400"/>
        <n v="22050"/>
        <n v="23040"/>
        <n v="35700"/>
        <n v="357"/>
        <n v="2850"/>
        <n v="178500"/>
        <n v="346500"/>
        <n v="427.5"/>
        <n v="17100"/>
        <n v="12150"/>
        <n v="99750"/>
        <n v="44100"/>
        <n v="418000"/>
        <n v="2677.5"/>
        <n v="224000"/>
        <n v="44000"/>
        <n v="342"/>
        <n v="107100"/>
        <n v="78750"/>
        <n v="5440"/>
        <n v="2375"/>
        <n v="105000"/>
        <n v="264000"/>
        <n v="39200"/>
        <n v="256000"/>
        <n v="30400"/>
        <n v="11200"/>
        <n v="210000"/>
        <n v="19600"/>
        <n v="10710"/>
        <n v="48"/>
        <n v="1012.5"/>
        <n v="8925"/>
        <n v="102600"/>
        <n v="4725"/>
        <n v="10880"/>
        <n v="153"/>
        <n v="27200"/>
        <n v="22950"/>
        <n v="132000"/>
        <n v="10625"/>
        <n v="15360"/>
        <n v="104500"/>
        <n v="54"/>
        <n v="204"/>
        <n v="396000"/>
        <n v="129600"/>
        <n v="91800"/>
        <n v="48600"/>
        <n v="315"/>
        <n v="113400"/>
        <n v="5130"/>
        <n v="1275"/>
        <n v="41650"/>
        <n v="800"/>
        <n v="68400"/>
        <n v="2835"/>
      </sharedItems>
    </cacheField>
    <cacheField name="Sales_Category" numFmtId="0">
      <sharedItems count="2">
        <s v="Low"/>
        <s v="High"/>
      </sharedItems>
    </cacheField>
    <cacheField name="Profit" numFmtId="0">
      <sharedItems containsSemiMixedTypes="0" containsString="0" containsNumber="1" minValue="4.5599999999999996" maxValue="177062.89"/>
    </cacheField>
    <cacheField name="Profit_Margin" numFmtId="0">
      <sharedItems containsSemiMixedTypes="0" containsString="0" containsNumber="1" minValue="0.10010952380952381" maxValue="0.44990000000000002"/>
    </cacheField>
    <cacheField name="Ship_Mode" numFmtId="0">
      <sharedItems count="3">
        <s v="Express"/>
        <s v="Same Day"/>
        <s v="Standard"/>
      </sharedItems>
    </cacheField>
    <cacheField name="Payment_Mode" numFmtId="0">
      <sharedItems/>
    </cacheField>
    <cacheField name="Rating" numFmtId="0">
      <sharedItems containsSemiMixedTypes="0" containsString="0" containsNumber="1" containsInteger="1" minValue="1" maxValue="5"/>
    </cacheField>
    <cacheField name="Returned" numFmtId="0">
      <sharedItems/>
    </cacheField>
  </cacheFields>
  <extLst>
    <ext xmlns:x14="http://schemas.microsoft.com/office/spreadsheetml/2009/9/main" uri="{725AE2AE-9491-48be-B2B4-4EB974FC3084}">
      <x14:pivotCacheDefinition pivotCacheId="1028726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ORD00002"/>
    <d v="2025-01-12T00:00:00"/>
    <s v="2025"/>
    <n v="1"/>
    <x v="0"/>
    <d v="2025-01-13T00:00:00"/>
    <n v="1"/>
    <s v="CUST2535"/>
    <s v="Misha Wali"/>
    <x v="0"/>
    <n v="32"/>
    <s v="Senior"/>
    <s v="Lucknow"/>
    <x v="0"/>
    <x v="0"/>
    <x v="0"/>
    <x v="0"/>
    <n v="4"/>
    <n v="2500"/>
    <n v="25"/>
    <x v="0"/>
    <x v="0"/>
    <n v="1669.05"/>
    <n v="0.22253999999999999"/>
    <x v="0"/>
    <s v="Cash"/>
    <n v="5"/>
    <s v="No"/>
  </r>
  <r>
    <s v="ORD00013"/>
    <d v="2025-01-15T00:00:00"/>
    <s v="2025"/>
    <n v="1"/>
    <x v="0"/>
    <d v="2025-01-17T00:00:00"/>
    <n v="2"/>
    <s v="CUST1949"/>
    <s v="Anika Gill"/>
    <x v="0"/>
    <n v="54"/>
    <s v="Senior"/>
    <s v="Bengaluru"/>
    <x v="1"/>
    <x v="1"/>
    <x v="1"/>
    <x v="1"/>
    <n v="2"/>
    <n v="40000"/>
    <n v="20"/>
    <x v="1"/>
    <x v="1"/>
    <n v="11645.31"/>
    <n v="0.18195796875"/>
    <x v="1"/>
    <s v="Card"/>
    <n v="2"/>
    <s v="No"/>
  </r>
  <r>
    <s v="ORD00019"/>
    <d v="2025-01-17T00:00:00"/>
    <s v="2025"/>
    <n v="1"/>
    <x v="0"/>
    <d v="2025-01-24T00:00:00"/>
    <n v="7"/>
    <s v="CUST2604"/>
    <s v="Kiara Kala"/>
    <x v="0"/>
    <n v="59"/>
    <s v="Senior"/>
    <s v="Lucknow"/>
    <x v="0"/>
    <x v="0"/>
    <x v="1"/>
    <x v="2"/>
    <n v="4"/>
    <n v="55000"/>
    <n v="5"/>
    <x v="2"/>
    <x v="1"/>
    <n v="64320.81"/>
    <n v="0.3077550717703349"/>
    <x v="0"/>
    <s v="Card"/>
    <n v="4"/>
    <s v="No"/>
  </r>
  <r>
    <s v="ORD00022"/>
    <d v="2025-01-31T00:00:00"/>
    <s v="2025"/>
    <n v="1"/>
    <x v="0"/>
    <d v="2025-02-01T00:00:00"/>
    <n v="1"/>
    <s v="CUST9320"/>
    <s v="Badal Bhardwaj"/>
    <x v="0"/>
    <n v="29"/>
    <s v="Senior"/>
    <s v="Bengaluru"/>
    <x v="1"/>
    <x v="1"/>
    <x v="0"/>
    <x v="0"/>
    <n v="4"/>
    <n v="2500"/>
    <n v="15"/>
    <x v="3"/>
    <x v="0"/>
    <n v="3468.34"/>
    <n v="0.40804000000000001"/>
    <x v="1"/>
    <s v="Card"/>
    <n v="5"/>
    <s v="No"/>
  </r>
  <r>
    <s v="ORD00037"/>
    <d v="2025-01-04T00:00:00"/>
    <s v="2025"/>
    <n v="1"/>
    <x v="0"/>
    <d v="2025-01-08T00:00:00"/>
    <n v="4"/>
    <s v="CUST8244"/>
    <s v="Armaan Basu"/>
    <x v="0"/>
    <n v="50"/>
    <s v="Senior"/>
    <s v="Jaipur"/>
    <x v="2"/>
    <x v="0"/>
    <x v="2"/>
    <x v="3"/>
    <n v="5"/>
    <n v="7000"/>
    <n v="20"/>
    <x v="4"/>
    <x v="1"/>
    <n v="6094.23"/>
    <n v="0.2176510714285714"/>
    <x v="2"/>
    <s v="Cash"/>
    <n v="5"/>
    <s v="No"/>
  </r>
  <r>
    <s v="ORD00052"/>
    <d v="2026-01-31T00:00:00"/>
    <s v="2026"/>
    <n v="1"/>
    <x v="0"/>
    <d v="2026-02-03T00:00:00"/>
    <n v="3"/>
    <s v="CUST8385"/>
    <s v="Navya Swaminathan"/>
    <x v="0"/>
    <n v="47"/>
    <s v="Senior"/>
    <s v="Kolkata"/>
    <x v="3"/>
    <x v="2"/>
    <x v="0"/>
    <x v="4"/>
    <n v="6"/>
    <n v="3200"/>
    <n v="0"/>
    <x v="5"/>
    <x v="1"/>
    <n v="5318.26"/>
    <n v="0.27699270833333334"/>
    <x v="2"/>
    <s v="UPI"/>
    <n v="3"/>
    <s v="No"/>
  </r>
  <r>
    <s v="ORD00085"/>
    <d v="2025-01-13T00:00:00"/>
    <s v="2025"/>
    <n v="1"/>
    <x v="0"/>
    <d v="2025-01-19T00:00:00"/>
    <n v="6"/>
    <s v="CUST7511"/>
    <s v="Mahika Barad"/>
    <x v="1"/>
    <n v="23"/>
    <s v="Senior"/>
    <s v="Delhi"/>
    <x v="4"/>
    <x v="0"/>
    <x v="1"/>
    <x v="5"/>
    <n v="2"/>
    <n v="2000"/>
    <n v="15"/>
    <x v="6"/>
    <x v="0"/>
    <n v="1091.3800000000001"/>
    <n v="0.32099411764705887"/>
    <x v="1"/>
    <s v="UPI"/>
    <n v="3"/>
    <s v="No"/>
  </r>
  <r>
    <s v="ORD00098"/>
    <d v="2025-01-08T00:00:00"/>
    <s v="2025"/>
    <n v="1"/>
    <x v="0"/>
    <d v="2025-01-13T00:00:00"/>
    <n v="5"/>
    <s v="CUST6400"/>
    <s v="Madhup Ranganathan"/>
    <x v="0"/>
    <n v="44"/>
    <s v="Senior"/>
    <s v="Ahmedabad"/>
    <x v="5"/>
    <x v="3"/>
    <x v="3"/>
    <x v="6"/>
    <n v="5"/>
    <n v="1200"/>
    <n v="20"/>
    <x v="7"/>
    <x v="0"/>
    <n v="1635.09"/>
    <n v="0.34064374999999997"/>
    <x v="2"/>
    <s v="Card"/>
    <n v="1"/>
    <s v="No"/>
  </r>
  <r>
    <s v="ORD00101"/>
    <d v="2025-01-03T00:00:00"/>
    <s v="2025"/>
    <n v="1"/>
    <x v="0"/>
    <d v="2025-01-05T00:00:00"/>
    <n v="2"/>
    <s v="CUST1502"/>
    <s v="Ivan Deo"/>
    <x v="0"/>
    <n v="65"/>
    <s v="Senior"/>
    <s v="Lucknow"/>
    <x v="0"/>
    <x v="0"/>
    <x v="2"/>
    <x v="7"/>
    <n v="7"/>
    <n v="5000"/>
    <n v="15"/>
    <x v="8"/>
    <x v="1"/>
    <n v="9837.92"/>
    <n v="0.33068638655462185"/>
    <x v="0"/>
    <s v="Cash"/>
    <n v="3"/>
    <s v="No"/>
  </r>
  <r>
    <s v="ORD00104"/>
    <d v="2025-01-18T00:00:00"/>
    <s v="2025"/>
    <n v="1"/>
    <x v="0"/>
    <d v="2025-01-19T00:00:00"/>
    <n v="1"/>
    <s v="CUST4349"/>
    <s v="Trisha Balay"/>
    <x v="1"/>
    <n v="31"/>
    <s v="Senior"/>
    <s v="Chennai"/>
    <x v="6"/>
    <x v="1"/>
    <x v="4"/>
    <x v="8"/>
    <n v="6"/>
    <n v="3500"/>
    <n v="0"/>
    <x v="9"/>
    <x v="1"/>
    <n v="9393.19"/>
    <n v="0.44729476190476192"/>
    <x v="0"/>
    <s v="Cash"/>
    <n v="4"/>
    <s v="No"/>
  </r>
  <r>
    <s v="ORD00107"/>
    <d v="2026-01-29T00:00:00"/>
    <s v="2026"/>
    <n v="1"/>
    <x v="0"/>
    <d v="2026-02-02T00:00:00"/>
    <n v="4"/>
    <s v="CUST7560"/>
    <s v="Madhup Sharma"/>
    <x v="0"/>
    <n v="43"/>
    <s v="Senior"/>
    <s v="Pune"/>
    <x v="7"/>
    <x v="3"/>
    <x v="4"/>
    <x v="9"/>
    <n v="6"/>
    <n v="1800"/>
    <n v="5"/>
    <x v="10"/>
    <x v="1"/>
    <n v="4342.72"/>
    <n v="0.42326705653021446"/>
    <x v="2"/>
    <s v="UPI"/>
    <n v="1"/>
    <s v="No"/>
  </r>
  <r>
    <s v="ORD00133"/>
    <d v="2026-01-21T00:00:00"/>
    <s v="2026"/>
    <n v="1"/>
    <x v="0"/>
    <d v="2026-01-23T00:00:00"/>
    <n v="2"/>
    <s v="CUST1510"/>
    <s v="Aaina Ramanathan"/>
    <x v="0"/>
    <n v="56"/>
    <s v="Senior"/>
    <s v="Bhubaneswar"/>
    <x v="8"/>
    <x v="2"/>
    <x v="3"/>
    <x v="6"/>
    <n v="3"/>
    <n v="1200"/>
    <n v="0"/>
    <x v="11"/>
    <x v="0"/>
    <n v="1322.65"/>
    <n v="0.3674027777777778"/>
    <x v="1"/>
    <s v="Card"/>
    <n v="3"/>
    <s v="No"/>
  </r>
  <r>
    <s v="ORD00155"/>
    <d v="2025-01-20T00:00:00"/>
    <s v="2025"/>
    <n v="1"/>
    <x v="0"/>
    <d v="2025-01-22T00:00:00"/>
    <n v="2"/>
    <s v="CUST7723"/>
    <s v="Shayak Walia"/>
    <x v="1"/>
    <n v="65"/>
    <s v="Senior"/>
    <s v="Patna"/>
    <x v="9"/>
    <x v="2"/>
    <x v="1"/>
    <x v="10"/>
    <n v="4"/>
    <n v="25000"/>
    <n v="20"/>
    <x v="12"/>
    <x v="1"/>
    <n v="26898.61"/>
    <n v="0.33623262500000001"/>
    <x v="0"/>
    <s v="Card"/>
    <n v="4"/>
    <s v="No"/>
  </r>
  <r>
    <s v="ORD00187"/>
    <d v="2025-01-22T00:00:00"/>
    <s v="2025"/>
    <n v="1"/>
    <x v="0"/>
    <d v="2025-01-24T00:00:00"/>
    <n v="2"/>
    <s v="CUST9285"/>
    <s v="Oorja Agrawal"/>
    <x v="1"/>
    <n v="41"/>
    <s v="Senior"/>
    <s v="Hyderabad"/>
    <x v="10"/>
    <x v="1"/>
    <x v="0"/>
    <x v="11"/>
    <n v="8"/>
    <n v="4000"/>
    <n v="25"/>
    <x v="13"/>
    <x v="1"/>
    <n v="6702.02"/>
    <n v="0.27925083333333334"/>
    <x v="0"/>
    <s v="Card"/>
    <n v="1"/>
    <s v="No"/>
  </r>
  <r>
    <s v="ORD00192"/>
    <d v="2025-01-27T00:00:00"/>
    <s v="2025"/>
    <n v="1"/>
    <x v="0"/>
    <d v="2025-02-01T00:00:00"/>
    <n v="5"/>
    <s v="CUST1539"/>
    <s v="Jhanvi Sandal"/>
    <x v="0"/>
    <n v="38"/>
    <s v="Senior"/>
    <s v="Hyderabad"/>
    <x v="10"/>
    <x v="1"/>
    <x v="2"/>
    <x v="12"/>
    <n v="3"/>
    <n v="25000"/>
    <n v="25"/>
    <x v="14"/>
    <x v="1"/>
    <n v="9150.98"/>
    <n v="0.16268408888888888"/>
    <x v="1"/>
    <s v="Card"/>
    <n v="1"/>
    <s v="No"/>
  </r>
  <r>
    <s v="ORD00194"/>
    <d v="2026-01-27T00:00:00"/>
    <s v="2026"/>
    <n v="1"/>
    <x v="0"/>
    <d v="2026-02-03T00:00:00"/>
    <n v="7"/>
    <s v="CUST7499"/>
    <s v="Saanvi Kadakia"/>
    <x v="1"/>
    <n v="19"/>
    <s v="Teen"/>
    <s v="Bhubaneswar"/>
    <x v="8"/>
    <x v="2"/>
    <x v="4"/>
    <x v="13"/>
    <n v="8"/>
    <n v="4500"/>
    <n v="5"/>
    <x v="15"/>
    <x v="1"/>
    <n v="11130.94"/>
    <n v="0.32546608187134507"/>
    <x v="1"/>
    <s v="Cash"/>
    <n v="4"/>
    <s v="No"/>
  </r>
  <r>
    <s v="ORD00208"/>
    <d v="2025-01-23T00:00:00"/>
    <s v="2025"/>
    <n v="1"/>
    <x v="0"/>
    <d v="2025-01-24T00:00:00"/>
    <n v="1"/>
    <s v="CUST5919"/>
    <s v="Ela Master"/>
    <x v="0"/>
    <n v="63"/>
    <s v="Senior"/>
    <s v="Bengaluru"/>
    <x v="1"/>
    <x v="1"/>
    <x v="1"/>
    <x v="5"/>
    <n v="2"/>
    <n v="2000"/>
    <n v="25"/>
    <x v="16"/>
    <x v="0"/>
    <n v="509.95"/>
    <n v="0.16998333333333332"/>
    <x v="1"/>
    <s v="Card"/>
    <n v="2"/>
    <s v="No"/>
  </r>
  <r>
    <s v="ORD00217"/>
    <d v="2025-01-09T00:00:00"/>
    <s v="2025"/>
    <n v="1"/>
    <x v="0"/>
    <d v="2025-01-11T00:00:00"/>
    <n v="2"/>
    <s v="CUST7965"/>
    <s v="Zoya D’Alia"/>
    <x v="0"/>
    <n v="65"/>
    <s v="Senior"/>
    <s v="Bhubaneswar"/>
    <x v="8"/>
    <x v="2"/>
    <x v="2"/>
    <x v="14"/>
    <n v="1"/>
    <n v="30000"/>
    <n v="15"/>
    <x v="17"/>
    <x v="1"/>
    <n v="9129.3700000000008"/>
    <n v="0.35801450980392158"/>
    <x v="2"/>
    <s v="Card"/>
    <n v="1"/>
    <s v="No"/>
  </r>
  <r>
    <s v="ORD00228"/>
    <d v="2026-01-25T00:00:00"/>
    <s v="2026"/>
    <n v="1"/>
    <x v="0"/>
    <d v="2026-01-30T00:00:00"/>
    <n v="5"/>
    <s v="CUST3688"/>
    <s v="Biju Chaudhuri"/>
    <x v="1"/>
    <n v="40"/>
    <s v="Senior"/>
    <s v="Patna"/>
    <x v="9"/>
    <x v="2"/>
    <x v="2"/>
    <x v="15"/>
    <n v="7"/>
    <n v="15000"/>
    <n v="20"/>
    <x v="18"/>
    <x v="1"/>
    <n v="17614.95"/>
    <n v="0.20970178571428572"/>
    <x v="2"/>
    <s v="Card"/>
    <n v="2"/>
    <s v="Yes"/>
  </r>
  <r>
    <s v="ORD00236"/>
    <d v="2025-01-25T00:00:00"/>
    <s v="2025"/>
    <n v="1"/>
    <x v="0"/>
    <d v="2025-01-30T00:00:00"/>
    <n v="5"/>
    <s v="CUST5247"/>
    <s v="Ishita Reddy"/>
    <x v="0"/>
    <n v="41"/>
    <s v="Senior"/>
    <s v="Chennai"/>
    <x v="6"/>
    <x v="1"/>
    <x v="4"/>
    <x v="16"/>
    <n v="1"/>
    <n v="800"/>
    <n v="10"/>
    <x v="19"/>
    <x v="0"/>
    <n v="120.61"/>
    <n v="0.16751388888888888"/>
    <x v="0"/>
    <s v="Cash"/>
    <n v="3"/>
    <s v="No"/>
  </r>
  <r>
    <s v="ORD00240"/>
    <d v="2025-01-21T00:00:00"/>
    <s v="2025"/>
    <n v="1"/>
    <x v="0"/>
    <d v="2025-01-22T00:00:00"/>
    <n v="1"/>
    <s v="CUST3938"/>
    <s v="Renee Dani"/>
    <x v="0"/>
    <n v="51"/>
    <s v="Senior"/>
    <s v="Hyderabad"/>
    <x v="10"/>
    <x v="1"/>
    <x v="3"/>
    <x v="6"/>
    <n v="8"/>
    <n v="1200"/>
    <n v="10"/>
    <x v="20"/>
    <x v="0"/>
    <n v="1548.85"/>
    <n v="0.17926504629629628"/>
    <x v="1"/>
    <s v="UPI"/>
    <n v="3"/>
    <s v="No"/>
  </r>
  <r>
    <s v="ORD00242"/>
    <d v="2025-01-14T00:00:00"/>
    <s v="2025"/>
    <n v="1"/>
    <x v="0"/>
    <d v="2025-01-19T00:00:00"/>
    <n v="5"/>
    <s v="CUST5016"/>
    <s v="Kaira Borde"/>
    <x v="0"/>
    <n v="18"/>
    <s v="Teen"/>
    <s v="Delhi"/>
    <x v="4"/>
    <x v="0"/>
    <x v="1"/>
    <x v="10"/>
    <n v="6"/>
    <n v="25000"/>
    <n v="25"/>
    <x v="21"/>
    <x v="1"/>
    <n v="17566.77"/>
    <n v="0.15614906666666667"/>
    <x v="2"/>
    <s v="Cash"/>
    <n v="1"/>
    <s v="No"/>
  </r>
  <r>
    <s v="ORD00253"/>
    <d v="2026-01-08T00:00:00"/>
    <s v="2026"/>
    <n v="1"/>
    <x v="0"/>
    <d v="2026-01-10T00:00:00"/>
    <n v="2"/>
    <s v="CUST9907"/>
    <s v="Zara Venkatesh"/>
    <x v="0"/>
    <n v="42"/>
    <s v="Senior"/>
    <s v="Patna"/>
    <x v="9"/>
    <x v="2"/>
    <x v="4"/>
    <x v="13"/>
    <n v="8"/>
    <n v="4500"/>
    <n v="10"/>
    <x v="22"/>
    <x v="1"/>
    <n v="4230.24"/>
    <n v="0.13056296296296296"/>
    <x v="0"/>
    <s v="Card"/>
    <n v="5"/>
    <s v="No"/>
  </r>
  <r>
    <s v="ORD00254"/>
    <d v="2026-01-20T00:00:00"/>
    <s v="2026"/>
    <n v="1"/>
    <x v="0"/>
    <d v="2026-01-21T00:00:00"/>
    <n v="1"/>
    <s v="CUST6224"/>
    <s v="Amani Keer"/>
    <x v="0"/>
    <n v="19"/>
    <s v="Teen"/>
    <s v="Pune"/>
    <x v="7"/>
    <x v="3"/>
    <x v="1"/>
    <x v="1"/>
    <n v="6"/>
    <n v="40000"/>
    <n v="20"/>
    <x v="23"/>
    <x v="1"/>
    <n v="19226.490000000002"/>
    <n v="0.10013796875000001"/>
    <x v="1"/>
    <s v="Card"/>
    <n v="2"/>
    <s v="No"/>
  </r>
  <r>
    <s v="ORD00260"/>
    <d v="2025-01-17T00:00:00"/>
    <s v="2025"/>
    <n v="1"/>
    <x v="0"/>
    <d v="2025-01-22T00:00:00"/>
    <n v="5"/>
    <s v="CUST3872"/>
    <s v="Amira Bhandari"/>
    <x v="1"/>
    <n v="37"/>
    <s v="Senior"/>
    <s v="Patna"/>
    <x v="9"/>
    <x v="2"/>
    <x v="4"/>
    <x v="9"/>
    <n v="3"/>
    <n v="1800"/>
    <n v="25"/>
    <x v="24"/>
    <x v="0"/>
    <n v="1819.95"/>
    <n v="0.44937037037037036"/>
    <x v="1"/>
    <s v="Card"/>
    <n v="5"/>
    <s v="No"/>
  </r>
  <r>
    <s v="ORD00271"/>
    <d v="2026-01-28T00:00:00"/>
    <s v="2026"/>
    <n v="1"/>
    <x v="0"/>
    <d v="2026-02-03T00:00:00"/>
    <n v="6"/>
    <s v="CUST8779"/>
    <s v="Hansh Tata"/>
    <x v="0"/>
    <n v="48"/>
    <s v="Senior"/>
    <s v="Pune"/>
    <x v="7"/>
    <x v="3"/>
    <x v="1"/>
    <x v="1"/>
    <n v="1"/>
    <n v="40000"/>
    <n v="20"/>
    <x v="25"/>
    <x v="1"/>
    <n v="8002.34"/>
    <n v="0.25007312500000001"/>
    <x v="1"/>
    <s v="Cash"/>
    <n v="5"/>
    <s v="No"/>
  </r>
  <r>
    <s v="ORD00297"/>
    <d v="2026-01-03T00:00:00"/>
    <s v="2026"/>
    <n v="1"/>
    <x v="0"/>
    <d v="2026-01-10T00:00:00"/>
    <n v="7"/>
    <s v="CUST9761"/>
    <s v="Jayant Mann"/>
    <x v="0"/>
    <n v="56"/>
    <s v="Senior"/>
    <s v="Hyderabad"/>
    <x v="10"/>
    <x v="1"/>
    <x v="1"/>
    <x v="2"/>
    <n v="1"/>
    <n v="55000"/>
    <n v="25"/>
    <x v="26"/>
    <x v="1"/>
    <n v="16890.78"/>
    <n v="0.40947345454545453"/>
    <x v="1"/>
    <s v="UPI"/>
    <n v="4"/>
    <s v="No"/>
  </r>
  <r>
    <s v="ORD00300"/>
    <d v="2025-01-18T00:00:00"/>
    <s v="2025"/>
    <n v="1"/>
    <x v="0"/>
    <d v="2025-01-25T00:00:00"/>
    <n v="7"/>
    <s v="CUST9571"/>
    <s v="Amira Chaudhary"/>
    <x v="0"/>
    <n v="40"/>
    <s v="Senior"/>
    <s v="Patna"/>
    <x v="9"/>
    <x v="2"/>
    <x v="3"/>
    <x v="17"/>
    <n v="3"/>
    <n v="450"/>
    <n v="0"/>
    <x v="27"/>
    <x v="0"/>
    <n v="348.5"/>
    <n v="0.25814814814814813"/>
    <x v="0"/>
    <s v="UPI"/>
    <n v="2"/>
    <s v="No"/>
  </r>
  <r>
    <s v="ORD00307"/>
    <d v="2026-01-19T00:00:00"/>
    <s v="2026"/>
    <n v="1"/>
    <x v="0"/>
    <d v="2026-01-26T00:00:00"/>
    <n v="7"/>
    <s v="CUST4669"/>
    <s v="Anika Sawhney"/>
    <x v="1"/>
    <n v="51"/>
    <s v="Senior"/>
    <s v="Lucknow"/>
    <x v="0"/>
    <x v="0"/>
    <x v="0"/>
    <x v="0"/>
    <n v="7"/>
    <n v="2500"/>
    <n v="25"/>
    <x v="28"/>
    <x v="1"/>
    <n v="2568.19"/>
    <n v="0.19567161904761904"/>
    <x v="1"/>
    <s v="Cash"/>
    <n v="4"/>
    <s v="No"/>
  </r>
  <r>
    <s v="ORD00320"/>
    <d v="2025-01-03T00:00:00"/>
    <s v="2025"/>
    <n v="1"/>
    <x v="0"/>
    <d v="2025-01-09T00:00:00"/>
    <n v="6"/>
    <s v="CUST5105"/>
    <s v="Zeeshan Kulkarni"/>
    <x v="0"/>
    <n v="21"/>
    <s v="Senior"/>
    <s v="Patna"/>
    <x v="9"/>
    <x v="2"/>
    <x v="4"/>
    <x v="9"/>
    <n v="1"/>
    <n v="1800"/>
    <n v="10"/>
    <x v="29"/>
    <x v="0"/>
    <n v="267.45"/>
    <n v="0.1650925925925926"/>
    <x v="1"/>
    <s v="Cash"/>
    <n v="1"/>
    <s v="No"/>
  </r>
  <r>
    <s v="ORD00324"/>
    <d v="2025-01-09T00:00:00"/>
    <s v="2025"/>
    <n v="1"/>
    <x v="0"/>
    <d v="2025-01-11T00:00:00"/>
    <n v="2"/>
    <s v="CUST1654"/>
    <s v="Azad Goel"/>
    <x v="0"/>
    <n v="38"/>
    <s v="Senior"/>
    <s v="Kolkata"/>
    <x v="3"/>
    <x v="2"/>
    <x v="1"/>
    <x v="18"/>
    <n v="5"/>
    <n v="18000"/>
    <n v="15"/>
    <x v="30"/>
    <x v="1"/>
    <n v="13275.21"/>
    <n v="0.17353215686274509"/>
    <x v="1"/>
    <s v="UPI"/>
    <n v="5"/>
    <s v="No"/>
  </r>
  <r>
    <s v="ORD00333"/>
    <d v="2025-01-27T00:00:00"/>
    <s v="2025"/>
    <n v="1"/>
    <x v="0"/>
    <d v="2025-01-31T00:00:00"/>
    <n v="4"/>
    <s v="CUST7473"/>
    <s v="Kiaan Handa"/>
    <x v="0"/>
    <n v="48"/>
    <s v="Senior"/>
    <s v="Chennai"/>
    <x v="6"/>
    <x v="1"/>
    <x v="0"/>
    <x v="19"/>
    <n v="3"/>
    <n v="1200"/>
    <n v="25"/>
    <x v="31"/>
    <x v="0"/>
    <n v="845.51"/>
    <n v="0.31315185185185185"/>
    <x v="1"/>
    <s v="Card"/>
    <n v="5"/>
    <s v="No"/>
  </r>
  <r>
    <s v="ORD00346"/>
    <d v="2026-01-30T00:00:00"/>
    <s v="2026"/>
    <n v="1"/>
    <x v="0"/>
    <d v="2026-02-03T00:00:00"/>
    <n v="4"/>
    <s v="CUST8898"/>
    <s v="Tarini Cherian"/>
    <x v="0"/>
    <n v="50"/>
    <s v="Senior"/>
    <s v="Chennai"/>
    <x v="6"/>
    <x v="1"/>
    <x v="3"/>
    <x v="20"/>
    <n v="4"/>
    <n v="1500"/>
    <n v="0"/>
    <x v="32"/>
    <x v="0"/>
    <n v="1619.46"/>
    <n v="0.26990999999999998"/>
    <x v="2"/>
    <s v="Card"/>
    <n v="3"/>
    <s v="No"/>
  </r>
  <r>
    <s v="ORD00354"/>
    <d v="2026-01-25T00:00:00"/>
    <s v="2026"/>
    <n v="1"/>
    <x v="0"/>
    <d v="2026-01-31T00:00:00"/>
    <n v="6"/>
    <s v="CUST1116"/>
    <s v="Yuvaan Sagar"/>
    <x v="0"/>
    <n v="51"/>
    <s v="Senior"/>
    <s v="Hyderabad"/>
    <x v="10"/>
    <x v="1"/>
    <x v="3"/>
    <x v="20"/>
    <n v="6"/>
    <n v="1500"/>
    <n v="15"/>
    <x v="33"/>
    <x v="0"/>
    <n v="2472.52"/>
    <n v="0.32320522875816993"/>
    <x v="1"/>
    <s v="UPI"/>
    <n v="2"/>
    <s v="No"/>
  </r>
  <r>
    <s v="ORD00370"/>
    <d v="2025-01-14T00:00:00"/>
    <s v="2025"/>
    <n v="1"/>
    <x v="0"/>
    <d v="2025-01-20T00:00:00"/>
    <n v="6"/>
    <s v="CUST4452"/>
    <s v="Kabir Mall"/>
    <x v="1"/>
    <n v="55"/>
    <s v="Senior"/>
    <s v="Bengaluru"/>
    <x v="1"/>
    <x v="1"/>
    <x v="4"/>
    <x v="8"/>
    <n v="5"/>
    <n v="3500"/>
    <n v="5"/>
    <x v="34"/>
    <x v="1"/>
    <n v="4289.3"/>
    <n v="0.25800300751879701"/>
    <x v="1"/>
    <s v="UPI"/>
    <n v="2"/>
    <s v="No"/>
  </r>
  <r>
    <s v="ORD00406"/>
    <d v="2025-01-30T00:00:00"/>
    <s v="2025"/>
    <n v="1"/>
    <x v="0"/>
    <d v="2025-02-06T00:00:00"/>
    <n v="7"/>
    <s v="CUST6159"/>
    <s v="Rhea Devan"/>
    <x v="0"/>
    <n v="62"/>
    <s v="Senior"/>
    <s v="Pune"/>
    <x v="7"/>
    <x v="3"/>
    <x v="0"/>
    <x v="11"/>
    <n v="3"/>
    <n v="4000"/>
    <n v="0"/>
    <x v="35"/>
    <x v="1"/>
    <n v="5241.51"/>
    <n v="0.43679250000000003"/>
    <x v="0"/>
    <s v="UPI"/>
    <n v="3"/>
    <s v="No"/>
  </r>
  <r>
    <s v="ORD00415"/>
    <d v="2025-01-19T00:00:00"/>
    <s v="2025"/>
    <n v="1"/>
    <x v="0"/>
    <d v="2025-01-20T00:00:00"/>
    <n v="1"/>
    <s v="CUST6624"/>
    <s v="Vihaan Arora"/>
    <x v="0"/>
    <n v="37"/>
    <s v="Senior"/>
    <s v="Jaipur"/>
    <x v="2"/>
    <x v="0"/>
    <x v="3"/>
    <x v="6"/>
    <n v="6"/>
    <n v="1200"/>
    <n v="5"/>
    <x v="36"/>
    <x v="0"/>
    <n v="1306.4100000000001"/>
    <n v="0.19099561403508772"/>
    <x v="1"/>
    <s v="UPI"/>
    <n v="2"/>
    <s v="No"/>
  </r>
  <r>
    <s v="ORD00432"/>
    <d v="2025-01-05T00:00:00"/>
    <s v="2025"/>
    <n v="1"/>
    <x v="0"/>
    <d v="2025-01-08T00:00:00"/>
    <n v="3"/>
    <s v="CUST3686"/>
    <s v="Kiara Khanna"/>
    <x v="0"/>
    <n v="23"/>
    <s v="Senior"/>
    <s v="Bengaluru"/>
    <x v="1"/>
    <x v="1"/>
    <x v="3"/>
    <x v="17"/>
    <n v="2"/>
    <n v="450"/>
    <n v="20"/>
    <x v="19"/>
    <x v="0"/>
    <n v="145.77000000000001"/>
    <n v="0.20245833333333335"/>
    <x v="2"/>
    <s v="UPI"/>
    <n v="5"/>
    <s v="No"/>
  </r>
  <r>
    <s v="ORD00436"/>
    <d v="2025-01-02T00:00:00"/>
    <s v="2025"/>
    <n v="1"/>
    <x v="0"/>
    <d v="2025-01-05T00:00:00"/>
    <n v="3"/>
    <s v="CUST4401"/>
    <s v="Romil Wagle"/>
    <x v="0"/>
    <n v="29"/>
    <s v="Senior"/>
    <s v="Chennai"/>
    <x v="6"/>
    <x v="1"/>
    <x v="1"/>
    <x v="5"/>
    <n v="1"/>
    <n v="2000"/>
    <n v="5"/>
    <x v="37"/>
    <x v="0"/>
    <n v="287.2"/>
    <n v="0.1511578947368421"/>
    <x v="0"/>
    <s v="UPI"/>
    <n v="5"/>
    <s v="No"/>
  </r>
  <r>
    <s v="ORD00447"/>
    <d v="2025-01-31T00:00:00"/>
    <s v="2025"/>
    <n v="1"/>
    <x v="0"/>
    <d v="2025-02-01T00:00:00"/>
    <n v="1"/>
    <s v="CUST7131"/>
    <s v="Neelofar Joshi"/>
    <x v="0"/>
    <n v="30"/>
    <s v="Senior"/>
    <s v="Bengaluru"/>
    <x v="1"/>
    <x v="1"/>
    <x v="3"/>
    <x v="21"/>
    <n v="1"/>
    <n v="60"/>
    <n v="15"/>
    <x v="38"/>
    <x v="0"/>
    <n v="6.8"/>
    <n v="0.13333333333333333"/>
    <x v="0"/>
    <s v="Cash"/>
    <n v="2"/>
    <s v="No"/>
  </r>
  <r>
    <s v="ORD00452"/>
    <d v="2026-01-01T00:00:00"/>
    <s v="2026"/>
    <n v="1"/>
    <x v="0"/>
    <d v="2026-01-04T00:00:00"/>
    <n v="3"/>
    <s v="CUST6549"/>
    <s v="Piya Badal"/>
    <x v="1"/>
    <n v="21"/>
    <s v="Senior"/>
    <s v="Chennai"/>
    <x v="6"/>
    <x v="1"/>
    <x v="1"/>
    <x v="1"/>
    <n v="1"/>
    <n v="40000"/>
    <n v="0"/>
    <x v="39"/>
    <x v="1"/>
    <n v="12629.61"/>
    <n v="0.31574025"/>
    <x v="2"/>
    <s v="Cash"/>
    <n v="1"/>
    <s v="No"/>
  </r>
  <r>
    <s v="ORD00457"/>
    <d v="2025-01-22T00:00:00"/>
    <s v="2025"/>
    <n v="1"/>
    <x v="0"/>
    <d v="2025-01-24T00:00:00"/>
    <n v="2"/>
    <s v="CUST9977"/>
    <s v="Raunak Kala"/>
    <x v="0"/>
    <n v="48"/>
    <s v="Senior"/>
    <s v="Delhi"/>
    <x v="4"/>
    <x v="0"/>
    <x v="1"/>
    <x v="5"/>
    <n v="4"/>
    <n v="2000"/>
    <n v="25"/>
    <x v="32"/>
    <x v="0"/>
    <n v="1458.96"/>
    <n v="0.24316000000000002"/>
    <x v="0"/>
    <s v="Cash"/>
    <n v="4"/>
    <s v="No"/>
  </r>
  <r>
    <s v="ORD00458"/>
    <d v="2026-01-12T00:00:00"/>
    <s v="2026"/>
    <n v="1"/>
    <x v="0"/>
    <d v="2026-01-18T00:00:00"/>
    <n v="6"/>
    <s v="CUST4869"/>
    <s v="Shlok Vasa"/>
    <x v="0"/>
    <n v="60"/>
    <s v="Senior"/>
    <s v="Bhubaneswar"/>
    <x v="8"/>
    <x v="2"/>
    <x v="1"/>
    <x v="18"/>
    <n v="8"/>
    <n v="18000"/>
    <n v="0"/>
    <x v="40"/>
    <x v="1"/>
    <n v="34954.980000000003"/>
    <n v="0.2427429166666667"/>
    <x v="2"/>
    <s v="UPI"/>
    <n v="4"/>
    <s v="No"/>
  </r>
  <r>
    <s v="ORD00465"/>
    <d v="2025-01-11T00:00:00"/>
    <s v="2025"/>
    <n v="1"/>
    <x v="0"/>
    <d v="2025-01-15T00:00:00"/>
    <n v="4"/>
    <s v="CUST3224"/>
    <s v="Umang Swamy"/>
    <x v="0"/>
    <n v="26"/>
    <s v="Senior"/>
    <s v="Bhubaneswar"/>
    <x v="8"/>
    <x v="2"/>
    <x v="3"/>
    <x v="22"/>
    <n v="7"/>
    <n v="300"/>
    <n v="20"/>
    <x v="41"/>
    <x v="0"/>
    <n v="650.28"/>
    <n v="0.38707142857142857"/>
    <x v="0"/>
    <s v="UPI"/>
    <n v="5"/>
    <s v="No"/>
  </r>
  <r>
    <s v="ORD00481"/>
    <d v="2025-01-21T00:00:00"/>
    <s v="2025"/>
    <n v="1"/>
    <x v="0"/>
    <d v="2025-01-24T00:00:00"/>
    <n v="3"/>
    <s v="CUST5336"/>
    <s v="Indrajit Ramaswamy"/>
    <x v="0"/>
    <n v="46"/>
    <s v="Senior"/>
    <s v="Bengaluru"/>
    <x v="1"/>
    <x v="1"/>
    <x v="3"/>
    <x v="20"/>
    <n v="7"/>
    <n v="1500"/>
    <n v="5"/>
    <x v="42"/>
    <x v="0"/>
    <n v="2235.21"/>
    <n v="0.2240812030075188"/>
    <x v="0"/>
    <s v="Card"/>
    <n v="1"/>
    <s v="No"/>
  </r>
  <r>
    <s v="ORD00489"/>
    <d v="2026-01-22T00:00:00"/>
    <s v="2026"/>
    <n v="1"/>
    <x v="0"/>
    <d v="2026-01-28T00:00:00"/>
    <n v="6"/>
    <s v="CUST4817"/>
    <s v="Khushi Vig"/>
    <x v="0"/>
    <n v="20"/>
    <s v="Teen"/>
    <s v="Patna"/>
    <x v="9"/>
    <x v="2"/>
    <x v="2"/>
    <x v="7"/>
    <n v="1"/>
    <n v="5000"/>
    <n v="15"/>
    <x v="43"/>
    <x v="0"/>
    <n v="563.07000000000005"/>
    <n v="0.13248705882352943"/>
    <x v="1"/>
    <s v="Cash"/>
    <n v="5"/>
    <s v="Yes"/>
  </r>
  <r>
    <s v="ORD00511"/>
    <d v="2026-01-01T00:00:00"/>
    <s v="2026"/>
    <n v="1"/>
    <x v="0"/>
    <d v="2026-01-02T00:00:00"/>
    <n v="1"/>
    <s v="CUST7108"/>
    <s v="Ritvik Wable"/>
    <x v="1"/>
    <n v="46"/>
    <s v="Senior"/>
    <s v="Jaipur"/>
    <x v="2"/>
    <x v="0"/>
    <x v="0"/>
    <x v="11"/>
    <n v="2"/>
    <n v="4000"/>
    <n v="15"/>
    <x v="44"/>
    <x v="0"/>
    <n v="1370.62"/>
    <n v="0.20156176470588233"/>
    <x v="0"/>
    <s v="Cash"/>
    <n v="5"/>
    <s v="No"/>
  </r>
  <r>
    <s v="ORD00525"/>
    <d v="2026-01-25T00:00:00"/>
    <s v="2026"/>
    <n v="1"/>
    <x v="0"/>
    <d v="2026-02-01T00:00:00"/>
    <n v="7"/>
    <s v="CUST2410"/>
    <s v="Aaryahi Din"/>
    <x v="0"/>
    <n v="31"/>
    <s v="Senior"/>
    <s v="Pune"/>
    <x v="7"/>
    <x v="3"/>
    <x v="3"/>
    <x v="21"/>
    <n v="6"/>
    <n v="60"/>
    <n v="0"/>
    <x v="45"/>
    <x v="0"/>
    <n v="44.42"/>
    <n v="0.1233888888888889"/>
    <x v="2"/>
    <s v="Card"/>
    <n v="5"/>
    <s v="No"/>
  </r>
  <r>
    <s v="ORD00559"/>
    <d v="2026-01-07T00:00:00"/>
    <s v="2026"/>
    <n v="1"/>
    <x v="0"/>
    <d v="2026-01-09T00:00:00"/>
    <n v="2"/>
    <s v="CUST8656"/>
    <s v="Neysa Dhingra"/>
    <x v="1"/>
    <n v="58"/>
    <s v="Senior"/>
    <s v="Lucknow"/>
    <x v="0"/>
    <x v="0"/>
    <x v="0"/>
    <x v="4"/>
    <n v="1"/>
    <n v="3200"/>
    <n v="20"/>
    <x v="46"/>
    <x v="0"/>
    <n v="972.22"/>
    <n v="0.37977343750000003"/>
    <x v="2"/>
    <s v="Cash"/>
    <n v="4"/>
    <s v="No"/>
  </r>
  <r>
    <s v="ORD00582"/>
    <d v="2025-01-27T00:00:00"/>
    <s v="2025"/>
    <n v="1"/>
    <x v="0"/>
    <d v="2025-01-30T00:00:00"/>
    <n v="3"/>
    <s v="CUST9049"/>
    <s v="Darshit Dass"/>
    <x v="0"/>
    <n v="53"/>
    <s v="Senior"/>
    <s v="Bhubaneswar"/>
    <x v="8"/>
    <x v="2"/>
    <x v="3"/>
    <x v="6"/>
    <n v="4"/>
    <n v="1200"/>
    <n v="5"/>
    <x v="47"/>
    <x v="0"/>
    <n v="1964.91"/>
    <n v="0.43090131578947372"/>
    <x v="0"/>
    <s v="Card"/>
    <n v="2"/>
    <s v="Yes"/>
  </r>
  <r>
    <s v="ORD00614"/>
    <d v="2026-01-29T00:00:00"/>
    <s v="2026"/>
    <n v="1"/>
    <x v="0"/>
    <d v="2026-02-01T00:00:00"/>
    <n v="3"/>
    <s v="CUST6638"/>
    <s v="Arnav Dugal"/>
    <x v="0"/>
    <n v="35"/>
    <s v="Senior"/>
    <s v="Lucknow"/>
    <x v="0"/>
    <x v="0"/>
    <x v="0"/>
    <x v="19"/>
    <n v="7"/>
    <n v="1200"/>
    <n v="15"/>
    <x v="48"/>
    <x v="0"/>
    <n v="1603.95"/>
    <n v="0.22464285714285714"/>
    <x v="1"/>
    <s v="Cash"/>
    <n v="5"/>
    <s v="No"/>
  </r>
  <r>
    <s v="ORD00640"/>
    <d v="2026-01-30T00:00:00"/>
    <s v="2026"/>
    <n v="1"/>
    <x v="0"/>
    <d v="2026-02-03T00:00:00"/>
    <n v="4"/>
    <s v="CUST7435"/>
    <s v="Romil Taneja"/>
    <x v="0"/>
    <n v="59"/>
    <s v="Senior"/>
    <s v="Bhubaneswar"/>
    <x v="8"/>
    <x v="2"/>
    <x v="1"/>
    <x v="18"/>
    <n v="1"/>
    <n v="18000"/>
    <n v="25"/>
    <x v="49"/>
    <x v="1"/>
    <n v="3971.54"/>
    <n v="0.29418814814814814"/>
    <x v="0"/>
    <s v="Cash"/>
    <n v="1"/>
    <s v="No"/>
  </r>
  <r>
    <s v="ORD00641"/>
    <d v="2026-01-26T00:00:00"/>
    <s v="2026"/>
    <n v="1"/>
    <x v="0"/>
    <d v="2026-01-29T00:00:00"/>
    <n v="3"/>
    <s v="CUST7336"/>
    <s v="Devansh Sinha"/>
    <x v="0"/>
    <n v="62"/>
    <s v="Senior"/>
    <s v="Hyderabad"/>
    <x v="10"/>
    <x v="1"/>
    <x v="1"/>
    <x v="1"/>
    <n v="6"/>
    <n v="40000"/>
    <n v="5"/>
    <x v="50"/>
    <x v="1"/>
    <n v="67122.7"/>
    <n v="0.29439780701754387"/>
    <x v="0"/>
    <s v="Cash"/>
    <n v="2"/>
    <s v="No"/>
  </r>
  <r>
    <s v="ORD00647"/>
    <d v="2026-01-16T00:00:00"/>
    <s v="2026"/>
    <n v="1"/>
    <x v="0"/>
    <d v="2026-01-19T00:00:00"/>
    <n v="3"/>
    <s v="CUST7882"/>
    <s v="Raghav Loke"/>
    <x v="1"/>
    <n v="38"/>
    <s v="Senior"/>
    <s v="Hyderabad"/>
    <x v="10"/>
    <x v="1"/>
    <x v="3"/>
    <x v="20"/>
    <n v="6"/>
    <n v="1500"/>
    <n v="0"/>
    <x v="51"/>
    <x v="0"/>
    <n v="1277.69"/>
    <n v="0.14196555555555557"/>
    <x v="2"/>
    <s v="Cash"/>
    <n v="1"/>
    <s v="No"/>
  </r>
  <r>
    <s v="ORD00665"/>
    <d v="2026-01-01T00:00:00"/>
    <s v="2026"/>
    <n v="1"/>
    <x v="0"/>
    <d v="2026-01-02T00:00:00"/>
    <n v="1"/>
    <s v="CUST8711"/>
    <s v="Rasha Tata"/>
    <x v="0"/>
    <n v="28"/>
    <s v="Senior"/>
    <s v="Lucknow"/>
    <x v="0"/>
    <x v="0"/>
    <x v="3"/>
    <x v="21"/>
    <n v="6"/>
    <n v="60"/>
    <n v="15"/>
    <x v="52"/>
    <x v="0"/>
    <n v="82.13"/>
    <n v="0.26839869281045753"/>
    <x v="0"/>
    <s v="Cash"/>
    <n v="2"/>
    <s v="No"/>
  </r>
  <r>
    <s v="ORD00669"/>
    <d v="2025-01-22T00:00:00"/>
    <s v="2025"/>
    <n v="1"/>
    <x v="0"/>
    <d v="2025-01-26T00:00:00"/>
    <n v="4"/>
    <s v="CUST1404"/>
    <s v="Hansh Talwar"/>
    <x v="0"/>
    <n v="46"/>
    <s v="Senior"/>
    <s v="Mumbai"/>
    <x v="7"/>
    <x v="3"/>
    <x v="4"/>
    <x v="16"/>
    <n v="6"/>
    <n v="800"/>
    <n v="0"/>
    <x v="7"/>
    <x v="0"/>
    <n v="1665.21"/>
    <n v="0.34691875"/>
    <x v="1"/>
    <s v="Card"/>
    <n v="5"/>
    <s v="No"/>
  </r>
  <r>
    <s v="ORD00672"/>
    <d v="2026-01-03T00:00:00"/>
    <s v="2026"/>
    <n v="1"/>
    <x v="0"/>
    <d v="2026-01-10T00:00:00"/>
    <n v="7"/>
    <s v="CUST1194"/>
    <s v="Hansh Verma"/>
    <x v="1"/>
    <n v="59"/>
    <s v="Senior"/>
    <s v="Lucknow"/>
    <x v="0"/>
    <x v="0"/>
    <x v="2"/>
    <x v="7"/>
    <n v="4"/>
    <n v="5000"/>
    <n v="5"/>
    <x v="53"/>
    <x v="1"/>
    <n v="3739.82"/>
    <n v="0.19683263157894737"/>
    <x v="1"/>
    <s v="Cash"/>
    <n v="2"/>
    <s v="No"/>
  </r>
  <r>
    <s v="ORD00700"/>
    <d v="2025-01-02T00:00:00"/>
    <s v="2025"/>
    <n v="1"/>
    <x v="0"/>
    <d v="2025-01-04T00:00:00"/>
    <n v="2"/>
    <s v="CUST2503"/>
    <s v="Anika Cherian"/>
    <x v="0"/>
    <n v="55"/>
    <s v="Senior"/>
    <s v="Lucknow"/>
    <x v="0"/>
    <x v="0"/>
    <x v="2"/>
    <x v="15"/>
    <n v="2"/>
    <n v="15000"/>
    <n v="15"/>
    <x v="17"/>
    <x v="1"/>
    <n v="5004.47"/>
    <n v="0.1962537254901961"/>
    <x v="2"/>
    <s v="Card"/>
    <n v="3"/>
    <s v="No"/>
  </r>
  <r>
    <s v="ORD00701"/>
    <d v="2025-01-24T00:00:00"/>
    <s v="2025"/>
    <n v="1"/>
    <x v="0"/>
    <d v="2025-01-28T00:00:00"/>
    <n v="4"/>
    <s v="CUST3890"/>
    <s v="Sana Dhaliwal"/>
    <x v="0"/>
    <n v="37"/>
    <s v="Senior"/>
    <s v="Pune"/>
    <x v="7"/>
    <x v="3"/>
    <x v="0"/>
    <x v="4"/>
    <n v="4"/>
    <n v="3200"/>
    <n v="10"/>
    <x v="54"/>
    <x v="1"/>
    <n v="1706.7"/>
    <n v="0.14815104166666668"/>
    <x v="0"/>
    <s v="UPI"/>
    <n v="4"/>
    <s v="Yes"/>
  </r>
  <r>
    <s v="ORD00707"/>
    <d v="2025-01-06T00:00:00"/>
    <s v="2025"/>
    <n v="1"/>
    <x v="0"/>
    <d v="2025-01-08T00:00:00"/>
    <n v="2"/>
    <s v="CUST4970"/>
    <s v="Shayak Seshadri"/>
    <x v="1"/>
    <n v="20"/>
    <s v="Teen"/>
    <s v="Ahmedabad"/>
    <x v="5"/>
    <x v="3"/>
    <x v="1"/>
    <x v="10"/>
    <n v="5"/>
    <n v="25000"/>
    <n v="20"/>
    <x v="55"/>
    <x v="1"/>
    <n v="29058.52"/>
    <n v="0.29058519999999999"/>
    <x v="1"/>
    <s v="Cash"/>
    <n v="2"/>
    <s v="No"/>
  </r>
  <r>
    <s v="ORD00714"/>
    <d v="2026-01-17T00:00:00"/>
    <s v="2026"/>
    <n v="1"/>
    <x v="0"/>
    <d v="2026-01-19T00:00:00"/>
    <n v="2"/>
    <s v="CUST9557"/>
    <s v="Kabir Deol"/>
    <x v="0"/>
    <n v="42"/>
    <s v="Senior"/>
    <s v="Kolkata"/>
    <x v="3"/>
    <x v="2"/>
    <x v="0"/>
    <x v="23"/>
    <n v="8"/>
    <n v="900"/>
    <n v="15"/>
    <x v="56"/>
    <x v="0"/>
    <n v="1132.7"/>
    <n v="0.18508169934640523"/>
    <x v="0"/>
    <s v="Cash"/>
    <n v="5"/>
    <s v="No"/>
  </r>
  <r>
    <s v="ORD00722"/>
    <d v="2025-01-16T00:00:00"/>
    <s v="2025"/>
    <n v="1"/>
    <x v="0"/>
    <d v="2025-01-22T00:00:00"/>
    <n v="6"/>
    <s v="CUST7252"/>
    <s v="Ryan Edwin"/>
    <x v="1"/>
    <n v="32"/>
    <s v="Senior"/>
    <s v="Mumbai"/>
    <x v="7"/>
    <x v="3"/>
    <x v="4"/>
    <x v="16"/>
    <n v="5"/>
    <n v="800"/>
    <n v="0"/>
    <x v="57"/>
    <x v="0"/>
    <n v="1644.06"/>
    <n v="0.41101499999999996"/>
    <x v="2"/>
    <s v="Cash"/>
    <n v="3"/>
    <s v="No"/>
  </r>
  <r>
    <s v="ORD00731"/>
    <d v="2025-01-11T00:00:00"/>
    <s v="2025"/>
    <n v="1"/>
    <x v="0"/>
    <d v="2025-01-12T00:00:00"/>
    <n v="1"/>
    <s v="CUST6825"/>
    <s v="Umang Wali"/>
    <x v="1"/>
    <n v="29"/>
    <s v="Senior"/>
    <s v="Hyderabad"/>
    <x v="10"/>
    <x v="1"/>
    <x v="1"/>
    <x v="18"/>
    <n v="6"/>
    <n v="18000"/>
    <n v="20"/>
    <x v="58"/>
    <x v="1"/>
    <n v="25761.24"/>
    <n v="0.2981625"/>
    <x v="0"/>
    <s v="Card"/>
    <n v="2"/>
    <s v="No"/>
  </r>
  <r>
    <s v="ORD00784"/>
    <d v="2025-01-20T00:00:00"/>
    <s v="2025"/>
    <n v="1"/>
    <x v="0"/>
    <d v="2025-01-25T00:00:00"/>
    <n v="5"/>
    <s v="CUST3475"/>
    <s v="Alia Basu"/>
    <x v="0"/>
    <n v="45"/>
    <s v="Senior"/>
    <s v="Lucknow"/>
    <x v="0"/>
    <x v="0"/>
    <x v="4"/>
    <x v="24"/>
    <n v="3"/>
    <n v="1200"/>
    <n v="25"/>
    <x v="31"/>
    <x v="0"/>
    <n v="813.14"/>
    <n v="0.30116296296296297"/>
    <x v="0"/>
    <s v="UPI"/>
    <n v="3"/>
    <s v="No"/>
  </r>
  <r>
    <s v="ORD00789"/>
    <d v="2025-01-11T00:00:00"/>
    <s v="2025"/>
    <n v="1"/>
    <x v="0"/>
    <d v="2025-01-13T00:00:00"/>
    <n v="2"/>
    <s v="CUST2429"/>
    <s v="Heer Toor"/>
    <x v="0"/>
    <n v="41"/>
    <s v="Senior"/>
    <s v="Hyderabad"/>
    <x v="10"/>
    <x v="1"/>
    <x v="2"/>
    <x v="3"/>
    <n v="6"/>
    <n v="7000"/>
    <n v="20"/>
    <x v="59"/>
    <x v="1"/>
    <n v="9546.6299999999992"/>
    <n v="0.28412589285714285"/>
    <x v="2"/>
    <s v="UPI"/>
    <n v="2"/>
    <s v="No"/>
  </r>
  <r>
    <s v="ORD00792"/>
    <d v="2026-01-21T00:00:00"/>
    <s v="2026"/>
    <n v="1"/>
    <x v="0"/>
    <d v="2026-01-22T00:00:00"/>
    <n v="1"/>
    <s v="CUST3406"/>
    <s v="Hansh Savant"/>
    <x v="1"/>
    <n v="27"/>
    <s v="Senior"/>
    <s v="Bengaluru"/>
    <x v="1"/>
    <x v="1"/>
    <x v="2"/>
    <x v="3"/>
    <n v="1"/>
    <n v="7000"/>
    <n v="20"/>
    <x v="60"/>
    <x v="0"/>
    <n v="891.11"/>
    <n v="0.15912678571428571"/>
    <x v="2"/>
    <s v="UPI"/>
    <n v="4"/>
    <s v="No"/>
  </r>
  <r>
    <s v="ORD00806"/>
    <d v="2025-01-22T00:00:00"/>
    <s v="2025"/>
    <n v="1"/>
    <x v="0"/>
    <d v="2025-01-25T00:00:00"/>
    <n v="3"/>
    <s v="CUST7122"/>
    <s v="Fateh Gandhi"/>
    <x v="0"/>
    <n v="61"/>
    <s v="Senior"/>
    <s v="Delhi"/>
    <x v="4"/>
    <x v="0"/>
    <x v="0"/>
    <x v="4"/>
    <n v="5"/>
    <n v="3200"/>
    <n v="25"/>
    <x v="35"/>
    <x v="1"/>
    <n v="5220.76"/>
    <n v="0.43506333333333336"/>
    <x v="2"/>
    <s v="Cash"/>
    <n v="1"/>
    <s v="No"/>
  </r>
  <r>
    <s v="ORD00822"/>
    <d v="2025-01-01T00:00:00"/>
    <s v="2025"/>
    <n v="1"/>
    <x v="0"/>
    <d v="2025-01-08T00:00:00"/>
    <n v="7"/>
    <s v="CUST7134"/>
    <s v="Nakul Batra"/>
    <x v="1"/>
    <n v="39"/>
    <s v="Senior"/>
    <s v="Chennai"/>
    <x v="6"/>
    <x v="1"/>
    <x v="0"/>
    <x v="4"/>
    <n v="4"/>
    <n v="3200"/>
    <n v="20"/>
    <x v="61"/>
    <x v="1"/>
    <n v="1119.01"/>
    <n v="0.1092783203125"/>
    <x v="0"/>
    <s v="Card"/>
    <n v="2"/>
    <s v="No"/>
  </r>
  <r>
    <s v="ORD00833"/>
    <d v="2025-01-24T00:00:00"/>
    <s v="2025"/>
    <n v="1"/>
    <x v="0"/>
    <d v="2025-01-28T00:00:00"/>
    <n v="4"/>
    <s v="CUST2685"/>
    <s v="Dharmajan Chaudhari"/>
    <x v="1"/>
    <n v="28"/>
    <s v="Senior"/>
    <s v="Mumbai"/>
    <x v="7"/>
    <x v="3"/>
    <x v="3"/>
    <x v="22"/>
    <n v="8"/>
    <n v="300"/>
    <n v="15"/>
    <x v="62"/>
    <x v="0"/>
    <n v="492.22"/>
    <n v="0.2412843137254902"/>
    <x v="1"/>
    <s v="Card"/>
    <n v="3"/>
    <s v="No"/>
  </r>
  <r>
    <s v="ORD00837"/>
    <d v="2026-01-25T00:00:00"/>
    <s v="2026"/>
    <n v="1"/>
    <x v="0"/>
    <d v="2026-01-30T00:00:00"/>
    <n v="5"/>
    <s v="CUST2085"/>
    <s v="Abram Goda"/>
    <x v="1"/>
    <n v="36"/>
    <s v="Senior"/>
    <s v="Kolkata"/>
    <x v="3"/>
    <x v="2"/>
    <x v="2"/>
    <x v="12"/>
    <n v="4"/>
    <n v="25000"/>
    <n v="0"/>
    <x v="55"/>
    <x v="1"/>
    <n v="25366.45"/>
    <n v="0.25366450000000001"/>
    <x v="1"/>
    <s v="Card"/>
    <n v="5"/>
    <s v="No"/>
  </r>
  <r>
    <s v="ORD00845"/>
    <d v="2025-01-01T00:00:00"/>
    <s v="2025"/>
    <n v="1"/>
    <x v="0"/>
    <d v="2025-01-05T00:00:00"/>
    <n v="4"/>
    <s v="CUST3004"/>
    <s v="Inaaya  Ratti"/>
    <x v="0"/>
    <n v="54"/>
    <s v="Senior"/>
    <s v="Jaipur"/>
    <x v="2"/>
    <x v="0"/>
    <x v="3"/>
    <x v="17"/>
    <n v="6"/>
    <n v="450"/>
    <n v="25"/>
    <x v="63"/>
    <x v="0"/>
    <n v="569.13"/>
    <n v="0.28105185185185183"/>
    <x v="0"/>
    <s v="Cash"/>
    <n v="1"/>
    <s v="No"/>
  </r>
  <r>
    <s v="ORD00870"/>
    <d v="2026-01-19T00:00:00"/>
    <s v="2026"/>
    <n v="1"/>
    <x v="0"/>
    <d v="2026-01-21T00:00:00"/>
    <n v="2"/>
    <s v="CUST7601"/>
    <s v="Onkar Suri"/>
    <x v="0"/>
    <n v="47"/>
    <s v="Senior"/>
    <s v="Lucknow"/>
    <x v="0"/>
    <x v="0"/>
    <x v="3"/>
    <x v="6"/>
    <n v="2"/>
    <n v="1200"/>
    <n v="0"/>
    <x v="64"/>
    <x v="0"/>
    <n v="853.05"/>
    <n v="0.35543749999999996"/>
    <x v="2"/>
    <s v="UPI"/>
    <n v="1"/>
    <s v="No"/>
  </r>
  <r>
    <s v="ORD00877"/>
    <d v="2025-01-26T00:00:00"/>
    <s v="2025"/>
    <n v="1"/>
    <x v="0"/>
    <d v="2025-02-01T00:00:00"/>
    <n v="6"/>
    <s v="CUST8282"/>
    <s v="Dishani Khosla"/>
    <x v="0"/>
    <n v="40"/>
    <s v="Senior"/>
    <s v="Chennai"/>
    <x v="6"/>
    <x v="1"/>
    <x v="3"/>
    <x v="22"/>
    <n v="5"/>
    <n v="300"/>
    <n v="0"/>
    <x v="65"/>
    <x v="0"/>
    <n v="159.58000000000001"/>
    <n v="0.10638666666666667"/>
    <x v="1"/>
    <s v="Card"/>
    <n v="3"/>
    <s v="No"/>
  </r>
  <r>
    <s v="ORD00880"/>
    <d v="2025-01-30T00:00:00"/>
    <s v="2025"/>
    <n v="1"/>
    <x v="0"/>
    <d v="2025-02-04T00:00:00"/>
    <n v="5"/>
    <s v="CUST5247"/>
    <s v="Ivan Atwal"/>
    <x v="0"/>
    <n v="62"/>
    <s v="Senior"/>
    <s v="Ahmedabad"/>
    <x v="5"/>
    <x v="3"/>
    <x v="0"/>
    <x v="11"/>
    <n v="6"/>
    <n v="4000"/>
    <n v="20"/>
    <x v="5"/>
    <x v="1"/>
    <n v="4490.57"/>
    <n v="0.23388385416666665"/>
    <x v="2"/>
    <s v="Cash"/>
    <n v="4"/>
    <s v="Yes"/>
  </r>
  <r>
    <s v="ORD00887"/>
    <d v="2026-01-20T00:00:00"/>
    <s v="2026"/>
    <n v="1"/>
    <x v="0"/>
    <d v="2026-01-21T00:00:00"/>
    <n v="1"/>
    <s v="CUST9856"/>
    <s v="Shray Sarna"/>
    <x v="1"/>
    <n v="19"/>
    <s v="Teen"/>
    <s v="Mumbai"/>
    <x v="7"/>
    <x v="3"/>
    <x v="4"/>
    <x v="8"/>
    <n v="7"/>
    <n v="3500"/>
    <n v="25"/>
    <x v="66"/>
    <x v="1"/>
    <n v="5966.97"/>
    <n v="0.32473306122448981"/>
    <x v="2"/>
    <s v="Cash"/>
    <n v="2"/>
    <s v="No"/>
  </r>
  <r>
    <s v="ORD00916"/>
    <d v="2026-01-24T00:00:00"/>
    <s v="2026"/>
    <n v="1"/>
    <x v="0"/>
    <d v="2026-01-26T00:00:00"/>
    <n v="2"/>
    <s v="CUST9096"/>
    <s v="Jayan Gandhi"/>
    <x v="0"/>
    <n v="29"/>
    <s v="Senior"/>
    <s v="Jaipur"/>
    <x v="2"/>
    <x v="0"/>
    <x v="1"/>
    <x v="10"/>
    <n v="2"/>
    <n v="25000"/>
    <n v="15"/>
    <x v="67"/>
    <x v="1"/>
    <n v="15207.28"/>
    <n v="0.35781835294117648"/>
    <x v="0"/>
    <s v="Cash"/>
    <n v="5"/>
    <s v="No"/>
  </r>
  <r>
    <s v="ORD00921"/>
    <d v="2026-01-20T00:00:00"/>
    <s v="2026"/>
    <n v="1"/>
    <x v="0"/>
    <d v="2026-01-25T00:00:00"/>
    <n v="5"/>
    <s v="CUST9326"/>
    <s v="Riaan Borah"/>
    <x v="1"/>
    <n v="36"/>
    <s v="Senior"/>
    <s v="Ahmedabad"/>
    <x v="5"/>
    <x v="3"/>
    <x v="3"/>
    <x v="17"/>
    <n v="3"/>
    <n v="450"/>
    <n v="5"/>
    <x v="68"/>
    <x v="0"/>
    <n v="558.29999999999995"/>
    <n v="0.43532163742690055"/>
    <x v="0"/>
    <s v="Cash"/>
    <n v="2"/>
    <s v="No"/>
  </r>
  <r>
    <s v="ORD00924"/>
    <d v="2026-01-12T00:00:00"/>
    <s v="2026"/>
    <n v="1"/>
    <x v="0"/>
    <d v="2026-01-17T00:00:00"/>
    <n v="5"/>
    <s v="CUST4197"/>
    <s v="Trisha Bansal"/>
    <x v="0"/>
    <n v="49"/>
    <s v="Senior"/>
    <s v="Hyderabad"/>
    <x v="10"/>
    <x v="1"/>
    <x v="4"/>
    <x v="9"/>
    <n v="5"/>
    <n v="1800"/>
    <n v="20"/>
    <x v="69"/>
    <x v="0"/>
    <n v="2165.21"/>
    <n v="0.30072361111111112"/>
    <x v="0"/>
    <s v="UPI"/>
    <n v="4"/>
    <s v="No"/>
  </r>
  <r>
    <s v="ORD00925"/>
    <d v="2025-01-01T00:00:00"/>
    <s v="2025"/>
    <n v="1"/>
    <x v="0"/>
    <d v="2025-01-02T00:00:00"/>
    <n v="1"/>
    <s v="CUST2965"/>
    <s v="Tejas Chawla"/>
    <x v="1"/>
    <n v="45"/>
    <s v="Senior"/>
    <s v="Jaipur"/>
    <x v="2"/>
    <x v="0"/>
    <x v="4"/>
    <x v="16"/>
    <n v="3"/>
    <n v="800"/>
    <n v="10"/>
    <x v="70"/>
    <x v="0"/>
    <n v="418.88"/>
    <n v="0.19392592592592592"/>
    <x v="2"/>
    <s v="Cash"/>
    <n v="1"/>
    <s v="No"/>
  </r>
  <r>
    <s v="ORD00930"/>
    <d v="2026-01-22T00:00:00"/>
    <s v="2026"/>
    <n v="1"/>
    <x v="0"/>
    <d v="2026-01-28T00:00:00"/>
    <n v="6"/>
    <s v="CUST4845"/>
    <s v="Aaina Thakur"/>
    <x v="1"/>
    <n v="48"/>
    <s v="Senior"/>
    <s v="Lucknow"/>
    <x v="0"/>
    <x v="0"/>
    <x v="2"/>
    <x v="14"/>
    <n v="4"/>
    <n v="30000"/>
    <n v="10"/>
    <x v="71"/>
    <x v="1"/>
    <n v="23350.51"/>
    <n v="0.2162084259259259"/>
    <x v="0"/>
    <s v="Cash"/>
    <n v="4"/>
    <s v="No"/>
  </r>
  <r>
    <s v="ORD00962"/>
    <d v="2026-01-26T00:00:00"/>
    <s v="2026"/>
    <n v="1"/>
    <x v="0"/>
    <d v="2026-02-02T00:00:00"/>
    <n v="7"/>
    <s v="CUST4181"/>
    <s v="Manjari Halder"/>
    <x v="0"/>
    <n v="39"/>
    <s v="Senior"/>
    <s v="Bhubaneswar"/>
    <x v="8"/>
    <x v="2"/>
    <x v="4"/>
    <x v="9"/>
    <n v="6"/>
    <n v="1800"/>
    <n v="20"/>
    <x v="20"/>
    <x v="0"/>
    <n v="3845.15"/>
    <n v="0.44504050925925925"/>
    <x v="1"/>
    <s v="Cash"/>
    <n v="4"/>
    <s v="No"/>
  </r>
  <r>
    <s v="ORD00963"/>
    <d v="2025-01-02T00:00:00"/>
    <s v="2025"/>
    <n v="1"/>
    <x v="0"/>
    <d v="2025-01-03T00:00:00"/>
    <n v="1"/>
    <s v="CUST2064"/>
    <s v="Kaira Doshi"/>
    <x v="0"/>
    <n v="50"/>
    <s v="Senior"/>
    <s v="Chennai"/>
    <x v="6"/>
    <x v="1"/>
    <x v="4"/>
    <x v="16"/>
    <n v="3"/>
    <n v="800"/>
    <n v="15"/>
    <x v="62"/>
    <x v="0"/>
    <n v="886.22"/>
    <n v="0.43442156862745102"/>
    <x v="1"/>
    <s v="UPI"/>
    <n v="5"/>
    <s v="No"/>
  </r>
  <r>
    <s v="ORD00991"/>
    <d v="2025-01-26T00:00:00"/>
    <s v="2025"/>
    <n v="1"/>
    <x v="0"/>
    <d v="2025-01-31T00:00:00"/>
    <n v="5"/>
    <s v="CUST7531"/>
    <s v="Sahil Wagle"/>
    <x v="0"/>
    <n v="61"/>
    <s v="Senior"/>
    <s v="Pune"/>
    <x v="7"/>
    <x v="3"/>
    <x v="4"/>
    <x v="16"/>
    <n v="7"/>
    <n v="800"/>
    <n v="5"/>
    <x v="72"/>
    <x v="0"/>
    <n v="2359.15"/>
    <n v="0.44344924812030079"/>
    <x v="0"/>
    <s v="UPI"/>
    <n v="4"/>
    <s v="No"/>
  </r>
  <r>
    <s v="ORD01008"/>
    <d v="2025-01-18T00:00:00"/>
    <s v="2025"/>
    <n v="1"/>
    <x v="0"/>
    <d v="2025-01-23T00:00:00"/>
    <n v="5"/>
    <s v="CUST5510"/>
    <s v="Urvi Banik"/>
    <x v="0"/>
    <n v="26"/>
    <s v="Senior"/>
    <s v="Chennai"/>
    <x v="6"/>
    <x v="1"/>
    <x v="0"/>
    <x v="23"/>
    <n v="1"/>
    <n v="900"/>
    <n v="5"/>
    <x v="73"/>
    <x v="0"/>
    <n v="121.36"/>
    <n v="0.14194152046783626"/>
    <x v="0"/>
    <s v="UPI"/>
    <n v="5"/>
    <s v="No"/>
  </r>
  <r>
    <s v="ORD01010"/>
    <d v="2026-01-22T00:00:00"/>
    <s v="2026"/>
    <n v="1"/>
    <x v="0"/>
    <d v="2026-01-25T00:00:00"/>
    <n v="3"/>
    <s v="CUST4734"/>
    <s v="Tejas Lata"/>
    <x v="0"/>
    <n v="31"/>
    <s v="Senior"/>
    <s v="Kolkata"/>
    <x v="3"/>
    <x v="2"/>
    <x v="4"/>
    <x v="9"/>
    <n v="1"/>
    <n v="1800"/>
    <n v="10"/>
    <x v="29"/>
    <x v="0"/>
    <n v="522.52"/>
    <n v="0.32254320987654322"/>
    <x v="1"/>
    <s v="UPI"/>
    <n v="5"/>
    <s v="No"/>
  </r>
  <r>
    <s v="ORD01021"/>
    <d v="2025-01-24T00:00:00"/>
    <s v="2025"/>
    <n v="1"/>
    <x v="0"/>
    <d v="2025-01-28T00:00:00"/>
    <n v="4"/>
    <s v="CUST9122"/>
    <s v="Alia Sood"/>
    <x v="0"/>
    <n v="29"/>
    <s v="Senior"/>
    <s v="Bengaluru"/>
    <x v="1"/>
    <x v="1"/>
    <x v="3"/>
    <x v="17"/>
    <n v="2"/>
    <n v="450"/>
    <n v="15"/>
    <x v="74"/>
    <x v="0"/>
    <n v="252.56"/>
    <n v="0.33014379084967321"/>
    <x v="2"/>
    <s v="Card"/>
    <n v="5"/>
    <s v="No"/>
  </r>
  <r>
    <s v="ORD01047"/>
    <d v="2026-01-11T00:00:00"/>
    <s v="2026"/>
    <n v="1"/>
    <x v="0"/>
    <d v="2026-01-13T00:00:00"/>
    <n v="2"/>
    <s v="CUST3591"/>
    <s v="Misha Issac"/>
    <x v="0"/>
    <n v="18"/>
    <s v="Teen"/>
    <s v="Ahmedabad"/>
    <x v="5"/>
    <x v="3"/>
    <x v="2"/>
    <x v="3"/>
    <n v="7"/>
    <n v="7000"/>
    <n v="0"/>
    <x v="75"/>
    <x v="1"/>
    <n v="20122.16"/>
    <n v="0.41065632653061224"/>
    <x v="0"/>
    <s v="Cash"/>
    <n v="4"/>
    <s v="No"/>
  </r>
  <r>
    <s v="ORD01060"/>
    <d v="2026-01-13T00:00:00"/>
    <s v="2026"/>
    <n v="1"/>
    <x v="0"/>
    <d v="2026-01-15T00:00:00"/>
    <n v="2"/>
    <s v="CUST8879"/>
    <s v="Shalv Hayre"/>
    <x v="0"/>
    <n v="33"/>
    <s v="Senior"/>
    <s v="Delhi"/>
    <x v="4"/>
    <x v="0"/>
    <x v="2"/>
    <x v="7"/>
    <n v="7"/>
    <n v="5000"/>
    <n v="20"/>
    <x v="4"/>
    <x v="1"/>
    <n v="10704.96"/>
    <n v="0.38231999999999999"/>
    <x v="0"/>
    <s v="Card"/>
    <n v="3"/>
    <s v="Yes"/>
  </r>
  <r>
    <s v="ORD01062"/>
    <d v="2025-01-04T00:00:00"/>
    <s v="2025"/>
    <n v="1"/>
    <x v="0"/>
    <d v="2025-01-09T00:00:00"/>
    <n v="5"/>
    <s v="CUST8718"/>
    <s v="Chirag Lala"/>
    <x v="0"/>
    <n v="60"/>
    <s v="Senior"/>
    <s v="Jaipur"/>
    <x v="2"/>
    <x v="0"/>
    <x v="4"/>
    <x v="16"/>
    <n v="8"/>
    <n v="800"/>
    <n v="5"/>
    <x v="76"/>
    <x v="0"/>
    <n v="2586.1799999999998"/>
    <n v="0.4253585526315789"/>
    <x v="2"/>
    <s v="UPI"/>
    <n v="3"/>
    <s v="No"/>
  </r>
  <r>
    <s v="ORD01068"/>
    <d v="2026-01-23T00:00:00"/>
    <s v="2026"/>
    <n v="1"/>
    <x v="0"/>
    <d v="2026-01-28T00:00:00"/>
    <n v="5"/>
    <s v="CUST9564"/>
    <s v="Heer Kadakia"/>
    <x v="0"/>
    <n v="43"/>
    <s v="Senior"/>
    <s v="Bhubaneswar"/>
    <x v="8"/>
    <x v="2"/>
    <x v="3"/>
    <x v="6"/>
    <n v="4"/>
    <n v="1200"/>
    <n v="20"/>
    <x v="77"/>
    <x v="0"/>
    <n v="1485.09"/>
    <n v="0.3867421875"/>
    <x v="0"/>
    <s v="Card"/>
    <n v="3"/>
    <s v="Yes"/>
  </r>
  <r>
    <s v="ORD01082"/>
    <d v="2026-01-19T00:00:00"/>
    <s v="2026"/>
    <n v="1"/>
    <x v="0"/>
    <d v="2026-01-23T00:00:00"/>
    <n v="4"/>
    <s v="CUST6076"/>
    <s v="Yashvi Vig"/>
    <x v="1"/>
    <n v="39"/>
    <s v="Senior"/>
    <s v="Mumbai"/>
    <x v="7"/>
    <x v="3"/>
    <x v="0"/>
    <x v="11"/>
    <n v="7"/>
    <n v="4000"/>
    <n v="5"/>
    <x v="78"/>
    <x v="1"/>
    <n v="4835.74"/>
    <n v="0.18179473684210526"/>
    <x v="2"/>
    <s v="Cash"/>
    <n v="5"/>
    <s v="No"/>
  </r>
  <r>
    <s v="ORD01086"/>
    <d v="2025-01-14T00:00:00"/>
    <s v="2025"/>
    <n v="1"/>
    <x v="0"/>
    <d v="2025-01-15T00:00:00"/>
    <n v="1"/>
    <s v="CUST4023"/>
    <s v="Devansh Mammen"/>
    <x v="1"/>
    <n v="43"/>
    <s v="Senior"/>
    <s v="Mumbai"/>
    <x v="7"/>
    <x v="3"/>
    <x v="2"/>
    <x v="14"/>
    <n v="2"/>
    <n v="30000"/>
    <n v="10"/>
    <x v="79"/>
    <x v="1"/>
    <n v="15762.35"/>
    <n v="0.29189537037037039"/>
    <x v="2"/>
    <s v="Cash"/>
    <n v="1"/>
    <s v="No"/>
  </r>
  <r>
    <s v="ORD01100"/>
    <d v="2025-01-11T00:00:00"/>
    <s v="2025"/>
    <n v="1"/>
    <x v="0"/>
    <d v="2025-01-18T00:00:00"/>
    <n v="7"/>
    <s v="CUST4104"/>
    <s v="Sana Khurana"/>
    <x v="1"/>
    <n v="34"/>
    <s v="Senior"/>
    <s v="Kolkata"/>
    <x v="3"/>
    <x v="2"/>
    <x v="1"/>
    <x v="1"/>
    <n v="1"/>
    <n v="40000"/>
    <n v="25"/>
    <x v="80"/>
    <x v="1"/>
    <n v="5445.17"/>
    <n v="0.18150566666666668"/>
    <x v="2"/>
    <s v="Card"/>
    <n v="2"/>
    <s v="No"/>
  </r>
  <r>
    <s v="ORD01103"/>
    <d v="2026-01-15T00:00:00"/>
    <s v="2026"/>
    <n v="1"/>
    <x v="0"/>
    <d v="2026-01-17T00:00:00"/>
    <n v="2"/>
    <s v="CUST3082"/>
    <s v="Neysa Deo"/>
    <x v="0"/>
    <n v="48"/>
    <s v="Senior"/>
    <s v="Jaipur"/>
    <x v="2"/>
    <x v="0"/>
    <x v="1"/>
    <x v="2"/>
    <n v="4"/>
    <n v="55000"/>
    <n v="0"/>
    <x v="81"/>
    <x v="1"/>
    <n v="34851.71"/>
    <n v="0.15841686363636362"/>
    <x v="1"/>
    <s v="Card"/>
    <n v="2"/>
    <s v="Yes"/>
  </r>
  <r>
    <s v="ORD01104"/>
    <d v="2025-01-22T00:00:00"/>
    <s v="2025"/>
    <n v="1"/>
    <x v="0"/>
    <d v="2025-01-24T00:00:00"/>
    <n v="2"/>
    <s v="CUST8142"/>
    <s v="Hunar Lanka"/>
    <x v="1"/>
    <n v="46"/>
    <s v="Senior"/>
    <s v="Patna"/>
    <x v="9"/>
    <x v="2"/>
    <x v="2"/>
    <x v="7"/>
    <n v="1"/>
    <n v="5000"/>
    <n v="25"/>
    <x v="82"/>
    <x v="0"/>
    <n v="462.13"/>
    <n v="0.12323466666666666"/>
    <x v="1"/>
    <s v="UPI"/>
    <n v="2"/>
    <s v="No"/>
  </r>
  <r>
    <s v="ORD01128"/>
    <d v="2026-01-15T00:00:00"/>
    <s v="2026"/>
    <n v="1"/>
    <x v="0"/>
    <d v="2026-01-19T00:00:00"/>
    <n v="4"/>
    <s v="CUST2389"/>
    <s v="Rasha Sarma"/>
    <x v="1"/>
    <n v="50"/>
    <s v="Senior"/>
    <s v="Bengaluru"/>
    <x v="1"/>
    <x v="1"/>
    <x v="1"/>
    <x v="10"/>
    <n v="2"/>
    <n v="25000"/>
    <n v="5"/>
    <x v="83"/>
    <x v="1"/>
    <n v="20137.86"/>
    <n v="0.42395494736842104"/>
    <x v="1"/>
    <s v="Card"/>
    <n v="3"/>
    <s v="Yes"/>
  </r>
  <r>
    <s v="ORD01135"/>
    <d v="2026-01-18T00:00:00"/>
    <s v="2026"/>
    <n v="1"/>
    <x v="0"/>
    <d v="2026-01-19T00:00:00"/>
    <n v="1"/>
    <s v="CUST2028"/>
    <s v="Seher Ram"/>
    <x v="1"/>
    <n v="40"/>
    <s v="Senior"/>
    <s v="Patna"/>
    <x v="9"/>
    <x v="2"/>
    <x v="1"/>
    <x v="18"/>
    <n v="7"/>
    <n v="18000"/>
    <n v="0"/>
    <x v="84"/>
    <x v="1"/>
    <n v="26975.06"/>
    <n v="0.21408777777777779"/>
    <x v="1"/>
    <s v="Cash"/>
    <n v="4"/>
    <s v="Yes"/>
  </r>
  <r>
    <s v="ORD01144"/>
    <d v="2026-01-05T00:00:00"/>
    <s v="2026"/>
    <n v="1"/>
    <x v="0"/>
    <d v="2026-01-07T00:00:00"/>
    <n v="2"/>
    <s v="CUST4431"/>
    <s v="Tarini Soni"/>
    <x v="1"/>
    <n v="62"/>
    <s v="Senior"/>
    <s v="Mumbai"/>
    <x v="7"/>
    <x v="3"/>
    <x v="4"/>
    <x v="13"/>
    <n v="5"/>
    <n v="4500"/>
    <n v="20"/>
    <x v="85"/>
    <x v="1"/>
    <n v="5953.23"/>
    <n v="0.330735"/>
    <x v="2"/>
    <s v="UPI"/>
    <n v="3"/>
    <s v="No"/>
  </r>
  <r>
    <s v="ORD01145"/>
    <d v="2025-01-09T00:00:00"/>
    <s v="2025"/>
    <n v="1"/>
    <x v="0"/>
    <d v="2025-01-16T00:00:00"/>
    <n v="7"/>
    <s v="CUST4750"/>
    <s v="Vanya Walia"/>
    <x v="0"/>
    <n v="33"/>
    <s v="Senior"/>
    <s v="Jaipur"/>
    <x v="2"/>
    <x v="0"/>
    <x v="0"/>
    <x v="4"/>
    <n v="1"/>
    <n v="3200"/>
    <n v="10"/>
    <x v="86"/>
    <x v="0"/>
    <n v="780.95"/>
    <n v="0.27116319444444448"/>
    <x v="2"/>
    <s v="Cash"/>
    <n v="1"/>
    <s v="No"/>
  </r>
  <r>
    <s v="ORD01149"/>
    <d v="2026-01-08T00:00:00"/>
    <s v="2026"/>
    <n v="1"/>
    <x v="0"/>
    <d v="2026-01-10T00:00:00"/>
    <n v="2"/>
    <s v="CUST7160"/>
    <s v="Dishani Kapadia"/>
    <x v="1"/>
    <n v="62"/>
    <s v="Senior"/>
    <s v="Hyderabad"/>
    <x v="10"/>
    <x v="1"/>
    <x v="4"/>
    <x v="8"/>
    <n v="4"/>
    <n v="3500"/>
    <n v="5"/>
    <x v="87"/>
    <x v="1"/>
    <n v="4606.6400000000003"/>
    <n v="0.3463639097744361"/>
    <x v="0"/>
    <s v="Card"/>
    <n v="1"/>
    <s v="No"/>
  </r>
  <r>
    <s v="ORD01160"/>
    <d v="2026-01-02T00:00:00"/>
    <s v="2026"/>
    <n v="1"/>
    <x v="0"/>
    <d v="2026-01-06T00:00:00"/>
    <n v="4"/>
    <s v="CUST1472"/>
    <s v="Rohan Ramachandran"/>
    <x v="1"/>
    <n v="56"/>
    <s v="Senior"/>
    <s v="Bhubaneswar"/>
    <x v="8"/>
    <x v="2"/>
    <x v="0"/>
    <x v="4"/>
    <n v="4"/>
    <n v="3200"/>
    <n v="5"/>
    <x v="88"/>
    <x v="1"/>
    <n v="4992.38"/>
    <n v="0.41055756578947367"/>
    <x v="1"/>
    <s v="Card"/>
    <n v="4"/>
    <s v="No"/>
  </r>
  <r>
    <s v="ORD01166"/>
    <d v="2025-01-18T00:00:00"/>
    <s v="2025"/>
    <n v="1"/>
    <x v="0"/>
    <d v="2025-01-24T00:00:00"/>
    <n v="6"/>
    <s v="CUST1497"/>
    <s v="Madhav Viswanathan"/>
    <x v="1"/>
    <n v="29"/>
    <s v="Senior"/>
    <s v="Hyderabad"/>
    <x v="10"/>
    <x v="1"/>
    <x v="1"/>
    <x v="2"/>
    <n v="4"/>
    <n v="55000"/>
    <n v="15"/>
    <x v="89"/>
    <x v="1"/>
    <n v="27222.13"/>
    <n v="0.14557288770053475"/>
    <x v="0"/>
    <s v="UPI"/>
    <n v="5"/>
    <s v="No"/>
  </r>
  <r>
    <s v="ORD01172"/>
    <d v="2025-01-09T00:00:00"/>
    <s v="2025"/>
    <n v="1"/>
    <x v="0"/>
    <d v="2025-01-12T00:00:00"/>
    <n v="3"/>
    <s v="CUST8644"/>
    <s v="Divyansh Banerjee"/>
    <x v="1"/>
    <n v="52"/>
    <s v="Senior"/>
    <s v="Bhubaneswar"/>
    <x v="8"/>
    <x v="2"/>
    <x v="2"/>
    <x v="3"/>
    <n v="6"/>
    <n v="7000"/>
    <n v="20"/>
    <x v="59"/>
    <x v="1"/>
    <n v="4320.8100000000004"/>
    <n v="0.12859553571428572"/>
    <x v="1"/>
    <s v="Cash"/>
    <n v="2"/>
    <s v="No"/>
  </r>
  <r>
    <s v="ORD01193"/>
    <d v="2026-01-31T00:00:00"/>
    <s v="2026"/>
    <n v="1"/>
    <x v="0"/>
    <d v="2026-02-07T00:00:00"/>
    <n v="7"/>
    <s v="CUST5300"/>
    <s v="Darshit Dhingra"/>
    <x v="1"/>
    <n v="21"/>
    <s v="Senior"/>
    <s v="Delhi"/>
    <x v="4"/>
    <x v="0"/>
    <x v="1"/>
    <x v="5"/>
    <n v="7"/>
    <n v="2000"/>
    <n v="0"/>
    <x v="90"/>
    <x v="1"/>
    <n v="5356.23"/>
    <n v="0.38258785714285709"/>
    <x v="1"/>
    <s v="Card"/>
    <n v="3"/>
    <s v="No"/>
  </r>
  <r>
    <s v="ORD01201"/>
    <d v="2026-01-27T00:00:00"/>
    <s v="2026"/>
    <n v="1"/>
    <x v="0"/>
    <d v="2026-01-30T00:00:00"/>
    <n v="3"/>
    <s v="CUST5024"/>
    <s v="Saksham Shankar"/>
    <x v="1"/>
    <n v="48"/>
    <s v="Senior"/>
    <s v="Patna"/>
    <x v="9"/>
    <x v="2"/>
    <x v="4"/>
    <x v="24"/>
    <n v="8"/>
    <n v="1200"/>
    <n v="20"/>
    <x v="91"/>
    <x v="0"/>
    <n v="2538.3200000000002"/>
    <n v="0.3305104166666667"/>
    <x v="0"/>
    <s v="Card"/>
    <n v="3"/>
    <s v="No"/>
  </r>
  <r>
    <s v="ORD01202"/>
    <d v="2026-01-19T00:00:00"/>
    <s v="2026"/>
    <n v="1"/>
    <x v="0"/>
    <d v="2026-01-23T00:00:00"/>
    <n v="4"/>
    <s v="CUST7440"/>
    <s v="Arnav Kohli"/>
    <x v="0"/>
    <n v="22"/>
    <s v="Senior"/>
    <s v="Mumbai"/>
    <x v="7"/>
    <x v="3"/>
    <x v="4"/>
    <x v="13"/>
    <n v="8"/>
    <n v="4500"/>
    <n v="20"/>
    <x v="92"/>
    <x v="1"/>
    <n v="7077.48"/>
    <n v="0.24574583333333333"/>
    <x v="0"/>
    <s v="Card"/>
    <n v="3"/>
    <s v="No"/>
  </r>
  <r>
    <s v="ORD01222"/>
    <d v="2026-01-21T00:00:00"/>
    <s v="2026"/>
    <n v="1"/>
    <x v="0"/>
    <d v="2026-01-27T00:00:00"/>
    <n v="6"/>
    <s v="CUST7638"/>
    <s v="Hazel Khosla"/>
    <x v="1"/>
    <n v="51"/>
    <s v="Senior"/>
    <s v="Delhi"/>
    <x v="4"/>
    <x v="0"/>
    <x v="2"/>
    <x v="12"/>
    <n v="8"/>
    <n v="25000"/>
    <n v="5"/>
    <x v="93"/>
    <x v="1"/>
    <n v="31978.22"/>
    <n v="0.16830642105263158"/>
    <x v="0"/>
    <s v="UPI"/>
    <n v="2"/>
    <s v="Yes"/>
  </r>
  <r>
    <s v="ORD01257"/>
    <d v="2026-01-31T00:00:00"/>
    <s v="2026"/>
    <n v="1"/>
    <x v="0"/>
    <d v="2026-02-02T00:00:00"/>
    <n v="2"/>
    <s v="CUST6921"/>
    <s v="Akarsh Bumb"/>
    <x v="0"/>
    <n v="36"/>
    <s v="Senior"/>
    <s v="Pune"/>
    <x v="7"/>
    <x v="3"/>
    <x v="0"/>
    <x v="11"/>
    <n v="2"/>
    <n v="4000"/>
    <n v="0"/>
    <x v="94"/>
    <x v="0"/>
    <n v="848.12"/>
    <n v="0.106015"/>
    <x v="2"/>
    <s v="Card"/>
    <n v="1"/>
    <s v="No"/>
  </r>
  <r>
    <s v="ORD01263"/>
    <d v="2025-01-04T00:00:00"/>
    <s v="2025"/>
    <n v="1"/>
    <x v="0"/>
    <d v="2025-01-07T00:00:00"/>
    <n v="3"/>
    <s v="CUST6549"/>
    <s v="Aradhya Khalsa"/>
    <x v="1"/>
    <n v="65"/>
    <s v="Senior"/>
    <s v="Hyderabad"/>
    <x v="10"/>
    <x v="1"/>
    <x v="4"/>
    <x v="13"/>
    <n v="2"/>
    <n v="4500"/>
    <n v="5"/>
    <x v="95"/>
    <x v="0"/>
    <n v="1324.76"/>
    <n v="0.15494269005847952"/>
    <x v="2"/>
    <s v="Cash"/>
    <n v="5"/>
    <s v="No"/>
  </r>
  <r>
    <s v="ORD01323"/>
    <d v="2026-01-24T00:00:00"/>
    <s v="2026"/>
    <n v="1"/>
    <x v="0"/>
    <d v="2026-01-31T00:00:00"/>
    <n v="7"/>
    <s v="CUST1432"/>
    <s v="Ojas Handa"/>
    <x v="0"/>
    <n v="44"/>
    <s v="Senior"/>
    <s v="Mumbai"/>
    <x v="7"/>
    <x v="3"/>
    <x v="2"/>
    <x v="15"/>
    <n v="4"/>
    <n v="15000"/>
    <n v="20"/>
    <x v="96"/>
    <x v="1"/>
    <n v="11487"/>
    <n v="0.23931250000000001"/>
    <x v="0"/>
    <s v="UPI"/>
    <n v="2"/>
    <s v="Yes"/>
  </r>
  <r>
    <s v="ORD01337"/>
    <d v="2026-01-22T00:00:00"/>
    <s v="2026"/>
    <n v="1"/>
    <x v="0"/>
    <d v="2026-01-28T00:00:00"/>
    <n v="6"/>
    <s v="CUST6927"/>
    <s v="Indrans Rajan"/>
    <x v="0"/>
    <n v="51"/>
    <s v="Senior"/>
    <s v="Chennai"/>
    <x v="6"/>
    <x v="1"/>
    <x v="0"/>
    <x v="0"/>
    <n v="5"/>
    <n v="2500"/>
    <n v="0"/>
    <x v="97"/>
    <x v="1"/>
    <n v="1699.53"/>
    <n v="0.13596240000000001"/>
    <x v="2"/>
    <s v="Card"/>
    <n v="4"/>
    <s v="No"/>
  </r>
  <r>
    <s v="ORD01340"/>
    <d v="2025-01-24T00:00:00"/>
    <s v="2025"/>
    <n v="1"/>
    <x v="0"/>
    <d v="2025-01-31T00:00:00"/>
    <n v="7"/>
    <s v="CUST4117"/>
    <s v="Anika Jhaveri"/>
    <x v="1"/>
    <n v="54"/>
    <s v="Senior"/>
    <s v="Ahmedabad"/>
    <x v="5"/>
    <x v="3"/>
    <x v="1"/>
    <x v="5"/>
    <n v="4"/>
    <n v="2000"/>
    <n v="10"/>
    <x v="69"/>
    <x v="0"/>
    <n v="2235.35"/>
    <n v="0.31046527777777777"/>
    <x v="0"/>
    <s v="Cash"/>
    <n v="2"/>
    <s v="No"/>
  </r>
  <r>
    <s v="ORD01341"/>
    <d v="2026-01-26T00:00:00"/>
    <s v="2026"/>
    <n v="1"/>
    <x v="0"/>
    <d v="2026-01-29T00:00:00"/>
    <n v="3"/>
    <s v="CUST1664"/>
    <s v="Misha Yadav"/>
    <x v="0"/>
    <n v="28"/>
    <s v="Senior"/>
    <s v="Jaipur"/>
    <x v="2"/>
    <x v="0"/>
    <x v="2"/>
    <x v="3"/>
    <n v="1"/>
    <n v="7000"/>
    <n v="25"/>
    <x v="98"/>
    <x v="0"/>
    <n v="796.57"/>
    <n v="0.15172761904761906"/>
    <x v="0"/>
    <s v="Card"/>
    <n v="4"/>
    <s v="No"/>
  </r>
  <r>
    <s v="ORD01346"/>
    <d v="2026-01-24T00:00:00"/>
    <s v="2026"/>
    <n v="1"/>
    <x v="0"/>
    <d v="2026-01-31T00:00:00"/>
    <n v="7"/>
    <s v="CUST2508"/>
    <s v="Prerak Mahal"/>
    <x v="1"/>
    <n v="64"/>
    <s v="Senior"/>
    <s v="Bhubaneswar"/>
    <x v="8"/>
    <x v="2"/>
    <x v="3"/>
    <x v="22"/>
    <n v="1"/>
    <n v="300"/>
    <n v="5"/>
    <x v="99"/>
    <x v="0"/>
    <n v="71.849999999999994"/>
    <n v="0.25210526315789472"/>
    <x v="0"/>
    <s v="Card"/>
    <n v="5"/>
    <s v="Yes"/>
  </r>
  <r>
    <s v="ORD01349"/>
    <d v="2025-01-06T00:00:00"/>
    <s v="2025"/>
    <n v="1"/>
    <x v="0"/>
    <d v="2025-01-08T00:00:00"/>
    <n v="2"/>
    <s v="CUST1007"/>
    <s v="Anvi Sheth"/>
    <x v="1"/>
    <n v="25"/>
    <s v="Senior"/>
    <s v="Mumbai"/>
    <x v="7"/>
    <x v="3"/>
    <x v="3"/>
    <x v="20"/>
    <n v="6"/>
    <n v="1500"/>
    <n v="5"/>
    <x v="95"/>
    <x v="0"/>
    <n v="2447.8200000000002"/>
    <n v="0.28629473684210527"/>
    <x v="0"/>
    <s v="UPI"/>
    <n v="5"/>
    <s v="No"/>
  </r>
  <r>
    <s v="ORD01353"/>
    <d v="2026-01-18T00:00:00"/>
    <s v="2026"/>
    <n v="1"/>
    <x v="0"/>
    <d v="2026-01-19T00:00:00"/>
    <n v="1"/>
    <s v="CUST3645"/>
    <s v="Veer Master"/>
    <x v="0"/>
    <n v="49"/>
    <s v="Senior"/>
    <s v="Kolkata"/>
    <x v="3"/>
    <x v="2"/>
    <x v="0"/>
    <x v="19"/>
    <n v="2"/>
    <n v="1200"/>
    <n v="25"/>
    <x v="100"/>
    <x v="0"/>
    <n v="688.17"/>
    <n v="0.38231666666666664"/>
    <x v="0"/>
    <s v="Card"/>
    <n v="5"/>
    <s v="No"/>
  </r>
  <r>
    <s v="ORD01358"/>
    <d v="2026-01-21T00:00:00"/>
    <s v="2026"/>
    <n v="1"/>
    <x v="0"/>
    <d v="2026-01-24T00:00:00"/>
    <n v="3"/>
    <s v="CUST3608"/>
    <s v="Dhanuk Tiwari"/>
    <x v="0"/>
    <n v="43"/>
    <s v="Senior"/>
    <s v="Bhubaneswar"/>
    <x v="8"/>
    <x v="2"/>
    <x v="4"/>
    <x v="16"/>
    <n v="6"/>
    <n v="800"/>
    <n v="20"/>
    <x v="77"/>
    <x v="0"/>
    <n v="398.95"/>
    <n v="0.10389322916666667"/>
    <x v="0"/>
    <s v="Cash"/>
    <n v="1"/>
    <s v="No"/>
  </r>
  <r>
    <s v="ORD01367"/>
    <d v="2025-01-31T00:00:00"/>
    <s v="2025"/>
    <n v="1"/>
    <x v="0"/>
    <d v="2025-02-01T00:00:00"/>
    <n v="1"/>
    <s v="CUST1501"/>
    <s v="Ela Bawa"/>
    <x v="0"/>
    <n v="28"/>
    <s v="Senior"/>
    <s v="Pune"/>
    <x v="7"/>
    <x v="3"/>
    <x v="0"/>
    <x v="19"/>
    <n v="6"/>
    <n v="1200"/>
    <n v="10"/>
    <x v="101"/>
    <x v="0"/>
    <n v="2307.44"/>
    <n v="0.35608641975308641"/>
    <x v="0"/>
    <s v="UPI"/>
    <n v="2"/>
    <s v="No"/>
  </r>
  <r>
    <s v="ORD01372"/>
    <d v="2025-01-27T00:00:00"/>
    <s v="2025"/>
    <n v="1"/>
    <x v="0"/>
    <d v="2025-01-31T00:00:00"/>
    <n v="4"/>
    <s v="CUST9502"/>
    <s v="Rania Comar"/>
    <x v="1"/>
    <n v="42"/>
    <s v="Senior"/>
    <s v="Lucknow"/>
    <x v="0"/>
    <x v="0"/>
    <x v="4"/>
    <x v="16"/>
    <n v="6"/>
    <n v="800"/>
    <n v="15"/>
    <x v="102"/>
    <x v="0"/>
    <n v="732.15"/>
    <n v="0.1794485294117647"/>
    <x v="2"/>
    <s v="Card"/>
    <n v="3"/>
    <s v="No"/>
  </r>
  <r>
    <s v="ORD01383"/>
    <d v="2025-01-13T00:00:00"/>
    <s v="2025"/>
    <n v="1"/>
    <x v="0"/>
    <d v="2025-01-18T00:00:00"/>
    <n v="5"/>
    <s v="CUST4343"/>
    <s v="Sara Ratta"/>
    <x v="1"/>
    <n v="53"/>
    <s v="Senior"/>
    <s v="Patna"/>
    <x v="9"/>
    <x v="2"/>
    <x v="2"/>
    <x v="3"/>
    <n v="5"/>
    <n v="7000"/>
    <n v="10"/>
    <x v="103"/>
    <x v="1"/>
    <n v="11039.9"/>
    <n v="0.35047301587301588"/>
    <x v="0"/>
    <s v="UPI"/>
    <n v="5"/>
    <s v="No"/>
  </r>
  <r>
    <s v="ORD01398"/>
    <d v="2025-01-28T00:00:00"/>
    <s v="2025"/>
    <n v="1"/>
    <x v="0"/>
    <d v="2025-01-29T00:00:00"/>
    <n v="1"/>
    <s v="CUST5346"/>
    <s v="Anahita Ramesh"/>
    <x v="1"/>
    <n v="56"/>
    <s v="Senior"/>
    <s v="Bhubaneswar"/>
    <x v="8"/>
    <x v="2"/>
    <x v="3"/>
    <x v="21"/>
    <n v="8"/>
    <n v="60"/>
    <n v="10"/>
    <x v="104"/>
    <x v="0"/>
    <n v="91.04"/>
    <n v="0.21074074074074076"/>
    <x v="0"/>
    <s v="Card"/>
    <n v="3"/>
    <s v="No"/>
  </r>
  <r>
    <s v="ORD01400"/>
    <d v="2025-01-04T00:00:00"/>
    <s v="2025"/>
    <n v="1"/>
    <x v="0"/>
    <d v="2025-01-07T00:00:00"/>
    <n v="3"/>
    <s v="CUST2793"/>
    <s v="Mohanlal Amble"/>
    <x v="1"/>
    <n v="22"/>
    <s v="Senior"/>
    <s v="Ahmedabad"/>
    <x v="5"/>
    <x v="3"/>
    <x v="2"/>
    <x v="15"/>
    <n v="2"/>
    <n v="15000"/>
    <n v="0"/>
    <x v="80"/>
    <x v="1"/>
    <n v="5321.08"/>
    <n v="0.17736933333333332"/>
    <x v="1"/>
    <s v="Cash"/>
    <n v="5"/>
    <s v="No"/>
  </r>
  <r>
    <s v="ORD01408"/>
    <d v="2025-01-05T00:00:00"/>
    <s v="2025"/>
    <n v="1"/>
    <x v="0"/>
    <d v="2025-01-11T00:00:00"/>
    <n v="6"/>
    <s v="CUST7008"/>
    <s v="Arnav Sarraf"/>
    <x v="1"/>
    <n v="64"/>
    <s v="Senior"/>
    <s v="Delhi"/>
    <x v="4"/>
    <x v="0"/>
    <x v="1"/>
    <x v="2"/>
    <n v="4"/>
    <n v="55000"/>
    <n v="25"/>
    <x v="105"/>
    <x v="1"/>
    <n v="35733.61"/>
    <n v="0.21656733333333333"/>
    <x v="1"/>
    <s v="Cash"/>
    <n v="5"/>
    <s v="No"/>
  </r>
  <r>
    <s v="ORD01415"/>
    <d v="2026-01-27T00:00:00"/>
    <s v="2026"/>
    <n v="1"/>
    <x v="0"/>
    <d v="2026-01-29T00:00:00"/>
    <n v="2"/>
    <s v="CUST5116"/>
    <s v="Mamooty Batra"/>
    <x v="1"/>
    <n v="24"/>
    <s v="Senior"/>
    <s v="Chennai"/>
    <x v="6"/>
    <x v="1"/>
    <x v="4"/>
    <x v="13"/>
    <n v="7"/>
    <n v="4500"/>
    <n v="0"/>
    <x v="103"/>
    <x v="1"/>
    <n v="12956.07"/>
    <n v="0.41130380952380952"/>
    <x v="2"/>
    <s v="Cash"/>
    <n v="5"/>
    <s v="Yes"/>
  </r>
  <r>
    <s v="ORD01444"/>
    <d v="2026-01-11T00:00:00"/>
    <s v="2026"/>
    <n v="1"/>
    <x v="0"/>
    <d v="2026-01-13T00:00:00"/>
    <n v="2"/>
    <s v="CUST5073"/>
    <s v="Arnav Bath"/>
    <x v="0"/>
    <n v="34"/>
    <s v="Senior"/>
    <s v="Ahmedabad"/>
    <x v="5"/>
    <x v="3"/>
    <x v="0"/>
    <x v="11"/>
    <n v="2"/>
    <n v="4000"/>
    <n v="15"/>
    <x v="44"/>
    <x v="0"/>
    <n v="2268.77"/>
    <n v="0.33364264705882352"/>
    <x v="0"/>
    <s v="UPI"/>
    <n v="1"/>
    <s v="No"/>
  </r>
  <r>
    <s v="ORD01446"/>
    <d v="2025-01-15T00:00:00"/>
    <s v="2025"/>
    <n v="1"/>
    <x v="0"/>
    <d v="2025-01-18T00:00:00"/>
    <n v="3"/>
    <s v="CUST1462"/>
    <s v="Ishita Borra"/>
    <x v="1"/>
    <n v="43"/>
    <s v="Senior"/>
    <s v="Bengaluru"/>
    <x v="1"/>
    <x v="1"/>
    <x v="3"/>
    <x v="22"/>
    <n v="2"/>
    <n v="300"/>
    <n v="20"/>
    <x v="106"/>
    <x v="0"/>
    <n v="194.7"/>
    <n v="0.40562499999999996"/>
    <x v="1"/>
    <s v="Cash"/>
    <n v="3"/>
    <s v="No"/>
  </r>
  <r>
    <s v="ORD01452"/>
    <d v="2026-01-07T00:00:00"/>
    <s v="2026"/>
    <n v="1"/>
    <x v="0"/>
    <d v="2026-01-14T00:00:00"/>
    <n v="7"/>
    <s v="CUST7469"/>
    <s v="Vedika Goda"/>
    <x v="0"/>
    <n v="44"/>
    <s v="Senior"/>
    <s v="Ahmedabad"/>
    <x v="5"/>
    <x v="3"/>
    <x v="2"/>
    <x v="7"/>
    <n v="3"/>
    <n v="5000"/>
    <n v="0"/>
    <x v="107"/>
    <x v="1"/>
    <n v="4047.99"/>
    <n v="0.26986599999999999"/>
    <x v="1"/>
    <s v="Card"/>
    <n v="3"/>
    <s v="No"/>
  </r>
  <r>
    <s v="ORD01483"/>
    <d v="2026-01-31T00:00:00"/>
    <s v="2026"/>
    <n v="1"/>
    <x v="0"/>
    <d v="2026-02-01T00:00:00"/>
    <n v="1"/>
    <s v="CUST4683"/>
    <s v="Badal Sur"/>
    <x v="1"/>
    <n v="18"/>
    <s v="Teen"/>
    <s v="Jaipur"/>
    <x v="2"/>
    <x v="0"/>
    <x v="0"/>
    <x v="23"/>
    <n v="2"/>
    <n v="900"/>
    <n v="15"/>
    <x v="108"/>
    <x v="0"/>
    <n v="359.64"/>
    <n v="0.23505882352941176"/>
    <x v="1"/>
    <s v="UPI"/>
    <n v="5"/>
    <s v="No"/>
  </r>
  <r>
    <s v="ORD01485"/>
    <d v="2025-01-23T00:00:00"/>
    <s v="2025"/>
    <n v="1"/>
    <x v="0"/>
    <d v="2025-01-28T00:00:00"/>
    <n v="5"/>
    <s v="CUST7639"/>
    <s v="Tanya Bhat"/>
    <x v="0"/>
    <n v="42"/>
    <s v="Senior"/>
    <s v="Kolkata"/>
    <x v="3"/>
    <x v="2"/>
    <x v="3"/>
    <x v="6"/>
    <n v="4"/>
    <n v="1200"/>
    <n v="20"/>
    <x v="77"/>
    <x v="0"/>
    <n v="1145.44"/>
    <n v="0.29829166666666668"/>
    <x v="1"/>
    <s v="Cash"/>
    <n v="5"/>
    <s v="No"/>
  </r>
  <r>
    <s v="ORD01491"/>
    <d v="2026-01-09T00:00:00"/>
    <s v="2026"/>
    <n v="1"/>
    <x v="0"/>
    <d v="2026-01-12T00:00:00"/>
    <n v="3"/>
    <s v="CUST3900"/>
    <s v="Elakshi Sekhon"/>
    <x v="0"/>
    <n v="27"/>
    <s v="Senior"/>
    <s v="Kolkata"/>
    <x v="3"/>
    <x v="2"/>
    <x v="3"/>
    <x v="17"/>
    <n v="2"/>
    <n v="450"/>
    <n v="15"/>
    <x v="74"/>
    <x v="0"/>
    <n v="329.95"/>
    <n v="0.43130718954248365"/>
    <x v="0"/>
    <s v="UPI"/>
    <n v="3"/>
    <s v="No"/>
  </r>
  <r>
    <s v="ORD01524"/>
    <d v="2025-01-02T00:00:00"/>
    <s v="2025"/>
    <n v="1"/>
    <x v="0"/>
    <d v="2025-01-07T00:00:00"/>
    <n v="5"/>
    <s v="CUST7938"/>
    <s v="Anya D’Alia"/>
    <x v="1"/>
    <n v="28"/>
    <s v="Senior"/>
    <s v="Delhi"/>
    <x v="4"/>
    <x v="0"/>
    <x v="1"/>
    <x v="10"/>
    <n v="4"/>
    <n v="25000"/>
    <n v="15"/>
    <x v="109"/>
    <x v="1"/>
    <n v="18286.669999999998"/>
    <n v="0.21513729411764704"/>
    <x v="1"/>
    <s v="Card"/>
    <n v="2"/>
    <s v="No"/>
  </r>
  <r>
    <s v="ORD01535"/>
    <d v="2026-01-11T00:00:00"/>
    <s v="2026"/>
    <n v="1"/>
    <x v="0"/>
    <d v="2026-01-12T00:00:00"/>
    <n v="1"/>
    <s v="CUST4992"/>
    <s v="Nishith Sani"/>
    <x v="1"/>
    <n v="63"/>
    <s v="Senior"/>
    <s v="Mumbai"/>
    <x v="7"/>
    <x v="3"/>
    <x v="1"/>
    <x v="10"/>
    <n v="2"/>
    <n v="25000"/>
    <n v="15"/>
    <x v="67"/>
    <x v="1"/>
    <n v="14134.96"/>
    <n v="0.33258729411764704"/>
    <x v="0"/>
    <s v="Card"/>
    <n v="1"/>
    <s v="No"/>
  </r>
  <r>
    <s v="ORD01538"/>
    <d v="2026-01-14T00:00:00"/>
    <s v="2026"/>
    <n v="1"/>
    <x v="0"/>
    <d v="2026-01-15T00:00:00"/>
    <n v="1"/>
    <s v="CUST3607"/>
    <s v="Dhanuk Dua"/>
    <x v="0"/>
    <n v="25"/>
    <s v="Senior"/>
    <s v="Hyderabad"/>
    <x v="10"/>
    <x v="1"/>
    <x v="4"/>
    <x v="9"/>
    <n v="5"/>
    <n v="1800"/>
    <n v="0"/>
    <x v="51"/>
    <x v="0"/>
    <n v="2096.7199999999998"/>
    <n v="0.23296888888888886"/>
    <x v="1"/>
    <s v="Card"/>
    <n v="4"/>
    <s v="No"/>
  </r>
  <r>
    <s v="ORD01540"/>
    <d v="2025-01-14T00:00:00"/>
    <s v="2025"/>
    <n v="1"/>
    <x v="0"/>
    <d v="2025-01-18T00:00:00"/>
    <n v="4"/>
    <s v="CUST1664"/>
    <s v="Lakshay Deol"/>
    <x v="1"/>
    <n v="32"/>
    <s v="Senior"/>
    <s v="Patna"/>
    <x v="9"/>
    <x v="2"/>
    <x v="3"/>
    <x v="20"/>
    <n v="2"/>
    <n v="1500"/>
    <n v="20"/>
    <x v="64"/>
    <x v="0"/>
    <n v="649.79999999999995"/>
    <n v="0.27074999999999999"/>
    <x v="2"/>
    <s v="UPI"/>
    <n v="4"/>
    <s v="No"/>
  </r>
  <r>
    <s v="ORD01544"/>
    <d v="2025-01-04T00:00:00"/>
    <s v="2025"/>
    <n v="1"/>
    <x v="0"/>
    <d v="2025-01-10T00:00:00"/>
    <n v="6"/>
    <s v="CUST9432"/>
    <s v="Anahita Grover"/>
    <x v="0"/>
    <n v="52"/>
    <s v="Senior"/>
    <s v="Patna"/>
    <x v="9"/>
    <x v="2"/>
    <x v="3"/>
    <x v="21"/>
    <n v="2"/>
    <n v="60"/>
    <n v="25"/>
    <x v="110"/>
    <x v="0"/>
    <n v="20.88"/>
    <n v="0.23199999999999998"/>
    <x v="2"/>
    <s v="Cash"/>
    <n v="4"/>
    <s v="No"/>
  </r>
  <r>
    <s v="ORD01547"/>
    <d v="2026-01-17T00:00:00"/>
    <s v="2026"/>
    <n v="1"/>
    <x v="0"/>
    <d v="2026-01-18T00:00:00"/>
    <n v="1"/>
    <s v="CUST6993"/>
    <s v="Mamooty Goswami"/>
    <x v="1"/>
    <n v="43"/>
    <s v="Senior"/>
    <s v="Hyderabad"/>
    <x v="10"/>
    <x v="1"/>
    <x v="4"/>
    <x v="8"/>
    <n v="6"/>
    <n v="3500"/>
    <n v="15"/>
    <x v="111"/>
    <x v="1"/>
    <n v="3169.68"/>
    <n v="0.17757310924369746"/>
    <x v="1"/>
    <s v="Cash"/>
    <n v="4"/>
    <s v="No"/>
  </r>
  <r>
    <s v="ORD01560"/>
    <d v="2025-01-30T00:00:00"/>
    <s v="2025"/>
    <n v="1"/>
    <x v="0"/>
    <d v="2025-02-01T00:00:00"/>
    <n v="2"/>
    <s v="CUST2076"/>
    <s v="Ojas Basu"/>
    <x v="1"/>
    <n v="29"/>
    <s v="Senior"/>
    <s v="Ahmedabad"/>
    <x v="5"/>
    <x v="3"/>
    <x v="3"/>
    <x v="20"/>
    <n v="2"/>
    <n v="1500"/>
    <n v="15"/>
    <x v="112"/>
    <x v="0"/>
    <n v="1123.8800000000001"/>
    <n v="0.44073725490196081"/>
    <x v="1"/>
    <s v="Cash"/>
    <n v="3"/>
    <s v="No"/>
  </r>
  <r>
    <s v="ORD01568"/>
    <d v="2026-01-08T00:00:00"/>
    <s v="2026"/>
    <n v="1"/>
    <x v="0"/>
    <d v="2026-01-10T00:00:00"/>
    <n v="2"/>
    <s v="CUST4437"/>
    <s v="Zaina Khanna"/>
    <x v="0"/>
    <n v="62"/>
    <s v="Senior"/>
    <s v="Chennai"/>
    <x v="6"/>
    <x v="1"/>
    <x v="2"/>
    <x v="15"/>
    <n v="1"/>
    <n v="15000"/>
    <n v="25"/>
    <x v="113"/>
    <x v="1"/>
    <n v="4644.6099999999997"/>
    <n v="0.41285422222222218"/>
    <x v="2"/>
    <s v="UPI"/>
    <n v="5"/>
    <s v="No"/>
  </r>
  <r>
    <s v="ORD01576"/>
    <d v="2025-01-01T00:00:00"/>
    <s v="2025"/>
    <n v="1"/>
    <x v="0"/>
    <d v="2025-01-02T00:00:00"/>
    <n v="1"/>
    <s v="CUST5155"/>
    <s v="Heer Bhakta"/>
    <x v="0"/>
    <n v="45"/>
    <s v="Senior"/>
    <s v="Chennai"/>
    <x v="6"/>
    <x v="1"/>
    <x v="1"/>
    <x v="2"/>
    <n v="8"/>
    <n v="55000"/>
    <n v="0"/>
    <x v="114"/>
    <x v="1"/>
    <n v="177062.89"/>
    <n v="0.40241565909090915"/>
    <x v="2"/>
    <s v="Card"/>
    <n v="1"/>
    <s v="No"/>
  </r>
  <r>
    <s v="ORD01577"/>
    <d v="2025-01-11T00:00:00"/>
    <s v="2025"/>
    <n v="1"/>
    <x v="0"/>
    <d v="2025-01-16T00:00:00"/>
    <n v="5"/>
    <s v="CUST4991"/>
    <s v="Faiyaz Chandra"/>
    <x v="1"/>
    <n v="57"/>
    <s v="Senior"/>
    <s v="Delhi"/>
    <x v="4"/>
    <x v="0"/>
    <x v="3"/>
    <x v="21"/>
    <n v="8"/>
    <n v="60"/>
    <n v="15"/>
    <x v="115"/>
    <x v="0"/>
    <n v="178.41"/>
    <n v="0.43727941176470586"/>
    <x v="2"/>
    <s v="Card"/>
    <n v="5"/>
    <s v="No"/>
  </r>
  <r>
    <s v="ORD01580"/>
    <d v="2025-01-12T00:00:00"/>
    <s v="2025"/>
    <n v="1"/>
    <x v="0"/>
    <d v="2025-01-15T00:00:00"/>
    <n v="3"/>
    <s v="CUST4326"/>
    <s v="Dhanush Shetty"/>
    <x v="0"/>
    <n v="56"/>
    <s v="Senior"/>
    <s v="Bengaluru"/>
    <x v="1"/>
    <x v="1"/>
    <x v="3"/>
    <x v="17"/>
    <n v="5"/>
    <n v="450"/>
    <n v="5"/>
    <x v="116"/>
    <x v="0"/>
    <n v="938.77"/>
    <n v="0.4391906432748538"/>
    <x v="1"/>
    <s v="Cash"/>
    <n v="5"/>
    <s v="No"/>
  </r>
  <r>
    <s v="ORD01589"/>
    <d v="2026-01-22T00:00:00"/>
    <s v="2026"/>
    <n v="1"/>
    <x v="0"/>
    <d v="2026-01-24T00:00:00"/>
    <n v="2"/>
    <s v="CUST6036"/>
    <s v="Romil Balan"/>
    <x v="1"/>
    <n v="22"/>
    <s v="Senior"/>
    <s v="Pune"/>
    <x v="7"/>
    <x v="3"/>
    <x v="0"/>
    <x v="0"/>
    <n v="7"/>
    <n v="2500"/>
    <n v="20"/>
    <x v="90"/>
    <x v="1"/>
    <n v="1752.79"/>
    <n v="0.12519928571428571"/>
    <x v="1"/>
    <s v="Card"/>
    <n v="5"/>
    <s v="No"/>
  </r>
  <r>
    <s v="ORD01599"/>
    <d v="2026-01-29T00:00:00"/>
    <s v="2026"/>
    <n v="1"/>
    <x v="0"/>
    <d v="2026-02-02T00:00:00"/>
    <n v="4"/>
    <s v="CUST5796"/>
    <s v="Baiju Samra"/>
    <x v="0"/>
    <n v="34"/>
    <s v="Senior"/>
    <s v="Delhi"/>
    <x v="4"/>
    <x v="0"/>
    <x v="2"/>
    <x v="3"/>
    <n v="1"/>
    <n v="7000"/>
    <n v="10"/>
    <x v="117"/>
    <x v="0"/>
    <n v="2323.46"/>
    <n v="0.36880317460317463"/>
    <x v="0"/>
    <s v="Cash"/>
    <n v="4"/>
    <s v="No"/>
  </r>
  <r>
    <s v="ORD01613"/>
    <d v="2025-01-18T00:00:00"/>
    <s v="2025"/>
    <n v="1"/>
    <x v="0"/>
    <d v="2025-01-23T00:00:00"/>
    <n v="5"/>
    <s v="CUST8502"/>
    <s v="Nakul Kumar"/>
    <x v="0"/>
    <n v="33"/>
    <s v="Senior"/>
    <s v="Patna"/>
    <x v="9"/>
    <x v="2"/>
    <x v="4"/>
    <x v="24"/>
    <n v="7"/>
    <n v="1200"/>
    <n v="25"/>
    <x v="117"/>
    <x v="0"/>
    <n v="1480.71"/>
    <n v="0.23503333333333334"/>
    <x v="2"/>
    <s v="UPI"/>
    <n v="1"/>
    <s v="No"/>
  </r>
  <r>
    <s v="ORD01614"/>
    <d v="2025-01-09T00:00:00"/>
    <s v="2025"/>
    <n v="1"/>
    <x v="0"/>
    <d v="2025-01-12T00:00:00"/>
    <n v="3"/>
    <s v="CUST1590"/>
    <s v="Nayantara Madan"/>
    <x v="0"/>
    <n v="56"/>
    <s v="Senior"/>
    <s v="Chennai"/>
    <x v="6"/>
    <x v="1"/>
    <x v="4"/>
    <x v="16"/>
    <n v="5"/>
    <n v="800"/>
    <n v="25"/>
    <x v="16"/>
    <x v="0"/>
    <n v="977.29"/>
    <n v="0.32576333333333329"/>
    <x v="2"/>
    <s v="UPI"/>
    <n v="5"/>
    <s v="No"/>
  </r>
  <r>
    <s v="ORD01621"/>
    <d v="2025-01-04T00:00:00"/>
    <s v="2025"/>
    <n v="1"/>
    <x v="0"/>
    <d v="2025-01-05T00:00:00"/>
    <n v="1"/>
    <s v="CUST7854"/>
    <s v="Anvi Gara"/>
    <x v="0"/>
    <n v="43"/>
    <s v="Senior"/>
    <s v="Ahmedabad"/>
    <x v="5"/>
    <x v="3"/>
    <x v="0"/>
    <x v="0"/>
    <n v="3"/>
    <n v="2500"/>
    <n v="20"/>
    <x v="32"/>
    <x v="0"/>
    <n v="2418.98"/>
    <n v="0.40316333333333332"/>
    <x v="2"/>
    <s v="Card"/>
    <n v="3"/>
    <s v="No"/>
  </r>
  <r>
    <s v="ORD01626"/>
    <d v="2026-01-07T00:00:00"/>
    <s v="2026"/>
    <n v="1"/>
    <x v="0"/>
    <d v="2026-01-10T00:00:00"/>
    <n v="3"/>
    <s v="CUST9378"/>
    <s v="Myra Viswanathan"/>
    <x v="0"/>
    <n v="63"/>
    <s v="Senior"/>
    <s v="Ahmedabad"/>
    <x v="5"/>
    <x v="3"/>
    <x v="0"/>
    <x v="19"/>
    <n v="7"/>
    <n v="1200"/>
    <n v="20"/>
    <x v="118"/>
    <x v="0"/>
    <n v="2042.85"/>
    <n v="0.30399553571428573"/>
    <x v="0"/>
    <s v="Card"/>
    <n v="4"/>
    <s v="No"/>
  </r>
  <r>
    <s v="ORD01643"/>
    <d v="2025-01-28T00:00:00"/>
    <s v="2025"/>
    <n v="1"/>
    <x v="0"/>
    <d v="2025-02-03T00:00:00"/>
    <n v="6"/>
    <s v="CUST7402"/>
    <s v="Saira Barad"/>
    <x v="1"/>
    <n v="41"/>
    <s v="Senior"/>
    <s v="Patna"/>
    <x v="9"/>
    <x v="2"/>
    <x v="3"/>
    <x v="21"/>
    <n v="7"/>
    <n v="60"/>
    <n v="5"/>
    <x v="119"/>
    <x v="0"/>
    <n v="94.14"/>
    <n v="0.23593984962406014"/>
    <x v="2"/>
    <s v="Card"/>
    <n v="3"/>
    <s v="No"/>
  </r>
  <r>
    <s v="ORD01653"/>
    <d v="2025-01-11T00:00:00"/>
    <s v="2025"/>
    <n v="1"/>
    <x v="0"/>
    <d v="2025-01-16T00:00:00"/>
    <n v="5"/>
    <s v="CUST6695"/>
    <s v="Elakshi Chandran"/>
    <x v="1"/>
    <n v="33"/>
    <s v="Senior"/>
    <s v="Hyderabad"/>
    <x v="10"/>
    <x v="1"/>
    <x v="2"/>
    <x v="7"/>
    <n v="6"/>
    <n v="5000"/>
    <n v="0"/>
    <x v="80"/>
    <x v="1"/>
    <n v="13003.95"/>
    <n v="0.43346500000000004"/>
    <x v="0"/>
    <s v="Cash"/>
    <n v="2"/>
    <s v="Yes"/>
  </r>
  <r>
    <s v="ORD01654"/>
    <d v="2025-01-20T00:00:00"/>
    <s v="2025"/>
    <n v="1"/>
    <x v="0"/>
    <d v="2025-01-24T00:00:00"/>
    <n v="4"/>
    <s v="CUST7607"/>
    <s v="Vidur Handa"/>
    <x v="0"/>
    <n v="55"/>
    <s v="Senior"/>
    <s v="Kolkata"/>
    <x v="3"/>
    <x v="2"/>
    <x v="4"/>
    <x v="9"/>
    <n v="1"/>
    <n v="1800"/>
    <n v="10"/>
    <x v="29"/>
    <x v="0"/>
    <n v="509.34"/>
    <n v="0.31440740740740741"/>
    <x v="1"/>
    <s v="Card"/>
    <n v="1"/>
    <s v="No"/>
  </r>
  <r>
    <s v="ORD01667"/>
    <d v="2026-01-30T00:00:00"/>
    <s v="2026"/>
    <n v="1"/>
    <x v="0"/>
    <d v="2026-02-03T00:00:00"/>
    <n v="4"/>
    <s v="CUST9665"/>
    <s v="Nitya Rana"/>
    <x v="1"/>
    <n v="25"/>
    <s v="Senior"/>
    <s v="Jaipur"/>
    <x v="2"/>
    <x v="0"/>
    <x v="1"/>
    <x v="5"/>
    <n v="5"/>
    <n v="2000"/>
    <n v="25"/>
    <x v="0"/>
    <x v="0"/>
    <n v="1259.83"/>
    <n v="0.16797733333333331"/>
    <x v="0"/>
    <s v="UPI"/>
    <n v="5"/>
    <s v="No"/>
  </r>
  <r>
    <s v="ORD01677"/>
    <d v="2025-01-26T00:00:00"/>
    <s v="2025"/>
    <n v="1"/>
    <x v="0"/>
    <d v="2025-01-30T00:00:00"/>
    <n v="4"/>
    <s v="CUST3796"/>
    <s v="Reyansh Shanker"/>
    <x v="1"/>
    <n v="49"/>
    <s v="Senior"/>
    <s v="Ahmedabad"/>
    <x v="5"/>
    <x v="3"/>
    <x v="0"/>
    <x v="23"/>
    <n v="3"/>
    <n v="900"/>
    <n v="20"/>
    <x v="70"/>
    <x v="0"/>
    <n v="411.13"/>
    <n v="0.19033796296296296"/>
    <x v="2"/>
    <s v="Card"/>
    <n v="5"/>
    <s v="Yes"/>
  </r>
  <r>
    <s v="ORD01681"/>
    <d v="2026-01-25T00:00:00"/>
    <s v="2026"/>
    <n v="1"/>
    <x v="0"/>
    <d v="2026-01-30T00:00:00"/>
    <n v="5"/>
    <s v="CUST9055"/>
    <s v="Onkar Tiwari"/>
    <x v="0"/>
    <n v="35"/>
    <s v="Senior"/>
    <s v="Ahmedabad"/>
    <x v="5"/>
    <x v="3"/>
    <x v="0"/>
    <x v="0"/>
    <n v="1"/>
    <n v="2500"/>
    <n v="25"/>
    <x v="120"/>
    <x v="0"/>
    <n v="322.08"/>
    <n v="0.17177599999999998"/>
    <x v="2"/>
    <s v="Card"/>
    <n v="5"/>
    <s v="No"/>
  </r>
  <r>
    <s v="ORD01687"/>
    <d v="2025-01-17T00:00:00"/>
    <s v="2025"/>
    <n v="1"/>
    <x v="0"/>
    <d v="2025-01-19T00:00:00"/>
    <n v="2"/>
    <s v="CUST6712"/>
    <s v="Arhaan Lata"/>
    <x v="1"/>
    <n v="54"/>
    <s v="Senior"/>
    <s v="Mumbai"/>
    <x v="7"/>
    <x v="3"/>
    <x v="2"/>
    <x v="14"/>
    <n v="4"/>
    <n v="30000"/>
    <n v="20"/>
    <x v="121"/>
    <x v="1"/>
    <n v="41172.120000000003"/>
    <n v="0.42887625000000001"/>
    <x v="1"/>
    <s v="UPI"/>
    <n v="1"/>
    <s v="No"/>
  </r>
  <r>
    <s v="ORD01688"/>
    <d v="2025-01-19T00:00:00"/>
    <s v="2025"/>
    <n v="1"/>
    <x v="0"/>
    <d v="2025-01-26T00:00:00"/>
    <n v="7"/>
    <s v="CUST8048"/>
    <s v="Shray Grover"/>
    <x v="0"/>
    <n v="41"/>
    <s v="Senior"/>
    <s v="Bhubaneswar"/>
    <x v="8"/>
    <x v="2"/>
    <x v="4"/>
    <x v="13"/>
    <n v="4"/>
    <n v="4500"/>
    <n v="0"/>
    <x v="85"/>
    <x v="1"/>
    <n v="4000.83"/>
    <n v="0.22226833333333332"/>
    <x v="2"/>
    <s v="Cash"/>
    <n v="4"/>
    <s v="No"/>
  </r>
  <r>
    <s v="ORD01691"/>
    <d v="2026-01-13T00:00:00"/>
    <s v="2026"/>
    <n v="1"/>
    <x v="0"/>
    <d v="2026-01-15T00:00:00"/>
    <n v="2"/>
    <s v="CUST9539"/>
    <s v="Neysa Tara"/>
    <x v="0"/>
    <n v="42"/>
    <s v="Senior"/>
    <s v="Pune"/>
    <x v="7"/>
    <x v="3"/>
    <x v="4"/>
    <x v="16"/>
    <n v="7"/>
    <n v="800"/>
    <n v="0"/>
    <x v="60"/>
    <x v="0"/>
    <n v="2451.4699999999998"/>
    <n v="0.43776249999999994"/>
    <x v="1"/>
    <s v="UPI"/>
    <n v="1"/>
    <s v="No"/>
  </r>
  <r>
    <s v="ORD01697"/>
    <d v="2025-01-01T00:00:00"/>
    <s v="2025"/>
    <n v="1"/>
    <x v="0"/>
    <d v="2025-01-05T00:00:00"/>
    <n v="4"/>
    <s v="CUST5356"/>
    <s v="Yashvi Anand"/>
    <x v="0"/>
    <n v="19"/>
    <s v="Teen"/>
    <s v="Bhubaneswar"/>
    <x v="8"/>
    <x v="2"/>
    <x v="3"/>
    <x v="21"/>
    <n v="2"/>
    <n v="60"/>
    <n v="0"/>
    <x v="122"/>
    <x v="0"/>
    <n v="22.18"/>
    <n v="0.18483333333333332"/>
    <x v="2"/>
    <s v="Card"/>
    <n v="3"/>
    <s v="No"/>
  </r>
  <r>
    <s v="ORD01701"/>
    <d v="2025-01-02T00:00:00"/>
    <s v="2025"/>
    <n v="1"/>
    <x v="0"/>
    <d v="2025-01-08T00:00:00"/>
    <n v="6"/>
    <s v="CUST3791"/>
    <s v="Ryan Tella"/>
    <x v="0"/>
    <n v="23"/>
    <s v="Senior"/>
    <s v="Kolkata"/>
    <x v="3"/>
    <x v="2"/>
    <x v="1"/>
    <x v="5"/>
    <n v="8"/>
    <n v="2000"/>
    <n v="15"/>
    <x v="123"/>
    <x v="1"/>
    <n v="5482.4"/>
    <n v="0.40311764705882352"/>
    <x v="2"/>
    <s v="Card"/>
    <n v="3"/>
    <s v="No"/>
  </r>
  <r>
    <s v="ORD01732"/>
    <d v="2025-01-09T00:00:00"/>
    <s v="2025"/>
    <n v="1"/>
    <x v="0"/>
    <d v="2025-01-10T00:00:00"/>
    <n v="1"/>
    <s v="CUST3281"/>
    <s v="Kabir Andra"/>
    <x v="0"/>
    <n v="62"/>
    <s v="Senior"/>
    <s v="Lucknow"/>
    <x v="0"/>
    <x v="0"/>
    <x v="2"/>
    <x v="15"/>
    <n v="4"/>
    <n v="15000"/>
    <n v="20"/>
    <x v="96"/>
    <x v="1"/>
    <n v="14094.8"/>
    <n v="0.29364166666666663"/>
    <x v="2"/>
    <s v="UPI"/>
    <n v="3"/>
    <s v="No"/>
  </r>
  <r>
    <s v="ORD01744"/>
    <d v="2025-01-28T00:00:00"/>
    <s v="2025"/>
    <n v="1"/>
    <x v="0"/>
    <d v="2025-01-31T00:00:00"/>
    <n v="3"/>
    <s v="CUST8754"/>
    <s v="Aarav Reddy"/>
    <x v="1"/>
    <n v="23"/>
    <s v="Senior"/>
    <s v="Bhubaneswar"/>
    <x v="8"/>
    <x v="2"/>
    <x v="2"/>
    <x v="12"/>
    <n v="1"/>
    <n v="25000"/>
    <n v="25"/>
    <x v="124"/>
    <x v="1"/>
    <n v="7074.51"/>
    <n v="0.37730720000000001"/>
    <x v="2"/>
    <s v="Cash"/>
    <n v="1"/>
    <s v="Yes"/>
  </r>
  <r>
    <s v="ORD01752"/>
    <d v="2025-01-17T00:00:00"/>
    <s v="2025"/>
    <n v="1"/>
    <x v="0"/>
    <d v="2025-01-23T00:00:00"/>
    <n v="6"/>
    <s v="CUST9277"/>
    <s v="Ryan Din"/>
    <x v="1"/>
    <n v="21"/>
    <s v="Senior"/>
    <s v="Hyderabad"/>
    <x v="10"/>
    <x v="1"/>
    <x v="2"/>
    <x v="15"/>
    <n v="1"/>
    <n v="15000"/>
    <n v="25"/>
    <x v="113"/>
    <x v="1"/>
    <n v="4268.53"/>
    <n v="0.37942488888888887"/>
    <x v="1"/>
    <s v="Cash"/>
    <n v="5"/>
    <s v="No"/>
  </r>
  <r>
    <s v="ORD01753"/>
    <d v="2026-01-13T00:00:00"/>
    <s v="2026"/>
    <n v="1"/>
    <x v="0"/>
    <d v="2026-01-18T00:00:00"/>
    <n v="5"/>
    <s v="CUST1810"/>
    <s v="Nitya Hegde"/>
    <x v="0"/>
    <n v="23"/>
    <s v="Senior"/>
    <s v="Pune"/>
    <x v="7"/>
    <x v="3"/>
    <x v="1"/>
    <x v="2"/>
    <n v="4"/>
    <n v="55000"/>
    <n v="10"/>
    <x v="125"/>
    <x v="1"/>
    <n v="25414.44"/>
    <n v="0.12835575757575757"/>
    <x v="2"/>
    <s v="Card"/>
    <n v="4"/>
    <s v="No"/>
  </r>
  <r>
    <s v="ORD01765"/>
    <d v="2026-01-09T00:00:00"/>
    <s v="2026"/>
    <n v="1"/>
    <x v="0"/>
    <d v="2026-01-11T00:00:00"/>
    <n v="2"/>
    <s v="CUST5727"/>
    <s v="Trisha Shere"/>
    <x v="1"/>
    <n v="50"/>
    <s v="Senior"/>
    <s v="Bengaluru"/>
    <x v="1"/>
    <x v="1"/>
    <x v="2"/>
    <x v="3"/>
    <n v="1"/>
    <n v="7000"/>
    <n v="10"/>
    <x v="117"/>
    <x v="0"/>
    <n v="822.11"/>
    <n v="0.1304936507936508"/>
    <x v="2"/>
    <s v="Card"/>
    <n v="4"/>
    <s v="No"/>
  </r>
  <r>
    <s v="ORD01766"/>
    <d v="2026-01-03T00:00:00"/>
    <s v="2026"/>
    <n v="1"/>
    <x v="0"/>
    <d v="2026-01-06T00:00:00"/>
    <n v="3"/>
    <s v="CUST4745"/>
    <s v="Trisha Contractor"/>
    <x v="0"/>
    <n v="27"/>
    <s v="Senior"/>
    <s v="Bengaluru"/>
    <x v="1"/>
    <x v="1"/>
    <x v="4"/>
    <x v="16"/>
    <n v="7"/>
    <n v="800"/>
    <n v="15"/>
    <x v="126"/>
    <x v="0"/>
    <n v="942.99"/>
    <n v="0.19810714285714287"/>
    <x v="1"/>
    <s v="UPI"/>
    <n v="5"/>
    <s v="No"/>
  </r>
  <r>
    <s v="ORD01779"/>
    <d v="2025-01-30T00:00:00"/>
    <s v="2025"/>
    <n v="1"/>
    <x v="0"/>
    <d v="2025-02-03T00:00:00"/>
    <n v="4"/>
    <s v="CUST4277"/>
    <s v="Vaibhav Konda"/>
    <x v="1"/>
    <n v="65"/>
    <s v="Senior"/>
    <s v="Bengaluru"/>
    <x v="1"/>
    <x v="1"/>
    <x v="4"/>
    <x v="24"/>
    <n v="8"/>
    <n v="1200"/>
    <n v="15"/>
    <x v="127"/>
    <x v="0"/>
    <n v="954.39"/>
    <n v="0.11695955882352942"/>
    <x v="1"/>
    <s v="Cash"/>
    <n v="1"/>
    <s v="No"/>
  </r>
  <r>
    <s v="ORD01782"/>
    <d v="2025-01-28T00:00:00"/>
    <s v="2025"/>
    <n v="1"/>
    <x v="0"/>
    <d v="2025-01-29T00:00:00"/>
    <n v="1"/>
    <s v="CUST3884"/>
    <s v="Pranay Chad"/>
    <x v="0"/>
    <n v="59"/>
    <s v="Senior"/>
    <s v="Chennai"/>
    <x v="6"/>
    <x v="1"/>
    <x v="3"/>
    <x v="6"/>
    <n v="2"/>
    <n v="1200"/>
    <n v="0"/>
    <x v="64"/>
    <x v="0"/>
    <n v="377.83"/>
    <n v="0.15742916666666665"/>
    <x v="0"/>
    <s v="UPI"/>
    <n v="3"/>
    <s v="No"/>
  </r>
  <r>
    <s v="ORD01787"/>
    <d v="2025-01-22T00:00:00"/>
    <s v="2025"/>
    <n v="1"/>
    <x v="0"/>
    <d v="2025-01-28T00:00:00"/>
    <n v="6"/>
    <s v="CUST1176"/>
    <s v="Hansh Dasgupta"/>
    <x v="0"/>
    <n v="36"/>
    <s v="Senior"/>
    <s v="Kolkata"/>
    <x v="3"/>
    <x v="2"/>
    <x v="2"/>
    <x v="15"/>
    <n v="3"/>
    <n v="15000"/>
    <n v="15"/>
    <x v="128"/>
    <x v="1"/>
    <n v="6032.19"/>
    <n v="0.15770431372549018"/>
    <x v="0"/>
    <s v="UPI"/>
    <n v="2"/>
    <s v="No"/>
  </r>
  <r>
    <s v="ORD01811"/>
    <d v="2026-01-03T00:00:00"/>
    <s v="2026"/>
    <n v="1"/>
    <x v="0"/>
    <d v="2026-01-09T00:00:00"/>
    <n v="6"/>
    <s v="CUST9321"/>
    <s v="Raunak Sandal"/>
    <x v="1"/>
    <n v="43"/>
    <s v="Senior"/>
    <s v="Jaipur"/>
    <x v="2"/>
    <x v="0"/>
    <x v="2"/>
    <x v="12"/>
    <n v="3"/>
    <n v="25000"/>
    <n v="10"/>
    <x v="129"/>
    <x v="1"/>
    <n v="23165.98"/>
    <n v="0.34319970370370367"/>
    <x v="1"/>
    <s v="UPI"/>
    <n v="2"/>
    <s v="No"/>
  </r>
  <r>
    <s v="ORD01833"/>
    <d v="2026-01-12T00:00:00"/>
    <s v="2026"/>
    <n v="1"/>
    <x v="0"/>
    <d v="2026-01-13T00:00:00"/>
    <n v="1"/>
    <s v="CUST9510"/>
    <s v="Piya Konda"/>
    <x v="1"/>
    <n v="51"/>
    <s v="Senior"/>
    <s v="Patna"/>
    <x v="9"/>
    <x v="2"/>
    <x v="0"/>
    <x v="11"/>
    <n v="1"/>
    <n v="4000"/>
    <n v="0"/>
    <x v="57"/>
    <x v="0"/>
    <n v="1591.19"/>
    <n v="0.39779750000000003"/>
    <x v="2"/>
    <s v="Cash"/>
    <n v="4"/>
    <s v="No"/>
  </r>
  <r>
    <s v="ORD01839"/>
    <d v="2025-01-11T00:00:00"/>
    <s v="2025"/>
    <n v="1"/>
    <x v="0"/>
    <d v="2025-01-18T00:00:00"/>
    <n v="7"/>
    <s v="CUST3771"/>
    <s v="Yuvaan Dasgupta"/>
    <x v="1"/>
    <n v="43"/>
    <s v="Senior"/>
    <s v="Hyderabad"/>
    <x v="10"/>
    <x v="1"/>
    <x v="4"/>
    <x v="8"/>
    <n v="1"/>
    <n v="3500"/>
    <n v="25"/>
    <x v="130"/>
    <x v="0"/>
    <n v="596.19000000000005"/>
    <n v="0.22712000000000002"/>
    <x v="2"/>
    <s v="Cash"/>
    <n v="5"/>
    <s v="No"/>
  </r>
  <r>
    <s v="ORD01841"/>
    <d v="2026-01-27T00:00:00"/>
    <s v="2026"/>
    <n v="1"/>
    <x v="0"/>
    <d v="2026-02-03T00:00:00"/>
    <n v="7"/>
    <s v="CUST2002"/>
    <s v="Misha Chaudhari"/>
    <x v="0"/>
    <n v="43"/>
    <s v="Senior"/>
    <s v="Chennai"/>
    <x v="6"/>
    <x v="1"/>
    <x v="0"/>
    <x v="0"/>
    <n v="8"/>
    <n v="2500"/>
    <n v="5"/>
    <x v="53"/>
    <x v="1"/>
    <n v="2275.69"/>
    <n v="0.11977315789473685"/>
    <x v="1"/>
    <s v="Cash"/>
    <n v="5"/>
    <s v="No"/>
  </r>
  <r>
    <s v="ORD01858"/>
    <d v="2025-01-01T00:00:00"/>
    <s v="2025"/>
    <n v="1"/>
    <x v="0"/>
    <d v="2025-01-08T00:00:00"/>
    <n v="7"/>
    <s v="CUST8354"/>
    <s v="Uthkarsh Trivedi"/>
    <x v="0"/>
    <n v="26"/>
    <s v="Senior"/>
    <s v="Pune"/>
    <x v="7"/>
    <x v="3"/>
    <x v="2"/>
    <x v="7"/>
    <n v="6"/>
    <n v="5000"/>
    <n v="5"/>
    <x v="131"/>
    <x v="1"/>
    <n v="4401.49"/>
    <n v="0.15443824561403507"/>
    <x v="0"/>
    <s v="Card"/>
    <n v="3"/>
    <s v="Yes"/>
  </r>
  <r>
    <s v="ORD01896"/>
    <d v="2025-01-30T00:00:00"/>
    <s v="2025"/>
    <n v="1"/>
    <x v="0"/>
    <d v="2025-02-04T00:00:00"/>
    <n v="5"/>
    <s v="CUST2977"/>
    <s v="Madhup Sachdeva"/>
    <x v="0"/>
    <n v="31"/>
    <s v="Senior"/>
    <s v="Kolkata"/>
    <x v="3"/>
    <x v="2"/>
    <x v="1"/>
    <x v="18"/>
    <n v="2"/>
    <n v="18000"/>
    <n v="5"/>
    <x v="15"/>
    <x v="1"/>
    <n v="14687.33"/>
    <n v="0.42945409356725145"/>
    <x v="2"/>
    <s v="UPI"/>
    <n v="2"/>
    <s v="No"/>
  </r>
  <r>
    <s v="ORD01902"/>
    <d v="2026-01-10T00:00:00"/>
    <s v="2026"/>
    <n v="1"/>
    <x v="0"/>
    <d v="2026-01-11T00:00:00"/>
    <n v="1"/>
    <s v="CUST9082"/>
    <s v="Anahi Grover"/>
    <x v="1"/>
    <n v="21"/>
    <s v="Senior"/>
    <s v="Ahmedabad"/>
    <x v="5"/>
    <x v="3"/>
    <x v="3"/>
    <x v="22"/>
    <n v="1"/>
    <n v="300"/>
    <n v="5"/>
    <x v="99"/>
    <x v="0"/>
    <n v="31.54"/>
    <n v="0.11066666666666666"/>
    <x v="0"/>
    <s v="Card"/>
    <n v="4"/>
    <s v="No"/>
  </r>
  <r>
    <s v="ORD01904"/>
    <d v="2026-01-28T00:00:00"/>
    <s v="2026"/>
    <n v="1"/>
    <x v="0"/>
    <d v="2026-01-30T00:00:00"/>
    <n v="2"/>
    <s v="CUST4223"/>
    <s v="Krish Dada"/>
    <x v="1"/>
    <n v="22"/>
    <s v="Senior"/>
    <s v="Ahmedabad"/>
    <x v="5"/>
    <x v="3"/>
    <x v="0"/>
    <x v="23"/>
    <n v="1"/>
    <n v="900"/>
    <n v="0"/>
    <x v="132"/>
    <x v="0"/>
    <n v="287.05"/>
    <n v="0.31894444444444447"/>
    <x v="2"/>
    <s v="UPI"/>
    <n v="2"/>
    <s v="No"/>
  </r>
  <r>
    <s v="ORD01912"/>
    <d v="2025-01-28T00:00:00"/>
    <s v="2025"/>
    <n v="1"/>
    <x v="0"/>
    <d v="2025-01-30T00:00:00"/>
    <n v="2"/>
    <s v="CUST7633"/>
    <s v="Lavanya Mane"/>
    <x v="1"/>
    <n v="34"/>
    <s v="Senior"/>
    <s v="Hyderabad"/>
    <x v="10"/>
    <x v="1"/>
    <x v="2"/>
    <x v="12"/>
    <n v="3"/>
    <n v="25000"/>
    <n v="10"/>
    <x v="129"/>
    <x v="1"/>
    <n v="24703.27"/>
    <n v="0.36597437037037039"/>
    <x v="0"/>
    <s v="UPI"/>
    <n v="2"/>
    <s v="No"/>
  </r>
  <r>
    <s v="ORD01913"/>
    <d v="2026-01-03T00:00:00"/>
    <s v="2026"/>
    <n v="1"/>
    <x v="0"/>
    <d v="2026-01-08T00:00:00"/>
    <n v="5"/>
    <s v="CUST4061"/>
    <s v="Vardaniya Sood"/>
    <x v="1"/>
    <n v="28"/>
    <s v="Senior"/>
    <s v="Jaipur"/>
    <x v="2"/>
    <x v="0"/>
    <x v="3"/>
    <x v="20"/>
    <n v="3"/>
    <n v="1500"/>
    <n v="5"/>
    <x v="133"/>
    <x v="0"/>
    <n v="845.06"/>
    <n v="0.19767485380116959"/>
    <x v="2"/>
    <s v="Card"/>
    <n v="3"/>
    <s v="No"/>
  </r>
  <r>
    <s v="ORD01962"/>
    <d v="2026-01-16T00:00:00"/>
    <s v="2026"/>
    <n v="1"/>
    <x v="0"/>
    <d v="2026-01-20T00:00:00"/>
    <n v="4"/>
    <s v="CUST9041"/>
    <s v="Navya Dewan"/>
    <x v="1"/>
    <n v="47"/>
    <s v="Senior"/>
    <s v="Lucknow"/>
    <x v="0"/>
    <x v="0"/>
    <x v="0"/>
    <x v="4"/>
    <n v="4"/>
    <n v="3200"/>
    <n v="5"/>
    <x v="88"/>
    <x v="1"/>
    <n v="4032.11"/>
    <n v="0.33158799342105266"/>
    <x v="0"/>
    <s v="UPI"/>
    <n v="4"/>
    <s v="Yes"/>
  </r>
  <r>
    <s v="ORD01972"/>
    <d v="2025-01-04T00:00:00"/>
    <s v="2025"/>
    <n v="1"/>
    <x v="0"/>
    <d v="2025-01-06T00:00:00"/>
    <n v="2"/>
    <s v="CUST5916"/>
    <s v="Shalv Kalla"/>
    <x v="0"/>
    <n v="42"/>
    <s v="Senior"/>
    <s v="Patna"/>
    <x v="9"/>
    <x v="2"/>
    <x v="4"/>
    <x v="16"/>
    <n v="6"/>
    <n v="800"/>
    <n v="25"/>
    <x v="11"/>
    <x v="0"/>
    <n v="689.03"/>
    <n v="0.19139722222222222"/>
    <x v="0"/>
    <s v="UPI"/>
    <n v="5"/>
    <s v="No"/>
  </r>
  <r>
    <s v="ORD01987"/>
    <d v="2026-01-28T00:00:00"/>
    <s v="2026"/>
    <n v="1"/>
    <x v="0"/>
    <d v="2026-01-31T00:00:00"/>
    <n v="3"/>
    <s v="CUST6917"/>
    <s v="Kismat Tiwari"/>
    <x v="1"/>
    <n v="42"/>
    <s v="Senior"/>
    <s v="Patna"/>
    <x v="9"/>
    <x v="2"/>
    <x v="1"/>
    <x v="5"/>
    <n v="8"/>
    <n v="2000"/>
    <n v="10"/>
    <x v="134"/>
    <x v="1"/>
    <n v="3555.49"/>
    <n v="0.24690902777777776"/>
    <x v="2"/>
    <s v="Card"/>
    <n v="2"/>
    <s v="No"/>
  </r>
  <r>
    <s v="ORD01989"/>
    <d v="2025-01-11T00:00:00"/>
    <s v="2025"/>
    <n v="1"/>
    <x v="0"/>
    <d v="2025-01-15T00:00:00"/>
    <n v="4"/>
    <s v="CUST9119"/>
    <s v="Misha Bhardwaj"/>
    <x v="1"/>
    <n v="45"/>
    <s v="Senior"/>
    <s v="Bengaluru"/>
    <x v="1"/>
    <x v="1"/>
    <x v="0"/>
    <x v="19"/>
    <n v="1"/>
    <n v="1200"/>
    <n v="25"/>
    <x v="132"/>
    <x v="0"/>
    <n v="238.57"/>
    <n v="0.26507777777777775"/>
    <x v="2"/>
    <s v="Card"/>
    <n v="3"/>
    <s v="No"/>
  </r>
  <r>
    <s v="ORD01993"/>
    <d v="2025-01-23T00:00:00"/>
    <s v="2025"/>
    <n v="1"/>
    <x v="0"/>
    <d v="2025-01-29T00:00:00"/>
    <n v="6"/>
    <s v="CUST4242"/>
    <s v="Tejas Randhawa"/>
    <x v="0"/>
    <n v="64"/>
    <s v="Senior"/>
    <s v="Bengaluru"/>
    <x v="1"/>
    <x v="1"/>
    <x v="4"/>
    <x v="8"/>
    <n v="3"/>
    <n v="3500"/>
    <n v="25"/>
    <x v="135"/>
    <x v="0"/>
    <n v="1495.73"/>
    <n v="0.18993396825396824"/>
    <x v="2"/>
    <s v="Card"/>
    <n v="1"/>
    <s v="No"/>
  </r>
  <r>
    <s v="ORD02005"/>
    <d v="2025-01-24T00:00:00"/>
    <s v="2025"/>
    <n v="1"/>
    <x v="0"/>
    <d v="2025-01-30T00:00:00"/>
    <n v="6"/>
    <s v="CUST7076"/>
    <s v="Fateh Atwal"/>
    <x v="0"/>
    <n v="36"/>
    <s v="Senior"/>
    <s v="Jaipur"/>
    <x v="2"/>
    <x v="0"/>
    <x v="4"/>
    <x v="13"/>
    <n v="7"/>
    <n v="4500"/>
    <n v="25"/>
    <x v="136"/>
    <x v="1"/>
    <n v="8003.6"/>
    <n v="0.33877671957671956"/>
    <x v="1"/>
    <s v="Cash"/>
    <n v="2"/>
    <s v="No"/>
  </r>
  <r>
    <s v="ORD02027"/>
    <d v="2025-01-02T00:00:00"/>
    <s v="2025"/>
    <n v="1"/>
    <x v="0"/>
    <d v="2025-01-08T00:00:00"/>
    <n v="6"/>
    <s v="CUST9180"/>
    <s v="Divit Sehgal"/>
    <x v="1"/>
    <n v="57"/>
    <s v="Senior"/>
    <s v="Bengaluru"/>
    <x v="1"/>
    <x v="1"/>
    <x v="3"/>
    <x v="6"/>
    <n v="5"/>
    <n v="1200"/>
    <n v="5"/>
    <x v="137"/>
    <x v="0"/>
    <n v="2067.2399999999998"/>
    <n v="0.36267368421052626"/>
    <x v="0"/>
    <s v="Card"/>
    <n v="2"/>
    <s v="No"/>
  </r>
  <r>
    <s v="ORD02039"/>
    <d v="2026-01-08T00:00:00"/>
    <s v="2026"/>
    <n v="1"/>
    <x v="0"/>
    <d v="2026-01-10T00:00:00"/>
    <n v="2"/>
    <s v="CUST9693"/>
    <s v="Anahi Dhar"/>
    <x v="0"/>
    <n v="18"/>
    <s v="Teen"/>
    <s v="Delhi"/>
    <x v="4"/>
    <x v="0"/>
    <x v="4"/>
    <x v="16"/>
    <n v="6"/>
    <n v="800"/>
    <n v="15"/>
    <x v="102"/>
    <x v="0"/>
    <n v="1041.28"/>
    <n v="0.2552156862745098"/>
    <x v="0"/>
    <s v="Cash"/>
    <n v="1"/>
    <s v="No"/>
  </r>
  <r>
    <s v="ORD02040"/>
    <d v="2026-01-13T00:00:00"/>
    <s v="2026"/>
    <n v="1"/>
    <x v="0"/>
    <d v="2026-01-15T00:00:00"/>
    <n v="2"/>
    <s v="CUST1478"/>
    <s v="Anay Dani"/>
    <x v="0"/>
    <n v="52"/>
    <s v="Senior"/>
    <s v="Hyderabad"/>
    <x v="10"/>
    <x v="1"/>
    <x v="1"/>
    <x v="2"/>
    <n v="5"/>
    <n v="55000"/>
    <n v="0"/>
    <x v="138"/>
    <x v="1"/>
    <n v="63876.76"/>
    <n v="0.23227912727272729"/>
    <x v="2"/>
    <s v="Cash"/>
    <n v="3"/>
    <s v="No"/>
  </r>
  <r>
    <s v="ORD02045"/>
    <d v="2025-01-19T00:00:00"/>
    <s v="2025"/>
    <n v="1"/>
    <x v="0"/>
    <d v="2025-01-25T00:00:00"/>
    <n v="6"/>
    <s v="CUST1010"/>
    <s v="Eva Tandon"/>
    <x v="1"/>
    <n v="56"/>
    <s v="Senior"/>
    <s v="Delhi"/>
    <x v="4"/>
    <x v="0"/>
    <x v="0"/>
    <x v="0"/>
    <n v="5"/>
    <n v="2500"/>
    <n v="10"/>
    <x v="113"/>
    <x v="1"/>
    <n v="1542.91"/>
    <n v="0.13714755555555555"/>
    <x v="1"/>
    <s v="UPI"/>
    <n v="5"/>
    <s v="No"/>
  </r>
  <r>
    <s v="ORD02049"/>
    <d v="2025-01-26T00:00:00"/>
    <s v="2025"/>
    <n v="1"/>
    <x v="0"/>
    <d v="2025-01-31T00:00:00"/>
    <n v="5"/>
    <s v="CUST7517"/>
    <s v="Faiyaz Randhawa"/>
    <x v="1"/>
    <n v="35"/>
    <s v="Senior"/>
    <s v="Pune"/>
    <x v="7"/>
    <x v="3"/>
    <x v="3"/>
    <x v="22"/>
    <n v="3"/>
    <n v="300"/>
    <n v="10"/>
    <x v="139"/>
    <x v="0"/>
    <n v="136.93"/>
    <n v="0.16904938271604938"/>
    <x v="1"/>
    <s v="Card"/>
    <n v="1"/>
    <s v="No"/>
  </r>
  <r>
    <s v="ORD02058"/>
    <d v="2026-01-20T00:00:00"/>
    <s v="2026"/>
    <n v="1"/>
    <x v="0"/>
    <d v="2026-01-21T00:00:00"/>
    <n v="1"/>
    <s v="CUST2740"/>
    <s v="Purab Kar"/>
    <x v="0"/>
    <n v="59"/>
    <s v="Senior"/>
    <s v="Mumbai"/>
    <x v="7"/>
    <x v="3"/>
    <x v="2"/>
    <x v="14"/>
    <n v="4"/>
    <n v="30000"/>
    <n v="15"/>
    <x v="140"/>
    <x v="1"/>
    <n v="24330.23"/>
    <n v="0.23853166666666667"/>
    <x v="2"/>
    <s v="Card"/>
    <n v="1"/>
    <s v="No"/>
  </r>
  <r>
    <s v="ORD02061"/>
    <d v="2025-01-18T00:00:00"/>
    <s v="2025"/>
    <n v="1"/>
    <x v="0"/>
    <d v="2025-01-19T00:00:00"/>
    <n v="1"/>
    <s v="CUST5680"/>
    <s v="Alisha Jani"/>
    <x v="1"/>
    <n v="64"/>
    <s v="Senior"/>
    <s v="Mumbai"/>
    <x v="7"/>
    <x v="3"/>
    <x v="2"/>
    <x v="15"/>
    <n v="2"/>
    <n v="15000"/>
    <n v="15"/>
    <x v="17"/>
    <x v="1"/>
    <n v="5665.81"/>
    <n v="0.22218862745098042"/>
    <x v="1"/>
    <s v="Card"/>
    <n v="4"/>
    <s v="No"/>
  </r>
  <r>
    <s v="ORD02076"/>
    <d v="2025-01-29T00:00:00"/>
    <s v="2025"/>
    <n v="1"/>
    <x v="0"/>
    <d v="2025-02-04T00:00:00"/>
    <n v="6"/>
    <s v="CUST9064"/>
    <s v="Saksham Koshy"/>
    <x v="0"/>
    <n v="56"/>
    <s v="Senior"/>
    <s v="Mumbai"/>
    <x v="7"/>
    <x v="3"/>
    <x v="4"/>
    <x v="16"/>
    <n v="8"/>
    <n v="800"/>
    <n v="20"/>
    <x v="141"/>
    <x v="0"/>
    <n v="910.49"/>
    <n v="0.17783007812500001"/>
    <x v="0"/>
    <s v="Card"/>
    <n v="3"/>
    <s v="No"/>
  </r>
  <r>
    <s v="ORD02121"/>
    <d v="2025-01-24T00:00:00"/>
    <s v="2025"/>
    <n v="1"/>
    <x v="0"/>
    <d v="2025-01-26T00:00:00"/>
    <n v="2"/>
    <s v="CUST7917"/>
    <s v="Drishya Subramaniam"/>
    <x v="0"/>
    <n v="48"/>
    <s v="Senior"/>
    <s v="Delhi"/>
    <x v="4"/>
    <x v="0"/>
    <x v="4"/>
    <x v="16"/>
    <n v="2"/>
    <n v="800"/>
    <n v="15"/>
    <x v="142"/>
    <x v="0"/>
    <n v="225.35"/>
    <n v="0.16569852941176469"/>
    <x v="2"/>
    <s v="Cash"/>
    <n v="4"/>
    <s v="No"/>
  </r>
  <r>
    <s v="ORD02126"/>
    <d v="2026-01-27T00:00:00"/>
    <s v="2026"/>
    <n v="1"/>
    <x v="0"/>
    <d v="2026-01-31T00:00:00"/>
    <n v="4"/>
    <s v="CUST8868"/>
    <s v="Shlok Doshi"/>
    <x v="1"/>
    <n v="27"/>
    <s v="Senior"/>
    <s v="Delhi"/>
    <x v="4"/>
    <x v="0"/>
    <x v="4"/>
    <x v="24"/>
    <n v="8"/>
    <n v="1200"/>
    <n v="15"/>
    <x v="127"/>
    <x v="0"/>
    <n v="2825.52"/>
    <n v="0.34626470588235292"/>
    <x v="1"/>
    <s v="UPI"/>
    <n v="5"/>
    <s v="No"/>
  </r>
  <r>
    <s v="ORD02135"/>
    <d v="2026-01-01T00:00:00"/>
    <s v="2026"/>
    <n v="1"/>
    <x v="0"/>
    <d v="2026-01-05T00:00:00"/>
    <n v="4"/>
    <s v="CUST7020"/>
    <s v="Elakshi Acharya"/>
    <x v="1"/>
    <n v="61"/>
    <s v="Senior"/>
    <s v="Jaipur"/>
    <x v="2"/>
    <x v="0"/>
    <x v="4"/>
    <x v="16"/>
    <n v="7"/>
    <n v="800"/>
    <n v="20"/>
    <x v="143"/>
    <x v="0"/>
    <n v="599.75"/>
    <n v="0.13387276785714286"/>
    <x v="0"/>
    <s v="UPI"/>
    <n v="2"/>
    <s v="No"/>
  </r>
  <r>
    <s v="ORD02139"/>
    <d v="2025-01-24T00:00:00"/>
    <s v="2025"/>
    <n v="1"/>
    <x v="0"/>
    <d v="2025-01-28T00:00:00"/>
    <n v="4"/>
    <s v="CUST6978"/>
    <s v="Ritvik Sengupta"/>
    <x v="1"/>
    <n v="18"/>
    <s v="Teen"/>
    <s v="Lucknow"/>
    <x v="0"/>
    <x v="0"/>
    <x v="0"/>
    <x v="23"/>
    <n v="4"/>
    <n v="900"/>
    <n v="5"/>
    <x v="144"/>
    <x v="0"/>
    <n v="613.54999999999995"/>
    <n v="0.17940058479532162"/>
    <x v="1"/>
    <s v="Cash"/>
    <n v="4"/>
    <s v="No"/>
  </r>
  <r>
    <s v="ORD02152"/>
    <d v="2026-01-17T00:00:00"/>
    <s v="2026"/>
    <n v="1"/>
    <x v="0"/>
    <d v="2026-01-21T00:00:00"/>
    <n v="4"/>
    <s v="CUST3617"/>
    <s v="Aaryahi Hora"/>
    <x v="0"/>
    <n v="55"/>
    <s v="Senior"/>
    <s v="Kolkata"/>
    <x v="3"/>
    <x v="2"/>
    <x v="1"/>
    <x v="1"/>
    <n v="4"/>
    <n v="40000"/>
    <n v="0"/>
    <x v="145"/>
    <x v="1"/>
    <n v="38203.589999999997"/>
    <n v="0.23877243749999999"/>
    <x v="2"/>
    <s v="Cash"/>
    <n v="4"/>
    <s v="No"/>
  </r>
  <r>
    <s v="ORD02161"/>
    <d v="2025-01-22T00:00:00"/>
    <s v="2025"/>
    <n v="1"/>
    <x v="0"/>
    <d v="2025-01-24T00:00:00"/>
    <n v="2"/>
    <s v="CUST2604"/>
    <s v="Vedika Kakar"/>
    <x v="0"/>
    <n v="43"/>
    <s v="Senior"/>
    <s v="Kolkata"/>
    <x v="3"/>
    <x v="2"/>
    <x v="1"/>
    <x v="5"/>
    <n v="8"/>
    <n v="2000"/>
    <n v="5"/>
    <x v="146"/>
    <x v="1"/>
    <n v="3225.61"/>
    <n v="0.21221118421052632"/>
    <x v="2"/>
    <s v="Card"/>
    <n v="4"/>
    <s v="No"/>
  </r>
  <r>
    <s v="ORD02174"/>
    <d v="2025-01-30T00:00:00"/>
    <s v="2025"/>
    <n v="1"/>
    <x v="0"/>
    <d v="2025-02-01T00:00:00"/>
    <n v="2"/>
    <s v="CUST8430"/>
    <s v="Darshit Khatri"/>
    <x v="1"/>
    <n v="49"/>
    <s v="Senior"/>
    <s v="Bengaluru"/>
    <x v="1"/>
    <x v="1"/>
    <x v="2"/>
    <x v="7"/>
    <n v="8"/>
    <n v="5000"/>
    <n v="25"/>
    <x v="80"/>
    <x v="1"/>
    <n v="6314.27"/>
    <n v="0.21047566666666667"/>
    <x v="1"/>
    <s v="Cash"/>
    <n v="1"/>
    <s v="No"/>
  </r>
  <r>
    <s v="ORD02178"/>
    <d v="2026-01-27T00:00:00"/>
    <s v="2026"/>
    <n v="1"/>
    <x v="0"/>
    <d v="2026-01-31T00:00:00"/>
    <n v="4"/>
    <s v="CUST4355"/>
    <s v="Shayak Toor"/>
    <x v="0"/>
    <n v="18"/>
    <s v="Teen"/>
    <s v="Pune"/>
    <x v="7"/>
    <x v="3"/>
    <x v="1"/>
    <x v="2"/>
    <n v="8"/>
    <n v="55000"/>
    <n v="15"/>
    <x v="147"/>
    <x v="1"/>
    <n v="66311.19"/>
    <n v="0.17730264705882354"/>
    <x v="1"/>
    <s v="Card"/>
    <n v="3"/>
    <s v="No"/>
  </r>
  <r>
    <s v="ORD02190"/>
    <d v="2025-01-05T00:00:00"/>
    <s v="2025"/>
    <n v="1"/>
    <x v="0"/>
    <d v="2025-01-10T00:00:00"/>
    <n v="5"/>
    <s v="CUST1877"/>
    <s v="Neysa Acharya"/>
    <x v="1"/>
    <n v="51"/>
    <s v="Senior"/>
    <s v="Chennai"/>
    <x v="6"/>
    <x v="1"/>
    <x v="1"/>
    <x v="2"/>
    <n v="4"/>
    <n v="55000"/>
    <n v="25"/>
    <x v="105"/>
    <x v="1"/>
    <n v="26704.53"/>
    <n v="0.16184563636363636"/>
    <x v="0"/>
    <s v="UPI"/>
    <n v="4"/>
    <s v="Yes"/>
  </r>
  <r>
    <s v="ORD02218"/>
    <d v="2026-01-11T00:00:00"/>
    <s v="2026"/>
    <n v="1"/>
    <x v="0"/>
    <d v="2026-01-15T00:00:00"/>
    <n v="4"/>
    <s v="CUST2681"/>
    <s v="Dhruv Sahni"/>
    <x v="1"/>
    <n v="43"/>
    <s v="Senior"/>
    <s v="Jaipur"/>
    <x v="2"/>
    <x v="0"/>
    <x v="4"/>
    <x v="13"/>
    <n v="7"/>
    <n v="4500"/>
    <n v="25"/>
    <x v="136"/>
    <x v="1"/>
    <n v="7937.35"/>
    <n v="0.33597248677248681"/>
    <x v="1"/>
    <s v="Cash"/>
    <n v="3"/>
    <s v="Yes"/>
  </r>
  <r>
    <s v="ORD02230"/>
    <d v="2025-01-03T00:00:00"/>
    <s v="2025"/>
    <n v="1"/>
    <x v="0"/>
    <d v="2025-01-08T00:00:00"/>
    <n v="5"/>
    <s v="CUST9001"/>
    <s v="Indranil Chand"/>
    <x v="1"/>
    <n v="34"/>
    <s v="Senior"/>
    <s v="Jaipur"/>
    <x v="2"/>
    <x v="0"/>
    <x v="4"/>
    <x v="24"/>
    <n v="5"/>
    <n v="1200"/>
    <n v="25"/>
    <x v="148"/>
    <x v="0"/>
    <n v="1573.2"/>
    <n v="0.34960000000000002"/>
    <x v="1"/>
    <s v="Cash"/>
    <n v="2"/>
    <s v="No"/>
  </r>
  <r>
    <s v="ORD02240"/>
    <d v="2025-01-13T00:00:00"/>
    <s v="2025"/>
    <n v="1"/>
    <x v="0"/>
    <d v="2025-01-18T00:00:00"/>
    <n v="5"/>
    <s v="CUST1259"/>
    <s v="Aarna Bir"/>
    <x v="1"/>
    <n v="63"/>
    <s v="Senior"/>
    <s v="Chennai"/>
    <x v="6"/>
    <x v="1"/>
    <x v="4"/>
    <x v="13"/>
    <n v="6"/>
    <n v="4500"/>
    <n v="20"/>
    <x v="149"/>
    <x v="1"/>
    <n v="5288.58"/>
    <n v="0.24484166666666665"/>
    <x v="1"/>
    <s v="Card"/>
    <n v="1"/>
    <s v="No"/>
  </r>
  <r>
    <s v="ORD02247"/>
    <d v="2026-01-16T00:00:00"/>
    <s v="2026"/>
    <n v="1"/>
    <x v="0"/>
    <d v="2026-01-23T00:00:00"/>
    <n v="7"/>
    <s v="CUST6214"/>
    <s v="Keya Sahota"/>
    <x v="0"/>
    <n v="40"/>
    <s v="Senior"/>
    <s v="Mumbai"/>
    <x v="7"/>
    <x v="3"/>
    <x v="0"/>
    <x v="11"/>
    <n v="6"/>
    <n v="4000"/>
    <n v="25"/>
    <x v="85"/>
    <x v="1"/>
    <n v="7042.94"/>
    <n v="0.39127444444444442"/>
    <x v="1"/>
    <s v="UPI"/>
    <n v="1"/>
    <s v="No"/>
  </r>
  <r>
    <s v="ORD02249"/>
    <d v="2026-01-15T00:00:00"/>
    <s v="2026"/>
    <n v="1"/>
    <x v="0"/>
    <d v="2026-01-19T00:00:00"/>
    <n v="4"/>
    <s v="CUST6655"/>
    <s v="Jiya Kari"/>
    <x v="0"/>
    <n v="31"/>
    <s v="Senior"/>
    <s v="Lucknow"/>
    <x v="0"/>
    <x v="0"/>
    <x v="2"/>
    <x v="3"/>
    <n v="4"/>
    <n v="7000"/>
    <n v="10"/>
    <x v="150"/>
    <x v="1"/>
    <n v="6643.41"/>
    <n v="0.26362738095238097"/>
    <x v="1"/>
    <s v="Card"/>
    <n v="5"/>
    <s v="Yes"/>
  </r>
  <r>
    <s v="ORD02256"/>
    <d v="2025-01-26T00:00:00"/>
    <s v="2025"/>
    <n v="1"/>
    <x v="0"/>
    <d v="2025-01-30T00:00:00"/>
    <n v="4"/>
    <s v="CUST6026"/>
    <s v="Shalv Din"/>
    <x v="0"/>
    <n v="57"/>
    <s v="Senior"/>
    <s v="Patna"/>
    <x v="9"/>
    <x v="2"/>
    <x v="1"/>
    <x v="2"/>
    <n v="7"/>
    <n v="55000"/>
    <n v="0"/>
    <x v="151"/>
    <x v="1"/>
    <n v="49587.49"/>
    <n v="0.12879867532467532"/>
    <x v="0"/>
    <s v="Cash"/>
    <n v="4"/>
    <s v="No"/>
  </r>
  <r>
    <s v="ORD02258"/>
    <d v="2026-01-13T00:00:00"/>
    <s v="2026"/>
    <n v="1"/>
    <x v="0"/>
    <d v="2026-01-20T00:00:00"/>
    <n v="7"/>
    <s v="CUST9248"/>
    <s v="Renee Banerjee"/>
    <x v="0"/>
    <n v="27"/>
    <s v="Senior"/>
    <s v="Bhubaneswar"/>
    <x v="8"/>
    <x v="2"/>
    <x v="1"/>
    <x v="1"/>
    <n v="6"/>
    <n v="40000"/>
    <n v="25"/>
    <x v="152"/>
    <x v="1"/>
    <n v="55667.17"/>
    <n v="0.30926205555555553"/>
    <x v="1"/>
    <s v="UPI"/>
    <n v="4"/>
    <s v="No"/>
  </r>
  <r>
    <s v="ORD02284"/>
    <d v="2025-01-22T00:00:00"/>
    <s v="2025"/>
    <n v="1"/>
    <x v="0"/>
    <d v="2025-01-25T00:00:00"/>
    <n v="3"/>
    <s v="CUST5465"/>
    <s v="Hiran Sem"/>
    <x v="1"/>
    <n v="19"/>
    <s v="Teen"/>
    <s v="Ahmedabad"/>
    <x v="5"/>
    <x v="3"/>
    <x v="2"/>
    <x v="12"/>
    <n v="3"/>
    <n v="25000"/>
    <n v="15"/>
    <x v="153"/>
    <x v="1"/>
    <n v="27774.85"/>
    <n v="0.43568392156862745"/>
    <x v="0"/>
    <s v="Cash"/>
    <n v="4"/>
    <s v="No"/>
  </r>
  <r>
    <s v="ORD02306"/>
    <d v="2025-01-12T00:00:00"/>
    <s v="2025"/>
    <n v="1"/>
    <x v="0"/>
    <d v="2025-01-14T00:00:00"/>
    <n v="2"/>
    <s v="CUST7029"/>
    <s v="Bhavin Choudhary"/>
    <x v="1"/>
    <n v="63"/>
    <s v="Senior"/>
    <s v="Lucknow"/>
    <x v="0"/>
    <x v="0"/>
    <x v="0"/>
    <x v="4"/>
    <n v="1"/>
    <n v="3200"/>
    <n v="15"/>
    <x v="154"/>
    <x v="0"/>
    <n v="1168.98"/>
    <n v="0.42977205882352942"/>
    <x v="1"/>
    <s v="Card"/>
    <n v="2"/>
    <s v="No"/>
  </r>
  <r>
    <s v="ORD02336"/>
    <d v="2025-01-20T00:00:00"/>
    <s v="2025"/>
    <n v="1"/>
    <x v="0"/>
    <d v="2025-01-25T00:00:00"/>
    <n v="5"/>
    <s v="CUST6896"/>
    <s v="Baiju Majumdar"/>
    <x v="1"/>
    <n v="48"/>
    <s v="Senior"/>
    <s v="Delhi"/>
    <x v="4"/>
    <x v="0"/>
    <x v="1"/>
    <x v="2"/>
    <n v="2"/>
    <n v="55000"/>
    <n v="0"/>
    <x v="155"/>
    <x v="1"/>
    <n v="30861.5"/>
    <n v="0.28055909090909092"/>
    <x v="0"/>
    <s v="UPI"/>
    <n v="5"/>
    <s v="No"/>
  </r>
  <r>
    <s v="ORD02357"/>
    <d v="2025-01-31T00:00:00"/>
    <s v="2025"/>
    <n v="1"/>
    <x v="0"/>
    <d v="2025-02-02T00:00:00"/>
    <n v="2"/>
    <s v="CUST4541"/>
    <s v="Badal Chanda"/>
    <x v="1"/>
    <n v="52"/>
    <s v="Senior"/>
    <s v="Patna"/>
    <x v="9"/>
    <x v="2"/>
    <x v="1"/>
    <x v="1"/>
    <n v="1"/>
    <n v="40000"/>
    <n v="0"/>
    <x v="39"/>
    <x v="1"/>
    <n v="5898"/>
    <n v="0.14745"/>
    <x v="1"/>
    <s v="Card"/>
    <n v="3"/>
    <s v="No"/>
  </r>
  <r>
    <s v="ORD02363"/>
    <d v="2026-01-19T00:00:00"/>
    <s v="2026"/>
    <n v="1"/>
    <x v="0"/>
    <d v="2026-01-26T00:00:00"/>
    <n v="7"/>
    <s v="CUST8528"/>
    <s v="Drishya Bedi"/>
    <x v="1"/>
    <n v="62"/>
    <s v="Senior"/>
    <s v="Bengaluru"/>
    <x v="1"/>
    <x v="1"/>
    <x v="4"/>
    <x v="9"/>
    <n v="5"/>
    <n v="1800"/>
    <n v="20"/>
    <x v="69"/>
    <x v="0"/>
    <n v="1197.03"/>
    <n v="0.16625416666666668"/>
    <x v="2"/>
    <s v="UPI"/>
    <n v="2"/>
    <s v="No"/>
  </r>
  <r>
    <s v="ORD02375"/>
    <d v="2026-01-15T00:00:00"/>
    <s v="2026"/>
    <n v="1"/>
    <x v="0"/>
    <d v="2026-01-17T00:00:00"/>
    <n v="2"/>
    <s v="CUST3347"/>
    <s v="Faiyaz Mall"/>
    <x v="0"/>
    <n v="54"/>
    <s v="Senior"/>
    <s v="Hyderabad"/>
    <x v="10"/>
    <x v="1"/>
    <x v="1"/>
    <x v="1"/>
    <n v="5"/>
    <n v="40000"/>
    <n v="15"/>
    <x v="156"/>
    <x v="1"/>
    <n v="52308.54"/>
    <n v="0.30769729411764707"/>
    <x v="0"/>
    <s v="Cash"/>
    <n v="3"/>
    <s v="No"/>
  </r>
  <r>
    <s v="ORD02377"/>
    <d v="2026-01-05T00:00:00"/>
    <s v="2026"/>
    <n v="1"/>
    <x v="0"/>
    <d v="2026-01-11T00:00:00"/>
    <n v="6"/>
    <s v="CUST2002"/>
    <s v="Taimur Saraf"/>
    <x v="1"/>
    <n v="46"/>
    <s v="Senior"/>
    <s v="Ahmedabad"/>
    <x v="5"/>
    <x v="3"/>
    <x v="4"/>
    <x v="24"/>
    <n v="4"/>
    <n v="1200"/>
    <n v="20"/>
    <x v="77"/>
    <x v="0"/>
    <n v="1463.97"/>
    <n v="0.3812421875"/>
    <x v="0"/>
    <s v="Cash"/>
    <n v="2"/>
    <s v="No"/>
  </r>
  <r>
    <s v="ORD02378"/>
    <d v="2025-01-28T00:00:00"/>
    <s v="2025"/>
    <n v="1"/>
    <x v="0"/>
    <d v="2025-01-29T00:00:00"/>
    <n v="1"/>
    <s v="CUST5541"/>
    <s v="Romil Sastry"/>
    <x v="1"/>
    <n v="31"/>
    <s v="Senior"/>
    <s v="Patna"/>
    <x v="9"/>
    <x v="2"/>
    <x v="0"/>
    <x v="19"/>
    <n v="6"/>
    <n v="1200"/>
    <n v="5"/>
    <x v="36"/>
    <x v="0"/>
    <n v="1848.96"/>
    <n v="0.27031578947368423"/>
    <x v="0"/>
    <s v="UPI"/>
    <n v="5"/>
    <s v="No"/>
  </r>
  <r>
    <s v="ORD02387"/>
    <d v="2025-01-30T00:00:00"/>
    <s v="2025"/>
    <n v="1"/>
    <x v="0"/>
    <d v="2025-01-31T00:00:00"/>
    <n v="1"/>
    <s v="CUST8054"/>
    <s v="Ryan Sethi"/>
    <x v="0"/>
    <n v="65"/>
    <s v="Senior"/>
    <s v="Delhi"/>
    <x v="4"/>
    <x v="0"/>
    <x v="2"/>
    <x v="3"/>
    <n v="6"/>
    <n v="7000"/>
    <n v="25"/>
    <x v="103"/>
    <x v="1"/>
    <n v="9405.86"/>
    <n v="0.29859873015873017"/>
    <x v="2"/>
    <s v="UPI"/>
    <n v="3"/>
    <s v="No"/>
  </r>
  <r>
    <s v="ORD02395"/>
    <d v="2025-01-13T00:00:00"/>
    <s v="2025"/>
    <n v="1"/>
    <x v="0"/>
    <d v="2025-01-19T00:00:00"/>
    <n v="6"/>
    <s v="CUST1471"/>
    <s v="Aarav Vora"/>
    <x v="0"/>
    <n v="21"/>
    <s v="Senior"/>
    <s v="Delhi"/>
    <x v="4"/>
    <x v="0"/>
    <x v="0"/>
    <x v="4"/>
    <n v="6"/>
    <n v="3200"/>
    <n v="0"/>
    <x v="5"/>
    <x v="1"/>
    <n v="4328.83"/>
    <n v="0.22545989583333334"/>
    <x v="1"/>
    <s v="Cash"/>
    <n v="3"/>
    <s v="No"/>
  </r>
  <r>
    <s v="ORD02396"/>
    <d v="2025-01-30T00:00:00"/>
    <s v="2025"/>
    <n v="1"/>
    <x v="0"/>
    <d v="2025-02-01T00:00:00"/>
    <n v="2"/>
    <s v="CUST7744"/>
    <s v="Samar Anand"/>
    <x v="1"/>
    <n v="23"/>
    <s v="Senior"/>
    <s v="Pune"/>
    <x v="7"/>
    <x v="3"/>
    <x v="3"/>
    <x v="22"/>
    <n v="5"/>
    <n v="300"/>
    <n v="20"/>
    <x v="157"/>
    <x v="0"/>
    <n v="525.16999999999996"/>
    <n v="0.43764166666666665"/>
    <x v="1"/>
    <s v="Cash"/>
    <n v="4"/>
    <s v="No"/>
  </r>
  <r>
    <s v="ORD02408"/>
    <d v="2026-01-09T00:00:00"/>
    <s v="2026"/>
    <n v="1"/>
    <x v="0"/>
    <d v="2026-01-11T00:00:00"/>
    <n v="2"/>
    <s v="CUST6888"/>
    <s v="Fateh Sastry"/>
    <x v="0"/>
    <n v="60"/>
    <s v="Senior"/>
    <s v="Ahmedabad"/>
    <x v="5"/>
    <x v="3"/>
    <x v="0"/>
    <x v="11"/>
    <n v="1"/>
    <n v="4000"/>
    <n v="10"/>
    <x v="11"/>
    <x v="0"/>
    <n v="1491.12"/>
    <n v="0.41419999999999996"/>
    <x v="2"/>
    <s v="Cash"/>
    <n v="5"/>
    <s v="No"/>
  </r>
  <r>
    <s v="ORD02418"/>
    <d v="2025-01-07T00:00:00"/>
    <s v="2025"/>
    <n v="1"/>
    <x v="0"/>
    <d v="2025-01-12T00:00:00"/>
    <n v="5"/>
    <s v="CUST5503"/>
    <s v="Samaira Keer"/>
    <x v="0"/>
    <n v="42"/>
    <s v="Senior"/>
    <s v="Jaipur"/>
    <x v="2"/>
    <x v="0"/>
    <x v="1"/>
    <x v="5"/>
    <n v="8"/>
    <n v="2000"/>
    <n v="20"/>
    <x v="158"/>
    <x v="1"/>
    <n v="4807.1899999999996"/>
    <n v="0.37556171875"/>
    <x v="0"/>
    <s v="UPI"/>
    <n v="1"/>
    <s v="No"/>
  </r>
  <r>
    <s v="ORD02440"/>
    <d v="2026-01-07T00:00:00"/>
    <s v="2026"/>
    <n v="1"/>
    <x v="0"/>
    <d v="2026-01-11T00:00:00"/>
    <n v="4"/>
    <s v="CUST4154"/>
    <s v="Kashvi Mani"/>
    <x v="1"/>
    <n v="34"/>
    <s v="Senior"/>
    <s v="Patna"/>
    <x v="9"/>
    <x v="2"/>
    <x v="0"/>
    <x v="11"/>
    <n v="2"/>
    <n v="4000"/>
    <n v="5"/>
    <x v="159"/>
    <x v="0"/>
    <n v="899.49"/>
    <n v="0.11835394736842106"/>
    <x v="1"/>
    <s v="Cash"/>
    <n v="2"/>
    <s v="Yes"/>
  </r>
  <r>
    <s v="ORD02441"/>
    <d v="2025-01-28T00:00:00"/>
    <s v="2025"/>
    <n v="1"/>
    <x v="0"/>
    <d v="2025-02-02T00:00:00"/>
    <n v="5"/>
    <s v="CUST9388"/>
    <s v="Hrishita Balakrishnan"/>
    <x v="0"/>
    <n v="59"/>
    <s v="Senior"/>
    <s v="Mumbai"/>
    <x v="7"/>
    <x v="3"/>
    <x v="0"/>
    <x v="23"/>
    <n v="7"/>
    <n v="900"/>
    <n v="20"/>
    <x v="160"/>
    <x v="0"/>
    <n v="1166.3900000000001"/>
    <n v="0.23142658730158733"/>
    <x v="0"/>
    <s v="Card"/>
    <n v="5"/>
    <s v="No"/>
  </r>
  <r>
    <s v="ORD02450"/>
    <d v="2026-01-01T00:00:00"/>
    <s v="2026"/>
    <n v="1"/>
    <x v="0"/>
    <d v="2026-01-06T00:00:00"/>
    <n v="5"/>
    <s v="CUST1401"/>
    <s v="Shaan Rajagopalan"/>
    <x v="1"/>
    <n v="53"/>
    <s v="Senior"/>
    <s v="Jaipur"/>
    <x v="2"/>
    <x v="0"/>
    <x v="3"/>
    <x v="6"/>
    <n v="6"/>
    <n v="1200"/>
    <n v="10"/>
    <x v="101"/>
    <x v="0"/>
    <n v="1322.77"/>
    <n v="0.20413117283950616"/>
    <x v="1"/>
    <s v="Card"/>
    <n v="5"/>
    <s v="No"/>
  </r>
  <r>
    <s v="ORD02461"/>
    <d v="2026-01-21T00:00:00"/>
    <s v="2026"/>
    <n v="1"/>
    <x v="0"/>
    <d v="2026-01-25T00:00:00"/>
    <n v="4"/>
    <s v="CUST3624"/>
    <s v="Aaryahi Jha"/>
    <x v="1"/>
    <n v="57"/>
    <s v="Senior"/>
    <s v="Patna"/>
    <x v="9"/>
    <x v="2"/>
    <x v="3"/>
    <x v="20"/>
    <n v="7"/>
    <n v="1500"/>
    <n v="10"/>
    <x v="161"/>
    <x v="0"/>
    <n v="4033.47"/>
    <n v="0.42682222222222221"/>
    <x v="0"/>
    <s v="UPI"/>
    <n v="5"/>
    <s v="No"/>
  </r>
  <r>
    <s v="ORD02467"/>
    <d v="2025-01-07T00:00:00"/>
    <s v="2025"/>
    <n v="1"/>
    <x v="0"/>
    <d v="2025-01-08T00:00:00"/>
    <n v="1"/>
    <s v="CUST8141"/>
    <s v="Khushi Jayaraman"/>
    <x v="1"/>
    <n v="34"/>
    <s v="Senior"/>
    <s v="Kolkata"/>
    <x v="3"/>
    <x v="2"/>
    <x v="3"/>
    <x v="6"/>
    <n v="1"/>
    <n v="1200"/>
    <n v="25"/>
    <x v="132"/>
    <x v="0"/>
    <n v="232.82"/>
    <n v="0.25868888888888886"/>
    <x v="0"/>
    <s v="Cash"/>
    <n v="3"/>
    <s v="No"/>
  </r>
  <r>
    <s v="ORD02471"/>
    <d v="2026-01-06T00:00:00"/>
    <s v="2026"/>
    <n v="1"/>
    <x v="0"/>
    <d v="2026-01-09T00:00:00"/>
    <n v="3"/>
    <s v="CUST9244"/>
    <s v="Lavanya Krishnan"/>
    <x v="0"/>
    <n v="47"/>
    <s v="Senior"/>
    <s v="Bhubaneswar"/>
    <x v="8"/>
    <x v="2"/>
    <x v="3"/>
    <x v="17"/>
    <n v="4"/>
    <n v="450"/>
    <n v="10"/>
    <x v="29"/>
    <x v="0"/>
    <n v="206.66"/>
    <n v="0.1275679012345679"/>
    <x v="1"/>
    <s v="UPI"/>
    <n v="1"/>
    <s v="No"/>
  </r>
  <r>
    <s v="ORD02479"/>
    <d v="2026-01-09T00:00:00"/>
    <s v="2026"/>
    <n v="1"/>
    <x v="0"/>
    <d v="2026-01-10T00:00:00"/>
    <n v="1"/>
    <s v="CUST2786"/>
    <s v="Elakshi Kuruvilla"/>
    <x v="1"/>
    <n v="60"/>
    <s v="Senior"/>
    <s v="Chennai"/>
    <x v="6"/>
    <x v="1"/>
    <x v="2"/>
    <x v="3"/>
    <n v="4"/>
    <n v="7000"/>
    <n v="5"/>
    <x v="78"/>
    <x v="1"/>
    <n v="8442.2999999999993"/>
    <n v="0.31737969924812026"/>
    <x v="0"/>
    <s v="Card"/>
    <n v="5"/>
    <s v="No"/>
  </r>
  <r>
    <s v="ORD02490"/>
    <d v="2025-01-20T00:00:00"/>
    <s v="2025"/>
    <n v="1"/>
    <x v="0"/>
    <d v="2025-01-24T00:00:00"/>
    <n v="4"/>
    <s v="CUST2538"/>
    <s v="Trisha Tandon"/>
    <x v="0"/>
    <n v="38"/>
    <s v="Senior"/>
    <s v="Bhubaneswar"/>
    <x v="8"/>
    <x v="2"/>
    <x v="1"/>
    <x v="2"/>
    <n v="8"/>
    <n v="55000"/>
    <n v="20"/>
    <x v="162"/>
    <x v="1"/>
    <n v="92537.1"/>
    <n v="0.26288948863636363"/>
    <x v="2"/>
    <s v="Card"/>
    <n v="4"/>
    <s v="No"/>
  </r>
  <r>
    <s v="ORD02508"/>
    <d v="2025-01-09T00:00:00"/>
    <s v="2025"/>
    <n v="1"/>
    <x v="0"/>
    <d v="2025-01-11T00:00:00"/>
    <n v="2"/>
    <s v="CUST2018"/>
    <s v="Kashvi Dua"/>
    <x v="1"/>
    <n v="30"/>
    <s v="Senior"/>
    <s v="Chennai"/>
    <x v="6"/>
    <x v="1"/>
    <x v="2"/>
    <x v="12"/>
    <n v="1"/>
    <n v="25000"/>
    <n v="0"/>
    <x v="163"/>
    <x v="1"/>
    <n v="2667.56"/>
    <n v="0.1067024"/>
    <x v="1"/>
    <s v="Cash"/>
    <n v="2"/>
    <s v="No"/>
  </r>
  <r>
    <s v="ORD02513"/>
    <d v="2026-01-31T00:00:00"/>
    <s v="2026"/>
    <n v="1"/>
    <x v="0"/>
    <d v="2026-02-02T00:00:00"/>
    <n v="2"/>
    <s v="CUST9399"/>
    <s v="Rania Sheth"/>
    <x v="0"/>
    <n v="43"/>
    <s v="Senior"/>
    <s v="Bhubaneswar"/>
    <x v="8"/>
    <x v="2"/>
    <x v="1"/>
    <x v="1"/>
    <n v="5"/>
    <n v="40000"/>
    <n v="0"/>
    <x v="164"/>
    <x v="1"/>
    <n v="59371.72"/>
    <n v="0.29685860000000003"/>
    <x v="0"/>
    <s v="Card"/>
    <n v="1"/>
    <s v="No"/>
  </r>
  <r>
    <s v="ORD02554"/>
    <d v="2026-01-21T00:00:00"/>
    <s v="2026"/>
    <n v="1"/>
    <x v="0"/>
    <d v="2026-01-27T00:00:00"/>
    <n v="6"/>
    <s v="CUST3073"/>
    <s v="Elakshi Karpe"/>
    <x v="0"/>
    <n v="53"/>
    <s v="Senior"/>
    <s v="Ahmedabad"/>
    <x v="5"/>
    <x v="3"/>
    <x v="3"/>
    <x v="6"/>
    <n v="5"/>
    <n v="1200"/>
    <n v="25"/>
    <x v="148"/>
    <x v="0"/>
    <n v="1767.93"/>
    <n v="0.39287333333333335"/>
    <x v="1"/>
    <s v="Card"/>
    <n v="3"/>
    <s v="Yes"/>
  </r>
  <r>
    <s v="ORD02556"/>
    <d v="2025-01-30T00:00:00"/>
    <s v="2025"/>
    <n v="1"/>
    <x v="0"/>
    <d v="2025-01-31T00:00:00"/>
    <n v="1"/>
    <s v="CUST7808"/>
    <s v="Tarini Kalita"/>
    <x v="1"/>
    <n v="53"/>
    <s v="Senior"/>
    <s v="Lucknow"/>
    <x v="0"/>
    <x v="0"/>
    <x v="1"/>
    <x v="5"/>
    <n v="7"/>
    <n v="2000"/>
    <n v="25"/>
    <x v="165"/>
    <x v="1"/>
    <n v="1842.54"/>
    <n v="0.17548"/>
    <x v="1"/>
    <s v="UPI"/>
    <n v="3"/>
    <s v="No"/>
  </r>
  <r>
    <s v="ORD02558"/>
    <d v="2026-01-15T00:00:00"/>
    <s v="2026"/>
    <n v="1"/>
    <x v="0"/>
    <d v="2026-01-21T00:00:00"/>
    <n v="6"/>
    <s v="CUST4739"/>
    <s v="Umang Khare"/>
    <x v="0"/>
    <n v="29"/>
    <s v="Senior"/>
    <s v="Patna"/>
    <x v="9"/>
    <x v="2"/>
    <x v="2"/>
    <x v="12"/>
    <n v="2"/>
    <n v="25000"/>
    <n v="25"/>
    <x v="166"/>
    <x v="1"/>
    <n v="14735.17"/>
    <n v="0.39293786666666669"/>
    <x v="0"/>
    <s v="Cash"/>
    <n v="5"/>
    <s v="No"/>
  </r>
  <r>
    <s v="ORD02559"/>
    <d v="2025-01-17T00:00:00"/>
    <s v="2025"/>
    <n v="1"/>
    <x v="0"/>
    <d v="2025-01-21T00:00:00"/>
    <n v="4"/>
    <s v="CUST8171"/>
    <s v="Gokul Kaur"/>
    <x v="0"/>
    <n v="18"/>
    <s v="Teen"/>
    <s v="Bhubaneswar"/>
    <x v="8"/>
    <x v="2"/>
    <x v="3"/>
    <x v="20"/>
    <n v="4"/>
    <n v="1500"/>
    <n v="25"/>
    <x v="148"/>
    <x v="0"/>
    <n v="1056.44"/>
    <n v="0.23476444444444447"/>
    <x v="1"/>
    <s v="Cash"/>
    <n v="3"/>
    <s v="No"/>
  </r>
  <r>
    <s v="ORD02561"/>
    <d v="2026-01-13T00:00:00"/>
    <s v="2026"/>
    <n v="1"/>
    <x v="0"/>
    <d v="2026-01-15T00:00:00"/>
    <n v="2"/>
    <s v="CUST1773"/>
    <s v="Nehmat Biswas"/>
    <x v="0"/>
    <n v="33"/>
    <s v="Senior"/>
    <s v="Kolkata"/>
    <x v="3"/>
    <x v="2"/>
    <x v="0"/>
    <x v="0"/>
    <n v="2"/>
    <n v="2500"/>
    <n v="5"/>
    <x v="167"/>
    <x v="0"/>
    <n v="938.27"/>
    <n v="0.19753052631578946"/>
    <x v="0"/>
    <s v="Card"/>
    <n v="5"/>
    <s v="No"/>
  </r>
  <r>
    <s v="ORD02573"/>
    <d v="2026-01-14T00:00:00"/>
    <s v="2026"/>
    <n v="1"/>
    <x v="0"/>
    <d v="2026-01-21T00:00:00"/>
    <n v="7"/>
    <s v="CUST8838"/>
    <s v="Elakshi Doshi"/>
    <x v="1"/>
    <n v="23"/>
    <s v="Senior"/>
    <s v="Chennai"/>
    <x v="6"/>
    <x v="1"/>
    <x v="2"/>
    <x v="15"/>
    <n v="6"/>
    <n v="15000"/>
    <n v="10"/>
    <x v="168"/>
    <x v="1"/>
    <n v="24921.86"/>
    <n v="0.30767728395061728"/>
    <x v="1"/>
    <s v="Card"/>
    <n v="1"/>
    <s v="No"/>
  </r>
  <r>
    <s v="ORD02574"/>
    <d v="2025-01-01T00:00:00"/>
    <s v="2025"/>
    <n v="1"/>
    <x v="0"/>
    <d v="2025-01-08T00:00:00"/>
    <n v="7"/>
    <s v="CUST2865"/>
    <s v="Jhanvi Bains"/>
    <x v="0"/>
    <n v="37"/>
    <s v="Senior"/>
    <s v="Patna"/>
    <x v="9"/>
    <x v="2"/>
    <x v="2"/>
    <x v="14"/>
    <n v="6"/>
    <n v="30000"/>
    <n v="15"/>
    <x v="169"/>
    <x v="1"/>
    <n v="65173.4"/>
    <n v="0.42596993464052291"/>
    <x v="1"/>
    <s v="Cash"/>
    <n v="2"/>
    <s v="No"/>
  </r>
  <r>
    <s v="ORD02578"/>
    <d v="2025-01-03T00:00:00"/>
    <s v="2025"/>
    <n v="1"/>
    <x v="0"/>
    <d v="2025-01-04T00:00:00"/>
    <n v="1"/>
    <s v="CUST1591"/>
    <s v="Piya Bath"/>
    <x v="0"/>
    <n v="22"/>
    <s v="Senior"/>
    <s v="Bhubaneswar"/>
    <x v="8"/>
    <x v="2"/>
    <x v="2"/>
    <x v="15"/>
    <n v="6"/>
    <n v="15000"/>
    <n v="15"/>
    <x v="30"/>
    <x v="1"/>
    <n v="8607.86"/>
    <n v="0.11252104575163399"/>
    <x v="2"/>
    <s v="Card"/>
    <n v="2"/>
    <s v="Yes"/>
  </r>
  <r>
    <s v="ORD02580"/>
    <d v="2025-01-11T00:00:00"/>
    <s v="2025"/>
    <n v="1"/>
    <x v="0"/>
    <d v="2025-01-16T00:00:00"/>
    <n v="5"/>
    <s v="CUST2886"/>
    <s v="Dhruv Bansal"/>
    <x v="1"/>
    <n v="36"/>
    <s v="Senior"/>
    <s v="Hyderabad"/>
    <x v="10"/>
    <x v="1"/>
    <x v="4"/>
    <x v="16"/>
    <n v="2"/>
    <n v="800"/>
    <n v="5"/>
    <x v="170"/>
    <x v="0"/>
    <n v="299.8"/>
    <n v="0.19723684210526315"/>
    <x v="2"/>
    <s v="UPI"/>
    <n v="2"/>
    <s v="Yes"/>
  </r>
  <r>
    <s v="ORD02581"/>
    <d v="2025-01-18T00:00:00"/>
    <s v="2025"/>
    <n v="1"/>
    <x v="0"/>
    <d v="2025-01-25T00:00:00"/>
    <n v="7"/>
    <s v="CUST5317"/>
    <s v="Reyansh Srinivas"/>
    <x v="1"/>
    <n v="45"/>
    <s v="Senior"/>
    <s v="Hyderabad"/>
    <x v="10"/>
    <x v="1"/>
    <x v="3"/>
    <x v="6"/>
    <n v="5"/>
    <n v="1200"/>
    <n v="20"/>
    <x v="7"/>
    <x v="0"/>
    <n v="1362.42"/>
    <n v="0.28383750000000002"/>
    <x v="1"/>
    <s v="UPI"/>
    <n v="4"/>
    <s v="No"/>
  </r>
  <r>
    <s v="ORD02584"/>
    <d v="2025-01-31T00:00:00"/>
    <s v="2025"/>
    <n v="1"/>
    <x v="0"/>
    <d v="2025-02-04T00:00:00"/>
    <n v="4"/>
    <s v="CUST7536"/>
    <s v="Diya Kalla"/>
    <x v="1"/>
    <n v="19"/>
    <s v="Teen"/>
    <s v="Hyderabad"/>
    <x v="10"/>
    <x v="1"/>
    <x v="4"/>
    <x v="24"/>
    <n v="5"/>
    <n v="1200"/>
    <n v="15"/>
    <x v="171"/>
    <x v="0"/>
    <n v="663.51"/>
    <n v="0.13009999999999999"/>
    <x v="1"/>
    <s v="Card"/>
    <n v="4"/>
    <s v="No"/>
  </r>
  <r>
    <s v="ORD02590"/>
    <d v="2026-01-22T00:00:00"/>
    <s v="2026"/>
    <n v="1"/>
    <x v="0"/>
    <d v="2026-01-26T00:00:00"/>
    <n v="4"/>
    <s v="CUST9890"/>
    <s v="Tiya Agate"/>
    <x v="0"/>
    <n v="53"/>
    <s v="Senior"/>
    <s v="Patna"/>
    <x v="9"/>
    <x v="2"/>
    <x v="3"/>
    <x v="20"/>
    <n v="7"/>
    <n v="1500"/>
    <n v="20"/>
    <x v="172"/>
    <x v="0"/>
    <n v="1306.9100000000001"/>
    <n v="0.15558452380952381"/>
    <x v="2"/>
    <s v="Cash"/>
    <n v="2"/>
    <s v="No"/>
  </r>
  <r>
    <s v="ORD02603"/>
    <d v="2025-01-21T00:00:00"/>
    <s v="2025"/>
    <n v="1"/>
    <x v="0"/>
    <d v="2025-01-24T00:00:00"/>
    <n v="3"/>
    <s v="CUST6494"/>
    <s v="Purab Dave"/>
    <x v="0"/>
    <n v="37"/>
    <s v="Senior"/>
    <s v="Chennai"/>
    <x v="6"/>
    <x v="1"/>
    <x v="0"/>
    <x v="23"/>
    <n v="5"/>
    <n v="900"/>
    <n v="10"/>
    <x v="24"/>
    <x v="0"/>
    <n v="953.49"/>
    <n v="0.23542962962962963"/>
    <x v="0"/>
    <s v="UPI"/>
    <n v="4"/>
    <s v="No"/>
  </r>
  <r>
    <s v="ORD02604"/>
    <d v="2026-01-30T00:00:00"/>
    <s v="2026"/>
    <n v="1"/>
    <x v="0"/>
    <d v="2026-02-01T00:00:00"/>
    <n v="2"/>
    <s v="CUST2385"/>
    <s v="Ishita Tandon"/>
    <x v="1"/>
    <n v="62"/>
    <s v="Senior"/>
    <s v="Patna"/>
    <x v="9"/>
    <x v="2"/>
    <x v="4"/>
    <x v="13"/>
    <n v="3"/>
    <n v="4500"/>
    <n v="15"/>
    <x v="173"/>
    <x v="1"/>
    <n v="3787"/>
    <n v="0.33002178649237474"/>
    <x v="2"/>
    <s v="Card"/>
    <n v="5"/>
    <s v="Yes"/>
  </r>
  <r>
    <s v="ORD02606"/>
    <d v="2026-01-27T00:00:00"/>
    <s v="2026"/>
    <n v="1"/>
    <x v="0"/>
    <d v="2026-01-28T00:00:00"/>
    <n v="1"/>
    <s v="CUST7705"/>
    <s v="Nakul Agrawal"/>
    <x v="0"/>
    <n v="53"/>
    <s v="Senior"/>
    <s v="Mumbai"/>
    <x v="7"/>
    <x v="3"/>
    <x v="2"/>
    <x v="7"/>
    <n v="5"/>
    <n v="5000"/>
    <n v="25"/>
    <x v="124"/>
    <x v="1"/>
    <n v="5061.84"/>
    <n v="0.2699648"/>
    <x v="1"/>
    <s v="Cash"/>
    <n v="4"/>
    <s v="No"/>
  </r>
  <r>
    <s v="ORD02609"/>
    <d v="2025-01-09T00:00:00"/>
    <s v="2025"/>
    <n v="1"/>
    <x v="0"/>
    <d v="2025-01-15T00:00:00"/>
    <n v="6"/>
    <s v="CUST5017"/>
    <s v="Arhaan Das"/>
    <x v="1"/>
    <n v="63"/>
    <s v="Senior"/>
    <s v="Ahmedabad"/>
    <x v="5"/>
    <x v="3"/>
    <x v="2"/>
    <x v="12"/>
    <n v="4"/>
    <n v="25000"/>
    <n v="25"/>
    <x v="174"/>
    <x v="1"/>
    <n v="28151.73"/>
    <n v="0.37535639999999998"/>
    <x v="0"/>
    <s v="Cash"/>
    <n v="2"/>
    <s v="No"/>
  </r>
  <r>
    <s v="ORD02618"/>
    <d v="2026-01-06T00:00:00"/>
    <s v="2026"/>
    <n v="1"/>
    <x v="0"/>
    <d v="2026-01-07T00:00:00"/>
    <n v="1"/>
    <s v="CUST1227"/>
    <s v="Azad Rastogi"/>
    <x v="0"/>
    <n v="61"/>
    <s v="Senior"/>
    <s v="Patna"/>
    <x v="9"/>
    <x v="2"/>
    <x v="3"/>
    <x v="6"/>
    <n v="1"/>
    <n v="1200"/>
    <n v="15"/>
    <x v="175"/>
    <x v="0"/>
    <n v="442.35"/>
    <n v="0.43367647058823533"/>
    <x v="2"/>
    <s v="Cash"/>
    <n v="2"/>
    <s v="No"/>
  </r>
  <r>
    <s v="ORD02622"/>
    <d v="2025-01-10T00:00:00"/>
    <s v="2025"/>
    <n v="1"/>
    <x v="0"/>
    <d v="2025-01-13T00:00:00"/>
    <n v="3"/>
    <s v="CUST2471"/>
    <s v="Nakul Varty"/>
    <x v="0"/>
    <n v="50"/>
    <s v="Senior"/>
    <s v="Bengaluru"/>
    <x v="1"/>
    <x v="1"/>
    <x v="3"/>
    <x v="21"/>
    <n v="5"/>
    <n v="60"/>
    <n v="15"/>
    <x v="176"/>
    <x v="0"/>
    <n v="72.209999999999994"/>
    <n v="0.28317647058823525"/>
    <x v="2"/>
    <s v="Card"/>
    <n v="3"/>
    <s v="Yes"/>
  </r>
  <r>
    <s v="ORD02625"/>
    <d v="2025-01-09T00:00:00"/>
    <s v="2025"/>
    <n v="1"/>
    <x v="0"/>
    <d v="2025-01-16T00:00:00"/>
    <n v="7"/>
    <s v="CUST1642"/>
    <s v="Divyansh Bera"/>
    <x v="1"/>
    <n v="32"/>
    <s v="Senior"/>
    <s v="Ahmedabad"/>
    <x v="5"/>
    <x v="3"/>
    <x v="1"/>
    <x v="1"/>
    <n v="6"/>
    <n v="40000"/>
    <n v="5"/>
    <x v="50"/>
    <x v="1"/>
    <n v="50945.77"/>
    <n v="0.22344635964912279"/>
    <x v="1"/>
    <s v="UPI"/>
    <n v="3"/>
    <s v="No"/>
  </r>
  <r>
    <s v="ORD02630"/>
    <d v="2026-01-12T00:00:00"/>
    <s v="2026"/>
    <n v="1"/>
    <x v="0"/>
    <d v="2026-01-18T00:00:00"/>
    <n v="6"/>
    <s v="CUST8303"/>
    <s v="Mehul Sarna"/>
    <x v="0"/>
    <n v="35"/>
    <s v="Senior"/>
    <s v="Mumbai"/>
    <x v="7"/>
    <x v="3"/>
    <x v="2"/>
    <x v="15"/>
    <n v="4"/>
    <n v="15000"/>
    <n v="25"/>
    <x v="177"/>
    <x v="1"/>
    <n v="18300.310000000001"/>
    <n v="0.40667355555555557"/>
    <x v="1"/>
    <s v="Card"/>
    <n v="5"/>
    <s v="No"/>
  </r>
  <r>
    <s v="ORD02642"/>
    <d v="2025-01-03T00:00:00"/>
    <s v="2025"/>
    <n v="1"/>
    <x v="0"/>
    <d v="2025-01-10T00:00:00"/>
    <n v="7"/>
    <s v="CUST5685"/>
    <s v="Navya Kadakia"/>
    <x v="1"/>
    <n v="41"/>
    <s v="Senior"/>
    <s v="Delhi"/>
    <x v="4"/>
    <x v="0"/>
    <x v="4"/>
    <x v="9"/>
    <n v="2"/>
    <n v="1800"/>
    <n v="15"/>
    <x v="178"/>
    <x v="0"/>
    <n v="1314.66"/>
    <n v="0.42962745098039218"/>
    <x v="2"/>
    <s v="Card"/>
    <n v="4"/>
    <s v="No"/>
  </r>
  <r>
    <s v="ORD02655"/>
    <d v="2026-01-29T00:00:00"/>
    <s v="2026"/>
    <n v="1"/>
    <x v="0"/>
    <d v="2026-02-02T00:00:00"/>
    <n v="4"/>
    <s v="CUST5763"/>
    <s v="Onkar Khanna"/>
    <x v="1"/>
    <n v="45"/>
    <s v="Senior"/>
    <s v="Hyderabad"/>
    <x v="10"/>
    <x v="1"/>
    <x v="4"/>
    <x v="24"/>
    <n v="1"/>
    <n v="1200"/>
    <n v="5"/>
    <x v="179"/>
    <x v="0"/>
    <n v="322.7"/>
    <n v="0.28307017543859647"/>
    <x v="0"/>
    <s v="UPI"/>
    <n v="3"/>
    <s v="No"/>
  </r>
  <r>
    <s v="ORD02656"/>
    <d v="2025-01-20T00:00:00"/>
    <s v="2025"/>
    <n v="1"/>
    <x v="0"/>
    <d v="2025-01-26T00:00:00"/>
    <n v="6"/>
    <s v="CUST3007"/>
    <s v="Madhav Sridhar"/>
    <x v="0"/>
    <n v="45"/>
    <s v="Senior"/>
    <s v="Bengaluru"/>
    <x v="1"/>
    <x v="1"/>
    <x v="2"/>
    <x v="15"/>
    <n v="2"/>
    <n v="15000"/>
    <n v="10"/>
    <x v="180"/>
    <x v="1"/>
    <n v="11731.56"/>
    <n v="0.43450222222222218"/>
    <x v="1"/>
    <s v="UPI"/>
    <n v="2"/>
    <s v="No"/>
  </r>
  <r>
    <s v="ORD02657"/>
    <d v="2026-01-25T00:00:00"/>
    <s v="2026"/>
    <n v="1"/>
    <x v="0"/>
    <d v="2026-01-31T00:00:00"/>
    <n v="6"/>
    <s v="CUST6128"/>
    <s v="Advik Kulkarni"/>
    <x v="1"/>
    <n v="53"/>
    <s v="Senior"/>
    <s v="Delhi"/>
    <x v="4"/>
    <x v="0"/>
    <x v="0"/>
    <x v="0"/>
    <n v="1"/>
    <n v="2500"/>
    <n v="0"/>
    <x v="181"/>
    <x v="0"/>
    <n v="435.65"/>
    <n v="0.17426"/>
    <x v="1"/>
    <s v="Cash"/>
    <n v="3"/>
    <s v="No"/>
  </r>
  <r>
    <s v="ORD02665"/>
    <d v="2025-01-28T00:00:00"/>
    <s v="2025"/>
    <n v="1"/>
    <x v="0"/>
    <d v="2025-02-01T00:00:00"/>
    <n v="4"/>
    <s v="CUST2196"/>
    <s v="Ivan Dhawan"/>
    <x v="1"/>
    <n v="49"/>
    <s v="Senior"/>
    <s v="Ahmedabad"/>
    <x v="5"/>
    <x v="3"/>
    <x v="0"/>
    <x v="11"/>
    <n v="6"/>
    <n v="4000"/>
    <n v="15"/>
    <x v="182"/>
    <x v="1"/>
    <n v="8076.87"/>
    <n v="0.39592499999999997"/>
    <x v="2"/>
    <s v="UPI"/>
    <n v="4"/>
    <s v="No"/>
  </r>
  <r>
    <s v="ORD02674"/>
    <d v="2026-01-04T00:00:00"/>
    <s v="2026"/>
    <n v="1"/>
    <x v="0"/>
    <d v="2026-01-08T00:00:00"/>
    <n v="4"/>
    <s v="CUST3157"/>
    <s v="Aarush Din"/>
    <x v="1"/>
    <n v="34"/>
    <s v="Senior"/>
    <s v="Ahmedabad"/>
    <x v="5"/>
    <x v="3"/>
    <x v="3"/>
    <x v="22"/>
    <n v="4"/>
    <n v="300"/>
    <n v="25"/>
    <x v="132"/>
    <x v="0"/>
    <n v="210.26"/>
    <n v="0.2336222222222222"/>
    <x v="0"/>
    <s v="Cash"/>
    <n v="5"/>
    <s v="No"/>
  </r>
  <r>
    <s v="ORD02687"/>
    <d v="2025-01-24T00:00:00"/>
    <s v="2025"/>
    <n v="1"/>
    <x v="0"/>
    <d v="2025-01-31T00:00:00"/>
    <n v="7"/>
    <s v="CUST8892"/>
    <s v="Inaaya  Rana"/>
    <x v="0"/>
    <n v="62"/>
    <s v="Senior"/>
    <s v="Pune"/>
    <x v="7"/>
    <x v="3"/>
    <x v="1"/>
    <x v="10"/>
    <n v="2"/>
    <n v="25000"/>
    <n v="0"/>
    <x v="183"/>
    <x v="1"/>
    <n v="15026.03"/>
    <n v="0.30052060000000003"/>
    <x v="2"/>
    <s v="Card"/>
    <n v="5"/>
    <s v="No"/>
  </r>
  <r>
    <s v="ORD02692"/>
    <d v="2026-01-02T00:00:00"/>
    <s v="2026"/>
    <n v="1"/>
    <x v="0"/>
    <d v="2026-01-07T00:00:00"/>
    <n v="5"/>
    <s v="CUST9638"/>
    <s v="Baiju Bora"/>
    <x v="0"/>
    <n v="50"/>
    <s v="Senior"/>
    <s v="Jaipur"/>
    <x v="2"/>
    <x v="0"/>
    <x v="2"/>
    <x v="3"/>
    <n v="5"/>
    <n v="7000"/>
    <n v="15"/>
    <x v="8"/>
    <x v="1"/>
    <n v="9256.76"/>
    <n v="0.31115159663865549"/>
    <x v="0"/>
    <s v="Cash"/>
    <n v="4"/>
    <s v="No"/>
  </r>
  <r>
    <s v="ORD02696"/>
    <d v="2026-01-10T00:00:00"/>
    <s v="2026"/>
    <n v="1"/>
    <x v="0"/>
    <d v="2026-01-11T00:00:00"/>
    <n v="1"/>
    <s v="CUST2995"/>
    <s v="Hazel Garde"/>
    <x v="0"/>
    <n v="42"/>
    <s v="Senior"/>
    <s v="Bengaluru"/>
    <x v="1"/>
    <x v="1"/>
    <x v="4"/>
    <x v="8"/>
    <n v="6"/>
    <n v="3500"/>
    <n v="5"/>
    <x v="184"/>
    <x v="1"/>
    <n v="4851.67"/>
    <n v="0.24319147869674185"/>
    <x v="0"/>
    <s v="UPI"/>
    <n v="5"/>
    <s v="No"/>
  </r>
  <r>
    <s v="ORD02697"/>
    <d v="2025-01-21T00:00:00"/>
    <s v="2025"/>
    <n v="1"/>
    <x v="0"/>
    <d v="2025-01-27T00:00:00"/>
    <n v="6"/>
    <s v="CUST8558"/>
    <s v="Nehmat Ganesh"/>
    <x v="1"/>
    <n v="35"/>
    <s v="Senior"/>
    <s v="Mumbai"/>
    <x v="7"/>
    <x v="3"/>
    <x v="2"/>
    <x v="3"/>
    <n v="8"/>
    <n v="7000"/>
    <n v="0"/>
    <x v="185"/>
    <x v="1"/>
    <n v="9308.83"/>
    <n v="0.16622910714285713"/>
    <x v="2"/>
    <s v="UPI"/>
    <n v="3"/>
    <s v="No"/>
  </r>
  <r>
    <s v="ORD02702"/>
    <d v="2026-01-30T00:00:00"/>
    <s v="2026"/>
    <n v="1"/>
    <x v="0"/>
    <d v="2026-02-02T00:00:00"/>
    <n v="3"/>
    <s v="CUST1671"/>
    <s v="Misha Rana"/>
    <x v="1"/>
    <n v="18"/>
    <s v="Teen"/>
    <s v="Pune"/>
    <x v="7"/>
    <x v="3"/>
    <x v="3"/>
    <x v="20"/>
    <n v="2"/>
    <n v="1500"/>
    <n v="10"/>
    <x v="31"/>
    <x v="0"/>
    <n v="523.41999999999996"/>
    <n v="0.19385925925925923"/>
    <x v="0"/>
    <s v="Cash"/>
    <n v="5"/>
    <s v="No"/>
  </r>
  <r>
    <s v="ORD02703"/>
    <d v="2026-01-30T00:00:00"/>
    <s v="2026"/>
    <n v="1"/>
    <x v="0"/>
    <d v="2026-02-03T00:00:00"/>
    <n v="4"/>
    <s v="CUST6073"/>
    <s v="Aaina Cherian"/>
    <x v="1"/>
    <n v="48"/>
    <s v="Senior"/>
    <s v="Patna"/>
    <x v="9"/>
    <x v="2"/>
    <x v="3"/>
    <x v="17"/>
    <n v="1"/>
    <n v="450"/>
    <n v="15"/>
    <x v="186"/>
    <x v="0"/>
    <n v="169.72"/>
    <n v="0.44371241830065361"/>
    <x v="0"/>
    <s v="UPI"/>
    <n v="4"/>
    <s v="No"/>
  </r>
  <r>
    <s v="ORD02750"/>
    <d v="2026-01-06T00:00:00"/>
    <s v="2026"/>
    <n v="1"/>
    <x v="0"/>
    <d v="2026-01-07T00:00:00"/>
    <n v="1"/>
    <s v="CUST5787"/>
    <s v="Mahika Sura"/>
    <x v="0"/>
    <n v="30"/>
    <s v="Senior"/>
    <s v="Bengaluru"/>
    <x v="1"/>
    <x v="1"/>
    <x v="0"/>
    <x v="19"/>
    <n v="1"/>
    <n v="1200"/>
    <n v="25"/>
    <x v="132"/>
    <x v="0"/>
    <n v="135.88999999999999"/>
    <n v="0.15098888888888887"/>
    <x v="2"/>
    <s v="UPI"/>
    <n v="5"/>
    <s v="No"/>
  </r>
  <r>
    <s v="ORD02765"/>
    <d v="2026-01-25T00:00:00"/>
    <s v="2026"/>
    <n v="1"/>
    <x v="0"/>
    <d v="2026-01-28T00:00:00"/>
    <n v="3"/>
    <s v="CUST4942"/>
    <s v="Indrans Gopal"/>
    <x v="1"/>
    <n v="40"/>
    <s v="Senior"/>
    <s v="Ahmedabad"/>
    <x v="5"/>
    <x v="3"/>
    <x v="0"/>
    <x v="23"/>
    <n v="6"/>
    <n v="900"/>
    <n v="15"/>
    <x v="187"/>
    <x v="0"/>
    <n v="778.02"/>
    <n v="0.1695032679738562"/>
    <x v="1"/>
    <s v="Cash"/>
    <n v="1"/>
    <s v="No"/>
  </r>
  <r>
    <s v="ORD02766"/>
    <d v="2026-01-24T00:00:00"/>
    <s v="2026"/>
    <n v="1"/>
    <x v="0"/>
    <d v="2026-01-26T00:00:00"/>
    <n v="2"/>
    <s v="CUST4334"/>
    <s v="Kavya Chand"/>
    <x v="1"/>
    <n v="60"/>
    <s v="Senior"/>
    <s v="Jaipur"/>
    <x v="2"/>
    <x v="0"/>
    <x v="3"/>
    <x v="22"/>
    <n v="1"/>
    <n v="300"/>
    <n v="20"/>
    <x v="188"/>
    <x v="0"/>
    <n v="39.090000000000003"/>
    <n v="0.16287500000000002"/>
    <x v="2"/>
    <s v="UPI"/>
    <n v="5"/>
    <s v="No"/>
  </r>
  <r>
    <s v="ORD02776"/>
    <d v="2026-01-11T00:00:00"/>
    <s v="2026"/>
    <n v="1"/>
    <x v="0"/>
    <d v="2026-01-16T00:00:00"/>
    <n v="5"/>
    <s v="CUST8772"/>
    <s v="Lavanya Ray"/>
    <x v="1"/>
    <n v="37"/>
    <s v="Senior"/>
    <s v="Pune"/>
    <x v="7"/>
    <x v="3"/>
    <x v="0"/>
    <x v="11"/>
    <n v="3"/>
    <n v="4000"/>
    <n v="10"/>
    <x v="189"/>
    <x v="1"/>
    <n v="3392.72"/>
    <n v="0.31414074074074072"/>
    <x v="0"/>
    <s v="UPI"/>
    <n v="4"/>
    <s v="No"/>
  </r>
  <r>
    <s v="ORD02790"/>
    <d v="2026-01-15T00:00:00"/>
    <s v="2026"/>
    <n v="1"/>
    <x v="0"/>
    <d v="2026-01-20T00:00:00"/>
    <n v="5"/>
    <s v="CUST2335"/>
    <s v="Dhanuk Hegde"/>
    <x v="1"/>
    <n v="40"/>
    <s v="Senior"/>
    <s v="Jaipur"/>
    <x v="2"/>
    <x v="0"/>
    <x v="4"/>
    <x v="24"/>
    <n v="7"/>
    <n v="1200"/>
    <n v="10"/>
    <x v="190"/>
    <x v="0"/>
    <n v="1766.42"/>
    <n v="0.23365343915343917"/>
    <x v="2"/>
    <s v="UPI"/>
    <n v="1"/>
    <s v="No"/>
  </r>
  <r>
    <s v="ORD02793"/>
    <d v="2026-01-23T00:00:00"/>
    <s v="2026"/>
    <n v="1"/>
    <x v="0"/>
    <d v="2026-01-24T00:00:00"/>
    <n v="1"/>
    <s v="CUST7577"/>
    <s v="Kashvi Guha"/>
    <x v="1"/>
    <n v="36"/>
    <s v="Senior"/>
    <s v="Ahmedabad"/>
    <x v="5"/>
    <x v="3"/>
    <x v="2"/>
    <x v="7"/>
    <n v="2"/>
    <n v="5000"/>
    <n v="10"/>
    <x v="51"/>
    <x v="0"/>
    <n v="905.22"/>
    <n v="0.10058"/>
    <x v="2"/>
    <s v="Card"/>
    <n v="2"/>
    <s v="No"/>
  </r>
  <r>
    <s v="ORD02807"/>
    <d v="2026-01-17T00:00:00"/>
    <s v="2026"/>
    <n v="1"/>
    <x v="0"/>
    <d v="2026-01-23T00:00:00"/>
    <n v="6"/>
    <s v="CUST4878"/>
    <s v="Azad Batra"/>
    <x v="0"/>
    <n v="19"/>
    <s v="Teen"/>
    <s v="Patna"/>
    <x v="9"/>
    <x v="2"/>
    <x v="1"/>
    <x v="2"/>
    <n v="6"/>
    <n v="55000"/>
    <n v="25"/>
    <x v="191"/>
    <x v="1"/>
    <n v="79922.880000000005"/>
    <n v="0.3229207272727273"/>
    <x v="0"/>
    <s v="Cash"/>
    <n v="5"/>
    <s v="Yes"/>
  </r>
  <r>
    <s v="ORD02811"/>
    <d v="2026-01-16T00:00:00"/>
    <s v="2026"/>
    <n v="1"/>
    <x v="0"/>
    <d v="2026-01-20T00:00:00"/>
    <n v="4"/>
    <s v="CUST3411"/>
    <s v="Zara Kapoor"/>
    <x v="0"/>
    <n v="46"/>
    <s v="Senior"/>
    <s v="Bengaluru"/>
    <x v="1"/>
    <x v="1"/>
    <x v="0"/>
    <x v="19"/>
    <n v="7"/>
    <n v="1200"/>
    <n v="0"/>
    <x v="172"/>
    <x v="0"/>
    <n v="1545.34"/>
    <n v="0.18396904761904762"/>
    <x v="2"/>
    <s v="Card"/>
    <n v="4"/>
    <s v="No"/>
  </r>
  <r>
    <s v="ORD02813"/>
    <d v="2026-01-27T00:00:00"/>
    <s v="2026"/>
    <n v="1"/>
    <x v="0"/>
    <d v="2026-02-03T00:00:00"/>
    <n v="7"/>
    <s v="CUST1057"/>
    <s v="Yuvaan Hayre"/>
    <x v="0"/>
    <n v="59"/>
    <s v="Senior"/>
    <s v="Jaipur"/>
    <x v="2"/>
    <x v="0"/>
    <x v="1"/>
    <x v="2"/>
    <n v="4"/>
    <n v="55000"/>
    <n v="5"/>
    <x v="2"/>
    <x v="1"/>
    <n v="57504.69"/>
    <n v="0.27514205741626796"/>
    <x v="1"/>
    <s v="Card"/>
    <n v="4"/>
    <s v="No"/>
  </r>
  <r>
    <s v="ORD02819"/>
    <d v="2026-01-02T00:00:00"/>
    <s v="2026"/>
    <n v="1"/>
    <x v="0"/>
    <d v="2026-01-07T00:00:00"/>
    <n v="5"/>
    <s v="CUST8360"/>
    <s v="Arnav Handa"/>
    <x v="1"/>
    <n v="49"/>
    <s v="Senior"/>
    <s v="Jaipur"/>
    <x v="2"/>
    <x v="0"/>
    <x v="0"/>
    <x v="19"/>
    <n v="6"/>
    <n v="1200"/>
    <n v="20"/>
    <x v="192"/>
    <x v="0"/>
    <n v="720.13"/>
    <n v="0.12502256944444445"/>
    <x v="0"/>
    <s v="Card"/>
    <n v="3"/>
    <s v="No"/>
  </r>
  <r>
    <s v="ORD02833"/>
    <d v="2026-01-03T00:00:00"/>
    <s v="2026"/>
    <n v="1"/>
    <x v="0"/>
    <d v="2026-01-04T00:00:00"/>
    <n v="1"/>
    <s v="CUST4508"/>
    <s v="Priyansh Ramaswamy"/>
    <x v="0"/>
    <n v="58"/>
    <s v="Senior"/>
    <s v="Kolkata"/>
    <x v="3"/>
    <x v="2"/>
    <x v="2"/>
    <x v="14"/>
    <n v="8"/>
    <n v="30000"/>
    <n v="10"/>
    <x v="193"/>
    <x v="1"/>
    <n v="81313.63"/>
    <n v="0.37645199074074076"/>
    <x v="1"/>
    <s v="Card"/>
    <n v="3"/>
    <s v="No"/>
  </r>
  <r>
    <s v="ORD02836"/>
    <d v="2025-01-04T00:00:00"/>
    <s v="2025"/>
    <n v="1"/>
    <x v="0"/>
    <d v="2025-01-07T00:00:00"/>
    <n v="3"/>
    <s v="CUST5106"/>
    <s v="Advik Bhardwaj"/>
    <x v="1"/>
    <n v="57"/>
    <s v="Senior"/>
    <s v="Patna"/>
    <x v="9"/>
    <x v="2"/>
    <x v="2"/>
    <x v="15"/>
    <n v="4"/>
    <n v="15000"/>
    <n v="20"/>
    <x v="96"/>
    <x v="1"/>
    <n v="16820.55"/>
    <n v="0.35042812499999998"/>
    <x v="2"/>
    <s v="UPI"/>
    <n v="4"/>
    <s v="No"/>
  </r>
  <r>
    <s v="ORD02844"/>
    <d v="2025-01-15T00:00:00"/>
    <s v="2025"/>
    <n v="1"/>
    <x v="0"/>
    <d v="2025-01-22T00:00:00"/>
    <n v="7"/>
    <s v="CUST9408"/>
    <s v="Ivana Tata"/>
    <x v="1"/>
    <n v="62"/>
    <s v="Senior"/>
    <s v="Patna"/>
    <x v="9"/>
    <x v="2"/>
    <x v="3"/>
    <x v="21"/>
    <n v="4"/>
    <n v="60"/>
    <n v="20"/>
    <x v="194"/>
    <x v="0"/>
    <n v="78.27"/>
    <n v="0.40765625"/>
    <x v="2"/>
    <s v="Card"/>
    <n v="2"/>
    <s v="No"/>
  </r>
  <r>
    <s v="ORD02847"/>
    <d v="2025-01-01T00:00:00"/>
    <s v="2025"/>
    <n v="1"/>
    <x v="0"/>
    <d v="2025-01-03T00:00:00"/>
    <n v="2"/>
    <s v="CUST7317"/>
    <s v="Riaan Seth"/>
    <x v="1"/>
    <n v="60"/>
    <s v="Senior"/>
    <s v="Ahmedabad"/>
    <x v="5"/>
    <x v="3"/>
    <x v="0"/>
    <x v="0"/>
    <n v="7"/>
    <n v="2500"/>
    <n v="10"/>
    <x v="195"/>
    <x v="1"/>
    <n v="1814.29"/>
    <n v="0.11519301587301588"/>
    <x v="0"/>
    <s v="Card"/>
    <n v="5"/>
    <s v="No"/>
  </r>
  <r>
    <s v="ORD02863"/>
    <d v="2026-01-16T00:00:00"/>
    <s v="2026"/>
    <n v="1"/>
    <x v="0"/>
    <d v="2026-01-21T00:00:00"/>
    <n v="5"/>
    <s v="CUST2102"/>
    <s v="Kiara Buch"/>
    <x v="1"/>
    <n v="36"/>
    <s v="Senior"/>
    <s v="Bengaluru"/>
    <x v="1"/>
    <x v="1"/>
    <x v="0"/>
    <x v="4"/>
    <n v="4"/>
    <n v="3200"/>
    <n v="25"/>
    <x v="196"/>
    <x v="0"/>
    <n v="2005.75"/>
    <n v="0.20893229166666666"/>
    <x v="1"/>
    <s v="Card"/>
    <n v="1"/>
    <s v="No"/>
  </r>
  <r>
    <s v="ORD02866"/>
    <d v="2025-01-27T00:00:00"/>
    <s v="2025"/>
    <n v="1"/>
    <x v="0"/>
    <d v="2025-02-03T00:00:00"/>
    <n v="7"/>
    <s v="CUST9230"/>
    <s v="Suhana Sharaf"/>
    <x v="1"/>
    <n v="20"/>
    <s v="Teen"/>
    <s v="Patna"/>
    <x v="9"/>
    <x v="2"/>
    <x v="2"/>
    <x v="15"/>
    <n v="4"/>
    <n v="15000"/>
    <n v="25"/>
    <x v="177"/>
    <x v="1"/>
    <n v="7247.8"/>
    <n v="0.16106222222222222"/>
    <x v="2"/>
    <s v="UPI"/>
    <n v="1"/>
    <s v="No"/>
  </r>
  <r>
    <s v="ORD02884"/>
    <d v="2025-01-07T00:00:00"/>
    <s v="2025"/>
    <n v="1"/>
    <x v="0"/>
    <d v="2025-01-09T00:00:00"/>
    <n v="2"/>
    <s v="CUST1893"/>
    <s v="Tarini Deep"/>
    <x v="1"/>
    <n v="58"/>
    <s v="Senior"/>
    <s v="Bengaluru"/>
    <x v="1"/>
    <x v="1"/>
    <x v="4"/>
    <x v="9"/>
    <n v="8"/>
    <n v="1800"/>
    <n v="20"/>
    <x v="54"/>
    <x v="1"/>
    <n v="2536.06"/>
    <n v="0.22014409722222222"/>
    <x v="0"/>
    <s v="UPI"/>
    <n v="2"/>
    <s v="Yes"/>
  </r>
  <r>
    <s v="ORD02889"/>
    <d v="2026-01-05T00:00:00"/>
    <s v="2026"/>
    <n v="1"/>
    <x v="0"/>
    <d v="2026-01-09T00:00:00"/>
    <n v="4"/>
    <s v="CUST3065"/>
    <s v="Heer Ramesh"/>
    <x v="1"/>
    <n v="37"/>
    <s v="Senior"/>
    <s v="Jaipur"/>
    <x v="2"/>
    <x v="0"/>
    <x v="1"/>
    <x v="5"/>
    <n v="7"/>
    <n v="2000"/>
    <n v="15"/>
    <x v="197"/>
    <x v="1"/>
    <n v="5012.79"/>
    <n v="0.42124285714285714"/>
    <x v="1"/>
    <s v="UPI"/>
    <n v="1"/>
    <s v="No"/>
  </r>
  <r>
    <s v="ORD02890"/>
    <d v="2025-01-11T00:00:00"/>
    <s v="2025"/>
    <n v="1"/>
    <x v="0"/>
    <d v="2025-01-15T00:00:00"/>
    <n v="4"/>
    <s v="CUST1225"/>
    <s v="Samar Mani"/>
    <x v="0"/>
    <n v="33"/>
    <s v="Senior"/>
    <s v="Chennai"/>
    <x v="6"/>
    <x v="1"/>
    <x v="4"/>
    <x v="13"/>
    <n v="1"/>
    <n v="4500"/>
    <n v="25"/>
    <x v="198"/>
    <x v="0"/>
    <n v="1181.78"/>
    <n v="0.35015703703703704"/>
    <x v="2"/>
    <s v="UPI"/>
    <n v="3"/>
    <s v="No"/>
  </r>
  <r>
    <s v="ORD02925"/>
    <d v="2025-01-10T00:00:00"/>
    <s v="2025"/>
    <n v="1"/>
    <x v="0"/>
    <d v="2025-01-16T00:00:00"/>
    <n v="6"/>
    <s v="CUST6297"/>
    <s v="Devansh Sachar"/>
    <x v="1"/>
    <n v="20"/>
    <s v="Teen"/>
    <s v="Chennai"/>
    <x v="6"/>
    <x v="1"/>
    <x v="2"/>
    <x v="15"/>
    <n v="2"/>
    <n v="15000"/>
    <n v="10"/>
    <x v="180"/>
    <x v="1"/>
    <n v="4488.97"/>
    <n v="0.16625814814814815"/>
    <x v="0"/>
    <s v="UPI"/>
    <n v="5"/>
    <s v="No"/>
  </r>
  <r>
    <s v="ORD02928"/>
    <d v="2026-01-30T00:00:00"/>
    <s v="2026"/>
    <n v="1"/>
    <x v="0"/>
    <d v="2026-02-04T00:00:00"/>
    <n v="5"/>
    <s v="CUST9949"/>
    <s v="Piya Bains"/>
    <x v="1"/>
    <n v="49"/>
    <s v="Senior"/>
    <s v="Bhubaneswar"/>
    <x v="8"/>
    <x v="2"/>
    <x v="4"/>
    <x v="24"/>
    <n v="8"/>
    <n v="1200"/>
    <n v="10"/>
    <x v="20"/>
    <x v="0"/>
    <n v="2857.8"/>
    <n v="0.33076388888888891"/>
    <x v="2"/>
    <s v="Cash"/>
    <n v="5"/>
    <s v="No"/>
  </r>
  <r>
    <s v="ORD02945"/>
    <d v="2025-01-12T00:00:00"/>
    <s v="2025"/>
    <n v="1"/>
    <x v="0"/>
    <d v="2025-01-16T00:00:00"/>
    <n v="4"/>
    <s v="CUST5932"/>
    <s v="Tanya Saxena"/>
    <x v="0"/>
    <n v="65"/>
    <s v="Senior"/>
    <s v="Ahmedabad"/>
    <x v="5"/>
    <x v="3"/>
    <x v="4"/>
    <x v="8"/>
    <n v="7"/>
    <n v="3500"/>
    <n v="15"/>
    <x v="199"/>
    <x v="1"/>
    <n v="8482.4699999999993"/>
    <n v="0.40732148859543815"/>
    <x v="1"/>
    <s v="Cash"/>
    <n v="2"/>
    <s v="No"/>
  </r>
  <r>
    <s v="ORD02973"/>
    <d v="2026-01-06T00:00:00"/>
    <s v="2026"/>
    <n v="1"/>
    <x v="0"/>
    <d v="2026-01-12T00:00:00"/>
    <n v="6"/>
    <s v="CUST3849"/>
    <s v="Ivana Deshpande"/>
    <x v="0"/>
    <n v="61"/>
    <s v="Senior"/>
    <s v="Ahmedabad"/>
    <x v="5"/>
    <x v="3"/>
    <x v="2"/>
    <x v="15"/>
    <n v="8"/>
    <n v="15000"/>
    <n v="15"/>
    <x v="140"/>
    <x v="1"/>
    <n v="23423.29"/>
    <n v="0.2296400980392157"/>
    <x v="0"/>
    <s v="UPI"/>
    <n v="2"/>
    <s v="No"/>
  </r>
  <r>
    <s v="ORD02991"/>
    <d v="2026-01-10T00:00:00"/>
    <s v="2026"/>
    <n v="1"/>
    <x v="0"/>
    <d v="2026-01-13T00:00:00"/>
    <n v="3"/>
    <s v="CUST6785"/>
    <s v="Samaira Hayer"/>
    <x v="1"/>
    <n v="55"/>
    <s v="Senior"/>
    <s v="Bhubaneswar"/>
    <x v="8"/>
    <x v="2"/>
    <x v="4"/>
    <x v="9"/>
    <n v="8"/>
    <n v="1800"/>
    <n v="25"/>
    <x v="189"/>
    <x v="1"/>
    <n v="4366.8500000000004"/>
    <n v="0.40433796296296298"/>
    <x v="2"/>
    <s v="UPI"/>
    <n v="4"/>
    <s v="No"/>
  </r>
  <r>
    <s v="ORD02992"/>
    <d v="2025-01-17T00:00:00"/>
    <s v="2025"/>
    <n v="1"/>
    <x v="0"/>
    <d v="2025-01-18T00:00:00"/>
    <n v="1"/>
    <s v="CUST5665"/>
    <s v="Kavya Sule"/>
    <x v="0"/>
    <n v="45"/>
    <s v="Senior"/>
    <s v="Pune"/>
    <x v="7"/>
    <x v="3"/>
    <x v="2"/>
    <x v="3"/>
    <n v="3"/>
    <n v="7000"/>
    <n v="20"/>
    <x v="200"/>
    <x v="1"/>
    <n v="2584.0300000000002"/>
    <n v="0.15381130952380953"/>
    <x v="2"/>
    <s v="UPI"/>
    <n v="1"/>
    <s v="No"/>
  </r>
  <r>
    <s v="ORD03005"/>
    <d v="2025-01-07T00:00:00"/>
    <s v="2025"/>
    <n v="1"/>
    <x v="0"/>
    <d v="2025-01-11T00:00:00"/>
    <n v="4"/>
    <s v="CUST7894"/>
    <s v="Jayan Bakshi"/>
    <x v="0"/>
    <n v="26"/>
    <s v="Senior"/>
    <s v="Bhubaneswar"/>
    <x v="8"/>
    <x v="2"/>
    <x v="2"/>
    <x v="7"/>
    <n v="8"/>
    <n v="5000"/>
    <n v="20"/>
    <x v="25"/>
    <x v="1"/>
    <n v="3542.23"/>
    <n v="0.1106946875"/>
    <x v="1"/>
    <s v="Cash"/>
    <n v="2"/>
    <s v="No"/>
  </r>
  <r>
    <s v="ORD03014"/>
    <d v="2026-01-16T00:00:00"/>
    <s v="2026"/>
    <n v="1"/>
    <x v="0"/>
    <d v="2026-01-22T00:00:00"/>
    <n v="6"/>
    <s v="CUST9514"/>
    <s v="Tarini Jani"/>
    <x v="0"/>
    <n v="52"/>
    <s v="Senior"/>
    <s v="Patna"/>
    <x v="9"/>
    <x v="2"/>
    <x v="2"/>
    <x v="14"/>
    <n v="2"/>
    <n v="30000"/>
    <n v="5"/>
    <x v="201"/>
    <x v="1"/>
    <n v="8944.36"/>
    <n v="0.15691859649122808"/>
    <x v="1"/>
    <s v="Cash"/>
    <n v="2"/>
    <s v="No"/>
  </r>
  <r>
    <s v="ORD03019"/>
    <d v="2026-01-10T00:00:00"/>
    <s v="2026"/>
    <n v="1"/>
    <x v="0"/>
    <d v="2026-01-13T00:00:00"/>
    <n v="3"/>
    <s v="CUST4093"/>
    <s v="Ritvik Dayal"/>
    <x v="1"/>
    <n v="34"/>
    <s v="Senior"/>
    <s v="Chennai"/>
    <x v="6"/>
    <x v="1"/>
    <x v="3"/>
    <x v="22"/>
    <n v="4"/>
    <n v="300"/>
    <n v="0"/>
    <x v="157"/>
    <x v="0"/>
    <n v="468.33"/>
    <n v="0.39027499999999998"/>
    <x v="0"/>
    <s v="Card"/>
    <n v="1"/>
    <s v="No"/>
  </r>
  <r>
    <s v="ORD03025"/>
    <d v="2026-01-18T00:00:00"/>
    <s v="2026"/>
    <n v="1"/>
    <x v="0"/>
    <d v="2026-01-23T00:00:00"/>
    <n v="5"/>
    <s v="CUST4870"/>
    <s v="Riya Batta"/>
    <x v="0"/>
    <n v="18"/>
    <s v="Teen"/>
    <s v="Ahmedabad"/>
    <x v="5"/>
    <x v="3"/>
    <x v="1"/>
    <x v="2"/>
    <n v="3"/>
    <n v="55000"/>
    <n v="0"/>
    <x v="105"/>
    <x v="1"/>
    <n v="26524.42"/>
    <n v="0.16075406060606059"/>
    <x v="2"/>
    <s v="UPI"/>
    <n v="3"/>
    <s v="Yes"/>
  </r>
  <r>
    <s v="ORD03063"/>
    <d v="2026-01-14T00:00:00"/>
    <s v="2026"/>
    <n v="1"/>
    <x v="0"/>
    <d v="2026-01-16T00:00:00"/>
    <n v="2"/>
    <s v="CUST5528"/>
    <s v="Chirag Guha"/>
    <x v="0"/>
    <n v="48"/>
    <s v="Senior"/>
    <s v="Jaipur"/>
    <x v="2"/>
    <x v="0"/>
    <x v="0"/>
    <x v="23"/>
    <n v="1"/>
    <n v="900"/>
    <n v="15"/>
    <x v="74"/>
    <x v="0"/>
    <n v="150.74"/>
    <n v="0.19704575163398694"/>
    <x v="0"/>
    <s v="UPI"/>
    <n v="4"/>
    <s v="No"/>
  </r>
  <r>
    <s v="ORD03068"/>
    <d v="2026-01-26T00:00:00"/>
    <s v="2026"/>
    <n v="1"/>
    <x v="0"/>
    <d v="2026-01-31T00:00:00"/>
    <n v="5"/>
    <s v="CUST2345"/>
    <s v="Shlok Agate"/>
    <x v="0"/>
    <n v="36"/>
    <s v="Senior"/>
    <s v="Chennai"/>
    <x v="6"/>
    <x v="1"/>
    <x v="3"/>
    <x v="21"/>
    <n v="6"/>
    <n v="60"/>
    <n v="15"/>
    <x v="52"/>
    <x v="0"/>
    <n v="42.49"/>
    <n v="0.13885620915032681"/>
    <x v="1"/>
    <s v="UPI"/>
    <n v="2"/>
    <s v="No"/>
  </r>
  <r>
    <s v="ORD03069"/>
    <d v="2025-01-05T00:00:00"/>
    <s v="2025"/>
    <n v="1"/>
    <x v="0"/>
    <d v="2025-01-06T00:00:00"/>
    <n v="1"/>
    <s v="CUST4304"/>
    <s v="Vidur Sibal"/>
    <x v="1"/>
    <n v="42"/>
    <s v="Senior"/>
    <s v="Patna"/>
    <x v="9"/>
    <x v="2"/>
    <x v="2"/>
    <x v="14"/>
    <n v="3"/>
    <n v="30000"/>
    <n v="20"/>
    <x v="202"/>
    <x v="1"/>
    <n v="25235.13"/>
    <n v="0.35048791666666668"/>
    <x v="1"/>
    <s v="UPI"/>
    <n v="1"/>
    <s v="No"/>
  </r>
  <r>
    <s v="ORD03096"/>
    <d v="2025-01-15T00:00:00"/>
    <s v="2025"/>
    <n v="1"/>
    <x v="0"/>
    <d v="2025-01-18T00:00:00"/>
    <n v="3"/>
    <s v="CUST7354"/>
    <s v="Rasha Cheema"/>
    <x v="1"/>
    <n v="53"/>
    <s v="Senior"/>
    <s v="Pune"/>
    <x v="7"/>
    <x v="3"/>
    <x v="0"/>
    <x v="4"/>
    <n v="7"/>
    <n v="3200"/>
    <n v="25"/>
    <x v="200"/>
    <x v="1"/>
    <n v="6394.6"/>
    <n v="0.3806309523809524"/>
    <x v="2"/>
    <s v="Card"/>
    <n v="5"/>
    <s v="No"/>
  </r>
  <r>
    <s v="ORD03110"/>
    <d v="2026-01-14T00:00:00"/>
    <s v="2026"/>
    <n v="1"/>
    <x v="0"/>
    <d v="2026-01-21T00:00:00"/>
    <n v="7"/>
    <s v="CUST5088"/>
    <s v="Keya Mall"/>
    <x v="0"/>
    <n v="41"/>
    <s v="Senior"/>
    <s v="Delhi"/>
    <x v="4"/>
    <x v="0"/>
    <x v="0"/>
    <x v="4"/>
    <n v="1"/>
    <n v="3200"/>
    <n v="15"/>
    <x v="154"/>
    <x v="0"/>
    <n v="472.22"/>
    <n v="0.17361029411764706"/>
    <x v="0"/>
    <s v="UPI"/>
    <n v="2"/>
    <s v="No"/>
  </r>
  <r>
    <s v="ORD03122"/>
    <d v="2025-01-02T00:00:00"/>
    <s v="2025"/>
    <n v="1"/>
    <x v="0"/>
    <d v="2025-01-07T00:00:00"/>
    <n v="5"/>
    <s v="CUST7685"/>
    <s v="Renee Sundaram"/>
    <x v="1"/>
    <n v="48"/>
    <s v="Senior"/>
    <s v="Hyderabad"/>
    <x v="10"/>
    <x v="1"/>
    <x v="4"/>
    <x v="8"/>
    <n v="7"/>
    <n v="3500"/>
    <n v="15"/>
    <x v="199"/>
    <x v="1"/>
    <n v="7904.56"/>
    <n v="0.37957070828331335"/>
    <x v="0"/>
    <s v="Cash"/>
    <n v="2"/>
    <s v="Yes"/>
  </r>
  <r>
    <s v="ORD03126"/>
    <d v="2025-01-04T00:00:00"/>
    <s v="2025"/>
    <n v="1"/>
    <x v="0"/>
    <d v="2025-01-05T00:00:00"/>
    <n v="1"/>
    <s v="CUST6168"/>
    <s v="Purab Kota"/>
    <x v="1"/>
    <n v="64"/>
    <s v="Senior"/>
    <s v="Hyderabad"/>
    <x v="10"/>
    <x v="1"/>
    <x v="1"/>
    <x v="2"/>
    <n v="2"/>
    <n v="55000"/>
    <n v="20"/>
    <x v="203"/>
    <x v="1"/>
    <n v="18917.099999999999"/>
    <n v="0.21496704545454542"/>
    <x v="1"/>
    <s v="Cash"/>
    <n v="1"/>
    <s v="No"/>
  </r>
  <r>
    <s v="ORD03132"/>
    <d v="2026-01-04T00:00:00"/>
    <s v="2026"/>
    <n v="1"/>
    <x v="0"/>
    <d v="2026-01-11T00:00:00"/>
    <n v="7"/>
    <s v="CUST8048"/>
    <s v="Faiyaz Mand"/>
    <x v="0"/>
    <n v="58"/>
    <s v="Senior"/>
    <s v="Delhi"/>
    <x v="4"/>
    <x v="0"/>
    <x v="2"/>
    <x v="12"/>
    <n v="6"/>
    <n v="25000"/>
    <n v="0"/>
    <x v="204"/>
    <x v="1"/>
    <n v="20552.2"/>
    <n v="0.13701466666666667"/>
    <x v="2"/>
    <s v="Cash"/>
    <n v="3"/>
    <s v="Yes"/>
  </r>
  <r>
    <s v="ORD03137"/>
    <d v="2025-01-19T00:00:00"/>
    <s v="2025"/>
    <n v="1"/>
    <x v="0"/>
    <d v="2025-01-22T00:00:00"/>
    <n v="3"/>
    <s v="CUST8173"/>
    <s v="Anaya Datta"/>
    <x v="1"/>
    <n v="20"/>
    <s v="Teen"/>
    <s v="Ahmedabad"/>
    <x v="5"/>
    <x v="3"/>
    <x v="0"/>
    <x v="11"/>
    <n v="3"/>
    <n v="4000"/>
    <n v="5"/>
    <x v="205"/>
    <x v="1"/>
    <n v="2418.4899999999998"/>
    <n v="0.21214824561403506"/>
    <x v="2"/>
    <s v="UPI"/>
    <n v="1"/>
    <s v="No"/>
  </r>
  <r>
    <s v="ORD03139"/>
    <d v="2025-01-02T00:00:00"/>
    <s v="2025"/>
    <n v="1"/>
    <x v="0"/>
    <d v="2025-01-04T00:00:00"/>
    <n v="2"/>
    <s v="CUST7633"/>
    <s v="Aayush Chopra"/>
    <x v="1"/>
    <n v="54"/>
    <s v="Senior"/>
    <s v="Delhi"/>
    <x v="4"/>
    <x v="0"/>
    <x v="3"/>
    <x v="17"/>
    <n v="6"/>
    <n v="450"/>
    <n v="0"/>
    <x v="31"/>
    <x v="0"/>
    <n v="558.80999999999995"/>
    <n v="0.20696666666666666"/>
    <x v="0"/>
    <s v="UPI"/>
    <n v="3"/>
    <s v="No"/>
  </r>
  <r>
    <s v="ORD03151"/>
    <d v="2026-01-18T00:00:00"/>
    <s v="2026"/>
    <n v="1"/>
    <x v="0"/>
    <d v="2026-01-23T00:00:00"/>
    <n v="5"/>
    <s v="CUST6906"/>
    <s v="Nitara Bains"/>
    <x v="1"/>
    <n v="39"/>
    <s v="Senior"/>
    <s v="Ahmedabad"/>
    <x v="5"/>
    <x v="3"/>
    <x v="4"/>
    <x v="16"/>
    <n v="3"/>
    <n v="800"/>
    <n v="10"/>
    <x v="70"/>
    <x v="0"/>
    <n v="564.69000000000005"/>
    <n v="0.26143055555555555"/>
    <x v="2"/>
    <s v="Card"/>
    <n v="5"/>
    <s v="No"/>
  </r>
  <r>
    <s v="ORD03167"/>
    <d v="2026-01-05T00:00:00"/>
    <s v="2026"/>
    <n v="1"/>
    <x v="0"/>
    <d v="2026-01-07T00:00:00"/>
    <n v="2"/>
    <s v="CUST2999"/>
    <s v="Ela Chaudhari"/>
    <x v="1"/>
    <n v="23"/>
    <s v="Senior"/>
    <s v="Pune"/>
    <x v="7"/>
    <x v="3"/>
    <x v="3"/>
    <x v="21"/>
    <n v="6"/>
    <n v="60"/>
    <n v="10"/>
    <x v="206"/>
    <x v="0"/>
    <n v="116.83"/>
    <n v="0.36058641975308642"/>
    <x v="1"/>
    <s v="Cash"/>
    <n v="1"/>
    <s v="No"/>
  </r>
  <r>
    <s v="ORD03207"/>
    <d v="2025-01-10T00:00:00"/>
    <s v="2025"/>
    <n v="1"/>
    <x v="0"/>
    <d v="2025-01-16T00:00:00"/>
    <n v="6"/>
    <s v="CUST4803"/>
    <s v="Piya Dash"/>
    <x v="0"/>
    <n v="38"/>
    <s v="Senior"/>
    <s v="Lucknow"/>
    <x v="0"/>
    <x v="0"/>
    <x v="4"/>
    <x v="13"/>
    <n v="5"/>
    <n v="4500"/>
    <n v="15"/>
    <x v="207"/>
    <x v="1"/>
    <n v="7762.1"/>
    <n v="0.40586143790849677"/>
    <x v="0"/>
    <s v="UPI"/>
    <n v="4"/>
    <s v="Yes"/>
  </r>
  <r>
    <s v="ORD03208"/>
    <d v="2025-01-29T00:00:00"/>
    <s v="2025"/>
    <n v="1"/>
    <x v="0"/>
    <d v="2025-02-05T00:00:00"/>
    <n v="7"/>
    <s v="CUST8657"/>
    <s v="Indrajit Bala"/>
    <x v="0"/>
    <n v="59"/>
    <s v="Senior"/>
    <s v="Hyderabad"/>
    <x v="10"/>
    <x v="1"/>
    <x v="2"/>
    <x v="7"/>
    <n v="1"/>
    <n v="5000"/>
    <n v="15"/>
    <x v="43"/>
    <x v="0"/>
    <n v="880.61"/>
    <n v="0.20720235294117648"/>
    <x v="1"/>
    <s v="UPI"/>
    <n v="1"/>
    <s v="No"/>
  </r>
  <r>
    <s v="ORD03212"/>
    <d v="2025-01-11T00:00:00"/>
    <s v="2025"/>
    <n v="1"/>
    <x v="0"/>
    <d v="2025-01-16T00:00:00"/>
    <n v="5"/>
    <s v="CUST1197"/>
    <s v="Priyansh Yohannan"/>
    <x v="1"/>
    <n v="53"/>
    <s v="Senior"/>
    <s v="Bengaluru"/>
    <x v="1"/>
    <x v="1"/>
    <x v="2"/>
    <x v="12"/>
    <n v="1"/>
    <n v="25000"/>
    <n v="10"/>
    <x v="208"/>
    <x v="1"/>
    <n v="6556.96"/>
    <n v="0.29142044444444443"/>
    <x v="0"/>
    <s v="UPI"/>
    <n v="2"/>
    <s v="No"/>
  </r>
  <r>
    <s v="ORD03215"/>
    <d v="2025-01-15T00:00:00"/>
    <s v="2025"/>
    <n v="1"/>
    <x v="0"/>
    <d v="2025-01-16T00:00:00"/>
    <n v="1"/>
    <s v="CUST3075"/>
    <s v="Gokul Ganguly"/>
    <x v="0"/>
    <n v="39"/>
    <s v="Senior"/>
    <s v="Bhubaneswar"/>
    <x v="8"/>
    <x v="2"/>
    <x v="0"/>
    <x v="11"/>
    <n v="7"/>
    <n v="4000"/>
    <n v="25"/>
    <x v="9"/>
    <x v="1"/>
    <n v="8175.99"/>
    <n v="0.38933285714285715"/>
    <x v="1"/>
    <s v="Card"/>
    <n v="3"/>
    <s v="No"/>
  </r>
  <r>
    <s v="ORD03235"/>
    <d v="2025-01-17T00:00:00"/>
    <s v="2025"/>
    <n v="1"/>
    <x v="0"/>
    <d v="2025-01-19T00:00:00"/>
    <n v="2"/>
    <s v="CUST7069"/>
    <s v="Samar Sarin"/>
    <x v="1"/>
    <n v="27"/>
    <s v="Senior"/>
    <s v="Jaipur"/>
    <x v="2"/>
    <x v="0"/>
    <x v="3"/>
    <x v="20"/>
    <n v="3"/>
    <n v="1500"/>
    <n v="5"/>
    <x v="133"/>
    <x v="0"/>
    <n v="1303.83"/>
    <n v="0.30498947368421053"/>
    <x v="2"/>
    <s v="UPI"/>
    <n v="2"/>
    <s v="Yes"/>
  </r>
  <r>
    <s v="ORD03251"/>
    <d v="2025-01-23T00:00:00"/>
    <s v="2025"/>
    <n v="1"/>
    <x v="0"/>
    <d v="2025-01-25T00:00:00"/>
    <n v="2"/>
    <s v="CUST7570"/>
    <s v="Hunar Bhasin"/>
    <x v="0"/>
    <n v="50"/>
    <s v="Senior"/>
    <s v="Kolkata"/>
    <x v="3"/>
    <x v="2"/>
    <x v="3"/>
    <x v="17"/>
    <n v="5"/>
    <n v="450"/>
    <n v="20"/>
    <x v="100"/>
    <x v="0"/>
    <n v="215.5"/>
    <n v="0.11972222222222222"/>
    <x v="1"/>
    <s v="Card"/>
    <n v="4"/>
    <s v="No"/>
  </r>
  <r>
    <s v="ORD03260"/>
    <d v="2026-01-09T00:00:00"/>
    <s v="2026"/>
    <n v="1"/>
    <x v="0"/>
    <d v="2026-01-13T00:00:00"/>
    <n v="4"/>
    <s v="CUST7439"/>
    <s v="Madhav Ramesh"/>
    <x v="1"/>
    <n v="56"/>
    <s v="Senior"/>
    <s v="Jaipur"/>
    <x v="2"/>
    <x v="0"/>
    <x v="4"/>
    <x v="13"/>
    <n v="3"/>
    <n v="4500"/>
    <n v="25"/>
    <x v="209"/>
    <x v="1"/>
    <n v="4236.95"/>
    <n v="0.41846419753086417"/>
    <x v="2"/>
    <s v="UPI"/>
    <n v="1"/>
    <s v="No"/>
  </r>
  <r>
    <s v="ORD03270"/>
    <d v="2026-01-14T00:00:00"/>
    <s v="2026"/>
    <n v="1"/>
    <x v="0"/>
    <d v="2026-01-15T00:00:00"/>
    <n v="1"/>
    <s v="CUST3984"/>
    <s v="Ivana Maharaj"/>
    <x v="1"/>
    <n v="56"/>
    <s v="Senior"/>
    <s v="Kolkata"/>
    <x v="3"/>
    <x v="2"/>
    <x v="1"/>
    <x v="5"/>
    <n v="5"/>
    <n v="2000"/>
    <n v="25"/>
    <x v="0"/>
    <x v="0"/>
    <n v="1933.63"/>
    <n v="0.25781733333333334"/>
    <x v="1"/>
    <s v="Card"/>
    <n v="4"/>
    <s v="Yes"/>
  </r>
  <r>
    <s v="ORD03275"/>
    <d v="2026-01-24T00:00:00"/>
    <s v="2026"/>
    <n v="1"/>
    <x v="0"/>
    <d v="2026-01-26T00:00:00"/>
    <n v="2"/>
    <s v="CUST1094"/>
    <s v="Hiran Hari"/>
    <x v="0"/>
    <n v="27"/>
    <s v="Senior"/>
    <s v="Lucknow"/>
    <x v="0"/>
    <x v="0"/>
    <x v="2"/>
    <x v="12"/>
    <n v="4"/>
    <n v="25000"/>
    <n v="5"/>
    <x v="210"/>
    <x v="1"/>
    <n v="30885.919999999998"/>
    <n v="0.32511494736842106"/>
    <x v="0"/>
    <s v="Cash"/>
    <n v="2"/>
    <s v="No"/>
  </r>
  <r>
    <s v="ORD03284"/>
    <d v="2026-01-20T00:00:00"/>
    <s v="2026"/>
    <n v="1"/>
    <x v="0"/>
    <d v="2026-01-23T00:00:00"/>
    <n v="3"/>
    <s v="CUST1063"/>
    <s v="Neelofar Dasgupta"/>
    <x v="1"/>
    <n v="48"/>
    <s v="Senior"/>
    <s v="Chennai"/>
    <x v="6"/>
    <x v="1"/>
    <x v="3"/>
    <x v="6"/>
    <n v="8"/>
    <n v="1200"/>
    <n v="25"/>
    <x v="69"/>
    <x v="0"/>
    <n v="1819.55"/>
    <n v="0.25271527777777775"/>
    <x v="0"/>
    <s v="UPI"/>
    <n v="2"/>
    <s v="No"/>
  </r>
  <r>
    <s v="ORD03288"/>
    <d v="2025-01-23T00:00:00"/>
    <s v="2025"/>
    <n v="1"/>
    <x v="0"/>
    <d v="2025-01-25T00:00:00"/>
    <n v="2"/>
    <s v="CUST6245"/>
    <s v="Shayak Chauhan"/>
    <x v="0"/>
    <n v="39"/>
    <s v="Senior"/>
    <s v="Jaipur"/>
    <x v="2"/>
    <x v="0"/>
    <x v="4"/>
    <x v="13"/>
    <n v="8"/>
    <n v="4500"/>
    <n v="15"/>
    <x v="211"/>
    <x v="1"/>
    <n v="10796.18"/>
    <n v="0.35281633986928107"/>
    <x v="2"/>
    <s v="Card"/>
    <n v="4"/>
    <s v="No"/>
  </r>
  <r>
    <s v="ORD03293"/>
    <d v="2026-01-02T00:00:00"/>
    <s v="2026"/>
    <n v="1"/>
    <x v="0"/>
    <d v="2026-01-07T00:00:00"/>
    <n v="5"/>
    <s v="CUST4838"/>
    <s v="Saksham Sen"/>
    <x v="0"/>
    <n v="21"/>
    <s v="Senior"/>
    <s v="Delhi"/>
    <x v="4"/>
    <x v="0"/>
    <x v="4"/>
    <x v="9"/>
    <n v="4"/>
    <n v="1800"/>
    <n v="10"/>
    <x v="101"/>
    <x v="0"/>
    <n v="926.32"/>
    <n v="0.14295061728395062"/>
    <x v="0"/>
    <s v="Cash"/>
    <n v="2"/>
    <s v="No"/>
  </r>
  <r>
    <s v="ORD03296"/>
    <d v="2026-01-21T00:00:00"/>
    <s v="2026"/>
    <n v="1"/>
    <x v="0"/>
    <d v="2026-01-22T00:00:00"/>
    <n v="1"/>
    <s v="CUST8681"/>
    <s v="Siya Sarkar"/>
    <x v="1"/>
    <n v="32"/>
    <s v="Senior"/>
    <s v="Kolkata"/>
    <x v="3"/>
    <x v="2"/>
    <x v="0"/>
    <x v="19"/>
    <n v="7"/>
    <n v="1200"/>
    <n v="15"/>
    <x v="48"/>
    <x v="0"/>
    <n v="2183.62"/>
    <n v="0.30582913165266107"/>
    <x v="1"/>
    <s v="UPI"/>
    <n v="5"/>
    <s v="No"/>
  </r>
  <r>
    <s v="ORD03319"/>
    <d v="2026-01-12T00:00:00"/>
    <s v="2026"/>
    <n v="1"/>
    <x v="0"/>
    <d v="2026-01-17T00:00:00"/>
    <n v="5"/>
    <s v="CUST7168"/>
    <s v="Piya Acharya"/>
    <x v="0"/>
    <n v="65"/>
    <s v="Senior"/>
    <s v="Jaipur"/>
    <x v="2"/>
    <x v="0"/>
    <x v="1"/>
    <x v="18"/>
    <n v="8"/>
    <n v="18000"/>
    <n v="5"/>
    <x v="212"/>
    <x v="1"/>
    <n v="58040.05"/>
    <n v="0.42426937134502923"/>
    <x v="1"/>
    <s v="Card"/>
    <n v="1"/>
    <s v="No"/>
  </r>
  <r>
    <s v="ORD03323"/>
    <d v="2025-01-04T00:00:00"/>
    <s v="2025"/>
    <n v="1"/>
    <x v="0"/>
    <d v="2025-01-08T00:00:00"/>
    <n v="4"/>
    <s v="CUST6063"/>
    <s v="Shayak Dugal"/>
    <x v="1"/>
    <n v="35"/>
    <s v="Senior"/>
    <s v="Ahmedabad"/>
    <x v="5"/>
    <x v="3"/>
    <x v="1"/>
    <x v="18"/>
    <n v="1"/>
    <n v="18000"/>
    <n v="25"/>
    <x v="49"/>
    <x v="1"/>
    <n v="3409.77"/>
    <n v="0.25257555555555555"/>
    <x v="0"/>
    <s v="Card"/>
    <n v="5"/>
    <s v="No"/>
  </r>
  <r>
    <s v="ORD03325"/>
    <d v="2025-01-07T00:00:00"/>
    <s v="2025"/>
    <n v="1"/>
    <x v="0"/>
    <d v="2025-01-14T00:00:00"/>
    <n v="7"/>
    <s v="CUST5136"/>
    <s v="Raunak Arora"/>
    <x v="1"/>
    <n v="23"/>
    <s v="Senior"/>
    <s v="Delhi"/>
    <x v="4"/>
    <x v="0"/>
    <x v="4"/>
    <x v="16"/>
    <n v="5"/>
    <n v="800"/>
    <n v="10"/>
    <x v="11"/>
    <x v="0"/>
    <n v="654.76"/>
    <n v="0.18187777777777778"/>
    <x v="0"/>
    <s v="UPI"/>
    <n v="3"/>
    <s v="No"/>
  </r>
  <r>
    <s v="ORD03330"/>
    <d v="2025-01-23T00:00:00"/>
    <s v="2025"/>
    <n v="1"/>
    <x v="0"/>
    <d v="2025-01-27T00:00:00"/>
    <n v="4"/>
    <s v="CUST2414"/>
    <s v="Keya Sem"/>
    <x v="0"/>
    <n v="27"/>
    <s v="Senior"/>
    <s v="Delhi"/>
    <x v="4"/>
    <x v="0"/>
    <x v="2"/>
    <x v="3"/>
    <n v="4"/>
    <n v="7000"/>
    <n v="20"/>
    <x v="213"/>
    <x v="1"/>
    <n v="8074.28"/>
    <n v="0.36045892857142858"/>
    <x v="0"/>
    <s v="UPI"/>
    <n v="1"/>
    <s v="No"/>
  </r>
  <r>
    <s v="ORD03335"/>
    <d v="2026-01-10T00:00:00"/>
    <s v="2026"/>
    <n v="1"/>
    <x v="0"/>
    <d v="2026-01-16T00:00:00"/>
    <n v="6"/>
    <s v="CUST5798"/>
    <s v="Damini Upadhyay"/>
    <x v="1"/>
    <n v="52"/>
    <s v="Senior"/>
    <s v="Jaipur"/>
    <x v="2"/>
    <x v="0"/>
    <x v="3"/>
    <x v="17"/>
    <n v="3"/>
    <n v="450"/>
    <n v="20"/>
    <x v="214"/>
    <x v="0"/>
    <n v="376.56"/>
    <n v="0.34866666666666668"/>
    <x v="2"/>
    <s v="Card"/>
    <n v="5"/>
    <s v="No"/>
  </r>
  <r>
    <s v="ORD03364"/>
    <d v="2026-01-12T00:00:00"/>
    <s v="2026"/>
    <n v="1"/>
    <x v="0"/>
    <d v="2026-01-16T00:00:00"/>
    <n v="4"/>
    <s v="CUST5711"/>
    <s v="Rhea Sani"/>
    <x v="0"/>
    <n v="60"/>
    <s v="Senior"/>
    <s v="Pune"/>
    <x v="7"/>
    <x v="3"/>
    <x v="0"/>
    <x v="0"/>
    <n v="6"/>
    <n v="2500"/>
    <n v="15"/>
    <x v="215"/>
    <x v="1"/>
    <n v="5356.18"/>
    <n v="0.42009254901960785"/>
    <x v="2"/>
    <s v="Cash"/>
    <n v="3"/>
    <s v="No"/>
  </r>
  <r>
    <s v="ORD03369"/>
    <d v="2025-01-21T00:00:00"/>
    <s v="2025"/>
    <n v="1"/>
    <x v="0"/>
    <d v="2025-01-25T00:00:00"/>
    <n v="4"/>
    <s v="CUST1080"/>
    <s v="Mahika Barad"/>
    <x v="0"/>
    <n v="34"/>
    <s v="Senior"/>
    <s v="Hyderabad"/>
    <x v="10"/>
    <x v="1"/>
    <x v="1"/>
    <x v="2"/>
    <n v="8"/>
    <n v="55000"/>
    <n v="15"/>
    <x v="147"/>
    <x v="1"/>
    <n v="52724.09"/>
    <n v="0.14097350267379677"/>
    <x v="0"/>
    <s v="Card"/>
    <n v="1"/>
    <s v="No"/>
  </r>
  <r>
    <s v="ORD03375"/>
    <d v="2025-01-25T00:00:00"/>
    <s v="2025"/>
    <n v="1"/>
    <x v="0"/>
    <d v="2025-01-29T00:00:00"/>
    <n v="4"/>
    <s v="CUST9375"/>
    <s v="Ayesha Dar"/>
    <x v="1"/>
    <n v="43"/>
    <s v="Senior"/>
    <s v="Hyderabad"/>
    <x v="10"/>
    <x v="1"/>
    <x v="2"/>
    <x v="12"/>
    <n v="6"/>
    <n v="25000"/>
    <n v="0"/>
    <x v="204"/>
    <x v="1"/>
    <n v="34534.54"/>
    <n v="0.23023026666666668"/>
    <x v="2"/>
    <s v="UPI"/>
    <n v="3"/>
    <s v="No"/>
  </r>
  <r>
    <s v="ORD03376"/>
    <d v="2025-01-20T00:00:00"/>
    <s v="2025"/>
    <n v="1"/>
    <x v="0"/>
    <d v="2025-01-26T00:00:00"/>
    <n v="6"/>
    <s v="CUST7923"/>
    <s v="Madhup Mahajan"/>
    <x v="1"/>
    <n v="38"/>
    <s v="Senior"/>
    <s v="Chennai"/>
    <x v="6"/>
    <x v="1"/>
    <x v="1"/>
    <x v="1"/>
    <n v="5"/>
    <n v="40000"/>
    <n v="15"/>
    <x v="156"/>
    <x v="1"/>
    <n v="61201.33"/>
    <n v="0.3600078235294118"/>
    <x v="2"/>
    <s v="Card"/>
    <n v="2"/>
    <s v="No"/>
  </r>
  <r>
    <s v="ORD03389"/>
    <d v="2025-01-21T00:00:00"/>
    <s v="2025"/>
    <n v="1"/>
    <x v="0"/>
    <d v="2025-01-25T00:00:00"/>
    <n v="4"/>
    <s v="CUST9102"/>
    <s v="Kimaya Sampath"/>
    <x v="0"/>
    <n v="27"/>
    <s v="Senior"/>
    <s v="Mumbai"/>
    <x v="7"/>
    <x v="3"/>
    <x v="4"/>
    <x v="13"/>
    <n v="4"/>
    <n v="4500"/>
    <n v="25"/>
    <x v="49"/>
    <x v="1"/>
    <n v="3759.4"/>
    <n v="0.2784740740740741"/>
    <x v="2"/>
    <s v="Cash"/>
    <n v="3"/>
    <s v="No"/>
  </r>
  <r>
    <s v="ORD03399"/>
    <d v="2026-01-25T00:00:00"/>
    <s v="2026"/>
    <n v="1"/>
    <x v="0"/>
    <d v="2026-01-26T00:00:00"/>
    <n v="1"/>
    <s v="CUST9451"/>
    <s v="Vardaniya Jha"/>
    <x v="0"/>
    <n v="57"/>
    <s v="Senior"/>
    <s v="Kolkata"/>
    <x v="3"/>
    <x v="2"/>
    <x v="2"/>
    <x v="7"/>
    <n v="2"/>
    <n v="5000"/>
    <n v="10"/>
    <x v="51"/>
    <x v="0"/>
    <n v="3713.87"/>
    <n v="0.4126522222222222"/>
    <x v="0"/>
    <s v="Cash"/>
    <n v="2"/>
    <s v="Yes"/>
  </r>
  <r>
    <s v="ORD03404"/>
    <d v="2026-01-12T00:00:00"/>
    <s v="2026"/>
    <n v="1"/>
    <x v="0"/>
    <d v="2026-01-17T00:00:00"/>
    <n v="5"/>
    <s v="CUST5592"/>
    <s v="Arhaan Ganguly"/>
    <x v="1"/>
    <n v="48"/>
    <s v="Senior"/>
    <s v="Kolkata"/>
    <x v="3"/>
    <x v="2"/>
    <x v="0"/>
    <x v="19"/>
    <n v="6"/>
    <n v="1200"/>
    <n v="20"/>
    <x v="192"/>
    <x v="0"/>
    <n v="1611.56"/>
    <n v="0.27978472222222223"/>
    <x v="2"/>
    <s v="UPI"/>
    <n v="3"/>
    <s v="No"/>
  </r>
  <r>
    <s v="ORD03413"/>
    <d v="2025-01-24T00:00:00"/>
    <s v="2025"/>
    <n v="1"/>
    <x v="0"/>
    <d v="2025-01-29T00:00:00"/>
    <n v="5"/>
    <s v="CUST7789"/>
    <s v="Fateh Master"/>
    <x v="1"/>
    <n v="35"/>
    <s v="Senior"/>
    <s v="Ahmedabad"/>
    <x v="5"/>
    <x v="3"/>
    <x v="3"/>
    <x v="17"/>
    <n v="8"/>
    <n v="450"/>
    <n v="25"/>
    <x v="31"/>
    <x v="0"/>
    <n v="556.30999999999995"/>
    <n v="0.20604074074074072"/>
    <x v="1"/>
    <s v="UPI"/>
    <n v="5"/>
    <s v="No"/>
  </r>
  <r>
    <s v="ORD03419"/>
    <d v="2026-01-28T00:00:00"/>
    <s v="2026"/>
    <n v="1"/>
    <x v="0"/>
    <d v="2026-02-03T00:00:00"/>
    <n v="6"/>
    <s v="CUST9773"/>
    <s v="Jayesh Wable"/>
    <x v="1"/>
    <n v="40"/>
    <s v="Senior"/>
    <s v="Chennai"/>
    <x v="6"/>
    <x v="1"/>
    <x v="4"/>
    <x v="13"/>
    <n v="1"/>
    <n v="4500"/>
    <n v="10"/>
    <x v="24"/>
    <x v="0"/>
    <n v="414.18"/>
    <n v="0.10226666666666667"/>
    <x v="2"/>
    <s v="UPI"/>
    <n v="5"/>
    <s v="No"/>
  </r>
  <r>
    <s v="ORD03427"/>
    <d v="2026-01-16T00:00:00"/>
    <s v="2026"/>
    <n v="1"/>
    <x v="0"/>
    <d v="2026-01-23T00:00:00"/>
    <n v="7"/>
    <s v="CUST3574"/>
    <s v="Sahil Kamdar"/>
    <x v="1"/>
    <n v="65"/>
    <s v="Senior"/>
    <s v="Patna"/>
    <x v="9"/>
    <x v="2"/>
    <x v="4"/>
    <x v="24"/>
    <n v="2"/>
    <n v="1200"/>
    <n v="25"/>
    <x v="100"/>
    <x v="0"/>
    <n v="268.70999999999998"/>
    <n v="0.14928333333333332"/>
    <x v="1"/>
    <s v="UPI"/>
    <n v="3"/>
    <s v="No"/>
  </r>
  <r>
    <s v="ORD03438"/>
    <d v="2026-01-01T00:00:00"/>
    <s v="2026"/>
    <n v="1"/>
    <x v="0"/>
    <d v="2026-01-03T00:00:00"/>
    <n v="2"/>
    <s v="CUST4965"/>
    <s v="Farhan Shetty"/>
    <x v="1"/>
    <n v="62"/>
    <s v="Senior"/>
    <s v="Pune"/>
    <x v="7"/>
    <x v="3"/>
    <x v="2"/>
    <x v="3"/>
    <n v="6"/>
    <n v="7000"/>
    <n v="0"/>
    <x v="216"/>
    <x v="1"/>
    <n v="4204.6000000000004"/>
    <n v="0.10010952380952381"/>
    <x v="2"/>
    <s v="Cash"/>
    <n v="3"/>
    <s v="No"/>
  </r>
  <r>
    <s v="ORD03450"/>
    <d v="2025-01-22T00:00:00"/>
    <s v="2025"/>
    <n v="1"/>
    <x v="0"/>
    <d v="2025-01-25T00:00:00"/>
    <n v="3"/>
    <s v="CUST7304"/>
    <s v="Aarav Kala"/>
    <x v="1"/>
    <n v="61"/>
    <s v="Senior"/>
    <s v="Delhi"/>
    <x v="4"/>
    <x v="0"/>
    <x v="0"/>
    <x v="23"/>
    <n v="3"/>
    <n v="900"/>
    <n v="5"/>
    <x v="217"/>
    <x v="0"/>
    <n v="638.98"/>
    <n v="0.24911500974658871"/>
    <x v="1"/>
    <s v="Cash"/>
    <n v="3"/>
    <s v="No"/>
  </r>
  <r>
    <s v="ORD03452"/>
    <d v="2026-01-24T00:00:00"/>
    <s v="2026"/>
    <n v="1"/>
    <x v="0"/>
    <d v="2026-01-30T00:00:00"/>
    <n v="6"/>
    <s v="CUST6316"/>
    <s v="Onkar Issac"/>
    <x v="0"/>
    <n v="65"/>
    <s v="Senior"/>
    <s v="Mumbai"/>
    <x v="7"/>
    <x v="3"/>
    <x v="1"/>
    <x v="10"/>
    <n v="8"/>
    <n v="25000"/>
    <n v="15"/>
    <x v="156"/>
    <x v="1"/>
    <n v="29474.639999999999"/>
    <n v="0.17338023529411764"/>
    <x v="1"/>
    <s v="Card"/>
    <n v="1"/>
    <s v="No"/>
  </r>
  <r>
    <s v="ORD03464"/>
    <d v="2026-01-17T00:00:00"/>
    <s v="2026"/>
    <n v="1"/>
    <x v="0"/>
    <d v="2026-01-23T00:00:00"/>
    <n v="6"/>
    <s v="CUST5277"/>
    <s v="Advika Swaminathan"/>
    <x v="0"/>
    <n v="18"/>
    <s v="Teen"/>
    <s v="Delhi"/>
    <x v="4"/>
    <x v="0"/>
    <x v="1"/>
    <x v="10"/>
    <n v="7"/>
    <n v="25000"/>
    <n v="10"/>
    <x v="218"/>
    <x v="1"/>
    <n v="55995.45"/>
    <n v="0.35552666666666666"/>
    <x v="0"/>
    <s v="Card"/>
    <n v="5"/>
    <s v="No"/>
  </r>
  <r>
    <s v="ORD03466"/>
    <d v="2026-01-08T00:00:00"/>
    <s v="2026"/>
    <n v="1"/>
    <x v="0"/>
    <d v="2026-01-15T00:00:00"/>
    <n v="7"/>
    <s v="CUST1506"/>
    <s v="Riya Ganguly"/>
    <x v="0"/>
    <n v="37"/>
    <s v="Senior"/>
    <s v="Ahmedabad"/>
    <x v="5"/>
    <x v="3"/>
    <x v="1"/>
    <x v="2"/>
    <n v="6"/>
    <n v="55000"/>
    <n v="25"/>
    <x v="191"/>
    <x v="1"/>
    <n v="90375.08"/>
    <n v="0.36515183838383841"/>
    <x v="1"/>
    <s v="UPI"/>
    <n v="1"/>
    <s v="No"/>
  </r>
  <r>
    <s v="ORD03491"/>
    <d v="2025-01-25T00:00:00"/>
    <s v="2025"/>
    <n v="1"/>
    <x v="0"/>
    <d v="2025-01-31T00:00:00"/>
    <n v="6"/>
    <s v="CUST9134"/>
    <s v="Sana Konda"/>
    <x v="0"/>
    <n v="42"/>
    <s v="Senior"/>
    <s v="Pune"/>
    <x v="7"/>
    <x v="3"/>
    <x v="0"/>
    <x v="19"/>
    <n v="8"/>
    <n v="1200"/>
    <n v="10"/>
    <x v="20"/>
    <x v="0"/>
    <n v="2001.57"/>
    <n v="0.23166319444444444"/>
    <x v="0"/>
    <s v="Cash"/>
    <n v="1"/>
    <s v="No"/>
  </r>
  <r>
    <s v="ORD03498"/>
    <d v="2025-01-04T00:00:00"/>
    <s v="2025"/>
    <n v="1"/>
    <x v="0"/>
    <d v="2025-01-05T00:00:00"/>
    <n v="1"/>
    <s v="CUST5743"/>
    <s v="Miraan Bava"/>
    <x v="0"/>
    <n v="26"/>
    <s v="Senior"/>
    <s v="Hyderabad"/>
    <x v="10"/>
    <x v="1"/>
    <x v="1"/>
    <x v="1"/>
    <n v="5"/>
    <n v="40000"/>
    <n v="25"/>
    <x v="204"/>
    <x v="1"/>
    <n v="18936.07"/>
    <n v="0.12624046666666666"/>
    <x v="0"/>
    <s v="Card"/>
    <n v="3"/>
    <s v="No"/>
  </r>
  <r>
    <s v="ORD03533"/>
    <d v="2025-01-05T00:00:00"/>
    <s v="2025"/>
    <n v="1"/>
    <x v="0"/>
    <d v="2025-01-07T00:00:00"/>
    <n v="2"/>
    <s v="CUST1069"/>
    <s v="Manjari Bhandari"/>
    <x v="1"/>
    <n v="29"/>
    <s v="Senior"/>
    <s v="Patna"/>
    <x v="9"/>
    <x v="2"/>
    <x v="2"/>
    <x v="14"/>
    <n v="8"/>
    <n v="30000"/>
    <n v="25"/>
    <x v="152"/>
    <x v="1"/>
    <n v="22369.040000000001"/>
    <n v="0.12427244444444445"/>
    <x v="2"/>
    <s v="Card"/>
    <n v="2"/>
    <s v="Yes"/>
  </r>
  <r>
    <s v="ORD03560"/>
    <d v="2026-01-14T00:00:00"/>
    <s v="2026"/>
    <n v="1"/>
    <x v="0"/>
    <d v="2026-01-15T00:00:00"/>
    <n v="1"/>
    <s v="CUST1045"/>
    <s v="Abram Anand"/>
    <x v="1"/>
    <n v="31"/>
    <s v="Senior"/>
    <s v="Jaipur"/>
    <x v="2"/>
    <x v="0"/>
    <x v="3"/>
    <x v="21"/>
    <n v="4"/>
    <n v="60"/>
    <n v="5"/>
    <x v="219"/>
    <x v="0"/>
    <n v="44.33"/>
    <n v="0.19442982456140351"/>
    <x v="1"/>
    <s v="Card"/>
    <n v="4"/>
    <s v="No"/>
  </r>
  <r>
    <s v="ORD03571"/>
    <d v="2026-01-26T00:00:00"/>
    <s v="2026"/>
    <n v="1"/>
    <x v="0"/>
    <d v="2026-01-28T00:00:00"/>
    <n v="2"/>
    <s v="CUST4992"/>
    <s v="Anika Bhagat"/>
    <x v="0"/>
    <n v="57"/>
    <s v="Senior"/>
    <s v="Pune"/>
    <x v="7"/>
    <x v="3"/>
    <x v="3"/>
    <x v="20"/>
    <n v="2"/>
    <n v="1500"/>
    <n v="10"/>
    <x v="31"/>
    <x v="0"/>
    <n v="550.69000000000005"/>
    <n v="0.20395925925925928"/>
    <x v="2"/>
    <s v="UPI"/>
    <n v="1"/>
    <s v="No"/>
  </r>
  <r>
    <s v="ORD03589"/>
    <d v="2025-01-10T00:00:00"/>
    <s v="2025"/>
    <n v="1"/>
    <x v="0"/>
    <d v="2025-01-14T00:00:00"/>
    <n v="4"/>
    <s v="CUST6280"/>
    <s v="Lagan Sachar"/>
    <x v="1"/>
    <n v="29"/>
    <s v="Senior"/>
    <s v="Pune"/>
    <x v="7"/>
    <x v="3"/>
    <x v="1"/>
    <x v="2"/>
    <n v="4"/>
    <n v="55000"/>
    <n v="0"/>
    <x v="81"/>
    <x v="1"/>
    <n v="83808.210000000006"/>
    <n v="0.3809464090909091"/>
    <x v="1"/>
    <s v="UPI"/>
    <n v="3"/>
    <s v="Yes"/>
  </r>
  <r>
    <s v="ORD03611"/>
    <d v="2026-01-17T00:00:00"/>
    <s v="2026"/>
    <n v="1"/>
    <x v="0"/>
    <d v="2026-01-18T00:00:00"/>
    <n v="1"/>
    <s v="CUST7280"/>
    <s v="Charvi Krishnamurthy"/>
    <x v="1"/>
    <n v="22"/>
    <s v="Senior"/>
    <s v="Chennai"/>
    <x v="6"/>
    <x v="1"/>
    <x v="2"/>
    <x v="14"/>
    <n v="3"/>
    <n v="30000"/>
    <n v="20"/>
    <x v="202"/>
    <x v="1"/>
    <n v="19076.810000000001"/>
    <n v="0.26495569444444445"/>
    <x v="2"/>
    <s v="Cash"/>
    <n v="5"/>
    <s v="No"/>
  </r>
  <r>
    <s v="ORD03613"/>
    <d v="2025-01-24T00:00:00"/>
    <s v="2025"/>
    <n v="1"/>
    <x v="0"/>
    <d v="2025-01-28T00:00:00"/>
    <n v="4"/>
    <s v="CUST1420"/>
    <s v="Alisha Kibe"/>
    <x v="0"/>
    <n v="44"/>
    <s v="Senior"/>
    <s v="Lucknow"/>
    <x v="0"/>
    <x v="0"/>
    <x v="1"/>
    <x v="18"/>
    <n v="6"/>
    <n v="18000"/>
    <n v="20"/>
    <x v="58"/>
    <x v="1"/>
    <n v="18850.689999999999"/>
    <n v="0.21817928240740739"/>
    <x v="0"/>
    <s v="Card"/>
    <n v="3"/>
    <s v="No"/>
  </r>
  <r>
    <s v="ORD03641"/>
    <d v="2026-01-12T00:00:00"/>
    <s v="2026"/>
    <n v="1"/>
    <x v="0"/>
    <d v="2026-01-15T00:00:00"/>
    <n v="3"/>
    <s v="CUST6298"/>
    <s v="Hunar Subramaniam"/>
    <x v="0"/>
    <n v="59"/>
    <s v="Senior"/>
    <s v="Lucknow"/>
    <x v="0"/>
    <x v="0"/>
    <x v="1"/>
    <x v="5"/>
    <n v="7"/>
    <n v="2000"/>
    <n v="25"/>
    <x v="165"/>
    <x v="1"/>
    <n v="3633.06"/>
    <n v="0.34600571428571431"/>
    <x v="2"/>
    <s v="UPI"/>
    <n v="1"/>
    <s v="No"/>
  </r>
  <r>
    <s v="ORD03655"/>
    <d v="2025-01-09T00:00:00"/>
    <s v="2025"/>
    <n v="1"/>
    <x v="0"/>
    <d v="2025-01-13T00:00:00"/>
    <n v="4"/>
    <s v="CUST8110"/>
    <s v="Ivan Cherian"/>
    <x v="1"/>
    <n v="31"/>
    <s v="Senior"/>
    <s v="Lucknow"/>
    <x v="0"/>
    <x v="0"/>
    <x v="4"/>
    <x v="9"/>
    <n v="2"/>
    <n v="1800"/>
    <n v="25"/>
    <x v="31"/>
    <x v="0"/>
    <n v="340.16"/>
    <n v="0.1259851851851852"/>
    <x v="0"/>
    <s v="UPI"/>
    <n v="3"/>
    <s v="No"/>
  </r>
  <r>
    <s v="ORD03657"/>
    <d v="2026-01-20T00:00:00"/>
    <s v="2026"/>
    <n v="1"/>
    <x v="0"/>
    <d v="2026-01-22T00:00:00"/>
    <n v="2"/>
    <s v="CUST5333"/>
    <s v="Jayan Sethi"/>
    <x v="0"/>
    <n v="49"/>
    <s v="Senior"/>
    <s v="Hyderabad"/>
    <x v="10"/>
    <x v="1"/>
    <x v="2"/>
    <x v="12"/>
    <n v="2"/>
    <n v="25000"/>
    <n v="20"/>
    <x v="39"/>
    <x v="1"/>
    <n v="8665.1299999999992"/>
    <n v="0.21662824999999997"/>
    <x v="0"/>
    <s v="UPI"/>
    <n v="1"/>
    <s v="No"/>
  </r>
  <r>
    <s v="ORD03660"/>
    <d v="2026-01-31T00:00:00"/>
    <s v="2026"/>
    <n v="1"/>
    <x v="0"/>
    <d v="2026-02-02T00:00:00"/>
    <n v="2"/>
    <s v="CUST5391"/>
    <s v="Akarsh Dyal"/>
    <x v="0"/>
    <n v="33"/>
    <s v="Senior"/>
    <s v="Delhi"/>
    <x v="4"/>
    <x v="0"/>
    <x v="2"/>
    <x v="7"/>
    <n v="5"/>
    <n v="5000"/>
    <n v="25"/>
    <x v="124"/>
    <x v="1"/>
    <n v="4095.85"/>
    <n v="0.21844533333333332"/>
    <x v="2"/>
    <s v="Card"/>
    <n v="4"/>
    <s v="No"/>
  </r>
  <r>
    <s v="ORD03682"/>
    <d v="2026-01-13T00:00:00"/>
    <s v="2026"/>
    <n v="1"/>
    <x v="0"/>
    <d v="2026-01-16T00:00:00"/>
    <n v="3"/>
    <s v="CUST2085"/>
    <s v="Trisha Dhillon"/>
    <x v="0"/>
    <n v="44"/>
    <s v="Senior"/>
    <s v="Lucknow"/>
    <x v="0"/>
    <x v="0"/>
    <x v="0"/>
    <x v="11"/>
    <n v="1"/>
    <n v="4000"/>
    <n v="15"/>
    <x v="6"/>
    <x v="0"/>
    <n v="1101.92"/>
    <n v="0.32409411764705887"/>
    <x v="1"/>
    <s v="UPI"/>
    <n v="4"/>
    <s v="No"/>
  </r>
  <r>
    <s v="ORD03700"/>
    <d v="2025-01-03T00:00:00"/>
    <s v="2025"/>
    <n v="1"/>
    <x v="0"/>
    <d v="2025-01-09T00:00:00"/>
    <n v="6"/>
    <s v="CUST4412"/>
    <s v="Hiran Bakshi"/>
    <x v="0"/>
    <n v="56"/>
    <s v="Senior"/>
    <s v="Bhubaneswar"/>
    <x v="8"/>
    <x v="2"/>
    <x v="4"/>
    <x v="8"/>
    <n v="4"/>
    <n v="3500"/>
    <n v="0"/>
    <x v="90"/>
    <x v="1"/>
    <n v="2936.11"/>
    <n v="0.20972214285714286"/>
    <x v="0"/>
    <s v="Cash"/>
    <n v="1"/>
    <s v="No"/>
  </r>
  <r>
    <s v="ORD03707"/>
    <d v="2025-01-12T00:00:00"/>
    <s v="2025"/>
    <n v="1"/>
    <x v="0"/>
    <d v="2025-01-18T00:00:00"/>
    <n v="6"/>
    <s v="CUST7367"/>
    <s v="Kanav Shanker"/>
    <x v="1"/>
    <n v="49"/>
    <s v="Senior"/>
    <s v="Pune"/>
    <x v="7"/>
    <x v="3"/>
    <x v="0"/>
    <x v="11"/>
    <n v="7"/>
    <n v="4000"/>
    <n v="20"/>
    <x v="213"/>
    <x v="1"/>
    <n v="5342.01"/>
    <n v="0.23848258928571431"/>
    <x v="2"/>
    <s v="Cash"/>
    <n v="5"/>
    <s v="No"/>
  </r>
  <r>
    <s v="ORD03711"/>
    <d v="2026-01-09T00:00:00"/>
    <s v="2026"/>
    <n v="1"/>
    <x v="0"/>
    <d v="2026-01-13T00:00:00"/>
    <n v="4"/>
    <s v="CUST5542"/>
    <s v="Vivaan Bhandari"/>
    <x v="0"/>
    <n v="47"/>
    <s v="Senior"/>
    <s v="Ahmedabad"/>
    <x v="5"/>
    <x v="3"/>
    <x v="1"/>
    <x v="18"/>
    <n v="4"/>
    <n v="18000"/>
    <n v="20"/>
    <x v="220"/>
    <x v="1"/>
    <n v="23422.04"/>
    <n v="0.4066326388888889"/>
    <x v="2"/>
    <s v="Card"/>
    <n v="3"/>
    <s v="No"/>
  </r>
  <r>
    <s v="ORD03717"/>
    <d v="2025-01-20T00:00:00"/>
    <s v="2025"/>
    <n v="1"/>
    <x v="0"/>
    <d v="2025-01-25T00:00:00"/>
    <n v="5"/>
    <s v="CUST5142"/>
    <s v="Jayant Venkataraman"/>
    <x v="1"/>
    <n v="43"/>
    <s v="Senior"/>
    <s v="Ahmedabad"/>
    <x v="5"/>
    <x v="3"/>
    <x v="4"/>
    <x v="24"/>
    <n v="8"/>
    <n v="1200"/>
    <n v="15"/>
    <x v="127"/>
    <x v="0"/>
    <n v="3585.42"/>
    <n v="0.43938970588235293"/>
    <x v="0"/>
    <s v="UPI"/>
    <n v="3"/>
    <s v="No"/>
  </r>
  <r>
    <s v="ORD03726"/>
    <d v="2025-01-09T00:00:00"/>
    <s v="2025"/>
    <n v="1"/>
    <x v="0"/>
    <d v="2025-01-11T00:00:00"/>
    <n v="2"/>
    <s v="CUST3958"/>
    <s v="Jayan Sekhon"/>
    <x v="1"/>
    <n v="41"/>
    <s v="Senior"/>
    <s v="Chennai"/>
    <x v="6"/>
    <x v="1"/>
    <x v="2"/>
    <x v="14"/>
    <n v="7"/>
    <n v="30000"/>
    <n v="10"/>
    <x v="221"/>
    <x v="1"/>
    <n v="38669.58"/>
    <n v="0.20460095238095238"/>
    <x v="1"/>
    <s v="Card"/>
    <n v="3"/>
    <s v="No"/>
  </r>
  <r>
    <s v="ORD03755"/>
    <d v="2026-01-10T00:00:00"/>
    <s v="2026"/>
    <n v="1"/>
    <x v="0"/>
    <d v="2026-01-17T00:00:00"/>
    <n v="7"/>
    <s v="CUST9015"/>
    <s v="Fateh De"/>
    <x v="0"/>
    <n v="19"/>
    <s v="Teen"/>
    <s v="Kolkata"/>
    <x v="3"/>
    <x v="2"/>
    <x v="0"/>
    <x v="11"/>
    <n v="4"/>
    <n v="4000"/>
    <n v="25"/>
    <x v="35"/>
    <x v="1"/>
    <n v="1936.61"/>
    <n v="0.16138416666666666"/>
    <x v="1"/>
    <s v="Cash"/>
    <n v="4"/>
    <s v="No"/>
  </r>
  <r>
    <s v="ORD03782"/>
    <d v="2026-01-02T00:00:00"/>
    <s v="2026"/>
    <n v="1"/>
    <x v="0"/>
    <d v="2026-01-04T00:00:00"/>
    <n v="2"/>
    <s v="CUST8473"/>
    <s v="Rhea Bal"/>
    <x v="1"/>
    <n v="20"/>
    <s v="Teen"/>
    <s v="Jaipur"/>
    <x v="2"/>
    <x v="0"/>
    <x v="0"/>
    <x v="19"/>
    <n v="4"/>
    <n v="1200"/>
    <n v="10"/>
    <x v="222"/>
    <x v="0"/>
    <n v="1026.75"/>
    <n v="0.2376736111111111"/>
    <x v="2"/>
    <s v="UPI"/>
    <n v="5"/>
    <s v="No"/>
  </r>
  <r>
    <s v="ORD03784"/>
    <d v="2025-01-19T00:00:00"/>
    <s v="2025"/>
    <n v="1"/>
    <x v="0"/>
    <d v="2025-01-23T00:00:00"/>
    <n v="4"/>
    <s v="CUST7945"/>
    <s v="Nirvaan Korpal"/>
    <x v="1"/>
    <n v="37"/>
    <s v="Senior"/>
    <s v="Delhi"/>
    <x v="4"/>
    <x v="0"/>
    <x v="1"/>
    <x v="5"/>
    <n v="2"/>
    <n v="2000"/>
    <n v="0"/>
    <x v="57"/>
    <x v="0"/>
    <n v="897.38"/>
    <n v="0.22434499999999999"/>
    <x v="2"/>
    <s v="Cash"/>
    <n v="5"/>
    <s v="No"/>
  </r>
  <r>
    <s v="ORD03789"/>
    <d v="2025-01-13T00:00:00"/>
    <s v="2025"/>
    <n v="1"/>
    <x v="0"/>
    <d v="2025-01-18T00:00:00"/>
    <n v="5"/>
    <s v="CUST5840"/>
    <s v="Tiya Subramanian"/>
    <x v="0"/>
    <n v="27"/>
    <s v="Senior"/>
    <s v="Patna"/>
    <x v="9"/>
    <x v="2"/>
    <x v="0"/>
    <x v="19"/>
    <n v="8"/>
    <n v="1200"/>
    <n v="15"/>
    <x v="127"/>
    <x v="0"/>
    <n v="2952.77"/>
    <n v="0.36185906862745099"/>
    <x v="1"/>
    <s v="UPI"/>
    <n v="2"/>
    <s v="No"/>
  </r>
  <r>
    <s v="ORD03792"/>
    <d v="2025-01-14T00:00:00"/>
    <s v="2025"/>
    <n v="1"/>
    <x v="0"/>
    <d v="2025-01-19T00:00:00"/>
    <n v="5"/>
    <s v="CUST3519"/>
    <s v="Kashvi Lata"/>
    <x v="1"/>
    <n v="51"/>
    <s v="Senior"/>
    <s v="Patna"/>
    <x v="9"/>
    <x v="2"/>
    <x v="3"/>
    <x v="20"/>
    <n v="3"/>
    <n v="1500"/>
    <n v="0"/>
    <x v="148"/>
    <x v="0"/>
    <n v="594.35"/>
    <n v="0.13207777777777779"/>
    <x v="2"/>
    <s v="Card"/>
    <n v="2"/>
    <s v="Yes"/>
  </r>
  <r>
    <s v="ORD03799"/>
    <d v="2025-01-01T00:00:00"/>
    <s v="2025"/>
    <n v="1"/>
    <x v="0"/>
    <d v="2025-01-07T00:00:00"/>
    <n v="6"/>
    <s v="CUST3450"/>
    <s v="Chirag Solanki"/>
    <x v="1"/>
    <n v="23"/>
    <s v="Senior"/>
    <s v="Pune"/>
    <x v="7"/>
    <x v="3"/>
    <x v="0"/>
    <x v="11"/>
    <n v="1"/>
    <n v="4000"/>
    <n v="25"/>
    <x v="16"/>
    <x v="0"/>
    <n v="448.8"/>
    <n v="0.14960000000000001"/>
    <x v="0"/>
    <s v="UPI"/>
    <n v="5"/>
    <s v="No"/>
  </r>
  <r>
    <s v="ORD03802"/>
    <d v="2025-01-24T00:00:00"/>
    <s v="2025"/>
    <n v="1"/>
    <x v="0"/>
    <d v="2025-01-31T00:00:00"/>
    <n v="7"/>
    <s v="CUST1722"/>
    <s v="Riaan Suri"/>
    <x v="0"/>
    <n v="44"/>
    <s v="Senior"/>
    <s v="Chennai"/>
    <x v="6"/>
    <x v="1"/>
    <x v="0"/>
    <x v="11"/>
    <n v="7"/>
    <n v="4000"/>
    <n v="10"/>
    <x v="150"/>
    <x v="1"/>
    <n v="4857.13"/>
    <n v="0.19274325396825398"/>
    <x v="0"/>
    <s v="Cash"/>
    <n v="1"/>
    <s v="No"/>
  </r>
  <r>
    <s v="ORD03822"/>
    <d v="2025-01-06T00:00:00"/>
    <s v="2025"/>
    <n v="1"/>
    <x v="0"/>
    <d v="2025-01-12T00:00:00"/>
    <n v="6"/>
    <s v="CUST9625"/>
    <s v="Indranil Vasa"/>
    <x v="1"/>
    <n v="47"/>
    <s v="Senior"/>
    <s v="Delhi"/>
    <x v="4"/>
    <x v="0"/>
    <x v="4"/>
    <x v="8"/>
    <n v="1"/>
    <n v="3500"/>
    <n v="20"/>
    <x v="223"/>
    <x v="0"/>
    <n v="972.94"/>
    <n v="0.34747857142857147"/>
    <x v="0"/>
    <s v="Cash"/>
    <n v="1"/>
    <s v="No"/>
  </r>
  <r>
    <s v="ORD03825"/>
    <d v="2025-01-17T00:00:00"/>
    <s v="2025"/>
    <n v="1"/>
    <x v="0"/>
    <d v="2025-01-22T00:00:00"/>
    <n v="5"/>
    <s v="CUST6259"/>
    <s v="Kabir D’Alia"/>
    <x v="1"/>
    <n v="54"/>
    <s v="Senior"/>
    <s v="Bengaluru"/>
    <x v="1"/>
    <x v="1"/>
    <x v="2"/>
    <x v="7"/>
    <n v="2"/>
    <n v="5000"/>
    <n v="5"/>
    <x v="224"/>
    <x v="0"/>
    <n v="4159.4799999999996"/>
    <n v="0.43783999999999995"/>
    <x v="2"/>
    <s v="Card"/>
    <n v="5"/>
    <s v="No"/>
  </r>
  <r>
    <s v="ORD03827"/>
    <d v="2026-01-30T00:00:00"/>
    <s v="2026"/>
    <n v="1"/>
    <x v="0"/>
    <d v="2026-02-01T00:00:00"/>
    <n v="2"/>
    <s v="CUST3890"/>
    <s v="Rania Balay"/>
    <x v="1"/>
    <n v="62"/>
    <s v="Senior"/>
    <s v="Lucknow"/>
    <x v="0"/>
    <x v="0"/>
    <x v="1"/>
    <x v="10"/>
    <n v="5"/>
    <n v="25000"/>
    <n v="10"/>
    <x v="21"/>
    <x v="1"/>
    <n v="38054.339999999997"/>
    <n v="0.33826079999999997"/>
    <x v="2"/>
    <s v="UPI"/>
    <n v="4"/>
    <s v="Yes"/>
  </r>
  <r>
    <s v="ORD03828"/>
    <d v="2025-01-22T00:00:00"/>
    <s v="2025"/>
    <n v="1"/>
    <x v="0"/>
    <d v="2025-01-24T00:00:00"/>
    <n v="2"/>
    <s v="CUST8622"/>
    <s v="Lakshit Bajwa"/>
    <x v="1"/>
    <n v="31"/>
    <s v="Senior"/>
    <s v="Ahmedabad"/>
    <x v="5"/>
    <x v="3"/>
    <x v="1"/>
    <x v="5"/>
    <n v="3"/>
    <n v="2000"/>
    <n v="20"/>
    <x v="7"/>
    <x v="0"/>
    <n v="779.68"/>
    <n v="0.16243333333333332"/>
    <x v="1"/>
    <s v="Card"/>
    <n v="2"/>
    <s v="No"/>
  </r>
  <r>
    <s v="ORD03854"/>
    <d v="2025-01-03T00:00:00"/>
    <s v="2025"/>
    <n v="1"/>
    <x v="0"/>
    <d v="2025-01-09T00:00:00"/>
    <n v="6"/>
    <s v="CUST2571"/>
    <s v="Mishti Din"/>
    <x v="1"/>
    <n v="37"/>
    <s v="Senior"/>
    <s v="Bengaluru"/>
    <x v="1"/>
    <x v="1"/>
    <x v="2"/>
    <x v="14"/>
    <n v="6"/>
    <n v="30000"/>
    <n v="5"/>
    <x v="225"/>
    <x v="1"/>
    <n v="65846.33"/>
    <n v="0.38506625730994154"/>
    <x v="0"/>
    <s v="UPI"/>
    <n v="2"/>
    <s v="No"/>
  </r>
  <r>
    <s v="ORD03893"/>
    <d v="2026-01-25T00:00:00"/>
    <s v="2026"/>
    <n v="1"/>
    <x v="0"/>
    <d v="2026-01-31T00:00:00"/>
    <n v="6"/>
    <s v="CUST9274"/>
    <s v="Neysa Saraf"/>
    <x v="0"/>
    <n v="40"/>
    <s v="Senior"/>
    <s v="Ahmedabad"/>
    <x v="5"/>
    <x v="3"/>
    <x v="3"/>
    <x v="17"/>
    <n v="5"/>
    <n v="450"/>
    <n v="0"/>
    <x v="226"/>
    <x v="0"/>
    <n v="551.78"/>
    <n v="0.24523555555555554"/>
    <x v="2"/>
    <s v="UPI"/>
    <n v="3"/>
    <s v="No"/>
  </r>
  <r>
    <s v="ORD03898"/>
    <d v="2025-01-10T00:00:00"/>
    <s v="2025"/>
    <n v="1"/>
    <x v="0"/>
    <d v="2025-01-12T00:00:00"/>
    <n v="2"/>
    <s v="CUST6279"/>
    <s v="Siya Kothari"/>
    <x v="0"/>
    <n v="63"/>
    <s v="Senior"/>
    <s v="Lucknow"/>
    <x v="0"/>
    <x v="0"/>
    <x v="2"/>
    <x v="12"/>
    <n v="7"/>
    <n v="25000"/>
    <n v="0"/>
    <x v="227"/>
    <x v="1"/>
    <n v="23184.46"/>
    <n v="0.13248262857142856"/>
    <x v="0"/>
    <s v="UPI"/>
    <n v="5"/>
    <s v="Yes"/>
  </r>
  <r>
    <s v="ORD03920"/>
    <d v="2025-01-03T00:00:00"/>
    <s v="2025"/>
    <n v="1"/>
    <x v="0"/>
    <d v="2025-01-04T00:00:00"/>
    <n v="1"/>
    <s v="CUST1566"/>
    <s v="Taran Mammen"/>
    <x v="1"/>
    <n v="30"/>
    <s v="Senior"/>
    <s v="Patna"/>
    <x v="9"/>
    <x v="2"/>
    <x v="4"/>
    <x v="13"/>
    <n v="7"/>
    <n v="4500"/>
    <n v="25"/>
    <x v="136"/>
    <x v="1"/>
    <n v="10138.030000000001"/>
    <n v="0.42912296296296298"/>
    <x v="0"/>
    <s v="Card"/>
    <n v="2"/>
    <s v="No"/>
  </r>
  <r>
    <s v="ORD03921"/>
    <d v="2025-01-20T00:00:00"/>
    <s v="2025"/>
    <n v="1"/>
    <x v="0"/>
    <d v="2025-01-22T00:00:00"/>
    <n v="2"/>
    <s v="CUST7374"/>
    <s v="Indranil Sastry"/>
    <x v="0"/>
    <n v="35"/>
    <s v="Senior"/>
    <s v="Chennai"/>
    <x v="6"/>
    <x v="1"/>
    <x v="4"/>
    <x v="13"/>
    <n v="5"/>
    <n v="4500"/>
    <n v="0"/>
    <x v="208"/>
    <x v="1"/>
    <n v="2288.65"/>
    <n v="0.10171777777777778"/>
    <x v="1"/>
    <s v="Card"/>
    <n v="1"/>
    <s v="No"/>
  </r>
  <r>
    <s v="ORD03938"/>
    <d v="2025-01-27T00:00:00"/>
    <s v="2025"/>
    <n v="1"/>
    <x v="0"/>
    <d v="2025-02-03T00:00:00"/>
    <n v="7"/>
    <s v="CUST2922"/>
    <s v="Jayan Krishnamurthy"/>
    <x v="1"/>
    <n v="45"/>
    <s v="Senior"/>
    <s v="Delhi"/>
    <x v="4"/>
    <x v="0"/>
    <x v="1"/>
    <x v="1"/>
    <n v="3"/>
    <n v="40000"/>
    <n v="10"/>
    <x v="71"/>
    <x v="1"/>
    <n v="20373.52"/>
    <n v="0.1886437037037037"/>
    <x v="1"/>
    <s v="Cash"/>
    <n v="4"/>
    <s v="No"/>
  </r>
  <r>
    <s v="ORD03947"/>
    <d v="2026-01-23T00:00:00"/>
    <s v="2026"/>
    <n v="1"/>
    <x v="0"/>
    <d v="2026-01-27T00:00:00"/>
    <n v="4"/>
    <s v="CUST6365"/>
    <s v="Miraan Sidhu"/>
    <x v="0"/>
    <n v="36"/>
    <s v="Senior"/>
    <s v="Kolkata"/>
    <x v="3"/>
    <x v="2"/>
    <x v="0"/>
    <x v="11"/>
    <n v="6"/>
    <n v="4000"/>
    <n v="20"/>
    <x v="5"/>
    <x v="1"/>
    <n v="3512.88"/>
    <n v="0.1829625"/>
    <x v="2"/>
    <s v="Card"/>
    <n v="4"/>
    <s v="No"/>
  </r>
  <r>
    <s v="ORD03948"/>
    <d v="2026-01-16T00:00:00"/>
    <s v="2026"/>
    <n v="1"/>
    <x v="0"/>
    <d v="2026-01-22T00:00:00"/>
    <n v="6"/>
    <s v="CUST8865"/>
    <s v="Advika Borde"/>
    <x v="0"/>
    <n v="41"/>
    <s v="Senior"/>
    <s v="Delhi"/>
    <x v="4"/>
    <x v="0"/>
    <x v="0"/>
    <x v="19"/>
    <n v="6"/>
    <n v="1200"/>
    <n v="20"/>
    <x v="192"/>
    <x v="0"/>
    <n v="2196.5100000000002"/>
    <n v="0.3813385416666667"/>
    <x v="0"/>
    <s v="Card"/>
    <n v="1"/>
    <s v="Yes"/>
  </r>
  <r>
    <s v="ORD03956"/>
    <d v="2025-01-13T00:00:00"/>
    <s v="2025"/>
    <n v="1"/>
    <x v="0"/>
    <d v="2025-01-14T00:00:00"/>
    <n v="1"/>
    <s v="CUST4286"/>
    <s v="Samiha Rao"/>
    <x v="0"/>
    <n v="35"/>
    <s v="Senior"/>
    <s v="Mumbai"/>
    <x v="7"/>
    <x v="3"/>
    <x v="2"/>
    <x v="7"/>
    <n v="1"/>
    <n v="5000"/>
    <n v="10"/>
    <x v="148"/>
    <x v="0"/>
    <n v="1247.58"/>
    <n v="0.27723999999999999"/>
    <x v="1"/>
    <s v="Card"/>
    <n v="2"/>
    <s v="No"/>
  </r>
  <r>
    <s v="ORD03958"/>
    <d v="2025-01-03T00:00:00"/>
    <s v="2025"/>
    <n v="1"/>
    <x v="0"/>
    <d v="2025-01-07T00:00:00"/>
    <n v="4"/>
    <s v="CUST1773"/>
    <s v="Kartik Choudhary"/>
    <x v="0"/>
    <n v="33"/>
    <s v="Senior"/>
    <s v="Delhi"/>
    <x v="4"/>
    <x v="0"/>
    <x v="4"/>
    <x v="16"/>
    <n v="8"/>
    <n v="800"/>
    <n v="25"/>
    <x v="7"/>
    <x v="0"/>
    <n v="1460.62"/>
    <n v="0.30429583333333332"/>
    <x v="0"/>
    <s v="Cash"/>
    <n v="5"/>
    <s v="No"/>
  </r>
  <r>
    <s v="ORD03964"/>
    <d v="2025-01-19T00:00:00"/>
    <s v="2025"/>
    <n v="1"/>
    <x v="0"/>
    <d v="2025-01-26T00:00:00"/>
    <n v="7"/>
    <s v="CUST5738"/>
    <s v="Kaira Guha"/>
    <x v="0"/>
    <n v="23"/>
    <s v="Senior"/>
    <s v="Bhubaneswar"/>
    <x v="8"/>
    <x v="2"/>
    <x v="0"/>
    <x v="19"/>
    <n v="6"/>
    <n v="1200"/>
    <n v="5"/>
    <x v="36"/>
    <x v="0"/>
    <n v="1721.07"/>
    <n v="0.25161842105263155"/>
    <x v="1"/>
    <s v="Cash"/>
    <n v="1"/>
    <s v="No"/>
  </r>
  <r>
    <s v="ORD03973"/>
    <d v="2025-01-12T00:00:00"/>
    <s v="2025"/>
    <n v="1"/>
    <x v="0"/>
    <d v="2025-01-13T00:00:00"/>
    <n v="1"/>
    <s v="CUST3545"/>
    <s v="Anika Tara"/>
    <x v="1"/>
    <n v="21"/>
    <s v="Senior"/>
    <s v="Bengaluru"/>
    <x v="1"/>
    <x v="1"/>
    <x v="1"/>
    <x v="18"/>
    <n v="4"/>
    <n v="18000"/>
    <n v="25"/>
    <x v="79"/>
    <x v="1"/>
    <n v="21858.07"/>
    <n v="0.40477907407407404"/>
    <x v="0"/>
    <s v="Card"/>
    <n v="3"/>
    <s v="No"/>
  </r>
  <r>
    <s v="ORD03983"/>
    <d v="2025-01-08T00:00:00"/>
    <s v="2025"/>
    <n v="1"/>
    <x v="0"/>
    <d v="2025-01-15T00:00:00"/>
    <n v="7"/>
    <s v="CUST9593"/>
    <s v="Priyansh Ray"/>
    <x v="1"/>
    <n v="59"/>
    <s v="Senior"/>
    <s v="Bhubaneswar"/>
    <x v="8"/>
    <x v="2"/>
    <x v="2"/>
    <x v="12"/>
    <n v="1"/>
    <n v="25000"/>
    <n v="25"/>
    <x v="124"/>
    <x v="1"/>
    <n v="7373.69"/>
    <n v="0.39326346666666667"/>
    <x v="1"/>
    <s v="UPI"/>
    <n v="2"/>
    <s v="No"/>
  </r>
  <r>
    <s v="ORD03986"/>
    <d v="2025-01-15T00:00:00"/>
    <s v="2025"/>
    <n v="1"/>
    <x v="0"/>
    <d v="2025-01-16T00:00:00"/>
    <n v="1"/>
    <s v="CUST1249"/>
    <s v="Shamik Swamy"/>
    <x v="0"/>
    <n v="25"/>
    <s v="Senior"/>
    <s v="Mumbai"/>
    <x v="7"/>
    <x v="3"/>
    <x v="1"/>
    <x v="5"/>
    <n v="7"/>
    <n v="2000"/>
    <n v="10"/>
    <x v="228"/>
    <x v="1"/>
    <n v="1997.18"/>
    <n v="0.15850634920634921"/>
    <x v="2"/>
    <s v="UPI"/>
    <n v="2"/>
    <s v="Yes"/>
  </r>
  <r>
    <s v="ORD03988"/>
    <d v="2025-01-27T00:00:00"/>
    <s v="2025"/>
    <n v="1"/>
    <x v="0"/>
    <d v="2025-01-28T00:00:00"/>
    <n v="1"/>
    <s v="CUST6009"/>
    <s v="Mehul Hari"/>
    <x v="1"/>
    <n v="43"/>
    <s v="Senior"/>
    <s v="Kolkata"/>
    <x v="3"/>
    <x v="2"/>
    <x v="3"/>
    <x v="21"/>
    <n v="8"/>
    <n v="60"/>
    <n v="25"/>
    <x v="45"/>
    <x v="0"/>
    <n v="138.84"/>
    <n v="0.38566666666666666"/>
    <x v="0"/>
    <s v="Cash"/>
    <n v="4"/>
    <s v="No"/>
  </r>
  <r>
    <s v="ORD00009"/>
    <d v="2026-02-12T00:00:00"/>
    <s v="2026"/>
    <n v="2"/>
    <x v="1"/>
    <d v="2026-02-17T00:00:00"/>
    <n v="5"/>
    <s v="CUST7543"/>
    <s v="Tiya Khanna"/>
    <x v="1"/>
    <n v="32"/>
    <s v="Senior"/>
    <s v="Chennai"/>
    <x v="6"/>
    <x v="1"/>
    <x v="0"/>
    <x v="4"/>
    <n v="2"/>
    <n v="3200"/>
    <n v="0"/>
    <x v="229"/>
    <x v="0"/>
    <n v="951.13"/>
    <n v="0.1486140625"/>
    <x v="1"/>
    <s v="UPI"/>
    <n v="2"/>
    <s v="No"/>
  </r>
  <r>
    <s v="ORD00015"/>
    <d v="2025-02-15T00:00:00"/>
    <s v="2025"/>
    <n v="2"/>
    <x v="1"/>
    <d v="2025-02-17T00:00:00"/>
    <n v="2"/>
    <s v="CUST4681"/>
    <s v="Ehsaan Kapoor"/>
    <x v="0"/>
    <n v="39"/>
    <s v="Senior"/>
    <s v="Hyderabad"/>
    <x v="10"/>
    <x v="1"/>
    <x v="0"/>
    <x v="11"/>
    <n v="4"/>
    <n v="4000"/>
    <n v="20"/>
    <x v="158"/>
    <x v="1"/>
    <n v="4773.43"/>
    <n v="0.37292421875000004"/>
    <x v="2"/>
    <s v="Card"/>
    <n v="1"/>
    <s v="No"/>
  </r>
  <r>
    <s v="ORD00020"/>
    <d v="2025-02-24T00:00:00"/>
    <s v="2025"/>
    <n v="2"/>
    <x v="1"/>
    <d v="2025-02-26T00:00:00"/>
    <n v="2"/>
    <s v="CUST7209"/>
    <s v="Anvi Rattan"/>
    <x v="0"/>
    <n v="42"/>
    <s v="Senior"/>
    <s v="Pune"/>
    <x v="7"/>
    <x v="3"/>
    <x v="3"/>
    <x v="17"/>
    <n v="7"/>
    <n v="450"/>
    <n v="25"/>
    <x v="230"/>
    <x v="0"/>
    <n v="271.54000000000002"/>
    <n v="0.11493756613756614"/>
    <x v="0"/>
    <s v="Card"/>
    <n v="5"/>
    <s v="No"/>
  </r>
  <r>
    <s v="ORD00024"/>
    <d v="2025-02-27T00:00:00"/>
    <s v="2025"/>
    <n v="2"/>
    <x v="1"/>
    <d v="2025-03-05T00:00:00"/>
    <n v="6"/>
    <s v="CUST5915"/>
    <s v="Pranay Kalita"/>
    <x v="1"/>
    <n v="38"/>
    <s v="Senior"/>
    <s v="Bengaluru"/>
    <x v="1"/>
    <x v="1"/>
    <x v="1"/>
    <x v="1"/>
    <n v="2"/>
    <n v="40000"/>
    <n v="0"/>
    <x v="12"/>
    <x v="1"/>
    <n v="20946.240000000002"/>
    <n v="0.26182800000000001"/>
    <x v="0"/>
    <s v="Card"/>
    <n v="5"/>
    <s v="No"/>
  </r>
  <r>
    <s v="ORD00032"/>
    <d v="2025-02-07T00:00:00"/>
    <s v="2025"/>
    <n v="2"/>
    <x v="1"/>
    <d v="2025-02-11T00:00:00"/>
    <n v="4"/>
    <s v="CUST6378"/>
    <s v="Pranay Singh"/>
    <x v="1"/>
    <n v="22"/>
    <s v="Senior"/>
    <s v="Pune"/>
    <x v="7"/>
    <x v="3"/>
    <x v="4"/>
    <x v="24"/>
    <n v="7"/>
    <n v="1200"/>
    <n v="25"/>
    <x v="117"/>
    <x v="0"/>
    <n v="671.56"/>
    <n v="0.10659682539682538"/>
    <x v="2"/>
    <s v="Card"/>
    <n v="5"/>
    <s v="No"/>
  </r>
  <r>
    <s v="ORD00051"/>
    <d v="2026-02-14T00:00:00"/>
    <s v="2026"/>
    <n v="2"/>
    <x v="1"/>
    <d v="2026-02-21T00:00:00"/>
    <n v="7"/>
    <s v="CUST8532"/>
    <s v="Neysa Verma"/>
    <x v="0"/>
    <n v="45"/>
    <s v="Senior"/>
    <s v="Chennai"/>
    <x v="6"/>
    <x v="1"/>
    <x v="0"/>
    <x v="23"/>
    <n v="8"/>
    <n v="900"/>
    <n v="15"/>
    <x v="56"/>
    <x v="0"/>
    <n v="1821"/>
    <n v="0.29754901960784313"/>
    <x v="2"/>
    <s v="Card"/>
    <n v="5"/>
    <s v="No"/>
  </r>
  <r>
    <s v="ORD00059"/>
    <d v="2026-02-14T00:00:00"/>
    <s v="2026"/>
    <n v="2"/>
    <x v="1"/>
    <d v="2026-02-15T00:00:00"/>
    <n v="1"/>
    <s v="CUST2070"/>
    <s v="Himmat Kapur"/>
    <x v="1"/>
    <n v="49"/>
    <s v="Senior"/>
    <s v="Bengaluru"/>
    <x v="1"/>
    <x v="1"/>
    <x v="0"/>
    <x v="0"/>
    <n v="3"/>
    <n v="2500"/>
    <n v="5"/>
    <x v="231"/>
    <x v="0"/>
    <n v="1183.46"/>
    <n v="0.16609964912280703"/>
    <x v="2"/>
    <s v="Card"/>
    <n v="3"/>
    <s v="Yes"/>
  </r>
  <r>
    <s v="ORD00080"/>
    <d v="2026-02-14T00:00:00"/>
    <s v="2026"/>
    <n v="2"/>
    <x v="1"/>
    <d v="2026-02-16T00:00:00"/>
    <n v="2"/>
    <s v="CUST2210"/>
    <s v="Nirvi Uppal"/>
    <x v="1"/>
    <n v="40"/>
    <s v="Senior"/>
    <s v="Kolkata"/>
    <x v="3"/>
    <x v="2"/>
    <x v="4"/>
    <x v="13"/>
    <n v="5"/>
    <n v="4500"/>
    <n v="15"/>
    <x v="207"/>
    <x v="1"/>
    <n v="2948"/>
    <n v="0.1541437908496732"/>
    <x v="0"/>
    <s v="Card"/>
    <n v="2"/>
    <s v="No"/>
  </r>
  <r>
    <s v="ORD00172"/>
    <d v="2026-02-22T00:00:00"/>
    <s v="2026"/>
    <n v="2"/>
    <x v="1"/>
    <d v="2026-02-26T00:00:00"/>
    <n v="4"/>
    <s v="CUST1519"/>
    <s v="Umang Dhillon"/>
    <x v="1"/>
    <n v="44"/>
    <s v="Senior"/>
    <s v="Chennai"/>
    <x v="6"/>
    <x v="1"/>
    <x v="2"/>
    <x v="7"/>
    <n v="6"/>
    <n v="5000"/>
    <n v="15"/>
    <x v="17"/>
    <x v="1"/>
    <n v="7471.81"/>
    <n v="0.29301215686274512"/>
    <x v="1"/>
    <s v="Cash"/>
    <n v="4"/>
    <s v="No"/>
  </r>
  <r>
    <s v="ORD00173"/>
    <d v="2026-02-21T00:00:00"/>
    <s v="2026"/>
    <n v="2"/>
    <x v="1"/>
    <d v="2026-02-28T00:00:00"/>
    <n v="7"/>
    <s v="CUST9835"/>
    <s v="Damini Manda"/>
    <x v="0"/>
    <n v="59"/>
    <s v="Senior"/>
    <s v="Ahmedabad"/>
    <x v="5"/>
    <x v="3"/>
    <x v="1"/>
    <x v="10"/>
    <n v="7"/>
    <n v="25000"/>
    <n v="20"/>
    <x v="232"/>
    <x v="1"/>
    <n v="56759.99"/>
    <n v="0.40542849999999997"/>
    <x v="2"/>
    <s v="UPI"/>
    <n v="2"/>
    <s v="No"/>
  </r>
  <r>
    <s v="ORD00188"/>
    <d v="2026-02-25T00:00:00"/>
    <s v="2026"/>
    <n v="2"/>
    <x v="1"/>
    <d v="2026-02-26T00:00:00"/>
    <n v="1"/>
    <s v="CUST9673"/>
    <s v="Vidur Anand"/>
    <x v="1"/>
    <n v="52"/>
    <s v="Senior"/>
    <s v="Pune"/>
    <x v="7"/>
    <x v="3"/>
    <x v="1"/>
    <x v="18"/>
    <n v="7"/>
    <n v="18000"/>
    <n v="5"/>
    <x v="233"/>
    <x v="1"/>
    <n v="49381.55"/>
    <n v="0.41254427736006688"/>
    <x v="2"/>
    <s v="Card"/>
    <n v="1"/>
    <s v="No"/>
  </r>
  <r>
    <s v="ORD00204"/>
    <d v="2025-02-03T00:00:00"/>
    <s v="2025"/>
    <n v="2"/>
    <x v="1"/>
    <d v="2025-02-08T00:00:00"/>
    <n v="5"/>
    <s v="CUST1602"/>
    <s v="Mehul Majumdar"/>
    <x v="1"/>
    <n v="62"/>
    <s v="Senior"/>
    <s v="Lucknow"/>
    <x v="0"/>
    <x v="0"/>
    <x v="0"/>
    <x v="0"/>
    <n v="2"/>
    <n v="2500"/>
    <n v="5"/>
    <x v="167"/>
    <x v="0"/>
    <n v="1044.24"/>
    <n v="0.21984000000000001"/>
    <x v="1"/>
    <s v="Card"/>
    <n v="3"/>
    <s v="No"/>
  </r>
  <r>
    <s v="ORD00229"/>
    <d v="2026-02-17T00:00:00"/>
    <s v="2026"/>
    <n v="2"/>
    <x v="1"/>
    <d v="2026-02-24T00:00:00"/>
    <n v="7"/>
    <s v="CUST3017"/>
    <s v="Alia Randhawa"/>
    <x v="1"/>
    <n v="40"/>
    <s v="Senior"/>
    <s v="Delhi"/>
    <x v="4"/>
    <x v="0"/>
    <x v="4"/>
    <x v="9"/>
    <n v="4"/>
    <n v="1800"/>
    <n v="10"/>
    <x v="101"/>
    <x v="0"/>
    <n v="1454"/>
    <n v="0.2243827160493827"/>
    <x v="1"/>
    <s v="Cash"/>
    <n v="2"/>
    <s v="No"/>
  </r>
  <r>
    <s v="ORD00243"/>
    <d v="2025-02-24T00:00:00"/>
    <s v="2025"/>
    <n v="2"/>
    <x v="1"/>
    <d v="2025-02-28T00:00:00"/>
    <n v="4"/>
    <s v="CUST6038"/>
    <s v="Riya Balakrishnan"/>
    <x v="0"/>
    <n v="31"/>
    <s v="Senior"/>
    <s v="Lucknow"/>
    <x v="0"/>
    <x v="0"/>
    <x v="2"/>
    <x v="7"/>
    <n v="8"/>
    <n v="5000"/>
    <n v="0"/>
    <x v="39"/>
    <x v="1"/>
    <n v="4384.17"/>
    <n v="0.10960425"/>
    <x v="2"/>
    <s v="Card"/>
    <n v="2"/>
    <s v="No"/>
  </r>
  <r>
    <s v="ORD00262"/>
    <d v="2025-02-12T00:00:00"/>
    <s v="2025"/>
    <n v="2"/>
    <x v="1"/>
    <d v="2025-02-18T00:00:00"/>
    <n v="6"/>
    <s v="CUST2453"/>
    <s v="Hazel Venkatesh"/>
    <x v="1"/>
    <n v="46"/>
    <s v="Senior"/>
    <s v="Hyderabad"/>
    <x v="10"/>
    <x v="1"/>
    <x v="4"/>
    <x v="9"/>
    <n v="4"/>
    <n v="1800"/>
    <n v="25"/>
    <x v="234"/>
    <x v="0"/>
    <n v="2301.87"/>
    <n v="0.42627222222222222"/>
    <x v="1"/>
    <s v="Card"/>
    <n v="3"/>
    <s v="No"/>
  </r>
  <r>
    <s v="ORD00267"/>
    <d v="2026-02-05T00:00:00"/>
    <s v="2026"/>
    <n v="2"/>
    <x v="1"/>
    <d v="2026-02-10T00:00:00"/>
    <n v="5"/>
    <s v="CUST9043"/>
    <s v="Jayan Srinivas"/>
    <x v="0"/>
    <n v="21"/>
    <s v="Senior"/>
    <s v="Ahmedabad"/>
    <x v="5"/>
    <x v="3"/>
    <x v="1"/>
    <x v="1"/>
    <n v="2"/>
    <n v="40000"/>
    <n v="10"/>
    <x v="202"/>
    <x v="1"/>
    <n v="11637.79"/>
    <n v="0.16163597222222223"/>
    <x v="2"/>
    <s v="Card"/>
    <n v="5"/>
    <s v="No"/>
  </r>
  <r>
    <s v="ORD00269"/>
    <d v="2026-02-18T00:00:00"/>
    <s v="2026"/>
    <n v="2"/>
    <x v="1"/>
    <d v="2026-02-20T00:00:00"/>
    <n v="2"/>
    <s v="CUST7078"/>
    <s v="Prisha Ramakrishnan"/>
    <x v="1"/>
    <n v="41"/>
    <s v="Senior"/>
    <s v="Chennai"/>
    <x v="6"/>
    <x v="1"/>
    <x v="3"/>
    <x v="6"/>
    <n v="5"/>
    <n v="1200"/>
    <n v="15"/>
    <x v="171"/>
    <x v="0"/>
    <n v="1464.87"/>
    <n v="0.28722941176470584"/>
    <x v="1"/>
    <s v="Card"/>
    <n v="2"/>
    <s v="No"/>
  </r>
  <r>
    <s v="ORD00277"/>
    <d v="2025-02-08T00:00:00"/>
    <s v="2025"/>
    <n v="2"/>
    <x v="1"/>
    <d v="2025-02-11T00:00:00"/>
    <n v="3"/>
    <s v="CUST9054"/>
    <s v="Zain Baria"/>
    <x v="0"/>
    <n v="32"/>
    <s v="Senior"/>
    <s v="Chennai"/>
    <x v="6"/>
    <x v="1"/>
    <x v="4"/>
    <x v="13"/>
    <n v="6"/>
    <n v="4500"/>
    <n v="10"/>
    <x v="235"/>
    <x v="1"/>
    <n v="4736.5600000000004"/>
    <n v="0.19492016460905351"/>
    <x v="2"/>
    <s v="UPI"/>
    <n v="5"/>
    <s v="No"/>
  </r>
  <r>
    <s v="ORD00296"/>
    <d v="2025-02-14T00:00:00"/>
    <s v="2025"/>
    <n v="2"/>
    <x v="1"/>
    <d v="2025-02-16T00:00:00"/>
    <n v="2"/>
    <s v="CUST4460"/>
    <s v="Sana Sarna"/>
    <x v="0"/>
    <n v="55"/>
    <s v="Senior"/>
    <s v="Lucknow"/>
    <x v="0"/>
    <x v="0"/>
    <x v="2"/>
    <x v="3"/>
    <n v="6"/>
    <n v="7000"/>
    <n v="25"/>
    <x v="103"/>
    <x v="1"/>
    <n v="7002.79"/>
    <n v="0.22231079365079365"/>
    <x v="1"/>
    <s v="UPI"/>
    <n v="1"/>
    <s v="No"/>
  </r>
  <r>
    <s v="ORD00303"/>
    <d v="2026-02-16T00:00:00"/>
    <s v="2026"/>
    <n v="2"/>
    <x v="1"/>
    <d v="2026-02-20T00:00:00"/>
    <n v="4"/>
    <s v="CUST2898"/>
    <s v="Advik Sehgal"/>
    <x v="0"/>
    <n v="20"/>
    <s v="Teen"/>
    <s v="Hyderabad"/>
    <x v="10"/>
    <x v="1"/>
    <x v="2"/>
    <x v="15"/>
    <n v="6"/>
    <n v="15000"/>
    <n v="10"/>
    <x v="168"/>
    <x v="1"/>
    <n v="11090.14"/>
    <n v="0.13691530864197529"/>
    <x v="1"/>
    <s v="Card"/>
    <n v="5"/>
    <s v="No"/>
  </r>
  <r>
    <s v="ORD00312"/>
    <d v="2025-02-21T00:00:00"/>
    <s v="2025"/>
    <n v="2"/>
    <x v="1"/>
    <d v="2025-02-25T00:00:00"/>
    <n v="4"/>
    <s v="CUST6952"/>
    <s v="Hrishita Doshi"/>
    <x v="1"/>
    <n v="25"/>
    <s v="Senior"/>
    <s v="Bengaluru"/>
    <x v="1"/>
    <x v="1"/>
    <x v="2"/>
    <x v="3"/>
    <n v="6"/>
    <n v="7000"/>
    <n v="10"/>
    <x v="236"/>
    <x v="1"/>
    <n v="6030.64"/>
    <n v="0.15954074074074076"/>
    <x v="0"/>
    <s v="Cash"/>
    <n v="3"/>
    <s v="No"/>
  </r>
  <r>
    <s v="ORD00326"/>
    <d v="2025-02-08T00:00:00"/>
    <s v="2025"/>
    <n v="2"/>
    <x v="1"/>
    <d v="2025-02-11T00:00:00"/>
    <n v="3"/>
    <s v="CUST6424"/>
    <s v="Sahil Sem"/>
    <x v="1"/>
    <n v="36"/>
    <s v="Senior"/>
    <s v="Mumbai"/>
    <x v="7"/>
    <x v="3"/>
    <x v="0"/>
    <x v="11"/>
    <n v="8"/>
    <n v="4000"/>
    <n v="20"/>
    <x v="237"/>
    <x v="1"/>
    <n v="4139.75"/>
    <n v="0.161708984375"/>
    <x v="0"/>
    <s v="UPI"/>
    <n v="1"/>
    <s v="No"/>
  </r>
  <r>
    <s v="ORD00341"/>
    <d v="2025-02-10T00:00:00"/>
    <s v="2025"/>
    <n v="2"/>
    <x v="1"/>
    <d v="2025-02-11T00:00:00"/>
    <n v="1"/>
    <s v="CUST5269"/>
    <s v="Aaina Tank"/>
    <x v="1"/>
    <n v="59"/>
    <s v="Senior"/>
    <s v="Chennai"/>
    <x v="6"/>
    <x v="1"/>
    <x v="4"/>
    <x v="13"/>
    <n v="4"/>
    <n v="4500"/>
    <n v="20"/>
    <x v="134"/>
    <x v="1"/>
    <n v="2784.54"/>
    <n v="0.19337083333333333"/>
    <x v="1"/>
    <s v="Cash"/>
    <n v="3"/>
    <s v="No"/>
  </r>
  <r>
    <s v="ORD00351"/>
    <d v="2026-02-24T00:00:00"/>
    <s v="2026"/>
    <n v="2"/>
    <x v="1"/>
    <d v="2026-03-03T00:00:00"/>
    <n v="7"/>
    <s v="CUST9263"/>
    <s v="Dharmajan Reddy"/>
    <x v="1"/>
    <n v="27"/>
    <s v="Senior"/>
    <s v="Kolkata"/>
    <x v="3"/>
    <x v="2"/>
    <x v="1"/>
    <x v="10"/>
    <n v="8"/>
    <n v="25000"/>
    <n v="20"/>
    <x v="145"/>
    <x v="1"/>
    <n v="38410.43"/>
    <n v="0.2400651875"/>
    <x v="2"/>
    <s v="Card"/>
    <n v="5"/>
    <s v="No"/>
  </r>
  <r>
    <s v="ORD00381"/>
    <d v="2026-02-02T00:00:00"/>
    <s v="2026"/>
    <n v="2"/>
    <x v="1"/>
    <d v="2026-02-05T00:00:00"/>
    <n v="3"/>
    <s v="CUST9987"/>
    <s v="Divit Shenoy"/>
    <x v="1"/>
    <n v="26"/>
    <s v="Senior"/>
    <s v="Patna"/>
    <x v="9"/>
    <x v="2"/>
    <x v="0"/>
    <x v="19"/>
    <n v="8"/>
    <n v="1200"/>
    <n v="25"/>
    <x v="69"/>
    <x v="0"/>
    <n v="1352.74"/>
    <n v="0.18788055555555555"/>
    <x v="1"/>
    <s v="Cash"/>
    <n v="5"/>
    <s v="No"/>
  </r>
  <r>
    <s v="ORD00383"/>
    <d v="2025-02-03T00:00:00"/>
    <s v="2025"/>
    <n v="2"/>
    <x v="1"/>
    <d v="2025-02-08T00:00:00"/>
    <n v="5"/>
    <s v="CUST3233"/>
    <s v="Anahita Solanki"/>
    <x v="1"/>
    <n v="36"/>
    <s v="Senior"/>
    <s v="Jaipur"/>
    <x v="2"/>
    <x v="0"/>
    <x v="0"/>
    <x v="0"/>
    <n v="8"/>
    <n v="2500"/>
    <n v="15"/>
    <x v="238"/>
    <x v="1"/>
    <n v="5867.32"/>
    <n v="0.34513647058823527"/>
    <x v="1"/>
    <s v="Card"/>
    <n v="4"/>
    <s v="No"/>
  </r>
  <r>
    <s v="ORD00386"/>
    <d v="2026-02-01T00:00:00"/>
    <s v="2026"/>
    <n v="2"/>
    <x v="1"/>
    <d v="2026-02-07T00:00:00"/>
    <n v="6"/>
    <s v="CUST8460"/>
    <s v="Zeeshan Sule"/>
    <x v="1"/>
    <n v="35"/>
    <s v="Senior"/>
    <s v="Patna"/>
    <x v="9"/>
    <x v="2"/>
    <x v="0"/>
    <x v="4"/>
    <n v="4"/>
    <n v="3200"/>
    <n v="10"/>
    <x v="54"/>
    <x v="1"/>
    <n v="5105.8"/>
    <n v="0.44321180555555556"/>
    <x v="2"/>
    <s v="Card"/>
    <n v="1"/>
    <s v="No"/>
  </r>
  <r>
    <s v="ORD00395"/>
    <d v="2025-02-17T00:00:00"/>
    <s v="2025"/>
    <n v="2"/>
    <x v="1"/>
    <d v="2025-02-22T00:00:00"/>
    <n v="5"/>
    <s v="CUST9029"/>
    <s v="Dishani Dua"/>
    <x v="0"/>
    <n v="54"/>
    <s v="Senior"/>
    <s v="Chennai"/>
    <x v="6"/>
    <x v="1"/>
    <x v="0"/>
    <x v="23"/>
    <n v="6"/>
    <n v="900"/>
    <n v="25"/>
    <x v="24"/>
    <x v="0"/>
    <n v="1158.55"/>
    <n v="0.28606172839506172"/>
    <x v="1"/>
    <s v="Card"/>
    <n v="5"/>
    <s v="No"/>
  </r>
  <r>
    <s v="ORD00409"/>
    <d v="2025-02-24T00:00:00"/>
    <s v="2025"/>
    <n v="2"/>
    <x v="1"/>
    <d v="2025-03-03T00:00:00"/>
    <n v="7"/>
    <s v="CUST2974"/>
    <s v="Shaan Tata"/>
    <x v="0"/>
    <n v="65"/>
    <s v="Senior"/>
    <s v="Bhubaneswar"/>
    <x v="8"/>
    <x v="2"/>
    <x v="0"/>
    <x v="0"/>
    <n v="7"/>
    <n v="2500"/>
    <n v="0"/>
    <x v="239"/>
    <x v="1"/>
    <n v="6008.2"/>
    <n v="0.34332571428571429"/>
    <x v="1"/>
    <s v="Card"/>
    <n v="1"/>
    <s v="No"/>
  </r>
  <r>
    <s v="ORD00427"/>
    <d v="2026-02-25T00:00:00"/>
    <s v="2026"/>
    <n v="2"/>
    <x v="1"/>
    <d v="2026-03-01T00:00:00"/>
    <n v="4"/>
    <s v="CUST4646"/>
    <s v="Nirvi Sagar"/>
    <x v="0"/>
    <n v="31"/>
    <s v="Senior"/>
    <s v="Bengaluru"/>
    <x v="1"/>
    <x v="1"/>
    <x v="2"/>
    <x v="7"/>
    <n v="8"/>
    <n v="5000"/>
    <n v="25"/>
    <x v="80"/>
    <x v="1"/>
    <n v="10088.6"/>
    <n v="0.33628666666666668"/>
    <x v="0"/>
    <s v="UPI"/>
    <n v="4"/>
    <s v="No"/>
  </r>
  <r>
    <s v="ORD00441"/>
    <d v="2025-02-13T00:00:00"/>
    <s v="2025"/>
    <n v="2"/>
    <x v="1"/>
    <d v="2025-02-14T00:00:00"/>
    <n v="1"/>
    <s v="CUST2936"/>
    <s v="Lavanya Mane"/>
    <x v="0"/>
    <n v="47"/>
    <s v="Senior"/>
    <s v="Bhubaneswar"/>
    <x v="8"/>
    <x v="2"/>
    <x v="1"/>
    <x v="10"/>
    <n v="7"/>
    <n v="25000"/>
    <n v="15"/>
    <x v="240"/>
    <x v="1"/>
    <n v="64569.06"/>
    <n v="0.43407771428571429"/>
    <x v="1"/>
    <s v="Card"/>
    <n v="3"/>
    <s v="No"/>
  </r>
  <r>
    <s v="ORD00464"/>
    <d v="2025-02-18T00:00:00"/>
    <s v="2025"/>
    <n v="2"/>
    <x v="1"/>
    <d v="2025-02-25T00:00:00"/>
    <n v="7"/>
    <s v="CUST7835"/>
    <s v="Ira Keer"/>
    <x v="0"/>
    <n v="36"/>
    <s v="Senior"/>
    <s v="Bhubaneswar"/>
    <x v="8"/>
    <x v="2"/>
    <x v="2"/>
    <x v="15"/>
    <n v="1"/>
    <n v="15000"/>
    <n v="0"/>
    <x v="107"/>
    <x v="1"/>
    <n v="3345.96"/>
    <n v="0.22306400000000001"/>
    <x v="0"/>
    <s v="Cash"/>
    <n v="2"/>
    <s v="No"/>
  </r>
  <r>
    <s v="ORD00476"/>
    <d v="2026-02-23T00:00:00"/>
    <s v="2026"/>
    <n v="2"/>
    <x v="1"/>
    <d v="2026-03-01T00:00:00"/>
    <n v="6"/>
    <s v="CUST5466"/>
    <s v="Kavya Mall"/>
    <x v="1"/>
    <n v="35"/>
    <s v="Senior"/>
    <s v="Pune"/>
    <x v="7"/>
    <x v="3"/>
    <x v="1"/>
    <x v="5"/>
    <n v="7"/>
    <n v="2000"/>
    <n v="15"/>
    <x v="197"/>
    <x v="1"/>
    <n v="2134.83"/>
    <n v="0.17939747899159664"/>
    <x v="1"/>
    <s v="Card"/>
    <n v="2"/>
    <s v="No"/>
  </r>
  <r>
    <s v="ORD00530"/>
    <d v="2026-02-19T00:00:00"/>
    <s v="2026"/>
    <n v="2"/>
    <x v="1"/>
    <d v="2026-02-20T00:00:00"/>
    <n v="1"/>
    <s v="CUST3394"/>
    <s v="Aniruddh Kala"/>
    <x v="1"/>
    <n v="47"/>
    <s v="Senior"/>
    <s v="Patna"/>
    <x v="9"/>
    <x v="2"/>
    <x v="2"/>
    <x v="14"/>
    <n v="3"/>
    <n v="30000"/>
    <n v="0"/>
    <x v="241"/>
    <x v="1"/>
    <n v="31910.880000000001"/>
    <n v="0.35456533333333334"/>
    <x v="0"/>
    <s v="Card"/>
    <n v="4"/>
    <s v="No"/>
  </r>
  <r>
    <s v="ORD00531"/>
    <d v="2025-02-16T00:00:00"/>
    <s v="2025"/>
    <n v="2"/>
    <x v="1"/>
    <d v="2025-02-19T00:00:00"/>
    <n v="3"/>
    <s v="CUST5778"/>
    <s v="Oorja Dua"/>
    <x v="0"/>
    <n v="50"/>
    <s v="Senior"/>
    <s v="Mumbai"/>
    <x v="7"/>
    <x v="3"/>
    <x v="2"/>
    <x v="3"/>
    <n v="3"/>
    <n v="7000"/>
    <n v="20"/>
    <x v="200"/>
    <x v="1"/>
    <n v="5663.07"/>
    <n v="0.33708749999999998"/>
    <x v="1"/>
    <s v="UPI"/>
    <n v="3"/>
    <s v="No"/>
  </r>
  <r>
    <s v="ORD00533"/>
    <d v="2025-02-23T00:00:00"/>
    <s v="2025"/>
    <n v="2"/>
    <x v="1"/>
    <d v="2025-02-25T00:00:00"/>
    <n v="2"/>
    <s v="CUST2678"/>
    <s v="Dishani Tiwari"/>
    <x v="0"/>
    <n v="27"/>
    <s v="Senior"/>
    <s v="Lucknow"/>
    <x v="0"/>
    <x v="0"/>
    <x v="2"/>
    <x v="15"/>
    <n v="2"/>
    <n v="15000"/>
    <n v="15"/>
    <x v="17"/>
    <x v="1"/>
    <n v="7365.11"/>
    <n v="0.2888278431372549"/>
    <x v="2"/>
    <s v="Card"/>
    <n v="1"/>
    <s v="No"/>
  </r>
  <r>
    <s v="ORD00538"/>
    <d v="2025-02-03T00:00:00"/>
    <s v="2025"/>
    <n v="2"/>
    <x v="1"/>
    <d v="2025-02-08T00:00:00"/>
    <n v="5"/>
    <s v="CUST6698"/>
    <s v="Navya Wable"/>
    <x v="1"/>
    <n v="28"/>
    <s v="Senior"/>
    <s v="Lucknow"/>
    <x v="0"/>
    <x v="0"/>
    <x v="0"/>
    <x v="19"/>
    <n v="2"/>
    <n v="1200"/>
    <n v="0"/>
    <x v="64"/>
    <x v="0"/>
    <n v="391.55"/>
    <n v="0.16314583333333335"/>
    <x v="1"/>
    <s v="Card"/>
    <n v="1"/>
    <s v="No"/>
  </r>
  <r>
    <s v="ORD00541"/>
    <d v="2025-02-11T00:00:00"/>
    <s v="2025"/>
    <n v="2"/>
    <x v="1"/>
    <d v="2025-02-13T00:00:00"/>
    <n v="2"/>
    <s v="CUST9123"/>
    <s v="Yuvraj  Agrawal"/>
    <x v="1"/>
    <n v="63"/>
    <s v="Senior"/>
    <s v="Pune"/>
    <x v="7"/>
    <x v="3"/>
    <x v="0"/>
    <x v="0"/>
    <n v="2"/>
    <n v="2500"/>
    <n v="10"/>
    <x v="148"/>
    <x v="0"/>
    <n v="1247.4000000000001"/>
    <n v="0.2772"/>
    <x v="1"/>
    <s v="Cash"/>
    <n v="4"/>
    <s v="No"/>
  </r>
  <r>
    <s v="ORD00542"/>
    <d v="2025-02-13T00:00:00"/>
    <s v="2025"/>
    <n v="2"/>
    <x v="1"/>
    <d v="2025-02-16T00:00:00"/>
    <n v="3"/>
    <s v="CUST8273"/>
    <s v="Stuvan Saraf"/>
    <x v="0"/>
    <n v="53"/>
    <s v="Senior"/>
    <s v="Delhi"/>
    <x v="4"/>
    <x v="0"/>
    <x v="4"/>
    <x v="13"/>
    <n v="4"/>
    <n v="4500"/>
    <n v="0"/>
    <x v="85"/>
    <x v="1"/>
    <n v="2463.0500000000002"/>
    <n v="0.13683611111111113"/>
    <x v="0"/>
    <s v="Card"/>
    <n v="4"/>
    <s v="No"/>
  </r>
  <r>
    <s v="ORD00590"/>
    <d v="2026-02-16T00:00:00"/>
    <s v="2026"/>
    <n v="2"/>
    <x v="1"/>
    <d v="2026-02-20T00:00:00"/>
    <n v="4"/>
    <s v="CUST8805"/>
    <s v="Ehsaan Mandal"/>
    <x v="1"/>
    <n v="54"/>
    <s v="Senior"/>
    <s v="Kolkata"/>
    <x v="3"/>
    <x v="2"/>
    <x v="3"/>
    <x v="6"/>
    <n v="7"/>
    <n v="1200"/>
    <n v="10"/>
    <x v="190"/>
    <x v="0"/>
    <n v="1777.71"/>
    <n v="0.23514682539682541"/>
    <x v="2"/>
    <s v="Card"/>
    <n v="4"/>
    <s v="No"/>
  </r>
  <r>
    <s v="ORD00591"/>
    <d v="2026-02-13T00:00:00"/>
    <s v="2026"/>
    <n v="2"/>
    <x v="1"/>
    <d v="2026-02-18T00:00:00"/>
    <n v="5"/>
    <s v="CUST6599"/>
    <s v="Alisha Ranganathan"/>
    <x v="1"/>
    <n v="61"/>
    <s v="Senior"/>
    <s v="Mumbai"/>
    <x v="7"/>
    <x v="3"/>
    <x v="2"/>
    <x v="7"/>
    <n v="2"/>
    <n v="5000"/>
    <n v="10"/>
    <x v="51"/>
    <x v="0"/>
    <n v="2575.11"/>
    <n v="0.28612333333333334"/>
    <x v="0"/>
    <s v="UPI"/>
    <n v="1"/>
    <s v="No"/>
  </r>
  <r>
    <s v="ORD00593"/>
    <d v="2026-02-17T00:00:00"/>
    <s v="2026"/>
    <n v="2"/>
    <x v="1"/>
    <d v="2026-02-21T00:00:00"/>
    <n v="4"/>
    <s v="CUST2548"/>
    <s v="Romil Bhasin"/>
    <x v="1"/>
    <n v="60"/>
    <s v="Senior"/>
    <s v="Patna"/>
    <x v="9"/>
    <x v="2"/>
    <x v="0"/>
    <x v="23"/>
    <n v="6"/>
    <n v="900"/>
    <n v="10"/>
    <x v="242"/>
    <x v="0"/>
    <n v="1190.95"/>
    <n v="0.24505144032921811"/>
    <x v="1"/>
    <s v="Cash"/>
    <n v="5"/>
    <s v="Yes"/>
  </r>
  <r>
    <s v="ORD00598"/>
    <d v="2025-02-07T00:00:00"/>
    <s v="2025"/>
    <n v="2"/>
    <x v="1"/>
    <d v="2025-02-13T00:00:00"/>
    <n v="6"/>
    <s v="CUST3378"/>
    <s v="Shanaya Choudhury"/>
    <x v="0"/>
    <n v="45"/>
    <s v="Senior"/>
    <s v="Bhubaneswar"/>
    <x v="8"/>
    <x v="2"/>
    <x v="0"/>
    <x v="19"/>
    <n v="2"/>
    <n v="1200"/>
    <n v="10"/>
    <x v="70"/>
    <x v="0"/>
    <n v="390.09"/>
    <n v="0.18059722222222221"/>
    <x v="2"/>
    <s v="Card"/>
    <n v="2"/>
    <s v="No"/>
  </r>
  <r>
    <s v="ORD00603"/>
    <d v="2026-02-27T00:00:00"/>
    <s v="2026"/>
    <n v="2"/>
    <x v="1"/>
    <d v="2026-03-04T00:00:00"/>
    <n v="5"/>
    <s v="CUST4599"/>
    <s v="Tushar Sule"/>
    <x v="1"/>
    <n v="56"/>
    <s v="Senior"/>
    <s v="Patna"/>
    <x v="9"/>
    <x v="2"/>
    <x v="3"/>
    <x v="20"/>
    <n v="5"/>
    <n v="1500"/>
    <n v="25"/>
    <x v="243"/>
    <x v="0"/>
    <n v="1130.71"/>
    <n v="0.20101511111111112"/>
    <x v="1"/>
    <s v="Cash"/>
    <n v="4"/>
    <s v="No"/>
  </r>
  <r>
    <s v="ORD00612"/>
    <d v="2025-02-05T00:00:00"/>
    <s v="2025"/>
    <n v="2"/>
    <x v="1"/>
    <d v="2025-02-09T00:00:00"/>
    <n v="4"/>
    <s v="CUST3385"/>
    <s v="Misha Raju"/>
    <x v="0"/>
    <n v="63"/>
    <s v="Senior"/>
    <s v="Lucknow"/>
    <x v="0"/>
    <x v="0"/>
    <x v="1"/>
    <x v="2"/>
    <n v="6"/>
    <n v="55000"/>
    <n v="10"/>
    <x v="244"/>
    <x v="1"/>
    <n v="91898.39"/>
    <n v="0.30942218855218856"/>
    <x v="0"/>
    <s v="Card"/>
    <n v="2"/>
    <s v="No"/>
  </r>
  <r>
    <s v="ORD00617"/>
    <d v="2025-02-12T00:00:00"/>
    <s v="2025"/>
    <n v="2"/>
    <x v="1"/>
    <d v="2025-02-16T00:00:00"/>
    <n v="4"/>
    <s v="CUST9278"/>
    <s v="Mehul Chakrabarti"/>
    <x v="0"/>
    <n v="64"/>
    <s v="Senior"/>
    <s v="Hyderabad"/>
    <x v="10"/>
    <x v="1"/>
    <x v="4"/>
    <x v="8"/>
    <n v="6"/>
    <n v="3500"/>
    <n v="0"/>
    <x v="9"/>
    <x v="1"/>
    <n v="9099.16"/>
    <n v="0.43329333333333331"/>
    <x v="1"/>
    <s v="Cash"/>
    <n v="1"/>
    <s v="No"/>
  </r>
  <r>
    <s v="ORD00628"/>
    <d v="2025-02-24T00:00:00"/>
    <s v="2025"/>
    <n v="2"/>
    <x v="1"/>
    <d v="2025-02-25T00:00:00"/>
    <n v="1"/>
    <s v="CUST6060"/>
    <s v="Shalv Ghosh"/>
    <x v="0"/>
    <n v="59"/>
    <s v="Senior"/>
    <s v="Lucknow"/>
    <x v="0"/>
    <x v="0"/>
    <x v="1"/>
    <x v="10"/>
    <n v="1"/>
    <n v="25000"/>
    <n v="20"/>
    <x v="245"/>
    <x v="1"/>
    <n v="5347.72"/>
    <n v="0.26738600000000001"/>
    <x v="2"/>
    <s v="Card"/>
    <n v="4"/>
    <s v="No"/>
  </r>
  <r>
    <s v="ORD00633"/>
    <d v="2025-02-24T00:00:00"/>
    <s v="2025"/>
    <n v="2"/>
    <x v="1"/>
    <d v="2025-03-01T00:00:00"/>
    <n v="5"/>
    <s v="CUST4874"/>
    <s v="Nishith Brar"/>
    <x v="1"/>
    <n v="50"/>
    <s v="Senior"/>
    <s v="Lucknow"/>
    <x v="0"/>
    <x v="0"/>
    <x v="3"/>
    <x v="6"/>
    <n v="5"/>
    <n v="1200"/>
    <n v="0"/>
    <x v="32"/>
    <x v="0"/>
    <n v="2031.49"/>
    <n v="0.33858166666666667"/>
    <x v="0"/>
    <s v="Card"/>
    <n v="5"/>
    <s v="No"/>
  </r>
  <r>
    <s v="ORD00642"/>
    <d v="2026-02-14T00:00:00"/>
    <s v="2026"/>
    <n v="2"/>
    <x v="1"/>
    <d v="2026-02-20T00:00:00"/>
    <n v="6"/>
    <s v="CUST6862"/>
    <s v="Zaina Walla"/>
    <x v="0"/>
    <n v="23"/>
    <s v="Senior"/>
    <s v="Kolkata"/>
    <x v="3"/>
    <x v="2"/>
    <x v="4"/>
    <x v="9"/>
    <n v="4"/>
    <n v="1800"/>
    <n v="15"/>
    <x v="56"/>
    <x v="0"/>
    <n v="682.05"/>
    <n v="0.11144607843137254"/>
    <x v="1"/>
    <s v="Cash"/>
    <n v="1"/>
    <s v="No"/>
  </r>
  <r>
    <s v="ORD00657"/>
    <d v="2026-02-03T00:00:00"/>
    <s v="2026"/>
    <n v="2"/>
    <x v="1"/>
    <d v="2026-02-06T00:00:00"/>
    <n v="3"/>
    <s v="CUST4102"/>
    <s v="Mannat Atwal"/>
    <x v="1"/>
    <n v="62"/>
    <s v="Senior"/>
    <s v="Patna"/>
    <x v="9"/>
    <x v="2"/>
    <x v="3"/>
    <x v="21"/>
    <n v="6"/>
    <n v="60"/>
    <n v="20"/>
    <x v="246"/>
    <x v="0"/>
    <n v="72.540000000000006"/>
    <n v="0.25187500000000002"/>
    <x v="0"/>
    <s v="UPI"/>
    <n v="3"/>
    <s v="No"/>
  </r>
  <r>
    <s v="ORD00660"/>
    <d v="2026-02-10T00:00:00"/>
    <s v="2026"/>
    <n v="2"/>
    <x v="1"/>
    <d v="2026-02-14T00:00:00"/>
    <n v="4"/>
    <s v="CUST4185"/>
    <s v="Kabir Garde"/>
    <x v="1"/>
    <n v="20"/>
    <s v="Teen"/>
    <s v="Hyderabad"/>
    <x v="10"/>
    <x v="1"/>
    <x v="2"/>
    <x v="15"/>
    <n v="5"/>
    <n v="15000"/>
    <n v="5"/>
    <x v="247"/>
    <x v="1"/>
    <n v="26602.560000000001"/>
    <n v="0.37336926315789476"/>
    <x v="0"/>
    <s v="Cash"/>
    <n v="3"/>
    <s v="No"/>
  </r>
  <r>
    <s v="ORD00683"/>
    <d v="2026-02-09T00:00:00"/>
    <s v="2026"/>
    <n v="2"/>
    <x v="1"/>
    <d v="2026-02-15T00:00:00"/>
    <n v="6"/>
    <s v="CUST1715"/>
    <s v="Nehmat Loke"/>
    <x v="0"/>
    <n v="28"/>
    <s v="Senior"/>
    <s v="Pune"/>
    <x v="7"/>
    <x v="3"/>
    <x v="0"/>
    <x v="23"/>
    <n v="2"/>
    <n v="900"/>
    <n v="25"/>
    <x v="27"/>
    <x v="0"/>
    <n v="264.20999999999998"/>
    <n v="0.19571111111111109"/>
    <x v="0"/>
    <s v="Cash"/>
    <n v="2"/>
    <s v="No"/>
  </r>
  <r>
    <s v="ORD00689"/>
    <d v="2026-02-11T00:00:00"/>
    <s v="2026"/>
    <n v="2"/>
    <x v="1"/>
    <d v="2026-02-12T00:00:00"/>
    <n v="1"/>
    <s v="CUST7399"/>
    <s v="Damini Wali"/>
    <x v="1"/>
    <n v="46"/>
    <s v="Senior"/>
    <s v="Hyderabad"/>
    <x v="10"/>
    <x v="1"/>
    <x v="0"/>
    <x v="0"/>
    <n v="1"/>
    <n v="2500"/>
    <n v="15"/>
    <x v="248"/>
    <x v="0"/>
    <n v="385.71"/>
    <n v="0.18151058823529412"/>
    <x v="2"/>
    <s v="Card"/>
    <n v="2"/>
    <s v="No"/>
  </r>
  <r>
    <s v="ORD00693"/>
    <d v="2025-02-06T00:00:00"/>
    <s v="2025"/>
    <n v="2"/>
    <x v="1"/>
    <d v="2025-02-08T00:00:00"/>
    <n v="2"/>
    <s v="CUST2081"/>
    <s v="Madhav Chopra"/>
    <x v="1"/>
    <n v="59"/>
    <s v="Senior"/>
    <s v="Kolkata"/>
    <x v="3"/>
    <x v="2"/>
    <x v="4"/>
    <x v="16"/>
    <n v="2"/>
    <n v="800"/>
    <n v="5"/>
    <x v="170"/>
    <x v="0"/>
    <n v="465.3"/>
    <n v="0.3061184210526316"/>
    <x v="2"/>
    <s v="Cash"/>
    <n v="5"/>
    <s v="No"/>
  </r>
  <r>
    <s v="ORD00709"/>
    <d v="2025-02-28T00:00:00"/>
    <s v="2025"/>
    <n v="2"/>
    <x v="1"/>
    <d v="2025-03-06T00:00:00"/>
    <n v="6"/>
    <s v="CUST5951"/>
    <s v="Kismat Chawla"/>
    <x v="1"/>
    <n v="55"/>
    <s v="Senior"/>
    <s v="Pune"/>
    <x v="7"/>
    <x v="3"/>
    <x v="3"/>
    <x v="6"/>
    <n v="2"/>
    <n v="1200"/>
    <n v="25"/>
    <x v="100"/>
    <x v="0"/>
    <n v="449.25"/>
    <n v="0.24958333333333332"/>
    <x v="0"/>
    <s v="Cash"/>
    <n v="3"/>
    <s v="No"/>
  </r>
  <r>
    <s v="ORD00741"/>
    <d v="2026-02-10T00:00:00"/>
    <s v="2026"/>
    <n v="2"/>
    <x v="1"/>
    <d v="2026-02-12T00:00:00"/>
    <n v="2"/>
    <s v="CUST2156"/>
    <s v="Tarini Batra"/>
    <x v="1"/>
    <n v="58"/>
    <s v="Senior"/>
    <s v="Patna"/>
    <x v="9"/>
    <x v="2"/>
    <x v="2"/>
    <x v="14"/>
    <n v="3"/>
    <n v="30000"/>
    <n v="15"/>
    <x v="30"/>
    <x v="1"/>
    <n v="12427.52"/>
    <n v="0.16245124183006537"/>
    <x v="0"/>
    <s v="UPI"/>
    <n v="3"/>
    <s v="No"/>
  </r>
  <r>
    <s v="ORD00752"/>
    <d v="2026-02-24T00:00:00"/>
    <s v="2026"/>
    <n v="2"/>
    <x v="1"/>
    <d v="2026-02-26T00:00:00"/>
    <n v="2"/>
    <s v="CUST9832"/>
    <s v="Anvi Varma"/>
    <x v="0"/>
    <n v="36"/>
    <s v="Senior"/>
    <s v="Pune"/>
    <x v="7"/>
    <x v="3"/>
    <x v="3"/>
    <x v="17"/>
    <n v="5"/>
    <n v="450"/>
    <n v="5"/>
    <x v="116"/>
    <x v="0"/>
    <n v="960.2"/>
    <n v="0.44921637426900585"/>
    <x v="0"/>
    <s v="Cash"/>
    <n v="5"/>
    <s v="No"/>
  </r>
  <r>
    <s v="ORD00754"/>
    <d v="2026-02-05T00:00:00"/>
    <s v="2026"/>
    <n v="2"/>
    <x v="1"/>
    <d v="2026-02-11T00:00:00"/>
    <n v="6"/>
    <s v="CUST4050"/>
    <s v="Ojas Sankar"/>
    <x v="1"/>
    <n v="40"/>
    <s v="Senior"/>
    <s v="Hyderabad"/>
    <x v="10"/>
    <x v="1"/>
    <x v="1"/>
    <x v="1"/>
    <n v="8"/>
    <n v="40000"/>
    <n v="5"/>
    <x v="249"/>
    <x v="1"/>
    <n v="127783.26"/>
    <n v="0.42033967105263154"/>
    <x v="0"/>
    <s v="Card"/>
    <n v="5"/>
    <s v="No"/>
  </r>
  <r>
    <s v="ORD00777"/>
    <d v="2025-02-20T00:00:00"/>
    <s v="2025"/>
    <n v="2"/>
    <x v="1"/>
    <d v="2025-02-24T00:00:00"/>
    <n v="4"/>
    <s v="CUST3973"/>
    <s v="Ahana  Sur"/>
    <x v="1"/>
    <n v="29"/>
    <s v="Senior"/>
    <s v="Chennai"/>
    <x v="6"/>
    <x v="1"/>
    <x v="2"/>
    <x v="12"/>
    <n v="8"/>
    <n v="25000"/>
    <n v="25"/>
    <x v="204"/>
    <x v="1"/>
    <n v="58028.65"/>
    <n v="0.38685766666666666"/>
    <x v="2"/>
    <s v="Card"/>
    <n v="3"/>
    <s v="Yes"/>
  </r>
  <r>
    <s v="ORD00780"/>
    <d v="2026-02-17T00:00:00"/>
    <s v="2026"/>
    <n v="2"/>
    <x v="1"/>
    <d v="2026-02-19T00:00:00"/>
    <n v="2"/>
    <s v="CUST1221"/>
    <s v="Amani Kashyap"/>
    <x v="0"/>
    <n v="24"/>
    <s v="Senior"/>
    <s v="Lucknow"/>
    <x v="0"/>
    <x v="0"/>
    <x v="4"/>
    <x v="16"/>
    <n v="4"/>
    <n v="800"/>
    <n v="5"/>
    <x v="250"/>
    <x v="0"/>
    <n v="856.83"/>
    <n v="0.28185197368421055"/>
    <x v="2"/>
    <s v="UPI"/>
    <n v="5"/>
    <s v="No"/>
  </r>
  <r>
    <s v="ORD00781"/>
    <d v="2025-02-12T00:00:00"/>
    <s v="2025"/>
    <n v="2"/>
    <x v="1"/>
    <d v="2025-02-15T00:00:00"/>
    <n v="3"/>
    <s v="CUST8846"/>
    <s v="Jayant Som"/>
    <x v="0"/>
    <n v="33"/>
    <s v="Senior"/>
    <s v="Hyderabad"/>
    <x v="10"/>
    <x v="1"/>
    <x v="0"/>
    <x v="23"/>
    <n v="2"/>
    <n v="900"/>
    <n v="0"/>
    <x v="100"/>
    <x v="0"/>
    <n v="290.3"/>
    <n v="0.1612777777777778"/>
    <x v="2"/>
    <s v="Cash"/>
    <n v="1"/>
    <s v="No"/>
  </r>
  <r>
    <s v="ORD00796"/>
    <d v="2025-02-04T00:00:00"/>
    <s v="2025"/>
    <n v="2"/>
    <x v="1"/>
    <d v="2025-02-08T00:00:00"/>
    <n v="4"/>
    <s v="CUST8821"/>
    <s v="Mohanlal Chander"/>
    <x v="1"/>
    <n v="59"/>
    <s v="Senior"/>
    <s v="Bhubaneswar"/>
    <x v="8"/>
    <x v="2"/>
    <x v="3"/>
    <x v="22"/>
    <n v="3"/>
    <n v="300"/>
    <n v="0"/>
    <x v="132"/>
    <x v="0"/>
    <n v="151.94999999999999"/>
    <n v="0.16883333333333331"/>
    <x v="2"/>
    <s v="Card"/>
    <n v="4"/>
    <s v="No"/>
  </r>
  <r>
    <s v="ORD00817"/>
    <d v="2025-02-05T00:00:00"/>
    <s v="2025"/>
    <n v="2"/>
    <x v="1"/>
    <d v="2025-02-12T00:00:00"/>
    <n v="7"/>
    <s v="CUST9887"/>
    <s v="Aniruddh Dyal"/>
    <x v="1"/>
    <n v="51"/>
    <s v="Senior"/>
    <s v="Ahmedabad"/>
    <x v="5"/>
    <x v="3"/>
    <x v="1"/>
    <x v="10"/>
    <n v="8"/>
    <n v="25000"/>
    <n v="15"/>
    <x v="156"/>
    <x v="1"/>
    <n v="54299.27"/>
    <n v="0.31940747058823526"/>
    <x v="1"/>
    <s v="UPI"/>
    <n v="5"/>
    <s v="No"/>
  </r>
  <r>
    <s v="ORD00836"/>
    <d v="2026-02-15T00:00:00"/>
    <s v="2026"/>
    <n v="2"/>
    <x v="1"/>
    <d v="2026-02-18T00:00:00"/>
    <n v="3"/>
    <s v="CUST7094"/>
    <s v="Jiya Loyal"/>
    <x v="0"/>
    <n v="38"/>
    <s v="Senior"/>
    <s v="Bengaluru"/>
    <x v="1"/>
    <x v="1"/>
    <x v="1"/>
    <x v="5"/>
    <n v="1"/>
    <n v="2000"/>
    <n v="25"/>
    <x v="65"/>
    <x v="0"/>
    <n v="502.34"/>
    <n v="0.33489333333333332"/>
    <x v="0"/>
    <s v="Card"/>
    <n v="4"/>
    <s v="No"/>
  </r>
  <r>
    <s v="ORD00848"/>
    <d v="2026-02-18T00:00:00"/>
    <s v="2026"/>
    <n v="2"/>
    <x v="1"/>
    <d v="2026-02-20T00:00:00"/>
    <n v="2"/>
    <s v="CUST6957"/>
    <s v="Stuvan Reddy"/>
    <x v="1"/>
    <n v="46"/>
    <s v="Senior"/>
    <s v="Kolkata"/>
    <x v="3"/>
    <x v="2"/>
    <x v="0"/>
    <x v="19"/>
    <n v="7"/>
    <n v="1200"/>
    <n v="5"/>
    <x v="251"/>
    <x v="0"/>
    <n v="3399.29"/>
    <n v="0.42597619047619045"/>
    <x v="0"/>
    <s v="Cash"/>
    <n v="4"/>
    <s v="No"/>
  </r>
  <r>
    <s v="ORD00869"/>
    <d v="2026-02-22T00:00:00"/>
    <s v="2026"/>
    <n v="2"/>
    <x v="1"/>
    <d v="2026-03-01T00:00:00"/>
    <n v="7"/>
    <s v="CUST3303"/>
    <s v="Purab Master"/>
    <x v="1"/>
    <n v="33"/>
    <s v="Senior"/>
    <s v="Kolkata"/>
    <x v="3"/>
    <x v="2"/>
    <x v="0"/>
    <x v="23"/>
    <n v="3"/>
    <n v="900"/>
    <n v="20"/>
    <x v="70"/>
    <x v="0"/>
    <n v="561.29"/>
    <n v="0.25985648148148144"/>
    <x v="2"/>
    <s v="UPI"/>
    <n v="5"/>
    <s v="No"/>
  </r>
  <r>
    <s v="ORD00879"/>
    <d v="2025-02-22T00:00:00"/>
    <s v="2025"/>
    <n v="2"/>
    <x v="1"/>
    <d v="2025-03-01T00:00:00"/>
    <n v="7"/>
    <s v="CUST5963"/>
    <s v="Uthkarsh Balay"/>
    <x v="1"/>
    <n v="22"/>
    <s v="Senior"/>
    <s v="Bhubaneswar"/>
    <x v="8"/>
    <x v="2"/>
    <x v="3"/>
    <x v="22"/>
    <n v="8"/>
    <n v="300"/>
    <n v="20"/>
    <x v="252"/>
    <x v="0"/>
    <n v="421.17"/>
    <n v="0.219359375"/>
    <x v="1"/>
    <s v="Cash"/>
    <n v="5"/>
    <s v="No"/>
  </r>
  <r>
    <s v="ORD00888"/>
    <d v="2025-02-17T00:00:00"/>
    <s v="2025"/>
    <n v="2"/>
    <x v="1"/>
    <d v="2025-02-22T00:00:00"/>
    <n v="5"/>
    <s v="CUST4955"/>
    <s v="Raghav Bassi"/>
    <x v="1"/>
    <n v="43"/>
    <s v="Senior"/>
    <s v="Kolkata"/>
    <x v="3"/>
    <x v="2"/>
    <x v="1"/>
    <x v="18"/>
    <n v="2"/>
    <n v="18000"/>
    <n v="20"/>
    <x v="92"/>
    <x v="1"/>
    <n v="8212.5300000000007"/>
    <n v="0.2851572916666667"/>
    <x v="2"/>
    <s v="UPI"/>
    <n v="3"/>
    <s v="No"/>
  </r>
  <r>
    <s v="ORD00919"/>
    <d v="2025-02-27T00:00:00"/>
    <s v="2025"/>
    <n v="2"/>
    <x v="1"/>
    <d v="2025-03-03T00:00:00"/>
    <n v="4"/>
    <s v="CUST8138"/>
    <s v="Divit Thaman"/>
    <x v="1"/>
    <n v="48"/>
    <s v="Senior"/>
    <s v="Patna"/>
    <x v="9"/>
    <x v="2"/>
    <x v="2"/>
    <x v="15"/>
    <n v="2"/>
    <n v="15000"/>
    <n v="5"/>
    <x v="131"/>
    <x v="1"/>
    <n v="3891.4"/>
    <n v="0.13654035087719299"/>
    <x v="1"/>
    <s v="Cash"/>
    <n v="5"/>
    <s v="No"/>
  </r>
  <r>
    <s v="ORD00922"/>
    <d v="2025-02-26T00:00:00"/>
    <s v="2025"/>
    <n v="2"/>
    <x v="1"/>
    <d v="2025-03-03T00:00:00"/>
    <n v="5"/>
    <s v="CUST6150"/>
    <s v="Taimur Cheema"/>
    <x v="0"/>
    <n v="40"/>
    <s v="Senior"/>
    <s v="Pune"/>
    <x v="7"/>
    <x v="3"/>
    <x v="2"/>
    <x v="3"/>
    <n v="5"/>
    <n v="7000"/>
    <n v="10"/>
    <x v="103"/>
    <x v="1"/>
    <n v="8809.84"/>
    <n v="0.27967746031746032"/>
    <x v="0"/>
    <s v="UPI"/>
    <n v="2"/>
    <s v="No"/>
  </r>
  <r>
    <s v="ORD00947"/>
    <d v="2025-02-20T00:00:00"/>
    <s v="2025"/>
    <n v="2"/>
    <x v="1"/>
    <d v="2025-02-21T00:00:00"/>
    <n v="1"/>
    <s v="CUST7949"/>
    <s v="Neelofar Loke"/>
    <x v="1"/>
    <n v="28"/>
    <s v="Senior"/>
    <s v="Bhubaneswar"/>
    <x v="8"/>
    <x v="2"/>
    <x v="0"/>
    <x v="4"/>
    <n v="3"/>
    <n v="3200"/>
    <n v="25"/>
    <x v="69"/>
    <x v="0"/>
    <n v="1036.98"/>
    <n v="0.14402500000000001"/>
    <x v="0"/>
    <s v="Card"/>
    <n v="4"/>
    <s v="No"/>
  </r>
  <r>
    <s v="ORD00948"/>
    <d v="2025-02-13T00:00:00"/>
    <s v="2025"/>
    <n v="2"/>
    <x v="1"/>
    <d v="2025-02-17T00:00:00"/>
    <n v="4"/>
    <s v="CUST5820"/>
    <s v="Umang Sankar"/>
    <x v="1"/>
    <n v="51"/>
    <s v="Senior"/>
    <s v="Ahmedabad"/>
    <x v="5"/>
    <x v="3"/>
    <x v="0"/>
    <x v="23"/>
    <n v="3"/>
    <n v="900"/>
    <n v="5"/>
    <x v="217"/>
    <x v="0"/>
    <n v="893.73"/>
    <n v="0.34843274853801171"/>
    <x v="1"/>
    <s v="UPI"/>
    <n v="2"/>
    <s v="No"/>
  </r>
  <r>
    <s v="ORD00951"/>
    <d v="2026-02-24T00:00:00"/>
    <s v="2026"/>
    <n v="2"/>
    <x v="1"/>
    <d v="2026-02-26T00:00:00"/>
    <n v="2"/>
    <s v="CUST2093"/>
    <s v="Ojas Varkey"/>
    <x v="1"/>
    <n v="58"/>
    <s v="Senior"/>
    <s v="Lucknow"/>
    <x v="0"/>
    <x v="0"/>
    <x v="2"/>
    <x v="14"/>
    <n v="1"/>
    <n v="30000"/>
    <n v="5"/>
    <x v="131"/>
    <x v="1"/>
    <n v="10086.06"/>
    <n v="0.35389684210526312"/>
    <x v="0"/>
    <s v="UPI"/>
    <n v="4"/>
    <s v="No"/>
  </r>
  <r>
    <s v="ORD00952"/>
    <d v="2026-02-14T00:00:00"/>
    <s v="2026"/>
    <n v="2"/>
    <x v="1"/>
    <d v="2026-02-19T00:00:00"/>
    <n v="5"/>
    <s v="CUST7607"/>
    <s v="Saksham Som"/>
    <x v="1"/>
    <n v="53"/>
    <s v="Senior"/>
    <s v="Lucknow"/>
    <x v="0"/>
    <x v="0"/>
    <x v="2"/>
    <x v="3"/>
    <n v="3"/>
    <n v="7000"/>
    <n v="0"/>
    <x v="9"/>
    <x v="1"/>
    <n v="4079.66"/>
    <n v="0.19426952380952381"/>
    <x v="1"/>
    <s v="Card"/>
    <n v="3"/>
    <s v="No"/>
  </r>
  <r>
    <s v="ORD00955"/>
    <d v="2025-02-21T00:00:00"/>
    <s v="2025"/>
    <n v="2"/>
    <x v="1"/>
    <d v="2025-02-27T00:00:00"/>
    <n v="6"/>
    <s v="CUST8728"/>
    <s v="Alisha Chacko"/>
    <x v="1"/>
    <n v="37"/>
    <s v="Senior"/>
    <s v="Lucknow"/>
    <x v="0"/>
    <x v="0"/>
    <x v="1"/>
    <x v="10"/>
    <n v="7"/>
    <n v="25000"/>
    <n v="15"/>
    <x v="240"/>
    <x v="1"/>
    <n v="26645.31"/>
    <n v="0.17912813445378153"/>
    <x v="1"/>
    <s v="UPI"/>
    <n v="4"/>
    <s v="No"/>
  </r>
  <r>
    <s v="ORD00971"/>
    <d v="2026-02-27T00:00:00"/>
    <s v="2026"/>
    <n v="2"/>
    <x v="1"/>
    <d v="2026-02-28T00:00:00"/>
    <n v="1"/>
    <s v="CUST6879"/>
    <s v="Anaya Sundaram"/>
    <x v="0"/>
    <n v="28"/>
    <s v="Senior"/>
    <s v="Delhi"/>
    <x v="4"/>
    <x v="0"/>
    <x v="3"/>
    <x v="17"/>
    <n v="6"/>
    <n v="450"/>
    <n v="25"/>
    <x v="63"/>
    <x v="0"/>
    <n v="271.26"/>
    <n v="0.13395555555555555"/>
    <x v="0"/>
    <s v="Card"/>
    <n v="2"/>
    <s v="No"/>
  </r>
  <r>
    <s v="ORD00977"/>
    <d v="2025-02-14T00:00:00"/>
    <s v="2025"/>
    <n v="2"/>
    <x v="1"/>
    <d v="2025-02-18T00:00:00"/>
    <n v="4"/>
    <s v="CUST4481"/>
    <s v="Amira Sagar"/>
    <x v="1"/>
    <n v="60"/>
    <s v="Senior"/>
    <s v="Delhi"/>
    <x v="4"/>
    <x v="0"/>
    <x v="3"/>
    <x v="20"/>
    <n v="2"/>
    <n v="1500"/>
    <n v="15"/>
    <x v="112"/>
    <x v="0"/>
    <n v="1032.81"/>
    <n v="0.40502352941176467"/>
    <x v="0"/>
    <s v="UPI"/>
    <n v="2"/>
    <s v="No"/>
  </r>
  <r>
    <s v="ORD00980"/>
    <d v="2026-02-26T00:00:00"/>
    <s v="2026"/>
    <n v="2"/>
    <x v="1"/>
    <d v="2026-03-01T00:00:00"/>
    <n v="3"/>
    <s v="CUST7292"/>
    <s v="Lakshay Sandal"/>
    <x v="0"/>
    <n v="45"/>
    <s v="Senior"/>
    <s v="Chennai"/>
    <x v="6"/>
    <x v="1"/>
    <x v="4"/>
    <x v="8"/>
    <n v="7"/>
    <n v="3500"/>
    <n v="25"/>
    <x v="66"/>
    <x v="1"/>
    <n v="2986.93"/>
    <n v="0.16255401360544217"/>
    <x v="0"/>
    <s v="Card"/>
    <n v="1"/>
    <s v="No"/>
  </r>
  <r>
    <s v="ORD00981"/>
    <d v="2025-02-08T00:00:00"/>
    <s v="2025"/>
    <n v="2"/>
    <x v="1"/>
    <d v="2025-02-10T00:00:00"/>
    <n v="2"/>
    <s v="CUST7524"/>
    <s v="Rania Chauhan"/>
    <x v="0"/>
    <n v="47"/>
    <s v="Senior"/>
    <s v="Bengaluru"/>
    <x v="1"/>
    <x v="1"/>
    <x v="4"/>
    <x v="16"/>
    <n v="7"/>
    <n v="800"/>
    <n v="0"/>
    <x v="60"/>
    <x v="0"/>
    <n v="2204.67"/>
    <n v="0.39369107142857146"/>
    <x v="0"/>
    <s v="Cash"/>
    <n v="2"/>
    <s v="No"/>
  </r>
  <r>
    <s v="ORD00984"/>
    <d v="2026-02-02T00:00:00"/>
    <s v="2026"/>
    <n v="2"/>
    <x v="1"/>
    <d v="2026-02-07T00:00:00"/>
    <n v="5"/>
    <s v="CUST5224"/>
    <s v="Alia Mani"/>
    <x v="0"/>
    <n v="50"/>
    <s v="Senior"/>
    <s v="Kolkata"/>
    <x v="3"/>
    <x v="2"/>
    <x v="3"/>
    <x v="22"/>
    <n v="1"/>
    <n v="300"/>
    <n v="15"/>
    <x v="176"/>
    <x v="0"/>
    <n v="89.61"/>
    <n v="0.35141176470588237"/>
    <x v="0"/>
    <s v="UPI"/>
    <n v="1"/>
    <s v="No"/>
  </r>
  <r>
    <s v="ORD01001"/>
    <d v="2026-02-04T00:00:00"/>
    <s v="2026"/>
    <n v="2"/>
    <x v="1"/>
    <d v="2026-02-05T00:00:00"/>
    <n v="1"/>
    <s v="CUST6325"/>
    <s v="Baiju Dalal"/>
    <x v="0"/>
    <n v="28"/>
    <s v="Senior"/>
    <s v="Kolkata"/>
    <x v="3"/>
    <x v="2"/>
    <x v="3"/>
    <x v="6"/>
    <n v="6"/>
    <n v="1200"/>
    <n v="0"/>
    <x v="69"/>
    <x v="0"/>
    <n v="1367.73"/>
    <n v="0.18996250000000001"/>
    <x v="2"/>
    <s v="Card"/>
    <n v="4"/>
    <s v="No"/>
  </r>
  <r>
    <s v="ORD01014"/>
    <d v="2025-02-15T00:00:00"/>
    <s v="2025"/>
    <n v="2"/>
    <x v="1"/>
    <d v="2025-02-20T00:00:00"/>
    <n v="5"/>
    <s v="CUST2100"/>
    <s v="Chirag Ratta"/>
    <x v="1"/>
    <n v="53"/>
    <s v="Senior"/>
    <s v="Lucknow"/>
    <x v="0"/>
    <x v="0"/>
    <x v="0"/>
    <x v="0"/>
    <n v="1"/>
    <n v="2500"/>
    <n v="15"/>
    <x v="248"/>
    <x v="0"/>
    <n v="534.77"/>
    <n v="0.25165647058823526"/>
    <x v="1"/>
    <s v="Card"/>
    <n v="2"/>
    <s v="No"/>
  </r>
  <r>
    <s v="ORD01026"/>
    <d v="2025-02-28T00:00:00"/>
    <s v="2025"/>
    <n v="2"/>
    <x v="1"/>
    <d v="2025-03-06T00:00:00"/>
    <n v="6"/>
    <s v="CUST5193"/>
    <s v="Tushar Chander"/>
    <x v="1"/>
    <n v="41"/>
    <s v="Senior"/>
    <s v="Hyderabad"/>
    <x v="10"/>
    <x v="1"/>
    <x v="4"/>
    <x v="13"/>
    <n v="7"/>
    <n v="4500"/>
    <n v="10"/>
    <x v="253"/>
    <x v="1"/>
    <n v="7220.07"/>
    <n v="0.25467619047619044"/>
    <x v="1"/>
    <s v="Cash"/>
    <n v="2"/>
    <s v="No"/>
  </r>
  <r>
    <s v="ORD01027"/>
    <d v="2025-02-14T00:00:00"/>
    <s v="2025"/>
    <n v="2"/>
    <x v="1"/>
    <d v="2025-02-18T00:00:00"/>
    <n v="4"/>
    <s v="CUST5488"/>
    <s v="Miraan Tella"/>
    <x v="0"/>
    <n v="22"/>
    <s v="Senior"/>
    <s v="Mumbai"/>
    <x v="7"/>
    <x v="3"/>
    <x v="2"/>
    <x v="14"/>
    <n v="8"/>
    <n v="30000"/>
    <n v="25"/>
    <x v="152"/>
    <x v="1"/>
    <n v="43644.76"/>
    <n v="0.2424708888888889"/>
    <x v="0"/>
    <s v="Cash"/>
    <n v="1"/>
    <s v="No"/>
  </r>
  <r>
    <s v="ORD01028"/>
    <d v="2025-02-01T00:00:00"/>
    <s v="2025"/>
    <n v="2"/>
    <x v="1"/>
    <d v="2025-02-07T00:00:00"/>
    <n v="6"/>
    <s v="CUST8979"/>
    <s v="Kavya Tiwari"/>
    <x v="0"/>
    <n v="35"/>
    <s v="Senior"/>
    <s v="Kolkata"/>
    <x v="3"/>
    <x v="2"/>
    <x v="0"/>
    <x v="4"/>
    <n v="1"/>
    <n v="3200"/>
    <n v="0"/>
    <x v="254"/>
    <x v="0"/>
    <n v="1377.15"/>
    <n v="0.43035937500000004"/>
    <x v="0"/>
    <s v="UPI"/>
    <n v="3"/>
    <s v="No"/>
  </r>
  <r>
    <s v="ORD01042"/>
    <d v="2025-02-08T00:00:00"/>
    <s v="2025"/>
    <n v="2"/>
    <x v="1"/>
    <d v="2025-02-12T00:00:00"/>
    <n v="4"/>
    <s v="CUST7881"/>
    <s v="Prisha Ramaswamy"/>
    <x v="1"/>
    <n v="24"/>
    <s v="Senior"/>
    <s v="Ahmedabad"/>
    <x v="5"/>
    <x v="3"/>
    <x v="4"/>
    <x v="8"/>
    <n v="2"/>
    <n v="3500"/>
    <n v="15"/>
    <x v="255"/>
    <x v="0"/>
    <n v="707.58"/>
    <n v="0.11892100840336135"/>
    <x v="1"/>
    <s v="Card"/>
    <n v="3"/>
    <s v="No"/>
  </r>
  <r>
    <s v="ORD01043"/>
    <d v="2026-02-09T00:00:00"/>
    <s v="2026"/>
    <n v="2"/>
    <x v="1"/>
    <d v="2026-02-15T00:00:00"/>
    <n v="6"/>
    <s v="CUST7384"/>
    <s v="Mamooty Magar"/>
    <x v="1"/>
    <n v="19"/>
    <s v="Teen"/>
    <s v="Pune"/>
    <x v="7"/>
    <x v="3"/>
    <x v="4"/>
    <x v="16"/>
    <n v="3"/>
    <n v="800"/>
    <n v="5"/>
    <x v="256"/>
    <x v="0"/>
    <n v="884.47"/>
    <n v="0.38792543859649126"/>
    <x v="2"/>
    <s v="Card"/>
    <n v="1"/>
    <s v="No"/>
  </r>
  <r>
    <s v="ORD01075"/>
    <d v="2025-02-11T00:00:00"/>
    <s v="2025"/>
    <n v="2"/>
    <x v="1"/>
    <d v="2025-02-18T00:00:00"/>
    <n v="7"/>
    <s v="CUST1668"/>
    <s v="Stuvan Solanki"/>
    <x v="0"/>
    <n v="53"/>
    <s v="Senior"/>
    <s v="Chennai"/>
    <x v="6"/>
    <x v="1"/>
    <x v="4"/>
    <x v="16"/>
    <n v="8"/>
    <n v="800"/>
    <n v="5"/>
    <x v="76"/>
    <x v="0"/>
    <n v="962.85"/>
    <n v="0.15836348684210527"/>
    <x v="2"/>
    <s v="UPI"/>
    <n v="2"/>
    <s v="No"/>
  </r>
  <r>
    <s v="ORD01080"/>
    <d v="2026-02-13T00:00:00"/>
    <s v="2026"/>
    <n v="2"/>
    <x v="1"/>
    <d v="2026-02-18T00:00:00"/>
    <n v="5"/>
    <s v="CUST8146"/>
    <s v="Samar Bal"/>
    <x v="0"/>
    <n v="28"/>
    <s v="Senior"/>
    <s v="Hyderabad"/>
    <x v="10"/>
    <x v="1"/>
    <x v="0"/>
    <x v="4"/>
    <n v="1"/>
    <n v="3200"/>
    <n v="10"/>
    <x v="86"/>
    <x v="0"/>
    <n v="815.56"/>
    <n v="0.28318055555555555"/>
    <x v="0"/>
    <s v="Card"/>
    <n v="2"/>
    <s v="Yes"/>
  </r>
  <r>
    <s v="ORD01088"/>
    <d v="2025-02-19T00:00:00"/>
    <s v="2025"/>
    <n v="2"/>
    <x v="1"/>
    <d v="2025-02-22T00:00:00"/>
    <n v="3"/>
    <s v="CUST2136"/>
    <s v="Vedika Bal"/>
    <x v="0"/>
    <n v="30"/>
    <s v="Senior"/>
    <s v="Bhubaneswar"/>
    <x v="8"/>
    <x v="2"/>
    <x v="0"/>
    <x v="4"/>
    <n v="3"/>
    <n v="3200"/>
    <n v="20"/>
    <x v="91"/>
    <x v="0"/>
    <n v="2869.01"/>
    <n v="0.37356901041666668"/>
    <x v="1"/>
    <s v="Card"/>
    <n v="3"/>
    <s v="Yes"/>
  </r>
  <r>
    <s v="ORD01090"/>
    <d v="2025-02-03T00:00:00"/>
    <s v="2025"/>
    <n v="2"/>
    <x v="1"/>
    <d v="2025-02-06T00:00:00"/>
    <n v="3"/>
    <s v="CUST2765"/>
    <s v="Taran Dubey"/>
    <x v="1"/>
    <n v="61"/>
    <s v="Senior"/>
    <s v="Chennai"/>
    <x v="6"/>
    <x v="1"/>
    <x v="0"/>
    <x v="11"/>
    <n v="3"/>
    <n v="4000"/>
    <n v="0"/>
    <x v="35"/>
    <x v="1"/>
    <n v="3309.87"/>
    <n v="0.27582249999999997"/>
    <x v="1"/>
    <s v="UPI"/>
    <n v="5"/>
    <s v="No"/>
  </r>
  <r>
    <s v="ORD01092"/>
    <d v="2026-02-24T00:00:00"/>
    <s v="2026"/>
    <n v="2"/>
    <x v="1"/>
    <d v="2026-03-03T00:00:00"/>
    <n v="7"/>
    <s v="CUST7623"/>
    <s v="Ranbir Ramanathan"/>
    <x v="0"/>
    <n v="40"/>
    <s v="Senior"/>
    <s v="Hyderabad"/>
    <x v="10"/>
    <x v="1"/>
    <x v="3"/>
    <x v="21"/>
    <n v="2"/>
    <n v="60"/>
    <n v="20"/>
    <x v="257"/>
    <x v="0"/>
    <n v="40.14"/>
    <n v="0.41812500000000002"/>
    <x v="1"/>
    <s v="Cash"/>
    <n v="3"/>
    <s v="No"/>
  </r>
  <r>
    <s v="ORD01094"/>
    <d v="2025-02-20T00:00:00"/>
    <s v="2025"/>
    <n v="2"/>
    <x v="1"/>
    <d v="2025-02-24T00:00:00"/>
    <n v="4"/>
    <s v="CUST8129"/>
    <s v="Saira Chaudhari"/>
    <x v="1"/>
    <n v="23"/>
    <s v="Senior"/>
    <s v="Jaipur"/>
    <x v="2"/>
    <x v="0"/>
    <x v="1"/>
    <x v="1"/>
    <n v="2"/>
    <n v="40000"/>
    <n v="10"/>
    <x v="202"/>
    <x v="1"/>
    <n v="18256.419999999998"/>
    <n v="0.25356138888888885"/>
    <x v="0"/>
    <s v="UPI"/>
    <n v="5"/>
    <s v="No"/>
  </r>
  <r>
    <s v="ORD01109"/>
    <d v="2025-02-15T00:00:00"/>
    <s v="2025"/>
    <n v="2"/>
    <x v="1"/>
    <d v="2025-02-22T00:00:00"/>
    <n v="7"/>
    <s v="CUST1576"/>
    <s v="Hansh Rout"/>
    <x v="0"/>
    <n v="19"/>
    <s v="Teen"/>
    <s v="Bhubaneswar"/>
    <x v="8"/>
    <x v="2"/>
    <x v="3"/>
    <x v="21"/>
    <n v="7"/>
    <n v="60"/>
    <n v="10"/>
    <x v="258"/>
    <x v="0"/>
    <n v="79.39"/>
    <n v="0.21002645502645503"/>
    <x v="1"/>
    <s v="Card"/>
    <n v="4"/>
    <s v="No"/>
  </r>
  <r>
    <s v="ORD01118"/>
    <d v="2025-02-15T00:00:00"/>
    <s v="2025"/>
    <n v="2"/>
    <x v="1"/>
    <d v="2025-02-18T00:00:00"/>
    <n v="3"/>
    <s v="CUST2473"/>
    <s v="Hazel Guha"/>
    <x v="1"/>
    <n v="40"/>
    <s v="Senior"/>
    <s v="Mumbai"/>
    <x v="7"/>
    <x v="3"/>
    <x v="2"/>
    <x v="15"/>
    <n v="5"/>
    <n v="15000"/>
    <n v="0"/>
    <x v="174"/>
    <x v="1"/>
    <n v="24222.82"/>
    <n v="0.32297093333333332"/>
    <x v="0"/>
    <s v="UPI"/>
    <n v="3"/>
    <s v="No"/>
  </r>
  <r>
    <s v="ORD01123"/>
    <d v="2026-02-19T00:00:00"/>
    <s v="2026"/>
    <n v="2"/>
    <x v="1"/>
    <d v="2026-02-25T00:00:00"/>
    <n v="6"/>
    <s v="CUST6254"/>
    <s v="Sumer Bhatt"/>
    <x v="1"/>
    <n v="63"/>
    <s v="Senior"/>
    <s v="Bengaluru"/>
    <x v="1"/>
    <x v="1"/>
    <x v="4"/>
    <x v="24"/>
    <n v="8"/>
    <n v="1200"/>
    <n v="0"/>
    <x v="196"/>
    <x v="0"/>
    <n v="2230.54"/>
    <n v="0.23234791666666665"/>
    <x v="2"/>
    <s v="UPI"/>
    <n v="5"/>
    <s v="No"/>
  </r>
  <r>
    <s v="ORD01126"/>
    <d v="2025-02-08T00:00:00"/>
    <s v="2025"/>
    <n v="2"/>
    <x v="1"/>
    <d v="2025-02-14T00:00:00"/>
    <n v="6"/>
    <s v="CUST1314"/>
    <s v="Ishaan Sodhi"/>
    <x v="1"/>
    <n v="42"/>
    <s v="Senior"/>
    <s v="Mumbai"/>
    <x v="7"/>
    <x v="3"/>
    <x v="3"/>
    <x v="22"/>
    <n v="7"/>
    <n v="300"/>
    <n v="0"/>
    <x v="259"/>
    <x v="0"/>
    <n v="433.96"/>
    <n v="0.20664761904761902"/>
    <x v="0"/>
    <s v="UPI"/>
    <n v="3"/>
    <s v="No"/>
  </r>
  <r>
    <s v="ORD01161"/>
    <d v="2025-02-17T00:00:00"/>
    <s v="2025"/>
    <n v="2"/>
    <x v="1"/>
    <d v="2025-02-19T00:00:00"/>
    <n v="2"/>
    <s v="CUST5892"/>
    <s v="Kanav Hayre"/>
    <x v="0"/>
    <n v="55"/>
    <s v="Senior"/>
    <s v="Pune"/>
    <x v="7"/>
    <x v="3"/>
    <x v="4"/>
    <x v="13"/>
    <n v="1"/>
    <n v="4500"/>
    <n v="25"/>
    <x v="198"/>
    <x v="0"/>
    <n v="779.15"/>
    <n v="0.23085925925925926"/>
    <x v="0"/>
    <s v="Card"/>
    <n v="5"/>
    <s v="No"/>
  </r>
  <r>
    <s v="ORD01169"/>
    <d v="2025-02-17T00:00:00"/>
    <s v="2025"/>
    <n v="2"/>
    <x v="1"/>
    <d v="2025-02-19T00:00:00"/>
    <n v="2"/>
    <s v="CUST8339"/>
    <s v="Hiran D’Alia"/>
    <x v="0"/>
    <n v="59"/>
    <s v="Senior"/>
    <s v="Hyderabad"/>
    <x v="10"/>
    <x v="1"/>
    <x v="0"/>
    <x v="4"/>
    <n v="8"/>
    <n v="3200"/>
    <n v="5"/>
    <x v="260"/>
    <x v="1"/>
    <n v="4853.07"/>
    <n v="0.19955057565789472"/>
    <x v="2"/>
    <s v="Cash"/>
    <n v="1"/>
    <s v="No"/>
  </r>
  <r>
    <s v="ORD01181"/>
    <d v="2025-02-06T00:00:00"/>
    <s v="2025"/>
    <n v="2"/>
    <x v="1"/>
    <d v="2025-02-12T00:00:00"/>
    <n v="6"/>
    <s v="CUST2540"/>
    <s v="Renee Bhalla"/>
    <x v="1"/>
    <n v="42"/>
    <s v="Senior"/>
    <s v="Patna"/>
    <x v="9"/>
    <x v="2"/>
    <x v="4"/>
    <x v="9"/>
    <n v="8"/>
    <n v="1800"/>
    <n v="0"/>
    <x v="134"/>
    <x v="1"/>
    <n v="4852.72"/>
    <n v="0.33699444444444449"/>
    <x v="0"/>
    <s v="Card"/>
    <n v="5"/>
    <s v="No"/>
  </r>
  <r>
    <s v="ORD01196"/>
    <d v="2026-02-26T00:00:00"/>
    <s v="2026"/>
    <n v="2"/>
    <x v="1"/>
    <d v="2026-03-05T00:00:00"/>
    <n v="7"/>
    <s v="CUST9770"/>
    <s v="Mannat Chad"/>
    <x v="1"/>
    <n v="37"/>
    <s v="Senior"/>
    <s v="Jaipur"/>
    <x v="2"/>
    <x v="0"/>
    <x v="0"/>
    <x v="4"/>
    <n v="7"/>
    <n v="3200"/>
    <n v="25"/>
    <x v="200"/>
    <x v="1"/>
    <n v="4093.38"/>
    <n v="0.24365357142857144"/>
    <x v="1"/>
    <s v="Cash"/>
    <n v="5"/>
    <s v="No"/>
  </r>
  <r>
    <s v="ORD01221"/>
    <d v="2025-02-13T00:00:00"/>
    <s v="2025"/>
    <n v="2"/>
    <x v="1"/>
    <d v="2025-02-14T00:00:00"/>
    <n v="1"/>
    <s v="CUST5705"/>
    <s v="Sahil Sarma"/>
    <x v="1"/>
    <n v="51"/>
    <s v="Senior"/>
    <s v="Jaipur"/>
    <x v="2"/>
    <x v="0"/>
    <x v="3"/>
    <x v="21"/>
    <n v="7"/>
    <n v="60"/>
    <n v="20"/>
    <x v="261"/>
    <x v="0"/>
    <n v="96.33"/>
    <n v="0.28669642857142857"/>
    <x v="1"/>
    <s v="Cash"/>
    <n v="5"/>
    <s v="No"/>
  </r>
  <r>
    <s v="ORD01228"/>
    <d v="2026-02-26T00:00:00"/>
    <s v="2026"/>
    <n v="2"/>
    <x v="1"/>
    <d v="2026-03-02T00:00:00"/>
    <n v="4"/>
    <s v="CUST7609"/>
    <s v="Tiya Bhagat"/>
    <x v="1"/>
    <n v="57"/>
    <s v="Senior"/>
    <s v="Jaipur"/>
    <x v="2"/>
    <x v="0"/>
    <x v="4"/>
    <x v="24"/>
    <n v="6"/>
    <n v="1200"/>
    <n v="10"/>
    <x v="101"/>
    <x v="0"/>
    <n v="2081.4499999999998"/>
    <n v="0.32121141975308637"/>
    <x v="0"/>
    <s v="UPI"/>
    <n v="5"/>
    <s v="No"/>
  </r>
  <r>
    <s v="ORD01242"/>
    <d v="2025-02-17T00:00:00"/>
    <s v="2025"/>
    <n v="2"/>
    <x v="1"/>
    <d v="2025-02-20T00:00:00"/>
    <n v="3"/>
    <s v="CUST3271"/>
    <s v="Damini Hans"/>
    <x v="0"/>
    <n v="47"/>
    <s v="Senior"/>
    <s v="Kolkata"/>
    <x v="3"/>
    <x v="2"/>
    <x v="4"/>
    <x v="9"/>
    <n v="2"/>
    <n v="1800"/>
    <n v="15"/>
    <x v="178"/>
    <x v="0"/>
    <n v="727.46"/>
    <n v="0.23773202614379085"/>
    <x v="0"/>
    <s v="Cash"/>
    <n v="3"/>
    <s v="Yes"/>
  </r>
  <r>
    <s v="ORD01245"/>
    <d v="2025-02-27T00:00:00"/>
    <s v="2025"/>
    <n v="2"/>
    <x v="1"/>
    <d v="2025-03-01T00:00:00"/>
    <n v="2"/>
    <s v="CUST2203"/>
    <s v="Indrajit Atwal"/>
    <x v="1"/>
    <n v="39"/>
    <s v="Senior"/>
    <s v="Patna"/>
    <x v="9"/>
    <x v="2"/>
    <x v="4"/>
    <x v="24"/>
    <n v="4"/>
    <n v="1200"/>
    <n v="25"/>
    <x v="11"/>
    <x v="0"/>
    <n v="1013.19"/>
    <n v="0.2814416666666667"/>
    <x v="1"/>
    <s v="Cash"/>
    <n v="4"/>
    <s v="No"/>
  </r>
  <r>
    <s v="ORD01271"/>
    <d v="2026-02-05T00:00:00"/>
    <s v="2026"/>
    <n v="2"/>
    <x v="1"/>
    <d v="2026-02-12T00:00:00"/>
    <n v="7"/>
    <s v="CUST2701"/>
    <s v="Tarini Singhal"/>
    <x v="0"/>
    <n v="48"/>
    <s v="Senior"/>
    <s v="Mumbai"/>
    <x v="7"/>
    <x v="3"/>
    <x v="2"/>
    <x v="15"/>
    <n v="4"/>
    <n v="15000"/>
    <n v="15"/>
    <x v="262"/>
    <x v="1"/>
    <n v="22855.64"/>
    <n v="0.44814980392156861"/>
    <x v="1"/>
    <s v="Cash"/>
    <n v="5"/>
    <s v="No"/>
  </r>
  <r>
    <s v="ORD01276"/>
    <d v="2025-02-19T00:00:00"/>
    <s v="2025"/>
    <n v="2"/>
    <x v="1"/>
    <d v="2025-02-20T00:00:00"/>
    <n v="1"/>
    <s v="CUST6592"/>
    <s v="Rhea Ramanathan"/>
    <x v="0"/>
    <n v="46"/>
    <s v="Senior"/>
    <s v="Chennai"/>
    <x v="6"/>
    <x v="1"/>
    <x v="2"/>
    <x v="3"/>
    <n v="6"/>
    <n v="7000"/>
    <n v="10"/>
    <x v="236"/>
    <x v="1"/>
    <n v="4080.98"/>
    <n v="0.10796243386243386"/>
    <x v="1"/>
    <s v="UPI"/>
    <n v="4"/>
    <s v="No"/>
  </r>
  <r>
    <s v="ORD01279"/>
    <d v="2025-02-03T00:00:00"/>
    <s v="2025"/>
    <n v="2"/>
    <x v="1"/>
    <d v="2025-02-07T00:00:00"/>
    <n v="4"/>
    <s v="CUST1225"/>
    <s v="Bhamini Yadav"/>
    <x v="1"/>
    <n v="51"/>
    <s v="Senior"/>
    <s v="Bengaluru"/>
    <x v="1"/>
    <x v="1"/>
    <x v="0"/>
    <x v="4"/>
    <n v="6"/>
    <n v="3200"/>
    <n v="10"/>
    <x v="263"/>
    <x v="1"/>
    <n v="3879.58"/>
    <n v="0.22451273148148149"/>
    <x v="0"/>
    <s v="UPI"/>
    <n v="4"/>
    <s v="No"/>
  </r>
  <r>
    <s v="ORD01283"/>
    <d v="2026-02-28T00:00:00"/>
    <s v="2026"/>
    <n v="2"/>
    <x v="1"/>
    <d v="2026-03-07T00:00:00"/>
    <n v="7"/>
    <s v="CUST7876"/>
    <s v="Arnav Bandi"/>
    <x v="1"/>
    <n v="18"/>
    <s v="Teen"/>
    <s v="Jaipur"/>
    <x v="2"/>
    <x v="0"/>
    <x v="2"/>
    <x v="15"/>
    <n v="2"/>
    <n v="15000"/>
    <n v="25"/>
    <x v="208"/>
    <x v="1"/>
    <n v="7712.59"/>
    <n v="0.3427817777777778"/>
    <x v="0"/>
    <s v="Cash"/>
    <n v="4"/>
    <s v="No"/>
  </r>
  <r>
    <s v="ORD01294"/>
    <d v="2026-02-18T00:00:00"/>
    <s v="2026"/>
    <n v="2"/>
    <x v="1"/>
    <d v="2026-02-24T00:00:00"/>
    <n v="6"/>
    <s v="CUST9523"/>
    <s v="Tiya Subramanian"/>
    <x v="1"/>
    <n v="46"/>
    <s v="Senior"/>
    <s v="Chennai"/>
    <x v="6"/>
    <x v="1"/>
    <x v="0"/>
    <x v="11"/>
    <n v="4"/>
    <n v="4000"/>
    <n v="15"/>
    <x v="123"/>
    <x v="1"/>
    <n v="4097.54"/>
    <n v="0.30128970588235293"/>
    <x v="0"/>
    <s v="UPI"/>
    <n v="5"/>
    <s v="No"/>
  </r>
  <r>
    <s v="ORD01300"/>
    <d v="2025-02-14T00:00:00"/>
    <s v="2025"/>
    <n v="2"/>
    <x v="1"/>
    <d v="2025-02-15T00:00:00"/>
    <n v="1"/>
    <s v="CUST1542"/>
    <s v="Tara Walia"/>
    <x v="0"/>
    <n v="19"/>
    <s v="Teen"/>
    <s v="Bhubaneswar"/>
    <x v="8"/>
    <x v="2"/>
    <x v="1"/>
    <x v="2"/>
    <n v="2"/>
    <n v="55000"/>
    <n v="10"/>
    <x v="264"/>
    <x v="1"/>
    <n v="38835.39"/>
    <n v="0.39227666666666666"/>
    <x v="1"/>
    <s v="Card"/>
    <n v="5"/>
    <s v="Yes"/>
  </r>
  <r>
    <s v="ORD01301"/>
    <d v="2025-02-12T00:00:00"/>
    <s v="2025"/>
    <n v="2"/>
    <x v="1"/>
    <d v="2025-02-16T00:00:00"/>
    <n v="4"/>
    <s v="CUST2609"/>
    <s v="Nirvi Khosla"/>
    <x v="1"/>
    <n v="52"/>
    <s v="Senior"/>
    <s v="Bhubaneswar"/>
    <x v="8"/>
    <x v="2"/>
    <x v="4"/>
    <x v="16"/>
    <n v="1"/>
    <n v="800"/>
    <n v="25"/>
    <x v="265"/>
    <x v="0"/>
    <n v="238.55"/>
    <n v="0.39758333333333334"/>
    <x v="1"/>
    <s v="Card"/>
    <n v="3"/>
    <s v="No"/>
  </r>
  <r>
    <s v="ORD01304"/>
    <d v="2025-02-09T00:00:00"/>
    <s v="2025"/>
    <n v="2"/>
    <x v="1"/>
    <d v="2025-02-10T00:00:00"/>
    <n v="1"/>
    <s v="CUST1800"/>
    <s v="Vidur Lanka"/>
    <x v="0"/>
    <n v="60"/>
    <s v="Senior"/>
    <s v="Pune"/>
    <x v="7"/>
    <x v="3"/>
    <x v="2"/>
    <x v="7"/>
    <n v="6"/>
    <n v="5000"/>
    <n v="25"/>
    <x v="208"/>
    <x v="1"/>
    <n v="7435.77"/>
    <n v="0.3304786666666667"/>
    <x v="0"/>
    <s v="Cash"/>
    <n v="3"/>
    <s v="No"/>
  </r>
  <r>
    <s v="ORD01312"/>
    <d v="2026-02-20T00:00:00"/>
    <s v="2026"/>
    <n v="2"/>
    <x v="1"/>
    <d v="2026-02-22T00:00:00"/>
    <n v="2"/>
    <s v="CUST6811"/>
    <s v="Adah Kulkarni"/>
    <x v="1"/>
    <n v="36"/>
    <s v="Senior"/>
    <s v="Hyderabad"/>
    <x v="10"/>
    <x v="1"/>
    <x v="2"/>
    <x v="7"/>
    <n v="4"/>
    <n v="5000"/>
    <n v="25"/>
    <x v="107"/>
    <x v="1"/>
    <n v="3202.31"/>
    <n v="0.21348733333333333"/>
    <x v="2"/>
    <s v="UPI"/>
    <n v="3"/>
    <s v="No"/>
  </r>
  <r>
    <s v="ORD01322"/>
    <d v="2026-02-20T00:00:00"/>
    <s v="2026"/>
    <n v="2"/>
    <x v="1"/>
    <d v="2026-02-23T00:00:00"/>
    <n v="3"/>
    <s v="CUST2161"/>
    <s v="Krish Brahmbhatt"/>
    <x v="0"/>
    <n v="51"/>
    <s v="Senior"/>
    <s v="Bhubaneswar"/>
    <x v="8"/>
    <x v="2"/>
    <x v="0"/>
    <x v="23"/>
    <n v="2"/>
    <n v="900"/>
    <n v="20"/>
    <x v="266"/>
    <x v="0"/>
    <n v="500.71"/>
    <n v="0.34771527777777778"/>
    <x v="0"/>
    <s v="UPI"/>
    <n v="2"/>
    <s v="No"/>
  </r>
  <r>
    <s v="ORD01333"/>
    <d v="2025-02-08T00:00:00"/>
    <s v="2025"/>
    <n v="2"/>
    <x v="1"/>
    <d v="2025-02-15T00:00:00"/>
    <n v="7"/>
    <s v="CUST8474"/>
    <s v="Hrishita Chad"/>
    <x v="0"/>
    <n v="51"/>
    <s v="Senior"/>
    <s v="Pune"/>
    <x v="7"/>
    <x v="3"/>
    <x v="2"/>
    <x v="12"/>
    <n v="6"/>
    <n v="25000"/>
    <n v="20"/>
    <x v="267"/>
    <x v="1"/>
    <n v="37867.85"/>
    <n v="0.31556541666666665"/>
    <x v="0"/>
    <s v="Cash"/>
    <n v="5"/>
    <s v="No"/>
  </r>
  <r>
    <s v="ORD01344"/>
    <d v="2026-02-26T00:00:00"/>
    <s v="2026"/>
    <n v="2"/>
    <x v="1"/>
    <d v="2026-03-05T00:00:00"/>
    <n v="7"/>
    <s v="CUST8263"/>
    <s v="Aarna Ravi"/>
    <x v="1"/>
    <n v="58"/>
    <s v="Senior"/>
    <s v="Chennai"/>
    <x v="6"/>
    <x v="1"/>
    <x v="1"/>
    <x v="5"/>
    <n v="4"/>
    <n v="2000"/>
    <n v="25"/>
    <x v="32"/>
    <x v="0"/>
    <n v="2112.42"/>
    <n v="0.35206999999999999"/>
    <x v="0"/>
    <s v="UPI"/>
    <n v="1"/>
    <s v="No"/>
  </r>
  <r>
    <s v="ORD01363"/>
    <d v="2026-02-01T00:00:00"/>
    <s v="2026"/>
    <n v="2"/>
    <x v="1"/>
    <d v="2026-02-06T00:00:00"/>
    <n v="5"/>
    <s v="CUST7580"/>
    <s v="Fateh Balasubramanian"/>
    <x v="1"/>
    <n v="42"/>
    <s v="Senior"/>
    <s v="Jaipur"/>
    <x v="2"/>
    <x v="0"/>
    <x v="2"/>
    <x v="12"/>
    <n v="3"/>
    <n v="25000"/>
    <n v="0"/>
    <x v="174"/>
    <x v="1"/>
    <n v="9235.01"/>
    <n v="0.12313346666666666"/>
    <x v="2"/>
    <s v="Cash"/>
    <n v="4"/>
    <s v="No"/>
  </r>
  <r>
    <s v="ORD01399"/>
    <d v="2025-02-13T00:00:00"/>
    <s v="2025"/>
    <n v="2"/>
    <x v="1"/>
    <d v="2025-02-15T00:00:00"/>
    <n v="2"/>
    <s v="CUST9765"/>
    <s v="Ira Sen"/>
    <x v="1"/>
    <n v="21"/>
    <s v="Senior"/>
    <s v="Hyderabad"/>
    <x v="10"/>
    <x v="1"/>
    <x v="2"/>
    <x v="3"/>
    <n v="5"/>
    <n v="7000"/>
    <n v="10"/>
    <x v="103"/>
    <x v="1"/>
    <n v="11569.93"/>
    <n v="0.36729936507936511"/>
    <x v="1"/>
    <s v="Cash"/>
    <n v="4"/>
    <s v="No"/>
  </r>
  <r>
    <s v="ORD01402"/>
    <d v="2025-02-07T00:00:00"/>
    <s v="2025"/>
    <n v="2"/>
    <x v="1"/>
    <d v="2025-02-08T00:00:00"/>
    <n v="1"/>
    <s v="CUST7808"/>
    <s v="Zeeshan Vaidya"/>
    <x v="1"/>
    <n v="23"/>
    <s v="Senior"/>
    <s v="Mumbai"/>
    <x v="7"/>
    <x v="3"/>
    <x v="0"/>
    <x v="4"/>
    <n v="2"/>
    <n v="3200"/>
    <n v="20"/>
    <x v="141"/>
    <x v="0"/>
    <n v="570.39"/>
    <n v="0.111404296875"/>
    <x v="1"/>
    <s v="Card"/>
    <n v="2"/>
    <s v="No"/>
  </r>
  <r>
    <s v="ORD01465"/>
    <d v="2025-02-22T00:00:00"/>
    <s v="2025"/>
    <n v="2"/>
    <x v="1"/>
    <d v="2025-02-25T00:00:00"/>
    <n v="3"/>
    <s v="CUST6005"/>
    <s v="Kismat Hora"/>
    <x v="1"/>
    <n v="36"/>
    <s v="Senior"/>
    <s v="Bhubaneswar"/>
    <x v="8"/>
    <x v="2"/>
    <x v="3"/>
    <x v="17"/>
    <n v="3"/>
    <n v="450"/>
    <n v="5"/>
    <x v="68"/>
    <x v="0"/>
    <n v="197.6"/>
    <n v="0.15407407407407406"/>
    <x v="2"/>
    <s v="Card"/>
    <n v="1"/>
    <s v="No"/>
  </r>
  <r>
    <s v="ORD01472"/>
    <d v="2026-02-16T00:00:00"/>
    <s v="2026"/>
    <n v="2"/>
    <x v="1"/>
    <d v="2026-02-22T00:00:00"/>
    <n v="6"/>
    <s v="CUST6251"/>
    <s v="Anahi Dutta"/>
    <x v="0"/>
    <n v="59"/>
    <s v="Senior"/>
    <s v="Kolkata"/>
    <x v="3"/>
    <x v="2"/>
    <x v="1"/>
    <x v="10"/>
    <n v="8"/>
    <n v="25000"/>
    <n v="20"/>
    <x v="145"/>
    <x v="1"/>
    <n v="43300.43"/>
    <n v="0.27062768749999999"/>
    <x v="1"/>
    <s v="UPI"/>
    <n v="3"/>
    <s v="No"/>
  </r>
  <r>
    <s v="ORD01476"/>
    <d v="2026-02-14T00:00:00"/>
    <s v="2026"/>
    <n v="2"/>
    <x v="1"/>
    <d v="2026-02-15T00:00:00"/>
    <n v="1"/>
    <s v="CUST9191"/>
    <s v="Priyansh Hayre"/>
    <x v="0"/>
    <n v="43"/>
    <s v="Senior"/>
    <s v="Chennai"/>
    <x v="6"/>
    <x v="1"/>
    <x v="0"/>
    <x v="19"/>
    <n v="3"/>
    <n v="1200"/>
    <n v="20"/>
    <x v="86"/>
    <x v="0"/>
    <n v="422.13"/>
    <n v="0.14657291666666666"/>
    <x v="1"/>
    <s v="Card"/>
    <n v="1"/>
    <s v="No"/>
  </r>
  <r>
    <s v="ORD01519"/>
    <d v="2026-02-27T00:00:00"/>
    <s v="2026"/>
    <n v="2"/>
    <x v="1"/>
    <d v="2026-03-01T00:00:00"/>
    <n v="2"/>
    <s v="CUST6700"/>
    <s v="Sara Balakrishnan"/>
    <x v="0"/>
    <n v="22"/>
    <s v="Senior"/>
    <s v="Jaipur"/>
    <x v="2"/>
    <x v="0"/>
    <x v="2"/>
    <x v="7"/>
    <n v="6"/>
    <n v="5000"/>
    <n v="10"/>
    <x v="180"/>
    <x v="1"/>
    <n v="10921.43"/>
    <n v="0.40449740740740742"/>
    <x v="2"/>
    <s v="UPI"/>
    <n v="4"/>
    <s v="No"/>
  </r>
  <r>
    <s v="ORD01521"/>
    <d v="2026-02-02T00:00:00"/>
    <s v="2026"/>
    <n v="2"/>
    <x v="1"/>
    <d v="2026-02-03T00:00:00"/>
    <n v="1"/>
    <s v="CUST1523"/>
    <s v="Mahika Sridhar"/>
    <x v="0"/>
    <n v="59"/>
    <s v="Senior"/>
    <s v="Delhi"/>
    <x v="4"/>
    <x v="0"/>
    <x v="1"/>
    <x v="5"/>
    <n v="4"/>
    <n v="2000"/>
    <n v="0"/>
    <x v="94"/>
    <x v="0"/>
    <n v="1815.82"/>
    <n v="0.2269775"/>
    <x v="0"/>
    <s v="Cash"/>
    <n v="5"/>
    <s v="No"/>
  </r>
  <r>
    <s v="ORD01525"/>
    <d v="2025-02-03T00:00:00"/>
    <s v="2025"/>
    <n v="2"/>
    <x v="1"/>
    <d v="2025-02-07T00:00:00"/>
    <n v="4"/>
    <s v="CUST7062"/>
    <s v="Krish Kunda"/>
    <x v="1"/>
    <n v="51"/>
    <s v="Senior"/>
    <s v="Chennai"/>
    <x v="6"/>
    <x v="1"/>
    <x v="1"/>
    <x v="5"/>
    <n v="8"/>
    <n v="2000"/>
    <n v="15"/>
    <x v="123"/>
    <x v="1"/>
    <n v="1883.94"/>
    <n v="0.13852500000000001"/>
    <x v="0"/>
    <s v="Card"/>
    <n v="5"/>
    <s v="No"/>
  </r>
  <r>
    <s v="ORD01526"/>
    <d v="2025-02-03T00:00:00"/>
    <s v="2025"/>
    <n v="2"/>
    <x v="1"/>
    <d v="2025-02-04T00:00:00"/>
    <n v="1"/>
    <s v="CUST6640"/>
    <s v="Yuvraj  Sem"/>
    <x v="0"/>
    <n v="32"/>
    <s v="Senior"/>
    <s v="Patna"/>
    <x v="9"/>
    <x v="2"/>
    <x v="0"/>
    <x v="0"/>
    <n v="3"/>
    <n v="2500"/>
    <n v="5"/>
    <x v="231"/>
    <x v="0"/>
    <n v="2130.3200000000002"/>
    <n v="0.29899228070175443"/>
    <x v="1"/>
    <s v="Cash"/>
    <n v="2"/>
    <s v="Yes"/>
  </r>
  <r>
    <s v="ORD01542"/>
    <d v="2025-02-22T00:00:00"/>
    <s v="2025"/>
    <n v="2"/>
    <x v="1"/>
    <d v="2025-02-24T00:00:00"/>
    <n v="2"/>
    <s v="CUST7829"/>
    <s v="Tara Suri"/>
    <x v="1"/>
    <n v="18"/>
    <s v="Teen"/>
    <s v="Pune"/>
    <x v="7"/>
    <x v="3"/>
    <x v="0"/>
    <x v="4"/>
    <n v="3"/>
    <n v="3200"/>
    <n v="15"/>
    <x v="127"/>
    <x v="0"/>
    <n v="3130.01"/>
    <n v="0.38357965686274514"/>
    <x v="0"/>
    <s v="Card"/>
    <n v="2"/>
    <s v="No"/>
  </r>
  <r>
    <s v="ORD01545"/>
    <d v="2026-02-03T00:00:00"/>
    <s v="2026"/>
    <n v="2"/>
    <x v="1"/>
    <d v="2026-02-06T00:00:00"/>
    <n v="3"/>
    <s v="CUST2386"/>
    <s v="Manikya Raval"/>
    <x v="1"/>
    <n v="34"/>
    <s v="Senior"/>
    <s v="Mumbai"/>
    <x v="7"/>
    <x v="3"/>
    <x v="2"/>
    <x v="12"/>
    <n v="6"/>
    <n v="25000"/>
    <n v="5"/>
    <x v="268"/>
    <x v="1"/>
    <n v="19867.84"/>
    <n v="0.13942343859649123"/>
    <x v="2"/>
    <s v="UPI"/>
    <n v="3"/>
    <s v="No"/>
  </r>
  <r>
    <s v="ORD01551"/>
    <d v="2025-02-22T00:00:00"/>
    <s v="2025"/>
    <n v="2"/>
    <x v="1"/>
    <d v="2025-03-01T00:00:00"/>
    <n v="7"/>
    <s v="CUST7538"/>
    <s v="Riaan Amble"/>
    <x v="0"/>
    <n v="38"/>
    <s v="Senior"/>
    <s v="Ahmedabad"/>
    <x v="5"/>
    <x v="3"/>
    <x v="0"/>
    <x v="4"/>
    <n v="7"/>
    <n v="3200"/>
    <n v="10"/>
    <x v="269"/>
    <x v="1"/>
    <n v="3115.05"/>
    <n v="0.15451636904761906"/>
    <x v="2"/>
    <s v="Card"/>
    <n v="2"/>
    <s v="No"/>
  </r>
  <r>
    <s v="ORD01552"/>
    <d v="2026-02-24T00:00:00"/>
    <s v="2026"/>
    <n v="2"/>
    <x v="1"/>
    <d v="2026-02-28T00:00:00"/>
    <n v="4"/>
    <s v="CUST5524"/>
    <s v="Ayesha Sabharwal"/>
    <x v="0"/>
    <n v="33"/>
    <s v="Senior"/>
    <s v="Ahmedabad"/>
    <x v="5"/>
    <x v="3"/>
    <x v="0"/>
    <x v="0"/>
    <n v="5"/>
    <n v="2500"/>
    <n v="5"/>
    <x v="270"/>
    <x v="1"/>
    <n v="3744.4"/>
    <n v="0.31531789473684213"/>
    <x v="1"/>
    <s v="UPI"/>
    <n v="3"/>
    <s v="Yes"/>
  </r>
  <r>
    <s v="ORD01553"/>
    <d v="2026-02-16T00:00:00"/>
    <s v="2026"/>
    <n v="2"/>
    <x v="1"/>
    <d v="2026-02-22T00:00:00"/>
    <n v="6"/>
    <s v="CUST9920"/>
    <s v="Navya Gupta"/>
    <x v="0"/>
    <n v="33"/>
    <s v="Senior"/>
    <s v="Chennai"/>
    <x v="6"/>
    <x v="1"/>
    <x v="3"/>
    <x v="6"/>
    <n v="5"/>
    <n v="1200"/>
    <n v="10"/>
    <x v="234"/>
    <x v="0"/>
    <n v="755.21"/>
    <n v="0.1398537037037037"/>
    <x v="2"/>
    <s v="UPI"/>
    <n v="2"/>
    <s v="No"/>
  </r>
  <r>
    <s v="ORD01555"/>
    <d v="2025-02-10T00:00:00"/>
    <s v="2025"/>
    <n v="2"/>
    <x v="1"/>
    <d v="2025-02-12T00:00:00"/>
    <n v="2"/>
    <s v="CUST3327"/>
    <s v="Uthkarsh Tiwari"/>
    <x v="0"/>
    <n v="23"/>
    <s v="Senior"/>
    <s v="Ahmedabad"/>
    <x v="5"/>
    <x v="3"/>
    <x v="0"/>
    <x v="4"/>
    <n v="2"/>
    <n v="3200"/>
    <n v="20"/>
    <x v="141"/>
    <x v="0"/>
    <n v="1800.71"/>
    <n v="0.351701171875"/>
    <x v="1"/>
    <s v="UPI"/>
    <n v="2"/>
    <s v="No"/>
  </r>
  <r>
    <s v="ORD01571"/>
    <d v="2026-02-24T00:00:00"/>
    <s v="2026"/>
    <n v="2"/>
    <x v="1"/>
    <d v="2026-02-27T00:00:00"/>
    <n v="3"/>
    <s v="CUST2712"/>
    <s v="Renee Hari"/>
    <x v="0"/>
    <n v="18"/>
    <s v="Teen"/>
    <s v="Jaipur"/>
    <x v="2"/>
    <x v="0"/>
    <x v="4"/>
    <x v="9"/>
    <n v="5"/>
    <n v="1800"/>
    <n v="0"/>
    <x v="51"/>
    <x v="0"/>
    <n v="1992.42"/>
    <n v="0.22138000000000002"/>
    <x v="1"/>
    <s v="Card"/>
    <n v="3"/>
    <s v="No"/>
  </r>
  <r>
    <s v="ORD01575"/>
    <d v="2026-02-09T00:00:00"/>
    <s v="2026"/>
    <n v="2"/>
    <x v="1"/>
    <d v="2026-02-14T00:00:00"/>
    <n v="5"/>
    <s v="CUST2496"/>
    <s v="Mamooty Goswami"/>
    <x v="1"/>
    <n v="55"/>
    <s v="Senior"/>
    <s v="Mumbai"/>
    <x v="7"/>
    <x v="3"/>
    <x v="0"/>
    <x v="23"/>
    <n v="8"/>
    <n v="900"/>
    <n v="20"/>
    <x v="192"/>
    <x v="0"/>
    <n v="1590.75"/>
    <n v="0.27617187500000001"/>
    <x v="2"/>
    <s v="Card"/>
    <n v="2"/>
    <s v="Yes"/>
  </r>
  <r>
    <s v="ORD01593"/>
    <d v="2025-02-27T00:00:00"/>
    <s v="2025"/>
    <n v="2"/>
    <x v="1"/>
    <d v="2025-03-06T00:00:00"/>
    <n v="7"/>
    <s v="CUST1710"/>
    <s v="Tejas Madan"/>
    <x v="1"/>
    <n v="38"/>
    <s v="Senior"/>
    <s v="Pune"/>
    <x v="7"/>
    <x v="3"/>
    <x v="0"/>
    <x v="23"/>
    <n v="4"/>
    <n v="900"/>
    <n v="10"/>
    <x v="271"/>
    <x v="0"/>
    <n v="743.24"/>
    <n v="0.22939506172839508"/>
    <x v="0"/>
    <s v="Cash"/>
    <n v="4"/>
    <s v="No"/>
  </r>
  <r>
    <s v="ORD01607"/>
    <d v="2026-02-15T00:00:00"/>
    <s v="2026"/>
    <n v="2"/>
    <x v="1"/>
    <d v="2026-02-16T00:00:00"/>
    <n v="1"/>
    <s v="CUST4551"/>
    <s v="Samaira Dugar"/>
    <x v="1"/>
    <n v="63"/>
    <s v="Senior"/>
    <s v="Chennai"/>
    <x v="6"/>
    <x v="1"/>
    <x v="1"/>
    <x v="10"/>
    <n v="5"/>
    <n v="25000"/>
    <n v="15"/>
    <x v="272"/>
    <x v="1"/>
    <n v="45279.98"/>
    <n v="0.42616451764705887"/>
    <x v="2"/>
    <s v="Card"/>
    <n v="5"/>
    <s v="No"/>
  </r>
  <r>
    <s v="ORD01619"/>
    <d v="2025-02-27T00:00:00"/>
    <s v="2025"/>
    <n v="2"/>
    <x v="1"/>
    <d v="2025-03-06T00:00:00"/>
    <n v="7"/>
    <s v="CUST6131"/>
    <s v="Krish Madan"/>
    <x v="0"/>
    <n v="61"/>
    <s v="Senior"/>
    <s v="Jaipur"/>
    <x v="2"/>
    <x v="0"/>
    <x v="3"/>
    <x v="17"/>
    <n v="3"/>
    <n v="450"/>
    <n v="15"/>
    <x v="273"/>
    <x v="0"/>
    <n v="344.83"/>
    <n v="0.30050544662309364"/>
    <x v="1"/>
    <s v="Cash"/>
    <n v="2"/>
    <s v="No"/>
  </r>
  <r>
    <s v="ORD01637"/>
    <d v="2025-02-11T00:00:00"/>
    <s v="2025"/>
    <n v="2"/>
    <x v="1"/>
    <d v="2025-02-17T00:00:00"/>
    <n v="6"/>
    <s v="CUST2364"/>
    <s v="Arnav Dube"/>
    <x v="1"/>
    <n v="58"/>
    <s v="Senior"/>
    <s v="Bengaluru"/>
    <x v="1"/>
    <x v="1"/>
    <x v="0"/>
    <x v="4"/>
    <n v="3"/>
    <n v="3200"/>
    <n v="15"/>
    <x v="127"/>
    <x v="0"/>
    <n v="2372.87"/>
    <n v="0.29079289215686271"/>
    <x v="0"/>
    <s v="Card"/>
    <n v="2"/>
    <s v="No"/>
  </r>
  <r>
    <s v="ORD01665"/>
    <d v="2025-02-11T00:00:00"/>
    <s v="2025"/>
    <n v="2"/>
    <x v="1"/>
    <d v="2025-02-14T00:00:00"/>
    <n v="3"/>
    <s v="CUST9015"/>
    <s v="Indrajit Yadav"/>
    <x v="1"/>
    <n v="57"/>
    <s v="Senior"/>
    <s v="Bengaluru"/>
    <x v="1"/>
    <x v="1"/>
    <x v="3"/>
    <x v="6"/>
    <n v="1"/>
    <n v="1200"/>
    <n v="10"/>
    <x v="214"/>
    <x v="0"/>
    <n v="139.66"/>
    <n v="0.1293148148148148"/>
    <x v="2"/>
    <s v="UPI"/>
    <n v="5"/>
    <s v="No"/>
  </r>
  <r>
    <s v="ORD01673"/>
    <d v="2026-02-24T00:00:00"/>
    <s v="2026"/>
    <n v="2"/>
    <x v="1"/>
    <d v="2026-03-02T00:00:00"/>
    <n v="6"/>
    <s v="CUST7207"/>
    <s v="Drishya Bhagat"/>
    <x v="0"/>
    <n v="55"/>
    <s v="Senior"/>
    <s v="Delhi"/>
    <x v="4"/>
    <x v="0"/>
    <x v="0"/>
    <x v="0"/>
    <n v="5"/>
    <n v="2500"/>
    <n v="5"/>
    <x v="270"/>
    <x v="1"/>
    <n v="4471.3500000000004"/>
    <n v="0.37653473684210531"/>
    <x v="1"/>
    <s v="Cash"/>
    <n v="4"/>
    <s v="No"/>
  </r>
  <r>
    <s v="ORD01680"/>
    <d v="2026-02-06T00:00:00"/>
    <s v="2026"/>
    <n v="2"/>
    <x v="1"/>
    <d v="2026-02-07T00:00:00"/>
    <n v="1"/>
    <s v="CUST2359"/>
    <s v="Keya Dubey"/>
    <x v="0"/>
    <n v="64"/>
    <s v="Senior"/>
    <s v="Mumbai"/>
    <x v="7"/>
    <x v="3"/>
    <x v="1"/>
    <x v="10"/>
    <n v="6"/>
    <n v="25000"/>
    <n v="15"/>
    <x v="274"/>
    <x v="1"/>
    <n v="19491.89"/>
    <n v="0.15287756862745097"/>
    <x v="1"/>
    <s v="Card"/>
    <n v="1"/>
    <s v="No"/>
  </r>
  <r>
    <s v="ORD01686"/>
    <d v="2025-02-09T00:00:00"/>
    <s v="2025"/>
    <n v="2"/>
    <x v="1"/>
    <d v="2025-02-12T00:00:00"/>
    <n v="3"/>
    <s v="CUST4476"/>
    <s v="Saira Kapur"/>
    <x v="1"/>
    <n v="31"/>
    <s v="Senior"/>
    <s v="Delhi"/>
    <x v="4"/>
    <x v="0"/>
    <x v="1"/>
    <x v="5"/>
    <n v="8"/>
    <n v="2000"/>
    <n v="5"/>
    <x v="146"/>
    <x v="1"/>
    <n v="4823.1099999999997"/>
    <n v="0.31730986842105263"/>
    <x v="0"/>
    <s v="Card"/>
    <n v="4"/>
    <s v="No"/>
  </r>
  <r>
    <s v="ORD01731"/>
    <d v="2025-02-20T00:00:00"/>
    <s v="2025"/>
    <n v="2"/>
    <x v="1"/>
    <d v="2025-02-23T00:00:00"/>
    <n v="3"/>
    <s v="CUST5642"/>
    <s v="Aniruddh Sundaram"/>
    <x v="1"/>
    <n v="43"/>
    <s v="Senior"/>
    <s v="Delhi"/>
    <x v="4"/>
    <x v="0"/>
    <x v="3"/>
    <x v="20"/>
    <n v="1"/>
    <n v="1500"/>
    <n v="0"/>
    <x v="65"/>
    <x v="0"/>
    <n v="644.26"/>
    <n v="0.42950666666666665"/>
    <x v="1"/>
    <s v="Cash"/>
    <n v="2"/>
    <s v="No"/>
  </r>
  <r>
    <s v="ORD01733"/>
    <d v="2026-02-26T00:00:00"/>
    <s v="2026"/>
    <n v="2"/>
    <x v="1"/>
    <d v="2026-02-28T00:00:00"/>
    <n v="2"/>
    <s v="CUST1551"/>
    <s v="Umang Tata"/>
    <x v="1"/>
    <n v="50"/>
    <s v="Senior"/>
    <s v="Bengaluru"/>
    <x v="1"/>
    <x v="1"/>
    <x v="3"/>
    <x v="17"/>
    <n v="6"/>
    <n v="450"/>
    <n v="5"/>
    <x v="217"/>
    <x v="0"/>
    <n v="734.49"/>
    <n v="0.28635087719298247"/>
    <x v="2"/>
    <s v="UPI"/>
    <n v="3"/>
    <s v="No"/>
  </r>
  <r>
    <s v="ORD01736"/>
    <d v="2026-02-27T00:00:00"/>
    <s v="2026"/>
    <n v="2"/>
    <x v="1"/>
    <d v="2026-03-06T00:00:00"/>
    <n v="7"/>
    <s v="CUST7513"/>
    <s v="Hunar Kannan"/>
    <x v="0"/>
    <n v="20"/>
    <s v="Teen"/>
    <s v="Hyderabad"/>
    <x v="10"/>
    <x v="1"/>
    <x v="3"/>
    <x v="21"/>
    <n v="3"/>
    <n v="60"/>
    <n v="5"/>
    <x v="275"/>
    <x v="0"/>
    <n v="73.64"/>
    <n v="0.43064327485380116"/>
    <x v="2"/>
    <s v="Card"/>
    <n v="4"/>
    <s v="No"/>
  </r>
  <r>
    <s v="ORD01740"/>
    <d v="2026-02-15T00:00:00"/>
    <s v="2026"/>
    <n v="2"/>
    <x v="1"/>
    <d v="2026-02-19T00:00:00"/>
    <n v="4"/>
    <s v="CUST1412"/>
    <s v="Yashvi Korpal"/>
    <x v="0"/>
    <n v="57"/>
    <s v="Senior"/>
    <s v="Bengaluru"/>
    <x v="1"/>
    <x v="1"/>
    <x v="4"/>
    <x v="9"/>
    <n v="1"/>
    <n v="1800"/>
    <n v="10"/>
    <x v="29"/>
    <x v="0"/>
    <n v="445.94"/>
    <n v="0.27527160493827163"/>
    <x v="0"/>
    <s v="UPI"/>
    <n v="2"/>
    <s v="No"/>
  </r>
  <r>
    <s v="ORD01754"/>
    <d v="2025-02-18T00:00:00"/>
    <s v="2025"/>
    <n v="2"/>
    <x v="1"/>
    <d v="2025-02-25T00:00:00"/>
    <n v="7"/>
    <s v="CUST9132"/>
    <s v="Alisha Chauhan"/>
    <x v="0"/>
    <n v="55"/>
    <s v="Senior"/>
    <s v="Jaipur"/>
    <x v="2"/>
    <x v="0"/>
    <x v="0"/>
    <x v="4"/>
    <n v="1"/>
    <n v="3200"/>
    <n v="25"/>
    <x v="64"/>
    <x v="0"/>
    <n v="991.83"/>
    <n v="0.41326250000000003"/>
    <x v="2"/>
    <s v="UPI"/>
    <n v="4"/>
    <s v="No"/>
  </r>
  <r>
    <s v="ORD01760"/>
    <d v="2025-02-11T00:00:00"/>
    <s v="2025"/>
    <n v="2"/>
    <x v="1"/>
    <d v="2025-02-16T00:00:00"/>
    <n v="5"/>
    <s v="CUST7002"/>
    <s v="Umang Barad"/>
    <x v="1"/>
    <n v="47"/>
    <s v="Senior"/>
    <s v="Lucknow"/>
    <x v="0"/>
    <x v="0"/>
    <x v="1"/>
    <x v="2"/>
    <n v="3"/>
    <n v="55000"/>
    <n v="25"/>
    <x v="276"/>
    <x v="1"/>
    <n v="44560.81"/>
    <n v="0.36008735353535354"/>
    <x v="2"/>
    <s v="Card"/>
    <n v="3"/>
    <s v="No"/>
  </r>
  <r>
    <s v="ORD01777"/>
    <d v="2026-02-22T00:00:00"/>
    <s v="2026"/>
    <n v="2"/>
    <x v="1"/>
    <d v="2026-02-25T00:00:00"/>
    <n v="3"/>
    <s v="CUST3054"/>
    <s v="Umang Kibe"/>
    <x v="0"/>
    <n v="51"/>
    <s v="Senior"/>
    <s v="Delhi"/>
    <x v="4"/>
    <x v="0"/>
    <x v="0"/>
    <x v="4"/>
    <n v="1"/>
    <n v="3200"/>
    <n v="15"/>
    <x v="154"/>
    <x v="0"/>
    <n v="371.08"/>
    <n v="0.13642647058823529"/>
    <x v="1"/>
    <s v="Cash"/>
    <n v="1"/>
    <s v="No"/>
  </r>
  <r>
    <s v="ORD01778"/>
    <d v="2026-02-24T00:00:00"/>
    <s v="2026"/>
    <n v="2"/>
    <x v="1"/>
    <d v="2026-02-28T00:00:00"/>
    <n v="4"/>
    <s v="CUST4829"/>
    <s v="Damini Bava"/>
    <x v="0"/>
    <n v="21"/>
    <s v="Senior"/>
    <s v="Patna"/>
    <x v="9"/>
    <x v="2"/>
    <x v="4"/>
    <x v="8"/>
    <n v="4"/>
    <n v="3500"/>
    <n v="10"/>
    <x v="228"/>
    <x v="1"/>
    <n v="5643.42"/>
    <n v="0.44789047619047617"/>
    <x v="1"/>
    <s v="Card"/>
    <n v="1"/>
    <s v="No"/>
  </r>
  <r>
    <s v="ORD01781"/>
    <d v="2026-02-02T00:00:00"/>
    <s v="2026"/>
    <n v="2"/>
    <x v="1"/>
    <d v="2026-02-07T00:00:00"/>
    <n v="5"/>
    <s v="CUST1452"/>
    <s v="Keya Rege"/>
    <x v="0"/>
    <n v="51"/>
    <s v="Senior"/>
    <s v="Pune"/>
    <x v="7"/>
    <x v="3"/>
    <x v="2"/>
    <x v="15"/>
    <n v="8"/>
    <n v="15000"/>
    <n v="5"/>
    <x v="277"/>
    <x v="1"/>
    <n v="16973.5"/>
    <n v="0.14889035087719299"/>
    <x v="2"/>
    <s v="Card"/>
    <n v="2"/>
    <s v="No"/>
  </r>
  <r>
    <s v="ORD01793"/>
    <d v="2025-02-11T00:00:00"/>
    <s v="2025"/>
    <n v="2"/>
    <x v="1"/>
    <d v="2025-02-18T00:00:00"/>
    <n v="7"/>
    <s v="CUST1045"/>
    <s v="Kaira Malhotra"/>
    <x v="1"/>
    <n v="65"/>
    <s v="Senior"/>
    <s v="Jaipur"/>
    <x v="2"/>
    <x v="0"/>
    <x v="4"/>
    <x v="13"/>
    <n v="1"/>
    <n v="4500"/>
    <n v="5"/>
    <x v="133"/>
    <x v="0"/>
    <n v="1857.02"/>
    <n v="0.43439064327485377"/>
    <x v="2"/>
    <s v="Cash"/>
    <n v="1"/>
    <s v="No"/>
  </r>
  <r>
    <s v="ORD01796"/>
    <d v="2026-02-03T00:00:00"/>
    <s v="2026"/>
    <n v="2"/>
    <x v="1"/>
    <d v="2026-02-05T00:00:00"/>
    <n v="2"/>
    <s v="CUST7131"/>
    <s v="Raghav Bumb"/>
    <x v="1"/>
    <n v="40"/>
    <s v="Senior"/>
    <s v="Hyderabad"/>
    <x v="10"/>
    <x v="1"/>
    <x v="1"/>
    <x v="18"/>
    <n v="4"/>
    <n v="18000"/>
    <n v="10"/>
    <x v="278"/>
    <x v="1"/>
    <n v="22726.14"/>
    <n v="0.35071203703703702"/>
    <x v="0"/>
    <s v="Cash"/>
    <n v="1"/>
    <s v="No"/>
  </r>
  <r>
    <s v="ORD01801"/>
    <d v="2025-02-23T00:00:00"/>
    <s v="2025"/>
    <n v="2"/>
    <x v="1"/>
    <d v="2025-02-24T00:00:00"/>
    <n v="1"/>
    <s v="CUST4328"/>
    <s v="Urvi Dhawan"/>
    <x v="1"/>
    <n v="39"/>
    <s v="Senior"/>
    <s v="Kolkata"/>
    <x v="3"/>
    <x v="2"/>
    <x v="1"/>
    <x v="18"/>
    <n v="3"/>
    <n v="18000"/>
    <n v="5"/>
    <x v="279"/>
    <x v="1"/>
    <n v="15983.38"/>
    <n v="0.31156686159844055"/>
    <x v="2"/>
    <s v="UPI"/>
    <n v="1"/>
    <s v="No"/>
  </r>
  <r>
    <s v="ORD01850"/>
    <d v="2025-02-09T00:00:00"/>
    <s v="2025"/>
    <n v="2"/>
    <x v="1"/>
    <d v="2025-02-12T00:00:00"/>
    <n v="3"/>
    <s v="CUST1696"/>
    <s v="Seher Sandal"/>
    <x v="1"/>
    <n v="21"/>
    <s v="Senior"/>
    <s v="Mumbai"/>
    <x v="7"/>
    <x v="3"/>
    <x v="1"/>
    <x v="18"/>
    <n v="1"/>
    <n v="18000"/>
    <n v="20"/>
    <x v="134"/>
    <x v="1"/>
    <n v="3251.27"/>
    <n v="0.22578263888888889"/>
    <x v="0"/>
    <s v="Card"/>
    <n v="1"/>
    <s v="No"/>
  </r>
  <r>
    <s v="ORD01857"/>
    <d v="2025-02-10T00:00:00"/>
    <s v="2025"/>
    <n v="2"/>
    <x v="1"/>
    <d v="2025-02-14T00:00:00"/>
    <n v="4"/>
    <s v="CUST6967"/>
    <s v="Indrajit Mander"/>
    <x v="0"/>
    <n v="18"/>
    <s v="Teen"/>
    <s v="Chennai"/>
    <x v="6"/>
    <x v="1"/>
    <x v="0"/>
    <x v="23"/>
    <n v="8"/>
    <n v="900"/>
    <n v="15"/>
    <x v="56"/>
    <x v="0"/>
    <n v="991.31"/>
    <n v="0.16197875816993462"/>
    <x v="0"/>
    <s v="Cash"/>
    <n v="1"/>
    <s v="No"/>
  </r>
  <r>
    <s v="ORD01863"/>
    <d v="2025-02-17T00:00:00"/>
    <s v="2025"/>
    <n v="2"/>
    <x v="1"/>
    <d v="2025-02-22T00:00:00"/>
    <n v="5"/>
    <s v="CUST9592"/>
    <s v="Vivaan Bakshi"/>
    <x v="1"/>
    <n v="29"/>
    <s v="Senior"/>
    <s v="Chennai"/>
    <x v="6"/>
    <x v="1"/>
    <x v="3"/>
    <x v="21"/>
    <n v="3"/>
    <n v="60"/>
    <n v="0"/>
    <x v="280"/>
    <x v="0"/>
    <n v="56.82"/>
    <n v="0.31566666666666665"/>
    <x v="0"/>
    <s v="Cash"/>
    <n v="4"/>
    <s v="Yes"/>
  </r>
  <r>
    <s v="ORD01864"/>
    <d v="2025-02-08T00:00:00"/>
    <s v="2025"/>
    <n v="2"/>
    <x v="1"/>
    <d v="2025-02-13T00:00:00"/>
    <n v="5"/>
    <s v="CUST7687"/>
    <s v="Madhup Bassi"/>
    <x v="0"/>
    <n v="30"/>
    <s v="Senior"/>
    <s v="Ahmedabad"/>
    <x v="5"/>
    <x v="3"/>
    <x v="3"/>
    <x v="21"/>
    <n v="3"/>
    <n v="60"/>
    <n v="20"/>
    <x v="281"/>
    <x v="0"/>
    <n v="18.690000000000001"/>
    <n v="0.12979166666666667"/>
    <x v="1"/>
    <s v="Cash"/>
    <n v="5"/>
    <s v="No"/>
  </r>
  <r>
    <s v="ORD01869"/>
    <d v="2025-02-12T00:00:00"/>
    <s v="2025"/>
    <n v="2"/>
    <x v="1"/>
    <d v="2025-02-13T00:00:00"/>
    <n v="1"/>
    <s v="CUST4344"/>
    <s v="Heer Chopra"/>
    <x v="1"/>
    <n v="38"/>
    <s v="Senior"/>
    <s v="Chennai"/>
    <x v="6"/>
    <x v="1"/>
    <x v="0"/>
    <x v="4"/>
    <n v="3"/>
    <n v="3200"/>
    <n v="0"/>
    <x v="196"/>
    <x v="0"/>
    <n v="2332.77"/>
    <n v="0.242996875"/>
    <x v="0"/>
    <s v="Cash"/>
    <n v="5"/>
    <s v="No"/>
  </r>
  <r>
    <s v="ORD01870"/>
    <d v="2026-02-09T00:00:00"/>
    <s v="2026"/>
    <n v="2"/>
    <x v="1"/>
    <d v="2026-02-13T00:00:00"/>
    <n v="4"/>
    <s v="CUST5868"/>
    <s v="Indranil Sampath"/>
    <x v="0"/>
    <n v="65"/>
    <s v="Senior"/>
    <s v="Bhubaneswar"/>
    <x v="8"/>
    <x v="2"/>
    <x v="2"/>
    <x v="14"/>
    <n v="1"/>
    <n v="30000"/>
    <n v="10"/>
    <x v="180"/>
    <x v="1"/>
    <n v="6280.75"/>
    <n v="0.23262037037037037"/>
    <x v="2"/>
    <s v="Card"/>
    <n v="2"/>
    <s v="Yes"/>
  </r>
  <r>
    <s v="ORD01877"/>
    <d v="2025-02-26T00:00:00"/>
    <s v="2025"/>
    <n v="2"/>
    <x v="1"/>
    <d v="2025-02-28T00:00:00"/>
    <n v="2"/>
    <s v="CUST5886"/>
    <s v="Shlok Krishnan"/>
    <x v="0"/>
    <n v="36"/>
    <s v="Senior"/>
    <s v="Pune"/>
    <x v="7"/>
    <x v="3"/>
    <x v="4"/>
    <x v="13"/>
    <n v="5"/>
    <n v="4500"/>
    <n v="20"/>
    <x v="85"/>
    <x v="1"/>
    <n v="4263.72"/>
    <n v="0.23687333333333335"/>
    <x v="2"/>
    <s v="UPI"/>
    <n v="3"/>
    <s v="No"/>
  </r>
  <r>
    <s v="ORD01906"/>
    <d v="2025-02-19T00:00:00"/>
    <s v="2025"/>
    <n v="2"/>
    <x v="1"/>
    <d v="2025-02-22T00:00:00"/>
    <n v="3"/>
    <s v="CUST5951"/>
    <s v="Ivan Buch"/>
    <x v="0"/>
    <n v="31"/>
    <s v="Senior"/>
    <s v="Mumbai"/>
    <x v="7"/>
    <x v="3"/>
    <x v="0"/>
    <x v="23"/>
    <n v="5"/>
    <n v="900"/>
    <n v="15"/>
    <x v="282"/>
    <x v="0"/>
    <n v="961.95"/>
    <n v="0.25149019607843137"/>
    <x v="0"/>
    <s v="Cash"/>
    <n v="1"/>
    <s v="No"/>
  </r>
  <r>
    <s v="ORD01909"/>
    <d v="2026-02-06T00:00:00"/>
    <s v="2026"/>
    <n v="2"/>
    <x v="1"/>
    <d v="2026-02-12T00:00:00"/>
    <n v="6"/>
    <s v="CUST9108"/>
    <s v="Inaaya  Shere"/>
    <x v="1"/>
    <n v="58"/>
    <s v="Senior"/>
    <s v="Bhubaneswar"/>
    <x v="8"/>
    <x v="2"/>
    <x v="0"/>
    <x v="4"/>
    <n v="7"/>
    <n v="3200"/>
    <n v="20"/>
    <x v="283"/>
    <x v="1"/>
    <n v="2075.21"/>
    <n v="0.11580412946428571"/>
    <x v="2"/>
    <s v="Card"/>
    <n v="3"/>
    <s v="No"/>
  </r>
  <r>
    <s v="ORD01917"/>
    <d v="2025-02-27T00:00:00"/>
    <s v="2025"/>
    <n v="2"/>
    <x v="1"/>
    <d v="2025-03-01T00:00:00"/>
    <n v="2"/>
    <s v="CUST3036"/>
    <s v="Kartik Magar"/>
    <x v="0"/>
    <n v="18"/>
    <s v="Teen"/>
    <s v="Patna"/>
    <x v="9"/>
    <x v="2"/>
    <x v="3"/>
    <x v="17"/>
    <n v="4"/>
    <n v="450"/>
    <n v="5"/>
    <x v="284"/>
    <x v="0"/>
    <n v="366.45"/>
    <n v="0.21429824561403507"/>
    <x v="0"/>
    <s v="Cash"/>
    <n v="2"/>
    <s v="No"/>
  </r>
  <r>
    <s v="ORD01919"/>
    <d v="2026-02-22T00:00:00"/>
    <s v="2026"/>
    <n v="2"/>
    <x v="1"/>
    <d v="2026-02-23T00:00:00"/>
    <n v="1"/>
    <s v="CUST7527"/>
    <s v="Lagan Sood"/>
    <x v="1"/>
    <n v="37"/>
    <s v="Senior"/>
    <s v="Patna"/>
    <x v="9"/>
    <x v="2"/>
    <x v="3"/>
    <x v="6"/>
    <n v="8"/>
    <n v="1200"/>
    <n v="0"/>
    <x v="196"/>
    <x v="0"/>
    <n v="3623.35"/>
    <n v="0.37743229166666664"/>
    <x v="0"/>
    <s v="Card"/>
    <n v="3"/>
    <s v="Yes"/>
  </r>
  <r>
    <s v="ORD01925"/>
    <d v="2026-02-02T00:00:00"/>
    <s v="2026"/>
    <n v="2"/>
    <x v="1"/>
    <d v="2026-02-09T00:00:00"/>
    <n v="7"/>
    <s v="CUST5621"/>
    <s v="Vanya Sandhu"/>
    <x v="0"/>
    <n v="27"/>
    <s v="Senior"/>
    <s v="Delhi"/>
    <x v="4"/>
    <x v="0"/>
    <x v="3"/>
    <x v="17"/>
    <n v="4"/>
    <n v="450"/>
    <n v="5"/>
    <x v="284"/>
    <x v="0"/>
    <n v="690.62"/>
    <n v="0.40387134502923977"/>
    <x v="0"/>
    <s v="UPI"/>
    <n v="2"/>
    <s v="No"/>
  </r>
  <r>
    <s v="ORD01947"/>
    <d v="2026-02-16T00:00:00"/>
    <s v="2026"/>
    <n v="2"/>
    <x v="1"/>
    <d v="2026-02-20T00:00:00"/>
    <n v="4"/>
    <s v="CUST5379"/>
    <s v="Nehmat Bala"/>
    <x v="0"/>
    <n v="30"/>
    <s v="Senior"/>
    <s v="Hyderabad"/>
    <x v="10"/>
    <x v="1"/>
    <x v="0"/>
    <x v="11"/>
    <n v="3"/>
    <n v="4000"/>
    <n v="20"/>
    <x v="196"/>
    <x v="0"/>
    <n v="3244.8"/>
    <n v="0.33800000000000002"/>
    <x v="1"/>
    <s v="Cash"/>
    <n v="5"/>
    <s v="No"/>
  </r>
  <r>
    <s v="ORD01950"/>
    <d v="2026-02-18T00:00:00"/>
    <s v="2026"/>
    <n v="2"/>
    <x v="1"/>
    <d v="2026-02-25T00:00:00"/>
    <n v="7"/>
    <s v="CUST8265"/>
    <s v="Jayesh Yohannan"/>
    <x v="0"/>
    <n v="62"/>
    <s v="Senior"/>
    <s v="Hyderabad"/>
    <x v="10"/>
    <x v="1"/>
    <x v="3"/>
    <x v="22"/>
    <n v="3"/>
    <n v="300"/>
    <n v="20"/>
    <x v="19"/>
    <x v="0"/>
    <n v="270.16000000000003"/>
    <n v="0.37522222222222223"/>
    <x v="1"/>
    <s v="Card"/>
    <n v="1"/>
    <s v="No"/>
  </r>
  <r>
    <s v="ORD01971"/>
    <d v="2025-02-21T00:00:00"/>
    <s v="2025"/>
    <n v="2"/>
    <x v="1"/>
    <d v="2025-02-26T00:00:00"/>
    <n v="5"/>
    <s v="CUST7447"/>
    <s v="Dishani Khurana"/>
    <x v="0"/>
    <n v="63"/>
    <s v="Senior"/>
    <s v="Hyderabad"/>
    <x v="10"/>
    <x v="1"/>
    <x v="2"/>
    <x v="12"/>
    <n v="2"/>
    <n v="25000"/>
    <n v="10"/>
    <x v="177"/>
    <x v="1"/>
    <n v="11442.43"/>
    <n v="0.25427622222222224"/>
    <x v="2"/>
    <s v="Card"/>
    <n v="3"/>
    <s v="No"/>
  </r>
  <r>
    <s v="ORD01985"/>
    <d v="2026-02-20T00:00:00"/>
    <s v="2026"/>
    <n v="2"/>
    <x v="1"/>
    <d v="2026-02-21T00:00:00"/>
    <n v="1"/>
    <s v="CUST1431"/>
    <s v="Fateh Bora"/>
    <x v="0"/>
    <n v="53"/>
    <s v="Senior"/>
    <s v="Ahmedabad"/>
    <x v="5"/>
    <x v="3"/>
    <x v="1"/>
    <x v="10"/>
    <n v="6"/>
    <n v="25000"/>
    <n v="10"/>
    <x v="285"/>
    <x v="1"/>
    <n v="57747.46"/>
    <n v="0.42775896296296295"/>
    <x v="0"/>
    <s v="UPI"/>
    <n v="2"/>
    <s v="No"/>
  </r>
  <r>
    <s v="ORD02000"/>
    <d v="2026-02-17T00:00:00"/>
    <s v="2026"/>
    <n v="2"/>
    <x v="1"/>
    <d v="2026-02-19T00:00:00"/>
    <n v="2"/>
    <s v="CUST5985"/>
    <s v="Ira Shetty"/>
    <x v="0"/>
    <n v="50"/>
    <s v="Senior"/>
    <s v="Delhi"/>
    <x v="4"/>
    <x v="0"/>
    <x v="4"/>
    <x v="8"/>
    <n v="8"/>
    <n v="3500"/>
    <n v="15"/>
    <x v="286"/>
    <x v="1"/>
    <n v="4103.88"/>
    <n v="0.17243193277310925"/>
    <x v="1"/>
    <s v="UPI"/>
    <n v="2"/>
    <s v="No"/>
  </r>
  <r>
    <s v="ORD02015"/>
    <d v="2025-02-20T00:00:00"/>
    <s v="2025"/>
    <n v="2"/>
    <x v="1"/>
    <d v="2025-02-26T00:00:00"/>
    <n v="6"/>
    <s v="CUST2799"/>
    <s v="Vivaan Walla"/>
    <x v="0"/>
    <n v="59"/>
    <s v="Senior"/>
    <s v="Delhi"/>
    <x v="4"/>
    <x v="0"/>
    <x v="3"/>
    <x v="17"/>
    <n v="8"/>
    <n v="450"/>
    <n v="0"/>
    <x v="11"/>
    <x v="0"/>
    <n v="838.27"/>
    <n v="0.23285277777777777"/>
    <x v="2"/>
    <s v="UPI"/>
    <n v="4"/>
    <s v="No"/>
  </r>
  <r>
    <s v="ORD02019"/>
    <d v="2025-02-25T00:00:00"/>
    <s v="2025"/>
    <n v="2"/>
    <x v="1"/>
    <d v="2025-02-26T00:00:00"/>
    <n v="1"/>
    <s v="CUST2017"/>
    <s v="Drishya Saran"/>
    <x v="0"/>
    <n v="45"/>
    <s v="Senior"/>
    <s v="Jaipur"/>
    <x v="2"/>
    <x v="0"/>
    <x v="0"/>
    <x v="19"/>
    <n v="1"/>
    <n v="1200"/>
    <n v="0"/>
    <x v="157"/>
    <x v="0"/>
    <n v="122.53"/>
    <n v="0.10210833333333333"/>
    <x v="0"/>
    <s v="Card"/>
    <n v="5"/>
    <s v="Yes"/>
  </r>
  <r>
    <s v="ORD02022"/>
    <d v="2025-02-05T00:00:00"/>
    <s v="2025"/>
    <n v="2"/>
    <x v="1"/>
    <d v="2025-02-08T00:00:00"/>
    <n v="3"/>
    <s v="CUST5278"/>
    <s v="Jivika Hari"/>
    <x v="0"/>
    <n v="21"/>
    <s v="Senior"/>
    <s v="Mumbai"/>
    <x v="7"/>
    <x v="3"/>
    <x v="4"/>
    <x v="9"/>
    <n v="2"/>
    <n v="1800"/>
    <n v="15"/>
    <x v="178"/>
    <x v="0"/>
    <n v="1311.26"/>
    <n v="0.42851633986928106"/>
    <x v="1"/>
    <s v="Card"/>
    <n v="4"/>
    <s v="No"/>
  </r>
  <r>
    <s v="ORD02028"/>
    <d v="2026-02-28T00:00:00"/>
    <s v="2026"/>
    <n v="2"/>
    <x v="1"/>
    <d v="2026-03-01T00:00:00"/>
    <n v="1"/>
    <s v="CUST4890"/>
    <s v="Divij Shah"/>
    <x v="0"/>
    <n v="39"/>
    <s v="Senior"/>
    <s v="Mumbai"/>
    <x v="7"/>
    <x v="3"/>
    <x v="4"/>
    <x v="16"/>
    <n v="7"/>
    <n v="800"/>
    <n v="20"/>
    <x v="143"/>
    <x v="0"/>
    <n v="975.7"/>
    <n v="0.21779017857142857"/>
    <x v="0"/>
    <s v="Cash"/>
    <n v="2"/>
    <s v="No"/>
  </r>
  <r>
    <s v="ORD02051"/>
    <d v="2025-02-26T00:00:00"/>
    <s v="2025"/>
    <n v="2"/>
    <x v="1"/>
    <d v="2025-03-04T00:00:00"/>
    <n v="6"/>
    <s v="CUST6423"/>
    <s v="Priyansh Ganesan"/>
    <x v="1"/>
    <n v="33"/>
    <s v="Senior"/>
    <s v="Delhi"/>
    <x v="4"/>
    <x v="0"/>
    <x v="0"/>
    <x v="0"/>
    <n v="6"/>
    <n v="2500"/>
    <n v="20"/>
    <x v="35"/>
    <x v="1"/>
    <n v="3980.25"/>
    <n v="0.33168750000000002"/>
    <x v="1"/>
    <s v="Card"/>
    <n v="4"/>
    <s v="No"/>
  </r>
  <r>
    <s v="ORD02084"/>
    <d v="2025-02-03T00:00:00"/>
    <s v="2025"/>
    <n v="2"/>
    <x v="1"/>
    <d v="2025-02-10T00:00:00"/>
    <n v="7"/>
    <s v="CUST6497"/>
    <s v="Nitara Amble"/>
    <x v="1"/>
    <n v="56"/>
    <s v="Senior"/>
    <s v="Pune"/>
    <x v="7"/>
    <x v="3"/>
    <x v="3"/>
    <x v="21"/>
    <n v="3"/>
    <n v="60"/>
    <n v="0"/>
    <x v="280"/>
    <x v="0"/>
    <n v="45.58"/>
    <n v="0.25322222222222224"/>
    <x v="0"/>
    <s v="Cash"/>
    <n v="3"/>
    <s v="No"/>
  </r>
  <r>
    <s v="ORD02104"/>
    <d v="2026-02-10T00:00:00"/>
    <s v="2026"/>
    <n v="2"/>
    <x v="1"/>
    <d v="2026-02-11T00:00:00"/>
    <n v="1"/>
    <s v="CUST7007"/>
    <s v="Bhavin Korpal"/>
    <x v="0"/>
    <n v="28"/>
    <s v="Senior"/>
    <s v="Pune"/>
    <x v="7"/>
    <x v="3"/>
    <x v="2"/>
    <x v="7"/>
    <n v="6"/>
    <n v="5000"/>
    <n v="5"/>
    <x v="131"/>
    <x v="1"/>
    <n v="5041.2"/>
    <n v="0.17688421052631578"/>
    <x v="1"/>
    <s v="Card"/>
    <n v="5"/>
    <s v="No"/>
  </r>
  <r>
    <s v="ORD02119"/>
    <d v="2025-02-24T00:00:00"/>
    <s v="2025"/>
    <n v="2"/>
    <x v="1"/>
    <d v="2025-02-27T00:00:00"/>
    <n v="3"/>
    <s v="CUST8503"/>
    <s v="Vidur Zachariah"/>
    <x v="0"/>
    <n v="40"/>
    <s v="Senior"/>
    <s v="Patna"/>
    <x v="9"/>
    <x v="2"/>
    <x v="2"/>
    <x v="3"/>
    <n v="2"/>
    <n v="7000"/>
    <n v="0"/>
    <x v="90"/>
    <x v="1"/>
    <n v="1500.56"/>
    <n v="0.10718285714285714"/>
    <x v="1"/>
    <s v="Cash"/>
    <n v="5"/>
    <s v="No"/>
  </r>
  <r>
    <s v="ORD02127"/>
    <d v="2026-02-11T00:00:00"/>
    <s v="2026"/>
    <n v="2"/>
    <x v="1"/>
    <d v="2026-02-17T00:00:00"/>
    <n v="6"/>
    <s v="CUST9719"/>
    <s v="Prisha Karan"/>
    <x v="0"/>
    <n v="38"/>
    <s v="Senior"/>
    <s v="Hyderabad"/>
    <x v="10"/>
    <x v="1"/>
    <x v="1"/>
    <x v="5"/>
    <n v="2"/>
    <n v="2000"/>
    <n v="15"/>
    <x v="6"/>
    <x v="0"/>
    <n v="1399.86"/>
    <n v="0.41172352941176465"/>
    <x v="1"/>
    <s v="Cash"/>
    <n v="4"/>
    <s v="No"/>
  </r>
  <r>
    <s v="ORD02136"/>
    <d v="2025-02-28T00:00:00"/>
    <s v="2025"/>
    <n v="2"/>
    <x v="1"/>
    <d v="2025-03-03T00:00:00"/>
    <n v="3"/>
    <s v="CUST4585"/>
    <s v="Adira Sheth"/>
    <x v="1"/>
    <n v="39"/>
    <s v="Senior"/>
    <s v="Patna"/>
    <x v="9"/>
    <x v="2"/>
    <x v="1"/>
    <x v="5"/>
    <n v="7"/>
    <n v="2000"/>
    <n v="25"/>
    <x v="165"/>
    <x v="1"/>
    <n v="3147.92"/>
    <n v="0.29980190476190477"/>
    <x v="1"/>
    <s v="UPI"/>
    <n v="5"/>
    <s v="No"/>
  </r>
  <r>
    <s v="ORD02146"/>
    <d v="2026-02-28T00:00:00"/>
    <s v="2026"/>
    <n v="2"/>
    <x v="1"/>
    <d v="2026-03-03T00:00:00"/>
    <n v="3"/>
    <s v="CUST1478"/>
    <s v="Arnav Shetty"/>
    <x v="1"/>
    <n v="28"/>
    <s v="Senior"/>
    <s v="Delhi"/>
    <x v="4"/>
    <x v="0"/>
    <x v="4"/>
    <x v="9"/>
    <n v="8"/>
    <n v="1800"/>
    <n v="10"/>
    <x v="287"/>
    <x v="1"/>
    <n v="5156.1899999999996"/>
    <n v="0.39785416666666662"/>
    <x v="0"/>
    <s v="Card"/>
    <n v="4"/>
    <s v="No"/>
  </r>
  <r>
    <s v="ORD02147"/>
    <d v="2025-02-07T00:00:00"/>
    <s v="2025"/>
    <n v="2"/>
    <x v="1"/>
    <d v="2025-02-14T00:00:00"/>
    <n v="7"/>
    <s v="CUST6635"/>
    <s v="Rati Rajagopalan"/>
    <x v="0"/>
    <n v="62"/>
    <s v="Senior"/>
    <s v="Hyderabad"/>
    <x v="10"/>
    <x v="1"/>
    <x v="0"/>
    <x v="23"/>
    <n v="8"/>
    <n v="900"/>
    <n v="5"/>
    <x v="36"/>
    <x v="0"/>
    <n v="1812.7"/>
    <n v="0.26501461988304092"/>
    <x v="0"/>
    <s v="UPI"/>
    <n v="5"/>
    <s v="No"/>
  </r>
  <r>
    <s v="ORD02173"/>
    <d v="2025-02-28T00:00:00"/>
    <s v="2025"/>
    <n v="2"/>
    <x v="1"/>
    <d v="2025-03-05T00:00:00"/>
    <n v="5"/>
    <s v="CUST5338"/>
    <s v="Divij Mand"/>
    <x v="1"/>
    <n v="41"/>
    <s v="Senior"/>
    <s v="Pune"/>
    <x v="7"/>
    <x v="3"/>
    <x v="4"/>
    <x v="13"/>
    <n v="8"/>
    <n v="4500"/>
    <n v="5"/>
    <x v="15"/>
    <x v="1"/>
    <n v="8006.48"/>
    <n v="0.23410760233918126"/>
    <x v="2"/>
    <s v="Cash"/>
    <n v="3"/>
    <s v="No"/>
  </r>
  <r>
    <s v="ORD02211"/>
    <d v="2026-02-22T00:00:00"/>
    <s v="2026"/>
    <n v="2"/>
    <x v="1"/>
    <d v="2026-02-26T00:00:00"/>
    <n v="4"/>
    <s v="CUST8146"/>
    <s v="Ayesha Talwar"/>
    <x v="1"/>
    <n v="64"/>
    <s v="Senior"/>
    <s v="Hyderabad"/>
    <x v="10"/>
    <x v="1"/>
    <x v="0"/>
    <x v="4"/>
    <n v="6"/>
    <n v="3200"/>
    <n v="10"/>
    <x v="263"/>
    <x v="1"/>
    <n v="6713.2"/>
    <n v="0.38849537037037035"/>
    <x v="2"/>
    <s v="UPI"/>
    <n v="2"/>
    <s v="No"/>
  </r>
  <r>
    <s v="ORD02222"/>
    <d v="2026-02-12T00:00:00"/>
    <s v="2026"/>
    <n v="2"/>
    <x v="1"/>
    <d v="2026-02-13T00:00:00"/>
    <n v="1"/>
    <s v="CUST5926"/>
    <s v="Anay Saini"/>
    <x v="0"/>
    <n v="26"/>
    <s v="Senior"/>
    <s v="Ahmedabad"/>
    <x v="5"/>
    <x v="3"/>
    <x v="1"/>
    <x v="10"/>
    <n v="6"/>
    <n v="25000"/>
    <n v="25"/>
    <x v="21"/>
    <x v="1"/>
    <n v="11289.69"/>
    <n v="0.10035280000000001"/>
    <x v="0"/>
    <s v="UPI"/>
    <n v="4"/>
    <s v="No"/>
  </r>
  <r>
    <s v="ORD02253"/>
    <d v="2026-02-17T00:00:00"/>
    <s v="2026"/>
    <n v="2"/>
    <x v="1"/>
    <d v="2026-02-20T00:00:00"/>
    <n v="3"/>
    <s v="CUST4661"/>
    <s v="Jivin Venkatesh"/>
    <x v="0"/>
    <n v="30"/>
    <s v="Senior"/>
    <s v="Hyderabad"/>
    <x v="10"/>
    <x v="1"/>
    <x v="4"/>
    <x v="8"/>
    <n v="1"/>
    <n v="3500"/>
    <n v="15"/>
    <x v="288"/>
    <x v="0"/>
    <n v="879.61"/>
    <n v="0.29566722689075631"/>
    <x v="2"/>
    <s v="Card"/>
    <n v="1"/>
    <s v="No"/>
  </r>
  <r>
    <s v="ORD02257"/>
    <d v="2025-02-23T00:00:00"/>
    <s v="2025"/>
    <n v="2"/>
    <x v="1"/>
    <d v="2025-02-28T00:00:00"/>
    <n v="5"/>
    <s v="CUST2528"/>
    <s v="Prerak Jani"/>
    <x v="0"/>
    <n v="21"/>
    <s v="Senior"/>
    <s v="Patna"/>
    <x v="9"/>
    <x v="2"/>
    <x v="0"/>
    <x v="19"/>
    <n v="3"/>
    <n v="1200"/>
    <n v="25"/>
    <x v="31"/>
    <x v="0"/>
    <n v="978.69"/>
    <n v="0.36247777777777779"/>
    <x v="2"/>
    <s v="UPI"/>
    <n v="1"/>
    <s v="No"/>
  </r>
  <r>
    <s v="ORD02275"/>
    <d v="2026-02-19T00:00:00"/>
    <s v="2026"/>
    <n v="2"/>
    <x v="1"/>
    <d v="2026-02-23T00:00:00"/>
    <n v="4"/>
    <s v="CUST5404"/>
    <s v="Nitara Agarwal"/>
    <x v="1"/>
    <n v="54"/>
    <s v="Senior"/>
    <s v="Ahmedabad"/>
    <x v="5"/>
    <x v="3"/>
    <x v="0"/>
    <x v="4"/>
    <n v="6"/>
    <n v="3200"/>
    <n v="5"/>
    <x v="289"/>
    <x v="1"/>
    <n v="7701.43"/>
    <n v="0.4222275219298246"/>
    <x v="2"/>
    <s v="UPI"/>
    <n v="3"/>
    <s v="No"/>
  </r>
  <r>
    <s v="ORD02276"/>
    <d v="2026-02-23T00:00:00"/>
    <s v="2026"/>
    <n v="2"/>
    <x v="1"/>
    <d v="2026-02-26T00:00:00"/>
    <n v="3"/>
    <s v="CUST6646"/>
    <s v="Madhav Ahluwalia"/>
    <x v="1"/>
    <n v="56"/>
    <s v="Senior"/>
    <s v="Bhubaneswar"/>
    <x v="8"/>
    <x v="2"/>
    <x v="2"/>
    <x v="12"/>
    <n v="8"/>
    <n v="25000"/>
    <n v="10"/>
    <x v="152"/>
    <x v="1"/>
    <n v="47140.71"/>
    <n v="0.26189283333333335"/>
    <x v="2"/>
    <s v="Cash"/>
    <n v="4"/>
    <s v="No"/>
  </r>
  <r>
    <s v="ORD02282"/>
    <d v="2025-02-02T00:00:00"/>
    <s v="2025"/>
    <n v="2"/>
    <x v="1"/>
    <d v="2025-02-06T00:00:00"/>
    <n v="4"/>
    <s v="CUST1807"/>
    <s v="Bhavin Sundaram"/>
    <x v="0"/>
    <n v="58"/>
    <s v="Senior"/>
    <s v="Lucknow"/>
    <x v="0"/>
    <x v="0"/>
    <x v="1"/>
    <x v="5"/>
    <n v="1"/>
    <n v="2000"/>
    <n v="5"/>
    <x v="37"/>
    <x v="0"/>
    <n v="724.3"/>
    <n v="0.38121052631578944"/>
    <x v="2"/>
    <s v="UPI"/>
    <n v="3"/>
    <s v="No"/>
  </r>
  <r>
    <s v="ORD02296"/>
    <d v="2026-02-13T00:00:00"/>
    <s v="2026"/>
    <n v="2"/>
    <x v="1"/>
    <d v="2026-02-14T00:00:00"/>
    <n v="1"/>
    <s v="CUST5299"/>
    <s v="Azad Atwal"/>
    <x v="1"/>
    <n v="26"/>
    <s v="Senior"/>
    <s v="Chennai"/>
    <x v="6"/>
    <x v="1"/>
    <x v="4"/>
    <x v="8"/>
    <n v="8"/>
    <n v="3500"/>
    <n v="20"/>
    <x v="213"/>
    <x v="1"/>
    <n v="7439.75"/>
    <n v="0.33213169642857143"/>
    <x v="0"/>
    <s v="UPI"/>
    <n v="3"/>
    <s v="No"/>
  </r>
  <r>
    <s v="ORD02309"/>
    <d v="2026-02-08T00:00:00"/>
    <s v="2026"/>
    <n v="2"/>
    <x v="1"/>
    <d v="2026-02-11T00:00:00"/>
    <n v="3"/>
    <s v="CUST9522"/>
    <s v="Himmat Bail"/>
    <x v="0"/>
    <n v="30"/>
    <s v="Senior"/>
    <s v="Patna"/>
    <x v="9"/>
    <x v="2"/>
    <x v="1"/>
    <x v="2"/>
    <n v="8"/>
    <n v="55000"/>
    <n v="25"/>
    <x v="290"/>
    <x v="1"/>
    <n v="65234.13"/>
    <n v="0.19767918181818181"/>
    <x v="0"/>
    <s v="UPI"/>
    <n v="3"/>
    <s v="No"/>
  </r>
  <r>
    <s v="ORD02325"/>
    <d v="2026-02-06T00:00:00"/>
    <s v="2026"/>
    <n v="2"/>
    <x v="1"/>
    <d v="2026-02-08T00:00:00"/>
    <n v="2"/>
    <s v="CUST2097"/>
    <s v="Sumer Magar"/>
    <x v="0"/>
    <n v="58"/>
    <s v="Senior"/>
    <s v="Delhi"/>
    <x v="4"/>
    <x v="0"/>
    <x v="2"/>
    <x v="14"/>
    <n v="3"/>
    <n v="30000"/>
    <n v="15"/>
    <x v="30"/>
    <x v="1"/>
    <n v="13115.04"/>
    <n v="0.17143843137254902"/>
    <x v="0"/>
    <s v="Cash"/>
    <n v="2"/>
    <s v="No"/>
  </r>
  <r>
    <s v="ORD02335"/>
    <d v="2025-02-27T00:00:00"/>
    <s v="2025"/>
    <n v="2"/>
    <x v="1"/>
    <d v="2025-03-05T00:00:00"/>
    <n v="6"/>
    <s v="CUST8189"/>
    <s v="Romil Jhaveri"/>
    <x v="0"/>
    <n v="25"/>
    <s v="Senior"/>
    <s v="Lucknow"/>
    <x v="0"/>
    <x v="0"/>
    <x v="1"/>
    <x v="5"/>
    <n v="7"/>
    <n v="2000"/>
    <n v="0"/>
    <x v="90"/>
    <x v="1"/>
    <n v="2103.42"/>
    <n v="0.15024428571428572"/>
    <x v="2"/>
    <s v="UPI"/>
    <n v="3"/>
    <s v="No"/>
  </r>
  <r>
    <s v="ORD02337"/>
    <d v="2025-02-16T00:00:00"/>
    <s v="2025"/>
    <n v="2"/>
    <x v="1"/>
    <d v="2025-02-19T00:00:00"/>
    <n v="3"/>
    <s v="CUST5750"/>
    <s v="Rhea Chander"/>
    <x v="1"/>
    <n v="44"/>
    <s v="Senior"/>
    <s v="Ahmedabad"/>
    <x v="5"/>
    <x v="3"/>
    <x v="3"/>
    <x v="20"/>
    <n v="8"/>
    <n v="1500"/>
    <n v="5"/>
    <x v="205"/>
    <x v="1"/>
    <n v="4465.99"/>
    <n v="0.39175350877192983"/>
    <x v="1"/>
    <s v="UPI"/>
    <n v="5"/>
    <s v="No"/>
  </r>
  <r>
    <s v="ORD02345"/>
    <d v="2025-02-18T00:00:00"/>
    <s v="2025"/>
    <n v="2"/>
    <x v="1"/>
    <d v="2025-02-21T00:00:00"/>
    <n v="3"/>
    <s v="CUST4972"/>
    <s v="Mehul Mall"/>
    <x v="1"/>
    <n v="63"/>
    <s v="Senior"/>
    <s v="Hyderabad"/>
    <x v="10"/>
    <x v="1"/>
    <x v="1"/>
    <x v="1"/>
    <n v="5"/>
    <n v="40000"/>
    <n v="10"/>
    <x v="152"/>
    <x v="1"/>
    <n v="47543.06"/>
    <n v="0.26412811111111112"/>
    <x v="1"/>
    <s v="UPI"/>
    <n v="5"/>
    <s v="No"/>
  </r>
  <r>
    <s v="ORD02355"/>
    <d v="2025-02-20T00:00:00"/>
    <s v="2025"/>
    <n v="2"/>
    <x v="1"/>
    <d v="2025-02-27T00:00:00"/>
    <n v="7"/>
    <s v="CUST2600"/>
    <s v="Aaina Kaur"/>
    <x v="1"/>
    <n v="28"/>
    <s v="Senior"/>
    <s v="Delhi"/>
    <x v="4"/>
    <x v="0"/>
    <x v="0"/>
    <x v="4"/>
    <n v="5"/>
    <n v="3200"/>
    <n v="10"/>
    <x v="134"/>
    <x v="1"/>
    <n v="5619.12"/>
    <n v="0.39021666666666666"/>
    <x v="1"/>
    <s v="UPI"/>
    <n v="1"/>
    <s v="No"/>
  </r>
  <r>
    <s v="ORD02358"/>
    <d v="2026-02-07T00:00:00"/>
    <s v="2026"/>
    <n v="2"/>
    <x v="1"/>
    <d v="2026-02-09T00:00:00"/>
    <n v="2"/>
    <s v="CUST3204"/>
    <s v="Mohanlal Guha"/>
    <x v="1"/>
    <n v="49"/>
    <s v="Senior"/>
    <s v="Bengaluru"/>
    <x v="1"/>
    <x v="1"/>
    <x v="4"/>
    <x v="24"/>
    <n v="6"/>
    <n v="1200"/>
    <n v="20"/>
    <x v="192"/>
    <x v="0"/>
    <n v="1173.3499999999999"/>
    <n v="0.2037065972222222"/>
    <x v="2"/>
    <s v="Card"/>
    <n v="5"/>
    <s v="No"/>
  </r>
  <r>
    <s v="ORD02373"/>
    <d v="2026-02-13T00:00:00"/>
    <s v="2026"/>
    <n v="2"/>
    <x v="1"/>
    <d v="2026-02-15T00:00:00"/>
    <n v="2"/>
    <s v="CUST9826"/>
    <s v="Divit Dalal"/>
    <x v="0"/>
    <n v="59"/>
    <s v="Senior"/>
    <s v="Ahmedabad"/>
    <x v="5"/>
    <x v="3"/>
    <x v="0"/>
    <x v="4"/>
    <n v="7"/>
    <n v="3200"/>
    <n v="25"/>
    <x v="200"/>
    <x v="1"/>
    <n v="4729.96"/>
    <n v="0.28154523809523807"/>
    <x v="2"/>
    <s v="UPI"/>
    <n v="4"/>
    <s v="No"/>
  </r>
  <r>
    <s v="ORD02374"/>
    <d v="2025-02-05T00:00:00"/>
    <s v="2025"/>
    <n v="2"/>
    <x v="1"/>
    <d v="2025-02-07T00:00:00"/>
    <n v="2"/>
    <s v="CUST1325"/>
    <s v="Dharmajan Bal"/>
    <x v="0"/>
    <n v="28"/>
    <s v="Senior"/>
    <s v="Delhi"/>
    <x v="4"/>
    <x v="0"/>
    <x v="2"/>
    <x v="14"/>
    <n v="8"/>
    <n v="30000"/>
    <n v="25"/>
    <x v="152"/>
    <x v="1"/>
    <n v="31899.54"/>
    <n v="0.17721966666666666"/>
    <x v="2"/>
    <s v="Cash"/>
    <n v="4"/>
    <s v="No"/>
  </r>
  <r>
    <s v="ORD02392"/>
    <d v="2026-02-26T00:00:00"/>
    <s v="2026"/>
    <n v="2"/>
    <x v="1"/>
    <d v="2026-03-04T00:00:00"/>
    <n v="6"/>
    <s v="CUST9776"/>
    <s v="Jiya Sant"/>
    <x v="1"/>
    <n v="23"/>
    <s v="Senior"/>
    <s v="Lucknow"/>
    <x v="0"/>
    <x v="0"/>
    <x v="4"/>
    <x v="13"/>
    <n v="1"/>
    <n v="4500"/>
    <n v="10"/>
    <x v="24"/>
    <x v="0"/>
    <n v="932.72"/>
    <n v="0.23030123456790125"/>
    <x v="0"/>
    <s v="Cash"/>
    <n v="5"/>
    <s v="No"/>
  </r>
  <r>
    <s v="ORD02419"/>
    <d v="2026-02-25T00:00:00"/>
    <s v="2026"/>
    <n v="2"/>
    <x v="1"/>
    <d v="2026-03-04T00:00:00"/>
    <n v="7"/>
    <s v="CUST7385"/>
    <s v="Adah Walia"/>
    <x v="1"/>
    <n v="38"/>
    <s v="Senior"/>
    <s v="Jaipur"/>
    <x v="2"/>
    <x v="0"/>
    <x v="2"/>
    <x v="15"/>
    <n v="8"/>
    <n v="15000"/>
    <n v="10"/>
    <x v="71"/>
    <x v="1"/>
    <n v="23599.37"/>
    <n v="0.21851268518518518"/>
    <x v="2"/>
    <s v="UPI"/>
    <n v="4"/>
    <s v="No"/>
  </r>
  <r>
    <s v="ORD02439"/>
    <d v="2025-02-08T00:00:00"/>
    <s v="2025"/>
    <n v="2"/>
    <x v="1"/>
    <d v="2025-02-12T00:00:00"/>
    <n v="4"/>
    <s v="CUST1878"/>
    <s v="Yashvi Sekhon"/>
    <x v="0"/>
    <n v="21"/>
    <s v="Senior"/>
    <s v="Bhubaneswar"/>
    <x v="8"/>
    <x v="2"/>
    <x v="1"/>
    <x v="2"/>
    <n v="1"/>
    <n v="55000"/>
    <n v="0"/>
    <x v="291"/>
    <x v="1"/>
    <n v="9003.9599999999991"/>
    <n v="0.16370836363636362"/>
    <x v="2"/>
    <s v="Cash"/>
    <n v="4"/>
    <s v="Yes"/>
  </r>
  <r>
    <s v="ORD02444"/>
    <d v="2025-02-11T00:00:00"/>
    <s v="2025"/>
    <n v="2"/>
    <x v="1"/>
    <d v="2025-02-15T00:00:00"/>
    <n v="4"/>
    <s v="CUST4495"/>
    <s v="Indrans Zachariah"/>
    <x v="0"/>
    <n v="51"/>
    <s v="Senior"/>
    <s v="Patna"/>
    <x v="9"/>
    <x v="2"/>
    <x v="3"/>
    <x v="17"/>
    <n v="2"/>
    <n v="450"/>
    <n v="15"/>
    <x v="74"/>
    <x v="0"/>
    <n v="241.33"/>
    <n v="0.31546405228758173"/>
    <x v="2"/>
    <s v="Card"/>
    <n v="2"/>
    <s v="No"/>
  </r>
  <r>
    <s v="ORD02501"/>
    <d v="2025-02-03T00:00:00"/>
    <s v="2025"/>
    <n v="2"/>
    <x v="1"/>
    <d v="2025-02-04T00:00:00"/>
    <n v="1"/>
    <s v="CUST9512"/>
    <s v="Darshit Sarraf"/>
    <x v="0"/>
    <n v="62"/>
    <s v="Senior"/>
    <s v="Patna"/>
    <x v="9"/>
    <x v="2"/>
    <x v="2"/>
    <x v="7"/>
    <n v="7"/>
    <n v="5000"/>
    <n v="25"/>
    <x v="292"/>
    <x v="1"/>
    <n v="5742.42"/>
    <n v="0.21875885714285714"/>
    <x v="0"/>
    <s v="Cash"/>
    <n v="2"/>
    <s v="No"/>
  </r>
  <r>
    <s v="ORD02520"/>
    <d v="2026-02-28T00:00:00"/>
    <s v="2026"/>
    <n v="2"/>
    <x v="1"/>
    <d v="2026-03-01T00:00:00"/>
    <n v="1"/>
    <s v="CUST8683"/>
    <s v="Nishith Dhar"/>
    <x v="0"/>
    <n v="24"/>
    <s v="Senior"/>
    <s v="Jaipur"/>
    <x v="2"/>
    <x v="0"/>
    <x v="0"/>
    <x v="23"/>
    <n v="1"/>
    <n v="900"/>
    <n v="25"/>
    <x v="293"/>
    <x v="0"/>
    <n v="262.02999999999997"/>
    <n v="0.38819259259259253"/>
    <x v="0"/>
    <s v="Cash"/>
    <n v="3"/>
    <s v="Yes"/>
  </r>
  <r>
    <s v="ORD02523"/>
    <d v="2025-02-23T00:00:00"/>
    <s v="2025"/>
    <n v="2"/>
    <x v="1"/>
    <d v="2025-02-26T00:00:00"/>
    <n v="3"/>
    <s v="CUST3479"/>
    <s v="Yuvraj  Krishnamurthy"/>
    <x v="1"/>
    <n v="60"/>
    <s v="Senior"/>
    <s v="Bhubaneswar"/>
    <x v="8"/>
    <x v="2"/>
    <x v="0"/>
    <x v="23"/>
    <n v="3"/>
    <n v="900"/>
    <n v="0"/>
    <x v="31"/>
    <x v="0"/>
    <n v="949.19"/>
    <n v="0.35155185185185189"/>
    <x v="0"/>
    <s v="Cash"/>
    <n v="4"/>
    <s v="No"/>
  </r>
  <r>
    <s v="ORD02531"/>
    <d v="2026-02-25T00:00:00"/>
    <s v="2026"/>
    <n v="2"/>
    <x v="1"/>
    <d v="2026-03-03T00:00:00"/>
    <n v="6"/>
    <s v="CUST4253"/>
    <s v="Anika Sachar"/>
    <x v="1"/>
    <n v="62"/>
    <s v="Senior"/>
    <s v="Lucknow"/>
    <x v="0"/>
    <x v="0"/>
    <x v="1"/>
    <x v="2"/>
    <n v="3"/>
    <n v="55000"/>
    <n v="5"/>
    <x v="294"/>
    <x v="1"/>
    <n v="34512.53"/>
    <n v="0.22017562998405102"/>
    <x v="0"/>
    <s v="Cash"/>
    <n v="4"/>
    <s v="No"/>
  </r>
  <r>
    <s v="ORD02534"/>
    <d v="2025-02-02T00:00:00"/>
    <s v="2025"/>
    <n v="2"/>
    <x v="1"/>
    <d v="2025-02-06T00:00:00"/>
    <n v="4"/>
    <s v="CUST2698"/>
    <s v="Emir Suri"/>
    <x v="1"/>
    <n v="64"/>
    <s v="Senior"/>
    <s v="Lucknow"/>
    <x v="0"/>
    <x v="0"/>
    <x v="4"/>
    <x v="13"/>
    <n v="3"/>
    <n v="4500"/>
    <n v="0"/>
    <x v="49"/>
    <x v="1"/>
    <n v="4835.87"/>
    <n v="0.35821259259259258"/>
    <x v="0"/>
    <s v="UPI"/>
    <n v="1"/>
    <s v="No"/>
  </r>
  <r>
    <s v="ORD02539"/>
    <d v="2025-02-08T00:00:00"/>
    <s v="2025"/>
    <n v="2"/>
    <x v="1"/>
    <d v="2025-02-15T00:00:00"/>
    <n v="7"/>
    <s v="CUST5826"/>
    <s v="Darshit Ramesh"/>
    <x v="1"/>
    <n v="56"/>
    <s v="Senior"/>
    <s v="Mumbai"/>
    <x v="7"/>
    <x v="3"/>
    <x v="3"/>
    <x v="17"/>
    <n v="7"/>
    <n v="450"/>
    <n v="0"/>
    <x v="295"/>
    <x v="0"/>
    <n v="401.96"/>
    <n v="0.1276063492063492"/>
    <x v="0"/>
    <s v="Cash"/>
    <n v="1"/>
    <s v="No"/>
  </r>
  <r>
    <s v="ORD02544"/>
    <d v="2025-02-02T00:00:00"/>
    <s v="2025"/>
    <n v="2"/>
    <x v="1"/>
    <d v="2025-02-09T00:00:00"/>
    <n v="7"/>
    <s v="CUST1778"/>
    <s v="Nirvaan Bir"/>
    <x v="1"/>
    <n v="44"/>
    <s v="Senior"/>
    <s v="Bengaluru"/>
    <x v="1"/>
    <x v="1"/>
    <x v="4"/>
    <x v="8"/>
    <n v="6"/>
    <n v="3500"/>
    <n v="20"/>
    <x v="200"/>
    <x v="1"/>
    <n v="2492.8200000000002"/>
    <n v="0.14838214285714288"/>
    <x v="0"/>
    <s v="Card"/>
    <n v="3"/>
    <s v="No"/>
  </r>
  <r>
    <s v="ORD02569"/>
    <d v="2025-02-06T00:00:00"/>
    <s v="2025"/>
    <n v="2"/>
    <x v="1"/>
    <d v="2025-02-09T00:00:00"/>
    <n v="3"/>
    <s v="CUST3440"/>
    <s v="Nitara Sha"/>
    <x v="0"/>
    <n v="31"/>
    <s v="Senior"/>
    <s v="Hyderabad"/>
    <x v="10"/>
    <x v="1"/>
    <x v="2"/>
    <x v="7"/>
    <n v="7"/>
    <n v="5000"/>
    <n v="20"/>
    <x v="4"/>
    <x v="1"/>
    <n v="3959.26"/>
    <n v="0.14140214285714287"/>
    <x v="1"/>
    <s v="Cash"/>
    <n v="4"/>
    <s v="No"/>
  </r>
  <r>
    <s v="ORD02583"/>
    <d v="2025-02-28T00:00:00"/>
    <s v="2025"/>
    <n v="2"/>
    <x v="1"/>
    <d v="2025-03-06T00:00:00"/>
    <n v="6"/>
    <s v="CUST9150"/>
    <s v="Indrajit Krishnan"/>
    <x v="0"/>
    <n v="23"/>
    <s v="Senior"/>
    <s v="Bhubaneswar"/>
    <x v="8"/>
    <x v="2"/>
    <x v="1"/>
    <x v="5"/>
    <n v="8"/>
    <n v="2000"/>
    <n v="0"/>
    <x v="296"/>
    <x v="1"/>
    <n v="1857"/>
    <n v="0.1160625"/>
    <x v="2"/>
    <s v="Card"/>
    <n v="5"/>
    <s v="No"/>
  </r>
  <r>
    <s v="ORD02615"/>
    <d v="2026-02-24T00:00:00"/>
    <s v="2026"/>
    <n v="2"/>
    <x v="1"/>
    <d v="2026-03-01T00:00:00"/>
    <n v="5"/>
    <s v="CUST2982"/>
    <s v="Uthkarsh Sane"/>
    <x v="0"/>
    <n v="39"/>
    <s v="Senior"/>
    <s v="Mumbai"/>
    <x v="7"/>
    <x v="3"/>
    <x v="2"/>
    <x v="14"/>
    <n v="2"/>
    <n v="30000"/>
    <n v="5"/>
    <x v="201"/>
    <x v="1"/>
    <n v="23923.4"/>
    <n v="0.41970877192982459"/>
    <x v="1"/>
    <s v="Card"/>
    <n v="5"/>
    <s v="No"/>
  </r>
  <r>
    <s v="ORD02627"/>
    <d v="2026-02-16T00:00:00"/>
    <s v="2026"/>
    <n v="2"/>
    <x v="1"/>
    <d v="2026-02-20T00:00:00"/>
    <n v="4"/>
    <s v="CUST7687"/>
    <s v="Aarav Master"/>
    <x v="0"/>
    <n v="30"/>
    <s v="Senior"/>
    <s v="Chennai"/>
    <x v="6"/>
    <x v="1"/>
    <x v="3"/>
    <x v="22"/>
    <n v="4"/>
    <n v="300"/>
    <n v="5"/>
    <x v="179"/>
    <x v="0"/>
    <n v="116.83"/>
    <n v="0.10248245614035087"/>
    <x v="0"/>
    <s v="Cash"/>
    <n v="2"/>
    <s v="No"/>
  </r>
  <r>
    <s v="ORD02631"/>
    <d v="2025-02-04T00:00:00"/>
    <s v="2025"/>
    <n v="2"/>
    <x v="1"/>
    <d v="2025-02-09T00:00:00"/>
    <n v="5"/>
    <s v="CUST5602"/>
    <s v="Mamooty Chada"/>
    <x v="1"/>
    <n v="43"/>
    <s v="Senior"/>
    <s v="Bhubaneswar"/>
    <x v="8"/>
    <x v="2"/>
    <x v="1"/>
    <x v="10"/>
    <n v="6"/>
    <n v="25000"/>
    <n v="25"/>
    <x v="21"/>
    <x v="1"/>
    <n v="31454.66"/>
    <n v="0.27959697777777776"/>
    <x v="2"/>
    <s v="UPI"/>
    <n v="5"/>
    <s v="No"/>
  </r>
  <r>
    <s v="ORD02633"/>
    <d v="2025-02-02T00:00:00"/>
    <s v="2025"/>
    <n v="2"/>
    <x v="1"/>
    <d v="2025-02-08T00:00:00"/>
    <n v="6"/>
    <s v="CUST7326"/>
    <s v="Raghav Bora"/>
    <x v="1"/>
    <n v="41"/>
    <s v="Senior"/>
    <s v="Patna"/>
    <x v="9"/>
    <x v="2"/>
    <x v="4"/>
    <x v="8"/>
    <n v="5"/>
    <n v="3500"/>
    <n v="25"/>
    <x v="28"/>
    <x v="1"/>
    <n v="2084.2600000000002"/>
    <n v="0.15880076190476192"/>
    <x v="0"/>
    <s v="Cash"/>
    <n v="2"/>
    <s v="Yes"/>
  </r>
  <r>
    <s v="ORD02639"/>
    <d v="2026-02-14T00:00:00"/>
    <s v="2026"/>
    <n v="2"/>
    <x v="1"/>
    <d v="2026-02-20T00:00:00"/>
    <n v="6"/>
    <s v="CUST9714"/>
    <s v="Purab Grewal"/>
    <x v="1"/>
    <n v="33"/>
    <s v="Senior"/>
    <s v="Chennai"/>
    <x v="6"/>
    <x v="1"/>
    <x v="0"/>
    <x v="11"/>
    <n v="6"/>
    <n v="4000"/>
    <n v="25"/>
    <x v="85"/>
    <x v="1"/>
    <n v="4221.4799999999996"/>
    <n v="0.23452666666666663"/>
    <x v="0"/>
    <s v="Card"/>
    <n v="1"/>
    <s v="No"/>
  </r>
  <r>
    <s v="ORD02646"/>
    <d v="2026-02-12T00:00:00"/>
    <s v="2026"/>
    <n v="2"/>
    <x v="1"/>
    <d v="2026-02-18T00:00:00"/>
    <n v="6"/>
    <s v="CUST1375"/>
    <s v="Rohan Deshpande"/>
    <x v="1"/>
    <n v="31"/>
    <s v="Senior"/>
    <s v="Patna"/>
    <x v="9"/>
    <x v="2"/>
    <x v="2"/>
    <x v="7"/>
    <n v="5"/>
    <n v="5000"/>
    <n v="10"/>
    <x v="208"/>
    <x v="1"/>
    <n v="2848.7"/>
    <n v="0.12660888888888888"/>
    <x v="1"/>
    <s v="Cash"/>
    <n v="4"/>
    <s v="No"/>
  </r>
  <r>
    <s v="ORD02653"/>
    <d v="2026-02-24T00:00:00"/>
    <s v="2026"/>
    <n v="2"/>
    <x v="1"/>
    <d v="2026-02-27T00:00:00"/>
    <n v="3"/>
    <s v="CUST7443"/>
    <s v="Kiaan Dora"/>
    <x v="0"/>
    <n v="34"/>
    <s v="Senior"/>
    <s v="Mumbai"/>
    <x v="7"/>
    <x v="3"/>
    <x v="4"/>
    <x v="9"/>
    <n v="6"/>
    <n v="1800"/>
    <n v="10"/>
    <x v="297"/>
    <x v="0"/>
    <n v="2576.42"/>
    <n v="0.26506378600823044"/>
    <x v="2"/>
    <s v="Card"/>
    <n v="5"/>
    <s v="No"/>
  </r>
  <r>
    <s v="ORD02664"/>
    <d v="2025-02-01T00:00:00"/>
    <s v="2025"/>
    <n v="2"/>
    <x v="1"/>
    <d v="2025-02-03T00:00:00"/>
    <n v="2"/>
    <s v="CUST3301"/>
    <s v="Aarush Cherian"/>
    <x v="0"/>
    <n v="30"/>
    <s v="Senior"/>
    <s v="Pune"/>
    <x v="7"/>
    <x v="3"/>
    <x v="0"/>
    <x v="23"/>
    <n v="3"/>
    <n v="900"/>
    <n v="5"/>
    <x v="217"/>
    <x v="0"/>
    <n v="1116.46"/>
    <n v="0.43526705653021441"/>
    <x v="2"/>
    <s v="Card"/>
    <n v="3"/>
    <s v="Yes"/>
  </r>
  <r>
    <s v="ORD02679"/>
    <d v="2026-02-12T00:00:00"/>
    <s v="2026"/>
    <n v="2"/>
    <x v="1"/>
    <d v="2026-02-16T00:00:00"/>
    <n v="4"/>
    <s v="CUST8133"/>
    <s v="Yakshit Varma"/>
    <x v="0"/>
    <n v="30"/>
    <s v="Senior"/>
    <s v="Pune"/>
    <x v="7"/>
    <x v="3"/>
    <x v="0"/>
    <x v="11"/>
    <n v="3"/>
    <n v="4000"/>
    <n v="10"/>
    <x v="189"/>
    <x v="1"/>
    <n v="1806.09"/>
    <n v="0.16723055555555555"/>
    <x v="1"/>
    <s v="Cash"/>
    <n v="4"/>
    <s v="No"/>
  </r>
  <r>
    <s v="ORD02709"/>
    <d v="2025-02-15T00:00:00"/>
    <s v="2025"/>
    <n v="2"/>
    <x v="1"/>
    <d v="2025-02-21T00:00:00"/>
    <n v="6"/>
    <s v="CUST4850"/>
    <s v="Riya Barman"/>
    <x v="1"/>
    <n v="53"/>
    <s v="Senior"/>
    <s v="Bhubaneswar"/>
    <x v="8"/>
    <x v="2"/>
    <x v="1"/>
    <x v="1"/>
    <n v="1"/>
    <n v="40000"/>
    <n v="10"/>
    <x v="298"/>
    <x v="1"/>
    <n v="9155.2000000000007"/>
    <n v="0.25431111111111115"/>
    <x v="0"/>
    <s v="Cash"/>
    <n v="2"/>
    <s v="No"/>
  </r>
  <r>
    <s v="ORD02710"/>
    <d v="2025-02-04T00:00:00"/>
    <s v="2025"/>
    <n v="2"/>
    <x v="1"/>
    <d v="2025-02-09T00:00:00"/>
    <n v="5"/>
    <s v="CUST2553"/>
    <s v="Sumer Chana"/>
    <x v="0"/>
    <n v="62"/>
    <s v="Senior"/>
    <s v="Delhi"/>
    <x v="4"/>
    <x v="0"/>
    <x v="4"/>
    <x v="24"/>
    <n v="6"/>
    <n v="1200"/>
    <n v="10"/>
    <x v="101"/>
    <x v="0"/>
    <n v="1241.96"/>
    <n v="0.19166049382716049"/>
    <x v="1"/>
    <s v="UPI"/>
    <n v="5"/>
    <s v="No"/>
  </r>
  <r>
    <s v="ORD02720"/>
    <d v="2025-02-21T00:00:00"/>
    <s v="2025"/>
    <n v="2"/>
    <x v="1"/>
    <d v="2025-02-26T00:00:00"/>
    <n v="5"/>
    <s v="CUST8189"/>
    <s v="Rasha Sangha"/>
    <x v="0"/>
    <n v="35"/>
    <s v="Senior"/>
    <s v="Ahmedabad"/>
    <x v="5"/>
    <x v="3"/>
    <x v="0"/>
    <x v="4"/>
    <n v="2"/>
    <n v="3200"/>
    <n v="25"/>
    <x v="7"/>
    <x v="0"/>
    <n v="741.66"/>
    <n v="0.1545125"/>
    <x v="1"/>
    <s v="UPI"/>
    <n v="3"/>
    <s v="No"/>
  </r>
  <r>
    <s v="ORD02729"/>
    <d v="2026-02-15T00:00:00"/>
    <s v="2026"/>
    <n v="2"/>
    <x v="1"/>
    <d v="2026-02-16T00:00:00"/>
    <n v="1"/>
    <s v="CUST7137"/>
    <s v="Khushi Sane"/>
    <x v="0"/>
    <n v="52"/>
    <s v="Senior"/>
    <s v="Mumbai"/>
    <x v="7"/>
    <x v="3"/>
    <x v="2"/>
    <x v="12"/>
    <n v="6"/>
    <n v="25000"/>
    <n v="15"/>
    <x v="274"/>
    <x v="1"/>
    <n v="31477.06"/>
    <n v="0.24687890196078432"/>
    <x v="2"/>
    <s v="Card"/>
    <n v="2"/>
    <s v="No"/>
  </r>
  <r>
    <s v="ORD02759"/>
    <d v="2025-02-23T00:00:00"/>
    <s v="2025"/>
    <n v="2"/>
    <x v="1"/>
    <d v="2025-02-27T00:00:00"/>
    <n v="4"/>
    <s v="CUST9079"/>
    <s v="Anvi Borra"/>
    <x v="1"/>
    <n v="41"/>
    <s v="Senior"/>
    <s v="Kolkata"/>
    <x v="3"/>
    <x v="2"/>
    <x v="2"/>
    <x v="14"/>
    <n v="5"/>
    <n v="30000"/>
    <n v="25"/>
    <x v="21"/>
    <x v="1"/>
    <n v="45999.54"/>
    <n v="0.40888479999999999"/>
    <x v="2"/>
    <s v="UPI"/>
    <n v="2"/>
    <s v="No"/>
  </r>
  <r>
    <s v="ORD02770"/>
    <d v="2026-02-17T00:00:00"/>
    <s v="2026"/>
    <n v="2"/>
    <x v="1"/>
    <d v="2026-02-19T00:00:00"/>
    <n v="2"/>
    <s v="CUST2282"/>
    <s v="Renee Manne"/>
    <x v="0"/>
    <n v="24"/>
    <s v="Senior"/>
    <s v="Ahmedabad"/>
    <x v="5"/>
    <x v="3"/>
    <x v="2"/>
    <x v="15"/>
    <n v="1"/>
    <n v="15000"/>
    <n v="5"/>
    <x v="299"/>
    <x v="1"/>
    <n v="4388.09"/>
    <n v="0.30793614035087719"/>
    <x v="1"/>
    <s v="Card"/>
    <n v="1"/>
    <s v="Yes"/>
  </r>
  <r>
    <s v="ORD02787"/>
    <d v="2025-02-18T00:00:00"/>
    <s v="2025"/>
    <n v="2"/>
    <x v="1"/>
    <d v="2025-02-24T00:00:00"/>
    <n v="6"/>
    <s v="CUST2659"/>
    <s v="Kartik Kaul"/>
    <x v="0"/>
    <n v="32"/>
    <s v="Senior"/>
    <s v="Ahmedabad"/>
    <x v="5"/>
    <x v="3"/>
    <x v="0"/>
    <x v="23"/>
    <n v="1"/>
    <n v="900"/>
    <n v="20"/>
    <x v="19"/>
    <x v="0"/>
    <n v="301.93"/>
    <n v="0.4193472222222222"/>
    <x v="2"/>
    <s v="Card"/>
    <n v="3"/>
    <s v="No"/>
  </r>
  <r>
    <s v="ORD02797"/>
    <d v="2025-02-11T00:00:00"/>
    <s v="2025"/>
    <n v="2"/>
    <x v="1"/>
    <d v="2025-02-12T00:00:00"/>
    <n v="1"/>
    <s v="CUST1126"/>
    <s v="Kabir Sahota"/>
    <x v="0"/>
    <n v="40"/>
    <s v="Senior"/>
    <s v="Patna"/>
    <x v="9"/>
    <x v="2"/>
    <x v="3"/>
    <x v="21"/>
    <n v="8"/>
    <n v="60"/>
    <n v="0"/>
    <x v="106"/>
    <x v="0"/>
    <n v="144.38999999999999"/>
    <n v="0.30081249999999998"/>
    <x v="2"/>
    <s v="Card"/>
    <n v="1"/>
    <s v="No"/>
  </r>
  <r>
    <s v="ORD02798"/>
    <d v="2026-02-26T00:00:00"/>
    <s v="2026"/>
    <n v="2"/>
    <x v="1"/>
    <d v="2026-02-28T00:00:00"/>
    <n v="2"/>
    <s v="CUST2363"/>
    <s v="Nirvi Bahri"/>
    <x v="0"/>
    <n v="42"/>
    <s v="Senior"/>
    <s v="Jaipur"/>
    <x v="2"/>
    <x v="0"/>
    <x v="0"/>
    <x v="19"/>
    <n v="3"/>
    <n v="1200"/>
    <n v="5"/>
    <x v="144"/>
    <x v="0"/>
    <n v="1102.1199999999999"/>
    <n v="0.32225730994152041"/>
    <x v="2"/>
    <s v="Cash"/>
    <n v="2"/>
    <s v="No"/>
  </r>
  <r>
    <s v="ORD02810"/>
    <d v="2025-02-01T00:00:00"/>
    <s v="2025"/>
    <n v="2"/>
    <x v="1"/>
    <d v="2025-02-02T00:00:00"/>
    <n v="1"/>
    <s v="CUST9150"/>
    <s v="Biju Dua"/>
    <x v="1"/>
    <n v="41"/>
    <s v="Senior"/>
    <s v="Hyderabad"/>
    <x v="10"/>
    <x v="1"/>
    <x v="0"/>
    <x v="23"/>
    <n v="7"/>
    <n v="900"/>
    <n v="5"/>
    <x v="300"/>
    <x v="0"/>
    <n v="872.18"/>
    <n v="0.14572765246449457"/>
    <x v="1"/>
    <s v="UPI"/>
    <n v="4"/>
    <s v="No"/>
  </r>
  <r>
    <s v="ORD02818"/>
    <d v="2026-02-27T00:00:00"/>
    <s v="2026"/>
    <n v="2"/>
    <x v="1"/>
    <d v="2026-03-02T00:00:00"/>
    <n v="3"/>
    <s v="CUST9600"/>
    <s v="Tushar Mannan"/>
    <x v="1"/>
    <n v="58"/>
    <s v="Senior"/>
    <s v="Jaipur"/>
    <x v="2"/>
    <x v="0"/>
    <x v="2"/>
    <x v="14"/>
    <n v="2"/>
    <n v="30000"/>
    <n v="20"/>
    <x v="96"/>
    <x v="1"/>
    <n v="19403.939999999999"/>
    <n v="0.40424874999999999"/>
    <x v="0"/>
    <s v="UPI"/>
    <n v="1"/>
    <s v="No"/>
  </r>
  <r>
    <s v="ORD02821"/>
    <d v="2026-02-26T00:00:00"/>
    <s v="2026"/>
    <n v="2"/>
    <x v="1"/>
    <d v="2026-02-28T00:00:00"/>
    <n v="2"/>
    <s v="CUST2008"/>
    <s v="Yashvi Madan"/>
    <x v="1"/>
    <n v="34"/>
    <s v="Senior"/>
    <s v="Delhi"/>
    <x v="4"/>
    <x v="0"/>
    <x v="0"/>
    <x v="0"/>
    <n v="3"/>
    <n v="2500"/>
    <n v="15"/>
    <x v="301"/>
    <x v="0"/>
    <n v="1061.76"/>
    <n v="0.16655058823529412"/>
    <x v="1"/>
    <s v="UPI"/>
    <n v="1"/>
    <s v="No"/>
  </r>
  <r>
    <s v="ORD02834"/>
    <d v="2025-02-04T00:00:00"/>
    <s v="2025"/>
    <n v="2"/>
    <x v="1"/>
    <d v="2025-02-05T00:00:00"/>
    <n v="1"/>
    <s v="CUST2460"/>
    <s v="Shray Sridhar"/>
    <x v="1"/>
    <n v="63"/>
    <s v="Senior"/>
    <s v="Jaipur"/>
    <x v="2"/>
    <x v="0"/>
    <x v="1"/>
    <x v="10"/>
    <n v="5"/>
    <n v="25000"/>
    <n v="15"/>
    <x v="272"/>
    <x v="1"/>
    <n v="34074.269999999997"/>
    <n v="0.32069901176470583"/>
    <x v="0"/>
    <s v="UPI"/>
    <n v="1"/>
    <s v="No"/>
  </r>
  <r>
    <s v="ORD02850"/>
    <d v="2025-02-11T00:00:00"/>
    <s v="2025"/>
    <n v="2"/>
    <x v="1"/>
    <d v="2025-02-14T00:00:00"/>
    <n v="3"/>
    <s v="CUST7464"/>
    <s v="Gokul Chacko"/>
    <x v="0"/>
    <n v="43"/>
    <s v="Senior"/>
    <s v="Jaipur"/>
    <x v="2"/>
    <x v="0"/>
    <x v="1"/>
    <x v="10"/>
    <n v="3"/>
    <n v="25000"/>
    <n v="0"/>
    <x v="174"/>
    <x v="1"/>
    <n v="7631.48"/>
    <n v="0.10175306666666666"/>
    <x v="0"/>
    <s v="Card"/>
    <n v="3"/>
    <s v="No"/>
  </r>
  <r>
    <s v="ORD02853"/>
    <d v="2026-02-14T00:00:00"/>
    <s v="2026"/>
    <n v="2"/>
    <x v="1"/>
    <d v="2026-02-21T00:00:00"/>
    <n v="7"/>
    <s v="CUST3196"/>
    <s v="Aarav Zacharia"/>
    <x v="0"/>
    <n v="20"/>
    <s v="Teen"/>
    <s v="Jaipur"/>
    <x v="2"/>
    <x v="0"/>
    <x v="4"/>
    <x v="9"/>
    <n v="5"/>
    <n v="1800"/>
    <n v="25"/>
    <x v="302"/>
    <x v="0"/>
    <n v="2915.22"/>
    <n v="0.4318844444444444"/>
    <x v="1"/>
    <s v="Card"/>
    <n v="2"/>
    <s v="No"/>
  </r>
  <r>
    <s v="ORD02862"/>
    <d v="2025-02-16T00:00:00"/>
    <s v="2025"/>
    <n v="2"/>
    <x v="1"/>
    <d v="2025-02-19T00:00:00"/>
    <n v="3"/>
    <s v="CUST3806"/>
    <s v="Prisha Sarraf"/>
    <x v="0"/>
    <n v="41"/>
    <s v="Senior"/>
    <s v="Kolkata"/>
    <x v="3"/>
    <x v="2"/>
    <x v="4"/>
    <x v="8"/>
    <n v="2"/>
    <n v="3500"/>
    <n v="5"/>
    <x v="303"/>
    <x v="0"/>
    <n v="1090.6300000000001"/>
    <n v="0.16400451127819551"/>
    <x v="1"/>
    <s v="UPI"/>
    <n v="2"/>
    <s v="No"/>
  </r>
  <r>
    <s v="ORD02865"/>
    <d v="2026-02-11T00:00:00"/>
    <s v="2026"/>
    <n v="2"/>
    <x v="1"/>
    <d v="2026-02-17T00:00:00"/>
    <n v="6"/>
    <s v="CUST1498"/>
    <s v="Saksham Datta"/>
    <x v="1"/>
    <n v="22"/>
    <s v="Senior"/>
    <s v="Jaipur"/>
    <x v="2"/>
    <x v="0"/>
    <x v="2"/>
    <x v="7"/>
    <n v="3"/>
    <n v="5000"/>
    <n v="5"/>
    <x v="299"/>
    <x v="1"/>
    <n v="5229.18"/>
    <n v="0.36696000000000001"/>
    <x v="1"/>
    <s v="UPI"/>
    <n v="2"/>
    <s v="No"/>
  </r>
  <r>
    <s v="ORD02868"/>
    <d v="2025-02-15T00:00:00"/>
    <s v="2025"/>
    <n v="2"/>
    <x v="1"/>
    <d v="2025-02-19T00:00:00"/>
    <n v="4"/>
    <s v="CUST5000"/>
    <s v="Onkar Shukla"/>
    <x v="1"/>
    <n v="31"/>
    <s v="Senior"/>
    <s v="Bengaluru"/>
    <x v="1"/>
    <x v="1"/>
    <x v="1"/>
    <x v="5"/>
    <n v="4"/>
    <n v="2000"/>
    <n v="5"/>
    <x v="159"/>
    <x v="0"/>
    <n v="785.18"/>
    <n v="0.10331315789473683"/>
    <x v="1"/>
    <s v="Cash"/>
    <n v="1"/>
    <s v="No"/>
  </r>
  <r>
    <s v="ORD02871"/>
    <d v="2026-02-23T00:00:00"/>
    <s v="2026"/>
    <n v="2"/>
    <x v="1"/>
    <d v="2026-02-28T00:00:00"/>
    <n v="5"/>
    <s v="CUST3507"/>
    <s v="Tejas Kurian"/>
    <x v="1"/>
    <n v="22"/>
    <s v="Senior"/>
    <s v="Patna"/>
    <x v="9"/>
    <x v="2"/>
    <x v="4"/>
    <x v="16"/>
    <n v="2"/>
    <n v="800"/>
    <n v="15"/>
    <x v="142"/>
    <x v="0"/>
    <n v="590.32000000000005"/>
    <n v="0.43405882352941177"/>
    <x v="0"/>
    <s v="Card"/>
    <n v="5"/>
    <s v="No"/>
  </r>
  <r>
    <s v="ORD02893"/>
    <d v="2025-02-01T00:00:00"/>
    <s v="2025"/>
    <n v="2"/>
    <x v="1"/>
    <d v="2025-02-04T00:00:00"/>
    <n v="3"/>
    <s v="CUST7618"/>
    <s v="Taimur Sengupta"/>
    <x v="0"/>
    <n v="36"/>
    <s v="Senior"/>
    <s v="Jaipur"/>
    <x v="2"/>
    <x v="0"/>
    <x v="1"/>
    <x v="5"/>
    <n v="2"/>
    <n v="2000"/>
    <n v="0"/>
    <x v="57"/>
    <x v="0"/>
    <n v="499.27"/>
    <n v="0.1248175"/>
    <x v="1"/>
    <s v="UPI"/>
    <n v="2"/>
    <s v="Yes"/>
  </r>
  <r>
    <s v="ORD02914"/>
    <d v="2025-02-16T00:00:00"/>
    <s v="2025"/>
    <n v="2"/>
    <x v="1"/>
    <d v="2025-02-18T00:00:00"/>
    <n v="2"/>
    <s v="CUST4494"/>
    <s v="Riaan Rau"/>
    <x v="0"/>
    <n v="43"/>
    <s v="Senior"/>
    <s v="Bhubaneswar"/>
    <x v="8"/>
    <x v="2"/>
    <x v="2"/>
    <x v="7"/>
    <n v="7"/>
    <n v="5000"/>
    <n v="0"/>
    <x v="304"/>
    <x v="1"/>
    <n v="10094.549999999999"/>
    <n v="0.28841571428571428"/>
    <x v="1"/>
    <s v="UPI"/>
    <n v="3"/>
    <s v="No"/>
  </r>
  <r>
    <s v="ORD02915"/>
    <d v="2025-02-26T00:00:00"/>
    <s v="2025"/>
    <n v="2"/>
    <x v="1"/>
    <d v="2025-02-27T00:00:00"/>
    <n v="1"/>
    <s v="CUST5557"/>
    <s v="Gatik Apte"/>
    <x v="1"/>
    <n v="39"/>
    <s v="Senior"/>
    <s v="Bhubaneswar"/>
    <x v="8"/>
    <x v="2"/>
    <x v="4"/>
    <x v="16"/>
    <n v="2"/>
    <n v="800"/>
    <n v="5"/>
    <x v="170"/>
    <x v="0"/>
    <n v="390.11"/>
    <n v="0.2566513157894737"/>
    <x v="2"/>
    <s v="Card"/>
    <n v="2"/>
    <s v="No"/>
  </r>
  <r>
    <s v="ORD02923"/>
    <d v="2026-02-18T00:00:00"/>
    <s v="2026"/>
    <n v="2"/>
    <x v="1"/>
    <d v="2026-02-24T00:00:00"/>
    <n v="6"/>
    <s v="CUST8436"/>
    <s v="Hrishita Choudhry"/>
    <x v="1"/>
    <n v="56"/>
    <s v="Senior"/>
    <s v="Bhubaneswar"/>
    <x v="8"/>
    <x v="2"/>
    <x v="1"/>
    <x v="18"/>
    <n v="3"/>
    <n v="18000"/>
    <n v="15"/>
    <x v="305"/>
    <x v="1"/>
    <n v="11913.86"/>
    <n v="0.25956122004357302"/>
    <x v="2"/>
    <s v="UPI"/>
    <n v="1"/>
    <s v="Yes"/>
  </r>
  <r>
    <s v="ORD02956"/>
    <d v="2025-02-22T00:00:00"/>
    <s v="2025"/>
    <n v="2"/>
    <x v="1"/>
    <d v="2025-02-23T00:00:00"/>
    <n v="1"/>
    <s v="CUST2010"/>
    <s v="Emir Mahajan"/>
    <x v="1"/>
    <n v="48"/>
    <s v="Senior"/>
    <s v="Chennai"/>
    <x v="6"/>
    <x v="1"/>
    <x v="4"/>
    <x v="13"/>
    <n v="7"/>
    <n v="4500"/>
    <n v="5"/>
    <x v="306"/>
    <x v="1"/>
    <n v="7347.94"/>
    <n v="0.24554519632414368"/>
    <x v="2"/>
    <s v="UPI"/>
    <n v="2"/>
    <s v="No"/>
  </r>
  <r>
    <s v="ORD03001"/>
    <d v="2025-02-25T00:00:00"/>
    <s v="2025"/>
    <n v="2"/>
    <x v="1"/>
    <d v="2025-03-01T00:00:00"/>
    <n v="4"/>
    <s v="CUST7516"/>
    <s v="Ahana  Shanker"/>
    <x v="0"/>
    <n v="20"/>
    <s v="Teen"/>
    <s v="Ahmedabad"/>
    <x v="5"/>
    <x v="3"/>
    <x v="1"/>
    <x v="5"/>
    <n v="7"/>
    <n v="2000"/>
    <n v="0"/>
    <x v="90"/>
    <x v="1"/>
    <n v="3620.45"/>
    <n v="0.25860357142857143"/>
    <x v="0"/>
    <s v="Card"/>
    <n v="4"/>
    <s v="No"/>
  </r>
  <r>
    <s v="ORD03003"/>
    <d v="2026-02-28T00:00:00"/>
    <s v="2026"/>
    <n v="2"/>
    <x v="1"/>
    <d v="2026-03-01T00:00:00"/>
    <n v="1"/>
    <s v="CUST5027"/>
    <s v="Ritvik Sharma"/>
    <x v="1"/>
    <n v="23"/>
    <s v="Senior"/>
    <s v="Lucknow"/>
    <x v="0"/>
    <x v="0"/>
    <x v="3"/>
    <x v="21"/>
    <n v="6"/>
    <n v="60"/>
    <n v="15"/>
    <x v="52"/>
    <x v="0"/>
    <n v="52.02"/>
    <n v="0.17"/>
    <x v="0"/>
    <s v="Card"/>
    <n v="2"/>
    <s v="No"/>
  </r>
  <r>
    <s v="ORD03006"/>
    <d v="2026-02-16T00:00:00"/>
    <s v="2026"/>
    <n v="2"/>
    <x v="1"/>
    <d v="2026-02-23T00:00:00"/>
    <n v="7"/>
    <s v="CUST1038"/>
    <s v="Aniruddh Chokshi"/>
    <x v="0"/>
    <n v="61"/>
    <s v="Senior"/>
    <s v="Chennai"/>
    <x v="6"/>
    <x v="1"/>
    <x v="2"/>
    <x v="3"/>
    <n v="2"/>
    <n v="7000"/>
    <n v="15"/>
    <x v="197"/>
    <x v="1"/>
    <n v="4459.2700000000004"/>
    <n v="0.37472857142857147"/>
    <x v="2"/>
    <s v="Card"/>
    <n v="5"/>
    <s v="No"/>
  </r>
  <r>
    <s v="ORD03020"/>
    <d v="2025-02-01T00:00:00"/>
    <s v="2025"/>
    <n v="2"/>
    <x v="1"/>
    <d v="2025-02-05T00:00:00"/>
    <n v="4"/>
    <s v="CUST6537"/>
    <s v="Damini Madan"/>
    <x v="0"/>
    <n v="59"/>
    <s v="Senior"/>
    <s v="Hyderabad"/>
    <x v="10"/>
    <x v="1"/>
    <x v="4"/>
    <x v="16"/>
    <n v="6"/>
    <n v="800"/>
    <n v="5"/>
    <x v="47"/>
    <x v="0"/>
    <n v="1928.14"/>
    <n v="0.42283771929824565"/>
    <x v="2"/>
    <s v="Card"/>
    <n v="5"/>
    <s v="No"/>
  </r>
  <r>
    <s v="ORD03027"/>
    <d v="2026-02-19T00:00:00"/>
    <s v="2026"/>
    <n v="2"/>
    <x v="1"/>
    <d v="2026-02-23T00:00:00"/>
    <n v="4"/>
    <s v="CUST5475"/>
    <s v="Yakshit Saini"/>
    <x v="1"/>
    <n v="22"/>
    <s v="Senior"/>
    <s v="Patna"/>
    <x v="9"/>
    <x v="2"/>
    <x v="1"/>
    <x v="1"/>
    <n v="1"/>
    <n v="40000"/>
    <n v="25"/>
    <x v="80"/>
    <x v="1"/>
    <n v="9374.7900000000009"/>
    <n v="0.31249300000000002"/>
    <x v="0"/>
    <s v="Cash"/>
    <n v="5"/>
    <s v="No"/>
  </r>
  <r>
    <s v="ORD03064"/>
    <d v="2025-02-09T00:00:00"/>
    <s v="2025"/>
    <n v="2"/>
    <x v="1"/>
    <d v="2025-02-13T00:00:00"/>
    <n v="4"/>
    <s v="CUST4661"/>
    <s v="Ira Ramesh"/>
    <x v="1"/>
    <n v="34"/>
    <s v="Senior"/>
    <s v="Lucknow"/>
    <x v="0"/>
    <x v="0"/>
    <x v="4"/>
    <x v="9"/>
    <n v="6"/>
    <n v="1800"/>
    <n v="0"/>
    <x v="189"/>
    <x v="1"/>
    <n v="4215.6499999999996"/>
    <n v="0.39033796296296291"/>
    <x v="1"/>
    <s v="Cash"/>
    <n v="3"/>
    <s v="No"/>
  </r>
  <r>
    <s v="ORD03066"/>
    <d v="2025-02-02T00:00:00"/>
    <s v="2025"/>
    <n v="2"/>
    <x v="1"/>
    <d v="2025-02-04T00:00:00"/>
    <n v="2"/>
    <s v="CUST5485"/>
    <s v="Manikya Bath"/>
    <x v="1"/>
    <n v="38"/>
    <s v="Senior"/>
    <s v="Chennai"/>
    <x v="6"/>
    <x v="1"/>
    <x v="2"/>
    <x v="12"/>
    <n v="7"/>
    <n v="25000"/>
    <n v="15"/>
    <x v="240"/>
    <x v="1"/>
    <n v="53672.22"/>
    <n v="0.36082164705882352"/>
    <x v="1"/>
    <s v="Cash"/>
    <n v="5"/>
    <s v="No"/>
  </r>
  <r>
    <s v="ORD03085"/>
    <d v="2026-02-21T00:00:00"/>
    <s v="2026"/>
    <n v="2"/>
    <x v="1"/>
    <d v="2026-02-24T00:00:00"/>
    <n v="3"/>
    <s v="CUST5891"/>
    <s v="Rhea Vaidya"/>
    <x v="1"/>
    <n v="34"/>
    <s v="Senior"/>
    <s v="Ahmedabad"/>
    <x v="5"/>
    <x v="3"/>
    <x v="2"/>
    <x v="15"/>
    <n v="1"/>
    <n v="15000"/>
    <n v="0"/>
    <x v="107"/>
    <x v="1"/>
    <n v="5396.41"/>
    <n v="0.35976066666666667"/>
    <x v="2"/>
    <s v="Cash"/>
    <n v="3"/>
    <s v="No"/>
  </r>
  <r>
    <s v="ORD03099"/>
    <d v="2026-02-18T00:00:00"/>
    <s v="2026"/>
    <n v="2"/>
    <x v="1"/>
    <d v="2026-02-19T00:00:00"/>
    <n v="1"/>
    <s v="CUST8993"/>
    <s v="Amira Ahluwalia"/>
    <x v="1"/>
    <n v="31"/>
    <s v="Senior"/>
    <s v="Bengaluru"/>
    <x v="1"/>
    <x v="1"/>
    <x v="0"/>
    <x v="0"/>
    <n v="7"/>
    <n v="2500"/>
    <n v="5"/>
    <x v="34"/>
    <x v="1"/>
    <n v="4765.6899999999996"/>
    <n v="0.28665804511278192"/>
    <x v="0"/>
    <s v="Cash"/>
    <n v="1"/>
    <s v="No"/>
  </r>
  <r>
    <s v="ORD03116"/>
    <d v="2026-02-11T00:00:00"/>
    <s v="2026"/>
    <n v="2"/>
    <x v="1"/>
    <d v="2026-02-17T00:00:00"/>
    <n v="6"/>
    <s v="CUST6569"/>
    <s v="Renee Chaudhuri"/>
    <x v="0"/>
    <n v="65"/>
    <s v="Senior"/>
    <s v="Hyderabad"/>
    <x v="10"/>
    <x v="1"/>
    <x v="0"/>
    <x v="0"/>
    <n v="6"/>
    <n v="2500"/>
    <n v="20"/>
    <x v="35"/>
    <x v="1"/>
    <n v="3943.95"/>
    <n v="0.32866249999999997"/>
    <x v="1"/>
    <s v="Card"/>
    <n v="4"/>
    <s v="No"/>
  </r>
  <r>
    <s v="ORD03125"/>
    <d v="2026-02-22T00:00:00"/>
    <s v="2026"/>
    <n v="2"/>
    <x v="1"/>
    <d v="2026-02-25T00:00:00"/>
    <n v="3"/>
    <s v="CUST5458"/>
    <s v="Hansh Aggarwal"/>
    <x v="1"/>
    <n v="50"/>
    <s v="Senior"/>
    <s v="Hyderabad"/>
    <x v="10"/>
    <x v="1"/>
    <x v="1"/>
    <x v="18"/>
    <n v="6"/>
    <n v="18000"/>
    <n v="20"/>
    <x v="58"/>
    <x v="1"/>
    <n v="37315.11"/>
    <n v="0.43188784722222223"/>
    <x v="0"/>
    <s v="UPI"/>
    <n v="1"/>
    <s v="No"/>
  </r>
  <r>
    <s v="ORD03131"/>
    <d v="2025-02-01T00:00:00"/>
    <s v="2025"/>
    <n v="2"/>
    <x v="1"/>
    <d v="2025-02-06T00:00:00"/>
    <n v="5"/>
    <s v="CUST8347"/>
    <s v="Anahi Vohra"/>
    <x v="0"/>
    <n v="64"/>
    <s v="Senior"/>
    <s v="Bhubaneswar"/>
    <x v="8"/>
    <x v="2"/>
    <x v="2"/>
    <x v="15"/>
    <n v="4"/>
    <n v="15000"/>
    <n v="20"/>
    <x v="96"/>
    <x v="1"/>
    <n v="12490.34"/>
    <n v="0.26021541666666664"/>
    <x v="0"/>
    <s v="UPI"/>
    <n v="4"/>
    <s v="No"/>
  </r>
  <r>
    <s v="ORD03135"/>
    <d v="2025-02-04T00:00:00"/>
    <s v="2025"/>
    <n v="2"/>
    <x v="1"/>
    <d v="2025-02-09T00:00:00"/>
    <n v="5"/>
    <s v="CUST2308"/>
    <s v="Seher Kalla"/>
    <x v="1"/>
    <n v="25"/>
    <s v="Senior"/>
    <s v="Mumbai"/>
    <x v="7"/>
    <x v="3"/>
    <x v="2"/>
    <x v="3"/>
    <n v="2"/>
    <n v="7000"/>
    <n v="15"/>
    <x v="197"/>
    <x v="1"/>
    <n v="3233.54"/>
    <n v="0.27172605042016806"/>
    <x v="0"/>
    <s v="UPI"/>
    <n v="1"/>
    <s v="No"/>
  </r>
  <r>
    <s v="ORD03142"/>
    <d v="2026-02-26T00:00:00"/>
    <s v="2026"/>
    <n v="2"/>
    <x v="1"/>
    <d v="2026-03-01T00:00:00"/>
    <n v="3"/>
    <s v="CUST8535"/>
    <s v="Adah Bhasin"/>
    <x v="1"/>
    <n v="36"/>
    <s v="Senior"/>
    <s v="Patna"/>
    <x v="9"/>
    <x v="2"/>
    <x v="3"/>
    <x v="22"/>
    <n v="1"/>
    <n v="300"/>
    <n v="25"/>
    <x v="307"/>
    <x v="0"/>
    <n v="72.25"/>
    <n v="0.32111111111111112"/>
    <x v="1"/>
    <s v="Card"/>
    <n v="4"/>
    <s v="No"/>
  </r>
  <r>
    <s v="ORD03156"/>
    <d v="2025-02-27T00:00:00"/>
    <s v="2025"/>
    <n v="2"/>
    <x v="1"/>
    <d v="2025-03-01T00:00:00"/>
    <n v="2"/>
    <s v="CUST9530"/>
    <s v="Jayesh Varughese"/>
    <x v="1"/>
    <n v="43"/>
    <s v="Senior"/>
    <s v="Jaipur"/>
    <x v="2"/>
    <x v="0"/>
    <x v="2"/>
    <x v="7"/>
    <n v="4"/>
    <n v="5000"/>
    <n v="0"/>
    <x v="245"/>
    <x v="1"/>
    <n v="6223.62"/>
    <n v="0.31118099999999999"/>
    <x v="1"/>
    <s v="UPI"/>
    <n v="2"/>
    <s v="Yes"/>
  </r>
  <r>
    <s v="ORD03157"/>
    <d v="2025-02-23T00:00:00"/>
    <s v="2025"/>
    <n v="2"/>
    <x v="1"/>
    <d v="2025-02-27T00:00:00"/>
    <n v="4"/>
    <s v="CUST1686"/>
    <s v="Vidur Karnik"/>
    <x v="0"/>
    <n v="48"/>
    <s v="Senior"/>
    <s v="Chennai"/>
    <x v="6"/>
    <x v="1"/>
    <x v="3"/>
    <x v="20"/>
    <n v="1"/>
    <n v="1500"/>
    <n v="5"/>
    <x v="308"/>
    <x v="0"/>
    <n v="170.09"/>
    <n v="0.11936140350877193"/>
    <x v="2"/>
    <s v="Cash"/>
    <n v="4"/>
    <s v="No"/>
  </r>
  <r>
    <s v="ORD03239"/>
    <d v="2026-02-20T00:00:00"/>
    <s v="2026"/>
    <n v="2"/>
    <x v="1"/>
    <d v="2026-02-21T00:00:00"/>
    <n v="1"/>
    <s v="CUST4554"/>
    <s v="Oorja Kaul"/>
    <x v="0"/>
    <n v="33"/>
    <s v="Senior"/>
    <s v="Patna"/>
    <x v="9"/>
    <x v="2"/>
    <x v="1"/>
    <x v="18"/>
    <n v="7"/>
    <n v="18000"/>
    <n v="25"/>
    <x v="309"/>
    <x v="1"/>
    <n v="17771.18"/>
    <n v="0.18805481481481481"/>
    <x v="1"/>
    <s v="Card"/>
    <n v="4"/>
    <s v="No"/>
  </r>
  <r>
    <s v="ORD03276"/>
    <d v="2026-02-06T00:00:00"/>
    <s v="2026"/>
    <n v="2"/>
    <x v="1"/>
    <d v="2026-02-11T00:00:00"/>
    <n v="5"/>
    <s v="CUST9156"/>
    <s v="Madhup Sahota"/>
    <x v="0"/>
    <n v="41"/>
    <s v="Senior"/>
    <s v="Patna"/>
    <x v="9"/>
    <x v="2"/>
    <x v="2"/>
    <x v="14"/>
    <n v="7"/>
    <n v="30000"/>
    <n v="10"/>
    <x v="221"/>
    <x v="1"/>
    <n v="53005.33"/>
    <n v="0.28045148148148147"/>
    <x v="1"/>
    <s v="UPI"/>
    <n v="2"/>
    <s v="No"/>
  </r>
  <r>
    <s v="ORD03279"/>
    <d v="2025-02-23T00:00:00"/>
    <s v="2025"/>
    <n v="2"/>
    <x v="1"/>
    <d v="2025-03-01T00:00:00"/>
    <n v="6"/>
    <s v="CUST6544"/>
    <s v="Shamik Grover"/>
    <x v="0"/>
    <n v="59"/>
    <s v="Senior"/>
    <s v="Hyderabad"/>
    <x v="10"/>
    <x v="1"/>
    <x v="4"/>
    <x v="24"/>
    <n v="1"/>
    <n v="1200"/>
    <n v="0"/>
    <x v="157"/>
    <x v="0"/>
    <n v="539.37"/>
    <n v="0.44947500000000001"/>
    <x v="0"/>
    <s v="UPI"/>
    <n v="5"/>
    <s v="No"/>
  </r>
  <r>
    <s v="ORD03289"/>
    <d v="2025-02-22T00:00:00"/>
    <s v="2025"/>
    <n v="2"/>
    <x v="1"/>
    <d v="2025-02-24T00:00:00"/>
    <n v="2"/>
    <s v="CUST9316"/>
    <s v="Nehmat Balan"/>
    <x v="1"/>
    <n v="50"/>
    <s v="Senior"/>
    <s v="Jaipur"/>
    <x v="2"/>
    <x v="0"/>
    <x v="3"/>
    <x v="17"/>
    <n v="7"/>
    <n v="450"/>
    <n v="0"/>
    <x v="295"/>
    <x v="0"/>
    <n v="551.54"/>
    <n v="0.17509206349206349"/>
    <x v="1"/>
    <s v="Cash"/>
    <n v="5"/>
    <s v="Yes"/>
  </r>
  <r>
    <s v="ORD03310"/>
    <d v="2026-02-09T00:00:00"/>
    <s v="2026"/>
    <n v="2"/>
    <x v="1"/>
    <d v="2026-02-11T00:00:00"/>
    <n v="2"/>
    <s v="CUST4460"/>
    <s v="Pihu Solanki"/>
    <x v="1"/>
    <n v="49"/>
    <s v="Senior"/>
    <s v="Lucknow"/>
    <x v="0"/>
    <x v="0"/>
    <x v="4"/>
    <x v="8"/>
    <n v="8"/>
    <n v="3500"/>
    <n v="25"/>
    <x v="9"/>
    <x v="1"/>
    <n v="8355.01"/>
    <n v="0.39785761904761907"/>
    <x v="0"/>
    <s v="Card"/>
    <n v="5"/>
    <s v="Yes"/>
  </r>
  <r>
    <s v="ORD03311"/>
    <d v="2026-02-20T00:00:00"/>
    <s v="2026"/>
    <n v="2"/>
    <x v="1"/>
    <d v="2026-02-21T00:00:00"/>
    <n v="1"/>
    <s v="CUST5690"/>
    <s v="Kabir Dua"/>
    <x v="0"/>
    <n v="41"/>
    <s v="Senior"/>
    <s v="Hyderabad"/>
    <x v="10"/>
    <x v="1"/>
    <x v="3"/>
    <x v="17"/>
    <n v="4"/>
    <n v="450"/>
    <n v="0"/>
    <x v="100"/>
    <x v="0"/>
    <n v="554.17999999999995"/>
    <n v="0.30787777777777775"/>
    <x v="2"/>
    <s v="UPI"/>
    <n v="1"/>
    <s v="No"/>
  </r>
  <r>
    <s v="ORD03370"/>
    <d v="2025-02-01T00:00:00"/>
    <s v="2025"/>
    <n v="2"/>
    <x v="1"/>
    <d v="2025-02-03T00:00:00"/>
    <n v="2"/>
    <s v="CUST1602"/>
    <s v="Seher Madan"/>
    <x v="0"/>
    <n v="24"/>
    <s v="Senior"/>
    <s v="Bhubaneswar"/>
    <x v="8"/>
    <x v="2"/>
    <x v="2"/>
    <x v="7"/>
    <n v="4"/>
    <n v="5000"/>
    <n v="20"/>
    <x v="296"/>
    <x v="1"/>
    <n v="5958.72"/>
    <n v="0.37242000000000003"/>
    <x v="1"/>
    <s v="Cash"/>
    <n v="1"/>
    <s v="No"/>
  </r>
  <r>
    <s v="ORD03372"/>
    <d v="2025-02-23T00:00:00"/>
    <s v="2025"/>
    <n v="2"/>
    <x v="1"/>
    <d v="2025-02-28T00:00:00"/>
    <n v="5"/>
    <s v="CUST2045"/>
    <s v="Dhanush Sanghvi"/>
    <x v="1"/>
    <n v="36"/>
    <s v="Senior"/>
    <s v="Chennai"/>
    <x v="6"/>
    <x v="1"/>
    <x v="3"/>
    <x v="6"/>
    <n v="8"/>
    <n v="1200"/>
    <n v="20"/>
    <x v="91"/>
    <x v="0"/>
    <n v="1252.0999999999999"/>
    <n v="0.16303385416666666"/>
    <x v="2"/>
    <s v="Card"/>
    <n v="2"/>
    <s v="No"/>
  </r>
  <r>
    <s v="ORD03374"/>
    <d v="2026-02-06T00:00:00"/>
    <s v="2026"/>
    <n v="2"/>
    <x v="1"/>
    <d v="2026-02-10T00:00:00"/>
    <n v="4"/>
    <s v="CUST8151"/>
    <s v="Aarush Chaudry"/>
    <x v="0"/>
    <n v="35"/>
    <s v="Senior"/>
    <s v="Lucknow"/>
    <x v="0"/>
    <x v="0"/>
    <x v="2"/>
    <x v="15"/>
    <n v="4"/>
    <n v="15000"/>
    <n v="0"/>
    <x v="310"/>
    <x v="1"/>
    <n v="13471.36"/>
    <n v="0.22452266666666668"/>
    <x v="2"/>
    <s v="Card"/>
    <n v="3"/>
    <s v="No"/>
  </r>
  <r>
    <s v="ORD03378"/>
    <d v="2025-02-23T00:00:00"/>
    <s v="2025"/>
    <n v="2"/>
    <x v="1"/>
    <d v="2025-02-25T00:00:00"/>
    <n v="2"/>
    <s v="CUST5761"/>
    <s v="Badal Zachariah"/>
    <x v="1"/>
    <n v="65"/>
    <s v="Senior"/>
    <s v="Mumbai"/>
    <x v="7"/>
    <x v="3"/>
    <x v="1"/>
    <x v="2"/>
    <n v="8"/>
    <n v="55000"/>
    <n v="20"/>
    <x v="162"/>
    <x v="1"/>
    <n v="84649.82"/>
    <n v="0.24048244318181819"/>
    <x v="1"/>
    <s v="UPI"/>
    <n v="1"/>
    <s v="No"/>
  </r>
  <r>
    <s v="ORD03405"/>
    <d v="2026-02-09T00:00:00"/>
    <s v="2026"/>
    <n v="2"/>
    <x v="1"/>
    <d v="2026-02-13T00:00:00"/>
    <n v="4"/>
    <s v="CUST5829"/>
    <s v="Kimaya Kala"/>
    <x v="0"/>
    <n v="38"/>
    <s v="Senior"/>
    <s v="Mumbai"/>
    <x v="7"/>
    <x v="3"/>
    <x v="2"/>
    <x v="3"/>
    <n v="8"/>
    <n v="7000"/>
    <n v="0"/>
    <x v="185"/>
    <x v="1"/>
    <n v="17726.02"/>
    <n v="0.31653607142857143"/>
    <x v="0"/>
    <s v="Card"/>
    <n v="4"/>
    <s v="No"/>
  </r>
  <r>
    <s v="ORD03420"/>
    <d v="2026-02-23T00:00:00"/>
    <s v="2026"/>
    <n v="2"/>
    <x v="1"/>
    <d v="2026-02-27T00:00:00"/>
    <n v="4"/>
    <s v="CUST7963"/>
    <s v="Stuvan Kale"/>
    <x v="0"/>
    <n v="38"/>
    <s v="Senior"/>
    <s v="Jaipur"/>
    <x v="2"/>
    <x v="0"/>
    <x v="3"/>
    <x v="6"/>
    <n v="2"/>
    <n v="1200"/>
    <n v="5"/>
    <x v="256"/>
    <x v="0"/>
    <n v="602.79"/>
    <n v="0.26438157894736841"/>
    <x v="1"/>
    <s v="Card"/>
    <n v="4"/>
    <s v="No"/>
  </r>
  <r>
    <s v="ORD03436"/>
    <d v="2026-02-05T00:00:00"/>
    <s v="2026"/>
    <n v="2"/>
    <x v="1"/>
    <d v="2026-02-08T00:00:00"/>
    <n v="3"/>
    <s v="CUST5195"/>
    <s v="Emir Banik"/>
    <x v="1"/>
    <n v="20"/>
    <s v="Teen"/>
    <s v="Bhubaneswar"/>
    <x v="8"/>
    <x v="2"/>
    <x v="0"/>
    <x v="11"/>
    <n v="6"/>
    <n v="4000"/>
    <n v="15"/>
    <x v="182"/>
    <x v="1"/>
    <n v="3380.59"/>
    <n v="0.16571519607843138"/>
    <x v="1"/>
    <s v="Card"/>
    <n v="2"/>
    <s v="No"/>
  </r>
  <r>
    <s v="ORD03437"/>
    <d v="2025-02-10T00:00:00"/>
    <s v="2025"/>
    <n v="2"/>
    <x v="1"/>
    <d v="2025-02-14T00:00:00"/>
    <n v="4"/>
    <s v="CUST5232"/>
    <s v="Hunar Karnik"/>
    <x v="1"/>
    <n v="65"/>
    <s v="Senior"/>
    <s v="Lucknow"/>
    <x v="0"/>
    <x v="0"/>
    <x v="4"/>
    <x v="8"/>
    <n v="6"/>
    <n v="3500"/>
    <n v="25"/>
    <x v="195"/>
    <x v="1"/>
    <n v="5230.7299999999996"/>
    <n v="0.33210984126984122"/>
    <x v="1"/>
    <s v="UPI"/>
    <n v="4"/>
    <s v="No"/>
  </r>
  <r>
    <s v="ORD03444"/>
    <d v="2025-02-04T00:00:00"/>
    <s v="2025"/>
    <n v="2"/>
    <x v="1"/>
    <d v="2025-02-08T00:00:00"/>
    <n v="4"/>
    <s v="CUST6466"/>
    <s v="Oorja Deol"/>
    <x v="0"/>
    <n v="61"/>
    <s v="Senior"/>
    <s v="Jaipur"/>
    <x v="2"/>
    <x v="0"/>
    <x v="2"/>
    <x v="14"/>
    <n v="3"/>
    <n v="30000"/>
    <n v="10"/>
    <x v="168"/>
    <x v="1"/>
    <n v="35427.269999999997"/>
    <n v="0.43737370370370365"/>
    <x v="0"/>
    <s v="UPI"/>
    <n v="4"/>
    <s v="No"/>
  </r>
  <r>
    <s v="ORD03445"/>
    <d v="2025-02-01T00:00:00"/>
    <s v="2025"/>
    <n v="2"/>
    <x v="1"/>
    <d v="2025-02-06T00:00:00"/>
    <n v="5"/>
    <s v="CUST8805"/>
    <s v="Miraya Sen"/>
    <x v="0"/>
    <n v="48"/>
    <s v="Senior"/>
    <s v="Kolkata"/>
    <x v="3"/>
    <x v="2"/>
    <x v="0"/>
    <x v="19"/>
    <n v="4"/>
    <n v="1200"/>
    <n v="0"/>
    <x v="7"/>
    <x v="0"/>
    <n v="1356.54"/>
    <n v="0.28261249999999999"/>
    <x v="2"/>
    <s v="Card"/>
    <n v="1"/>
    <s v="Yes"/>
  </r>
  <r>
    <s v="ORD03460"/>
    <d v="2026-02-23T00:00:00"/>
    <s v="2026"/>
    <n v="2"/>
    <x v="1"/>
    <d v="2026-03-01T00:00:00"/>
    <n v="6"/>
    <s v="CUST2301"/>
    <s v="Aayush Lad"/>
    <x v="0"/>
    <n v="25"/>
    <s v="Senior"/>
    <s v="Patna"/>
    <x v="9"/>
    <x v="2"/>
    <x v="4"/>
    <x v="24"/>
    <n v="5"/>
    <n v="1200"/>
    <n v="10"/>
    <x v="234"/>
    <x v="0"/>
    <n v="1682.19"/>
    <n v="0.31151666666666666"/>
    <x v="2"/>
    <s v="Card"/>
    <n v="2"/>
    <s v="No"/>
  </r>
  <r>
    <s v="ORD03470"/>
    <d v="2026-02-16T00:00:00"/>
    <s v="2026"/>
    <n v="2"/>
    <x v="1"/>
    <d v="2026-02-22T00:00:00"/>
    <n v="6"/>
    <s v="CUST9490"/>
    <s v="Trisha Buch"/>
    <x v="0"/>
    <n v="49"/>
    <s v="Senior"/>
    <s v="Jaipur"/>
    <x v="2"/>
    <x v="0"/>
    <x v="1"/>
    <x v="2"/>
    <n v="5"/>
    <n v="55000"/>
    <n v="20"/>
    <x v="81"/>
    <x v="1"/>
    <n v="56028.22"/>
    <n v="0.2546737272727273"/>
    <x v="0"/>
    <s v="Cash"/>
    <n v="1"/>
    <s v="No"/>
  </r>
  <r>
    <s v="ORD03472"/>
    <d v="2025-02-17T00:00:00"/>
    <s v="2025"/>
    <n v="2"/>
    <x v="1"/>
    <d v="2025-02-18T00:00:00"/>
    <n v="1"/>
    <s v="CUST5303"/>
    <s v="Rohan Tata"/>
    <x v="1"/>
    <n v="64"/>
    <s v="Senior"/>
    <s v="Pune"/>
    <x v="7"/>
    <x v="3"/>
    <x v="1"/>
    <x v="5"/>
    <n v="5"/>
    <n v="2000"/>
    <n v="25"/>
    <x v="0"/>
    <x v="0"/>
    <n v="3014.33"/>
    <n v="0.40191066666666664"/>
    <x v="1"/>
    <s v="UPI"/>
    <n v="3"/>
    <s v="No"/>
  </r>
  <r>
    <s v="ORD03483"/>
    <d v="2025-02-10T00:00:00"/>
    <s v="2025"/>
    <n v="2"/>
    <x v="1"/>
    <d v="2025-02-11T00:00:00"/>
    <n v="1"/>
    <s v="CUST2484"/>
    <s v="Tara Dani"/>
    <x v="0"/>
    <n v="60"/>
    <s v="Senior"/>
    <s v="Chennai"/>
    <x v="6"/>
    <x v="1"/>
    <x v="4"/>
    <x v="13"/>
    <n v="3"/>
    <n v="4500"/>
    <n v="0"/>
    <x v="49"/>
    <x v="1"/>
    <n v="3560.75"/>
    <n v="0.26375925925925925"/>
    <x v="2"/>
    <s v="Cash"/>
    <n v="4"/>
    <s v="Yes"/>
  </r>
  <r>
    <s v="ORD03494"/>
    <d v="2026-02-17T00:00:00"/>
    <s v="2026"/>
    <n v="2"/>
    <x v="1"/>
    <d v="2026-02-20T00:00:00"/>
    <n v="3"/>
    <s v="CUST5895"/>
    <s v="Hiran Bose"/>
    <x v="1"/>
    <n v="31"/>
    <s v="Senior"/>
    <s v="Lucknow"/>
    <x v="0"/>
    <x v="0"/>
    <x v="0"/>
    <x v="0"/>
    <n v="5"/>
    <n v="2500"/>
    <n v="5"/>
    <x v="270"/>
    <x v="1"/>
    <n v="3329.15"/>
    <n v="0.28034947368421054"/>
    <x v="1"/>
    <s v="Card"/>
    <n v="1"/>
    <s v="No"/>
  </r>
  <r>
    <s v="ORD03499"/>
    <d v="2025-02-02T00:00:00"/>
    <s v="2025"/>
    <n v="2"/>
    <x v="1"/>
    <d v="2025-02-05T00:00:00"/>
    <n v="3"/>
    <s v="CUST8009"/>
    <s v="Mamooty Manda"/>
    <x v="0"/>
    <n v="31"/>
    <s v="Senior"/>
    <s v="Chennai"/>
    <x v="6"/>
    <x v="1"/>
    <x v="3"/>
    <x v="22"/>
    <n v="3"/>
    <n v="300"/>
    <n v="15"/>
    <x v="74"/>
    <x v="0"/>
    <n v="193.84"/>
    <n v="0.25338562091503269"/>
    <x v="2"/>
    <s v="Cash"/>
    <n v="5"/>
    <s v="No"/>
  </r>
  <r>
    <s v="ORD03508"/>
    <d v="2025-02-09T00:00:00"/>
    <s v="2025"/>
    <n v="2"/>
    <x v="1"/>
    <d v="2025-02-13T00:00:00"/>
    <n v="4"/>
    <s v="CUST6152"/>
    <s v="Manikya Amble"/>
    <x v="1"/>
    <n v="64"/>
    <s v="Senior"/>
    <s v="Lucknow"/>
    <x v="0"/>
    <x v="0"/>
    <x v="0"/>
    <x v="4"/>
    <n v="7"/>
    <n v="3200"/>
    <n v="5"/>
    <x v="311"/>
    <x v="1"/>
    <n v="6497.55"/>
    <n v="0.30533599624060154"/>
    <x v="0"/>
    <s v="Card"/>
    <n v="1"/>
    <s v="No"/>
  </r>
  <r>
    <s v="ORD03510"/>
    <d v="2025-02-03T00:00:00"/>
    <s v="2025"/>
    <n v="2"/>
    <x v="1"/>
    <d v="2025-02-07T00:00:00"/>
    <n v="4"/>
    <s v="CUST1825"/>
    <s v="Ira Sanghvi"/>
    <x v="1"/>
    <n v="41"/>
    <s v="Senior"/>
    <s v="Bengaluru"/>
    <x v="1"/>
    <x v="1"/>
    <x v="0"/>
    <x v="4"/>
    <n v="3"/>
    <n v="3200"/>
    <n v="0"/>
    <x v="196"/>
    <x v="0"/>
    <n v="4309.3100000000004"/>
    <n v="0.44888645833333335"/>
    <x v="1"/>
    <s v="UPI"/>
    <n v="5"/>
    <s v="No"/>
  </r>
  <r>
    <s v="ORD03518"/>
    <d v="2026-02-05T00:00:00"/>
    <s v="2026"/>
    <n v="2"/>
    <x v="1"/>
    <d v="2026-02-11T00:00:00"/>
    <n v="6"/>
    <s v="CUST5975"/>
    <s v="Shlok Bhatt"/>
    <x v="0"/>
    <n v="58"/>
    <s v="Senior"/>
    <s v="Hyderabad"/>
    <x v="10"/>
    <x v="1"/>
    <x v="0"/>
    <x v="4"/>
    <n v="1"/>
    <n v="3200"/>
    <n v="25"/>
    <x v="64"/>
    <x v="0"/>
    <n v="902.22"/>
    <n v="0.37592500000000001"/>
    <x v="1"/>
    <s v="UPI"/>
    <n v="5"/>
    <s v="No"/>
  </r>
  <r>
    <s v="ORD03524"/>
    <d v="2025-02-03T00:00:00"/>
    <s v="2025"/>
    <n v="2"/>
    <x v="1"/>
    <d v="2025-02-09T00:00:00"/>
    <n v="6"/>
    <s v="CUST8959"/>
    <s v="Suhana Goyal"/>
    <x v="1"/>
    <n v="45"/>
    <s v="Senior"/>
    <s v="Ahmedabad"/>
    <x v="5"/>
    <x v="3"/>
    <x v="2"/>
    <x v="14"/>
    <n v="6"/>
    <n v="30000"/>
    <n v="25"/>
    <x v="285"/>
    <x v="1"/>
    <n v="20396.78"/>
    <n v="0.15108725925925925"/>
    <x v="1"/>
    <s v="UPI"/>
    <n v="2"/>
    <s v="No"/>
  </r>
  <r>
    <s v="ORD03529"/>
    <d v="2025-02-22T00:00:00"/>
    <s v="2025"/>
    <n v="2"/>
    <x v="1"/>
    <d v="2025-02-25T00:00:00"/>
    <n v="3"/>
    <s v="CUST4289"/>
    <s v="Zoya Ramachandran"/>
    <x v="1"/>
    <n v="59"/>
    <s v="Senior"/>
    <s v="Bengaluru"/>
    <x v="1"/>
    <x v="1"/>
    <x v="4"/>
    <x v="24"/>
    <n v="3"/>
    <n v="1200"/>
    <n v="15"/>
    <x v="178"/>
    <x v="0"/>
    <n v="1221"/>
    <n v="0.39901960784313728"/>
    <x v="2"/>
    <s v="Cash"/>
    <n v="2"/>
    <s v="No"/>
  </r>
  <r>
    <s v="ORD03538"/>
    <d v="2026-02-22T00:00:00"/>
    <s v="2026"/>
    <n v="2"/>
    <x v="1"/>
    <d v="2026-02-27T00:00:00"/>
    <n v="5"/>
    <s v="CUST6773"/>
    <s v="Renee Brar"/>
    <x v="0"/>
    <n v="63"/>
    <s v="Senior"/>
    <s v="Lucknow"/>
    <x v="0"/>
    <x v="0"/>
    <x v="0"/>
    <x v="4"/>
    <n v="6"/>
    <n v="3200"/>
    <n v="10"/>
    <x v="263"/>
    <x v="1"/>
    <n v="4150.1899999999996"/>
    <n v="0.24017303240740739"/>
    <x v="0"/>
    <s v="Cash"/>
    <n v="5"/>
    <s v="No"/>
  </r>
  <r>
    <s v="ORD03542"/>
    <d v="2026-02-08T00:00:00"/>
    <s v="2026"/>
    <n v="2"/>
    <x v="1"/>
    <d v="2026-02-12T00:00:00"/>
    <n v="4"/>
    <s v="CUST5626"/>
    <s v="Madhav Karpe"/>
    <x v="0"/>
    <n v="36"/>
    <s v="Senior"/>
    <s v="Jaipur"/>
    <x v="2"/>
    <x v="0"/>
    <x v="3"/>
    <x v="20"/>
    <n v="5"/>
    <n v="1500"/>
    <n v="25"/>
    <x v="243"/>
    <x v="0"/>
    <n v="1278.22"/>
    <n v="0.22723911111111111"/>
    <x v="1"/>
    <s v="UPI"/>
    <n v="4"/>
    <s v="No"/>
  </r>
  <r>
    <s v="ORD03543"/>
    <d v="2025-02-24T00:00:00"/>
    <s v="2025"/>
    <n v="2"/>
    <x v="1"/>
    <d v="2025-02-26T00:00:00"/>
    <n v="2"/>
    <s v="CUST9354"/>
    <s v="Lavanya Rama"/>
    <x v="0"/>
    <n v="60"/>
    <s v="Senior"/>
    <s v="Pune"/>
    <x v="7"/>
    <x v="3"/>
    <x v="1"/>
    <x v="18"/>
    <n v="1"/>
    <n v="18000"/>
    <n v="15"/>
    <x v="312"/>
    <x v="1"/>
    <n v="4471.6000000000004"/>
    <n v="0.29226143790849674"/>
    <x v="1"/>
    <s v="Cash"/>
    <n v="1"/>
    <s v="Yes"/>
  </r>
  <r>
    <s v="ORD03549"/>
    <d v="2026-02-25T00:00:00"/>
    <s v="2026"/>
    <n v="2"/>
    <x v="1"/>
    <d v="2026-03-03T00:00:00"/>
    <n v="6"/>
    <s v="CUST8742"/>
    <s v="Nishith Basak"/>
    <x v="0"/>
    <n v="62"/>
    <s v="Senior"/>
    <s v="Patna"/>
    <x v="9"/>
    <x v="2"/>
    <x v="1"/>
    <x v="10"/>
    <n v="3"/>
    <n v="25000"/>
    <n v="0"/>
    <x v="174"/>
    <x v="1"/>
    <n v="17024.16"/>
    <n v="0.22698879999999999"/>
    <x v="0"/>
    <s v="Cash"/>
    <n v="1"/>
    <s v="No"/>
  </r>
  <r>
    <s v="ORD03564"/>
    <d v="2025-02-11T00:00:00"/>
    <s v="2025"/>
    <n v="2"/>
    <x v="1"/>
    <d v="2025-02-17T00:00:00"/>
    <n v="6"/>
    <s v="CUST7297"/>
    <s v="Mahika Baral"/>
    <x v="0"/>
    <n v="58"/>
    <s v="Senior"/>
    <s v="Pune"/>
    <x v="7"/>
    <x v="3"/>
    <x v="2"/>
    <x v="12"/>
    <n v="5"/>
    <n v="25000"/>
    <n v="0"/>
    <x v="313"/>
    <x v="1"/>
    <n v="13993.86"/>
    <n v="0.11195088"/>
    <x v="0"/>
    <s v="Cash"/>
    <n v="2"/>
    <s v="No"/>
  </r>
  <r>
    <s v="ORD03567"/>
    <d v="2026-02-26T00:00:00"/>
    <s v="2026"/>
    <n v="2"/>
    <x v="1"/>
    <d v="2026-03-01T00:00:00"/>
    <n v="3"/>
    <s v="CUST2727"/>
    <s v="Lakshay Srivastava"/>
    <x v="1"/>
    <n v="35"/>
    <s v="Senior"/>
    <s v="Patna"/>
    <x v="9"/>
    <x v="2"/>
    <x v="4"/>
    <x v="13"/>
    <n v="7"/>
    <n v="4500"/>
    <n v="0"/>
    <x v="103"/>
    <x v="1"/>
    <n v="7347.87"/>
    <n v="0.23326571428571427"/>
    <x v="1"/>
    <s v="UPI"/>
    <n v="4"/>
    <s v="No"/>
  </r>
  <r>
    <s v="ORD03573"/>
    <d v="2025-02-08T00:00:00"/>
    <s v="2025"/>
    <n v="2"/>
    <x v="1"/>
    <d v="2025-02-13T00:00:00"/>
    <n v="5"/>
    <s v="CUST2151"/>
    <s v="Farhan Virk"/>
    <x v="1"/>
    <n v="27"/>
    <s v="Senior"/>
    <s v="Kolkata"/>
    <x v="3"/>
    <x v="2"/>
    <x v="2"/>
    <x v="3"/>
    <n v="7"/>
    <n v="7000"/>
    <n v="0"/>
    <x v="75"/>
    <x v="1"/>
    <n v="16019.77"/>
    <n v="0.32693408163265308"/>
    <x v="2"/>
    <s v="UPI"/>
    <n v="1"/>
    <s v="No"/>
  </r>
  <r>
    <s v="ORD03580"/>
    <d v="2025-02-28T00:00:00"/>
    <s v="2025"/>
    <n v="2"/>
    <x v="1"/>
    <d v="2025-03-06T00:00:00"/>
    <n v="6"/>
    <s v="CUST2439"/>
    <s v="Madhup Buch"/>
    <x v="0"/>
    <n v="38"/>
    <s v="Senior"/>
    <s v="Delhi"/>
    <x v="4"/>
    <x v="0"/>
    <x v="3"/>
    <x v="21"/>
    <n v="2"/>
    <n v="60"/>
    <n v="10"/>
    <x v="314"/>
    <x v="0"/>
    <n v="47.93"/>
    <n v="0.4437962962962963"/>
    <x v="2"/>
    <s v="UPI"/>
    <n v="2"/>
    <s v="No"/>
  </r>
  <r>
    <s v="ORD03586"/>
    <d v="2025-02-26T00:00:00"/>
    <s v="2025"/>
    <n v="2"/>
    <x v="1"/>
    <d v="2025-03-02T00:00:00"/>
    <n v="4"/>
    <s v="CUST9763"/>
    <s v="Aradhya Tiwari"/>
    <x v="0"/>
    <n v="19"/>
    <s v="Teen"/>
    <s v="Kolkata"/>
    <x v="3"/>
    <x v="2"/>
    <x v="0"/>
    <x v="4"/>
    <n v="1"/>
    <n v="3200"/>
    <n v="25"/>
    <x v="64"/>
    <x v="0"/>
    <n v="724.89"/>
    <n v="0.30203750000000001"/>
    <x v="0"/>
    <s v="UPI"/>
    <n v="5"/>
    <s v="Yes"/>
  </r>
  <r>
    <s v="ORD03604"/>
    <d v="2026-02-16T00:00:00"/>
    <s v="2026"/>
    <n v="2"/>
    <x v="1"/>
    <d v="2026-02-18T00:00:00"/>
    <n v="2"/>
    <s v="CUST8988"/>
    <s v="Tiya Acharya"/>
    <x v="0"/>
    <n v="33"/>
    <s v="Senior"/>
    <s v="Jaipur"/>
    <x v="2"/>
    <x v="0"/>
    <x v="0"/>
    <x v="11"/>
    <n v="8"/>
    <n v="4000"/>
    <n v="0"/>
    <x v="25"/>
    <x v="1"/>
    <n v="8519.85"/>
    <n v="0.2662453125"/>
    <x v="2"/>
    <s v="Cash"/>
    <n v="3"/>
    <s v="No"/>
  </r>
  <r>
    <s v="ORD03605"/>
    <d v="2025-02-27T00:00:00"/>
    <s v="2025"/>
    <n v="2"/>
    <x v="1"/>
    <d v="2025-03-04T00:00:00"/>
    <n v="5"/>
    <s v="CUST2232"/>
    <s v="Elakshi Venkataraman"/>
    <x v="0"/>
    <n v="63"/>
    <s v="Senior"/>
    <s v="Chennai"/>
    <x v="6"/>
    <x v="1"/>
    <x v="2"/>
    <x v="12"/>
    <n v="7"/>
    <n v="25000"/>
    <n v="10"/>
    <x v="218"/>
    <x v="1"/>
    <n v="45908.84"/>
    <n v="0.29148469841269842"/>
    <x v="1"/>
    <s v="UPI"/>
    <n v="3"/>
    <s v="No"/>
  </r>
  <r>
    <s v="ORD03614"/>
    <d v="2025-02-16T00:00:00"/>
    <s v="2025"/>
    <n v="2"/>
    <x v="1"/>
    <d v="2025-02-23T00:00:00"/>
    <n v="7"/>
    <s v="CUST8994"/>
    <s v="Kabir Buch"/>
    <x v="0"/>
    <n v="25"/>
    <s v="Senior"/>
    <s v="Mumbai"/>
    <x v="7"/>
    <x v="3"/>
    <x v="2"/>
    <x v="7"/>
    <n v="8"/>
    <n v="5000"/>
    <n v="15"/>
    <x v="315"/>
    <x v="1"/>
    <n v="5141.2299999999996"/>
    <n v="0.15121264705882351"/>
    <x v="2"/>
    <s v="Card"/>
    <n v="2"/>
    <s v="No"/>
  </r>
  <r>
    <s v="ORD03625"/>
    <d v="2026-02-02T00:00:00"/>
    <s v="2026"/>
    <n v="2"/>
    <x v="1"/>
    <d v="2026-02-08T00:00:00"/>
    <n v="6"/>
    <s v="CUST6748"/>
    <s v="Drishya Deol"/>
    <x v="0"/>
    <n v="33"/>
    <s v="Senior"/>
    <s v="Mumbai"/>
    <x v="7"/>
    <x v="3"/>
    <x v="4"/>
    <x v="16"/>
    <n v="2"/>
    <n v="800"/>
    <n v="15"/>
    <x v="142"/>
    <x v="0"/>
    <n v="273.92"/>
    <n v="0.20141176470588237"/>
    <x v="2"/>
    <s v="Card"/>
    <n v="4"/>
    <s v="No"/>
  </r>
  <r>
    <s v="ORD03635"/>
    <d v="2026-02-26T00:00:00"/>
    <s v="2026"/>
    <n v="2"/>
    <x v="1"/>
    <d v="2026-02-27T00:00:00"/>
    <n v="1"/>
    <s v="CUST7413"/>
    <s v="Mamooty Ranganathan"/>
    <x v="0"/>
    <n v="60"/>
    <s v="Senior"/>
    <s v="Chennai"/>
    <x v="6"/>
    <x v="1"/>
    <x v="0"/>
    <x v="23"/>
    <n v="4"/>
    <n v="900"/>
    <n v="25"/>
    <x v="31"/>
    <x v="0"/>
    <n v="644.13"/>
    <n v="0.23856666666666668"/>
    <x v="1"/>
    <s v="Cash"/>
    <n v="4"/>
    <s v="No"/>
  </r>
  <r>
    <s v="ORD03639"/>
    <d v="2026-02-23T00:00:00"/>
    <s v="2026"/>
    <n v="2"/>
    <x v="1"/>
    <d v="2026-03-01T00:00:00"/>
    <n v="6"/>
    <s v="CUST1302"/>
    <s v="Ojas Talwar"/>
    <x v="1"/>
    <n v="64"/>
    <s v="Senior"/>
    <s v="Kolkata"/>
    <x v="3"/>
    <x v="2"/>
    <x v="4"/>
    <x v="8"/>
    <n v="8"/>
    <n v="3500"/>
    <n v="5"/>
    <x v="78"/>
    <x v="1"/>
    <n v="2903.16"/>
    <n v="0.10914135338345864"/>
    <x v="0"/>
    <s v="Card"/>
    <n v="4"/>
    <s v="No"/>
  </r>
  <r>
    <s v="ORD03652"/>
    <d v="2026-02-08T00:00:00"/>
    <s v="2026"/>
    <n v="2"/>
    <x v="1"/>
    <d v="2026-02-14T00:00:00"/>
    <n v="6"/>
    <s v="CUST9868"/>
    <s v="Divij Deep"/>
    <x v="0"/>
    <n v="21"/>
    <s v="Senior"/>
    <s v="Mumbai"/>
    <x v="7"/>
    <x v="3"/>
    <x v="0"/>
    <x v="11"/>
    <n v="5"/>
    <n v="4000"/>
    <n v="0"/>
    <x v="245"/>
    <x v="1"/>
    <n v="8267.7800000000007"/>
    <n v="0.41338900000000001"/>
    <x v="0"/>
    <s v="UPI"/>
    <n v="4"/>
    <s v="No"/>
  </r>
  <r>
    <s v="ORD03663"/>
    <d v="2026-02-05T00:00:00"/>
    <s v="2026"/>
    <n v="2"/>
    <x v="1"/>
    <d v="2026-02-12T00:00:00"/>
    <n v="7"/>
    <s v="CUST4751"/>
    <s v="Dishani Bhat"/>
    <x v="1"/>
    <n v="37"/>
    <s v="Senior"/>
    <s v="Bengaluru"/>
    <x v="1"/>
    <x v="1"/>
    <x v="4"/>
    <x v="8"/>
    <n v="6"/>
    <n v="3500"/>
    <n v="15"/>
    <x v="111"/>
    <x v="1"/>
    <n v="2592.04"/>
    <n v="0.14521232492997199"/>
    <x v="2"/>
    <s v="Card"/>
    <n v="4"/>
    <s v="No"/>
  </r>
  <r>
    <s v="ORD03676"/>
    <d v="2026-02-04T00:00:00"/>
    <s v="2026"/>
    <n v="2"/>
    <x v="1"/>
    <d v="2026-02-09T00:00:00"/>
    <n v="5"/>
    <s v="CUST4658"/>
    <s v="Farhan Rau"/>
    <x v="0"/>
    <n v="53"/>
    <s v="Senior"/>
    <s v="Chennai"/>
    <x v="6"/>
    <x v="1"/>
    <x v="2"/>
    <x v="7"/>
    <n v="2"/>
    <n v="5000"/>
    <n v="10"/>
    <x v="51"/>
    <x v="0"/>
    <n v="2709.05"/>
    <n v="0.30100555555555558"/>
    <x v="0"/>
    <s v="Card"/>
    <n v="3"/>
    <s v="No"/>
  </r>
  <r>
    <s v="ORD03686"/>
    <d v="2026-02-23T00:00:00"/>
    <s v="2026"/>
    <n v="2"/>
    <x v="1"/>
    <d v="2026-02-27T00:00:00"/>
    <n v="4"/>
    <s v="CUST1614"/>
    <s v="Badal Garg"/>
    <x v="1"/>
    <n v="26"/>
    <s v="Senior"/>
    <s v="Pune"/>
    <x v="7"/>
    <x v="3"/>
    <x v="4"/>
    <x v="8"/>
    <n v="1"/>
    <n v="3500"/>
    <n v="5"/>
    <x v="316"/>
    <x v="0"/>
    <n v="1087.3"/>
    <n v="0.32700751879699247"/>
    <x v="2"/>
    <s v="Card"/>
    <n v="4"/>
    <s v="No"/>
  </r>
  <r>
    <s v="ORD03696"/>
    <d v="2025-02-13T00:00:00"/>
    <s v="2025"/>
    <n v="2"/>
    <x v="1"/>
    <d v="2025-02-20T00:00:00"/>
    <n v="7"/>
    <s v="CUST8398"/>
    <s v="Jayesh Sabharwal"/>
    <x v="1"/>
    <n v="47"/>
    <s v="Senior"/>
    <s v="Ahmedabad"/>
    <x v="5"/>
    <x v="3"/>
    <x v="4"/>
    <x v="8"/>
    <n v="7"/>
    <n v="3500"/>
    <n v="0"/>
    <x v="317"/>
    <x v="1"/>
    <n v="7727.87"/>
    <n v="0.31542326530612247"/>
    <x v="2"/>
    <s v="UPI"/>
    <n v="2"/>
    <s v="No"/>
  </r>
  <r>
    <s v="ORD03765"/>
    <d v="2025-02-24T00:00:00"/>
    <s v="2025"/>
    <n v="2"/>
    <x v="1"/>
    <d v="2025-03-01T00:00:00"/>
    <n v="5"/>
    <s v="CUST6499"/>
    <s v="Tara Edwin"/>
    <x v="0"/>
    <n v="58"/>
    <s v="Senior"/>
    <s v="Jaipur"/>
    <x v="2"/>
    <x v="0"/>
    <x v="4"/>
    <x v="9"/>
    <n v="6"/>
    <n v="1800"/>
    <n v="5"/>
    <x v="10"/>
    <x v="1"/>
    <n v="3476.83"/>
    <n v="0.33887231968810916"/>
    <x v="1"/>
    <s v="Cash"/>
    <n v="4"/>
    <s v="No"/>
  </r>
  <r>
    <s v="ORD03771"/>
    <d v="2026-02-10T00:00:00"/>
    <s v="2026"/>
    <n v="2"/>
    <x v="1"/>
    <d v="2026-02-16T00:00:00"/>
    <n v="6"/>
    <s v="CUST7694"/>
    <s v="Dishani Kakar"/>
    <x v="1"/>
    <n v="21"/>
    <s v="Senior"/>
    <s v="Bhubaneswar"/>
    <x v="8"/>
    <x v="2"/>
    <x v="2"/>
    <x v="3"/>
    <n v="1"/>
    <n v="7000"/>
    <n v="10"/>
    <x v="117"/>
    <x v="0"/>
    <n v="758.67"/>
    <n v="0.12042380952380952"/>
    <x v="2"/>
    <s v="UPI"/>
    <n v="5"/>
    <s v="No"/>
  </r>
  <r>
    <s v="ORD03772"/>
    <d v="2025-02-28T00:00:00"/>
    <s v="2025"/>
    <n v="2"/>
    <x v="1"/>
    <d v="2025-03-07T00:00:00"/>
    <n v="7"/>
    <s v="CUST4355"/>
    <s v="Divit Sarin"/>
    <x v="1"/>
    <n v="33"/>
    <s v="Senior"/>
    <s v="Ahmedabad"/>
    <x v="5"/>
    <x v="3"/>
    <x v="3"/>
    <x v="21"/>
    <n v="1"/>
    <n v="60"/>
    <n v="25"/>
    <x v="318"/>
    <x v="0"/>
    <n v="4.5599999999999996"/>
    <n v="0.10133333333333333"/>
    <x v="1"/>
    <s v="Cash"/>
    <n v="5"/>
    <s v="No"/>
  </r>
  <r>
    <s v="ORD03779"/>
    <d v="2026-02-02T00:00:00"/>
    <s v="2026"/>
    <n v="2"/>
    <x v="1"/>
    <d v="2026-02-06T00:00:00"/>
    <n v="4"/>
    <s v="CUST3916"/>
    <s v="Nitya Sahni"/>
    <x v="0"/>
    <n v="48"/>
    <s v="Senior"/>
    <s v="Ahmedabad"/>
    <x v="5"/>
    <x v="3"/>
    <x v="1"/>
    <x v="1"/>
    <n v="2"/>
    <n v="40000"/>
    <n v="5"/>
    <x v="319"/>
    <x v="1"/>
    <n v="24316.32"/>
    <n v="0.31995157894736842"/>
    <x v="0"/>
    <s v="UPI"/>
    <n v="2"/>
    <s v="No"/>
  </r>
  <r>
    <s v="ORD03780"/>
    <d v="2025-02-27T00:00:00"/>
    <s v="2025"/>
    <n v="2"/>
    <x v="1"/>
    <d v="2025-03-02T00:00:00"/>
    <n v="3"/>
    <s v="CUST8442"/>
    <s v="Kiaan Ram"/>
    <x v="0"/>
    <n v="63"/>
    <s v="Senior"/>
    <s v="Bhubaneswar"/>
    <x v="8"/>
    <x v="2"/>
    <x v="4"/>
    <x v="16"/>
    <n v="1"/>
    <n v="800"/>
    <n v="10"/>
    <x v="19"/>
    <x v="0"/>
    <n v="120.99"/>
    <n v="0.16804166666666667"/>
    <x v="0"/>
    <s v="Cash"/>
    <n v="4"/>
    <s v="No"/>
  </r>
  <r>
    <s v="ORD03786"/>
    <d v="2026-02-15T00:00:00"/>
    <s v="2026"/>
    <n v="2"/>
    <x v="1"/>
    <d v="2026-02-21T00:00:00"/>
    <n v="6"/>
    <s v="CUST2622"/>
    <s v="Zeeshan Dube"/>
    <x v="0"/>
    <n v="47"/>
    <s v="Senior"/>
    <s v="Jaipur"/>
    <x v="2"/>
    <x v="0"/>
    <x v="1"/>
    <x v="10"/>
    <n v="8"/>
    <n v="25000"/>
    <n v="15"/>
    <x v="156"/>
    <x v="1"/>
    <n v="35010.199999999997"/>
    <n v="0.20594235294117647"/>
    <x v="1"/>
    <s v="UPI"/>
    <n v="3"/>
    <s v="No"/>
  </r>
  <r>
    <s v="ORD03794"/>
    <d v="2026-02-01T00:00:00"/>
    <s v="2026"/>
    <n v="2"/>
    <x v="1"/>
    <d v="2026-02-02T00:00:00"/>
    <n v="1"/>
    <s v="CUST7001"/>
    <s v="Divij Hayre"/>
    <x v="1"/>
    <n v="22"/>
    <s v="Senior"/>
    <s v="Ahmedabad"/>
    <x v="5"/>
    <x v="3"/>
    <x v="1"/>
    <x v="18"/>
    <n v="1"/>
    <n v="18000"/>
    <n v="15"/>
    <x v="312"/>
    <x v="1"/>
    <n v="6871.03"/>
    <n v="0.44908692810457512"/>
    <x v="2"/>
    <s v="Cash"/>
    <n v="2"/>
    <s v="No"/>
  </r>
  <r>
    <s v="ORD03795"/>
    <d v="2026-02-03T00:00:00"/>
    <s v="2026"/>
    <n v="2"/>
    <x v="1"/>
    <d v="2026-02-09T00:00:00"/>
    <n v="6"/>
    <s v="CUST3730"/>
    <s v="Shalv Jha"/>
    <x v="1"/>
    <n v="27"/>
    <s v="Senior"/>
    <s v="Bhubaneswar"/>
    <x v="8"/>
    <x v="2"/>
    <x v="0"/>
    <x v="4"/>
    <n v="4"/>
    <n v="3200"/>
    <n v="10"/>
    <x v="54"/>
    <x v="1"/>
    <n v="3015.04"/>
    <n v="0.26172222222222224"/>
    <x v="2"/>
    <s v="Cash"/>
    <n v="2"/>
    <s v="No"/>
  </r>
  <r>
    <s v="ORD03844"/>
    <d v="2025-02-10T00:00:00"/>
    <s v="2025"/>
    <n v="2"/>
    <x v="1"/>
    <d v="2025-02-17T00:00:00"/>
    <n v="7"/>
    <s v="CUST2976"/>
    <s v="Pari Mangat"/>
    <x v="1"/>
    <n v="18"/>
    <s v="Teen"/>
    <s v="Patna"/>
    <x v="9"/>
    <x v="2"/>
    <x v="2"/>
    <x v="14"/>
    <n v="6"/>
    <n v="30000"/>
    <n v="10"/>
    <x v="320"/>
    <x v="1"/>
    <n v="65168.12"/>
    <n v="0.40227234567901238"/>
    <x v="2"/>
    <s v="Card"/>
    <n v="3"/>
    <s v="No"/>
  </r>
  <r>
    <s v="ORD03862"/>
    <d v="2025-02-21T00:00:00"/>
    <s v="2025"/>
    <n v="2"/>
    <x v="1"/>
    <d v="2025-02-27T00:00:00"/>
    <n v="6"/>
    <s v="CUST7725"/>
    <s v="Chirag Johal"/>
    <x v="0"/>
    <n v="59"/>
    <s v="Senior"/>
    <s v="Pune"/>
    <x v="7"/>
    <x v="3"/>
    <x v="1"/>
    <x v="10"/>
    <n v="7"/>
    <n v="25000"/>
    <n v="25"/>
    <x v="321"/>
    <x v="1"/>
    <n v="40312.78"/>
    <n v="0.30714499047619048"/>
    <x v="1"/>
    <s v="Card"/>
    <n v="4"/>
    <s v="No"/>
  </r>
  <r>
    <s v="ORD03863"/>
    <d v="2026-02-26T00:00:00"/>
    <s v="2026"/>
    <n v="2"/>
    <x v="1"/>
    <d v="2026-03-05T00:00:00"/>
    <n v="7"/>
    <s v="CUST5346"/>
    <s v="Sana Ranganathan"/>
    <x v="0"/>
    <n v="65"/>
    <s v="Senior"/>
    <s v="Ahmedabad"/>
    <x v="5"/>
    <x v="3"/>
    <x v="0"/>
    <x v="4"/>
    <n v="5"/>
    <n v="3200"/>
    <n v="15"/>
    <x v="123"/>
    <x v="1"/>
    <n v="5951.48"/>
    <n v="0.43760882352941172"/>
    <x v="0"/>
    <s v="Card"/>
    <n v="2"/>
    <s v="No"/>
  </r>
  <r>
    <s v="ORD03891"/>
    <d v="2025-02-28T00:00:00"/>
    <s v="2025"/>
    <n v="2"/>
    <x v="1"/>
    <d v="2025-03-06T00:00:00"/>
    <n v="6"/>
    <s v="CUST6676"/>
    <s v="Indrans Rattan"/>
    <x v="0"/>
    <n v="43"/>
    <s v="Senior"/>
    <s v="Delhi"/>
    <x v="4"/>
    <x v="0"/>
    <x v="3"/>
    <x v="22"/>
    <n v="7"/>
    <n v="300"/>
    <n v="0"/>
    <x v="259"/>
    <x v="0"/>
    <n v="362.85"/>
    <n v="0.17278571428571429"/>
    <x v="1"/>
    <s v="Cash"/>
    <n v="3"/>
    <s v="No"/>
  </r>
  <r>
    <s v="ORD03907"/>
    <d v="2025-02-06T00:00:00"/>
    <s v="2025"/>
    <n v="2"/>
    <x v="1"/>
    <d v="2025-02-11T00:00:00"/>
    <n v="5"/>
    <s v="CUST2038"/>
    <s v="Ela Chander"/>
    <x v="0"/>
    <n v="29"/>
    <s v="Senior"/>
    <s v="Mumbai"/>
    <x v="7"/>
    <x v="3"/>
    <x v="0"/>
    <x v="23"/>
    <n v="8"/>
    <n v="900"/>
    <n v="15"/>
    <x v="56"/>
    <x v="0"/>
    <n v="2573.52"/>
    <n v="0.42050980392156861"/>
    <x v="2"/>
    <s v="Cash"/>
    <n v="3"/>
    <s v="No"/>
  </r>
  <r>
    <s v="ORD03934"/>
    <d v="2025-02-10T00:00:00"/>
    <s v="2025"/>
    <n v="2"/>
    <x v="1"/>
    <d v="2025-02-17T00:00:00"/>
    <n v="7"/>
    <s v="CUST1121"/>
    <s v="Neelofar Rajagopalan"/>
    <x v="1"/>
    <n v="62"/>
    <s v="Senior"/>
    <s v="Delhi"/>
    <x v="4"/>
    <x v="0"/>
    <x v="0"/>
    <x v="11"/>
    <n v="7"/>
    <n v="4000"/>
    <n v="25"/>
    <x v="9"/>
    <x v="1"/>
    <n v="4128.51"/>
    <n v="0.19659571428571429"/>
    <x v="1"/>
    <s v="Cash"/>
    <n v="5"/>
    <s v="No"/>
  </r>
  <r>
    <s v="ORD03937"/>
    <d v="2025-02-26T00:00:00"/>
    <s v="2025"/>
    <n v="2"/>
    <x v="1"/>
    <d v="2025-02-28T00:00:00"/>
    <n v="2"/>
    <s v="CUST7194"/>
    <s v="Uthkarsh Virk"/>
    <x v="1"/>
    <n v="23"/>
    <s v="Senior"/>
    <s v="Mumbai"/>
    <x v="7"/>
    <x v="3"/>
    <x v="0"/>
    <x v="4"/>
    <n v="4"/>
    <n v="3200"/>
    <n v="0"/>
    <x v="158"/>
    <x v="1"/>
    <n v="4452.8999999999996"/>
    <n v="0.34788281249999997"/>
    <x v="1"/>
    <s v="Cash"/>
    <n v="2"/>
    <s v="No"/>
  </r>
  <r>
    <s v="ORD03957"/>
    <d v="2026-02-10T00:00:00"/>
    <s v="2026"/>
    <n v="2"/>
    <x v="1"/>
    <d v="2026-02-11T00:00:00"/>
    <n v="1"/>
    <s v="CUST6636"/>
    <s v="Samarth Rau"/>
    <x v="1"/>
    <n v="54"/>
    <s v="Senior"/>
    <s v="Ahmedabad"/>
    <x v="5"/>
    <x v="3"/>
    <x v="0"/>
    <x v="11"/>
    <n v="3"/>
    <n v="4000"/>
    <n v="20"/>
    <x v="196"/>
    <x v="0"/>
    <n v="4044.47"/>
    <n v="0.42129895833333331"/>
    <x v="2"/>
    <s v="Cash"/>
    <n v="4"/>
    <s v="No"/>
  </r>
  <r>
    <s v="ORD03971"/>
    <d v="2026-02-03T00:00:00"/>
    <s v="2026"/>
    <n v="2"/>
    <x v="1"/>
    <d v="2026-02-04T00:00:00"/>
    <n v="1"/>
    <s v="CUST5524"/>
    <s v="Tarini Badami"/>
    <x v="1"/>
    <n v="37"/>
    <s v="Senior"/>
    <s v="Patna"/>
    <x v="9"/>
    <x v="2"/>
    <x v="1"/>
    <x v="10"/>
    <n v="4"/>
    <n v="25000"/>
    <n v="25"/>
    <x v="174"/>
    <x v="1"/>
    <n v="27165.53"/>
    <n v="0.36220706666666663"/>
    <x v="1"/>
    <s v="Cash"/>
    <n v="1"/>
    <s v="Yes"/>
  </r>
  <r>
    <s v="ORD03972"/>
    <d v="2025-02-20T00:00:00"/>
    <s v="2025"/>
    <n v="2"/>
    <x v="1"/>
    <d v="2025-02-23T00:00:00"/>
    <n v="3"/>
    <s v="CUST6330"/>
    <s v="Jayant Kurian"/>
    <x v="0"/>
    <n v="38"/>
    <s v="Senior"/>
    <s v="Ahmedabad"/>
    <x v="5"/>
    <x v="3"/>
    <x v="2"/>
    <x v="12"/>
    <n v="7"/>
    <n v="25000"/>
    <n v="5"/>
    <x v="322"/>
    <x v="1"/>
    <n v="56006.81"/>
    <n v="0.33688306766917292"/>
    <x v="0"/>
    <s v="UPI"/>
    <n v="3"/>
    <s v="No"/>
  </r>
  <r>
    <s v="ORD03976"/>
    <d v="2025-02-14T00:00:00"/>
    <s v="2025"/>
    <n v="2"/>
    <x v="1"/>
    <d v="2025-02-15T00:00:00"/>
    <n v="1"/>
    <s v="CUST1030"/>
    <s v="Zaina Saxena"/>
    <x v="0"/>
    <n v="22"/>
    <s v="Senior"/>
    <s v="Chennai"/>
    <x v="6"/>
    <x v="1"/>
    <x v="2"/>
    <x v="15"/>
    <n v="1"/>
    <n v="15000"/>
    <n v="0"/>
    <x v="107"/>
    <x v="1"/>
    <n v="4546.2299999999996"/>
    <n v="0.30308199999999996"/>
    <x v="0"/>
    <s v="UPI"/>
    <n v="5"/>
    <s v="No"/>
  </r>
  <r>
    <s v="ORD03979"/>
    <d v="2026-02-03T00:00:00"/>
    <s v="2026"/>
    <n v="2"/>
    <x v="1"/>
    <d v="2026-02-10T00:00:00"/>
    <n v="7"/>
    <s v="CUST1223"/>
    <s v="Baiju Khanna"/>
    <x v="1"/>
    <n v="64"/>
    <s v="Senior"/>
    <s v="Kolkata"/>
    <x v="3"/>
    <x v="2"/>
    <x v="4"/>
    <x v="16"/>
    <n v="5"/>
    <n v="800"/>
    <n v="5"/>
    <x v="323"/>
    <x v="0"/>
    <n v="1012.14"/>
    <n v="0.26635263157894734"/>
    <x v="2"/>
    <s v="UPI"/>
    <n v="1"/>
    <s v="No"/>
  </r>
  <r>
    <s v="ORD00006"/>
    <d v="2026-03-24T00:00:00"/>
    <s v="2026"/>
    <n v="3"/>
    <x v="2"/>
    <d v="2026-03-26T00:00:00"/>
    <n v="2"/>
    <s v="CUST7065"/>
    <s v="Madhup Brar"/>
    <x v="1"/>
    <n v="31"/>
    <s v="Senior"/>
    <s v="Bhubaneswar"/>
    <x v="8"/>
    <x v="2"/>
    <x v="4"/>
    <x v="16"/>
    <n v="3"/>
    <n v="800"/>
    <n v="20"/>
    <x v="252"/>
    <x v="0"/>
    <n v="374.03"/>
    <n v="0.19480729166666666"/>
    <x v="0"/>
    <s v="Cash"/>
    <n v="2"/>
    <s v="No"/>
  </r>
  <r>
    <s v="ORD00034"/>
    <d v="2026-03-04T00:00:00"/>
    <s v="2026"/>
    <n v="3"/>
    <x v="2"/>
    <d v="2026-03-08T00:00:00"/>
    <n v="4"/>
    <s v="CUST4114"/>
    <s v="Myra Sankaran"/>
    <x v="1"/>
    <n v="20"/>
    <s v="Teen"/>
    <s v="Patna"/>
    <x v="9"/>
    <x v="2"/>
    <x v="3"/>
    <x v="6"/>
    <n v="4"/>
    <n v="1200"/>
    <n v="10"/>
    <x v="222"/>
    <x v="0"/>
    <n v="1291.8800000000001"/>
    <n v="0.29904629629629631"/>
    <x v="1"/>
    <s v="Card"/>
    <n v="3"/>
    <s v="No"/>
  </r>
  <r>
    <s v="ORD00057"/>
    <d v="2025-03-12T00:00:00"/>
    <s v="2025"/>
    <n v="3"/>
    <x v="2"/>
    <d v="2025-03-15T00:00:00"/>
    <n v="3"/>
    <s v="CUST2647"/>
    <s v="Ahana  Bedi"/>
    <x v="0"/>
    <n v="36"/>
    <s v="Senior"/>
    <s v="Mumbai"/>
    <x v="7"/>
    <x v="3"/>
    <x v="4"/>
    <x v="9"/>
    <n v="5"/>
    <n v="1800"/>
    <n v="0"/>
    <x v="51"/>
    <x v="0"/>
    <n v="1819.74"/>
    <n v="0.20219333333333334"/>
    <x v="2"/>
    <s v="Cash"/>
    <n v="2"/>
    <s v="No"/>
  </r>
  <r>
    <s v="ORD00073"/>
    <d v="2025-03-22T00:00:00"/>
    <s v="2025"/>
    <n v="3"/>
    <x v="2"/>
    <d v="2025-03-26T00:00:00"/>
    <n v="4"/>
    <s v="CUST6654"/>
    <s v="Elakshi Sachdev"/>
    <x v="1"/>
    <n v="53"/>
    <s v="Senior"/>
    <s v="Lucknow"/>
    <x v="0"/>
    <x v="0"/>
    <x v="3"/>
    <x v="22"/>
    <n v="6"/>
    <n v="300"/>
    <n v="5"/>
    <x v="284"/>
    <x v="0"/>
    <n v="182.51"/>
    <n v="0.10673099415204677"/>
    <x v="2"/>
    <s v="UPI"/>
    <n v="2"/>
    <s v="No"/>
  </r>
  <r>
    <s v="ORD00074"/>
    <d v="2026-03-11T00:00:00"/>
    <s v="2026"/>
    <n v="3"/>
    <x v="2"/>
    <d v="2026-03-12T00:00:00"/>
    <n v="1"/>
    <s v="CUST6213"/>
    <s v="Amira Kala"/>
    <x v="1"/>
    <n v="63"/>
    <s v="Senior"/>
    <s v="Delhi"/>
    <x v="4"/>
    <x v="0"/>
    <x v="3"/>
    <x v="20"/>
    <n v="8"/>
    <n v="1500"/>
    <n v="0"/>
    <x v="35"/>
    <x v="1"/>
    <n v="4869.7700000000004"/>
    <n v="0.4058141666666667"/>
    <x v="2"/>
    <s v="UPI"/>
    <n v="5"/>
    <s v="No"/>
  </r>
  <r>
    <s v="ORD00086"/>
    <d v="2026-03-23T00:00:00"/>
    <s v="2026"/>
    <n v="3"/>
    <x v="2"/>
    <d v="2026-03-24T00:00:00"/>
    <n v="1"/>
    <s v="CUST4830"/>
    <s v="Zaina Dada"/>
    <x v="1"/>
    <n v="19"/>
    <s v="Teen"/>
    <s v="Kolkata"/>
    <x v="3"/>
    <x v="2"/>
    <x v="0"/>
    <x v="23"/>
    <n v="4"/>
    <n v="900"/>
    <n v="25"/>
    <x v="31"/>
    <x v="0"/>
    <n v="1155.26"/>
    <n v="0.42787407407407407"/>
    <x v="0"/>
    <s v="Cash"/>
    <n v="4"/>
    <s v="No"/>
  </r>
  <r>
    <s v="ORD00090"/>
    <d v="2026-03-26T00:00:00"/>
    <s v="2026"/>
    <n v="3"/>
    <x v="2"/>
    <d v="2026-04-01T00:00:00"/>
    <n v="6"/>
    <s v="CUST4475"/>
    <s v="Kaira Deo"/>
    <x v="0"/>
    <n v="21"/>
    <s v="Senior"/>
    <s v="Ahmedabad"/>
    <x v="5"/>
    <x v="3"/>
    <x v="2"/>
    <x v="15"/>
    <n v="4"/>
    <n v="15000"/>
    <n v="0"/>
    <x v="310"/>
    <x v="1"/>
    <n v="9573.83"/>
    <n v="0.15956383333333332"/>
    <x v="2"/>
    <s v="Card"/>
    <n v="5"/>
    <s v="No"/>
  </r>
  <r>
    <s v="ORD00091"/>
    <d v="2025-03-25T00:00:00"/>
    <s v="2025"/>
    <n v="3"/>
    <x v="2"/>
    <d v="2025-03-28T00:00:00"/>
    <n v="3"/>
    <s v="CUST3417"/>
    <s v="Kismat Krishnamurthy"/>
    <x v="0"/>
    <n v="35"/>
    <s v="Senior"/>
    <s v="Chennai"/>
    <x v="6"/>
    <x v="1"/>
    <x v="2"/>
    <x v="12"/>
    <n v="5"/>
    <n v="25000"/>
    <n v="5"/>
    <x v="324"/>
    <x v="1"/>
    <n v="48868.69"/>
    <n v="0.41152581052631582"/>
    <x v="0"/>
    <s v="Card"/>
    <n v="1"/>
    <s v="No"/>
  </r>
  <r>
    <s v="ORD00092"/>
    <d v="2026-03-16T00:00:00"/>
    <s v="2026"/>
    <n v="3"/>
    <x v="2"/>
    <d v="2026-03-21T00:00:00"/>
    <n v="5"/>
    <s v="CUST6304"/>
    <s v="Anaya Dora"/>
    <x v="0"/>
    <n v="29"/>
    <s v="Senior"/>
    <s v="Pune"/>
    <x v="7"/>
    <x v="3"/>
    <x v="1"/>
    <x v="10"/>
    <n v="7"/>
    <n v="25000"/>
    <n v="20"/>
    <x v="232"/>
    <x v="1"/>
    <n v="57431.18"/>
    <n v="0.41022271428571427"/>
    <x v="0"/>
    <s v="Cash"/>
    <n v="1"/>
    <s v="No"/>
  </r>
  <r>
    <s v="ORD00095"/>
    <d v="2025-03-22T00:00:00"/>
    <s v="2025"/>
    <n v="3"/>
    <x v="2"/>
    <d v="2025-03-27T00:00:00"/>
    <n v="5"/>
    <s v="CUST6327"/>
    <s v="Diya Uppal"/>
    <x v="1"/>
    <n v="56"/>
    <s v="Senior"/>
    <s v="Lucknow"/>
    <x v="0"/>
    <x v="0"/>
    <x v="4"/>
    <x v="13"/>
    <n v="7"/>
    <n v="4500"/>
    <n v="0"/>
    <x v="103"/>
    <x v="1"/>
    <n v="5431.12"/>
    <n v="0.17241650793650792"/>
    <x v="1"/>
    <s v="Cash"/>
    <n v="1"/>
    <s v="No"/>
  </r>
  <r>
    <s v="ORD00097"/>
    <d v="2025-03-22T00:00:00"/>
    <s v="2025"/>
    <n v="3"/>
    <x v="2"/>
    <d v="2025-03-25T00:00:00"/>
    <n v="3"/>
    <s v="CUST7132"/>
    <s v="Shray Dewan"/>
    <x v="0"/>
    <n v="61"/>
    <s v="Senior"/>
    <s v="Jaipur"/>
    <x v="2"/>
    <x v="0"/>
    <x v="1"/>
    <x v="2"/>
    <n v="2"/>
    <n v="55000"/>
    <n v="0"/>
    <x v="155"/>
    <x v="1"/>
    <n v="32872.75"/>
    <n v="0.29884318181818181"/>
    <x v="1"/>
    <s v="Card"/>
    <n v="3"/>
    <s v="No"/>
  </r>
  <r>
    <s v="ORD00122"/>
    <d v="2026-03-10T00:00:00"/>
    <s v="2026"/>
    <n v="3"/>
    <x v="2"/>
    <d v="2026-03-11T00:00:00"/>
    <n v="1"/>
    <s v="CUST7142"/>
    <s v="Ojas Konda"/>
    <x v="0"/>
    <n v="19"/>
    <s v="Teen"/>
    <s v="Ahmedabad"/>
    <x v="5"/>
    <x v="3"/>
    <x v="1"/>
    <x v="5"/>
    <n v="3"/>
    <n v="2000"/>
    <n v="5"/>
    <x v="137"/>
    <x v="0"/>
    <n v="2488.59"/>
    <n v="0.43659473684210531"/>
    <x v="2"/>
    <s v="Cash"/>
    <n v="4"/>
    <s v="No"/>
  </r>
  <r>
    <s v="ORD00129"/>
    <d v="2025-03-11T00:00:00"/>
    <s v="2025"/>
    <n v="3"/>
    <x v="2"/>
    <d v="2025-03-15T00:00:00"/>
    <n v="4"/>
    <s v="CUST9897"/>
    <s v="Charvi Shankar"/>
    <x v="1"/>
    <n v="34"/>
    <s v="Senior"/>
    <s v="Hyderabad"/>
    <x v="10"/>
    <x v="1"/>
    <x v="2"/>
    <x v="14"/>
    <n v="6"/>
    <n v="30000"/>
    <n v="0"/>
    <x v="152"/>
    <x v="1"/>
    <n v="26454.71"/>
    <n v="0.14697061111111109"/>
    <x v="0"/>
    <s v="UPI"/>
    <n v="3"/>
    <s v="No"/>
  </r>
  <r>
    <s v="ORD00132"/>
    <d v="2025-03-02T00:00:00"/>
    <s v="2025"/>
    <n v="3"/>
    <x v="2"/>
    <d v="2025-03-06T00:00:00"/>
    <n v="4"/>
    <s v="CUST1693"/>
    <s v="Kanav Sur"/>
    <x v="1"/>
    <n v="57"/>
    <s v="Senior"/>
    <s v="Delhi"/>
    <x v="4"/>
    <x v="0"/>
    <x v="4"/>
    <x v="16"/>
    <n v="2"/>
    <n v="800"/>
    <n v="25"/>
    <x v="157"/>
    <x v="0"/>
    <n v="272.24"/>
    <n v="0.22686666666666666"/>
    <x v="1"/>
    <s v="Cash"/>
    <n v="3"/>
    <s v="No"/>
  </r>
  <r>
    <s v="ORD00142"/>
    <d v="2025-03-09T00:00:00"/>
    <s v="2025"/>
    <n v="3"/>
    <x v="2"/>
    <d v="2025-03-14T00:00:00"/>
    <n v="5"/>
    <s v="CUST3526"/>
    <s v="Nakul Ramanathan"/>
    <x v="0"/>
    <n v="60"/>
    <s v="Senior"/>
    <s v="Kolkata"/>
    <x v="3"/>
    <x v="2"/>
    <x v="0"/>
    <x v="23"/>
    <n v="1"/>
    <n v="900"/>
    <n v="0"/>
    <x v="132"/>
    <x v="0"/>
    <n v="379.41"/>
    <n v="0.4215666666666667"/>
    <x v="2"/>
    <s v="Cash"/>
    <n v="5"/>
    <s v="No"/>
  </r>
  <r>
    <s v="ORD00146"/>
    <d v="2025-03-02T00:00:00"/>
    <s v="2025"/>
    <n v="3"/>
    <x v="2"/>
    <d v="2025-03-06T00:00:00"/>
    <n v="4"/>
    <s v="CUST5067"/>
    <s v="Samarth Ganguly"/>
    <x v="0"/>
    <n v="38"/>
    <s v="Senior"/>
    <s v="Kolkata"/>
    <x v="3"/>
    <x v="2"/>
    <x v="4"/>
    <x v="9"/>
    <n v="3"/>
    <n v="1800"/>
    <n v="15"/>
    <x v="187"/>
    <x v="0"/>
    <n v="465.48"/>
    <n v="0.10141176470588235"/>
    <x v="0"/>
    <s v="UPI"/>
    <n v="4"/>
    <s v="No"/>
  </r>
  <r>
    <s v="ORD00156"/>
    <d v="2025-03-28T00:00:00"/>
    <s v="2025"/>
    <n v="3"/>
    <x v="2"/>
    <d v="2025-04-01T00:00:00"/>
    <n v="4"/>
    <s v="CUST9734"/>
    <s v="Dhanush Rattan"/>
    <x v="1"/>
    <n v="52"/>
    <s v="Senior"/>
    <s v="Ahmedabad"/>
    <x v="5"/>
    <x v="3"/>
    <x v="4"/>
    <x v="24"/>
    <n v="8"/>
    <n v="1200"/>
    <n v="5"/>
    <x v="325"/>
    <x v="0"/>
    <n v="1048.18"/>
    <n v="0.11493201754385965"/>
    <x v="2"/>
    <s v="UPI"/>
    <n v="3"/>
    <s v="No"/>
  </r>
  <r>
    <s v="ORD00159"/>
    <d v="2026-03-08T00:00:00"/>
    <s v="2026"/>
    <n v="3"/>
    <x v="2"/>
    <d v="2026-03-10T00:00:00"/>
    <n v="2"/>
    <s v="CUST4310"/>
    <s v="Gokul Luthra"/>
    <x v="1"/>
    <n v="53"/>
    <s v="Senior"/>
    <s v="Patna"/>
    <x v="9"/>
    <x v="2"/>
    <x v="4"/>
    <x v="9"/>
    <n v="2"/>
    <n v="1800"/>
    <n v="20"/>
    <x v="86"/>
    <x v="0"/>
    <n v="549.17999999999995"/>
    <n v="0.19068749999999998"/>
    <x v="1"/>
    <s v="Cash"/>
    <n v="2"/>
    <s v="No"/>
  </r>
  <r>
    <s v="ORD00178"/>
    <d v="2026-03-18T00:00:00"/>
    <s v="2026"/>
    <n v="3"/>
    <x v="2"/>
    <d v="2026-03-24T00:00:00"/>
    <n v="6"/>
    <s v="CUST7999"/>
    <s v="Jivika Gade"/>
    <x v="1"/>
    <n v="21"/>
    <s v="Senior"/>
    <s v="Ahmedabad"/>
    <x v="5"/>
    <x v="3"/>
    <x v="3"/>
    <x v="21"/>
    <n v="6"/>
    <n v="60"/>
    <n v="25"/>
    <x v="326"/>
    <x v="0"/>
    <n v="82.16"/>
    <n v="0.30429629629629629"/>
    <x v="2"/>
    <s v="Cash"/>
    <n v="2"/>
    <s v="No"/>
  </r>
  <r>
    <s v="ORD00209"/>
    <d v="2025-03-04T00:00:00"/>
    <s v="2025"/>
    <n v="3"/>
    <x v="2"/>
    <d v="2025-03-07T00:00:00"/>
    <n v="3"/>
    <s v="CUST7985"/>
    <s v="Romil Vyas"/>
    <x v="1"/>
    <n v="32"/>
    <s v="Senior"/>
    <s v="Delhi"/>
    <x v="4"/>
    <x v="0"/>
    <x v="2"/>
    <x v="15"/>
    <n v="7"/>
    <n v="15000"/>
    <n v="15"/>
    <x v="327"/>
    <x v="1"/>
    <n v="39250.61"/>
    <n v="0.43978274509803922"/>
    <x v="0"/>
    <s v="Cash"/>
    <n v="5"/>
    <s v="No"/>
  </r>
  <r>
    <s v="ORD00218"/>
    <d v="2025-03-24T00:00:00"/>
    <s v="2025"/>
    <n v="3"/>
    <x v="2"/>
    <d v="2025-03-26T00:00:00"/>
    <n v="2"/>
    <s v="CUST6744"/>
    <s v="Lavanya Rajagopalan"/>
    <x v="1"/>
    <n v="28"/>
    <s v="Senior"/>
    <s v="Kolkata"/>
    <x v="3"/>
    <x v="2"/>
    <x v="2"/>
    <x v="15"/>
    <n v="4"/>
    <n v="15000"/>
    <n v="0"/>
    <x v="310"/>
    <x v="1"/>
    <n v="15028.44"/>
    <n v="0.25047400000000003"/>
    <x v="1"/>
    <s v="Card"/>
    <n v="5"/>
    <s v="No"/>
  </r>
  <r>
    <s v="ORD00226"/>
    <d v="2026-03-27T00:00:00"/>
    <s v="2026"/>
    <n v="3"/>
    <x v="2"/>
    <d v="2026-03-29T00:00:00"/>
    <n v="2"/>
    <s v="CUST4705"/>
    <s v="Adah Warrior"/>
    <x v="1"/>
    <n v="18"/>
    <s v="Teen"/>
    <s v="Hyderabad"/>
    <x v="10"/>
    <x v="1"/>
    <x v="4"/>
    <x v="16"/>
    <n v="7"/>
    <n v="800"/>
    <n v="25"/>
    <x v="328"/>
    <x v="0"/>
    <n v="1695.7"/>
    <n v="0.40373809523809523"/>
    <x v="2"/>
    <s v="Cash"/>
    <n v="1"/>
    <s v="No"/>
  </r>
  <r>
    <s v="ORD00227"/>
    <d v="2026-03-13T00:00:00"/>
    <s v="2026"/>
    <n v="3"/>
    <x v="2"/>
    <d v="2026-03-20T00:00:00"/>
    <n v="7"/>
    <s v="CUST2678"/>
    <s v="Saira Bail"/>
    <x v="0"/>
    <n v="38"/>
    <s v="Senior"/>
    <s v="Ahmedabad"/>
    <x v="5"/>
    <x v="3"/>
    <x v="4"/>
    <x v="9"/>
    <n v="7"/>
    <n v="1800"/>
    <n v="5"/>
    <x v="329"/>
    <x v="1"/>
    <n v="2698.62"/>
    <n v="0.2254486215538847"/>
    <x v="1"/>
    <s v="Card"/>
    <n v="2"/>
    <s v="Yes"/>
  </r>
  <r>
    <s v="ORD00261"/>
    <d v="2026-03-29T00:00:00"/>
    <s v="2026"/>
    <n v="3"/>
    <x v="2"/>
    <d v="2026-03-31T00:00:00"/>
    <n v="2"/>
    <s v="CUST6213"/>
    <s v="Zara Bera"/>
    <x v="0"/>
    <n v="58"/>
    <s v="Senior"/>
    <s v="Kolkata"/>
    <x v="3"/>
    <x v="2"/>
    <x v="1"/>
    <x v="1"/>
    <n v="3"/>
    <n v="40000"/>
    <n v="10"/>
    <x v="71"/>
    <x v="1"/>
    <n v="20426.02"/>
    <n v="0.18912981481481481"/>
    <x v="0"/>
    <s v="Card"/>
    <n v="2"/>
    <s v="No"/>
  </r>
  <r>
    <s v="ORD00266"/>
    <d v="2025-03-23T00:00:00"/>
    <s v="2025"/>
    <n v="3"/>
    <x v="2"/>
    <d v="2025-03-24T00:00:00"/>
    <n v="1"/>
    <s v="CUST2659"/>
    <s v="Stuvan Dhar"/>
    <x v="1"/>
    <n v="31"/>
    <s v="Senior"/>
    <s v="Mumbai"/>
    <x v="7"/>
    <x v="3"/>
    <x v="3"/>
    <x v="21"/>
    <n v="5"/>
    <n v="60"/>
    <n v="25"/>
    <x v="307"/>
    <x v="0"/>
    <n v="79.08"/>
    <n v="0.35146666666666665"/>
    <x v="0"/>
    <s v="Cash"/>
    <n v="2"/>
    <s v="Yes"/>
  </r>
  <r>
    <s v="ORD00280"/>
    <d v="2025-03-07T00:00:00"/>
    <s v="2025"/>
    <n v="3"/>
    <x v="2"/>
    <d v="2025-03-11T00:00:00"/>
    <n v="4"/>
    <s v="CUST3029"/>
    <s v="Diya Gala"/>
    <x v="0"/>
    <n v="33"/>
    <s v="Senior"/>
    <s v="Ahmedabad"/>
    <x v="5"/>
    <x v="3"/>
    <x v="3"/>
    <x v="21"/>
    <n v="8"/>
    <n v="60"/>
    <n v="5"/>
    <x v="330"/>
    <x v="0"/>
    <n v="51.9"/>
    <n v="0.1138157894736842"/>
    <x v="0"/>
    <s v="UPI"/>
    <n v="4"/>
    <s v="No"/>
  </r>
  <r>
    <s v="ORD00291"/>
    <d v="2026-03-22T00:00:00"/>
    <s v="2026"/>
    <n v="3"/>
    <x v="2"/>
    <d v="2026-03-29T00:00:00"/>
    <n v="7"/>
    <s v="CUST2324"/>
    <s v="Adira Shankar"/>
    <x v="1"/>
    <n v="39"/>
    <s v="Senior"/>
    <s v="Bhubaneswar"/>
    <x v="8"/>
    <x v="2"/>
    <x v="2"/>
    <x v="14"/>
    <n v="1"/>
    <n v="30000"/>
    <n v="0"/>
    <x v="80"/>
    <x v="1"/>
    <n v="8753.44"/>
    <n v="0.29178133333333334"/>
    <x v="2"/>
    <s v="Cash"/>
    <n v="2"/>
    <s v="No"/>
  </r>
  <r>
    <s v="ORD00331"/>
    <d v="2026-03-25T00:00:00"/>
    <s v="2026"/>
    <n v="3"/>
    <x v="2"/>
    <d v="2026-03-28T00:00:00"/>
    <n v="3"/>
    <s v="CUST7678"/>
    <s v="Gatik Barad"/>
    <x v="1"/>
    <n v="46"/>
    <s v="Senior"/>
    <s v="Bhubaneswar"/>
    <x v="8"/>
    <x v="2"/>
    <x v="3"/>
    <x v="22"/>
    <n v="6"/>
    <n v="300"/>
    <n v="0"/>
    <x v="100"/>
    <x v="0"/>
    <n v="564.61"/>
    <n v="0.31367222222222224"/>
    <x v="1"/>
    <s v="Cash"/>
    <n v="1"/>
    <s v="No"/>
  </r>
  <r>
    <s v="ORD00332"/>
    <d v="2025-03-05T00:00:00"/>
    <s v="2025"/>
    <n v="3"/>
    <x v="2"/>
    <d v="2025-03-10T00:00:00"/>
    <n v="5"/>
    <s v="CUST2036"/>
    <s v="Madhav Rana"/>
    <x v="0"/>
    <n v="62"/>
    <s v="Senior"/>
    <s v="Bengaluru"/>
    <x v="1"/>
    <x v="1"/>
    <x v="4"/>
    <x v="24"/>
    <n v="2"/>
    <n v="1200"/>
    <n v="10"/>
    <x v="70"/>
    <x v="0"/>
    <n v="377.11"/>
    <n v="0.17458796296296297"/>
    <x v="0"/>
    <s v="UPI"/>
    <n v="3"/>
    <s v="No"/>
  </r>
  <r>
    <s v="ORD00348"/>
    <d v="2026-03-01T00:00:00"/>
    <s v="2026"/>
    <n v="3"/>
    <x v="2"/>
    <d v="2026-03-03T00:00:00"/>
    <n v="2"/>
    <s v="CUST1706"/>
    <s v="Hansh Borah"/>
    <x v="0"/>
    <n v="54"/>
    <s v="Senior"/>
    <s v="Kolkata"/>
    <x v="3"/>
    <x v="2"/>
    <x v="2"/>
    <x v="15"/>
    <n v="1"/>
    <n v="15000"/>
    <n v="20"/>
    <x v="35"/>
    <x v="1"/>
    <n v="4783.17"/>
    <n v="0.39859749999999999"/>
    <x v="2"/>
    <s v="Cash"/>
    <n v="2"/>
    <s v="No"/>
  </r>
  <r>
    <s v="ORD00392"/>
    <d v="2026-03-15T00:00:00"/>
    <s v="2026"/>
    <n v="3"/>
    <x v="2"/>
    <d v="2026-03-16T00:00:00"/>
    <n v="1"/>
    <s v="CUST7484"/>
    <s v="Kavya Thakur"/>
    <x v="0"/>
    <n v="18"/>
    <s v="Teen"/>
    <s v="Hyderabad"/>
    <x v="10"/>
    <x v="1"/>
    <x v="0"/>
    <x v="4"/>
    <n v="3"/>
    <n v="3200"/>
    <n v="10"/>
    <x v="20"/>
    <x v="0"/>
    <n v="1557.11"/>
    <n v="0.18022106481481481"/>
    <x v="2"/>
    <s v="Cash"/>
    <n v="2"/>
    <s v="No"/>
  </r>
  <r>
    <s v="ORD00407"/>
    <d v="2025-03-30T00:00:00"/>
    <s v="2025"/>
    <n v="3"/>
    <x v="2"/>
    <d v="2025-04-04T00:00:00"/>
    <n v="5"/>
    <s v="CUST5093"/>
    <s v="Tushar Subramaniam"/>
    <x v="0"/>
    <n v="34"/>
    <s v="Senior"/>
    <s v="Pune"/>
    <x v="7"/>
    <x v="3"/>
    <x v="1"/>
    <x v="18"/>
    <n v="7"/>
    <n v="18000"/>
    <n v="20"/>
    <x v="331"/>
    <x v="1"/>
    <n v="12977.13"/>
    <n v="0.12874136904761904"/>
    <x v="0"/>
    <s v="Card"/>
    <n v="1"/>
    <s v="No"/>
  </r>
  <r>
    <s v="ORD00410"/>
    <d v="2026-03-27T00:00:00"/>
    <s v="2026"/>
    <n v="3"/>
    <x v="2"/>
    <d v="2026-03-30T00:00:00"/>
    <n v="3"/>
    <s v="CUST9231"/>
    <s v="Diya Datta"/>
    <x v="0"/>
    <n v="27"/>
    <s v="Senior"/>
    <s v="Hyderabad"/>
    <x v="10"/>
    <x v="1"/>
    <x v="3"/>
    <x v="22"/>
    <n v="2"/>
    <n v="300"/>
    <n v="5"/>
    <x v="332"/>
    <x v="0"/>
    <n v="170.33"/>
    <n v="0.29882456140350877"/>
    <x v="0"/>
    <s v="Card"/>
    <n v="4"/>
    <s v="No"/>
  </r>
  <r>
    <s v="ORD00419"/>
    <d v="2025-03-11T00:00:00"/>
    <s v="2025"/>
    <n v="3"/>
    <x v="2"/>
    <d v="2025-03-17T00:00:00"/>
    <n v="6"/>
    <s v="CUST1352"/>
    <s v="Riya Dayal"/>
    <x v="0"/>
    <n v="33"/>
    <s v="Senior"/>
    <s v="Lucknow"/>
    <x v="0"/>
    <x v="0"/>
    <x v="4"/>
    <x v="8"/>
    <n v="8"/>
    <n v="3500"/>
    <n v="15"/>
    <x v="286"/>
    <x v="1"/>
    <n v="4509.2299999999996"/>
    <n v="0.18946344537815124"/>
    <x v="0"/>
    <s v="UPI"/>
    <n v="1"/>
    <s v="No"/>
  </r>
  <r>
    <s v="ORD00424"/>
    <d v="2026-03-18T00:00:00"/>
    <s v="2026"/>
    <n v="3"/>
    <x v="2"/>
    <d v="2026-03-22T00:00:00"/>
    <n v="4"/>
    <s v="CUST5970"/>
    <s v="Mishti Grewal"/>
    <x v="1"/>
    <n v="65"/>
    <s v="Senior"/>
    <s v="Bhubaneswar"/>
    <x v="8"/>
    <x v="2"/>
    <x v="4"/>
    <x v="9"/>
    <n v="4"/>
    <n v="1800"/>
    <n v="0"/>
    <x v="69"/>
    <x v="0"/>
    <n v="2908.5"/>
    <n v="0.40395833333333331"/>
    <x v="1"/>
    <s v="Cash"/>
    <n v="1"/>
    <s v="No"/>
  </r>
  <r>
    <s v="ORD00429"/>
    <d v="2026-03-22T00:00:00"/>
    <s v="2026"/>
    <n v="3"/>
    <x v="2"/>
    <d v="2026-03-27T00:00:00"/>
    <n v="5"/>
    <s v="CUST9812"/>
    <s v="Sana Badami"/>
    <x v="1"/>
    <n v="65"/>
    <s v="Senior"/>
    <s v="Hyderabad"/>
    <x v="10"/>
    <x v="1"/>
    <x v="0"/>
    <x v="4"/>
    <n v="1"/>
    <n v="3200"/>
    <n v="5"/>
    <x v="250"/>
    <x v="0"/>
    <n v="1058.19"/>
    <n v="0.3480888157894737"/>
    <x v="0"/>
    <s v="UPI"/>
    <n v="4"/>
    <s v="No"/>
  </r>
  <r>
    <s v="ORD00434"/>
    <d v="2025-03-16T00:00:00"/>
    <s v="2025"/>
    <n v="3"/>
    <x v="2"/>
    <d v="2025-03-23T00:00:00"/>
    <n v="7"/>
    <s v="CUST8311"/>
    <s v="Indranil Rajan"/>
    <x v="1"/>
    <n v="58"/>
    <s v="Senior"/>
    <s v="Chennai"/>
    <x v="6"/>
    <x v="1"/>
    <x v="1"/>
    <x v="10"/>
    <n v="4"/>
    <n v="25000"/>
    <n v="0"/>
    <x v="55"/>
    <x v="1"/>
    <n v="23210.39"/>
    <n v="0.2321039"/>
    <x v="0"/>
    <s v="UPI"/>
    <n v="3"/>
    <s v="Yes"/>
  </r>
  <r>
    <s v="ORD00440"/>
    <d v="2026-03-05T00:00:00"/>
    <s v="2026"/>
    <n v="3"/>
    <x v="2"/>
    <d v="2026-03-10T00:00:00"/>
    <n v="5"/>
    <s v="CUST6797"/>
    <s v="Priyansh Khalsa"/>
    <x v="0"/>
    <n v="57"/>
    <s v="Senior"/>
    <s v="Kolkata"/>
    <x v="3"/>
    <x v="2"/>
    <x v="3"/>
    <x v="21"/>
    <n v="8"/>
    <n v="60"/>
    <n v="15"/>
    <x v="115"/>
    <x v="0"/>
    <n v="68.22"/>
    <n v="0.16720588235294118"/>
    <x v="0"/>
    <s v="Card"/>
    <n v="5"/>
    <s v="No"/>
  </r>
  <r>
    <s v="ORD00453"/>
    <d v="2025-03-09T00:00:00"/>
    <s v="2025"/>
    <n v="3"/>
    <x v="2"/>
    <d v="2025-03-14T00:00:00"/>
    <n v="5"/>
    <s v="CUST8304"/>
    <s v="Samaira Agrawal"/>
    <x v="1"/>
    <n v="37"/>
    <s v="Senior"/>
    <s v="Ahmedabad"/>
    <x v="5"/>
    <x v="3"/>
    <x v="2"/>
    <x v="12"/>
    <n v="2"/>
    <n v="25000"/>
    <n v="15"/>
    <x v="67"/>
    <x v="1"/>
    <n v="10679.13"/>
    <n v="0.25127364705882349"/>
    <x v="1"/>
    <s v="UPI"/>
    <n v="1"/>
    <s v="No"/>
  </r>
  <r>
    <s v="ORD00461"/>
    <d v="2026-03-18T00:00:00"/>
    <s v="2026"/>
    <n v="3"/>
    <x v="2"/>
    <d v="2026-03-21T00:00:00"/>
    <n v="3"/>
    <s v="CUST5989"/>
    <s v="Elakshi Kunda"/>
    <x v="1"/>
    <n v="63"/>
    <s v="Senior"/>
    <s v="Ahmedabad"/>
    <x v="5"/>
    <x v="3"/>
    <x v="1"/>
    <x v="18"/>
    <n v="1"/>
    <n v="18000"/>
    <n v="20"/>
    <x v="134"/>
    <x v="1"/>
    <n v="1508.43"/>
    <n v="0.10475208333333334"/>
    <x v="0"/>
    <s v="Card"/>
    <n v="4"/>
    <s v="No"/>
  </r>
  <r>
    <s v="ORD00480"/>
    <d v="2025-03-28T00:00:00"/>
    <s v="2025"/>
    <n v="3"/>
    <x v="2"/>
    <d v="2025-04-03T00:00:00"/>
    <n v="6"/>
    <s v="CUST8429"/>
    <s v="Stuvan Varghese"/>
    <x v="1"/>
    <n v="45"/>
    <s v="Senior"/>
    <s v="Patna"/>
    <x v="9"/>
    <x v="2"/>
    <x v="4"/>
    <x v="8"/>
    <n v="3"/>
    <n v="3500"/>
    <n v="0"/>
    <x v="165"/>
    <x v="1"/>
    <n v="3705.97"/>
    <n v="0.35294952380952377"/>
    <x v="0"/>
    <s v="Card"/>
    <n v="1"/>
    <s v="No"/>
  </r>
  <r>
    <s v="ORD00483"/>
    <d v="2026-03-01T00:00:00"/>
    <s v="2026"/>
    <n v="3"/>
    <x v="2"/>
    <d v="2026-03-03T00:00:00"/>
    <n v="2"/>
    <s v="CUST1014"/>
    <s v="Ira Barad"/>
    <x v="0"/>
    <n v="60"/>
    <s v="Senior"/>
    <s v="Delhi"/>
    <x v="4"/>
    <x v="0"/>
    <x v="4"/>
    <x v="9"/>
    <n v="6"/>
    <n v="1800"/>
    <n v="15"/>
    <x v="333"/>
    <x v="0"/>
    <n v="2284.6799999999998"/>
    <n v="0.24887581699346403"/>
    <x v="0"/>
    <s v="UPI"/>
    <n v="5"/>
    <s v="No"/>
  </r>
  <r>
    <s v="ORD00484"/>
    <d v="2025-03-01T00:00:00"/>
    <s v="2025"/>
    <n v="3"/>
    <x v="2"/>
    <d v="2025-03-05T00:00:00"/>
    <n v="4"/>
    <s v="CUST7617"/>
    <s v="Darshit Savant"/>
    <x v="0"/>
    <n v="52"/>
    <s v="Senior"/>
    <s v="Mumbai"/>
    <x v="7"/>
    <x v="3"/>
    <x v="1"/>
    <x v="1"/>
    <n v="8"/>
    <n v="40000"/>
    <n v="0"/>
    <x v="334"/>
    <x v="1"/>
    <n v="80468.679999999993"/>
    <n v="0.251464625"/>
    <x v="0"/>
    <s v="UPI"/>
    <n v="3"/>
    <s v="No"/>
  </r>
  <r>
    <s v="ORD00485"/>
    <d v="2025-03-22T00:00:00"/>
    <s v="2025"/>
    <n v="3"/>
    <x v="2"/>
    <d v="2025-03-23T00:00:00"/>
    <n v="1"/>
    <s v="CUST2485"/>
    <s v="Vaibhav Vohra"/>
    <x v="1"/>
    <n v="52"/>
    <s v="Senior"/>
    <s v="Ahmedabad"/>
    <x v="5"/>
    <x v="3"/>
    <x v="1"/>
    <x v="1"/>
    <n v="5"/>
    <n v="40000"/>
    <n v="25"/>
    <x v="204"/>
    <x v="1"/>
    <n v="56836.18"/>
    <n v="0.37890786666666665"/>
    <x v="0"/>
    <s v="Cash"/>
    <n v="5"/>
    <s v="Yes"/>
  </r>
  <r>
    <s v="ORD00500"/>
    <d v="2025-03-01T00:00:00"/>
    <s v="2025"/>
    <n v="3"/>
    <x v="2"/>
    <d v="2025-03-05T00:00:00"/>
    <n v="4"/>
    <s v="CUST8936"/>
    <s v="Shanaya Buch"/>
    <x v="0"/>
    <n v="45"/>
    <s v="Senior"/>
    <s v="Chennai"/>
    <x v="6"/>
    <x v="1"/>
    <x v="2"/>
    <x v="12"/>
    <n v="8"/>
    <n v="25000"/>
    <n v="5"/>
    <x v="93"/>
    <x v="1"/>
    <n v="59742.53"/>
    <n v="0.3144343684210526"/>
    <x v="2"/>
    <s v="Cash"/>
    <n v="2"/>
    <s v="No"/>
  </r>
  <r>
    <s v="ORD00553"/>
    <d v="2026-03-05T00:00:00"/>
    <s v="2026"/>
    <n v="3"/>
    <x v="2"/>
    <d v="2026-03-11T00:00:00"/>
    <n v="6"/>
    <s v="CUST2073"/>
    <s v="Zain Shankar"/>
    <x v="1"/>
    <n v="25"/>
    <s v="Senior"/>
    <s v="Ahmedabad"/>
    <x v="5"/>
    <x v="3"/>
    <x v="2"/>
    <x v="3"/>
    <n v="6"/>
    <n v="7000"/>
    <n v="0"/>
    <x v="216"/>
    <x v="1"/>
    <n v="12124.63"/>
    <n v="0.28868166666666667"/>
    <x v="0"/>
    <s v="UPI"/>
    <n v="4"/>
    <s v="No"/>
  </r>
  <r>
    <s v="ORD00561"/>
    <d v="2025-03-10T00:00:00"/>
    <s v="2025"/>
    <n v="3"/>
    <x v="2"/>
    <d v="2025-03-14T00:00:00"/>
    <n v="4"/>
    <s v="CUST4907"/>
    <s v="Urvi Ramanathan"/>
    <x v="0"/>
    <n v="27"/>
    <s v="Senior"/>
    <s v="Mumbai"/>
    <x v="7"/>
    <x v="3"/>
    <x v="1"/>
    <x v="10"/>
    <n v="5"/>
    <n v="25000"/>
    <n v="15"/>
    <x v="272"/>
    <x v="1"/>
    <n v="29762.34"/>
    <n v="0.2801161411764706"/>
    <x v="2"/>
    <s v="Card"/>
    <n v="4"/>
    <s v="No"/>
  </r>
  <r>
    <s v="ORD00576"/>
    <d v="2026-03-03T00:00:00"/>
    <s v="2026"/>
    <n v="3"/>
    <x v="2"/>
    <d v="2026-03-05T00:00:00"/>
    <n v="2"/>
    <s v="CUST8066"/>
    <s v="Siya Bhatia"/>
    <x v="0"/>
    <n v="56"/>
    <s v="Senior"/>
    <s v="Mumbai"/>
    <x v="7"/>
    <x v="3"/>
    <x v="4"/>
    <x v="9"/>
    <n v="7"/>
    <n v="1800"/>
    <n v="5"/>
    <x v="329"/>
    <x v="1"/>
    <n v="3674.99"/>
    <n v="0.30701670843776108"/>
    <x v="0"/>
    <s v="Card"/>
    <n v="2"/>
    <s v="Yes"/>
  </r>
  <r>
    <s v="ORD00578"/>
    <d v="2026-03-23T00:00:00"/>
    <s v="2026"/>
    <n v="3"/>
    <x v="2"/>
    <d v="2026-03-25T00:00:00"/>
    <n v="2"/>
    <s v="CUST7283"/>
    <s v="Ehsaan Dass"/>
    <x v="1"/>
    <n v="65"/>
    <s v="Senior"/>
    <s v="Kolkata"/>
    <x v="3"/>
    <x v="2"/>
    <x v="4"/>
    <x v="16"/>
    <n v="2"/>
    <n v="800"/>
    <n v="20"/>
    <x v="335"/>
    <x v="0"/>
    <n v="549.67999999999995"/>
    <n v="0.42943749999999997"/>
    <x v="0"/>
    <s v="UPI"/>
    <n v="3"/>
    <s v="No"/>
  </r>
  <r>
    <s v="ORD00599"/>
    <d v="2026-03-11T00:00:00"/>
    <s v="2026"/>
    <n v="3"/>
    <x v="2"/>
    <d v="2026-03-13T00:00:00"/>
    <n v="2"/>
    <s v="CUST3497"/>
    <s v="Jivin Konda"/>
    <x v="1"/>
    <n v="49"/>
    <s v="Senior"/>
    <s v="Jaipur"/>
    <x v="2"/>
    <x v="0"/>
    <x v="1"/>
    <x v="1"/>
    <n v="4"/>
    <n v="40000"/>
    <n v="5"/>
    <x v="336"/>
    <x v="1"/>
    <n v="52714.97"/>
    <n v="0.34680901315789475"/>
    <x v="2"/>
    <s v="Card"/>
    <n v="4"/>
    <s v="Yes"/>
  </r>
  <r>
    <s v="ORD00600"/>
    <d v="2026-03-10T00:00:00"/>
    <s v="2026"/>
    <n v="3"/>
    <x v="2"/>
    <d v="2026-03-16T00:00:00"/>
    <n v="6"/>
    <s v="CUST8074"/>
    <s v="Seher Gade"/>
    <x v="1"/>
    <n v="49"/>
    <s v="Senior"/>
    <s v="Patna"/>
    <x v="9"/>
    <x v="2"/>
    <x v="0"/>
    <x v="11"/>
    <n v="5"/>
    <n v="4000"/>
    <n v="0"/>
    <x v="245"/>
    <x v="1"/>
    <n v="5587.52"/>
    <n v="0.27937600000000001"/>
    <x v="1"/>
    <s v="Cash"/>
    <n v="4"/>
    <s v="No"/>
  </r>
  <r>
    <s v="ORD00601"/>
    <d v="2025-03-24T00:00:00"/>
    <s v="2025"/>
    <n v="3"/>
    <x v="2"/>
    <d v="2025-03-30T00:00:00"/>
    <n v="6"/>
    <s v="CUST8993"/>
    <s v="Shanaya Jaggi"/>
    <x v="0"/>
    <n v="63"/>
    <s v="Senior"/>
    <s v="Hyderabad"/>
    <x v="10"/>
    <x v="1"/>
    <x v="0"/>
    <x v="0"/>
    <n v="7"/>
    <n v="2500"/>
    <n v="20"/>
    <x v="90"/>
    <x v="1"/>
    <n v="4752.33"/>
    <n v="0.33945214285714287"/>
    <x v="1"/>
    <s v="UPI"/>
    <n v="1"/>
    <s v="No"/>
  </r>
  <r>
    <s v="ORD00613"/>
    <d v="2025-03-12T00:00:00"/>
    <s v="2025"/>
    <n v="3"/>
    <x v="2"/>
    <d v="2025-03-18T00:00:00"/>
    <n v="6"/>
    <s v="CUST3473"/>
    <s v="Tiya Banik"/>
    <x v="0"/>
    <n v="58"/>
    <s v="Senior"/>
    <s v="Patna"/>
    <x v="9"/>
    <x v="2"/>
    <x v="0"/>
    <x v="23"/>
    <n v="7"/>
    <n v="900"/>
    <n v="15"/>
    <x v="337"/>
    <x v="0"/>
    <n v="749.57"/>
    <n v="0.13997572362278246"/>
    <x v="1"/>
    <s v="Cash"/>
    <n v="5"/>
    <s v="No"/>
  </r>
  <r>
    <s v="ORD00644"/>
    <d v="2025-03-26T00:00:00"/>
    <s v="2025"/>
    <n v="3"/>
    <x v="2"/>
    <d v="2025-03-31T00:00:00"/>
    <n v="5"/>
    <s v="CUST3875"/>
    <s v="Kabir Varughese"/>
    <x v="0"/>
    <n v="55"/>
    <s v="Senior"/>
    <s v="Chennai"/>
    <x v="6"/>
    <x v="1"/>
    <x v="1"/>
    <x v="10"/>
    <n v="5"/>
    <n v="25000"/>
    <n v="20"/>
    <x v="55"/>
    <x v="1"/>
    <n v="15058.24"/>
    <n v="0.15058240000000001"/>
    <x v="0"/>
    <s v="Card"/>
    <n v="5"/>
    <s v="No"/>
  </r>
  <r>
    <s v="ORD00649"/>
    <d v="2026-03-16T00:00:00"/>
    <s v="2026"/>
    <n v="3"/>
    <x v="2"/>
    <d v="2026-03-23T00:00:00"/>
    <n v="7"/>
    <s v="CUST6477"/>
    <s v="Gatik Brahmbhatt"/>
    <x v="1"/>
    <n v="33"/>
    <s v="Senior"/>
    <s v="Bengaluru"/>
    <x v="1"/>
    <x v="1"/>
    <x v="3"/>
    <x v="20"/>
    <n v="6"/>
    <n v="1500"/>
    <n v="0"/>
    <x v="51"/>
    <x v="0"/>
    <n v="1461.85"/>
    <n v="0.16242777777777775"/>
    <x v="2"/>
    <s v="Cash"/>
    <n v="5"/>
    <s v="No"/>
  </r>
  <r>
    <s v="ORD00656"/>
    <d v="2026-03-27T00:00:00"/>
    <s v="2026"/>
    <n v="3"/>
    <x v="2"/>
    <d v="2026-04-01T00:00:00"/>
    <n v="5"/>
    <s v="CUST3369"/>
    <s v="Yuvaan Tiwari"/>
    <x v="0"/>
    <n v="33"/>
    <s v="Senior"/>
    <s v="Lucknow"/>
    <x v="0"/>
    <x v="0"/>
    <x v="0"/>
    <x v="0"/>
    <n v="7"/>
    <n v="2500"/>
    <n v="10"/>
    <x v="195"/>
    <x v="1"/>
    <n v="6010.32"/>
    <n v="0.38160761904761903"/>
    <x v="2"/>
    <s v="Card"/>
    <n v="2"/>
    <s v="No"/>
  </r>
  <r>
    <s v="ORD00695"/>
    <d v="2025-03-12T00:00:00"/>
    <s v="2025"/>
    <n v="3"/>
    <x v="2"/>
    <d v="2025-03-13T00:00:00"/>
    <n v="1"/>
    <s v="CUST6490"/>
    <s v="Divij Jani"/>
    <x v="0"/>
    <n v="56"/>
    <s v="Senior"/>
    <s v="Kolkata"/>
    <x v="3"/>
    <x v="2"/>
    <x v="3"/>
    <x v="22"/>
    <n v="4"/>
    <n v="300"/>
    <n v="20"/>
    <x v="338"/>
    <x v="0"/>
    <n v="234.61"/>
    <n v="0.24438541666666669"/>
    <x v="1"/>
    <s v="Card"/>
    <n v="1"/>
    <s v="No"/>
  </r>
  <r>
    <s v="ORD00710"/>
    <d v="2025-03-30T00:00:00"/>
    <s v="2025"/>
    <n v="3"/>
    <x v="2"/>
    <d v="2025-04-01T00:00:00"/>
    <n v="2"/>
    <s v="CUST7520"/>
    <s v="Yasmin Thakur"/>
    <x v="1"/>
    <n v="18"/>
    <s v="Teen"/>
    <s v="Chennai"/>
    <x v="6"/>
    <x v="1"/>
    <x v="3"/>
    <x v="6"/>
    <n v="2"/>
    <n v="1200"/>
    <n v="0"/>
    <x v="64"/>
    <x v="0"/>
    <n v="430.06"/>
    <n v="0.17919166666666667"/>
    <x v="1"/>
    <s v="UPI"/>
    <n v="4"/>
    <s v="No"/>
  </r>
  <r>
    <s v="ORD00715"/>
    <d v="2025-03-09T00:00:00"/>
    <s v="2025"/>
    <n v="3"/>
    <x v="2"/>
    <d v="2025-03-12T00:00:00"/>
    <n v="3"/>
    <s v="CUST6164"/>
    <s v="Vidur Bawa"/>
    <x v="0"/>
    <n v="41"/>
    <s v="Senior"/>
    <s v="Bhubaneswar"/>
    <x v="8"/>
    <x v="2"/>
    <x v="3"/>
    <x v="22"/>
    <n v="1"/>
    <n v="300"/>
    <n v="10"/>
    <x v="326"/>
    <x v="0"/>
    <n v="38.99"/>
    <n v="0.1444074074074074"/>
    <x v="1"/>
    <s v="UPI"/>
    <n v="1"/>
    <s v="Yes"/>
  </r>
  <r>
    <s v="ORD00718"/>
    <d v="2026-03-10T00:00:00"/>
    <s v="2026"/>
    <n v="3"/>
    <x v="2"/>
    <d v="2026-03-14T00:00:00"/>
    <n v="4"/>
    <s v="CUST8800"/>
    <s v="Mamooty Sankaran"/>
    <x v="0"/>
    <n v="64"/>
    <s v="Senior"/>
    <s v="Delhi"/>
    <x v="4"/>
    <x v="0"/>
    <x v="4"/>
    <x v="24"/>
    <n v="4"/>
    <n v="1200"/>
    <n v="25"/>
    <x v="11"/>
    <x v="0"/>
    <n v="1439.62"/>
    <n v="0.39989444444444444"/>
    <x v="1"/>
    <s v="Cash"/>
    <n v="5"/>
    <s v="No"/>
  </r>
  <r>
    <s v="ORD00746"/>
    <d v="2026-03-26T00:00:00"/>
    <s v="2026"/>
    <n v="3"/>
    <x v="2"/>
    <d v="2026-03-31T00:00:00"/>
    <n v="5"/>
    <s v="CUST5380"/>
    <s v="Uthkarsh Gokhale"/>
    <x v="0"/>
    <n v="64"/>
    <s v="Senior"/>
    <s v="Bhubaneswar"/>
    <x v="8"/>
    <x v="2"/>
    <x v="4"/>
    <x v="9"/>
    <n v="7"/>
    <n v="1800"/>
    <n v="25"/>
    <x v="161"/>
    <x v="0"/>
    <n v="2738.37"/>
    <n v="0.28977460317460318"/>
    <x v="0"/>
    <s v="Cash"/>
    <n v="4"/>
    <s v="No"/>
  </r>
  <r>
    <s v="ORD00761"/>
    <d v="2025-03-30T00:00:00"/>
    <s v="2025"/>
    <n v="3"/>
    <x v="2"/>
    <d v="2025-04-05T00:00:00"/>
    <n v="6"/>
    <s v="CUST9230"/>
    <s v="Dhruv Kalla"/>
    <x v="0"/>
    <n v="30"/>
    <s v="Senior"/>
    <s v="Kolkata"/>
    <x v="3"/>
    <x v="2"/>
    <x v="2"/>
    <x v="15"/>
    <n v="2"/>
    <n v="15000"/>
    <n v="5"/>
    <x v="131"/>
    <x v="1"/>
    <n v="8822.2000000000007"/>
    <n v="0.30955087719298247"/>
    <x v="2"/>
    <s v="UPI"/>
    <n v="3"/>
    <s v="No"/>
  </r>
  <r>
    <s v="ORD00768"/>
    <d v="2026-03-17T00:00:00"/>
    <s v="2026"/>
    <n v="3"/>
    <x v="2"/>
    <d v="2026-03-19T00:00:00"/>
    <n v="2"/>
    <s v="CUST4140"/>
    <s v="Indrans Rana"/>
    <x v="1"/>
    <n v="53"/>
    <s v="Senior"/>
    <s v="Patna"/>
    <x v="9"/>
    <x v="2"/>
    <x v="4"/>
    <x v="24"/>
    <n v="6"/>
    <n v="1200"/>
    <n v="10"/>
    <x v="101"/>
    <x v="0"/>
    <n v="1898.84"/>
    <n v="0.29303086419753083"/>
    <x v="2"/>
    <s v="UPI"/>
    <n v="1"/>
    <s v="No"/>
  </r>
  <r>
    <s v="ORD00770"/>
    <d v="2025-03-17T00:00:00"/>
    <s v="2025"/>
    <n v="3"/>
    <x v="2"/>
    <d v="2025-03-23T00:00:00"/>
    <n v="6"/>
    <s v="CUST7512"/>
    <s v="Aaina Bumb"/>
    <x v="1"/>
    <n v="61"/>
    <s v="Senior"/>
    <s v="Lucknow"/>
    <x v="0"/>
    <x v="0"/>
    <x v="0"/>
    <x v="0"/>
    <n v="3"/>
    <n v="2500"/>
    <n v="15"/>
    <x v="301"/>
    <x v="0"/>
    <n v="1193.69"/>
    <n v="0.18724549019607845"/>
    <x v="0"/>
    <s v="UPI"/>
    <n v="4"/>
    <s v="No"/>
  </r>
  <r>
    <s v="ORD00773"/>
    <d v="2026-03-28T00:00:00"/>
    <s v="2026"/>
    <n v="3"/>
    <x v="2"/>
    <d v="2026-03-30T00:00:00"/>
    <n v="2"/>
    <s v="CUST5550"/>
    <s v="Miraya Wali"/>
    <x v="0"/>
    <n v="35"/>
    <s v="Senior"/>
    <s v="Hyderabad"/>
    <x v="10"/>
    <x v="1"/>
    <x v="2"/>
    <x v="15"/>
    <n v="2"/>
    <n v="15000"/>
    <n v="0"/>
    <x v="80"/>
    <x v="1"/>
    <n v="6689.22"/>
    <n v="0.22297400000000001"/>
    <x v="0"/>
    <s v="Card"/>
    <n v="5"/>
    <s v="No"/>
  </r>
  <r>
    <s v="ORD00799"/>
    <d v="2026-03-01T00:00:00"/>
    <s v="2026"/>
    <n v="3"/>
    <x v="2"/>
    <d v="2026-03-04T00:00:00"/>
    <n v="3"/>
    <s v="CUST1138"/>
    <s v="Ahana  Dugar"/>
    <x v="1"/>
    <n v="36"/>
    <s v="Senior"/>
    <s v="Delhi"/>
    <x v="4"/>
    <x v="0"/>
    <x v="0"/>
    <x v="19"/>
    <n v="6"/>
    <n v="1200"/>
    <n v="15"/>
    <x v="56"/>
    <x v="0"/>
    <n v="1199.58"/>
    <n v="0.19600980392156861"/>
    <x v="2"/>
    <s v="UPI"/>
    <n v="2"/>
    <s v="No"/>
  </r>
  <r>
    <s v="ORD00825"/>
    <d v="2025-03-22T00:00:00"/>
    <s v="2025"/>
    <n v="3"/>
    <x v="2"/>
    <d v="2025-03-23T00:00:00"/>
    <n v="1"/>
    <s v="CUST9907"/>
    <s v="Ishita Andra"/>
    <x v="0"/>
    <n v="54"/>
    <s v="Senior"/>
    <s v="Delhi"/>
    <x v="4"/>
    <x v="0"/>
    <x v="1"/>
    <x v="10"/>
    <n v="8"/>
    <n v="25000"/>
    <n v="25"/>
    <x v="204"/>
    <x v="1"/>
    <n v="34346.160000000003"/>
    <n v="0.22897440000000002"/>
    <x v="1"/>
    <s v="Card"/>
    <n v="3"/>
    <s v="No"/>
  </r>
  <r>
    <s v="ORD00843"/>
    <d v="2026-03-18T00:00:00"/>
    <s v="2026"/>
    <n v="3"/>
    <x v="2"/>
    <d v="2026-03-24T00:00:00"/>
    <n v="6"/>
    <s v="CUST7043"/>
    <s v="Samarth Shah"/>
    <x v="0"/>
    <n v="62"/>
    <s v="Senior"/>
    <s v="Hyderabad"/>
    <x v="10"/>
    <x v="1"/>
    <x v="4"/>
    <x v="16"/>
    <n v="2"/>
    <n v="800"/>
    <n v="0"/>
    <x v="339"/>
    <x v="0"/>
    <n v="189.6"/>
    <n v="0.11849999999999999"/>
    <x v="1"/>
    <s v="Cash"/>
    <n v="1"/>
    <s v="No"/>
  </r>
  <r>
    <s v="ORD00873"/>
    <d v="2025-03-12T00:00:00"/>
    <s v="2025"/>
    <n v="3"/>
    <x v="2"/>
    <d v="2025-03-13T00:00:00"/>
    <n v="1"/>
    <s v="CUST5050"/>
    <s v="Renee Basak"/>
    <x v="0"/>
    <n v="24"/>
    <s v="Senior"/>
    <s v="Jaipur"/>
    <x v="2"/>
    <x v="0"/>
    <x v="1"/>
    <x v="18"/>
    <n v="8"/>
    <n v="18000"/>
    <n v="15"/>
    <x v="340"/>
    <x v="1"/>
    <n v="52695.82"/>
    <n v="0.43052140522875815"/>
    <x v="0"/>
    <s v="Card"/>
    <n v="1"/>
    <s v="No"/>
  </r>
  <r>
    <s v="ORD00889"/>
    <d v="2026-03-14T00:00:00"/>
    <s v="2026"/>
    <n v="3"/>
    <x v="2"/>
    <d v="2026-03-18T00:00:00"/>
    <n v="4"/>
    <s v="CUST5274"/>
    <s v="Yasmin Kulkarni"/>
    <x v="0"/>
    <n v="39"/>
    <s v="Senior"/>
    <s v="Hyderabad"/>
    <x v="10"/>
    <x v="1"/>
    <x v="2"/>
    <x v="15"/>
    <n v="6"/>
    <n v="15000"/>
    <n v="25"/>
    <x v="129"/>
    <x v="1"/>
    <n v="8821.4500000000007"/>
    <n v="0.13068814814814816"/>
    <x v="2"/>
    <s v="Cash"/>
    <n v="1"/>
    <s v="No"/>
  </r>
  <r>
    <s v="ORD00933"/>
    <d v="2025-03-13T00:00:00"/>
    <s v="2025"/>
    <n v="3"/>
    <x v="2"/>
    <d v="2025-03-14T00:00:00"/>
    <n v="1"/>
    <s v="CUST5766"/>
    <s v="Stuvan Kadakia"/>
    <x v="1"/>
    <n v="50"/>
    <s v="Senior"/>
    <s v="Mumbai"/>
    <x v="7"/>
    <x v="3"/>
    <x v="3"/>
    <x v="6"/>
    <n v="6"/>
    <n v="1200"/>
    <n v="10"/>
    <x v="101"/>
    <x v="0"/>
    <n v="1385.12"/>
    <n v="0.21375308641975307"/>
    <x v="0"/>
    <s v="UPI"/>
    <n v="4"/>
    <s v="No"/>
  </r>
  <r>
    <s v="ORD00943"/>
    <d v="2026-03-14T00:00:00"/>
    <s v="2026"/>
    <n v="3"/>
    <x v="2"/>
    <d v="2026-03-18T00:00:00"/>
    <n v="4"/>
    <s v="CUST2785"/>
    <s v="Hunar Goswami"/>
    <x v="1"/>
    <n v="39"/>
    <s v="Senior"/>
    <s v="Chennai"/>
    <x v="6"/>
    <x v="1"/>
    <x v="1"/>
    <x v="2"/>
    <n v="3"/>
    <n v="55000"/>
    <n v="5"/>
    <x v="294"/>
    <x v="1"/>
    <n v="23090.89"/>
    <n v="0.14731030303030301"/>
    <x v="2"/>
    <s v="Card"/>
    <n v="4"/>
    <s v="No"/>
  </r>
  <r>
    <s v="ORD00944"/>
    <d v="2025-03-07T00:00:00"/>
    <s v="2025"/>
    <n v="3"/>
    <x v="2"/>
    <d v="2025-03-11T00:00:00"/>
    <n v="4"/>
    <s v="CUST8758"/>
    <s v="Aradhya Taneja"/>
    <x v="0"/>
    <n v="21"/>
    <s v="Senior"/>
    <s v="Jaipur"/>
    <x v="2"/>
    <x v="0"/>
    <x v="4"/>
    <x v="13"/>
    <n v="5"/>
    <n v="4500"/>
    <n v="25"/>
    <x v="341"/>
    <x v="1"/>
    <n v="5598.21"/>
    <n v="0.33174577777777781"/>
    <x v="1"/>
    <s v="Cash"/>
    <n v="2"/>
    <s v="Yes"/>
  </r>
  <r>
    <s v="ORD00970"/>
    <d v="2025-03-14T00:00:00"/>
    <s v="2025"/>
    <n v="3"/>
    <x v="2"/>
    <d v="2025-03-15T00:00:00"/>
    <n v="1"/>
    <s v="CUST2889"/>
    <s v="Anahi Bora"/>
    <x v="0"/>
    <n v="48"/>
    <s v="Senior"/>
    <s v="Chennai"/>
    <x v="6"/>
    <x v="1"/>
    <x v="3"/>
    <x v="21"/>
    <n v="6"/>
    <n v="60"/>
    <n v="10"/>
    <x v="206"/>
    <x v="0"/>
    <n v="81.87"/>
    <n v="0.25268518518518518"/>
    <x v="0"/>
    <s v="Cash"/>
    <n v="5"/>
    <s v="No"/>
  </r>
  <r>
    <s v="ORD00972"/>
    <d v="2025-03-09T00:00:00"/>
    <s v="2025"/>
    <n v="3"/>
    <x v="2"/>
    <d v="2025-03-13T00:00:00"/>
    <n v="4"/>
    <s v="CUST9958"/>
    <s v="Nitara Kar"/>
    <x v="0"/>
    <n v="19"/>
    <s v="Teen"/>
    <s v="Jaipur"/>
    <x v="2"/>
    <x v="0"/>
    <x v="0"/>
    <x v="4"/>
    <n v="7"/>
    <n v="3200"/>
    <n v="25"/>
    <x v="200"/>
    <x v="1"/>
    <n v="5211.92"/>
    <n v="0.31023333333333336"/>
    <x v="0"/>
    <s v="Cash"/>
    <n v="2"/>
    <s v="No"/>
  </r>
  <r>
    <s v="ORD00974"/>
    <d v="2026-03-28T00:00:00"/>
    <s v="2026"/>
    <n v="3"/>
    <x v="2"/>
    <d v="2026-03-29T00:00:00"/>
    <n v="1"/>
    <s v="CUST3687"/>
    <s v="Shalv Sarma"/>
    <x v="0"/>
    <n v="37"/>
    <s v="Senior"/>
    <s v="Kolkata"/>
    <x v="3"/>
    <x v="2"/>
    <x v="0"/>
    <x v="19"/>
    <n v="3"/>
    <n v="1200"/>
    <n v="5"/>
    <x v="144"/>
    <x v="0"/>
    <n v="744.9"/>
    <n v="0.21780701754385964"/>
    <x v="0"/>
    <s v="Card"/>
    <n v="1"/>
    <s v="No"/>
  </r>
  <r>
    <s v="ORD00988"/>
    <d v="2025-03-01T00:00:00"/>
    <s v="2025"/>
    <n v="3"/>
    <x v="2"/>
    <d v="2025-03-04T00:00:00"/>
    <n v="3"/>
    <s v="CUST1627"/>
    <s v="Taran Chandran"/>
    <x v="0"/>
    <n v="56"/>
    <s v="Senior"/>
    <s v="Patna"/>
    <x v="9"/>
    <x v="2"/>
    <x v="1"/>
    <x v="1"/>
    <n v="2"/>
    <n v="40000"/>
    <n v="10"/>
    <x v="202"/>
    <x v="1"/>
    <n v="9028.5"/>
    <n v="0.12539583333333335"/>
    <x v="2"/>
    <s v="Card"/>
    <n v="3"/>
    <s v="No"/>
  </r>
  <r>
    <s v="ORD01006"/>
    <d v="2026-03-02T00:00:00"/>
    <s v="2026"/>
    <n v="3"/>
    <x v="2"/>
    <d v="2026-03-04T00:00:00"/>
    <n v="2"/>
    <s v="CUST5300"/>
    <s v="Divit Ramakrishnan"/>
    <x v="0"/>
    <n v="64"/>
    <s v="Senior"/>
    <s v="Chennai"/>
    <x v="6"/>
    <x v="1"/>
    <x v="4"/>
    <x v="13"/>
    <n v="6"/>
    <n v="4500"/>
    <n v="5"/>
    <x v="342"/>
    <x v="1"/>
    <n v="3346.27"/>
    <n v="0.1304588693957115"/>
    <x v="2"/>
    <s v="UPI"/>
    <n v="4"/>
    <s v="No"/>
  </r>
  <r>
    <s v="ORD01013"/>
    <d v="2025-03-02T00:00:00"/>
    <s v="2025"/>
    <n v="3"/>
    <x v="2"/>
    <d v="2025-03-08T00:00:00"/>
    <n v="6"/>
    <s v="CUST4226"/>
    <s v="Diya Dass"/>
    <x v="1"/>
    <n v="49"/>
    <s v="Senior"/>
    <s v="Jaipur"/>
    <x v="2"/>
    <x v="0"/>
    <x v="0"/>
    <x v="0"/>
    <n v="4"/>
    <n v="2500"/>
    <n v="25"/>
    <x v="0"/>
    <x v="0"/>
    <n v="2843.36"/>
    <n v="0.37911466666666671"/>
    <x v="2"/>
    <s v="UPI"/>
    <n v="1"/>
    <s v="No"/>
  </r>
  <r>
    <s v="ORD01029"/>
    <d v="2026-03-21T00:00:00"/>
    <s v="2026"/>
    <n v="3"/>
    <x v="2"/>
    <d v="2026-03-24T00:00:00"/>
    <n v="3"/>
    <s v="CUST2819"/>
    <s v="Rasha Iyengar"/>
    <x v="1"/>
    <n v="26"/>
    <s v="Senior"/>
    <s v="Patna"/>
    <x v="9"/>
    <x v="2"/>
    <x v="1"/>
    <x v="5"/>
    <n v="7"/>
    <n v="2000"/>
    <n v="5"/>
    <x v="87"/>
    <x v="1"/>
    <n v="1916.76"/>
    <n v="0.1441172932330827"/>
    <x v="2"/>
    <s v="Cash"/>
    <n v="5"/>
    <s v="No"/>
  </r>
  <r>
    <s v="ORD01031"/>
    <d v="2026-03-10T00:00:00"/>
    <s v="2026"/>
    <n v="3"/>
    <x v="2"/>
    <d v="2026-03-16T00:00:00"/>
    <n v="6"/>
    <s v="CUST6143"/>
    <s v="Samiha Dutta"/>
    <x v="1"/>
    <n v="46"/>
    <s v="Senior"/>
    <s v="Patna"/>
    <x v="9"/>
    <x v="2"/>
    <x v="2"/>
    <x v="15"/>
    <n v="6"/>
    <n v="15000"/>
    <n v="15"/>
    <x v="30"/>
    <x v="1"/>
    <n v="28328.81"/>
    <n v="0.37031124183006536"/>
    <x v="1"/>
    <s v="Cash"/>
    <n v="3"/>
    <s v="No"/>
  </r>
  <r>
    <s v="ORD01037"/>
    <d v="2026-03-06T00:00:00"/>
    <s v="2026"/>
    <n v="3"/>
    <x v="2"/>
    <d v="2026-03-10T00:00:00"/>
    <n v="4"/>
    <s v="CUST4282"/>
    <s v="Siya Joshi"/>
    <x v="1"/>
    <n v="63"/>
    <s v="Senior"/>
    <s v="Kolkata"/>
    <x v="3"/>
    <x v="2"/>
    <x v="2"/>
    <x v="15"/>
    <n v="3"/>
    <n v="15000"/>
    <n v="5"/>
    <x v="343"/>
    <x v="1"/>
    <n v="14621.84"/>
    <n v="0.34203134502923976"/>
    <x v="1"/>
    <s v="Card"/>
    <n v="1"/>
    <s v="Yes"/>
  </r>
  <r>
    <s v="ORD01067"/>
    <d v="2026-03-20T00:00:00"/>
    <s v="2026"/>
    <n v="3"/>
    <x v="2"/>
    <d v="2026-03-27T00:00:00"/>
    <n v="7"/>
    <s v="CUST2615"/>
    <s v="Ritvik Luthra"/>
    <x v="0"/>
    <n v="25"/>
    <s v="Senior"/>
    <s v="Mumbai"/>
    <x v="7"/>
    <x v="3"/>
    <x v="4"/>
    <x v="24"/>
    <n v="7"/>
    <n v="1200"/>
    <n v="15"/>
    <x v="48"/>
    <x v="0"/>
    <n v="1418"/>
    <n v="0.19859943977591035"/>
    <x v="0"/>
    <s v="UPI"/>
    <n v="1"/>
    <s v="No"/>
  </r>
  <r>
    <s v="ORD01089"/>
    <d v="2025-03-05T00:00:00"/>
    <s v="2025"/>
    <n v="3"/>
    <x v="2"/>
    <d v="2025-03-10T00:00:00"/>
    <n v="5"/>
    <s v="CUST7130"/>
    <s v="Madhup Solanki"/>
    <x v="0"/>
    <n v="46"/>
    <s v="Senior"/>
    <s v="Patna"/>
    <x v="9"/>
    <x v="2"/>
    <x v="2"/>
    <x v="12"/>
    <n v="3"/>
    <n v="25000"/>
    <n v="15"/>
    <x v="153"/>
    <x v="1"/>
    <n v="28010.5"/>
    <n v="0.43938039215686275"/>
    <x v="2"/>
    <s v="UPI"/>
    <n v="1"/>
    <s v="No"/>
  </r>
  <r>
    <s v="ORD01091"/>
    <d v="2026-03-13T00:00:00"/>
    <s v="2026"/>
    <n v="3"/>
    <x v="2"/>
    <d v="2026-03-17T00:00:00"/>
    <n v="4"/>
    <s v="CUST9978"/>
    <s v="Alia Chandran"/>
    <x v="1"/>
    <n v="46"/>
    <s v="Senior"/>
    <s v="Bengaluru"/>
    <x v="1"/>
    <x v="1"/>
    <x v="0"/>
    <x v="0"/>
    <n v="6"/>
    <n v="2500"/>
    <n v="5"/>
    <x v="299"/>
    <x v="1"/>
    <n v="4588.6000000000004"/>
    <n v="0.32200701754385969"/>
    <x v="0"/>
    <s v="Card"/>
    <n v="2"/>
    <s v="No"/>
  </r>
  <r>
    <s v="ORD01097"/>
    <d v="2025-03-04T00:00:00"/>
    <s v="2025"/>
    <n v="3"/>
    <x v="2"/>
    <d v="2025-03-06T00:00:00"/>
    <n v="2"/>
    <s v="CUST4630"/>
    <s v="Nishith Lata"/>
    <x v="1"/>
    <n v="22"/>
    <s v="Senior"/>
    <s v="Patna"/>
    <x v="9"/>
    <x v="2"/>
    <x v="2"/>
    <x v="7"/>
    <n v="4"/>
    <n v="5000"/>
    <n v="20"/>
    <x v="296"/>
    <x v="1"/>
    <n v="3613.64"/>
    <n v="0.22585249999999998"/>
    <x v="0"/>
    <s v="Card"/>
    <n v="1"/>
    <s v="Yes"/>
  </r>
  <r>
    <s v="ORD01122"/>
    <d v="2025-03-24T00:00:00"/>
    <s v="2025"/>
    <n v="3"/>
    <x v="2"/>
    <d v="2025-03-27T00:00:00"/>
    <n v="3"/>
    <s v="CUST2392"/>
    <s v="Indranil Biswas"/>
    <x v="1"/>
    <n v="22"/>
    <s v="Senior"/>
    <s v="Chennai"/>
    <x v="6"/>
    <x v="1"/>
    <x v="2"/>
    <x v="12"/>
    <n v="5"/>
    <n v="25000"/>
    <n v="25"/>
    <x v="344"/>
    <x v="1"/>
    <n v="29271.98"/>
    <n v="0.31223445333333333"/>
    <x v="1"/>
    <s v="Card"/>
    <n v="2"/>
    <s v="No"/>
  </r>
  <r>
    <s v="ORD01138"/>
    <d v="2026-03-13T00:00:00"/>
    <s v="2026"/>
    <n v="3"/>
    <x v="2"/>
    <d v="2026-03-20T00:00:00"/>
    <n v="7"/>
    <s v="CUST7606"/>
    <s v="Shaan Dara"/>
    <x v="1"/>
    <n v="47"/>
    <s v="Senior"/>
    <s v="Jaipur"/>
    <x v="2"/>
    <x v="0"/>
    <x v="2"/>
    <x v="15"/>
    <n v="7"/>
    <n v="15000"/>
    <n v="15"/>
    <x v="327"/>
    <x v="1"/>
    <n v="10498.3"/>
    <n v="0.11762801120448178"/>
    <x v="0"/>
    <s v="Cash"/>
    <n v="2"/>
    <s v="No"/>
  </r>
  <r>
    <s v="ORD01148"/>
    <d v="2026-03-15T00:00:00"/>
    <s v="2026"/>
    <n v="3"/>
    <x v="2"/>
    <d v="2026-03-20T00:00:00"/>
    <n v="5"/>
    <s v="CUST9786"/>
    <s v="Amira Bajwa"/>
    <x v="0"/>
    <n v="59"/>
    <s v="Senior"/>
    <s v="Mumbai"/>
    <x v="7"/>
    <x v="3"/>
    <x v="0"/>
    <x v="11"/>
    <n v="2"/>
    <n v="4000"/>
    <n v="10"/>
    <x v="69"/>
    <x v="0"/>
    <n v="1391.78"/>
    <n v="0.19330277777777777"/>
    <x v="1"/>
    <s v="UPI"/>
    <n v="2"/>
    <s v="No"/>
  </r>
  <r>
    <s v="ORD01150"/>
    <d v="2025-03-09T00:00:00"/>
    <s v="2025"/>
    <n v="3"/>
    <x v="2"/>
    <d v="2025-03-12T00:00:00"/>
    <n v="3"/>
    <s v="CUST8617"/>
    <s v="Zain Sachar"/>
    <x v="0"/>
    <n v="46"/>
    <s v="Senior"/>
    <s v="Bhubaneswar"/>
    <x v="8"/>
    <x v="2"/>
    <x v="3"/>
    <x v="21"/>
    <n v="3"/>
    <n v="60"/>
    <n v="20"/>
    <x v="281"/>
    <x v="0"/>
    <n v="42.42"/>
    <n v="0.29458333333333336"/>
    <x v="0"/>
    <s v="UPI"/>
    <n v="3"/>
    <s v="No"/>
  </r>
  <r>
    <s v="ORD01171"/>
    <d v="2025-03-08T00:00:00"/>
    <s v="2025"/>
    <n v="3"/>
    <x v="2"/>
    <d v="2025-03-11T00:00:00"/>
    <n v="3"/>
    <s v="CUST8659"/>
    <s v="Prerak Rege"/>
    <x v="1"/>
    <n v="36"/>
    <s v="Senior"/>
    <s v="Chennai"/>
    <x v="6"/>
    <x v="1"/>
    <x v="3"/>
    <x v="21"/>
    <n v="7"/>
    <n v="60"/>
    <n v="10"/>
    <x v="258"/>
    <x v="0"/>
    <n v="42.91"/>
    <n v="0.1135185185185185"/>
    <x v="2"/>
    <s v="UPI"/>
    <n v="1"/>
    <s v="No"/>
  </r>
  <r>
    <s v="ORD01200"/>
    <d v="2026-03-25T00:00:00"/>
    <s v="2026"/>
    <n v="3"/>
    <x v="2"/>
    <d v="2026-03-30T00:00:00"/>
    <n v="5"/>
    <s v="CUST3841"/>
    <s v="Riya Wason"/>
    <x v="0"/>
    <n v="64"/>
    <s v="Senior"/>
    <s v="Patna"/>
    <x v="9"/>
    <x v="2"/>
    <x v="4"/>
    <x v="9"/>
    <n v="4"/>
    <n v="1800"/>
    <n v="20"/>
    <x v="192"/>
    <x v="0"/>
    <n v="999.47"/>
    <n v="0.17351909722222222"/>
    <x v="1"/>
    <s v="UPI"/>
    <n v="3"/>
    <s v="No"/>
  </r>
  <r>
    <s v="ORD01204"/>
    <d v="2025-03-18T00:00:00"/>
    <s v="2025"/>
    <n v="3"/>
    <x v="2"/>
    <d v="2025-03-25T00:00:00"/>
    <n v="7"/>
    <s v="CUST1892"/>
    <s v="Emir Sachar"/>
    <x v="0"/>
    <n v="22"/>
    <s v="Senior"/>
    <s v="Pune"/>
    <x v="7"/>
    <x v="3"/>
    <x v="1"/>
    <x v="18"/>
    <n v="5"/>
    <n v="18000"/>
    <n v="5"/>
    <x v="345"/>
    <x v="1"/>
    <n v="15017.67"/>
    <n v="0.17564526315789475"/>
    <x v="1"/>
    <s v="Cash"/>
    <n v="4"/>
    <s v="No"/>
  </r>
  <r>
    <s v="ORD01219"/>
    <d v="2025-03-23T00:00:00"/>
    <s v="2025"/>
    <n v="3"/>
    <x v="2"/>
    <d v="2025-03-28T00:00:00"/>
    <n v="5"/>
    <s v="CUST1931"/>
    <s v="Veer Sunder"/>
    <x v="1"/>
    <n v="26"/>
    <s v="Senior"/>
    <s v="Chennai"/>
    <x v="6"/>
    <x v="1"/>
    <x v="1"/>
    <x v="1"/>
    <n v="3"/>
    <n v="40000"/>
    <n v="5"/>
    <x v="277"/>
    <x v="1"/>
    <n v="41647.17"/>
    <n v="0.36532605263157891"/>
    <x v="1"/>
    <s v="UPI"/>
    <n v="5"/>
    <s v="No"/>
  </r>
  <r>
    <s v="ORD01243"/>
    <d v="2025-03-12T00:00:00"/>
    <s v="2025"/>
    <n v="3"/>
    <x v="2"/>
    <d v="2025-03-14T00:00:00"/>
    <n v="2"/>
    <s v="CUST8744"/>
    <s v="Damini Ram"/>
    <x v="1"/>
    <n v="40"/>
    <s v="Senior"/>
    <s v="Lucknow"/>
    <x v="0"/>
    <x v="0"/>
    <x v="4"/>
    <x v="8"/>
    <n v="7"/>
    <n v="3500"/>
    <n v="15"/>
    <x v="199"/>
    <x v="1"/>
    <n v="3489.48"/>
    <n v="0.16756206482593036"/>
    <x v="0"/>
    <s v="Cash"/>
    <n v="2"/>
    <s v="No"/>
  </r>
  <r>
    <s v="ORD01246"/>
    <d v="2025-03-04T00:00:00"/>
    <s v="2025"/>
    <n v="3"/>
    <x v="2"/>
    <d v="2025-03-10T00:00:00"/>
    <n v="6"/>
    <s v="CUST5956"/>
    <s v="Tiya Suresh"/>
    <x v="0"/>
    <n v="48"/>
    <s v="Senior"/>
    <s v="Bhubaneswar"/>
    <x v="8"/>
    <x v="2"/>
    <x v="1"/>
    <x v="5"/>
    <n v="3"/>
    <n v="2000"/>
    <n v="15"/>
    <x v="171"/>
    <x v="0"/>
    <n v="1953.19"/>
    <n v="0.38297843137254906"/>
    <x v="0"/>
    <s v="UPI"/>
    <n v="1"/>
    <s v="Yes"/>
  </r>
  <r>
    <s v="ORD01268"/>
    <d v="2026-03-25T00:00:00"/>
    <s v="2026"/>
    <n v="3"/>
    <x v="2"/>
    <d v="2026-03-26T00:00:00"/>
    <n v="1"/>
    <s v="CUST5530"/>
    <s v="Chirag Bhalla"/>
    <x v="1"/>
    <n v="53"/>
    <s v="Senior"/>
    <s v="Lucknow"/>
    <x v="0"/>
    <x v="0"/>
    <x v="1"/>
    <x v="18"/>
    <n v="5"/>
    <n v="18000"/>
    <n v="20"/>
    <x v="202"/>
    <x v="1"/>
    <n v="15820.93"/>
    <n v="0.2197351388888889"/>
    <x v="2"/>
    <s v="UPI"/>
    <n v="1"/>
    <s v="No"/>
  </r>
  <r>
    <s v="ORD01284"/>
    <d v="2025-03-14T00:00:00"/>
    <s v="2025"/>
    <n v="3"/>
    <x v="2"/>
    <d v="2025-03-16T00:00:00"/>
    <n v="2"/>
    <s v="CUST7585"/>
    <s v="Adah Hora"/>
    <x v="1"/>
    <n v="24"/>
    <s v="Senior"/>
    <s v="Delhi"/>
    <x v="4"/>
    <x v="0"/>
    <x v="3"/>
    <x v="21"/>
    <n v="4"/>
    <n v="60"/>
    <n v="5"/>
    <x v="219"/>
    <x v="0"/>
    <n v="76.69"/>
    <n v="0.33635964912280703"/>
    <x v="2"/>
    <s v="Cash"/>
    <n v="3"/>
    <s v="No"/>
  </r>
  <r>
    <s v="ORD01313"/>
    <d v="2026-03-23T00:00:00"/>
    <s v="2026"/>
    <n v="3"/>
    <x v="2"/>
    <d v="2026-03-25T00:00:00"/>
    <n v="2"/>
    <s v="CUST1381"/>
    <s v="Ira Sidhu"/>
    <x v="0"/>
    <n v="48"/>
    <s v="Senior"/>
    <s v="Delhi"/>
    <x v="4"/>
    <x v="0"/>
    <x v="4"/>
    <x v="13"/>
    <n v="5"/>
    <n v="4500"/>
    <n v="10"/>
    <x v="346"/>
    <x v="1"/>
    <n v="5476.75"/>
    <n v="0.2704567901234568"/>
    <x v="2"/>
    <s v="Card"/>
    <n v="5"/>
    <s v="No"/>
  </r>
  <r>
    <s v="ORD01325"/>
    <d v="2025-03-12T00:00:00"/>
    <s v="2025"/>
    <n v="3"/>
    <x v="2"/>
    <d v="2025-03-18T00:00:00"/>
    <n v="6"/>
    <s v="CUST1348"/>
    <s v="Farhan Jain"/>
    <x v="1"/>
    <n v="33"/>
    <s v="Senior"/>
    <s v="Jaipur"/>
    <x v="2"/>
    <x v="0"/>
    <x v="3"/>
    <x v="22"/>
    <n v="7"/>
    <n v="300"/>
    <n v="25"/>
    <x v="347"/>
    <x v="0"/>
    <n v="683.19"/>
    <n v="0.43377142857142859"/>
    <x v="2"/>
    <s v="UPI"/>
    <n v="1"/>
    <s v="No"/>
  </r>
  <r>
    <s v="ORD01326"/>
    <d v="2025-03-19T00:00:00"/>
    <s v="2025"/>
    <n v="3"/>
    <x v="2"/>
    <d v="2025-03-26T00:00:00"/>
    <n v="7"/>
    <s v="CUST1294"/>
    <s v="Misha Dugar"/>
    <x v="0"/>
    <n v="30"/>
    <s v="Senior"/>
    <s v="Hyderabad"/>
    <x v="10"/>
    <x v="1"/>
    <x v="0"/>
    <x v="19"/>
    <n v="6"/>
    <n v="1200"/>
    <n v="15"/>
    <x v="56"/>
    <x v="0"/>
    <n v="1901.85"/>
    <n v="0.3107598039215686"/>
    <x v="2"/>
    <s v="UPI"/>
    <n v="5"/>
    <s v="Yes"/>
  </r>
  <r>
    <s v="ORD01368"/>
    <d v="2026-03-10T00:00:00"/>
    <s v="2026"/>
    <n v="3"/>
    <x v="2"/>
    <d v="2026-03-15T00:00:00"/>
    <n v="5"/>
    <s v="CUST7456"/>
    <s v="Pihu Dixit"/>
    <x v="0"/>
    <n v="26"/>
    <s v="Senior"/>
    <s v="Ahmedabad"/>
    <x v="5"/>
    <x v="3"/>
    <x v="0"/>
    <x v="23"/>
    <n v="3"/>
    <n v="900"/>
    <n v="25"/>
    <x v="63"/>
    <x v="0"/>
    <n v="736.45"/>
    <n v="0.36367901234567901"/>
    <x v="1"/>
    <s v="Cash"/>
    <n v="2"/>
    <s v="No"/>
  </r>
  <r>
    <s v="ORD01378"/>
    <d v="2025-03-31T00:00:00"/>
    <s v="2025"/>
    <n v="3"/>
    <x v="2"/>
    <d v="2025-04-03T00:00:00"/>
    <n v="3"/>
    <s v="CUST3126"/>
    <s v="Vanya Krishna"/>
    <x v="0"/>
    <n v="50"/>
    <s v="Senior"/>
    <s v="Lucknow"/>
    <x v="0"/>
    <x v="0"/>
    <x v="0"/>
    <x v="23"/>
    <n v="7"/>
    <n v="900"/>
    <n v="5"/>
    <x v="300"/>
    <x v="0"/>
    <n v="828.53"/>
    <n v="0.1384344193817878"/>
    <x v="0"/>
    <s v="UPI"/>
    <n v="3"/>
    <s v="No"/>
  </r>
  <r>
    <s v="ORD01381"/>
    <d v="2025-03-19T00:00:00"/>
    <s v="2025"/>
    <n v="3"/>
    <x v="2"/>
    <d v="2025-03-24T00:00:00"/>
    <n v="5"/>
    <s v="CUST2944"/>
    <s v="Rohan Lanka"/>
    <x v="0"/>
    <n v="62"/>
    <s v="Senior"/>
    <s v="Delhi"/>
    <x v="4"/>
    <x v="0"/>
    <x v="4"/>
    <x v="16"/>
    <n v="3"/>
    <n v="800"/>
    <n v="0"/>
    <x v="64"/>
    <x v="0"/>
    <n v="338.71"/>
    <n v="0.14112916666666667"/>
    <x v="0"/>
    <s v="UPI"/>
    <n v="1"/>
    <s v="No"/>
  </r>
  <r>
    <s v="ORD01395"/>
    <d v="2025-03-20T00:00:00"/>
    <s v="2025"/>
    <n v="3"/>
    <x v="2"/>
    <d v="2025-03-26T00:00:00"/>
    <n v="6"/>
    <s v="CUST2908"/>
    <s v="Hrishita Rajagopalan"/>
    <x v="0"/>
    <n v="46"/>
    <s v="Senior"/>
    <s v="Kolkata"/>
    <x v="3"/>
    <x v="2"/>
    <x v="0"/>
    <x v="4"/>
    <n v="1"/>
    <n v="3200"/>
    <n v="5"/>
    <x v="250"/>
    <x v="0"/>
    <n v="760.41"/>
    <n v="0.25013486842105265"/>
    <x v="2"/>
    <s v="UPI"/>
    <n v="4"/>
    <s v="Yes"/>
  </r>
  <r>
    <s v="ORD01396"/>
    <d v="2025-03-06T00:00:00"/>
    <s v="2025"/>
    <n v="3"/>
    <x v="2"/>
    <d v="2025-03-08T00:00:00"/>
    <n v="2"/>
    <s v="CUST8676"/>
    <s v="Nirvi Kara"/>
    <x v="1"/>
    <n v="64"/>
    <s v="Senior"/>
    <s v="Bengaluru"/>
    <x v="1"/>
    <x v="1"/>
    <x v="2"/>
    <x v="7"/>
    <n v="6"/>
    <n v="5000"/>
    <n v="5"/>
    <x v="131"/>
    <x v="1"/>
    <n v="7043.7"/>
    <n v="0.24714736842105262"/>
    <x v="1"/>
    <s v="Card"/>
    <n v="5"/>
    <s v="No"/>
  </r>
  <r>
    <s v="ORD01403"/>
    <d v="2026-03-26T00:00:00"/>
    <s v="2026"/>
    <n v="3"/>
    <x v="2"/>
    <d v="2026-04-01T00:00:00"/>
    <n v="6"/>
    <s v="CUST3486"/>
    <s v="Madhav Trivedi"/>
    <x v="0"/>
    <n v="31"/>
    <s v="Senior"/>
    <s v="Chennai"/>
    <x v="6"/>
    <x v="1"/>
    <x v="1"/>
    <x v="1"/>
    <n v="7"/>
    <n v="40000"/>
    <n v="15"/>
    <x v="348"/>
    <x v="1"/>
    <n v="44403.43"/>
    <n v="0.18656903361344537"/>
    <x v="1"/>
    <s v="Cash"/>
    <n v="2"/>
    <s v="Yes"/>
  </r>
  <r>
    <s v="ORD01414"/>
    <d v="2026-03-27T00:00:00"/>
    <s v="2026"/>
    <n v="3"/>
    <x v="2"/>
    <d v="2026-04-01T00:00:00"/>
    <n v="5"/>
    <s v="CUST8396"/>
    <s v="Ayesha Kant"/>
    <x v="1"/>
    <n v="45"/>
    <s v="Senior"/>
    <s v="Pune"/>
    <x v="7"/>
    <x v="3"/>
    <x v="0"/>
    <x v="0"/>
    <n v="6"/>
    <n v="2500"/>
    <n v="15"/>
    <x v="215"/>
    <x v="1"/>
    <n v="3104.08"/>
    <n v="0.24345725490196077"/>
    <x v="0"/>
    <s v="Card"/>
    <n v="3"/>
    <s v="No"/>
  </r>
  <r>
    <s v="ORD01419"/>
    <d v="2025-03-20T00:00:00"/>
    <s v="2025"/>
    <n v="3"/>
    <x v="2"/>
    <d v="2025-03-21T00:00:00"/>
    <n v="1"/>
    <s v="CUST1783"/>
    <s v="Dhruv Malhotra"/>
    <x v="1"/>
    <n v="41"/>
    <s v="Senior"/>
    <s v="Lucknow"/>
    <x v="0"/>
    <x v="0"/>
    <x v="4"/>
    <x v="13"/>
    <n v="5"/>
    <n v="4500"/>
    <n v="5"/>
    <x v="349"/>
    <x v="1"/>
    <n v="3626.07"/>
    <n v="0.16964070175438598"/>
    <x v="2"/>
    <s v="Card"/>
    <n v="2"/>
    <s v="No"/>
  </r>
  <r>
    <s v="ORD01421"/>
    <d v="2026-03-07T00:00:00"/>
    <s v="2026"/>
    <n v="3"/>
    <x v="2"/>
    <d v="2026-03-08T00:00:00"/>
    <n v="1"/>
    <s v="CUST1089"/>
    <s v="Sumer Chanda"/>
    <x v="1"/>
    <n v="30"/>
    <s v="Senior"/>
    <s v="Bhubaneswar"/>
    <x v="8"/>
    <x v="2"/>
    <x v="2"/>
    <x v="12"/>
    <n v="7"/>
    <n v="25000"/>
    <n v="5"/>
    <x v="322"/>
    <x v="1"/>
    <n v="26948.31"/>
    <n v="0.1620950977443609"/>
    <x v="0"/>
    <s v="UPI"/>
    <n v="4"/>
    <s v="No"/>
  </r>
  <r>
    <s v="ORD01479"/>
    <d v="2025-03-20T00:00:00"/>
    <s v="2025"/>
    <n v="3"/>
    <x v="2"/>
    <d v="2025-03-23T00:00:00"/>
    <n v="3"/>
    <s v="CUST7286"/>
    <s v="Amani Sarna"/>
    <x v="0"/>
    <n v="36"/>
    <s v="Senior"/>
    <s v="Hyderabad"/>
    <x v="10"/>
    <x v="1"/>
    <x v="2"/>
    <x v="12"/>
    <n v="5"/>
    <n v="25000"/>
    <n v="10"/>
    <x v="21"/>
    <x v="1"/>
    <n v="25036.15"/>
    <n v="0.22254355555555558"/>
    <x v="2"/>
    <s v="UPI"/>
    <n v="1"/>
    <s v="No"/>
  </r>
  <r>
    <s v="ORD01506"/>
    <d v="2025-03-24T00:00:00"/>
    <s v="2025"/>
    <n v="3"/>
    <x v="2"/>
    <d v="2025-03-27T00:00:00"/>
    <n v="3"/>
    <s v="CUST2311"/>
    <s v="Armaan Maharaj"/>
    <x v="1"/>
    <n v="43"/>
    <s v="Senior"/>
    <s v="Chennai"/>
    <x v="6"/>
    <x v="1"/>
    <x v="2"/>
    <x v="12"/>
    <n v="3"/>
    <n v="25000"/>
    <n v="25"/>
    <x v="14"/>
    <x v="1"/>
    <n v="9077.16"/>
    <n v="0.16137173333333332"/>
    <x v="0"/>
    <s v="UPI"/>
    <n v="5"/>
    <s v="Yes"/>
  </r>
  <r>
    <s v="ORD01507"/>
    <d v="2025-03-12T00:00:00"/>
    <s v="2025"/>
    <n v="3"/>
    <x v="2"/>
    <d v="2025-03-13T00:00:00"/>
    <n v="1"/>
    <s v="CUST1696"/>
    <s v="Pihu Bala"/>
    <x v="1"/>
    <n v="58"/>
    <s v="Senior"/>
    <s v="Patna"/>
    <x v="9"/>
    <x v="2"/>
    <x v="4"/>
    <x v="16"/>
    <n v="2"/>
    <n v="800"/>
    <n v="5"/>
    <x v="170"/>
    <x v="0"/>
    <n v="630.94000000000005"/>
    <n v="0.41509210526315793"/>
    <x v="0"/>
    <s v="Cash"/>
    <n v="1"/>
    <s v="No"/>
  </r>
  <r>
    <s v="ORD01510"/>
    <d v="2025-03-17T00:00:00"/>
    <s v="2025"/>
    <n v="3"/>
    <x v="2"/>
    <d v="2025-03-20T00:00:00"/>
    <n v="3"/>
    <s v="CUST1975"/>
    <s v="Shalv Brahmbhatt"/>
    <x v="0"/>
    <n v="28"/>
    <s v="Senior"/>
    <s v="Delhi"/>
    <x v="4"/>
    <x v="0"/>
    <x v="1"/>
    <x v="2"/>
    <n v="6"/>
    <n v="55000"/>
    <n v="0"/>
    <x v="290"/>
    <x v="1"/>
    <n v="109546.4"/>
    <n v="0.33195878787878785"/>
    <x v="0"/>
    <s v="Cash"/>
    <n v="2"/>
    <s v="No"/>
  </r>
  <r>
    <s v="ORD01516"/>
    <d v="2026-03-11T00:00:00"/>
    <s v="2026"/>
    <n v="3"/>
    <x v="2"/>
    <d v="2026-03-12T00:00:00"/>
    <n v="1"/>
    <s v="CUST1971"/>
    <s v="Raghav Sarin"/>
    <x v="1"/>
    <n v="49"/>
    <s v="Senior"/>
    <s v="Kolkata"/>
    <x v="3"/>
    <x v="2"/>
    <x v="0"/>
    <x v="0"/>
    <n v="1"/>
    <n v="2500"/>
    <n v="15"/>
    <x v="248"/>
    <x v="0"/>
    <n v="531.42999999999995"/>
    <n v="0.25008470588235293"/>
    <x v="1"/>
    <s v="UPI"/>
    <n v="5"/>
    <s v="Yes"/>
  </r>
  <r>
    <s v="ORD01518"/>
    <d v="2025-03-19T00:00:00"/>
    <s v="2025"/>
    <n v="3"/>
    <x v="2"/>
    <d v="2025-03-22T00:00:00"/>
    <n v="3"/>
    <s v="CUST7143"/>
    <s v="Biju Hayer"/>
    <x v="0"/>
    <n v="19"/>
    <s v="Teen"/>
    <s v="Hyderabad"/>
    <x v="10"/>
    <x v="1"/>
    <x v="3"/>
    <x v="22"/>
    <n v="8"/>
    <n v="300"/>
    <n v="15"/>
    <x v="62"/>
    <x v="0"/>
    <n v="376.24"/>
    <n v="0.18443137254901962"/>
    <x v="2"/>
    <s v="Card"/>
    <n v="2"/>
    <s v="No"/>
  </r>
  <r>
    <s v="ORD01527"/>
    <d v="2025-03-25T00:00:00"/>
    <s v="2025"/>
    <n v="3"/>
    <x v="2"/>
    <d v="2025-03-31T00:00:00"/>
    <n v="6"/>
    <s v="CUST3800"/>
    <s v="Indranil Agarwal"/>
    <x v="0"/>
    <n v="40"/>
    <s v="Senior"/>
    <s v="Lucknow"/>
    <x v="0"/>
    <x v="0"/>
    <x v="1"/>
    <x v="18"/>
    <n v="8"/>
    <n v="18000"/>
    <n v="25"/>
    <x v="71"/>
    <x v="1"/>
    <n v="48438.37"/>
    <n v="0.44850342592592596"/>
    <x v="0"/>
    <s v="Card"/>
    <n v="3"/>
    <s v="No"/>
  </r>
  <r>
    <s v="ORD01530"/>
    <d v="2025-03-23T00:00:00"/>
    <s v="2025"/>
    <n v="3"/>
    <x v="2"/>
    <d v="2025-03-30T00:00:00"/>
    <n v="7"/>
    <s v="CUST4538"/>
    <s v="Zain Varty"/>
    <x v="0"/>
    <n v="53"/>
    <s v="Senior"/>
    <s v="Delhi"/>
    <x v="4"/>
    <x v="0"/>
    <x v="0"/>
    <x v="19"/>
    <n v="8"/>
    <n v="1200"/>
    <n v="5"/>
    <x v="325"/>
    <x v="0"/>
    <n v="1538.57"/>
    <n v="0.16870285087719297"/>
    <x v="0"/>
    <s v="Card"/>
    <n v="3"/>
    <s v="No"/>
  </r>
  <r>
    <s v="ORD01534"/>
    <d v="2026-03-26T00:00:00"/>
    <s v="2026"/>
    <n v="3"/>
    <x v="2"/>
    <d v="2026-03-28T00:00:00"/>
    <n v="2"/>
    <s v="CUST1591"/>
    <s v="Zara Roy"/>
    <x v="0"/>
    <n v="21"/>
    <s v="Senior"/>
    <s v="Pune"/>
    <x v="7"/>
    <x v="3"/>
    <x v="2"/>
    <x v="15"/>
    <n v="3"/>
    <n v="15000"/>
    <n v="5"/>
    <x v="343"/>
    <x v="1"/>
    <n v="8510.2900000000009"/>
    <n v="0.19907111111111114"/>
    <x v="2"/>
    <s v="Cash"/>
    <n v="4"/>
    <s v="No"/>
  </r>
  <r>
    <s v="ORD01556"/>
    <d v="2026-03-08T00:00:00"/>
    <s v="2026"/>
    <n v="3"/>
    <x v="2"/>
    <d v="2026-03-14T00:00:00"/>
    <n v="6"/>
    <s v="CUST3887"/>
    <s v="Anahi Barman"/>
    <x v="1"/>
    <n v="50"/>
    <s v="Senior"/>
    <s v="Jaipur"/>
    <x v="2"/>
    <x v="0"/>
    <x v="4"/>
    <x v="8"/>
    <n v="8"/>
    <n v="3500"/>
    <n v="0"/>
    <x v="4"/>
    <x v="1"/>
    <n v="11498.2"/>
    <n v="0.41065000000000002"/>
    <x v="2"/>
    <s v="Cash"/>
    <n v="2"/>
    <s v="No"/>
  </r>
  <r>
    <s v="ORD01558"/>
    <d v="2025-03-25T00:00:00"/>
    <s v="2025"/>
    <n v="3"/>
    <x v="2"/>
    <d v="2025-03-29T00:00:00"/>
    <n v="4"/>
    <s v="CUST4085"/>
    <s v="Eva Chaudhry"/>
    <x v="0"/>
    <n v="47"/>
    <s v="Senior"/>
    <s v="Hyderabad"/>
    <x v="10"/>
    <x v="1"/>
    <x v="1"/>
    <x v="5"/>
    <n v="1"/>
    <n v="2000"/>
    <n v="25"/>
    <x v="65"/>
    <x v="0"/>
    <n v="240.61"/>
    <n v="0.16040666666666667"/>
    <x v="0"/>
    <s v="Cash"/>
    <n v="3"/>
    <s v="No"/>
  </r>
  <r>
    <s v="ORD01562"/>
    <d v="2026-03-17T00:00:00"/>
    <s v="2026"/>
    <n v="3"/>
    <x v="2"/>
    <d v="2026-03-23T00:00:00"/>
    <n v="6"/>
    <s v="CUST3525"/>
    <s v="Baiju Ravel"/>
    <x v="1"/>
    <n v="29"/>
    <s v="Senior"/>
    <s v="Patna"/>
    <x v="9"/>
    <x v="2"/>
    <x v="1"/>
    <x v="18"/>
    <n v="3"/>
    <n v="18000"/>
    <n v="20"/>
    <x v="350"/>
    <x v="1"/>
    <n v="8459.0300000000007"/>
    <n v="0.19581087962962965"/>
    <x v="0"/>
    <s v="Card"/>
    <n v="4"/>
    <s v="No"/>
  </r>
  <r>
    <s v="ORD01567"/>
    <d v="2026-03-27T00:00:00"/>
    <s v="2026"/>
    <n v="3"/>
    <x v="2"/>
    <d v="2026-04-01T00:00:00"/>
    <n v="5"/>
    <s v="CUST3996"/>
    <s v="Aarna Kale"/>
    <x v="0"/>
    <n v="49"/>
    <s v="Senior"/>
    <s v="Bhubaneswar"/>
    <x v="8"/>
    <x v="2"/>
    <x v="3"/>
    <x v="17"/>
    <n v="5"/>
    <n v="450"/>
    <n v="15"/>
    <x v="351"/>
    <x v="0"/>
    <n v="540.34"/>
    <n v="0.28253071895424836"/>
    <x v="0"/>
    <s v="Card"/>
    <n v="3"/>
    <s v="No"/>
  </r>
  <r>
    <s v="ORD01569"/>
    <d v="2025-03-20T00:00:00"/>
    <s v="2025"/>
    <n v="3"/>
    <x v="2"/>
    <d v="2025-03-25T00:00:00"/>
    <n v="5"/>
    <s v="CUST3527"/>
    <s v="Rati Vaidya"/>
    <x v="0"/>
    <n v="29"/>
    <s v="Senior"/>
    <s v="Patna"/>
    <x v="9"/>
    <x v="2"/>
    <x v="4"/>
    <x v="13"/>
    <n v="1"/>
    <n v="4500"/>
    <n v="15"/>
    <x v="282"/>
    <x v="0"/>
    <n v="1476.2"/>
    <n v="0.38593464052287585"/>
    <x v="0"/>
    <s v="Card"/>
    <n v="5"/>
    <s v="No"/>
  </r>
  <r>
    <s v="ORD01617"/>
    <d v="2026-03-12T00:00:00"/>
    <s v="2026"/>
    <n v="3"/>
    <x v="2"/>
    <d v="2026-03-18T00:00:00"/>
    <n v="6"/>
    <s v="CUST1024"/>
    <s v="Bhamini Kata"/>
    <x v="0"/>
    <n v="30"/>
    <s v="Senior"/>
    <s v="Pune"/>
    <x v="7"/>
    <x v="3"/>
    <x v="4"/>
    <x v="8"/>
    <n v="8"/>
    <n v="3500"/>
    <n v="0"/>
    <x v="4"/>
    <x v="1"/>
    <n v="9613.61"/>
    <n v="0.34334321428571429"/>
    <x v="1"/>
    <s v="Cash"/>
    <n v="5"/>
    <s v="No"/>
  </r>
  <r>
    <s v="ORD01620"/>
    <d v="2025-03-08T00:00:00"/>
    <s v="2025"/>
    <n v="3"/>
    <x v="2"/>
    <d v="2025-03-11T00:00:00"/>
    <n v="3"/>
    <s v="CUST7784"/>
    <s v="Rasha Sunder"/>
    <x v="0"/>
    <n v="35"/>
    <s v="Senior"/>
    <s v="Chennai"/>
    <x v="6"/>
    <x v="1"/>
    <x v="3"/>
    <x v="22"/>
    <n v="8"/>
    <n v="300"/>
    <n v="10"/>
    <x v="70"/>
    <x v="0"/>
    <n v="371.14"/>
    <n v="0.17182407407407407"/>
    <x v="1"/>
    <s v="Card"/>
    <n v="2"/>
    <s v="No"/>
  </r>
  <r>
    <s v="ORD01623"/>
    <d v="2026-03-09T00:00:00"/>
    <s v="2026"/>
    <n v="3"/>
    <x v="2"/>
    <d v="2026-03-13T00:00:00"/>
    <n v="4"/>
    <s v="CUST4810"/>
    <s v="Vritika Sheth"/>
    <x v="1"/>
    <n v="33"/>
    <s v="Senior"/>
    <s v="Jaipur"/>
    <x v="2"/>
    <x v="0"/>
    <x v="2"/>
    <x v="7"/>
    <n v="3"/>
    <n v="5000"/>
    <n v="20"/>
    <x v="35"/>
    <x v="1"/>
    <n v="2364.58"/>
    <n v="0.19704833333333333"/>
    <x v="0"/>
    <s v="Card"/>
    <n v="2"/>
    <s v="Yes"/>
  </r>
  <r>
    <s v="ORD01633"/>
    <d v="2025-03-29T00:00:00"/>
    <s v="2025"/>
    <n v="3"/>
    <x v="2"/>
    <d v="2025-04-02T00:00:00"/>
    <n v="4"/>
    <s v="CUST1343"/>
    <s v="Armaan Kapoor"/>
    <x v="0"/>
    <n v="63"/>
    <s v="Senior"/>
    <s v="Hyderabad"/>
    <x v="10"/>
    <x v="1"/>
    <x v="1"/>
    <x v="2"/>
    <n v="6"/>
    <n v="55000"/>
    <n v="5"/>
    <x v="352"/>
    <x v="1"/>
    <n v="59001.17"/>
    <n v="0.18820149920255183"/>
    <x v="1"/>
    <s v="UPI"/>
    <n v="5"/>
    <s v="No"/>
  </r>
  <r>
    <s v="ORD01639"/>
    <d v="2026-03-25T00:00:00"/>
    <s v="2026"/>
    <n v="3"/>
    <x v="2"/>
    <d v="2026-03-31T00:00:00"/>
    <n v="6"/>
    <s v="CUST4666"/>
    <s v="Riya Saxena"/>
    <x v="1"/>
    <n v="29"/>
    <s v="Senior"/>
    <s v="Jaipur"/>
    <x v="2"/>
    <x v="0"/>
    <x v="0"/>
    <x v="0"/>
    <n v="8"/>
    <n v="2500"/>
    <n v="10"/>
    <x v="85"/>
    <x v="1"/>
    <n v="3638.04"/>
    <n v="0.20211333333333334"/>
    <x v="0"/>
    <s v="UPI"/>
    <n v="1"/>
    <s v="No"/>
  </r>
  <r>
    <s v="ORD01640"/>
    <d v="2025-03-08T00:00:00"/>
    <s v="2025"/>
    <n v="3"/>
    <x v="2"/>
    <d v="2025-03-12T00:00:00"/>
    <n v="4"/>
    <s v="CUST2556"/>
    <s v="Pranay Bansal"/>
    <x v="0"/>
    <n v="45"/>
    <s v="Senior"/>
    <s v="Bhubaneswar"/>
    <x v="8"/>
    <x v="2"/>
    <x v="4"/>
    <x v="24"/>
    <n v="3"/>
    <n v="1200"/>
    <n v="0"/>
    <x v="11"/>
    <x v="0"/>
    <n v="820.15"/>
    <n v="0.22781944444444444"/>
    <x v="1"/>
    <s v="UPI"/>
    <n v="5"/>
    <s v="No"/>
  </r>
  <r>
    <s v="ORD01658"/>
    <d v="2026-03-08T00:00:00"/>
    <s v="2026"/>
    <n v="3"/>
    <x v="2"/>
    <d v="2026-03-11T00:00:00"/>
    <n v="3"/>
    <s v="CUST1632"/>
    <s v="Samar Subramaniam"/>
    <x v="1"/>
    <n v="27"/>
    <s v="Senior"/>
    <s v="Chennai"/>
    <x v="6"/>
    <x v="1"/>
    <x v="1"/>
    <x v="5"/>
    <n v="6"/>
    <n v="2000"/>
    <n v="20"/>
    <x v="196"/>
    <x v="0"/>
    <n v="2312.88"/>
    <n v="0.240925"/>
    <x v="0"/>
    <s v="Card"/>
    <n v="4"/>
    <s v="No"/>
  </r>
  <r>
    <s v="ORD01696"/>
    <d v="2025-03-13T00:00:00"/>
    <s v="2025"/>
    <n v="3"/>
    <x v="2"/>
    <d v="2025-03-18T00:00:00"/>
    <n v="5"/>
    <s v="CUST8443"/>
    <s v="Jivika Bail"/>
    <x v="1"/>
    <n v="38"/>
    <s v="Senior"/>
    <s v="Ahmedabad"/>
    <x v="5"/>
    <x v="3"/>
    <x v="1"/>
    <x v="10"/>
    <n v="6"/>
    <n v="25000"/>
    <n v="20"/>
    <x v="267"/>
    <x v="1"/>
    <n v="22558.1"/>
    <n v="0.18798416666666665"/>
    <x v="0"/>
    <s v="Card"/>
    <n v="4"/>
    <s v="No"/>
  </r>
  <r>
    <s v="ORD01708"/>
    <d v="2026-03-08T00:00:00"/>
    <s v="2026"/>
    <n v="3"/>
    <x v="2"/>
    <d v="2026-03-11T00:00:00"/>
    <n v="3"/>
    <s v="CUST4220"/>
    <s v="Samar Jaggi"/>
    <x v="1"/>
    <n v="52"/>
    <s v="Senior"/>
    <s v="Kolkata"/>
    <x v="3"/>
    <x v="2"/>
    <x v="1"/>
    <x v="2"/>
    <n v="6"/>
    <n v="55000"/>
    <n v="15"/>
    <x v="353"/>
    <x v="1"/>
    <n v="79513.72"/>
    <n v="0.28347137254901961"/>
    <x v="2"/>
    <s v="UPI"/>
    <n v="3"/>
    <s v="Yes"/>
  </r>
  <r>
    <s v="ORD01713"/>
    <d v="2026-03-16T00:00:00"/>
    <s v="2026"/>
    <n v="3"/>
    <x v="2"/>
    <d v="2026-03-23T00:00:00"/>
    <n v="7"/>
    <s v="CUST3158"/>
    <s v="Akarsh Hans"/>
    <x v="0"/>
    <n v="41"/>
    <s v="Senior"/>
    <s v="Chennai"/>
    <x v="6"/>
    <x v="1"/>
    <x v="1"/>
    <x v="1"/>
    <n v="1"/>
    <n v="40000"/>
    <n v="5"/>
    <x v="354"/>
    <x v="1"/>
    <n v="12547.13"/>
    <n v="0.33018763157894737"/>
    <x v="0"/>
    <s v="Card"/>
    <n v="2"/>
    <s v="No"/>
  </r>
  <r>
    <s v="ORD01734"/>
    <d v="2026-03-09T00:00:00"/>
    <s v="2026"/>
    <n v="3"/>
    <x v="2"/>
    <d v="2026-03-12T00:00:00"/>
    <n v="3"/>
    <s v="CUST3617"/>
    <s v="Neysa Ganesh"/>
    <x v="0"/>
    <n v="40"/>
    <s v="Senior"/>
    <s v="Jaipur"/>
    <x v="2"/>
    <x v="0"/>
    <x v="1"/>
    <x v="2"/>
    <n v="5"/>
    <n v="55000"/>
    <n v="0"/>
    <x v="138"/>
    <x v="1"/>
    <n v="108400.98"/>
    <n v="0.3941853818181818"/>
    <x v="1"/>
    <s v="Card"/>
    <n v="1"/>
    <s v="No"/>
  </r>
  <r>
    <s v="ORD01772"/>
    <d v="2025-03-03T00:00:00"/>
    <s v="2025"/>
    <n v="3"/>
    <x v="2"/>
    <d v="2025-03-04T00:00:00"/>
    <n v="1"/>
    <s v="CUST8547"/>
    <s v="Jayant Dutta"/>
    <x v="0"/>
    <n v="21"/>
    <s v="Senior"/>
    <s v="Lucknow"/>
    <x v="0"/>
    <x v="0"/>
    <x v="3"/>
    <x v="6"/>
    <n v="6"/>
    <n v="1200"/>
    <n v="15"/>
    <x v="56"/>
    <x v="0"/>
    <n v="1028.5999999999999"/>
    <n v="0.16807189542483658"/>
    <x v="1"/>
    <s v="Card"/>
    <n v="4"/>
    <s v="No"/>
  </r>
  <r>
    <s v="ORD01783"/>
    <d v="2025-03-09T00:00:00"/>
    <s v="2025"/>
    <n v="3"/>
    <x v="2"/>
    <d v="2025-03-14T00:00:00"/>
    <n v="5"/>
    <s v="CUST2977"/>
    <s v="Riya Rau"/>
    <x v="1"/>
    <n v="24"/>
    <s v="Senior"/>
    <s v="Delhi"/>
    <x v="4"/>
    <x v="0"/>
    <x v="2"/>
    <x v="3"/>
    <n v="5"/>
    <n v="7000"/>
    <n v="5"/>
    <x v="355"/>
    <x v="1"/>
    <n v="7784.63"/>
    <n v="0.2341242105263158"/>
    <x v="0"/>
    <s v="UPI"/>
    <n v="5"/>
    <s v="No"/>
  </r>
  <r>
    <s v="ORD01794"/>
    <d v="2026-03-20T00:00:00"/>
    <s v="2026"/>
    <n v="3"/>
    <x v="2"/>
    <d v="2026-03-27T00:00:00"/>
    <n v="7"/>
    <s v="CUST3814"/>
    <s v="Dhanush Ben"/>
    <x v="0"/>
    <n v="28"/>
    <s v="Senior"/>
    <s v="Chennai"/>
    <x v="6"/>
    <x v="1"/>
    <x v="1"/>
    <x v="5"/>
    <n v="5"/>
    <n v="2000"/>
    <n v="5"/>
    <x v="224"/>
    <x v="0"/>
    <n v="2214.5100000000002"/>
    <n v="0.23310631578947372"/>
    <x v="1"/>
    <s v="Card"/>
    <n v="3"/>
    <s v="No"/>
  </r>
  <r>
    <s v="ORD01821"/>
    <d v="2026-03-21T00:00:00"/>
    <s v="2026"/>
    <n v="3"/>
    <x v="2"/>
    <d v="2026-03-28T00:00:00"/>
    <n v="7"/>
    <s v="CUST7723"/>
    <s v="Urvi Gill"/>
    <x v="0"/>
    <n v="18"/>
    <s v="Teen"/>
    <s v="Bhubaneswar"/>
    <x v="8"/>
    <x v="2"/>
    <x v="0"/>
    <x v="23"/>
    <n v="5"/>
    <n v="900"/>
    <n v="25"/>
    <x v="198"/>
    <x v="0"/>
    <n v="1408.71"/>
    <n v="0.41739555555555558"/>
    <x v="2"/>
    <s v="Cash"/>
    <n v="4"/>
    <s v="No"/>
  </r>
  <r>
    <s v="ORD01831"/>
    <d v="2025-03-15T00:00:00"/>
    <s v="2025"/>
    <n v="3"/>
    <x v="2"/>
    <d v="2025-03-20T00:00:00"/>
    <n v="5"/>
    <s v="CUST5291"/>
    <s v="Taran Johal"/>
    <x v="1"/>
    <n v="31"/>
    <s v="Senior"/>
    <s v="Jaipur"/>
    <x v="2"/>
    <x v="0"/>
    <x v="1"/>
    <x v="1"/>
    <n v="7"/>
    <n v="40000"/>
    <n v="0"/>
    <x v="356"/>
    <x v="1"/>
    <n v="72861.240000000005"/>
    <n v="0.2602187142857143"/>
    <x v="0"/>
    <s v="UPI"/>
    <n v="4"/>
    <s v="No"/>
  </r>
  <r>
    <s v="ORD01845"/>
    <d v="2025-03-24T00:00:00"/>
    <s v="2025"/>
    <n v="3"/>
    <x v="2"/>
    <d v="2025-03-27T00:00:00"/>
    <n v="3"/>
    <s v="CUST7857"/>
    <s v="Kabir Kapur"/>
    <x v="1"/>
    <n v="19"/>
    <s v="Teen"/>
    <s v="Delhi"/>
    <x v="4"/>
    <x v="0"/>
    <x v="0"/>
    <x v="19"/>
    <n v="2"/>
    <n v="1200"/>
    <n v="20"/>
    <x v="252"/>
    <x v="0"/>
    <n v="635.53"/>
    <n v="0.3310052083333333"/>
    <x v="2"/>
    <s v="UPI"/>
    <n v="5"/>
    <s v="No"/>
  </r>
  <r>
    <s v="ORD01859"/>
    <d v="2026-03-17T00:00:00"/>
    <s v="2026"/>
    <n v="3"/>
    <x v="2"/>
    <d v="2026-03-23T00:00:00"/>
    <n v="6"/>
    <s v="CUST7961"/>
    <s v="Tanya Khurana"/>
    <x v="1"/>
    <n v="50"/>
    <s v="Senior"/>
    <s v="Bengaluru"/>
    <x v="1"/>
    <x v="1"/>
    <x v="0"/>
    <x v="4"/>
    <n v="6"/>
    <n v="3200"/>
    <n v="10"/>
    <x v="263"/>
    <x v="1"/>
    <n v="3665.36"/>
    <n v="0.21211574074074074"/>
    <x v="1"/>
    <s v="UPI"/>
    <n v="2"/>
    <s v="No"/>
  </r>
  <r>
    <s v="ORD01860"/>
    <d v="2025-03-25T00:00:00"/>
    <s v="2025"/>
    <n v="3"/>
    <x v="2"/>
    <d v="2025-04-01T00:00:00"/>
    <n v="7"/>
    <s v="CUST9356"/>
    <s v="Dishani Kala"/>
    <x v="0"/>
    <n v="25"/>
    <s v="Senior"/>
    <s v="Ahmedabad"/>
    <x v="5"/>
    <x v="3"/>
    <x v="0"/>
    <x v="4"/>
    <n v="8"/>
    <n v="3200"/>
    <n v="5"/>
    <x v="260"/>
    <x v="1"/>
    <n v="6536.74"/>
    <n v="0.26878042763157894"/>
    <x v="0"/>
    <s v="UPI"/>
    <n v="3"/>
    <s v="No"/>
  </r>
  <r>
    <s v="ORD01872"/>
    <d v="2026-03-29T00:00:00"/>
    <s v="2026"/>
    <n v="3"/>
    <x v="2"/>
    <d v="2026-04-03T00:00:00"/>
    <n v="5"/>
    <s v="CUST9932"/>
    <s v="Taran Kapur"/>
    <x v="0"/>
    <n v="59"/>
    <s v="Senior"/>
    <s v="Ahmedabad"/>
    <x v="5"/>
    <x v="3"/>
    <x v="3"/>
    <x v="21"/>
    <n v="3"/>
    <n v="60"/>
    <n v="0"/>
    <x v="280"/>
    <x v="0"/>
    <n v="75.63"/>
    <n v="0.42016666666666663"/>
    <x v="2"/>
    <s v="UPI"/>
    <n v="3"/>
    <s v="No"/>
  </r>
  <r>
    <s v="ORD01884"/>
    <d v="2026-03-11T00:00:00"/>
    <s v="2026"/>
    <n v="3"/>
    <x v="2"/>
    <d v="2026-03-15T00:00:00"/>
    <n v="4"/>
    <s v="CUST3626"/>
    <s v="Eva Kara"/>
    <x v="0"/>
    <n v="33"/>
    <s v="Senior"/>
    <s v="Lucknow"/>
    <x v="0"/>
    <x v="0"/>
    <x v="4"/>
    <x v="24"/>
    <n v="7"/>
    <n v="1200"/>
    <n v="25"/>
    <x v="117"/>
    <x v="0"/>
    <n v="743.51"/>
    <n v="0.11801746031746031"/>
    <x v="1"/>
    <s v="Cash"/>
    <n v="1"/>
    <s v="No"/>
  </r>
  <r>
    <s v="ORD01907"/>
    <d v="2025-03-30T00:00:00"/>
    <s v="2025"/>
    <n v="3"/>
    <x v="2"/>
    <d v="2025-04-05T00:00:00"/>
    <n v="6"/>
    <s v="CUST6986"/>
    <s v="Amani Loyal"/>
    <x v="0"/>
    <n v="24"/>
    <s v="Senior"/>
    <s v="Bhubaneswar"/>
    <x v="8"/>
    <x v="2"/>
    <x v="4"/>
    <x v="13"/>
    <n v="1"/>
    <n v="4500"/>
    <n v="10"/>
    <x v="24"/>
    <x v="0"/>
    <n v="798.1"/>
    <n v="0.19706172839506172"/>
    <x v="1"/>
    <s v="Card"/>
    <n v="1"/>
    <s v="No"/>
  </r>
  <r>
    <s v="ORD01911"/>
    <d v="2025-03-10T00:00:00"/>
    <s v="2025"/>
    <n v="3"/>
    <x v="2"/>
    <d v="2025-03-15T00:00:00"/>
    <n v="5"/>
    <s v="CUST6896"/>
    <s v="Aaina Kale"/>
    <x v="1"/>
    <n v="49"/>
    <s v="Senior"/>
    <s v="Mumbai"/>
    <x v="7"/>
    <x v="3"/>
    <x v="2"/>
    <x v="15"/>
    <n v="3"/>
    <n v="15000"/>
    <n v="25"/>
    <x v="357"/>
    <x v="1"/>
    <n v="6842.34"/>
    <n v="0.202736"/>
    <x v="1"/>
    <s v="Card"/>
    <n v="4"/>
    <s v="No"/>
  </r>
  <r>
    <s v="ORD01914"/>
    <d v="2025-03-25T00:00:00"/>
    <s v="2025"/>
    <n v="3"/>
    <x v="2"/>
    <d v="2025-03-27T00:00:00"/>
    <n v="2"/>
    <s v="CUST3987"/>
    <s v="Tiya Varkey"/>
    <x v="0"/>
    <n v="54"/>
    <s v="Senior"/>
    <s v="Bengaluru"/>
    <x v="1"/>
    <x v="1"/>
    <x v="4"/>
    <x v="16"/>
    <n v="2"/>
    <n v="800"/>
    <n v="15"/>
    <x v="142"/>
    <x v="0"/>
    <n v="318.38"/>
    <n v="0.2341029411764706"/>
    <x v="2"/>
    <s v="Cash"/>
    <n v="2"/>
    <s v="No"/>
  </r>
  <r>
    <s v="ORD01933"/>
    <d v="2025-03-30T00:00:00"/>
    <s v="2025"/>
    <n v="3"/>
    <x v="2"/>
    <d v="2025-04-01T00:00:00"/>
    <n v="2"/>
    <s v="CUST7835"/>
    <s v="Ivan Grover"/>
    <x v="0"/>
    <n v="42"/>
    <s v="Senior"/>
    <s v="Delhi"/>
    <x v="4"/>
    <x v="0"/>
    <x v="2"/>
    <x v="3"/>
    <n v="2"/>
    <n v="7000"/>
    <n v="15"/>
    <x v="197"/>
    <x v="1"/>
    <n v="4011.16"/>
    <n v="0.33707226890756303"/>
    <x v="1"/>
    <s v="Cash"/>
    <n v="3"/>
    <s v="No"/>
  </r>
  <r>
    <s v="ORD01936"/>
    <d v="2026-03-26T00:00:00"/>
    <s v="2026"/>
    <n v="3"/>
    <x v="2"/>
    <d v="2026-04-02T00:00:00"/>
    <n v="7"/>
    <s v="CUST3175"/>
    <s v="Fateh Kari"/>
    <x v="1"/>
    <n v="61"/>
    <s v="Senior"/>
    <s v="Hyderabad"/>
    <x v="10"/>
    <x v="1"/>
    <x v="4"/>
    <x v="16"/>
    <n v="7"/>
    <n v="800"/>
    <n v="15"/>
    <x v="126"/>
    <x v="0"/>
    <n v="1554.07"/>
    <n v="0.32648529411764704"/>
    <x v="2"/>
    <s v="UPI"/>
    <n v="3"/>
    <s v="No"/>
  </r>
  <r>
    <s v="ORD01941"/>
    <d v="2026-03-18T00:00:00"/>
    <s v="2026"/>
    <n v="3"/>
    <x v="2"/>
    <d v="2026-03-19T00:00:00"/>
    <n v="1"/>
    <s v="CUST8792"/>
    <s v="Khushi Wable"/>
    <x v="1"/>
    <n v="54"/>
    <s v="Senior"/>
    <s v="Jaipur"/>
    <x v="2"/>
    <x v="0"/>
    <x v="2"/>
    <x v="14"/>
    <n v="6"/>
    <n v="30000"/>
    <n v="5"/>
    <x v="225"/>
    <x v="1"/>
    <n v="43718.97"/>
    <n v="0.25566649122807017"/>
    <x v="0"/>
    <s v="Cash"/>
    <n v="1"/>
    <s v="No"/>
  </r>
  <r>
    <s v="ORD01963"/>
    <d v="2026-03-20T00:00:00"/>
    <s v="2026"/>
    <n v="3"/>
    <x v="2"/>
    <d v="2026-03-22T00:00:00"/>
    <n v="2"/>
    <s v="CUST2663"/>
    <s v="Arhaan Tak"/>
    <x v="0"/>
    <n v="60"/>
    <s v="Senior"/>
    <s v="Mumbai"/>
    <x v="7"/>
    <x v="3"/>
    <x v="1"/>
    <x v="5"/>
    <n v="6"/>
    <n v="2000"/>
    <n v="10"/>
    <x v="189"/>
    <x v="1"/>
    <n v="2470.5700000000002"/>
    <n v="0.22875648148148151"/>
    <x v="2"/>
    <s v="UPI"/>
    <n v="3"/>
    <s v="No"/>
  </r>
  <r>
    <s v="ORD01977"/>
    <d v="2025-03-01T00:00:00"/>
    <s v="2025"/>
    <n v="3"/>
    <x v="2"/>
    <d v="2025-03-06T00:00:00"/>
    <n v="5"/>
    <s v="CUST7636"/>
    <s v="Zain Shan"/>
    <x v="1"/>
    <n v="60"/>
    <s v="Senior"/>
    <s v="Bhubaneswar"/>
    <x v="8"/>
    <x v="2"/>
    <x v="2"/>
    <x v="15"/>
    <n v="1"/>
    <n v="15000"/>
    <n v="5"/>
    <x v="299"/>
    <x v="1"/>
    <n v="4294.05"/>
    <n v="0.30133684210526318"/>
    <x v="1"/>
    <s v="Card"/>
    <n v="3"/>
    <s v="No"/>
  </r>
  <r>
    <s v="ORD02030"/>
    <d v="2025-03-15T00:00:00"/>
    <s v="2025"/>
    <n v="3"/>
    <x v="2"/>
    <d v="2025-03-21T00:00:00"/>
    <n v="6"/>
    <s v="CUST8643"/>
    <s v="Akarsh Rattan"/>
    <x v="1"/>
    <n v="51"/>
    <s v="Senior"/>
    <s v="Lucknow"/>
    <x v="0"/>
    <x v="0"/>
    <x v="4"/>
    <x v="13"/>
    <n v="7"/>
    <n v="4500"/>
    <n v="20"/>
    <x v="150"/>
    <x v="1"/>
    <n v="8849.8799999999992"/>
    <n v="0.35118571428571427"/>
    <x v="1"/>
    <s v="Card"/>
    <n v="5"/>
    <s v="No"/>
  </r>
  <r>
    <s v="ORD02063"/>
    <d v="2025-03-19T00:00:00"/>
    <s v="2025"/>
    <n v="3"/>
    <x v="2"/>
    <d v="2025-03-25T00:00:00"/>
    <n v="6"/>
    <s v="CUST2710"/>
    <s v="Nakul Chad"/>
    <x v="0"/>
    <n v="60"/>
    <s v="Senior"/>
    <s v="Jaipur"/>
    <x v="2"/>
    <x v="0"/>
    <x v="3"/>
    <x v="22"/>
    <n v="7"/>
    <n v="300"/>
    <n v="25"/>
    <x v="347"/>
    <x v="0"/>
    <n v="472.81"/>
    <n v="0.30019682539682541"/>
    <x v="1"/>
    <s v="UPI"/>
    <n v="1"/>
    <s v="No"/>
  </r>
  <r>
    <s v="ORD02069"/>
    <d v="2026-03-02T00:00:00"/>
    <s v="2026"/>
    <n v="3"/>
    <x v="2"/>
    <d v="2026-03-08T00:00:00"/>
    <n v="6"/>
    <s v="CUST3433"/>
    <s v="Hridaan Mammen"/>
    <x v="0"/>
    <n v="62"/>
    <s v="Senior"/>
    <s v="Patna"/>
    <x v="9"/>
    <x v="2"/>
    <x v="1"/>
    <x v="10"/>
    <n v="3"/>
    <n v="25000"/>
    <n v="10"/>
    <x v="129"/>
    <x v="1"/>
    <n v="20042.52"/>
    <n v="0.2969262222222222"/>
    <x v="1"/>
    <s v="UPI"/>
    <n v="5"/>
    <s v="No"/>
  </r>
  <r>
    <s v="ORD02074"/>
    <d v="2026-03-13T00:00:00"/>
    <s v="2026"/>
    <n v="3"/>
    <x v="2"/>
    <d v="2026-03-15T00:00:00"/>
    <n v="2"/>
    <s v="CUST5565"/>
    <s v="Stuvan Venkataraman"/>
    <x v="1"/>
    <n v="63"/>
    <s v="Senior"/>
    <s v="Ahmedabad"/>
    <x v="5"/>
    <x v="3"/>
    <x v="1"/>
    <x v="2"/>
    <n v="5"/>
    <n v="55000"/>
    <n v="15"/>
    <x v="358"/>
    <x v="1"/>
    <n v="54015.88"/>
    <n v="0.23108397860962565"/>
    <x v="0"/>
    <s v="Cash"/>
    <n v="3"/>
    <s v="Yes"/>
  </r>
  <r>
    <s v="ORD02075"/>
    <d v="2026-03-17T00:00:00"/>
    <s v="2026"/>
    <n v="3"/>
    <x v="2"/>
    <d v="2026-03-19T00:00:00"/>
    <n v="2"/>
    <s v="CUST7861"/>
    <s v="Nirvi Chacko"/>
    <x v="1"/>
    <n v="42"/>
    <s v="Senior"/>
    <s v="Lucknow"/>
    <x v="0"/>
    <x v="0"/>
    <x v="4"/>
    <x v="16"/>
    <n v="3"/>
    <n v="800"/>
    <n v="25"/>
    <x v="100"/>
    <x v="0"/>
    <n v="775.83"/>
    <n v="0.43101666666666671"/>
    <x v="0"/>
    <s v="UPI"/>
    <n v="4"/>
    <s v="No"/>
  </r>
  <r>
    <s v="ORD02077"/>
    <d v="2025-03-12T00:00:00"/>
    <s v="2025"/>
    <n v="3"/>
    <x v="2"/>
    <d v="2025-03-13T00:00:00"/>
    <n v="1"/>
    <s v="CUST3146"/>
    <s v="Keya Sant"/>
    <x v="0"/>
    <n v="37"/>
    <s v="Senior"/>
    <s v="Delhi"/>
    <x v="4"/>
    <x v="0"/>
    <x v="4"/>
    <x v="16"/>
    <n v="3"/>
    <n v="800"/>
    <n v="5"/>
    <x v="256"/>
    <x v="0"/>
    <n v="397.64"/>
    <n v="0.17440350877192981"/>
    <x v="0"/>
    <s v="Cash"/>
    <n v="3"/>
    <s v="No"/>
  </r>
  <r>
    <s v="ORD02085"/>
    <d v="2026-03-15T00:00:00"/>
    <s v="2026"/>
    <n v="3"/>
    <x v="2"/>
    <d v="2026-03-21T00:00:00"/>
    <n v="6"/>
    <s v="CUST1851"/>
    <s v="Yashvi Borde"/>
    <x v="0"/>
    <n v="30"/>
    <s v="Senior"/>
    <s v="Chennai"/>
    <x v="6"/>
    <x v="1"/>
    <x v="4"/>
    <x v="24"/>
    <n v="6"/>
    <n v="1200"/>
    <n v="0"/>
    <x v="69"/>
    <x v="0"/>
    <n v="951.6"/>
    <n v="0.13216666666666668"/>
    <x v="1"/>
    <s v="Card"/>
    <n v="2"/>
    <s v="No"/>
  </r>
  <r>
    <s v="ORD02099"/>
    <d v="2025-03-29T00:00:00"/>
    <s v="2025"/>
    <n v="3"/>
    <x v="2"/>
    <d v="2025-04-05T00:00:00"/>
    <n v="7"/>
    <s v="CUST3734"/>
    <s v="Tanya Tiwari"/>
    <x v="1"/>
    <n v="48"/>
    <s v="Senior"/>
    <s v="Jaipur"/>
    <x v="2"/>
    <x v="0"/>
    <x v="3"/>
    <x v="6"/>
    <n v="2"/>
    <n v="1200"/>
    <n v="20"/>
    <x v="252"/>
    <x v="0"/>
    <n v="667.45"/>
    <n v="0.34763020833333336"/>
    <x v="1"/>
    <s v="UPI"/>
    <n v="3"/>
    <s v="No"/>
  </r>
  <r>
    <s v="ORD02111"/>
    <d v="2026-03-08T00:00:00"/>
    <s v="2026"/>
    <n v="3"/>
    <x v="2"/>
    <d v="2026-03-10T00:00:00"/>
    <n v="2"/>
    <s v="CUST6085"/>
    <s v="Madhav Rout"/>
    <x v="1"/>
    <n v="52"/>
    <s v="Senior"/>
    <s v="Ahmedabad"/>
    <x v="5"/>
    <x v="3"/>
    <x v="4"/>
    <x v="24"/>
    <n v="3"/>
    <n v="1200"/>
    <n v="25"/>
    <x v="31"/>
    <x v="0"/>
    <n v="744.33"/>
    <n v="0.2756777777777778"/>
    <x v="2"/>
    <s v="Card"/>
    <n v="2"/>
    <s v="No"/>
  </r>
  <r>
    <s v="ORD02156"/>
    <d v="2025-03-30T00:00:00"/>
    <s v="2025"/>
    <n v="3"/>
    <x v="2"/>
    <d v="2025-04-06T00:00:00"/>
    <n v="7"/>
    <s v="CUST3371"/>
    <s v="Jhanvi Sen"/>
    <x v="0"/>
    <n v="64"/>
    <s v="Senior"/>
    <s v="Mumbai"/>
    <x v="7"/>
    <x v="3"/>
    <x v="1"/>
    <x v="10"/>
    <n v="5"/>
    <n v="25000"/>
    <n v="5"/>
    <x v="324"/>
    <x v="1"/>
    <n v="33845.74"/>
    <n v="0.28501675789473685"/>
    <x v="0"/>
    <s v="Card"/>
    <n v="3"/>
    <s v="No"/>
  </r>
  <r>
    <s v="ORD02176"/>
    <d v="2025-03-08T00:00:00"/>
    <s v="2025"/>
    <n v="3"/>
    <x v="2"/>
    <d v="2025-03-13T00:00:00"/>
    <n v="5"/>
    <s v="CUST4584"/>
    <s v="Hunar Sodhi"/>
    <x v="0"/>
    <n v="41"/>
    <s v="Senior"/>
    <s v="Ahmedabad"/>
    <x v="5"/>
    <x v="3"/>
    <x v="3"/>
    <x v="20"/>
    <n v="8"/>
    <n v="1500"/>
    <n v="0"/>
    <x v="35"/>
    <x v="1"/>
    <n v="4578.49"/>
    <n v="0.38154083333333333"/>
    <x v="0"/>
    <s v="Card"/>
    <n v="5"/>
    <s v="No"/>
  </r>
  <r>
    <s v="ORD02185"/>
    <d v="2025-03-17T00:00:00"/>
    <s v="2025"/>
    <n v="3"/>
    <x v="2"/>
    <d v="2025-03-22T00:00:00"/>
    <n v="5"/>
    <s v="CUST7561"/>
    <s v="Miraya Grewal"/>
    <x v="0"/>
    <n v="48"/>
    <s v="Senior"/>
    <s v="Ahmedabad"/>
    <x v="5"/>
    <x v="3"/>
    <x v="3"/>
    <x v="21"/>
    <n v="5"/>
    <n v="60"/>
    <n v="20"/>
    <x v="188"/>
    <x v="0"/>
    <n v="67.930000000000007"/>
    <n v="0.28304166666666669"/>
    <x v="0"/>
    <s v="Cash"/>
    <n v="3"/>
    <s v="No"/>
  </r>
  <r>
    <s v="ORD02197"/>
    <d v="2025-03-31T00:00:00"/>
    <s v="2025"/>
    <n v="3"/>
    <x v="2"/>
    <d v="2025-04-02T00:00:00"/>
    <n v="2"/>
    <s v="CUST1142"/>
    <s v="Myra Kunda"/>
    <x v="1"/>
    <n v="56"/>
    <s v="Senior"/>
    <s v="Delhi"/>
    <x v="4"/>
    <x v="0"/>
    <x v="0"/>
    <x v="23"/>
    <n v="1"/>
    <n v="900"/>
    <n v="25"/>
    <x v="293"/>
    <x v="0"/>
    <n v="165.04"/>
    <n v="0.2445037037037037"/>
    <x v="1"/>
    <s v="Cash"/>
    <n v="3"/>
    <s v="No"/>
  </r>
  <r>
    <s v="ORD02200"/>
    <d v="2026-03-18T00:00:00"/>
    <s v="2026"/>
    <n v="3"/>
    <x v="2"/>
    <d v="2026-03-19T00:00:00"/>
    <n v="1"/>
    <s v="CUST8835"/>
    <s v="Lavanya Sagar"/>
    <x v="0"/>
    <n v="25"/>
    <s v="Senior"/>
    <s v="Jaipur"/>
    <x v="2"/>
    <x v="0"/>
    <x v="2"/>
    <x v="14"/>
    <n v="1"/>
    <n v="30000"/>
    <n v="25"/>
    <x v="208"/>
    <x v="1"/>
    <n v="2880.93"/>
    <n v="0.12804133333333331"/>
    <x v="2"/>
    <s v="Cash"/>
    <n v="3"/>
    <s v="No"/>
  </r>
  <r>
    <s v="ORD02210"/>
    <d v="2025-03-30T00:00:00"/>
    <s v="2025"/>
    <n v="3"/>
    <x v="2"/>
    <d v="2025-04-03T00:00:00"/>
    <n v="4"/>
    <s v="CUST4134"/>
    <s v="Vedika Sule"/>
    <x v="0"/>
    <n v="37"/>
    <s v="Senior"/>
    <s v="Bhubaneswar"/>
    <x v="8"/>
    <x v="2"/>
    <x v="0"/>
    <x v="11"/>
    <n v="4"/>
    <n v="4000"/>
    <n v="5"/>
    <x v="146"/>
    <x v="1"/>
    <n v="5470.88"/>
    <n v="0.35992631578947371"/>
    <x v="1"/>
    <s v="Cash"/>
    <n v="4"/>
    <s v="No"/>
  </r>
  <r>
    <s v="ORD02223"/>
    <d v="2026-03-06T00:00:00"/>
    <s v="2026"/>
    <n v="3"/>
    <x v="2"/>
    <d v="2026-03-11T00:00:00"/>
    <n v="5"/>
    <s v="CUST2168"/>
    <s v="Renee Malhotra"/>
    <x v="1"/>
    <n v="33"/>
    <s v="Senior"/>
    <s v="Lucknow"/>
    <x v="0"/>
    <x v="0"/>
    <x v="4"/>
    <x v="24"/>
    <n v="4"/>
    <n v="1200"/>
    <n v="25"/>
    <x v="11"/>
    <x v="0"/>
    <n v="1106.92"/>
    <n v="0.30747777777777779"/>
    <x v="1"/>
    <s v="UPI"/>
    <n v="5"/>
    <s v="No"/>
  </r>
  <r>
    <s v="ORD02245"/>
    <d v="2026-03-14T00:00:00"/>
    <s v="2026"/>
    <n v="3"/>
    <x v="2"/>
    <d v="2026-03-20T00:00:00"/>
    <n v="6"/>
    <s v="CUST3727"/>
    <s v="Divit Mandal"/>
    <x v="0"/>
    <n v="50"/>
    <s v="Senior"/>
    <s v="Jaipur"/>
    <x v="2"/>
    <x v="0"/>
    <x v="2"/>
    <x v="14"/>
    <n v="2"/>
    <n v="30000"/>
    <n v="20"/>
    <x v="96"/>
    <x v="1"/>
    <n v="6214.95"/>
    <n v="0.129478125"/>
    <x v="0"/>
    <s v="UPI"/>
    <n v="4"/>
    <s v="No"/>
  </r>
  <r>
    <s v="ORD02271"/>
    <d v="2025-03-09T00:00:00"/>
    <s v="2025"/>
    <n v="3"/>
    <x v="2"/>
    <d v="2025-03-11T00:00:00"/>
    <n v="2"/>
    <s v="CUST1922"/>
    <s v="Vardaniya Brahmbhatt"/>
    <x v="1"/>
    <n v="64"/>
    <s v="Senior"/>
    <s v="Mumbai"/>
    <x v="7"/>
    <x v="3"/>
    <x v="2"/>
    <x v="7"/>
    <n v="8"/>
    <n v="5000"/>
    <n v="0"/>
    <x v="39"/>
    <x v="1"/>
    <n v="6690.4"/>
    <n v="0.16725999999999999"/>
    <x v="1"/>
    <s v="UPI"/>
    <n v="3"/>
    <s v="No"/>
  </r>
  <r>
    <s v="ORD02305"/>
    <d v="2026-03-17T00:00:00"/>
    <s v="2026"/>
    <n v="3"/>
    <x v="2"/>
    <d v="2026-03-23T00:00:00"/>
    <n v="6"/>
    <s v="CUST6982"/>
    <s v="Purab Ravi"/>
    <x v="0"/>
    <n v="60"/>
    <s v="Senior"/>
    <s v="Lucknow"/>
    <x v="0"/>
    <x v="0"/>
    <x v="0"/>
    <x v="4"/>
    <n v="8"/>
    <n v="3200"/>
    <n v="15"/>
    <x v="359"/>
    <x v="1"/>
    <n v="4637.07"/>
    <n v="0.21310064338235293"/>
    <x v="0"/>
    <s v="UPI"/>
    <n v="3"/>
    <s v="No"/>
  </r>
  <r>
    <s v="ORD02343"/>
    <d v="2026-03-06T00:00:00"/>
    <s v="2026"/>
    <n v="3"/>
    <x v="2"/>
    <d v="2026-03-11T00:00:00"/>
    <n v="5"/>
    <s v="CUST4764"/>
    <s v="Anahi Sharaf"/>
    <x v="1"/>
    <n v="35"/>
    <s v="Senior"/>
    <s v="Delhi"/>
    <x v="4"/>
    <x v="0"/>
    <x v="1"/>
    <x v="1"/>
    <n v="1"/>
    <n v="40000"/>
    <n v="15"/>
    <x v="315"/>
    <x v="1"/>
    <n v="8564.61"/>
    <n v="0.25190029411764708"/>
    <x v="1"/>
    <s v="Card"/>
    <n v="3"/>
    <s v="No"/>
  </r>
  <r>
    <s v="ORD02356"/>
    <d v="2025-03-19T00:00:00"/>
    <s v="2025"/>
    <n v="3"/>
    <x v="2"/>
    <d v="2025-03-20T00:00:00"/>
    <n v="1"/>
    <s v="CUST8885"/>
    <s v="Kiaan Tandon"/>
    <x v="1"/>
    <n v="36"/>
    <s v="Senior"/>
    <s v="Patna"/>
    <x v="9"/>
    <x v="2"/>
    <x v="0"/>
    <x v="19"/>
    <n v="4"/>
    <n v="1200"/>
    <n v="0"/>
    <x v="7"/>
    <x v="0"/>
    <n v="1197.5899999999999"/>
    <n v="0.24949791666666665"/>
    <x v="0"/>
    <s v="Card"/>
    <n v="3"/>
    <s v="No"/>
  </r>
  <r>
    <s v="ORD02367"/>
    <d v="2026-03-21T00:00:00"/>
    <s v="2026"/>
    <n v="3"/>
    <x v="2"/>
    <d v="2026-03-27T00:00:00"/>
    <n v="6"/>
    <s v="CUST1704"/>
    <s v="Mohanlal Som"/>
    <x v="0"/>
    <n v="57"/>
    <s v="Senior"/>
    <s v="Kolkata"/>
    <x v="3"/>
    <x v="2"/>
    <x v="1"/>
    <x v="10"/>
    <n v="5"/>
    <n v="25000"/>
    <n v="20"/>
    <x v="55"/>
    <x v="1"/>
    <n v="22345.41"/>
    <n v="0.22345409999999999"/>
    <x v="0"/>
    <s v="Cash"/>
    <n v="3"/>
    <s v="No"/>
  </r>
  <r>
    <s v="ORD02370"/>
    <d v="2025-03-03T00:00:00"/>
    <s v="2025"/>
    <n v="3"/>
    <x v="2"/>
    <d v="2025-03-07T00:00:00"/>
    <n v="4"/>
    <s v="CUST4783"/>
    <s v="Anaya Solanki"/>
    <x v="0"/>
    <n v="56"/>
    <s v="Senior"/>
    <s v="Bengaluru"/>
    <x v="1"/>
    <x v="1"/>
    <x v="4"/>
    <x v="16"/>
    <n v="2"/>
    <n v="800"/>
    <n v="25"/>
    <x v="157"/>
    <x v="0"/>
    <n v="400.52"/>
    <n v="0.33376666666666666"/>
    <x v="1"/>
    <s v="Card"/>
    <n v="4"/>
    <s v="No"/>
  </r>
  <r>
    <s v="ORD02371"/>
    <d v="2025-03-22T00:00:00"/>
    <s v="2025"/>
    <n v="3"/>
    <x v="2"/>
    <d v="2025-03-29T00:00:00"/>
    <n v="7"/>
    <s v="CUST8538"/>
    <s v="Ira Sundaram"/>
    <x v="0"/>
    <n v="29"/>
    <s v="Senior"/>
    <s v="Delhi"/>
    <x v="4"/>
    <x v="0"/>
    <x v="4"/>
    <x v="16"/>
    <n v="5"/>
    <n v="800"/>
    <n v="15"/>
    <x v="6"/>
    <x v="0"/>
    <n v="387.6"/>
    <n v="0.114"/>
    <x v="2"/>
    <s v="Card"/>
    <n v="3"/>
    <s v="No"/>
  </r>
  <r>
    <s v="ORD02400"/>
    <d v="2025-03-28T00:00:00"/>
    <s v="2025"/>
    <n v="3"/>
    <x v="2"/>
    <d v="2025-03-29T00:00:00"/>
    <n v="1"/>
    <s v="CUST4277"/>
    <s v="Nishith Ahluwalia"/>
    <x v="0"/>
    <n v="42"/>
    <s v="Senior"/>
    <s v="Jaipur"/>
    <x v="2"/>
    <x v="0"/>
    <x v="0"/>
    <x v="4"/>
    <n v="2"/>
    <n v="3200"/>
    <n v="20"/>
    <x v="141"/>
    <x v="0"/>
    <n v="901.29"/>
    <n v="0.17603320312499998"/>
    <x v="0"/>
    <s v="Cash"/>
    <n v="4"/>
    <s v="No"/>
  </r>
  <r>
    <s v="ORD02401"/>
    <d v="2025-03-01T00:00:00"/>
    <s v="2025"/>
    <n v="3"/>
    <x v="2"/>
    <d v="2025-03-05T00:00:00"/>
    <n v="4"/>
    <s v="CUST3518"/>
    <s v="Priyansh Sathe"/>
    <x v="0"/>
    <n v="24"/>
    <s v="Senior"/>
    <s v="Chennai"/>
    <x v="6"/>
    <x v="1"/>
    <x v="4"/>
    <x v="16"/>
    <n v="3"/>
    <n v="800"/>
    <n v="10"/>
    <x v="70"/>
    <x v="0"/>
    <n v="249.79"/>
    <n v="0.11564351851851852"/>
    <x v="2"/>
    <s v="Cash"/>
    <n v="3"/>
    <s v="No"/>
  </r>
  <r>
    <s v="ORD02402"/>
    <d v="2025-03-26T00:00:00"/>
    <s v="2025"/>
    <n v="3"/>
    <x v="2"/>
    <d v="2025-03-27T00:00:00"/>
    <n v="1"/>
    <s v="CUST6604"/>
    <s v="Anahita Edwin"/>
    <x v="1"/>
    <n v="55"/>
    <s v="Senior"/>
    <s v="Hyderabad"/>
    <x v="10"/>
    <x v="1"/>
    <x v="0"/>
    <x v="0"/>
    <n v="4"/>
    <n v="2500"/>
    <n v="20"/>
    <x v="94"/>
    <x v="0"/>
    <n v="1229.42"/>
    <n v="0.15367750000000002"/>
    <x v="2"/>
    <s v="Cash"/>
    <n v="4"/>
    <s v="No"/>
  </r>
  <r>
    <s v="ORD02451"/>
    <d v="2025-03-02T00:00:00"/>
    <s v="2025"/>
    <n v="3"/>
    <x v="2"/>
    <d v="2025-03-09T00:00:00"/>
    <n v="7"/>
    <s v="CUST7367"/>
    <s v="Shamik Yogi"/>
    <x v="0"/>
    <n v="48"/>
    <s v="Senior"/>
    <s v="Lucknow"/>
    <x v="0"/>
    <x v="0"/>
    <x v="3"/>
    <x v="21"/>
    <n v="1"/>
    <n v="60"/>
    <n v="5"/>
    <x v="360"/>
    <x v="0"/>
    <n v="7.25"/>
    <n v="0.12719298245614036"/>
    <x v="2"/>
    <s v="Card"/>
    <n v="5"/>
    <s v="Yes"/>
  </r>
  <r>
    <s v="ORD02463"/>
    <d v="2026-03-07T00:00:00"/>
    <s v="2026"/>
    <n v="3"/>
    <x v="2"/>
    <d v="2026-03-09T00:00:00"/>
    <n v="2"/>
    <s v="CUST8033"/>
    <s v="Arhaan Agrawal"/>
    <x v="0"/>
    <n v="31"/>
    <s v="Senior"/>
    <s v="Patna"/>
    <x v="9"/>
    <x v="2"/>
    <x v="1"/>
    <x v="2"/>
    <n v="4"/>
    <n v="55000"/>
    <n v="15"/>
    <x v="89"/>
    <x v="1"/>
    <n v="83447.37"/>
    <n v="0.4462426203208556"/>
    <x v="2"/>
    <s v="UPI"/>
    <n v="4"/>
    <s v="No"/>
  </r>
  <r>
    <s v="ORD02468"/>
    <d v="2025-03-16T00:00:00"/>
    <s v="2025"/>
    <n v="3"/>
    <x v="2"/>
    <d v="2025-03-17T00:00:00"/>
    <n v="1"/>
    <s v="CUST2635"/>
    <s v="Drishya Shroff"/>
    <x v="1"/>
    <n v="64"/>
    <s v="Senior"/>
    <s v="Bhubaneswar"/>
    <x v="8"/>
    <x v="2"/>
    <x v="1"/>
    <x v="1"/>
    <n v="7"/>
    <n v="40000"/>
    <n v="10"/>
    <x v="361"/>
    <x v="1"/>
    <n v="100813.75"/>
    <n v="0.40005456349206348"/>
    <x v="2"/>
    <s v="Cash"/>
    <n v="4"/>
    <s v="No"/>
  </r>
  <r>
    <s v="ORD02486"/>
    <d v="2026-03-27T00:00:00"/>
    <s v="2026"/>
    <n v="3"/>
    <x v="2"/>
    <d v="2026-04-02T00:00:00"/>
    <n v="6"/>
    <s v="CUST7980"/>
    <s v="Romil Borra"/>
    <x v="0"/>
    <n v="42"/>
    <s v="Senior"/>
    <s v="Bhubaneswar"/>
    <x v="8"/>
    <x v="2"/>
    <x v="4"/>
    <x v="8"/>
    <n v="4"/>
    <n v="3500"/>
    <n v="10"/>
    <x v="228"/>
    <x v="1"/>
    <n v="2280.5100000000002"/>
    <n v="0.18099285714285715"/>
    <x v="2"/>
    <s v="Cash"/>
    <n v="3"/>
    <s v="No"/>
  </r>
  <r>
    <s v="ORD02492"/>
    <d v="2026-03-18T00:00:00"/>
    <s v="2026"/>
    <n v="3"/>
    <x v="2"/>
    <d v="2026-03-24T00:00:00"/>
    <n v="6"/>
    <s v="CUST1708"/>
    <s v="Kimaya Lall"/>
    <x v="0"/>
    <n v="32"/>
    <s v="Senior"/>
    <s v="Bengaluru"/>
    <x v="1"/>
    <x v="1"/>
    <x v="2"/>
    <x v="7"/>
    <n v="6"/>
    <n v="5000"/>
    <n v="5"/>
    <x v="131"/>
    <x v="1"/>
    <n v="11242.75"/>
    <n v="0.39448245614035088"/>
    <x v="1"/>
    <s v="Cash"/>
    <n v="2"/>
    <s v="No"/>
  </r>
  <r>
    <s v="ORD02504"/>
    <d v="2026-03-17T00:00:00"/>
    <s v="2026"/>
    <n v="3"/>
    <x v="2"/>
    <d v="2026-03-22T00:00:00"/>
    <n v="5"/>
    <s v="CUST1543"/>
    <s v="Mishti Sarraf"/>
    <x v="1"/>
    <n v="45"/>
    <s v="Senior"/>
    <s v="Kolkata"/>
    <x v="3"/>
    <x v="2"/>
    <x v="3"/>
    <x v="20"/>
    <n v="2"/>
    <n v="1500"/>
    <n v="15"/>
    <x v="112"/>
    <x v="0"/>
    <n v="984.78"/>
    <n v="0.38618823529411761"/>
    <x v="2"/>
    <s v="Cash"/>
    <n v="1"/>
    <s v="No"/>
  </r>
  <r>
    <s v="ORD02509"/>
    <d v="2026-03-24T00:00:00"/>
    <s v="2026"/>
    <n v="3"/>
    <x v="2"/>
    <d v="2026-03-25T00:00:00"/>
    <n v="1"/>
    <s v="CUST5769"/>
    <s v="Nehmat Ramanathan"/>
    <x v="1"/>
    <n v="44"/>
    <s v="Senior"/>
    <s v="Patna"/>
    <x v="9"/>
    <x v="2"/>
    <x v="3"/>
    <x v="17"/>
    <n v="6"/>
    <n v="450"/>
    <n v="5"/>
    <x v="217"/>
    <x v="0"/>
    <n v="489.33"/>
    <n v="0.1907719298245614"/>
    <x v="2"/>
    <s v="Cash"/>
    <n v="3"/>
    <s v="No"/>
  </r>
  <r>
    <s v="ORD02546"/>
    <d v="2025-03-11T00:00:00"/>
    <s v="2025"/>
    <n v="3"/>
    <x v="2"/>
    <d v="2025-03-13T00:00:00"/>
    <n v="2"/>
    <s v="CUST2245"/>
    <s v="Urvi Deep"/>
    <x v="0"/>
    <n v="60"/>
    <s v="Senior"/>
    <s v="Lucknow"/>
    <x v="0"/>
    <x v="0"/>
    <x v="0"/>
    <x v="4"/>
    <n v="7"/>
    <n v="3200"/>
    <n v="20"/>
    <x v="283"/>
    <x v="1"/>
    <n v="7803.69"/>
    <n v="0.43547377232142853"/>
    <x v="1"/>
    <s v="UPI"/>
    <n v="3"/>
    <s v="No"/>
  </r>
  <r>
    <s v="ORD02557"/>
    <d v="2026-03-11T00:00:00"/>
    <s v="2026"/>
    <n v="3"/>
    <x v="2"/>
    <d v="2026-03-13T00:00:00"/>
    <n v="2"/>
    <s v="CUST9644"/>
    <s v="Manjari Varma"/>
    <x v="1"/>
    <n v="39"/>
    <s v="Senior"/>
    <s v="Delhi"/>
    <x v="4"/>
    <x v="0"/>
    <x v="0"/>
    <x v="0"/>
    <n v="5"/>
    <n v="2500"/>
    <n v="10"/>
    <x v="113"/>
    <x v="1"/>
    <n v="3035.08"/>
    <n v="0.26978488888888891"/>
    <x v="0"/>
    <s v="UPI"/>
    <n v="3"/>
    <s v="No"/>
  </r>
  <r>
    <s v="ORD02594"/>
    <d v="2026-03-10T00:00:00"/>
    <s v="2026"/>
    <n v="3"/>
    <x v="2"/>
    <d v="2026-03-13T00:00:00"/>
    <n v="3"/>
    <s v="CUST2302"/>
    <s v="Krish Magar"/>
    <x v="1"/>
    <n v="46"/>
    <s v="Senior"/>
    <s v="Chennai"/>
    <x v="6"/>
    <x v="1"/>
    <x v="0"/>
    <x v="0"/>
    <n v="5"/>
    <n v="2500"/>
    <n v="25"/>
    <x v="362"/>
    <x v="0"/>
    <n v="3515.99"/>
    <n v="0.37503893333333332"/>
    <x v="2"/>
    <s v="UPI"/>
    <n v="4"/>
    <s v="No"/>
  </r>
  <r>
    <s v="ORD02599"/>
    <d v="2025-03-03T00:00:00"/>
    <s v="2025"/>
    <n v="3"/>
    <x v="2"/>
    <d v="2025-03-07T00:00:00"/>
    <n v="4"/>
    <s v="CUST3454"/>
    <s v="Fateh Sachdev"/>
    <x v="0"/>
    <n v="51"/>
    <s v="Senior"/>
    <s v="Delhi"/>
    <x v="4"/>
    <x v="0"/>
    <x v="0"/>
    <x v="4"/>
    <n v="5"/>
    <n v="3200"/>
    <n v="25"/>
    <x v="35"/>
    <x v="1"/>
    <n v="4872.03"/>
    <n v="0.40600249999999999"/>
    <x v="1"/>
    <s v="UPI"/>
    <n v="1"/>
    <s v="No"/>
  </r>
  <r>
    <s v="ORD02611"/>
    <d v="2025-03-30T00:00:00"/>
    <s v="2025"/>
    <n v="3"/>
    <x v="2"/>
    <d v="2025-04-05T00:00:00"/>
    <n v="6"/>
    <s v="CUST8739"/>
    <s v="Pari Sani"/>
    <x v="0"/>
    <n v="23"/>
    <s v="Senior"/>
    <s v="Ahmedabad"/>
    <x v="5"/>
    <x v="3"/>
    <x v="0"/>
    <x v="11"/>
    <n v="3"/>
    <n v="4000"/>
    <n v="25"/>
    <x v="51"/>
    <x v="0"/>
    <n v="1753.81"/>
    <n v="0.19486777777777778"/>
    <x v="0"/>
    <s v="Card"/>
    <n v="1"/>
    <s v="No"/>
  </r>
  <r>
    <s v="ORD02629"/>
    <d v="2026-03-03T00:00:00"/>
    <s v="2026"/>
    <n v="3"/>
    <x v="2"/>
    <d v="2026-03-10T00:00:00"/>
    <n v="7"/>
    <s v="CUST4758"/>
    <s v="Dhruv Singhal"/>
    <x v="1"/>
    <n v="64"/>
    <s v="Senior"/>
    <s v="Patna"/>
    <x v="9"/>
    <x v="2"/>
    <x v="1"/>
    <x v="2"/>
    <n v="5"/>
    <n v="55000"/>
    <n v="5"/>
    <x v="363"/>
    <x v="1"/>
    <n v="57672.76"/>
    <n v="0.22075697607655503"/>
    <x v="2"/>
    <s v="Card"/>
    <n v="3"/>
    <s v="No"/>
  </r>
  <r>
    <s v="ORD02672"/>
    <d v="2025-03-26T00:00:00"/>
    <s v="2025"/>
    <n v="3"/>
    <x v="2"/>
    <d v="2025-03-29T00:00:00"/>
    <n v="3"/>
    <s v="CUST5179"/>
    <s v="Faiyaz Bhavsar"/>
    <x v="1"/>
    <n v="20"/>
    <s v="Teen"/>
    <s v="Lucknow"/>
    <x v="0"/>
    <x v="0"/>
    <x v="1"/>
    <x v="18"/>
    <n v="8"/>
    <n v="18000"/>
    <n v="0"/>
    <x v="40"/>
    <x v="1"/>
    <n v="51864.62"/>
    <n v="0.36017097222222222"/>
    <x v="0"/>
    <s v="UPI"/>
    <n v="5"/>
    <s v="No"/>
  </r>
  <r>
    <s v="ORD02673"/>
    <d v="2026-03-15T00:00:00"/>
    <s v="2026"/>
    <n v="3"/>
    <x v="2"/>
    <d v="2026-03-20T00:00:00"/>
    <n v="5"/>
    <s v="CUST6335"/>
    <s v="Reyansh Wali"/>
    <x v="1"/>
    <n v="35"/>
    <s v="Senior"/>
    <s v="Kolkata"/>
    <x v="3"/>
    <x v="2"/>
    <x v="4"/>
    <x v="16"/>
    <n v="7"/>
    <n v="800"/>
    <n v="0"/>
    <x v="60"/>
    <x v="0"/>
    <n v="1362.38"/>
    <n v="0.24328214285714286"/>
    <x v="1"/>
    <s v="Card"/>
    <n v="3"/>
    <s v="No"/>
  </r>
  <r>
    <s v="ORD02681"/>
    <d v="2025-03-07T00:00:00"/>
    <s v="2025"/>
    <n v="3"/>
    <x v="2"/>
    <d v="2025-03-08T00:00:00"/>
    <n v="1"/>
    <s v="CUST3590"/>
    <s v="Kimaya Goyal"/>
    <x v="0"/>
    <n v="41"/>
    <s v="Senior"/>
    <s v="Jaipur"/>
    <x v="2"/>
    <x v="0"/>
    <x v="2"/>
    <x v="15"/>
    <n v="2"/>
    <n v="15000"/>
    <n v="25"/>
    <x v="208"/>
    <x v="1"/>
    <n v="2739.73"/>
    <n v="0.12176577777777778"/>
    <x v="2"/>
    <s v="Card"/>
    <n v="3"/>
    <s v="No"/>
  </r>
  <r>
    <s v="ORD02688"/>
    <d v="2025-03-10T00:00:00"/>
    <s v="2025"/>
    <n v="3"/>
    <x v="2"/>
    <d v="2025-03-14T00:00:00"/>
    <n v="4"/>
    <s v="CUST9471"/>
    <s v="Anahita Chakraborty"/>
    <x v="0"/>
    <n v="50"/>
    <s v="Senior"/>
    <s v="Bengaluru"/>
    <x v="1"/>
    <x v="1"/>
    <x v="1"/>
    <x v="2"/>
    <n v="7"/>
    <n v="55000"/>
    <n v="5"/>
    <x v="364"/>
    <x v="1"/>
    <n v="54302.76"/>
    <n v="0.1484696103896104"/>
    <x v="0"/>
    <s v="UPI"/>
    <n v="2"/>
    <s v="No"/>
  </r>
  <r>
    <s v="ORD02704"/>
    <d v="2026-03-01T00:00:00"/>
    <s v="2026"/>
    <n v="3"/>
    <x v="2"/>
    <d v="2026-03-02T00:00:00"/>
    <n v="1"/>
    <s v="CUST1061"/>
    <s v="Shalv Karan"/>
    <x v="1"/>
    <n v="42"/>
    <s v="Senior"/>
    <s v="Patna"/>
    <x v="9"/>
    <x v="2"/>
    <x v="2"/>
    <x v="15"/>
    <n v="3"/>
    <n v="15000"/>
    <n v="0"/>
    <x v="177"/>
    <x v="1"/>
    <n v="6619.07"/>
    <n v="0.14709044444444444"/>
    <x v="1"/>
    <s v="Cash"/>
    <n v="2"/>
    <s v="No"/>
  </r>
  <r>
    <s v="ORD02708"/>
    <d v="2025-03-26T00:00:00"/>
    <s v="2025"/>
    <n v="3"/>
    <x v="2"/>
    <d v="2025-04-02T00:00:00"/>
    <n v="7"/>
    <s v="CUST5540"/>
    <s v="Drishya Yohannan"/>
    <x v="0"/>
    <n v="25"/>
    <s v="Senior"/>
    <s v="Lucknow"/>
    <x v="0"/>
    <x v="0"/>
    <x v="4"/>
    <x v="13"/>
    <n v="6"/>
    <n v="4500"/>
    <n v="0"/>
    <x v="180"/>
    <x v="1"/>
    <n v="10694.51"/>
    <n v="0.39609296296296298"/>
    <x v="2"/>
    <s v="UPI"/>
    <n v="3"/>
    <s v="No"/>
  </r>
  <r>
    <s v="ORD02738"/>
    <d v="2026-03-03T00:00:00"/>
    <s v="2026"/>
    <n v="3"/>
    <x v="2"/>
    <d v="2026-03-06T00:00:00"/>
    <n v="3"/>
    <s v="CUST8089"/>
    <s v="Amani Buch"/>
    <x v="1"/>
    <n v="21"/>
    <s v="Senior"/>
    <s v="Jaipur"/>
    <x v="2"/>
    <x v="0"/>
    <x v="1"/>
    <x v="18"/>
    <n v="2"/>
    <n v="18000"/>
    <n v="5"/>
    <x v="15"/>
    <x v="1"/>
    <n v="8211.42"/>
    <n v="0.24010000000000001"/>
    <x v="0"/>
    <s v="Card"/>
    <n v="2"/>
    <s v="No"/>
  </r>
  <r>
    <s v="ORD02741"/>
    <d v="2025-03-29T00:00:00"/>
    <s v="2025"/>
    <n v="3"/>
    <x v="2"/>
    <d v="2025-04-03T00:00:00"/>
    <n v="5"/>
    <s v="CUST2083"/>
    <s v="Aayush Doctor"/>
    <x v="0"/>
    <n v="58"/>
    <s v="Senior"/>
    <s v="Delhi"/>
    <x v="4"/>
    <x v="0"/>
    <x v="4"/>
    <x v="16"/>
    <n v="1"/>
    <n v="800"/>
    <n v="15"/>
    <x v="365"/>
    <x v="0"/>
    <n v="242.38"/>
    <n v="0.35644117647058821"/>
    <x v="0"/>
    <s v="Cash"/>
    <n v="4"/>
    <s v="Yes"/>
  </r>
  <r>
    <s v="ORD02748"/>
    <d v="2026-03-05T00:00:00"/>
    <s v="2026"/>
    <n v="3"/>
    <x v="2"/>
    <d v="2026-03-08T00:00:00"/>
    <n v="3"/>
    <s v="CUST7546"/>
    <s v="Indrajit Bobal"/>
    <x v="1"/>
    <n v="34"/>
    <s v="Senior"/>
    <s v="Hyderabad"/>
    <x v="10"/>
    <x v="1"/>
    <x v="2"/>
    <x v="3"/>
    <n v="8"/>
    <n v="7000"/>
    <n v="20"/>
    <x v="366"/>
    <x v="1"/>
    <n v="10082.98"/>
    <n v="0.22506651785714285"/>
    <x v="0"/>
    <s v="Card"/>
    <n v="1"/>
    <s v="No"/>
  </r>
  <r>
    <s v="ORD02763"/>
    <d v="2025-03-09T00:00:00"/>
    <s v="2025"/>
    <n v="3"/>
    <x v="2"/>
    <d v="2025-03-13T00:00:00"/>
    <n v="4"/>
    <s v="CUST8319"/>
    <s v="Eshani Shanker"/>
    <x v="1"/>
    <n v="57"/>
    <s v="Senior"/>
    <s v="Patna"/>
    <x v="9"/>
    <x v="2"/>
    <x v="1"/>
    <x v="1"/>
    <n v="5"/>
    <n v="40000"/>
    <n v="0"/>
    <x v="164"/>
    <x v="1"/>
    <n v="35243.31"/>
    <n v="0.17621655"/>
    <x v="1"/>
    <s v="UPI"/>
    <n v="2"/>
    <s v="No"/>
  </r>
  <r>
    <s v="ORD02772"/>
    <d v="2025-03-31T00:00:00"/>
    <s v="2025"/>
    <n v="3"/>
    <x v="2"/>
    <d v="2025-04-05T00:00:00"/>
    <n v="5"/>
    <s v="CUST3778"/>
    <s v="Priyansh Barad"/>
    <x v="0"/>
    <n v="53"/>
    <s v="Senior"/>
    <s v="Lucknow"/>
    <x v="0"/>
    <x v="0"/>
    <x v="0"/>
    <x v="19"/>
    <n v="5"/>
    <n v="1200"/>
    <n v="10"/>
    <x v="234"/>
    <x v="0"/>
    <n v="629.6"/>
    <n v="0.11659259259259259"/>
    <x v="0"/>
    <s v="UPI"/>
    <n v="4"/>
    <s v="No"/>
  </r>
  <r>
    <s v="ORD02783"/>
    <d v="2025-03-29T00:00:00"/>
    <s v="2025"/>
    <n v="3"/>
    <x v="2"/>
    <d v="2025-04-05T00:00:00"/>
    <n v="7"/>
    <s v="CUST3158"/>
    <s v="Hrishita Ratta"/>
    <x v="1"/>
    <n v="58"/>
    <s v="Senior"/>
    <s v="Patna"/>
    <x v="9"/>
    <x v="2"/>
    <x v="3"/>
    <x v="22"/>
    <n v="5"/>
    <n v="300"/>
    <n v="25"/>
    <x v="367"/>
    <x v="0"/>
    <n v="405.67"/>
    <n v="0.36059555555555556"/>
    <x v="0"/>
    <s v="Card"/>
    <n v="5"/>
    <s v="No"/>
  </r>
  <r>
    <s v="ORD02805"/>
    <d v="2026-03-25T00:00:00"/>
    <s v="2026"/>
    <n v="3"/>
    <x v="2"/>
    <d v="2026-03-29T00:00:00"/>
    <n v="4"/>
    <s v="CUST2007"/>
    <s v="Arnav Tella"/>
    <x v="0"/>
    <n v="29"/>
    <s v="Senior"/>
    <s v="Ahmedabad"/>
    <x v="5"/>
    <x v="3"/>
    <x v="0"/>
    <x v="19"/>
    <n v="4"/>
    <n v="1200"/>
    <n v="5"/>
    <x v="47"/>
    <x v="0"/>
    <n v="583"/>
    <n v="0.12785087719298247"/>
    <x v="2"/>
    <s v="UPI"/>
    <n v="5"/>
    <s v="No"/>
  </r>
  <r>
    <s v="ORD02831"/>
    <d v="2026-03-15T00:00:00"/>
    <s v="2026"/>
    <n v="3"/>
    <x v="2"/>
    <d v="2026-03-17T00:00:00"/>
    <n v="2"/>
    <s v="CUST5466"/>
    <s v="Hunar Bakshi"/>
    <x v="1"/>
    <n v="24"/>
    <s v="Senior"/>
    <s v="Hyderabad"/>
    <x v="10"/>
    <x v="1"/>
    <x v="1"/>
    <x v="2"/>
    <n v="5"/>
    <n v="55000"/>
    <n v="5"/>
    <x v="363"/>
    <x v="1"/>
    <n v="39099.300000000003"/>
    <n v="0.14966239234449763"/>
    <x v="1"/>
    <s v="Card"/>
    <n v="5"/>
    <s v="No"/>
  </r>
  <r>
    <s v="ORD02842"/>
    <d v="2025-03-02T00:00:00"/>
    <s v="2025"/>
    <n v="3"/>
    <x v="2"/>
    <d v="2025-03-07T00:00:00"/>
    <n v="5"/>
    <s v="CUST2620"/>
    <s v="Dishani Sundaram"/>
    <x v="1"/>
    <n v="64"/>
    <s v="Senior"/>
    <s v="Jaipur"/>
    <x v="2"/>
    <x v="0"/>
    <x v="0"/>
    <x v="19"/>
    <n v="1"/>
    <n v="1200"/>
    <n v="25"/>
    <x v="132"/>
    <x v="0"/>
    <n v="301.3"/>
    <n v="0.33477777777777779"/>
    <x v="2"/>
    <s v="Card"/>
    <n v="3"/>
    <s v="No"/>
  </r>
  <r>
    <s v="ORD02864"/>
    <d v="2026-03-05T00:00:00"/>
    <s v="2026"/>
    <n v="3"/>
    <x v="2"/>
    <d v="2026-03-06T00:00:00"/>
    <n v="1"/>
    <s v="CUST7729"/>
    <s v="Farhan Sandal"/>
    <x v="1"/>
    <n v="37"/>
    <s v="Senior"/>
    <s v="Ahmedabad"/>
    <x v="5"/>
    <x v="3"/>
    <x v="1"/>
    <x v="10"/>
    <n v="7"/>
    <n v="25000"/>
    <n v="5"/>
    <x v="322"/>
    <x v="1"/>
    <n v="51426.78"/>
    <n v="0.309334015037594"/>
    <x v="2"/>
    <s v="UPI"/>
    <n v="3"/>
    <s v="No"/>
  </r>
  <r>
    <s v="ORD02888"/>
    <d v="2025-03-26T00:00:00"/>
    <s v="2025"/>
    <n v="3"/>
    <x v="2"/>
    <d v="2025-03-27T00:00:00"/>
    <n v="1"/>
    <s v="CUST5579"/>
    <s v="Kabir Ratti"/>
    <x v="0"/>
    <n v="19"/>
    <s v="Teen"/>
    <s v="Patna"/>
    <x v="9"/>
    <x v="2"/>
    <x v="4"/>
    <x v="24"/>
    <n v="7"/>
    <n v="1200"/>
    <n v="15"/>
    <x v="48"/>
    <x v="0"/>
    <n v="2004.8"/>
    <n v="0.28078431372549018"/>
    <x v="0"/>
    <s v="Card"/>
    <n v="5"/>
    <s v="No"/>
  </r>
  <r>
    <s v="ORD02892"/>
    <d v="2025-03-25T00:00:00"/>
    <s v="2025"/>
    <n v="3"/>
    <x v="2"/>
    <d v="2025-04-01T00:00:00"/>
    <n v="7"/>
    <s v="CUST4502"/>
    <s v="Advik Keer"/>
    <x v="0"/>
    <n v="34"/>
    <s v="Senior"/>
    <s v="Mumbai"/>
    <x v="7"/>
    <x v="3"/>
    <x v="0"/>
    <x v="0"/>
    <n v="8"/>
    <n v="2500"/>
    <n v="15"/>
    <x v="238"/>
    <x v="1"/>
    <n v="3935.25"/>
    <n v="0.23148529411764707"/>
    <x v="1"/>
    <s v="Card"/>
    <n v="5"/>
    <s v="No"/>
  </r>
  <r>
    <s v="ORD02920"/>
    <d v="2026-03-30T00:00:00"/>
    <s v="2026"/>
    <n v="3"/>
    <x v="2"/>
    <d v="2026-04-03T00:00:00"/>
    <n v="4"/>
    <s v="CUST7269"/>
    <s v="Ranbir Krishnamurthy"/>
    <x v="1"/>
    <n v="31"/>
    <s v="Senior"/>
    <s v="Jaipur"/>
    <x v="2"/>
    <x v="0"/>
    <x v="1"/>
    <x v="5"/>
    <n v="6"/>
    <n v="2000"/>
    <n v="15"/>
    <x v="368"/>
    <x v="1"/>
    <n v="3702.4"/>
    <n v="0.36298039215686273"/>
    <x v="2"/>
    <s v="Cash"/>
    <n v="1"/>
    <s v="No"/>
  </r>
  <r>
    <s v="ORD02939"/>
    <d v="2025-03-08T00:00:00"/>
    <s v="2025"/>
    <n v="3"/>
    <x v="2"/>
    <d v="2025-03-12T00:00:00"/>
    <n v="4"/>
    <s v="CUST9289"/>
    <s v="Aaryahi Lata"/>
    <x v="1"/>
    <n v="55"/>
    <s v="Senior"/>
    <s v="Bengaluru"/>
    <x v="1"/>
    <x v="1"/>
    <x v="4"/>
    <x v="9"/>
    <n v="3"/>
    <n v="1800"/>
    <n v="25"/>
    <x v="24"/>
    <x v="0"/>
    <n v="1390.26"/>
    <n v="0.34327407407407406"/>
    <x v="0"/>
    <s v="Card"/>
    <n v="3"/>
    <s v="No"/>
  </r>
  <r>
    <s v="ORD02941"/>
    <d v="2026-03-08T00:00:00"/>
    <s v="2026"/>
    <n v="3"/>
    <x v="2"/>
    <d v="2026-03-15T00:00:00"/>
    <n v="7"/>
    <s v="CUST5028"/>
    <s v="Kanav Rau"/>
    <x v="1"/>
    <n v="39"/>
    <s v="Senior"/>
    <s v="Bhubaneswar"/>
    <x v="8"/>
    <x v="2"/>
    <x v="2"/>
    <x v="15"/>
    <n v="6"/>
    <n v="15000"/>
    <n v="15"/>
    <x v="30"/>
    <x v="1"/>
    <n v="14818.3"/>
    <n v="0.1937032679738562"/>
    <x v="1"/>
    <s v="Cash"/>
    <n v="5"/>
    <s v="No"/>
  </r>
  <r>
    <s v="ORD02951"/>
    <d v="2026-03-15T00:00:00"/>
    <s v="2026"/>
    <n v="3"/>
    <x v="2"/>
    <d v="2026-03-21T00:00:00"/>
    <n v="6"/>
    <s v="CUST6080"/>
    <s v="Advika Seth"/>
    <x v="1"/>
    <n v="46"/>
    <s v="Senior"/>
    <s v="Bhubaneswar"/>
    <x v="8"/>
    <x v="2"/>
    <x v="3"/>
    <x v="22"/>
    <n v="8"/>
    <n v="300"/>
    <n v="15"/>
    <x v="62"/>
    <x v="0"/>
    <n v="252.4"/>
    <n v="0.12372549019607844"/>
    <x v="0"/>
    <s v="UPI"/>
    <n v="4"/>
    <s v="No"/>
  </r>
  <r>
    <s v="ORD02955"/>
    <d v="2025-03-20T00:00:00"/>
    <s v="2025"/>
    <n v="3"/>
    <x v="2"/>
    <d v="2025-03-23T00:00:00"/>
    <n v="3"/>
    <s v="CUST1665"/>
    <s v="Mahika Batra"/>
    <x v="1"/>
    <n v="56"/>
    <s v="Senior"/>
    <s v="Chennai"/>
    <x v="6"/>
    <x v="1"/>
    <x v="0"/>
    <x v="11"/>
    <n v="8"/>
    <n v="4000"/>
    <n v="25"/>
    <x v="13"/>
    <x v="1"/>
    <n v="8849.86"/>
    <n v="0.36874416666666671"/>
    <x v="1"/>
    <s v="UPI"/>
    <n v="5"/>
    <s v="No"/>
  </r>
  <r>
    <s v="ORD02983"/>
    <d v="2026-03-15T00:00:00"/>
    <s v="2026"/>
    <n v="3"/>
    <x v="2"/>
    <d v="2026-03-16T00:00:00"/>
    <n v="1"/>
    <s v="CUST9311"/>
    <s v="Anika Acharya"/>
    <x v="1"/>
    <n v="52"/>
    <s v="Senior"/>
    <s v="Ahmedabad"/>
    <x v="5"/>
    <x v="3"/>
    <x v="3"/>
    <x v="6"/>
    <n v="1"/>
    <n v="1200"/>
    <n v="20"/>
    <x v="338"/>
    <x v="0"/>
    <n v="124.22"/>
    <n v="0.12939583333333332"/>
    <x v="0"/>
    <s v="Card"/>
    <n v="2"/>
    <s v="No"/>
  </r>
  <r>
    <s v="ORD02986"/>
    <d v="2026-03-31T00:00:00"/>
    <s v="2026"/>
    <n v="3"/>
    <x v="2"/>
    <d v="2026-04-01T00:00:00"/>
    <n v="1"/>
    <s v="CUST4953"/>
    <s v="Tarini Loke"/>
    <x v="1"/>
    <n v="35"/>
    <s v="Senior"/>
    <s v="Delhi"/>
    <x v="4"/>
    <x v="0"/>
    <x v="2"/>
    <x v="15"/>
    <n v="3"/>
    <n v="15000"/>
    <n v="25"/>
    <x v="357"/>
    <x v="1"/>
    <n v="11796.82"/>
    <n v="0.34953540740740741"/>
    <x v="1"/>
    <s v="UPI"/>
    <n v="4"/>
    <s v="No"/>
  </r>
  <r>
    <s v="ORD02988"/>
    <d v="2026-03-01T00:00:00"/>
    <s v="2026"/>
    <n v="3"/>
    <x v="2"/>
    <d v="2026-03-08T00:00:00"/>
    <n v="7"/>
    <s v="CUST9432"/>
    <s v="Prisha Srinivas"/>
    <x v="1"/>
    <n v="24"/>
    <s v="Senior"/>
    <s v="Patna"/>
    <x v="9"/>
    <x v="2"/>
    <x v="3"/>
    <x v="22"/>
    <n v="7"/>
    <n v="300"/>
    <n v="10"/>
    <x v="369"/>
    <x v="0"/>
    <n v="385.05"/>
    <n v="0.20373015873015873"/>
    <x v="1"/>
    <s v="UPI"/>
    <n v="5"/>
    <s v="No"/>
  </r>
  <r>
    <s v="ORD02999"/>
    <d v="2026-03-31T00:00:00"/>
    <s v="2026"/>
    <n v="3"/>
    <x v="2"/>
    <d v="2026-04-02T00:00:00"/>
    <n v="2"/>
    <s v="CUST3338"/>
    <s v="Jhanvi Vasa"/>
    <x v="1"/>
    <n v="46"/>
    <s v="Senior"/>
    <s v="Patna"/>
    <x v="9"/>
    <x v="2"/>
    <x v="2"/>
    <x v="7"/>
    <n v="4"/>
    <n v="5000"/>
    <n v="25"/>
    <x v="107"/>
    <x v="1"/>
    <n v="1786.23"/>
    <n v="0.11908200000000001"/>
    <x v="1"/>
    <s v="Cash"/>
    <n v="4"/>
    <s v="No"/>
  </r>
  <r>
    <s v="ORD03010"/>
    <d v="2026-03-16T00:00:00"/>
    <s v="2026"/>
    <n v="3"/>
    <x v="2"/>
    <d v="2026-03-22T00:00:00"/>
    <n v="6"/>
    <s v="CUST6246"/>
    <s v="Hansh Tella"/>
    <x v="1"/>
    <n v="54"/>
    <s v="Senior"/>
    <s v="Patna"/>
    <x v="9"/>
    <x v="2"/>
    <x v="1"/>
    <x v="2"/>
    <n v="1"/>
    <n v="55000"/>
    <n v="25"/>
    <x v="26"/>
    <x v="1"/>
    <n v="17043.689999999999"/>
    <n v="0.41318036363636362"/>
    <x v="1"/>
    <s v="Card"/>
    <n v="5"/>
    <s v="No"/>
  </r>
  <r>
    <s v="ORD03015"/>
    <d v="2025-03-04T00:00:00"/>
    <s v="2025"/>
    <n v="3"/>
    <x v="2"/>
    <d v="2025-03-05T00:00:00"/>
    <n v="1"/>
    <s v="CUST1409"/>
    <s v="Kanav Hayer"/>
    <x v="1"/>
    <n v="56"/>
    <s v="Senior"/>
    <s v="Patna"/>
    <x v="9"/>
    <x v="2"/>
    <x v="2"/>
    <x v="15"/>
    <n v="5"/>
    <n v="15000"/>
    <n v="25"/>
    <x v="14"/>
    <x v="1"/>
    <n v="23814.68"/>
    <n v="0.42337208888888889"/>
    <x v="1"/>
    <s v="UPI"/>
    <n v="2"/>
    <s v="No"/>
  </r>
  <r>
    <s v="ORD03021"/>
    <d v="2025-03-02T00:00:00"/>
    <s v="2025"/>
    <n v="3"/>
    <x v="2"/>
    <d v="2025-03-08T00:00:00"/>
    <n v="6"/>
    <s v="CUST6615"/>
    <s v="Saira Mangal"/>
    <x v="0"/>
    <n v="46"/>
    <s v="Senior"/>
    <s v="Ahmedabad"/>
    <x v="5"/>
    <x v="3"/>
    <x v="4"/>
    <x v="16"/>
    <n v="5"/>
    <n v="800"/>
    <n v="20"/>
    <x v="254"/>
    <x v="0"/>
    <n v="1081.7"/>
    <n v="0.33803125000000001"/>
    <x v="0"/>
    <s v="UPI"/>
    <n v="5"/>
    <s v="No"/>
  </r>
  <r>
    <s v="ORD03033"/>
    <d v="2025-03-18T00:00:00"/>
    <s v="2025"/>
    <n v="3"/>
    <x v="2"/>
    <d v="2025-03-21T00:00:00"/>
    <n v="3"/>
    <s v="CUST4106"/>
    <s v="Vedika Madan"/>
    <x v="0"/>
    <n v="21"/>
    <s v="Senior"/>
    <s v="Kolkata"/>
    <x v="3"/>
    <x v="2"/>
    <x v="4"/>
    <x v="24"/>
    <n v="3"/>
    <n v="1200"/>
    <n v="20"/>
    <x v="86"/>
    <x v="0"/>
    <n v="1026.08"/>
    <n v="0.35627777777777775"/>
    <x v="2"/>
    <s v="UPI"/>
    <n v="5"/>
    <s v="No"/>
  </r>
  <r>
    <s v="ORD03070"/>
    <d v="2026-03-17T00:00:00"/>
    <s v="2026"/>
    <n v="3"/>
    <x v="2"/>
    <d v="2026-03-23T00:00:00"/>
    <n v="6"/>
    <s v="CUST3745"/>
    <s v="Hridaan Badami"/>
    <x v="0"/>
    <n v="35"/>
    <s v="Senior"/>
    <s v="Hyderabad"/>
    <x v="10"/>
    <x v="1"/>
    <x v="0"/>
    <x v="23"/>
    <n v="3"/>
    <n v="900"/>
    <n v="0"/>
    <x v="31"/>
    <x v="0"/>
    <n v="839.01"/>
    <n v="0.31074444444444443"/>
    <x v="0"/>
    <s v="Card"/>
    <n v="2"/>
    <s v="No"/>
  </r>
  <r>
    <s v="ORD03076"/>
    <d v="2025-03-14T00:00:00"/>
    <s v="2025"/>
    <n v="3"/>
    <x v="2"/>
    <d v="2025-03-17T00:00:00"/>
    <n v="3"/>
    <s v="CUST6850"/>
    <s v="Manikya Balasubramanian"/>
    <x v="1"/>
    <n v="37"/>
    <s v="Senior"/>
    <s v="Ahmedabad"/>
    <x v="5"/>
    <x v="3"/>
    <x v="0"/>
    <x v="0"/>
    <n v="4"/>
    <n v="2500"/>
    <n v="10"/>
    <x v="51"/>
    <x v="0"/>
    <n v="1216.53"/>
    <n v="0.13516999999999998"/>
    <x v="0"/>
    <s v="Cash"/>
    <n v="5"/>
    <s v="No"/>
  </r>
  <r>
    <s v="ORD03077"/>
    <d v="2025-03-05T00:00:00"/>
    <s v="2025"/>
    <n v="3"/>
    <x v="2"/>
    <d v="2025-03-08T00:00:00"/>
    <n v="3"/>
    <s v="CUST4310"/>
    <s v="Vanya Kala"/>
    <x v="1"/>
    <n v="65"/>
    <s v="Senior"/>
    <s v="Patna"/>
    <x v="9"/>
    <x v="2"/>
    <x v="1"/>
    <x v="2"/>
    <n v="1"/>
    <n v="55000"/>
    <n v="5"/>
    <x v="370"/>
    <x v="1"/>
    <n v="16529.990000000002"/>
    <n v="0.3163634449760766"/>
    <x v="0"/>
    <s v="Card"/>
    <n v="2"/>
    <s v="No"/>
  </r>
  <r>
    <s v="ORD03078"/>
    <d v="2025-03-12T00:00:00"/>
    <s v="2025"/>
    <n v="3"/>
    <x v="2"/>
    <d v="2025-03-14T00:00:00"/>
    <n v="2"/>
    <s v="CUST1807"/>
    <s v="Damini Sood"/>
    <x v="0"/>
    <n v="30"/>
    <s v="Senior"/>
    <s v="Patna"/>
    <x v="9"/>
    <x v="2"/>
    <x v="2"/>
    <x v="15"/>
    <n v="2"/>
    <n v="15000"/>
    <n v="5"/>
    <x v="131"/>
    <x v="1"/>
    <n v="9181.9"/>
    <n v="0.32217192982456139"/>
    <x v="1"/>
    <s v="Cash"/>
    <n v="1"/>
    <s v="No"/>
  </r>
  <r>
    <s v="ORD03089"/>
    <d v="2025-03-13T00:00:00"/>
    <s v="2025"/>
    <n v="3"/>
    <x v="2"/>
    <d v="2025-03-19T00:00:00"/>
    <n v="6"/>
    <s v="CUST1531"/>
    <s v="Kismat Chand"/>
    <x v="1"/>
    <n v="33"/>
    <s v="Senior"/>
    <s v="Pune"/>
    <x v="7"/>
    <x v="3"/>
    <x v="3"/>
    <x v="6"/>
    <n v="4"/>
    <n v="1200"/>
    <n v="0"/>
    <x v="7"/>
    <x v="0"/>
    <n v="1465.14"/>
    <n v="0.30523749999999999"/>
    <x v="2"/>
    <s v="Cash"/>
    <n v="2"/>
    <s v="No"/>
  </r>
  <r>
    <s v="ORD03091"/>
    <d v="2025-03-09T00:00:00"/>
    <s v="2025"/>
    <n v="3"/>
    <x v="2"/>
    <d v="2025-03-15T00:00:00"/>
    <n v="6"/>
    <s v="CUST4296"/>
    <s v="Kavya Vig"/>
    <x v="0"/>
    <n v="53"/>
    <s v="Senior"/>
    <s v="Delhi"/>
    <x v="4"/>
    <x v="0"/>
    <x v="3"/>
    <x v="21"/>
    <n v="6"/>
    <n v="60"/>
    <n v="0"/>
    <x v="45"/>
    <x v="0"/>
    <n v="41.11"/>
    <n v="0.11419444444444445"/>
    <x v="0"/>
    <s v="Cash"/>
    <n v="1"/>
    <s v="No"/>
  </r>
  <r>
    <s v="ORD03097"/>
    <d v="2025-03-04T00:00:00"/>
    <s v="2025"/>
    <n v="3"/>
    <x v="2"/>
    <d v="2025-03-07T00:00:00"/>
    <n v="3"/>
    <s v="CUST3654"/>
    <s v="Hiran Jayaraman"/>
    <x v="1"/>
    <n v="58"/>
    <s v="Senior"/>
    <s v="Hyderabad"/>
    <x v="10"/>
    <x v="1"/>
    <x v="4"/>
    <x v="9"/>
    <n v="7"/>
    <n v="1800"/>
    <n v="20"/>
    <x v="371"/>
    <x v="1"/>
    <n v="1448.81"/>
    <n v="0.14373115079365079"/>
    <x v="0"/>
    <s v="Cash"/>
    <n v="2"/>
    <s v="No"/>
  </r>
  <r>
    <s v="ORD03114"/>
    <d v="2026-03-14T00:00:00"/>
    <s v="2026"/>
    <n v="3"/>
    <x v="2"/>
    <d v="2026-03-15T00:00:00"/>
    <n v="1"/>
    <s v="CUST6370"/>
    <s v="Raghav Bal"/>
    <x v="1"/>
    <n v="63"/>
    <s v="Senior"/>
    <s v="Kolkata"/>
    <x v="3"/>
    <x v="2"/>
    <x v="1"/>
    <x v="10"/>
    <n v="5"/>
    <n v="25000"/>
    <n v="20"/>
    <x v="55"/>
    <x v="1"/>
    <n v="15045.19"/>
    <n v="0.1504519"/>
    <x v="2"/>
    <s v="Cash"/>
    <n v="5"/>
    <s v="No"/>
  </r>
  <r>
    <s v="ORD03115"/>
    <d v="2025-03-20T00:00:00"/>
    <s v="2025"/>
    <n v="3"/>
    <x v="2"/>
    <d v="2025-03-27T00:00:00"/>
    <n v="7"/>
    <s v="CUST5194"/>
    <s v="Anvi Wason"/>
    <x v="1"/>
    <n v="47"/>
    <s v="Senior"/>
    <s v="Jaipur"/>
    <x v="2"/>
    <x v="0"/>
    <x v="3"/>
    <x v="22"/>
    <n v="2"/>
    <n v="300"/>
    <n v="25"/>
    <x v="372"/>
    <x v="0"/>
    <n v="63.68"/>
    <n v="0.14151111111111112"/>
    <x v="0"/>
    <s v="UPI"/>
    <n v="5"/>
    <s v="No"/>
  </r>
  <r>
    <s v="ORD03140"/>
    <d v="2025-03-30T00:00:00"/>
    <s v="2025"/>
    <n v="3"/>
    <x v="2"/>
    <d v="2025-04-06T00:00:00"/>
    <n v="7"/>
    <s v="CUST3911"/>
    <s v="Kartik Ganguly"/>
    <x v="1"/>
    <n v="46"/>
    <s v="Senior"/>
    <s v="Patna"/>
    <x v="9"/>
    <x v="2"/>
    <x v="4"/>
    <x v="8"/>
    <n v="3"/>
    <n v="3500"/>
    <n v="10"/>
    <x v="161"/>
    <x v="0"/>
    <n v="3791.12"/>
    <n v="0.40117671957671958"/>
    <x v="1"/>
    <s v="Cash"/>
    <n v="4"/>
    <s v="No"/>
  </r>
  <r>
    <s v="ORD03162"/>
    <d v="2026-03-08T00:00:00"/>
    <s v="2026"/>
    <n v="3"/>
    <x v="2"/>
    <d v="2026-03-15T00:00:00"/>
    <n v="7"/>
    <s v="CUST1985"/>
    <s v="Prisha Contractor"/>
    <x v="0"/>
    <n v="42"/>
    <s v="Senior"/>
    <s v="Hyderabad"/>
    <x v="10"/>
    <x v="1"/>
    <x v="4"/>
    <x v="13"/>
    <n v="1"/>
    <n v="4500"/>
    <n v="25"/>
    <x v="198"/>
    <x v="0"/>
    <n v="1396.01"/>
    <n v="0.41363259259259261"/>
    <x v="0"/>
    <s v="Card"/>
    <n v="3"/>
    <s v="No"/>
  </r>
  <r>
    <s v="ORD03210"/>
    <d v="2026-03-22T00:00:00"/>
    <s v="2026"/>
    <n v="3"/>
    <x v="2"/>
    <d v="2026-03-29T00:00:00"/>
    <n v="7"/>
    <s v="CUST8077"/>
    <s v="Lakshit Divan"/>
    <x v="1"/>
    <n v="46"/>
    <s v="Senior"/>
    <s v="Delhi"/>
    <x v="4"/>
    <x v="0"/>
    <x v="3"/>
    <x v="17"/>
    <n v="5"/>
    <n v="450"/>
    <n v="25"/>
    <x v="373"/>
    <x v="0"/>
    <n v="756.86"/>
    <n v="0.44850962962962965"/>
    <x v="2"/>
    <s v="UPI"/>
    <n v="2"/>
    <s v="No"/>
  </r>
  <r>
    <s v="ORD03250"/>
    <d v="2025-03-19T00:00:00"/>
    <s v="2025"/>
    <n v="3"/>
    <x v="2"/>
    <d v="2025-03-25T00:00:00"/>
    <n v="6"/>
    <s v="CUST6493"/>
    <s v="Parinaaz Agrawal"/>
    <x v="1"/>
    <n v="29"/>
    <s v="Senior"/>
    <s v="Mumbai"/>
    <x v="7"/>
    <x v="3"/>
    <x v="4"/>
    <x v="16"/>
    <n v="2"/>
    <n v="800"/>
    <n v="20"/>
    <x v="335"/>
    <x v="0"/>
    <n v="450.21"/>
    <n v="0.35172656250000001"/>
    <x v="1"/>
    <s v="UPI"/>
    <n v="2"/>
    <s v="No"/>
  </r>
  <r>
    <s v="ORD03256"/>
    <d v="2026-03-20T00:00:00"/>
    <s v="2026"/>
    <n v="3"/>
    <x v="2"/>
    <d v="2026-03-27T00:00:00"/>
    <n v="7"/>
    <s v="CUST1735"/>
    <s v="Himmat Chhabra"/>
    <x v="1"/>
    <n v="25"/>
    <s v="Senior"/>
    <s v="Jaipur"/>
    <x v="2"/>
    <x v="0"/>
    <x v="1"/>
    <x v="18"/>
    <n v="8"/>
    <n v="18000"/>
    <n v="5"/>
    <x v="212"/>
    <x v="1"/>
    <n v="25987.919999999998"/>
    <n v="0.18997017543859648"/>
    <x v="2"/>
    <s v="UPI"/>
    <n v="1"/>
    <s v="No"/>
  </r>
  <r>
    <s v="ORD03290"/>
    <d v="2026-03-21T00:00:00"/>
    <s v="2026"/>
    <n v="3"/>
    <x v="2"/>
    <d v="2026-03-28T00:00:00"/>
    <n v="7"/>
    <s v="CUST9505"/>
    <s v="Ivan Krishna"/>
    <x v="1"/>
    <n v="39"/>
    <s v="Senior"/>
    <s v="Ahmedabad"/>
    <x v="5"/>
    <x v="3"/>
    <x v="3"/>
    <x v="21"/>
    <n v="4"/>
    <n v="60"/>
    <n v="5"/>
    <x v="219"/>
    <x v="0"/>
    <n v="44.31"/>
    <n v="0.1943421052631579"/>
    <x v="2"/>
    <s v="Card"/>
    <n v="5"/>
    <s v="Yes"/>
  </r>
  <r>
    <s v="ORD03295"/>
    <d v="2026-03-10T00:00:00"/>
    <s v="2026"/>
    <n v="3"/>
    <x v="2"/>
    <d v="2026-03-14T00:00:00"/>
    <n v="4"/>
    <s v="CUST9008"/>
    <s v="Ira Choudhary"/>
    <x v="1"/>
    <n v="58"/>
    <s v="Senior"/>
    <s v="Jaipur"/>
    <x v="2"/>
    <x v="0"/>
    <x v="0"/>
    <x v="11"/>
    <n v="3"/>
    <n v="4000"/>
    <n v="25"/>
    <x v="51"/>
    <x v="0"/>
    <n v="1571.68"/>
    <n v="0.17463111111111113"/>
    <x v="0"/>
    <s v="Card"/>
    <n v="2"/>
    <s v="No"/>
  </r>
  <r>
    <s v="ORD03320"/>
    <d v="2025-03-23T00:00:00"/>
    <s v="2025"/>
    <n v="3"/>
    <x v="2"/>
    <d v="2025-03-27T00:00:00"/>
    <n v="4"/>
    <s v="CUST7656"/>
    <s v="Urvi Sachdev"/>
    <x v="0"/>
    <n v="32"/>
    <s v="Senior"/>
    <s v="Hyderabad"/>
    <x v="10"/>
    <x v="1"/>
    <x v="2"/>
    <x v="12"/>
    <n v="5"/>
    <n v="25000"/>
    <n v="15"/>
    <x v="272"/>
    <x v="1"/>
    <n v="25398.17"/>
    <n v="0.23904159999999999"/>
    <x v="0"/>
    <s v="Card"/>
    <n v="2"/>
    <s v="No"/>
  </r>
  <r>
    <s v="ORD03334"/>
    <d v="2026-03-16T00:00:00"/>
    <s v="2026"/>
    <n v="3"/>
    <x v="2"/>
    <d v="2026-03-18T00:00:00"/>
    <n v="2"/>
    <s v="CUST8353"/>
    <s v="Siya Kala"/>
    <x v="1"/>
    <n v="64"/>
    <s v="Senior"/>
    <s v="Delhi"/>
    <x v="4"/>
    <x v="0"/>
    <x v="3"/>
    <x v="17"/>
    <n v="7"/>
    <n v="450"/>
    <n v="20"/>
    <x v="374"/>
    <x v="0"/>
    <n v="837.87"/>
    <n v="0.33248809523809525"/>
    <x v="2"/>
    <s v="Cash"/>
    <n v="5"/>
    <s v="No"/>
  </r>
  <r>
    <s v="ORD03338"/>
    <d v="2026-03-01T00:00:00"/>
    <s v="2026"/>
    <n v="3"/>
    <x v="2"/>
    <d v="2026-03-08T00:00:00"/>
    <n v="7"/>
    <s v="CUST4381"/>
    <s v="Chirag Bora"/>
    <x v="0"/>
    <n v="48"/>
    <s v="Senior"/>
    <s v="Jaipur"/>
    <x v="2"/>
    <x v="0"/>
    <x v="0"/>
    <x v="0"/>
    <n v="6"/>
    <n v="2500"/>
    <n v="5"/>
    <x v="299"/>
    <x v="1"/>
    <n v="4904.24"/>
    <n v="0.34415719298245612"/>
    <x v="1"/>
    <s v="Card"/>
    <n v="2"/>
    <s v="No"/>
  </r>
  <r>
    <s v="ORD03343"/>
    <d v="2026-03-08T00:00:00"/>
    <s v="2026"/>
    <n v="3"/>
    <x v="2"/>
    <d v="2026-03-09T00:00:00"/>
    <n v="1"/>
    <s v="CUST5746"/>
    <s v="Zoya Shanker"/>
    <x v="1"/>
    <n v="20"/>
    <s v="Teen"/>
    <s v="Chennai"/>
    <x v="6"/>
    <x v="1"/>
    <x v="3"/>
    <x v="20"/>
    <n v="3"/>
    <n v="1500"/>
    <n v="10"/>
    <x v="24"/>
    <x v="0"/>
    <n v="599.45000000000005"/>
    <n v="0.14801234567901236"/>
    <x v="1"/>
    <s v="Card"/>
    <n v="4"/>
    <s v="No"/>
  </r>
  <r>
    <s v="ORD03346"/>
    <d v="2026-03-25T00:00:00"/>
    <s v="2026"/>
    <n v="3"/>
    <x v="2"/>
    <d v="2026-03-26T00:00:00"/>
    <n v="1"/>
    <s v="CUST8825"/>
    <s v="Drishya Sachdev"/>
    <x v="1"/>
    <n v="29"/>
    <s v="Senior"/>
    <s v="Delhi"/>
    <x v="4"/>
    <x v="0"/>
    <x v="0"/>
    <x v="4"/>
    <n v="7"/>
    <n v="3200"/>
    <n v="10"/>
    <x v="269"/>
    <x v="1"/>
    <n v="8721.9"/>
    <n v="0.43263392857142857"/>
    <x v="1"/>
    <s v="Card"/>
    <n v="5"/>
    <s v="No"/>
  </r>
  <r>
    <s v="ORD03356"/>
    <d v="2025-03-31T00:00:00"/>
    <s v="2025"/>
    <n v="3"/>
    <x v="2"/>
    <d v="2025-04-02T00:00:00"/>
    <n v="2"/>
    <s v="CUST4432"/>
    <s v="Charvi Raval"/>
    <x v="0"/>
    <n v="25"/>
    <s v="Senior"/>
    <s v="Ahmedabad"/>
    <x v="5"/>
    <x v="3"/>
    <x v="3"/>
    <x v="21"/>
    <n v="7"/>
    <n v="60"/>
    <n v="10"/>
    <x v="258"/>
    <x v="0"/>
    <n v="167.67"/>
    <n v="0.44357142857142856"/>
    <x v="0"/>
    <s v="Card"/>
    <n v="1"/>
    <s v="Yes"/>
  </r>
  <r>
    <s v="ORD03359"/>
    <d v="2026-03-06T00:00:00"/>
    <s v="2026"/>
    <n v="3"/>
    <x v="2"/>
    <d v="2026-03-08T00:00:00"/>
    <n v="2"/>
    <s v="CUST2726"/>
    <s v="Chirag Cheema"/>
    <x v="0"/>
    <n v="22"/>
    <s v="Senior"/>
    <s v="Jaipur"/>
    <x v="2"/>
    <x v="0"/>
    <x v="1"/>
    <x v="1"/>
    <n v="2"/>
    <n v="40000"/>
    <n v="20"/>
    <x v="1"/>
    <x v="1"/>
    <n v="11015.51"/>
    <n v="0.17211734375000001"/>
    <x v="1"/>
    <s v="UPI"/>
    <n v="3"/>
    <s v="No"/>
  </r>
  <r>
    <s v="ORD03380"/>
    <d v="2026-03-02T00:00:00"/>
    <s v="2026"/>
    <n v="3"/>
    <x v="2"/>
    <d v="2026-03-05T00:00:00"/>
    <n v="3"/>
    <s v="CUST9002"/>
    <s v="Lagan Lad"/>
    <x v="1"/>
    <n v="49"/>
    <s v="Senior"/>
    <s v="Mumbai"/>
    <x v="7"/>
    <x v="3"/>
    <x v="2"/>
    <x v="14"/>
    <n v="4"/>
    <n v="30000"/>
    <n v="10"/>
    <x v="71"/>
    <x v="1"/>
    <n v="11339.42"/>
    <n v="0.10499462962962963"/>
    <x v="0"/>
    <s v="Cash"/>
    <n v="5"/>
    <s v="No"/>
  </r>
  <r>
    <s v="ORD03383"/>
    <d v="2025-03-28T00:00:00"/>
    <s v="2025"/>
    <n v="3"/>
    <x v="2"/>
    <d v="2025-04-02T00:00:00"/>
    <n v="5"/>
    <s v="CUST8334"/>
    <s v="Ojas Chowdhury"/>
    <x v="1"/>
    <n v="59"/>
    <s v="Senior"/>
    <s v="Hyderabad"/>
    <x v="10"/>
    <x v="1"/>
    <x v="0"/>
    <x v="23"/>
    <n v="3"/>
    <n v="900"/>
    <n v="20"/>
    <x v="70"/>
    <x v="0"/>
    <n v="955.94"/>
    <n v="0.44256481481481486"/>
    <x v="0"/>
    <s v="UPI"/>
    <n v="3"/>
    <s v="Yes"/>
  </r>
  <r>
    <s v="ORD03388"/>
    <d v="2026-03-03T00:00:00"/>
    <s v="2026"/>
    <n v="3"/>
    <x v="2"/>
    <d v="2026-03-09T00:00:00"/>
    <n v="6"/>
    <s v="CUST4509"/>
    <s v="Lavanya Kamdar"/>
    <x v="1"/>
    <n v="45"/>
    <s v="Senior"/>
    <s v="Bengaluru"/>
    <x v="1"/>
    <x v="1"/>
    <x v="3"/>
    <x v="20"/>
    <n v="8"/>
    <n v="1500"/>
    <n v="25"/>
    <x v="51"/>
    <x v="0"/>
    <n v="3684.2"/>
    <n v="0.40935555555555553"/>
    <x v="0"/>
    <s v="Card"/>
    <n v="3"/>
    <s v="Yes"/>
  </r>
  <r>
    <s v="ORD03390"/>
    <d v="2026-03-03T00:00:00"/>
    <s v="2026"/>
    <n v="3"/>
    <x v="2"/>
    <d v="2026-03-06T00:00:00"/>
    <n v="3"/>
    <s v="CUST3474"/>
    <s v="Neelofar Varghese"/>
    <x v="0"/>
    <n v="56"/>
    <s v="Senior"/>
    <s v="Pune"/>
    <x v="7"/>
    <x v="3"/>
    <x v="2"/>
    <x v="3"/>
    <n v="8"/>
    <n v="7000"/>
    <n v="20"/>
    <x v="366"/>
    <x v="1"/>
    <n v="16420.95"/>
    <n v="0.36653906250000001"/>
    <x v="0"/>
    <s v="Cash"/>
    <n v="4"/>
    <s v="No"/>
  </r>
  <r>
    <s v="ORD03412"/>
    <d v="2025-03-24T00:00:00"/>
    <s v="2025"/>
    <n v="3"/>
    <x v="2"/>
    <d v="2025-03-25T00:00:00"/>
    <n v="1"/>
    <s v="CUST6662"/>
    <s v="Arhaan Bumb"/>
    <x v="1"/>
    <n v="53"/>
    <s v="Senior"/>
    <s v="Bhubaneswar"/>
    <x v="8"/>
    <x v="2"/>
    <x v="0"/>
    <x v="0"/>
    <n v="4"/>
    <n v="2500"/>
    <n v="10"/>
    <x v="51"/>
    <x v="0"/>
    <n v="1859.73"/>
    <n v="0.20663666666666666"/>
    <x v="1"/>
    <s v="Card"/>
    <n v="3"/>
    <s v="Yes"/>
  </r>
  <r>
    <s v="ORD03447"/>
    <d v="2025-03-27T00:00:00"/>
    <s v="2025"/>
    <n v="3"/>
    <x v="2"/>
    <d v="2025-04-03T00:00:00"/>
    <n v="7"/>
    <s v="CUST5566"/>
    <s v="Parinaaz Lalla"/>
    <x v="1"/>
    <n v="24"/>
    <s v="Senior"/>
    <s v="Lucknow"/>
    <x v="0"/>
    <x v="0"/>
    <x v="1"/>
    <x v="2"/>
    <n v="7"/>
    <n v="55000"/>
    <n v="25"/>
    <x v="375"/>
    <x v="1"/>
    <n v="71602.37"/>
    <n v="0.24797357575757575"/>
    <x v="1"/>
    <s v="Card"/>
    <n v="3"/>
    <s v="No"/>
  </r>
  <r>
    <s v="ORD03451"/>
    <d v="2026-03-01T00:00:00"/>
    <s v="2026"/>
    <n v="3"/>
    <x v="2"/>
    <d v="2026-03-03T00:00:00"/>
    <n v="2"/>
    <s v="CUST8891"/>
    <s v="Jayant Dhaliwal"/>
    <x v="1"/>
    <n v="61"/>
    <s v="Senior"/>
    <s v="Patna"/>
    <x v="9"/>
    <x v="2"/>
    <x v="4"/>
    <x v="9"/>
    <n v="5"/>
    <n v="1800"/>
    <n v="15"/>
    <x v="33"/>
    <x v="0"/>
    <n v="2793.64"/>
    <n v="0.36518169934640521"/>
    <x v="1"/>
    <s v="Cash"/>
    <n v="4"/>
    <s v="No"/>
  </r>
  <r>
    <s v="ORD03454"/>
    <d v="2026-03-11T00:00:00"/>
    <s v="2026"/>
    <n v="3"/>
    <x v="2"/>
    <d v="2026-03-18T00:00:00"/>
    <n v="7"/>
    <s v="CUST6000"/>
    <s v="Rania Ganguly"/>
    <x v="0"/>
    <n v="62"/>
    <s v="Senior"/>
    <s v="Jaipur"/>
    <x v="2"/>
    <x v="0"/>
    <x v="2"/>
    <x v="7"/>
    <n v="8"/>
    <n v="5000"/>
    <n v="25"/>
    <x v="80"/>
    <x v="1"/>
    <n v="8382.1299999999992"/>
    <n v="0.27940433333333331"/>
    <x v="1"/>
    <s v="Cash"/>
    <n v="2"/>
    <s v="No"/>
  </r>
  <r>
    <s v="ORD03467"/>
    <d v="2026-03-02T00:00:00"/>
    <s v="2026"/>
    <n v="3"/>
    <x v="2"/>
    <d v="2026-03-07T00:00:00"/>
    <n v="5"/>
    <s v="CUST7659"/>
    <s v="Elakshi Kibe"/>
    <x v="0"/>
    <n v="27"/>
    <s v="Senior"/>
    <s v="Jaipur"/>
    <x v="2"/>
    <x v="0"/>
    <x v="3"/>
    <x v="21"/>
    <n v="4"/>
    <n v="60"/>
    <n v="25"/>
    <x v="280"/>
    <x v="0"/>
    <n v="26.67"/>
    <n v="0.14816666666666667"/>
    <x v="1"/>
    <s v="UPI"/>
    <n v="4"/>
    <s v="No"/>
  </r>
  <r>
    <s v="ORD03475"/>
    <d v="2026-03-15T00:00:00"/>
    <s v="2026"/>
    <n v="3"/>
    <x v="2"/>
    <d v="2026-03-19T00:00:00"/>
    <n v="4"/>
    <s v="CUST7261"/>
    <s v="Aaina Goda"/>
    <x v="0"/>
    <n v="46"/>
    <s v="Senior"/>
    <s v="Bhubaneswar"/>
    <x v="8"/>
    <x v="2"/>
    <x v="1"/>
    <x v="2"/>
    <n v="7"/>
    <n v="55000"/>
    <n v="20"/>
    <x v="376"/>
    <x v="1"/>
    <n v="130212.19"/>
    <n v="0.42276685064935066"/>
    <x v="0"/>
    <s v="Cash"/>
    <n v="3"/>
    <s v="No"/>
  </r>
  <r>
    <s v="ORD03482"/>
    <d v="2025-03-26T00:00:00"/>
    <s v="2025"/>
    <n v="3"/>
    <x v="2"/>
    <d v="2025-03-27T00:00:00"/>
    <n v="1"/>
    <s v="CUST3794"/>
    <s v="Tiya Raju"/>
    <x v="0"/>
    <n v="40"/>
    <s v="Senior"/>
    <s v="Kolkata"/>
    <x v="3"/>
    <x v="2"/>
    <x v="0"/>
    <x v="23"/>
    <n v="5"/>
    <n v="900"/>
    <n v="25"/>
    <x v="198"/>
    <x v="0"/>
    <n v="969.09"/>
    <n v="0.28713777777777777"/>
    <x v="1"/>
    <s v="Cash"/>
    <n v="4"/>
    <s v="No"/>
  </r>
  <r>
    <s v="ORD03485"/>
    <d v="2026-03-28T00:00:00"/>
    <s v="2026"/>
    <n v="3"/>
    <x v="2"/>
    <d v="2026-03-30T00:00:00"/>
    <n v="2"/>
    <s v="CUST8498"/>
    <s v="Anya Bhardwaj"/>
    <x v="0"/>
    <n v="32"/>
    <s v="Senior"/>
    <s v="Ahmedabad"/>
    <x v="5"/>
    <x v="3"/>
    <x v="4"/>
    <x v="24"/>
    <n v="6"/>
    <n v="1200"/>
    <n v="20"/>
    <x v="192"/>
    <x v="0"/>
    <n v="2379.09"/>
    <n v="0.41303645833333336"/>
    <x v="0"/>
    <s v="Card"/>
    <n v="1"/>
    <s v="No"/>
  </r>
  <r>
    <s v="ORD03496"/>
    <d v="2025-03-17T00:00:00"/>
    <s v="2025"/>
    <n v="3"/>
    <x v="2"/>
    <d v="2025-03-20T00:00:00"/>
    <n v="3"/>
    <s v="CUST7058"/>
    <s v="Jhanvi Gade"/>
    <x v="0"/>
    <n v="25"/>
    <s v="Senior"/>
    <s v="Mumbai"/>
    <x v="7"/>
    <x v="3"/>
    <x v="4"/>
    <x v="9"/>
    <n v="5"/>
    <n v="1800"/>
    <n v="15"/>
    <x v="33"/>
    <x v="0"/>
    <n v="3226.64"/>
    <n v="0.42178300653594769"/>
    <x v="0"/>
    <s v="Cash"/>
    <n v="4"/>
    <s v="No"/>
  </r>
  <r>
    <s v="ORD03509"/>
    <d v="2025-03-29T00:00:00"/>
    <s v="2025"/>
    <n v="3"/>
    <x v="2"/>
    <d v="2025-04-03T00:00:00"/>
    <n v="5"/>
    <s v="CUST1948"/>
    <s v="Kaira Shroff"/>
    <x v="0"/>
    <n v="30"/>
    <s v="Senior"/>
    <s v="Mumbai"/>
    <x v="7"/>
    <x v="3"/>
    <x v="1"/>
    <x v="18"/>
    <n v="8"/>
    <n v="18000"/>
    <n v="0"/>
    <x v="40"/>
    <x v="1"/>
    <n v="60094.27"/>
    <n v="0.41732131944444445"/>
    <x v="0"/>
    <s v="UPI"/>
    <n v="5"/>
    <s v="No"/>
  </r>
  <r>
    <s v="ORD03517"/>
    <d v="2025-03-24T00:00:00"/>
    <s v="2025"/>
    <n v="3"/>
    <x v="2"/>
    <d v="2025-03-25T00:00:00"/>
    <n v="1"/>
    <s v="CUST7919"/>
    <s v="Anahi Chacko"/>
    <x v="1"/>
    <n v="65"/>
    <s v="Senior"/>
    <s v="Patna"/>
    <x v="9"/>
    <x v="2"/>
    <x v="3"/>
    <x v="17"/>
    <n v="1"/>
    <n v="450"/>
    <n v="10"/>
    <x v="377"/>
    <x v="0"/>
    <n v="51.57"/>
    <n v="0.12733333333333333"/>
    <x v="0"/>
    <s v="Cash"/>
    <n v="5"/>
    <s v="No"/>
  </r>
  <r>
    <s v="ORD03530"/>
    <d v="2026-03-24T00:00:00"/>
    <s v="2026"/>
    <n v="3"/>
    <x v="2"/>
    <d v="2026-03-28T00:00:00"/>
    <n v="4"/>
    <s v="CUST1515"/>
    <s v="Mishti Sandal"/>
    <x v="0"/>
    <n v="64"/>
    <s v="Senior"/>
    <s v="Bengaluru"/>
    <x v="1"/>
    <x v="1"/>
    <x v="2"/>
    <x v="7"/>
    <n v="7"/>
    <n v="5000"/>
    <n v="10"/>
    <x v="103"/>
    <x v="1"/>
    <n v="4744.74"/>
    <n v="0.15062666666666666"/>
    <x v="0"/>
    <s v="Card"/>
    <n v="1"/>
    <s v="No"/>
  </r>
  <r>
    <s v="ORD03532"/>
    <d v="2025-03-13T00:00:00"/>
    <s v="2025"/>
    <n v="3"/>
    <x v="2"/>
    <d v="2025-03-16T00:00:00"/>
    <n v="3"/>
    <s v="CUST5073"/>
    <s v="Jayan Barad"/>
    <x v="0"/>
    <n v="21"/>
    <s v="Senior"/>
    <s v="Bengaluru"/>
    <x v="1"/>
    <x v="1"/>
    <x v="3"/>
    <x v="21"/>
    <n v="5"/>
    <n v="60"/>
    <n v="15"/>
    <x v="176"/>
    <x v="0"/>
    <n v="103.12"/>
    <n v="0.4043921568627451"/>
    <x v="1"/>
    <s v="Cash"/>
    <n v="4"/>
    <s v="No"/>
  </r>
  <r>
    <s v="ORD03537"/>
    <d v="2025-03-20T00:00:00"/>
    <s v="2025"/>
    <n v="3"/>
    <x v="2"/>
    <d v="2025-03-27T00:00:00"/>
    <n v="7"/>
    <s v="CUST6240"/>
    <s v="Eshani Boase"/>
    <x v="0"/>
    <n v="36"/>
    <s v="Senior"/>
    <s v="Jaipur"/>
    <x v="2"/>
    <x v="0"/>
    <x v="3"/>
    <x v="17"/>
    <n v="2"/>
    <n v="450"/>
    <n v="0"/>
    <x v="132"/>
    <x v="0"/>
    <n v="91.27"/>
    <n v="0.1014111111111111"/>
    <x v="0"/>
    <s v="Cash"/>
    <n v="1"/>
    <s v="No"/>
  </r>
  <r>
    <s v="ORD03546"/>
    <d v="2025-03-26T00:00:00"/>
    <s v="2025"/>
    <n v="3"/>
    <x v="2"/>
    <d v="2025-03-29T00:00:00"/>
    <n v="3"/>
    <s v="CUST8693"/>
    <s v="Rati Lala"/>
    <x v="0"/>
    <n v="41"/>
    <s v="Senior"/>
    <s v="Lucknow"/>
    <x v="0"/>
    <x v="0"/>
    <x v="4"/>
    <x v="9"/>
    <n v="5"/>
    <n v="1800"/>
    <n v="25"/>
    <x v="302"/>
    <x v="0"/>
    <n v="703.43"/>
    <n v="0.10421185185185185"/>
    <x v="2"/>
    <s v="Cash"/>
    <n v="4"/>
    <s v="No"/>
  </r>
  <r>
    <s v="ORD03582"/>
    <d v="2026-03-18T00:00:00"/>
    <s v="2026"/>
    <n v="3"/>
    <x v="2"/>
    <d v="2026-03-24T00:00:00"/>
    <n v="6"/>
    <s v="CUST3747"/>
    <s v="Hiran Vaidya"/>
    <x v="0"/>
    <n v="60"/>
    <s v="Senior"/>
    <s v="Bengaluru"/>
    <x v="1"/>
    <x v="1"/>
    <x v="4"/>
    <x v="24"/>
    <n v="7"/>
    <n v="1200"/>
    <n v="25"/>
    <x v="117"/>
    <x v="0"/>
    <n v="2315.04"/>
    <n v="0.36746666666666666"/>
    <x v="2"/>
    <s v="Card"/>
    <n v="5"/>
    <s v="Yes"/>
  </r>
  <r>
    <s v="ORD03594"/>
    <d v="2026-03-01T00:00:00"/>
    <s v="2026"/>
    <n v="3"/>
    <x v="2"/>
    <d v="2026-03-07T00:00:00"/>
    <n v="6"/>
    <s v="CUST5558"/>
    <s v="Fateh Rastogi"/>
    <x v="1"/>
    <n v="52"/>
    <s v="Senior"/>
    <s v="Chennai"/>
    <x v="6"/>
    <x v="1"/>
    <x v="1"/>
    <x v="10"/>
    <n v="1"/>
    <n v="25000"/>
    <n v="0"/>
    <x v="163"/>
    <x v="1"/>
    <n v="10193.74"/>
    <n v="0.40774959999999999"/>
    <x v="1"/>
    <s v="UPI"/>
    <n v="3"/>
    <s v="No"/>
  </r>
  <r>
    <s v="ORD03607"/>
    <d v="2026-03-19T00:00:00"/>
    <s v="2026"/>
    <n v="3"/>
    <x v="2"/>
    <d v="2026-03-21T00:00:00"/>
    <n v="2"/>
    <s v="CUST5597"/>
    <s v="Taimur Setty"/>
    <x v="1"/>
    <n v="34"/>
    <s v="Senior"/>
    <s v="Bhubaneswar"/>
    <x v="8"/>
    <x v="2"/>
    <x v="4"/>
    <x v="9"/>
    <n v="7"/>
    <n v="1800"/>
    <n v="0"/>
    <x v="228"/>
    <x v="1"/>
    <n v="4745.2299999999996"/>
    <n v="0.37660555555555553"/>
    <x v="1"/>
    <s v="Cash"/>
    <n v="1"/>
    <s v="No"/>
  </r>
  <r>
    <s v="ORD03608"/>
    <d v="2026-03-30T00:00:00"/>
    <s v="2026"/>
    <n v="3"/>
    <x v="2"/>
    <d v="2026-04-03T00:00:00"/>
    <n v="4"/>
    <s v="CUST1726"/>
    <s v="Aarav Dayal"/>
    <x v="1"/>
    <n v="54"/>
    <s v="Senior"/>
    <s v="Kolkata"/>
    <x v="3"/>
    <x v="2"/>
    <x v="2"/>
    <x v="12"/>
    <n v="5"/>
    <n v="25000"/>
    <n v="10"/>
    <x v="21"/>
    <x v="1"/>
    <n v="47701.86"/>
    <n v="0.42401653333333333"/>
    <x v="1"/>
    <s v="Card"/>
    <n v="4"/>
    <s v="No"/>
  </r>
  <r>
    <s v="ORD03612"/>
    <d v="2026-03-28T00:00:00"/>
    <s v="2026"/>
    <n v="3"/>
    <x v="2"/>
    <d v="2026-04-02T00:00:00"/>
    <n v="5"/>
    <s v="CUST9428"/>
    <s v="Sumer Bajwa"/>
    <x v="1"/>
    <n v="19"/>
    <s v="Teen"/>
    <s v="Lucknow"/>
    <x v="0"/>
    <x v="0"/>
    <x v="1"/>
    <x v="2"/>
    <n v="1"/>
    <n v="55000"/>
    <n v="15"/>
    <x v="378"/>
    <x v="1"/>
    <n v="19410.05"/>
    <n v="0.41518823529411764"/>
    <x v="2"/>
    <s v="Cash"/>
    <n v="5"/>
    <s v="No"/>
  </r>
  <r>
    <s v="ORD03628"/>
    <d v="2025-03-16T00:00:00"/>
    <s v="2025"/>
    <n v="3"/>
    <x v="2"/>
    <d v="2025-03-19T00:00:00"/>
    <n v="3"/>
    <s v="CUST7874"/>
    <s v="Samar Ahluwalia"/>
    <x v="1"/>
    <n v="39"/>
    <s v="Senior"/>
    <s v="Mumbai"/>
    <x v="7"/>
    <x v="3"/>
    <x v="2"/>
    <x v="12"/>
    <n v="1"/>
    <n v="25000"/>
    <n v="5"/>
    <x v="379"/>
    <x v="1"/>
    <n v="4076.09"/>
    <n v="0.17162484210526316"/>
    <x v="1"/>
    <s v="UPI"/>
    <n v="2"/>
    <s v="No"/>
  </r>
  <r>
    <s v="ORD03643"/>
    <d v="2025-03-30T00:00:00"/>
    <s v="2025"/>
    <n v="3"/>
    <x v="2"/>
    <d v="2025-04-05T00:00:00"/>
    <n v="6"/>
    <s v="CUST2315"/>
    <s v="Rasha Chacko"/>
    <x v="0"/>
    <n v="34"/>
    <s v="Senior"/>
    <s v="Patna"/>
    <x v="9"/>
    <x v="2"/>
    <x v="1"/>
    <x v="1"/>
    <n v="7"/>
    <n v="40000"/>
    <n v="5"/>
    <x v="380"/>
    <x v="1"/>
    <n v="27162.77"/>
    <n v="0.10211567669172933"/>
    <x v="1"/>
    <s v="UPI"/>
    <n v="5"/>
    <s v="Yes"/>
  </r>
  <r>
    <s v="ORD03644"/>
    <d v="2025-03-09T00:00:00"/>
    <s v="2025"/>
    <n v="3"/>
    <x v="2"/>
    <d v="2025-03-12T00:00:00"/>
    <n v="3"/>
    <s v="CUST2134"/>
    <s v="Himmat Bakshi"/>
    <x v="1"/>
    <n v="41"/>
    <s v="Senior"/>
    <s v="Pune"/>
    <x v="7"/>
    <x v="3"/>
    <x v="1"/>
    <x v="2"/>
    <n v="7"/>
    <n v="55000"/>
    <n v="5"/>
    <x v="364"/>
    <x v="1"/>
    <n v="39459.75"/>
    <n v="0.10788721804511278"/>
    <x v="0"/>
    <s v="Cash"/>
    <n v="4"/>
    <s v="No"/>
  </r>
  <r>
    <s v="ORD03646"/>
    <d v="2026-03-27T00:00:00"/>
    <s v="2026"/>
    <n v="3"/>
    <x v="2"/>
    <d v="2026-04-03T00:00:00"/>
    <n v="7"/>
    <s v="CUST9899"/>
    <s v="Parinaaz Kumer"/>
    <x v="0"/>
    <n v="55"/>
    <s v="Senior"/>
    <s v="Delhi"/>
    <x v="4"/>
    <x v="0"/>
    <x v="4"/>
    <x v="13"/>
    <n v="2"/>
    <n v="4500"/>
    <n v="5"/>
    <x v="95"/>
    <x v="0"/>
    <n v="1417.03"/>
    <n v="0.1657345029239766"/>
    <x v="0"/>
    <s v="Cash"/>
    <n v="4"/>
    <s v="No"/>
  </r>
  <r>
    <s v="ORD03661"/>
    <d v="2025-03-13T00:00:00"/>
    <s v="2025"/>
    <n v="3"/>
    <x v="2"/>
    <d v="2025-03-15T00:00:00"/>
    <n v="2"/>
    <s v="CUST2232"/>
    <s v="Vaibhav Cherian"/>
    <x v="1"/>
    <n v="30"/>
    <s v="Senior"/>
    <s v="Pune"/>
    <x v="7"/>
    <x v="3"/>
    <x v="1"/>
    <x v="10"/>
    <n v="6"/>
    <n v="25000"/>
    <n v="25"/>
    <x v="21"/>
    <x v="1"/>
    <n v="31664.11"/>
    <n v="0.28145875555555555"/>
    <x v="1"/>
    <s v="Cash"/>
    <n v="1"/>
    <s v="No"/>
  </r>
  <r>
    <s v="ORD03664"/>
    <d v="2026-03-16T00:00:00"/>
    <s v="2026"/>
    <n v="3"/>
    <x v="2"/>
    <d v="2026-03-22T00:00:00"/>
    <n v="6"/>
    <s v="CUST2600"/>
    <s v="Kanav Walla"/>
    <x v="1"/>
    <n v="50"/>
    <s v="Senior"/>
    <s v="Lucknow"/>
    <x v="0"/>
    <x v="0"/>
    <x v="4"/>
    <x v="24"/>
    <n v="3"/>
    <n v="1200"/>
    <n v="15"/>
    <x v="178"/>
    <x v="0"/>
    <n v="946"/>
    <n v="0.30915032679738563"/>
    <x v="2"/>
    <s v="Card"/>
    <n v="4"/>
    <s v="No"/>
  </r>
  <r>
    <s v="ORD03671"/>
    <d v="2026-03-14T00:00:00"/>
    <s v="2026"/>
    <n v="3"/>
    <x v="2"/>
    <d v="2026-03-19T00:00:00"/>
    <n v="5"/>
    <s v="CUST7670"/>
    <s v="Anahita Dash"/>
    <x v="0"/>
    <n v="31"/>
    <s v="Senior"/>
    <s v="Mumbai"/>
    <x v="7"/>
    <x v="3"/>
    <x v="3"/>
    <x v="20"/>
    <n v="3"/>
    <n v="1500"/>
    <n v="25"/>
    <x v="198"/>
    <x v="0"/>
    <n v="943.03"/>
    <n v="0.27941629629629627"/>
    <x v="2"/>
    <s v="UPI"/>
    <n v="5"/>
    <s v="No"/>
  </r>
  <r>
    <s v="ORD03677"/>
    <d v="2025-03-04T00:00:00"/>
    <s v="2025"/>
    <n v="3"/>
    <x v="2"/>
    <d v="2025-03-11T00:00:00"/>
    <n v="7"/>
    <s v="CUST7909"/>
    <s v="Keya Mandal"/>
    <x v="0"/>
    <n v="33"/>
    <s v="Senior"/>
    <s v="Chennai"/>
    <x v="6"/>
    <x v="1"/>
    <x v="1"/>
    <x v="1"/>
    <n v="3"/>
    <n v="40000"/>
    <n v="25"/>
    <x v="241"/>
    <x v="1"/>
    <n v="31033.87"/>
    <n v="0.34482077777777775"/>
    <x v="1"/>
    <s v="Card"/>
    <n v="5"/>
    <s v="No"/>
  </r>
  <r>
    <s v="ORD03689"/>
    <d v="2025-03-07T00:00:00"/>
    <s v="2025"/>
    <n v="3"/>
    <x v="2"/>
    <d v="2025-03-12T00:00:00"/>
    <n v="5"/>
    <s v="CUST9993"/>
    <s v="Divyansh Subramaniam"/>
    <x v="0"/>
    <n v="50"/>
    <s v="Senior"/>
    <s v="Patna"/>
    <x v="9"/>
    <x v="2"/>
    <x v="3"/>
    <x v="17"/>
    <n v="6"/>
    <n v="450"/>
    <n v="0"/>
    <x v="31"/>
    <x v="0"/>
    <n v="1200.6600000000001"/>
    <n v="0.44468888888888891"/>
    <x v="2"/>
    <s v="Cash"/>
    <n v="4"/>
    <s v="No"/>
  </r>
  <r>
    <s v="ORD03694"/>
    <d v="2025-03-05T00:00:00"/>
    <s v="2025"/>
    <n v="3"/>
    <x v="2"/>
    <d v="2025-03-09T00:00:00"/>
    <n v="4"/>
    <s v="CUST7218"/>
    <s v="Faiyaz Tank"/>
    <x v="0"/>
    <n v="44"/>
    <s v="Senior"/>
    <s v="Bhubaneswar"/>
    <x v="8"/>
    <x v="2"/>
    <x v="1"/>
    <x v="5"/>
    <n v="4"/>
    <n v="2000"/>
    <n v="0"/>
    <x v="94"/>
    <x v="0"/>
    <n v="2366.59"/>
    <n v="0.29582375"/>
    <x v="1"/>
    <s v="Card"/>
    <n v="4"/>
    <s v="Yes"/>
  </r>
  <r>
    <s v="ORD03698"/>
    <d v="2026-03-07T00:00:00"/>
    <s v="2026"/>
    <n v="3"/>
    <x v="2"/>
    <d v="2026-03-08T00:00:00"/>
    <n v="1"/>
    <s v="CUST9957"/>
    <s v="Oorja Khalsa"/>
    <x v="0"/>
    <n v="50"/>
    <s v="Senior"/>
    <s v="Jaipur"/>
    <x v="2"/>
    <x v="0"/>
    <x v="4"/>
    <x v="24"/>
    <n v="1"/>
    <n v="1200"/>
    <n v="10"/>
    <x v="214"/>
    <x v="0"/>
    <n v="445.18"/>
    <n v="0.41220370370370368"/>
    <x v="2"/>
    <s v="UPI"/>
    <n v="1"/>
    <s v="No"/>
  </r>
  <r>
    <s v="ORD03709"/>
    <d v="2025-03-26T00:00:00"/>
    <s v="2025"/>
    <n v="3"/>
    <x v="2"/>
    <d v="2025-03-31T00:00:00"/>
    <n v="5"/>
    <s v="CUST5674"/>
    <s v="Indrajit Dada"/>
    <x v="0"/>
    <n v="61"/>
    <s v="Senior"/>
    <s v="Pune"/>
    <x v="7"/>
    <x v="3"/>
    <x v="4"/>
    <x v="8"/>
    <n v="8"/>
    <n v="3500"/>
    <n v="10"/>
    <x v="150"/>
    <x v="1"/>
    <n v="9697.2099999999991"/>
    <n v="0.38480992063492059"/>
    <x v="0"/>
    <s v="UPI"/>
    <n v="1"/>
    <s v="No"/>
  </r>
  <r>
    <s v="ORD03713"/>
    <d v="2025-03-06T00:00:00"/>
    <s v="2025"/>
    <n v="3"/>
    <x v="2"/>
    <d v="2025-03-11T00:00:00"/>
    <n v="5"/>
    <s v="CUST7096"/>
    <s v="Faiyaz Soni"/>
    <x v="1"/>
    <n v="48"/>
    <s v="Senior"/>
    <s v="Jaipur"/>
    <x v="2"/>
    <x v="0"/>
    <x v="1"/>
    <x v="1"/>
    <n v="6"/>
    <n v="40000"/>
    <n v="0"/>
    <x v="381"/>
    <x v="1"/>
    <n v="99069.8"/>
    <n v="0.41279083333333333"/>
    <x v="1"/>
    <s v="Card"/>
    <n v="5"/>
    <s v="No"/>
  </r>
  <r>
    <s v="ORD03727"/>
    <d v="2026-03-10T00:00:00"/>
    <s v="2026"/>
    <n v="3"/>
    <x v="2"/>
    <d v="2026-03-12T00:00:00"/>
    <n v="2"/>
    <s v="CUST2008"/>
    <s v="Tushar Sankar"/>
    <x v="0"/>
    <n v="52"/>
    <s v="Senior"/>
    <s v="Pune"/>
    <x v="7"/>
    <x v="3"/>
    <x v="3"/>
    <x v="22"/>
    <n v="3"/>
    <n v="300"/>
    <n v="15"/>
    <x v="74"/>
    <x v="0"/>
    <n v="274.55"/>
    <n v="0.35888888888888892"/>
    <x v="1"/>
    <s v="Cash"/>
    <n v="1"/>
    <s v="Yes"/>
  </r>
  <r>
    <s v="ORD03728"/>
    <d v="2026-03-09T00:00:00"/>
    <s v="2026"/>
    <n v="3"/>
    <x v="2"/>
    <d v="2026-03-14T00:00:00"/>
    <n v="5"/>
    <s v="CUST3832"/>
    <s v="Mishti Subramaniam"/>
    <x v="0"/>
    <n v="37"/>
    <s v="Senior"/>
    <s v="Bhubaneswar"/>
    <x v="8"/>
    <x v="2"/>
    <x v="2"/>
    <x v="14"/>
    <n v="4"/>
    <n v="30000"/>
    <n v="10"/>
    <x v="71"/>
    <x v="1"/>
    <n v="15468.79"/>
    <n v="0.14322953703703706"/>
    <x v="0"/>
    <s v="Cash"/>
    <n v="3"/>
    <s v="No"/>
  </r>
  <r>
    <s v="ORD03734"/>
    <d v="2025-03-16T00:00:00"/>
    <s v="2025"/>
    <n v="3"/>
    <x v="2"/>
    <d v="2025-03-19T00:00:00"/>
    <n v="3"/>
    <s v="CUST1276"/>
    <s v="Seher Goel"/>
    <x v="0"/>
    <n v="55"/>
    <s v="Senior"/>
    <s v="Chennai"/>
    <x v="6"/>
    <x v="1"/>
    <x v="2"/>
    <x v="3"/>
    <n v="6"/>
    <n v="7000"/>
    <n v="0"/>
    <x v="216"/>
    <x v="1"/>
    <n v="4849.1899999999996"/>
    <n v="0.11545690476190475"/>
    <x v="2"/>
    <s v="UPI"/>
    <n v="5"/>
    <s v="No"/>
  </r>
  <r>
    <s v="ORD03747"/>
    <d v="2025-03-05T00:00:00"/>
    <s v="2025"/>
    <n v="3"/>
    <x v="2"/>
    <d v="2025-03-08T00:00:00"/>
    <n v="3"/>
    <s v="CUST7886"/>
    <s v="Anya Rattan"/>
    <x v="1"/>
    <n v="26"/>
    <s v="Senior"/>
    <s v="Patna"/>
    <x v="9"/>
    <x v="2"/>
    <x v="1"/>
    <x v="18"/>
    <n v="4"/>
    <n v="18000"/>
    <n v="0"/>
    <x v="202"/>
    <x v="1"/>
    <n v="8366.7800000000007"/>
    <n v="0.11620527777777778"/>
    <x v="2"/>
    <s v="Card"/>
    <n v="2"/>
    <s v="Yes"/>
  </r>
  <r>
    <s v="ORD03752"/>
    <d v="2026-03-12T00:00:00"/>
    <s v="2026"/>
    <n v="3"/>
    <x v="2"/>
    <d v="2026-03-17T00:00:00"/>
    <n v="5"/>
    <s v="CUST2931"/>
    <s v="Anvi Bhagat"/>
    <x v="0"/>
    <n v="21"/>
    <s v="Senior"/>
    <s v="Jaipur"/>
    <x v="2"/>
    <x v="0"/>
    <x v="2"/>
    <x v="12"/>
    <n v="1"/>
    <n v="25000"/>
    <n v="20"/>
    <x v="245"/>
    <x v="1"/>
    <n v="4375.08"/>
    <n v="0.218754"/>
    <x v="1"/>
    <s v="Cash"/>
    <n v="4"/>
    <s v="No"/>
  </r>
  <r>
    <s v="ORD03774"/>
    <d v="2026-03-19T00:00:00"/>
    <s v="2026"/>
    <n v="3"/>
    <x v="2"/>
    <d v="2026-03-25T00:00:00"/>
    <n v="6"/>
    <s v="CUST5755"/>
    <s v="Samarth Vaidya"/>
    <x v="0"/>
    <n v="19"/>
    <s v="Teen"/>
    <s v="Kolkata"/>
    <x v="3"/>
    <x v="2"/>
    <x v="3"/>
    <x v="17"/>
    <n v="8"/>
    <n v="450"/>
    <n v="10"/>
    <x v="271"/>
    <x v="0"/>
    <n v="1310.03"/>
    <n v="0.40433024691358022"/>
    <x v="1"/>
    <s v="Card"/>
    <n v="2"/>
    <s v="No"/>
  </r>
  <r>
    <s v="ORD03807"/>
    <d v="2025-03-13T00:00:00"/>
    <s v="2025"/>
    <n v="3"/>
    <x v="2"/>
    <d v="2025-03-18T00:00:00"/>
    <n v="5"/>
    <s v="CUST1651"/>
    <s v="Anvi Bir"/>
    <x v="1"/>
    <n v="59"/>
    <s v="Senior"/>
    <s v="Jaipur"/>
    <x v="2"/>
    <x v="0"/>
    <x v="2"/>
    <x v="14"/>
    <n v="5"/>
    <n v="30000"/>
    <n v="15"/>
    <x v="274"/>
    <x v="1"/>
    <n v="55116.2"/>
    <n v="0.43228392156862744"/>
    <x v="0"/>
    <s v="Cash"/>
    <n v="3"/>
    <s v="No"/>
  </r>
  <r>
    <s v="ORD03821"/>
    <d v="2026-03-11T00:00:00"/>
    <s v="2026"/>
    <n v="3"/>
    <x v="2"/>
    <d v="2026-03-17T00:00:00"/>
    <n v="6"/>
    <s v="CUST6009"/>
    <s v="Devansh Verma"/>
    <x v="1"/>
    <n v="42"/>
    <s v="Senior"/>
    <s v="Patna"/>
    <x v="9"/>
    <x v="2"/>
    <x v="0"/>
    <x v="11"/>
    <n v="4"/>
    <n v="4000"/>
    <n v="25"/>
    <x v="35"/>
    <x v="1"/>
    <n v="3276.3"/>
    <n v="0.27302500000000002"/>
    <x v="1"/>
    <s v="Card"/>
    <n v="1"/>
    <s v="No"/>
  </r>
  <r>
    <s v="ORD03824"/>
    <d v="2026-03-11T00:00:00"/>
    <s v="2026"/>
    <n v="3"/>
    <x v="2"/>
    <d v="2026-03-14T00:00:00"/>
    <n v="3"/>
    <s v="CUST6219"/>
    <s v="Keya Datta"/>
    <x v="1"/>
    <n v="37"/>
    <s v="Senior"/>
    <s v="Hyderabad"/>
    <x v="10"/>
    <x v="1"/>
    <x v="2"/>
    <x v="12"/>
    <n v="5"/>
    <n v="25000"/>
    <n v="10"/>
    <x v="21"/>
    <x v="1"/>
    <n v="26166.38"/>
    <n v="0.23259004444444445"/>
    <x v="0"/>
    <s v="UPI"/>
    <n v="5"/>
    <s v="No"/>
  </r>
  <r>
    <s v="ORD03826"/>
    <d v="2025-03-29T00:00:00"/>
    <s v="2025"/>
    <n v="3"/>
    <x v="2"/>
    <d v="2025-04-05T00:00:00"/>
    <n v="7"/>
    <s v="CUST9523"/>
    <s v="Biju Gole"/>
    <x v="0"/>
    <n v="40"/>
    <s v="Senior"/>
    <s v="Kolkata"/>
    <x v="3"/>
    <x v="2"/>
    <x v="4"/>
    <x v="16"/>
    <n v="3"/>
    <n v="800"/>
    <n v="25"/>
    <x v="100"/>
    <x v="0"/>
    <n v="661.36"/>
    <n v="0.36742222222222221"/>
    <x v="1"/>
    <s v="Card"/>
    <n v="3"/>
    <s v="No"/>
  </r>
  <r>
    <s v="ORD03834"/>
    <d v="2026-03-09T00:00:00"/>
    <s v="2026"/>
    <n v="3"/>
    <x v="2"/>
    <d v="2026-03-12T00:00:00"/>
    <n v="3"/>
    <s v="CUST8710"/>
    <s v="Bhamini Sengupta"/>
    <x v="0"/>
    <n v="28"/>
    <s v="Senior"/>
    <s v="Pune"/>
    <x v="7"/>
    <x v="3"/>
    <x v="1"/>
    <x v="5"/>
    <n v="6"/>
    <n v="2000"/>
    <n v="5"/>
    <x v="205"/>
    <x v="1"/>
    <n v="4948.62"/>
    <n v="0.43408947368421053"/>
    <x v="2"/>
    <s v="Card"/>
    <n v="4"/>
    <s v="No"/>
  </r>
  <r>
    <s v="ORD03848"/>
    <d v="2025-03-19T00:00:00"/>
    <s v="2025"/>
    <n v="3"/>
    <x v="2"/>
    <d v="2025-03-22T00:00:00"/>
    <n v="3"/>
    <s v="CUST1917"/>
    <s v="Pranay Bhardwaj"/>
    <x v="1"/>
    <n v="47"/>
    <s v="Senior"/>
    <s v="Kolkata"/>
    <x v="3"/>
    <x v="2"/>
    <x v="4"/>
    <x v="9"/>
    <n v="7"/>
    <n v="1800"/>
    <n v="0"/>
    <x v="228"/>
    <x v="1"/>
    <n v="1678.49"/>
    <n v="0.13321349206349206"/>
    <x v="2"/>
    <s v="Cash"/>
    <n v="1"/>
    <s v="No"/>
  </r>
  <r>
    <s v="ORD03866"/>
    <d v="2026-03-30T00:00:00"/>
    <s v="2026"/>
    <n v="3"/>
    <x v="2"/>
    <d v="2026-04-04T00:00:00"/>
    <n v="5"/>
    <s v="CUST2064"/>
    <s v="Dharmajan Sridhar"/>
    <x v="1"/>
    <n v="61"/>
    <s v="Senior"/>
    <s v="Delhi"/>
    <x v="4"/>
    <x v="0"/>
    <x v="0"/>
    <x v="19"/>
    <n v="1"/>
    <n v="1200"/>
    <n v="20"/>
    <x v="338"/>
    <x v="0"/>
    <n v="125"/>
    <n v="0.13020833333333334"/>
    <x v="2"/>
    <s v="Cash"/>
    <n v="3"/>
    <s v="No"/>
  </r>
  <r>
    <s v="ORD03878"/>
    <d v="2025-03-09T00:00:00"/>
    <s v="2025"/>
    <n v="3"/>
    <x v="2"/>
    <d v="2025-03-10T00:00:00"/>
    <n v="1"/>
    <s v="CUST1590"/>
    <s v="Amira Reddy"/>
    <x v="1"/>
    <n v="30"/>
    <s v="Senior"/>
    <s v="Jaipur"/>
    <x v="2"/>
    <x v="0"/>
    <x v="1"/>
    <x v="10"/>
    <n v="3"/>
    <n v="25000"/>
    <n v="0"/>
    <x v="174"/>
    <x v="1"/>
    <n v="22233.82"/>
    <n v="0.29645093333333333"/>
    <x v="1"/>
    <s v="Cash"/>
    <n v="3"/>
    <s v="No"/>
  </r>
  <r>
    <s v="ORD03884"/>
    <d v="2026-03-17T00:00:00"/>
    <s v="2026"/>
    <n v="3"/>
    <x v="2"/>
    <d v="2026-03-20T00:00:00"/>
    <n v="3"/>
    <s v="CUST9989"/>
    <s v="Zoya Brahmbhatt"/>
    <x v="0"/>
    <n v="23"/>
    <s v="Senior"/>
    <s v="Hyderabad"/>
    <x v="10"/>
    <x v="1"/>
    <x v="4"/>
    <x v="16"/>
    <n v="3"/>
    <n v="800"/>
    <n v="20"/>
    <x v="252"/>
    <x v="0"/>
    <n v="433.56"/>
    <n v="0.2258125"/>
    <x v="0"/>
    <s v="Card"/>
    <n v="2"/>
    <s v="No"/>
  </r>
  <r>
    <s v="ORD03901"/>
    <d v="2025-03-12T00:00:00"/>
    <s v="2025"/>
    <n v="3"/>
    <x v="2"/>
    <d v="2025-03-14T00:00:00"/>
    <n v="2"/>
    <s v="CUST9070"/>
    <s v="Manikya Bhargava"/>
    <x v="0"/>
    <n v="18"/>
    <s v="Teen"/>
    <s v="Bengaluru"/>
    <x v="1"/>
    <x v="1"/>
    <x v="1"/>
    <x v="10"/>
    <n v="3"/>
    <n v="25000"/>
    <n v="0"/>
    <x v="174"/>
    <x v="1"/>
    <n v="20552.080000000002"/>
    <n v="0.27402773333333336"/>
    <x v="2"/>
    <s v="UPI"/>
    <n v="2"/>
    <s v="No"/>
  </r>
  <r>
    <s v="ORD03918"/>
    <d v="2025-03-25T00:00:00"/>
    <s v="2025"/>
    <n v="3"/>
    <x v="2"/>
    <d v="2025-03-27T00:00:00"/>
    <n v="2"/>
    <s v="CUST4265"/>
    <s v="Sana Bhatia"/>
    <x v="1"/>
    <n v="53"/>
    <s v="Senior"/>
    <s v="Lucknow"/>
    <x v="0"/>
    <x v="0"/>
    <x v="1"/>
    <x v="5"/>
    <n v="8"/>
    <n v="2000"/>
    <n v="25"/>
    <x v="35"/>
    <x v="1"/>
    <n v="4108.22"/>
    <n v="0.34235166666666667"/>
    <x v="0"/>
    <s v="Card"/>
    <n v="3"/>
    <s v="Yes"/>
  </r>
  <r>
    <s v="ORD03935"/>
    <d v="2025-03-08T00:00:00"/>
    <s v="2025"/>
    <n v="3"/>
    <x v="2"/>
    <d v="2025-03-13T00:00:00"/>
    <n v="5"/>
    <s v="CUST1766"/>
    <s v="Bhavin Chatterjee"/>
    <x v="1"/>
    <n v="43"/>
    <s v="Senior"/>
    <s v="Mumbai"/>
    <x v="7"/>
    <x v="3"/>
    <x v="4"/>
    <x v="9"/>
    <n v="8"/>
    <n v="1800"/>
    <n v="5"/>
    <x v="382"/>
    <x v="1"/>
    <n v="4684.45"/>
    <n v="0.34243055555555552"/>
    <x v="0"/>
    <s v="UPI"/>
    <n v="4"/>
    <s v="No"/>
  </r>
  <r>
    <s v="ORD03939"/>
    <d v="2025-03-08T00:00:00"/>
    <s v="2025"/>
    <n v="3"/>
    <x v="2"/>
    <d v="2025-03-14T00:00:00"/>
    <n v="6"/>
    <s v="CUST8071"/>
    <s v="Piya Konda"/>
    <x v="1"/>
    <n v="43"/>
    <s v="Senior"/>
    <s v="Chennai"/>
    <x v="6"/>
    <x v="1"/>
    <x v="1"/>
    <x v="18"/>
    <n v="3"/>
    <n v="18000"/>
    <n v="5"/>
    <x v="279"/>
    <x v="1"/>
    <n v="17482.669999999998"/>
    <n v="0.34079278752436643"/>
    <x v="1"/>
    <s v="Card"/>
    <n v="5"/>
    <s v="No"/>
  </r>
  <r>
    <s v="ORD03943"/>
    <d v="2025-03-23T00:00:00"/>
    <s v="2025"/>
    <n v="3"/>
    <x v="2"/>
    <d v="2025-03-26T00:00:00"/>
    <n v="3"/>
    <s v="CUST8836"/>
    <s v="Rania Kuruvilla"/>
    <x v="0"/>
    <n v="22"/>
    <s v="Senior"/>
    <s v="Ahmedabad"/>
    <x v="5"/>
    <x v="3"/>
    <x v="4"/>
    <x v="24"/>
    <n v="3"/>
    <n v="1200"/>
    <n v="5"/>
    <x v="144"/>
    <x v="0"/>
    <n v="403.49"/>
    <n v="0.1179795321637427"/>
    <x v="1"/>
    <s v="UPI"/>
    <n v="5"/>
    <s v="No"/>
  </r>
  <r>
    <s v="ORD03946"/>
    <d v="2025-03-22T00:00:00"/>
    <s v="2025"/>
    <n v="3"/>
    <x v="2"/>
    <d v="2025-03-25T00:00:00"/>
    <n v="3"/>
    <s v="CUST1132"/>
    <s v="Advik Date"/>
    <x v="0"/>
    <n v="41"/>
    <s v="Senior"/>
    <s v="Mumbai"/>
    <x v="7"/>
    <x v="3"/>
    <x v="2"/>
    <x v="15"/>
    <n v="2"/>
    <n v="15000"/>
    <n v="0"/>
    <x v="80"/>
    <x v="1"/>
    <n v="12447.56"/>
    <n v="0.41491866666666666"/>
    <x v="1"/>
    <s v="UPI"/>
    <n v="3"/>
    <s v="No"/>
  </r>
  <r>
    <s v="ORD03950"/>
    <d v="2026-03-04T00:00:00"/>
    <s v="2026"/>
    <n v="3"/>
    <x v="2"/>
    <d v="2026-03-07T00:00:00"/>
    <n v="3"/>
    <s v="CUST6069"/>
    <s v="Dharmajan Deshmukh"/>
    <x v="0"/>
    <n v="19"/>
    <s v="Teen"/>
    <s v="Bhubaneswar"/>
    <x v="8"/>
    <x v="2"/>
    <x v="3"/>
    <x v="20"/>
    <n v="3"/>
    <n v="1500"/>
    <n v="15"/>
    <x v="282"/>
    <x v="0"/>
    <n v="570.67999999999995"/>
    <n v="0.14919738562091503"/>
    <x v="1"/>
    <s v="Card"/>
    <n v="2"/>
    <s v="No"/>
  </r>
  <r>
    <s v="ORD03955"/>
    <d v="2026-03-24T00:00:00"/>
    <s v="2026"/>
    <n v="3"/>
    <x v="2"/>
    <d v="2026-03-25T00:00:00"/>
    <n v="1"/>
    <s v="CUST4890"/>
    <s v="Prerak Dhillon"/>
    <x v="0"/>
    <n v="37"/>
    <s v="Senior"/>
    <s v="Patna"/>
    <x v="9"/>
    <x v="2"/>
    <x v="1"/>
    <x v="2"/>
    <n v="6"/>
    <n v="55000"/>
    <n v="25"/>
    <x v="191"/>
    <x v="1"/>
    <n v="26226.77"/>
    <n v="0.10596674747474748"/>
    <x v="1"/>
    <s v="Card"/>
    <n v="3"/>
    <s v="No"/>
  </r>
  <r>
    <s v="ORD03959"/>
    <d v="2025-03-06T00:00:00"/>
    <s v="2025"/>
    <n v="3"/>
    <x v="2"/>
    <d v="2025-03-09T00:00:00"/>
    <n v="3"/>
    <s v="CUST9880"/>
    <s v="Taran Tailor"/>
    <x v="0"/>
    <n v="43"/>
    <s v="Senior"/>
    <s v="Hyderabad"/>
    <x v="10"/>
    <x v="1"/>
    <x v="0"/>
    <x v="0"/>
    <n v="2"/>
    <n v="2500"/>
    <n v="15"/>
    <x v="43"/>
    <x v="0"/>
    <n v="686.06"/>
    <n v="0.16142588235294117"/>
    <x v="2"/>
    <s v="UPI"/>
    <n v="1"/>
    <s v="No"/>
  </r>
  <r>
    <s v="ORD03994"/>
    <d v="2025-03-15T00:00:00"/>
    <s v="2025"/>
    <n v="3"/>
    <x v="2"/>
    <d v="2025-03-21T00:00:00"/>
    <n v="6"/>
    <s v="CUST6036"/>
    <s v="Ayesha Chakrabarti"/>
    <x v="1"/>
    <n v="55"/>
    <s v="Senior"/>
    <s v="Jaipur"/>
    <x v="2"/>
    <x v="0"/>
    <x v="1"/>
    <x v="1"/>
    <n v="2"/>
    <n v="40000"/>
    <n v="0"/>
    <x v="12"/>
    <x v="1"/>
    <n v="19098.39"/>
    <n v="0.23872987499999998"/>
    <x v="1"/>
    <s v="UPI"/>
    <n v="5"/>
    <s v="No"/>
  </r>
  <r>
    <s v="ORD03998"/>
    <d v="2026-03-03T00:00:00"/>
    <s v="2026"/>
    <n v="3"/>
    <x v="2"/>
    <d v="2026-03-10T00:00:00"/>
    <n v="7"/>
    <s v="CUST1422"/>
    <s v="Divyansh Lall"/>
    <x v="0"/>
    <n v="40"/>
    <s v="Senior"/>
    <s v="Bhubaneswar"/>
    <x v="8"/>
    <x v="2"/>
    <x v="3"/>
    <x v="6"/>
    <n v="2"/>
    <n v="1200"/>
    <n v="15"/>
    <x v="62"/>
    <x v="0"/>
    <n v="540.57000000000005"/>
    <n v="0.2649852941176471"/>
    <x v="2"/>
    <s v="Card"/>
    <n v="3"/>
    <s v="No"/>
  </r>
  <r>
    <s v="ORD00004"/>
    <d v="2026-04-08T00:00:00"/>
    <s v="2026"/>
    <n v="4"/>
    <x v="3"/>
    <d v="2026-04-11T00:00:00"/>
    <n v="3"/>
    <s v="CUST6635"/>
    <s v="Vaibhav Kalla"/>
    <x v="1"/>
    <n v="20"/>
    <s v="Teen"/>
    <s v="Patna"/>
    <x v="9"/>
    <x v="2"/>
    <x v="3"/>
    <x v="21"/>
    <n v="2"/>
    <n v="60"/>
    <n v="15"/>
    <x v="383"/>
    <x v="0"/>
    <n v="43.09"/>
    <n v="0.42245098039215689"/>
    <x v="1"/>
    <s v="UPI"/>
    <n v="3"/>
    <s v="No"/>
  </r>
  <r>
    <s v="ORD00008"/>
    <d v="2025-04-07T00:00:00"/>
    <s v="2025"/>
    <n v="4"/>
    <x v="3"/>
    <d v="2025-04-13T00:00:00"/>
    <n v="6"/>
    <s v="CUST9179"/>
    <s v="Mishti Wagle"/>
    <x v="1"/>
    <n v="59"/>
    <s v="Senior"/>
    <s v="Jaipur"/>
    <x v="2"/>
    <x v="0"/>
    <x v="2"/>
    <x v="14"/>
    <n v="3"/>
    <n v="30000"/>
    <n v="5"/>
    <x v="345"/>
    <x v="1"/>
    <n v="16181.2"/>
    <n v="0.18925380116959065"/>
    <x v="1"/>
    <s v="UPI"/>
    <n v="5"/>
    <s v="No"/>
  </r>
  <r>
    <s v="ORD00021"/>
    <d v="2025-04-26T00:00:00"/>
    <s v="2025"/>
    <n v="4"/>
    <x v="3"/>
    <d v="2025-04-28T00:00:00"/>
    <n v="2"/>
    <s v="CUST5861"/>
    <s v="Dishani Lall"/>
    <x v="0"/>
    <n v="21"/>
    <s v="Senior"/>
    <s v="Kolkata"/>
    <x v="3"/>
    <x v="2"/>
    <x v="0"/>
    <x v="0"/>
    <n v="6"/>
    <n v="2500"/>
    <n v="0"/>
    <x v="107"/>
    <x v="1"/>
    <n v="6486.75"/>
    <n v="0.43245"/>
    <x v="1"/>
    <s v="Card"/>
    <n v="4"/>
    <s v="No"/>
  </r>
  <r>
    <s v="ORD00027"/>
    <d v="2025-04-18T00:00:00"/>
    <s v="2025"/>
    <n v="4"/>
    <x v="3"/>
    <d v="2025-04-23T00:00:00"/>
    <n v="5"/>
    <s v="CUST9004"/>
    <s v="Madhup Kapoor"/>
    <x v="1"/>
    <n v="21"/>
    <s v="Senior"/>
    <s v="Bengaluru"/>
    <x v="1"/>
    <x v="1"/>
    <x v="3"/>
    <x v="17"/>
    <n v="1"/>
    <n v="450"/>
    <n v="0"/>
    <x v="372"/>
    <x v="0"/>
    <n v="149.96"/>
    <n v="0.33324444444444445"/>
    <x v="0"/>
    <s v="Card"/>
    <n v="2"/>
    <s v="No"/>
  </r>
  <r>
    <s v="ORD00031"/>
    <d v="2026-04-16T00:00:00"/>
    <s v="2026"/>
    <n v="4"/>
    <x v="3"/>
    <d v="2026-04-19T00:00:00"/>
    <n v="3"/>
    <s v="CUST3608"/>
    <s v="Nehmat Mangal"/>
    <x v="0"/>
    <n v="42"/>
    <s v="Senior"/>
    <s v="Hyderabad"/>
    <x v="10"/>
    <x v="1"/>
    <x v="3"/>
    <x v="20"/>
    <n v="4"/>
    <n v="1500"/>
    <n v="15"/>
    <x v="171"/>
    <x v="0"/>
    <n v="1670.86"/>
    <n v="0.32761960784313726"/>
    <x v="1"/>
    <s v="Card"/>
    <n v="2"/>
    <s v="No"/>
  </r>
  <r>
    <s v="ORD00044"/>
    <d v="2025-04-06T00:00:00"/>
    <s v="2025"/>
    <n v="4"/>
    <x v="3"/>
    <d v="2025-04-13T00:00:00"/>
    <n v="7"/>
    <s v="CUST7865"/>
    <s v="Biju Sinha"/>
    <x v="0"/>
    <n v="49"/>
    <s v="Senior"/>
    <s v="Mumbai"/>
    <x v="7"/>
    <x v="3"/>
    <x v="4"/>
    <x v="13"/>
    <n v="8"/>
    <n v="4500"/>
    <n v="0"/>
    <x v="298"/>
    <x v="1"/>
    <n v="11300.4"/>
    <n v="0.31390000000000001"/>
    <x v="0"/>
    <s v="Card"/>
    <n v="4"/>
    <s v="No"/>
  </r>
  <r>
    <s v="ORD00056"/>
    <d v="2025-04-10T00:00:00"/>
    <s v="2025"/>
    <n v="4"/>
    <x v="3"/>
    <d v="2025-04-16T00:00:00"/>
    <n v="6"/>
    <s v="CUST4155"/>
    <s v="Rasha Sule"/>
    <x v="1"/>
    <n v="25"/>
    <s v="Senior"/>
    <s v="Patna"/>
    <x v="9"/>
    <x v="2"/>
    <x v="0"/>
    <x v="19"/>
    <n v="4"/>
    <n v="1200"/>
    <n v="5"/>
    <x v="47"/>
    <x v="0"/>
    <n v="873.19"/>
    <n v="0.19148903508771931"/>
    <x v="1"/>
    <s v="Cash"/>
    <n v="3"/>
    <s v="No"/>
  </r>
  <r>
    <s v="ORD00076"/>
    <d v="2025-04-03T00:00:00"/>
    <s v="2025"/>
    <n v="4"/>
    <x v="3"/>
    <d v="2025-04-09T00:00:00"/>
    <n v="6"/>
    <s v="CUST2315"/>
    <s v="Ivan Sem"/>
    <x v="1"/>
    <n v="61"/>
    <s v="Senior"/>
    <s v="Lucknow"/>
    <x v="0"/>
    <x v="0"/>
    <x v="3"/>
    <x v="17"/>
    <n v="8"/>
    <n v="450"/>
    <n v="20"/>
    <x v="86"/>
    <x v="0"/>
    <n v="1259.81"/>
    <n v="0.43743402777777773"/>
    <x v="1"/>
    <s v="UPI"/>
    <n v="1"/>
    <s v="No"/>
  </r>
  <r>
    <s v="ORD00103"/>
    <d v="2025-04-15T00:00:00"/>
    <s v="2025"/>
    <n v="4"/>
    <x v="3"/>
    <d v="2025-04-18T00:00:00"/>
    <n v="3"/>
    <s v="CUST4531"/>
    <s v="Aaina Karan"/>
    <x v="0"/>
    <n v="40"/>
    <s v="Senior"/>
    <s v="Delhi"/>
    <x v="4"/>
    <x v="0"/>
    <x v="1"/>
    <x v="5"/>
    <n v="8"/>
    <n v="2000"/>
    <n v="20"/>
    <x v="158"/>
    <x v="1"/>
    <n v="2771.25"/>
    <n v="0.21650390624999999"/>
    <x v="1"/>
    <s v="Card"/>
    <n v="1"/>
    <s v="No"/>
  </r>
  <r>
    <s v="ORD00111"/>
    <d v="2025-04-12T00:00:00"/>
    <s v="2025"/>
    <n v="4"/>
    <x v="3"/>
    <d v="2025-04-17T00:00:00"/>
    <n v="5"/>
    <s v="CUST9307"/>
    <s v="Vardaniya Dora"/>
    <x v="1"/>
    <n v="47"/>
    <s v="Senior"/>
    <s v="Kolkata"/>
    <x v="3"/>
    <x v="2"/>
    <x v="0"/>
    <x v="0"/>
    <n v="8"/>
    <n v="2500"/>
    <n v="20"/>
    <x v="296"/>
    <x v="1"/>
    <n v="3549.71"/>
    <n v="0.22185687500000001"/>
    <x v="1"/>
    <s v="Card"/>
    <n v="3"/>
    <s v="No"/>
  </r>
  <r>
    <s v="ORD00119"/>
    <d v="2026-04-15T00:00:00"/>
    <s v="2026"/>
    <n v="4"/>
    <x v="3"/>
    <d v="2026-04-17T00:00:00"/>
    <n v="2"/>
    <s v="CUST9749"/>
    <s v="Ishaan Uppal"/>
    <x v="0"/>
    <n v="37"/>
    <s v="Senior"/>
    <s v="Jaipur"/>
    <x v="2"/>
    <x v="0"/>
    <x v="2"/>
    <x v="14"/>
    <n v="8"/>
    <n v="30000"/>
    <n v="15"/>
    <x v="384"/>
    <x v="1"/>
    <n v="36862.089999999997"/>
    <n v="0.18069651960784311"/>
    <x v="0"/>
    <s v="Card"/>
    <n v="4"/>
    <s v="No"/>
  </r>
  <r>
    <s v="ORD00123"/>
    <d v="2025-04-09T00:00:00"/>
    <s v="2025"/>
    <n v="4"/>
    <x v="3"/>
    <d v="2025-04-13T00:00:00"/>
    <n v="4"/>
    <s v="CUST8349"/>
    <s v="Elakshi Loke"/>
    <x v="0"/>
    <n v="23"/>
    <s v="Senior"/>
    <s v="Hyderabad"/>
    <x v="10"/>
    <x v="1"/>
    <x v="4"/>
    <x v="9"/>
    <n v="3"/>
    <n v="1800"/>
    <n v="20"/>
    <x v="222"/>
    <x v="0"/>
    <n v="522.38"/>
    <n v="0.12092129629629629"/>
    <x v="2"/>
    <s v="UPI"/>
    <n v="5"/>
    <s v="No"/>
  </r>
  <r>
    <s v="ORD00150"/>
    <d v="2026-04-15T00:00:00"/>
    <s v="2026"/>
    <n v="4"/>
    <x v="3"/>
    <d v="2026-04-18T00:00:00"/>
    <n v="3"/>
    <s v="CUST6555"/>
    <s v="Aaryahi Luthra"/>
    <x v="1"/>
    <n v="27"/>
    <s v="Senior"/>
    <s v="Mumbai"/>
    <x v="7"/>
    <x v="3"/>
    <x v="0"/>
    <x v="11"/>
    <n v="7"/>
    <n v="4000"/>
    <n v="20"/>
    <x v="213"/>
    <x v="1"/>
    <n v="9764.4"/>
    <n v="0.43591071428571426"/>
    <x v="0"/>
    <s v="UPI"/>
    <n v="1"/>
    <s v="No"/>
  </r>
  <r>
    <s v="ORD00196"/>
    <d v="2026-04-05T00:00:00"/>
    <s v="2026"/>
    <n v="4"/>
    <x v="3"/>
    <d v="2026-04-06T00:00:00"/>
    <n v="1"/>
    <s v="CUST2499"/>
    <s v="Eshani Grewal"/>
    <x v="0"/>
    <n v="37"/>
    <s v="Senior"/>
    <s v="Jaipur"/>
    <x v="2"/>
    <x v="0"/>
    <x v="4"/>
    <x v="8"/>
    <n v="2"/>
    <n v="3500"/>
    <n v="5"/>
    <x v="303"/>
    <x v="0"/>
    <n v="2789.32"/>
    <n v="0.4194466165413534"/>
    <x v="1"/>
    <s v="Cash"/>
    <n v="4"/>
    <s v="No"/>
  </r>
  <r>
    <s v="ORD00212"/>
    <d v="2025-04-02T00:00:00"/>
    <s v="2025"/>
    <n v="4"/>
    <x v="3"/>
    <d v="2025-04-04T00:00:00"/>
    <n v="2"/>
    <s v="CUST5873"/>
    <s v="Kismat Kashyap"/>
    <x v="0"/>
    <n v="61"/>
    <s v="Senior"/>
    <s v="Chennai"/>
    <x v="6"/>
    <x v="1"/>
    <x v="4"/>
    <x v="16"/>
    <n v="4"/>
    <n v="800"/>
    <n v="10"/>
    <x v="86"/>
    <x v="0"/>
    <n v="1178.1199999999999"/>
    <n v="0.40906944444444443"/>
    <x v="1"/>
    <s v="UPI"/>
    <n v="3"/>
    <s v="No"/>
  </r>
  <r>
    <s v="ORD00216"/>
    <d v="2026-04-13T00:00:00"/>
    <s v="2026"/>
    <n v="4"/>
    <x v="3"/>
    <d v="2026-04-18T00:00:00"/>
    <n v="5"/>
    <s v="CUST9115"/>
    <s v="Lagan Trivedi"/>
    <x v="0"/>
    <n v="54"/>
    <s v="Senior"/>
    <s v="Bengaluru"/>
    <x v="1"/>
    <x v="1"/>
    <x v="4"/>
    <x v="24"/>
    <n v="6"/>
    <n v="1200"/>
    <n v="20"/>
    <x v="192"/>
    <x v="0"/>
    <n v="933.62"/>
    <n v="0.16208680555555555"/>
    <x v="0"/>
    <s v="Cash"/>
    <n v="1"/>
    <s v="No"/>
  </r>
  <r>
    <s v="ORD00223"/>
    <d v="2025-04-19T00:00:00"/>
    <s v="2025"/>
    <n v="4"/>
    <x v="3"/>
    <d v="2025-04-24T00:00:00"/>
    <n v="5"/>
    <s v="CUST3139"/>
    <s v="Siya Bali"/>
    <x v="1"/>
    <n v="39"/>
    <s v="Senior"/>
    <s v="Bhubaneswar"/>
    <x v="8"/>
    <x v="2"/>
    <x v="1"/>
    <x v="2"/>
    <n v="2"/>
    <n v="55000"/>
    <n v="25"/>
    <x v="385"/>
    <x v="1"/>
    <n v="14490.18"/>
    <n v="0.17563854545454546"/>
    <x v="2"/>
    <s v="UPI"/>
    <n v="4"/>
    <s v="Yes"/>
  </r>
  <r>
    <s v="ORD00298"/>
    <d v="2025-04-04T00:00:00"/>
    <s v="2025"/>
    <n v="4"/>
    <x v="3"/>
    <d v="2025-04-08T00:00:00"/>
    <n v="4"/>
    <s v="CUST3508"/>
    <s v="Zara Maharaj"/>
    <x v="0"/>
    <n v="62"/>
    <s v="Senior"/>
    <s v="Bhubaneswar"/>
    <x v="8"/>
    <x v="2"/>
    <x v="1"/>
    <x v="5"/>
    <n v="7"/>
    <n v="2000"/>
    <n v="25"/>
    <x v="165"/>
    <x v="1"/>
    <n v="4353.8999999999996"/>
    <n v="0.41465714285714284"/>
    <x v="1"/>
    <s v="Cash"/>
    <n v="5"/>
    <s v="No"/>
  </r>
  <r>
    <s v="ORD00302"/>
    <d v="2026-04-09T00:00:00"/>
    <s v="2026"/>
    <n v="4"/>
    <x v="3"/>
    <d v="2026-04-12T00:00:00"/>
    <n v="3"/>
    <s v="CUST4787"/>
    <s v="Tiya Lall"/>
    <x v="1"/>
    <n v="36"/>
    <s v="Senior"/>
    <s v="Pune"/>
    <x v="7"/>
    <x v="3"/>
    <x v="3"/>
    <x v="6"/>
    <n v="2"/>
    <n v="1200"/>
    <n v="5"/>
    <x v="256"/>
    <x v="0"/>
    <n v="328.44"/>
    <n v="0.14405263157894738"/>
    <x v="1"/>
    <s v="UPI"/>
    <n v="3"/>
    <s v="No"/>
  </r>
  <r>
    <s v="ORD00314"/>
    <d v="2026-04-27T00:00:00"/>
    <s v="2026"/>
    <n v="4"/>
    <x v="3"/>
    <d v="2026-05-01T00:00:00"/>
    <n v="4"/>
    <s v="CUST4122"/>
    <s v="Ayesha Grewal"/>
    <x v="1"/>
    <n v="24"/>
    <s v="Senior"/>
    <s v="Delhi"/>
    <x v="4"/>
    <x v="0"/>
    <x v="1"/>
    <x v="18"/>
    <n v="2"/>
    <n v="18000"/>
    <n v="15"/>
    <x v="211"/>
    <x v="1"/>
    <n v="8871.3799999999992"/>
    <n v="0.28991437908496731"/>
    <x v="2"/>
    <s v="UPI"/>
    <n v="5"/>
    <s v="No"/>
  </r>
  <r>
    <s v="ORD00335"/>
    <d v="2025-04-09T00:00:00"/>
    <s v="2025"/>
    <n v="4"/>
    <x v="3"/>
    <d v="2025-04-11T00:00:00"/>
    <n v="2"/>
    <s v="CUST6633"/>
    <s v="Adira Rout"/>
    <x v="0"/>
    <n v="44"/>
    <s v="Senior"/>
    <s v="Bhubaneswar"/>
    <x v="8"/>
    <x v="2"/>
    <x v="0"/>
    <x v="19"/>
    <n v="3"/>
    <n v="1200"/>
    <n v="5"/>
    <x v="144"/>
    <x v="0"/>
    <n v="1274.72"/>
    <n v="0.3727251461988304"/>
    <x v="2"/>
    <s v="Cash"/>
    <n v="3"/>
    <s v="No"/>
  </r>
  <r>
    <s v="ORD00338"/>
    <d v="2025-04-21T00:00:00"/>
    <s v="2025"/>
    <n v="4"/>
    <x v="3"/>
    <d v="2025-04-23T00:00:00"/>
    <n v="2"/>
    <s v="CUST6971"/>
    <s v="Kashvi Kala"/>
    <x v="1"/>
    <n v="45"/>
    <s v="Senior"/>
    <s v="Chennai"/>
    <x v="6"/>
    <x v="1"/>
    <x v="1"/>
    <x v="5"/>
    <n v="4"/>
    <n v="2000"/>
    <n v="5"/>
    <x v="159"/>
    <x v="0"/>
    <n v="1525.55"/>
    <n v="0.20073026315789472"/>
    <x v="0"/>
    <s v="Card"/>
    <n v="4"/>
    <s v="No"/>
  </r>
  <r>
    <s v="ORD00339"/>
    <d v="2026-04-03T00:00:00"/>
    <s v="2026"/>
    <n v="4"/>
    <x v="3"/>
    <d v="2026-04-09T00:00:00"/>
    <n v="6"/>
    <s v="CUST6432"/>
    <s v="Eshani Hari"/>
    <x v="1"/>
    <n v="47"/>
    <s v="Senior"/>
    <s v="Jaipur"/>
    <x v="2"/>
    <x v="0"/>
    <x v="4"/>
    <x v="8"/>
    <n v="8"/>
    <n v="3500"/>
    <n v="20"/>
    <x v="213"/>
    <x v="1"/>
    <n v="9226.75"/>
    <n v="0.41190848214285714"/>
    <x v="0"/>
    <s v="Card"/>
    <n v="5"/>
    <s v="Yes"/>
  </r>
  <r>
    <s v="ORD00344"/>
    <d v="2026-04-30T00:00:00"/>
    <s v="2026"/>
    <n v="4"/>
    <x v="3"/>
    <d v="2026-05-07T00:00:00"/>
    <n v="7"/>
    <s v="CUST6918"/>
    <s v="Suhana Gill"/>
    <x v="1"/>
    <n v="48"/>
    <s v="Senior"/>
    <s v="Jaipur"/>
    <x v="2"/>
    <x v="0"/>
    <x v="1"/>
    <x v="2"/>
    <n v="6"/>
    <n v="55000"/>
    <n v="0"/>
    <x v="290"/>
    <x v="1"/>
    <n v="67218.460000000006"/>
    <n v="0.20369230303030306"/>
    <x v="0"/>
    <s v="Cash"/>
    <n v="5"/>
    <s v="No"/>
  </r>
  <r>
    <s v="ORD00347"/>
    <d v="2025-04-16T00:00:00"/>
    <s v="2025"/>
    <n v="4"/>
    <x v="3"/>
    <d v="2025-04-19T00:00:00"/>
    <n v="3"/>
    <s v="CUST2938"/>
    <s v="Ehsaan Reddy"/>
    <x v="0"/>
    <n v="44"/>
    <s v="Senior"/>
    <s v="Ahmedabad"/>
    <x v="5"/>
    <x v="3"/>
    <x v="1"/>
    <x v="1"/>
    <n v="8"/>
    <n v="40000"/>
    <n v="15"/>
    <x v="386"/>
    <x v="1"/>
    <n v="102340.98"/>
    <n v="0.37625360294117643"/>
    <x v="0"/>
    <s v="Card"/>
    <n v="2"/>
    <s v="No"/>
  </r>
  <r>
    <s v="ORD00356"/>
    <d v="2026-04-10T00:00:00"/>
    <s v="2026"/>
    <n v="4"/>
    <x v="3"/>
    <d v="2026-04-15T00:00:00"/>
    <n v="5"/>
    <s v="CUST8925"/>
    <s v="Alia Ganguly"/>
    <x v="1"/>
    <n v="37"/>
    <s v="Senior"/>
    <s v="Kolkata"/>
    <x v="3"/>
    <x v="2"/>
    <x v="4"/>
    <x v="13"/>
    <n v="3"/>
    <n v="4500"/>
    <n v="25"/>
    <x v="209"/>
    <x v="1"/>
    <n v="4134.24"/>
    <n v="0.40831999999999996"/>
    <x v="1"/>
    <s v="Card"/>
    <n v="2"/>
    <s v="No"/>
  </r>
  <r>
    <s v="ORD00357"/>
    <d v="2025-04-09T00:00:00"/>
    <s v="2025"/>
    <n v="4"/>
    <x v="3"/>
    <d v="2025-04-10T00:00:00"/>
    <n v="1"/>
    <s v="CUST4513"/>
    <s v="Rati Jayaraman"/>
    <x v="1"/>
    <n v="39"/>
    <s v="Senior"/>
    <s v="Lucknow"/>
    <x v="0"/>
    <x v="0"/>
    <x v="0"/>
    <x v="0"/>
    <n v="3"/>
    <n v="2500"/>
    <n v="15"/>
    <x v="301"/>
    <x v="0"/>
    <n v="716.55"/>
    <n v="0.11239999999999999"/>
    <x v="2"/>
    <s v="UPI"/>
    <n v="1"/>
    <s v="No"/>
  </r>
  <r>
    <s v="ORD00366"/>
    <d v="2025-04-14T00:00:00"/>
    <s v="2025"/>
    <n v="4"/>
    <x v="3"/>
    <d v="2025-04-17T00:00:00"/>
    <n v="3"/>
    <s v="CUST6792"/>
    <s v="Amani Sabharwal"/>
    <x v="0"/>
    <n v="54"/>
    <s v="Senior"/>
    <s v="Pune"/>
    <x v="7"/>
    <x v="3"/>
    <x v="2"/>
    <x v="15"/>
    <n v="8"/>
    <n v="15000"/>
    <n v="25"/>
    <x v="241"/>
    <x v="1"/>
    <n v="34210.5"/>
    <n v="0.38011666666666666"/>
    <x v="2"/>
    <s v="Card"/>
    <n v="2"/>
    <s v="No"/>
  </r>
  <r>
    <s v="ORD00367"/>
    <d v="2026-04-25T00:00:00"/>
    <s v="2026"/>
    <n v="4"/>
    <x v="3"/>
    <d v="2026-04-27T00:00:00"/>
    <n v="2"/>
    <s v="CUST5091"/>
    <s v="Indrans Korpal"/>
    <x v="1"/>
    <n v="27"/>
    <s v="Senior"/>
    <s v="Bengaluru"/>
    <x v="1"/>
    <x v="1"/>
    <x v="1"/>
    <x v="2"/>
    <n v="8"/>
    <n v="55000"/>
    <n v="20"/>
    <x v="162"/>
    <x v="1"/>
    <n v="157583.96"/>
    <n v="0.44768170454545453"/>
    <x v="0"/>
    <s v="UPI"/>
    <n v="5"/>
    <s v="No"/>
  </r>
  <r>
    <s v="ORD00368"/>
    <d v="2026-04-17T00:00:00"/>
    <s v="2026"/>
    <n v="4"/>
    <x v="3"/>
    <d v="2026-04-22T00:00:00"/>
    <n v="5"/>
    <s v="CUST6167"/>
    <s v="Advik Jaggi"/>
    <x v="1"/>
    <n v="54"/>
    <s v="Senior"/>
    <s v="Pune"/>
    <x v="7"/>
    <x v="3"/>
    <x v="3"/>
    <x v="20"/>
    <n v="5"/>
    <n v="1500"/>
    <n v="15"/>
    <x v="301"/>
    <x v="0"/>
    <n v="2373.21"/>
    <n v="0.37226823529411768"/>
    <x v="1"/>
    <s v="UPI"/>
    <n v="5"/>
    <s v="No"/>
  </r>
  <r>
    <s v="ORD00378"/>
    <d v="2025-04-30T00:00:00"/>
    <s v="2025"/>
    <n v="4"/>
    <x v="3"/>
    <d v="2025-05-04T00:00:00"/>
    <n v="4"/>
    <s v="CUST3741"/>
    <s v="Aarush Singhal"/>
    <x v="0"/>
    <n v="19"/>
    <s v="Teen"/>
    <s v="Chennai"/>
    <x v="6"/>
    <x v="1"/>
    <x v="2"/>
    <x v="14"/>
    <n v="2"/>
    <n v="30000"/>
    <n v="5"/>
    <x v="201"/>
    <x v="1"/>
    <n v="22320.14"/>
    <n v="0.39158140350877191"/>
    <x v="0"/>
    <s v="Cash"/>
    <n v="1"/>
    <s v="Yes"/>
  </r>
  <r>
    <s v="ORD00379"/>
    <d v="2026-04-01T00:00:00"/>
    <s v="2026"/>
    <n v="4"/>
    <x v="3"/>
    <d v="2026-04-02T00:00:00"/>
    <n v="1"/>
    <s v="CUST1431"/>
    <s v="Ritvik Wadhwa"/>
    <x v="1"/>
    <n v="51"/>
    <s v="Senior"/>
    <s v="Bengaluru"/>
    <x v="1"/>
    <x v="1"/>
    <x v="1"/>
    <x v="5"/>
    <n v="3"/>
    <n v="2000"/>
    <n v="0"/>
    <x v="32"/>
    <x v="0"/>
    <n v="1324.85"/>
    <n v="0.22080833333333333"/>
    <x v="2"/>
    <s v="Cash"/>
    <n v="4"/>
    <s v="No"/>
  </r>
  <r>
    <s v="ORD00398"/>
    <d v="2026-04-02T00:00:00"/>
    <s v="2026"/>
    <n v="4"/>
    <x v="3"/>
    <d v="2026-04-05T00:00:00"/>
    <n v="3"/>
    <s v="CUST6285"/>
    <s v="Chirag Verma"/>
    <x v="1"/>
    <n v="59"/>
    <s v="Senior"/>
    <s v="Ahmedabad"/>
    <x v="5"/>
    <x v="3"/>
    <x v="1"/>
    <x v="2"/>
    <n v="2"/>
    <n v="55000"/>
    <n v="0"/>
    <x v="155"/>
    <x v="1"/>
    <n v="17345.060000000001"/>
    <n v="0.15768236363636365"/>
    <x v="2"/>
    <s v="Card"/>
    <n v="2"/>
    <s v="No"/>
  </r>
  <r>
    <s v="ORD00413"/>
    <d v="2026-04-28T00:00:00"/>
    <s v="2026"/>
    <n v="4"/>
    <x v="3"/>
    <d v="2026-05-01T00:00:00"/>
    <n v="3"/>
    <s v="CUST6706"/>
    <s v="Kismat Bhasin"/>
    <x v="0"/>
    <n v="38"/>
    <s v="Senior"/>
    <s v="Ahmedabad"/>
    <x v="5"/>
    <x v="3"/>
    <x v="0"/>
    <x v="0"/>
    <n v="5"/>
    <n v="2500"/>
    <n v="5"/>
    <x v="270"/>
    <x v="1"/>
    <n v="1238.82"/>
    <n v="0.10432168421052632"/>
    <x v="0"/>
    <s v="Cash"/>
    <n v="5"/>
    <s v="No"/>
  </r>
  <r>
    <s v="ORD00431"/>
    <d v="2025-04-10T00:00:00"/>
    <s v="2025"/>
    <n v="4"/>
    <x v="3"/>
    <d v="2025-04-15T00:00:00"/>
    <n v="5"/>
    <s v="CUST3216"/>
    <s v="Lakshit Boase"/>
    <x v="1"/>
    <n v="44"/>
    <s v="Senior"/>
    <s v="Ahmedabad"/>
    <x v="5"/>
    <x v="3"/>
    <x v="3"/>
    <x v="6"/>
    <n v="3"/>
    <n v="1200"/>
    <n v="15"/>
    <x v="178"/>
    <x v="0"/>
    <n v="744.77"/>
    <n v="0.24338888888888888"/>
    <x v="2"/>
    <s v="UPI"/>
    <n v="2"/>
    <s v="No"/>
  </r>
  <r>
    <s v="ORD00437"/>
    <d v="2025-04-12T00:00:00"/>
    <s v="2025"/>
    <n v="4"/>
    <x v="3"/>
    <d v="2025-04-13T00:00:00"/>
    <n v="1"/>
    <s v="CUST1803"/>
    <s v="Aaina Cheema"/>
    <x v="0"/>
    <n v="44"/>
    <s v="Senior"/>
    <s v="Chennai"/>
    <x v="6"/>
    <x v="1"/>
    <x v="2"/>
    <x v="14"/>
    <n v="3"/>
    <n v="30000"/>
    <n v="15"/>
    <x v="30"/>
    <x v="1"/>
    <n v="14361.56"/>
    <n v="0.18773281045751633"/>
    <x v="2"/>
    <s v="UPI"/>
    <n v="3"/>
    <s v="No"/>
  </r>
  <r>
    <s v="ORD00448"/>
    <d v="2026-04-22T00:00:00"/>
    <s v="2026"/>
    <n v="4"/>
    <x v="3"/>
    <d v="2026-04-29T00:00:00"/>
    <n v="7"/>
    <s v="CUST9579"/>
    <s v="Parinaaz Walla"/>
    <x v="1"/>
    <n v="38"/>
    <s v="Senior"/>
    <s v="Chennai"/>
    <x v="6"/>
    <x v="1"/>
    <x v="1"/>
    <x v="18"/>
    <n v="3"/>
    <n v="18000"/>
    <n v="5"/>
    <x v="279"/>
    <x v="1"/>
    <n v="10075.33"/>
    <n v="0.19640019493177388"/>
    <x v="1"/>
    <s v="Card"/>
    <n v="4"/>
    <s v="No"/>
  </r>
  <r>
    <s v="ORD00463"/>
    <d v="2026-04-01T00:00:00"/>
    <s v="2026"/>
    <n v="4"/>
    <x v="3"/>
    <d v="2026-04-07T00:00:00"/>
    <n v="6"/>
    <s v="CUST6212"/>
    <s v="Ayesha Bains"/>
    <x v="1"/>
    <n v="43"/>
    <s v="Senior"/>
    <s v="Delhi"/>
    <x v="4"/>
    <x v="0"/>
    <x v="3"/>
    <x v="21"/>
    <n v="4"/>
    <n v="60"/>
    <n v="25"/>
    <x v="280"/>
    <x v="0"/>
    <n v="70.08"/>
    <n v="0.38933333333333331"/>
    <x v="0"/>
    <s v="UPI"/>
    <n v="2"/>
    <s v="No"/>
  </r>
  <r>
    <s v="ORD00503"/>
    <d v="2026-04-30T00:00:00"/>
    <s v="2026"/>
    <n v="4"/>
    <x v="3"/>
    <d v="2026-05-04T00:00:00"/>
    <n v="4"/>
    <s v="CUST8581"/>
    <s v="Miraya Mahal"/>
    <x v="1"/>
    <n v="18"/>
    <s v="Teen"/>
    <s v="Patna"/>
    <x v="9"/>
    <x v="2"/>
    <x v="3"/>
    <x v="20"/>
    <n v="4"/>
    <n v="1500"/>
    <n v="10"/>
    <x v="234"/>
    <x v="0"/>
    <n v="1609.27"/>
    <n v="0.29801296296296298"/>
    <x v="1"/>
    <s v="Card"/>
    <n v="2"/>
    <s v="No"/>
  </r>
  <r>
    <s v="ORD00507"/>
    <d v="2026-04-22T00:00:00"/>
    <s v="2026"/>
    <n v="4"/>
    <x v="3"/>
    <d v="2026-04-29T00:00:00"/>
    <n v="7"/>
    <s v="CUST7068"/>
    <s v="Onkar Chana"/>
    <x v="1"/>
    <n v="63"/>
    <s v="Senior"/>
    <s v="Bhubaneswar"/>
    <x v="8"/>
    <x v="2"/>
    <x v="1"/>
    <x v="2"/>
    <n v="7"/>
    <n v="55000"/>
    <n v="25"/>
    <x v="375"/>
    <x v="1"/>
    <n v="96293.17"/>
    <n v="0.33348283982683979"/>
    <x v="0"/>
    <s v="Cash"/>
    <n v="1"/>
    <s v="No"/>
  </r>
  <r>
    <s v="ORD00508"/>
    <d v="2026-04-23T00:00:00"/>
    <s v="2026"/>
    <n v="4"/>
    <x v="3"/>
    <d v="2026-04-28T00:00:00"/>
    <n v="5"/>
    <s v="CUST9887"/>
    <s v="Divyansh Kaur"/>
    <x v="0"/>
    <n v="61"/>
    <s v="Senior"/>
    <s v="Bengaluru"/>
    <x v="1"/>
    <x v="1"/>
    <x v="0"/>
    <x v="23"/>
    <n v="1"/>
    <n v="900"/>
    <n v="20"/>
    <x v="19"/>
    <x v="0"/>
    <n v="85.78"/>
    <n v="0.11913888888888889"/>
    <x v="2"/>
    <s v="UPI"/>
    <n v="3"/>
    <s v="No"/>
  </r>
  <r>
    <s v="ORD00509"/>
    <d v="2025-04-04T00:00:00"/>
    <s v="2025"/>
    <n v="4"/>
    <x v="3"/>
    <d v="2025-04-07T00:00:00"/>
    <n v="3"/>
    <s v="CUST8624"/>
    <s v="Jivin Sant"/>
    <x v="0"/>
    <n v="41"/>
    <s v="Senior"/>
    <s v="Ahmedabad"/>
    <x v="5"/>
    <x v="3"/>
    <x v="2"/>
    <x v="12"/>
    <n v="2"/>
    <n v="25000"/>
    <n v="20"/>
    <x v="39"/>
    <x v="1"/>
    <n v="8069.28"/>
    <n v="0.20173199999999999"/>
    <x v="0"/>
    <s v="Card"/>
    <n v="2"/>
    <s v="No"/>
  </r>
  <r>
    <s v="ORD00526"/>
    <d v="2026-04-22T00:00:00"/>
    <s v="2026"/>
    <n v="4"/>
    <x v="3"/>
    <d v="2026-04-26T00:00:00"/>
    <n v="4"/>
    <s v="CUST5478"/>
    <s v="Vaibhav Sharaf"/>
    <x v="1"/>
    <n v="29"/>
    <s v="Senior"/>
    <s v="Lucknow"/>
    <x v="0"/>
    <x v="0"/>
    <x v="3"/>
    <x v="21"/>
    <n v="3"/>
    <n v="60"/>
    <n v="5"/>
    <x v="275"/>
    <x v="0"/>
    <n v="65.819999999999993"/>
    <n v="0.38491228070175437"/>
    <x v="0"/>
    <s v="Card"/>
    <n v="4"/>
    <s v="No"/>
  </r>
  <r>
    <s v="ORD00543"/>
    <d v="2025-04-06T00:00:00"/>
    <s v="2025"/>
    <n v="4"/>
    <x v="3"/>
    <d v="2025-04-07T00:00:00"/>
    <n v="1"/>
    <s v="CUST9055"/>
    <s v="Miraan Kanda"/>
    <x v="0"/>
    <n v="43"/>
    <s v="Senior"/>
    <s v="Jaipur"/>
    <x v="2"/>
    <x v="0"/>
    <x v="0"/>
    <x v="0"/>
    <n v="2"/>
    <n v="2500"/>
    <n v="5"/>
    <x v="167"/>
    <x v="0"/>
    <n v="1481.13"/>
    <n v="0.31181684210526317"/>
    <x v="1"/>
    <s v="Card"/>
    <n v="5"/>
    <s v="No"/>
  </r>
  <r>
    <s v="ORD00545"/>
    <d v="2025-04-21T00:00:00"/>
    <s v="2025"/>
    <n v="4"/>
    <x v="3"/>
    <d v="2025-04-26T00:00:00"/>
    <n v="5"/>
    <s v="CUST5472"/>
    <s v="Elakshi Sankaran"/>
    <x v="1"/>
    <n v="40"/>
    <s v="Senior"/>
    <s v="Jaipur"/>
    <x v="2"/>
    <x v="0"/>
    <x v="0"/>
    <x v="4"/>
    <n v="8"/>
    <n v="3200"/>
    <n v="20"/>
    <x v="387"/>
    <x v="1"/>
    <n v="7216.91"/>
    <n v="0.35238818359375002"/>
    <x v="0"/>
    <s v="UPI"/>
    <n v="4"/>
    <s v="No"/>
  </r>
  <r>
    <s v="ORD00546"/>
    <d v="2025-04-10T00:00:00"/>
    <s v="2025"/>
    <n v="4"/>
    <x v="3"/>
    <d v="2025-04-14T00:00:00"/>
    <n v="4"/>
    <s v="CUST4781"/>
    <s v="Riya Baral"/>
    <x v="0"/>
    <n v="19"/>
    <s v="Teen"/>
    <s v="Bengaluru"/>
    <x v="1"/>
    <x v="1"/>
    <x v="1"/>
    <x v="2"/>
    <n v="8"/>
    <n v="55000"/>
    <n v="25"/>
    <x v="290"/>
    <x v="1"/>
    <n v="145410.5"/>
    <n v="0.4406378787878788"/>
    <x v="1"/>
    <s v="UPI"/>
    <n v="2"/>
    <s v="No"/>
  </r>
  <r>
    <s v="ORD00562"/>
    <d v="2026-04-23T00:00:00"/>
    <s v="2026"/>
    <n v="4"/>
    <x v="3"/>
    <d v="2026-04-25T00:00:00"/>
    <n v="2"/>
    <s v="CUST5468"/>
    <s v="Ivan Hegde"/>
    <x v="0"/>
    <n v="19"/>
    <s v="Teen"/>
    <s v="Pune"/>
    <x v="7"/>
    <x v="3"/>
    <x v="4"/>
    <x v="24"/>
    <n v="3"/>
    <n v="1200"/>
    <n v="25"/>
    <x v="31"/>
    <x v="0"/>
    <n v="409.37"/>
    <n v="0.15161851851851851"/>
    <x v="2"/>
    <s v="Card"/>
    <n v="4"/>
    <s v="No"/>
  </r>
  <r>
    <s v="ORD00569"/>
    <d v="2026-04-01T00:00:00"/>
    <s v="2026"/>
    <n v="4"/>
    <x v="3"/>
    <d v="2026-04-07T00:00:00"/>
    <n v="6"/>
    <s v="CUST6196"/>
    <s v="Kashvi Sundaram"/>
    <x v="1"/>
    <n v="20"/>
    <s v="Teen"/>
    <s v="Pune"/>
    <x v="7"/>
    <x v="3"/>
    <x v="1"/>
    <x v="1"/>
    <n v="8"/>
    <n v="40000"/>
    <n v="25"/>
    <x v="381"/>
    <x v="1"/>
    <n v="73311.25"/>
    <n v="0.30546354166666667"/>
    <x v="2"/>
    <s v="Card"/>
    <n v="3"/>
    <s v="No"/>
  </r>
  <r>
    <s v="ORD00585"/>
    <d v="2026-04-23T00:00:00"/>
    <s v="2026"/>
    <n v="4"/>
    <x v="3"/>
    <d v="2026-04-30T00:00:00"/>
    <n v="7"/>
    <s v="CUST3958"/>
    <s v="Eva Chandra"/>
    <x v="1"/>
    <n v="22"/>
    <s v="Senior"/>
    <s v="Mumbai"/>
    <x v="7"/>
    <x v="3"/>
    <x v="3"/>
    <x v="6"/>
    <n v="6"/>
    <n v="1200"/>
    <n v="0"/>
    <x v="69"/>
    <x v="0"/>
    <n v="2523.61"/>
    <n v="0.35050138888888893"/>
    <x v="1"/>
    <s v="Card"/>
    <n v="1"/>
    <s v="No"/>
  </r>
  <r>
    <s v="ORD00609"/>
    <d v="2026-04-11T00:00:00"/>
    <s v="2026"/>
    <n v="4"/>
    <x v="3"/>
    <d v="2026-04-17T00:00:00"/>
    <n v="6"/>
    <s v="CUST2626"/>
    <s v="Taran Brar"/>
    <x v="0"/>
    <n v="59"/>
    <s v="Senior"/>
    <s v="Ahmedabad"/>
    <x v="5"/>
    <x v="3"/>
    <x v="4"/>
    <x v="9"/>
    <n v="2"/>
    <n v="1800"/>
    <n v="5"/>
    <x v="144"/>
    <x v="0"/>
    <n v="1013.39"/>
    <n v="0.29631286549707603"/>
    <x v="2"/>
    <s v="Card"/>
    <n v="4"/>
    <s v="No"/>
  </r>
  <r>
    <s v="ORD00610"/>
    <d v="2026-04-04T00:00:00"/>
    <s v="2026"/>
    <n v="4"/>
    <x v="3"/>
    <d v="2026-04-11T00:00:00"/>
    <n v="7"/>
    <s v="CUST8760"/>
    <s v="Rati Khurana"/>
    <x v="1"/>
    <n v="36"/>
    <s v="Senior"/>
    <s v="Lucknow"/>
    <x v="0"/>
    <x v="0"/>
    <x v="2"/>
    <x v="3"/>
    <n v="5"/>
    <n v="7000"/>
    <n v="10"/>
    <x v="103"/>
    <x v="1"/>
    <n v="6289.92"/>
    <n v="0.19968"/>
    <x v="1"/>
    <s v="Card"/>
    <n v="4"/>
    <s v="No"/>
  </r>
  <r>
    <s v="ORD00622"/>
    <d v="2026-04-01T00:00:00"/>
    <s v="2026"/>
    <n v="4"/>
    <x v="3"/>
    <d v="2026-04-06T00:00:00"/>
    <n v="5"/>
    <s v="CUST9669"/>
    <s v="Ranbir Vora"/>
    <x v="0"/>
    <n v="62"/>
    <s v="Senior"/>
    <s v="Mumbai"/>
    <x v="7"/>
    <x v="3"/>
    <x v="3"/>
    <x v="22"/>
    <n v="1"/>
    <n v="300"/>
    <n v="25"/>
    <x v="307"/>
    <x v="0"/>
    <n v="88.9"/>
    <n v="0.39511111111111114"/>
    <x v="2"/>
    <s v="Cash"/>
    <n v="5"/>
    <s v="No"/>
  </r>
  <r>
    <s v="ORD00623"/>
    <d v="2026-04-22T00:00:00"/>
    <s v="2026"/>
    <n v="4"/>
    <x v="3"/>
    <d v="2026-04-29T00:00:00"/>
    <n v="7"/>
    <s v="CUST7694"/>
    <s v="Umang Sibal"/>
    <x v="0"/>
    <n v="25"/>
    <s v="Senior"/>
    <s v="Ahmedabad"/>
    <x v="5"/>
    <x v="3"/>
    <x v="0"/>
    <x v="23"/>
    <n v="1"/>
    <n v="900"/>
    <n v="20"/>
    <x v="19"/>
    <x v="0"/>
    <n v="285.37"/>
    <n v="0.39634722222222224"/>
    <x v="0"/>
    <s v="UPI"/>
    <n v="3"/>
    <s v="No"/>
  </r>
  <r>
    <s v="ORD00624"/>
    <d v="2025-04-12T00:00:00"/>
    <s v="2025"/>
    <n v="4"/>
    <x v="3"/>
    <d v="2025-04-15T00:00:00"/>
    <n v="3"/>
    <s v="CUST8961"/>
    <s v="Onkar Samra"/>
    <x v="0"/>
    <n v="27"/>
    <s v="Senior"/>
    <s v="Chennai"/>
    <x v="6"/>
    <x v="1"/>
    <x v="0"/>
    <x v="4"/>
    <n v="1"/>
    <n v="3200"/>
    <n v="10"/>
    <x v="86"/>
    <x v="0"/>
    <n v="399.83"/>
    <n v="0.13882986111111112"/>
    <x v="1"/>
    <s v="UPI"/>
    <n v="2"/>
    <s v="No"/>
  </r>
  <r>
    <s v="ORD00630"/>
    <d v="2025-04-30T00:00:00"/>
    <s v="2025"/>
    <n v="4"/>
    <x v="3"/>
    <d v="2025-05-04T00:00:00"/>
    <n v="4"/>
    <s v="CUST1381"/>
    <s v="Samar Banik"/>
    <x v="1"/>
    <n v="45"/>
    <s v="Senior"/>
    <s v="Chennai"/>
    <x v="6"/>
    <x v="1"/>
    <x v="3"/>
    <x v="6"/>
    <n v="6"/>
    <n v="1200"/>
    <n v="15"/>
    <x v="56"/>
    <x v="0"/>
    <n v="2203.13"/>
    <n v="0.35998856209150326"/>
    <x v="1"/>
    <s v="Card"/>
    <n v="1"/>
    <s v="No"/>
  </r>
  <r>
    <s v="ORD00632"/>
    <d v="2025-04-13T00:00:00"/>
    <s v="2025"/>
    <n v="4"/>
    <x v="3"/>
    <d v="2025-04-19T00:00:00"/>
    <n v="6"/>
    <s v="CUST1958"/>
    <s v="Manjari Roy"/>
    <x v="1"/>
    <n v="42"/>
    <s v="Senior"/>
    <s v="Bengaluru"/>
    <x v="1"/>
    <x v="1"/>
    <x v="4"/>
    <x v="9"/>
    <n v="7"/>
    <n v="1800"/>
    <n v="10"/>
    <x v="388"/>
    <x v="1"/>
    <n v="4079.26"/>
    <n v="0.35972310405643743"/>
    <x v="2"/>
    <s v="Cash"/>
    <n v="1"/>
    <s v="Yes"/>
  </r>
  <r>
    <s v="ORD00636"/>
    <d v="2026-04-21T00:00:00"/>
    <s v="2026"/>
    <n v="4"/>
    <x v="3"/>
    <d v="2026-04-28T00:00:00"/>
    <n v="7"/>
    <s v="CUST5739"/>
    <s v="Prerak Mallick"/>
    <x v="0"/>
    <n v="18"/>
    <s v="Teen"/>
    <s v="Hyderabad"/>
    <x v="10"/>
    <x v="1"/>
    <x v="3"/>
    <x v="17"/>
    <n v="5"/>
    <n v="450"/>
    <n v="25"/>
    <x v="373"/>
    <x v="0"/>
    <n v="534.85"/>
    <n v="0.31694814814814815"/>
    <x v="2"/>
    <s v="Cash"/>
    <n v="3"/>
    <s v="No"/>
  </r>
  <r>
    <s v="ORD00680"/>
    <d v="2025-04-08T00:00:00"/>
    <s v="2025"/>
    <n v="4"/>
    <x v="3"/>
    <d v="2025-04-12T00:00:00"/>
    <n v="4"/>
    <s v="CUST3601"/>
    <s v="Tarini Chakrabarti"/>
    <x v="1"/>
    <n v="55"/>
    <s v="Senior"/>
    <s v="Mumbai"/>
    <x v="7"/>
    <x v="3"/>
    <x v="0"/>
    <x v="4"/>
    <n v="5"/>
    <n v="3200"/>
    <n v="5"/>
    <x v="146"/>
    <x v="1"/>
    <n v="6800.4"/>
    <n v="0.44739473684210523"/>
    <x v="0"/>
    <s v="Cash"/>
    <n v="2"/>
    <s v="No"/>
  </r>
  <r>
    <s v="ORD00685"/>
    <d v="2025-04-06T00:00:00"/>
    <s v="2025"/>
    <n v="4"/>
    <x v="3"/>
    <d v="2025-04-12T00:00:00"/>
    <n v="6"/>
    <s v="CUST8567"/>
    <s v="Aaina Behl"/>
    <x v="1"/>
    <n v="39"/>
    <s v="Senior"/>
    <s v="Patna"/>
    <x v="9"/>
    <x v="2"/>
    <x v="3"/>
    <x v="20"/>
    <n v="7"/>
    <n v="1500"/>
    <n v="0"/>
    <x v="165"/>
    <x v="1"/>
    <n v="4685.54"/>
    <n v="0.44624190476190478"/>
    <x v="2"/>
    <s v="UPI"/>
    <n v="1"/>
    <s v="No"/>
  </r>
  <r>
    <s v="ORD00686"/>
    <d v="2026-04-02T00:00:00"/>
    <s v="2026"/>
    <n v="4"/>
    <x v="3"/>
    <d v="2026-04-08T00:00:00"/>
    <n v="6"/>
    <s v="CUST8606"/>
    <s v="Gatik Swaminathan"/>
    <x v="1"/>
    <n v="47"/>
    <s v="Senior"/>
    <s v="Bengaluru"/>
    <x v="1"/>
    <x v="1"/>
    <x v="1"/>
    <x v="18"/>
    <n v="4"/>
    <n v="18000"/>
    <n v="25"/>
    <x v="79"/>
    <x v="1"/>
    <n v="6344.65"/>
    <n v="0.11749351851851851"/>
    <x v="0"/>
    <s v="Card"/>
    <n v="2"/>
    <s v="No"/>
  </r>
  <r>
    <s v="ORD00691"/>
    <d v="2026-04-25T00:00:00"/>
    <s v="2026"/>
    <n v="4"/>
    <x v="3"/>
    <d v="2026-05-01T00:00:00"/>
    <n v="6"/>
    <s v="CUST3736"/>
    <s v="Trisha Malhotra"/>
    <x v="0"/>
    <n v="44"/>
    <s v="Senior"/>
    <s v="Lucknow"/>
    <x v="0"/>
    <x v="0"/>
    <x v="1"/>
    <x v="5"/>
    <n v="6"/>
    <n v="2000"/>
    <n v="20"/>
    <x v="196"/>
    <x v="0"/>
    <n v="2214"/>
    <n v="0.230625"/>
    <x v="1"/>
    <s v="UPI"/>
    <n v="5"/>
    <s v="No"/>
  </r>
  <r>
    <s v="ORD00717"/>
    <d v="2026-04-21T00:00:00"/>
    <s v="2026"/>
    <n v="4"/>
    <x v="3"/>
    <d v="2026-04-22T00:00:00"/>
    <n v="1"/>
    <s v="CUST6278"/>
    <s v="Aniruddh Sridhar"/>
    <x v="0"/>
    <n v="58"/>
    <s v="Senior"/>
    <s v="Ahmedabad"/>
    <x v="5"/>
    <x v="3"/>
    <x v="1"/>
    <x v="5"/>
    <n v="8"/>
    <n v="2000"/>
    <n v="5"/>
    <x v="146"/>
    <x v="1"/>
    <n v="3612.02"/>
    <n v="0.2376328947368421"/>
    <x v="2"/>
    <s v="UPI"/>
    <n v="4"/>
    <s v="No"/>
  </r>
  <r>
    <s v="ORD00732"/>
    <d v="2026-04-05T00:00:00"/>
    <s v="2026"/>
    <n v="4"/>
    <x v="3"/>
    <d v="2026-04-06T00:00:00"/>
    <n v="1"/>
    <s v="CUST2946"/>
    <s v="Navya Bhavsar"/>
    <x v="0"/>
    <n v="43"/>
    <s v="Senior"/>
    <s v="Jaipur"/>
    <x v="2"/>
    <x v="0"/>
    <x v="4"/>
    <x v="24"/>
    <n v="3"/>
    <n v="1200"/>
    <n v="25"/>
    <x v="31"/>
    <x v="0"/>
    <n v="510.79"/>
    <n v="0.18918148148148148"/>
    <x v="1"/>
    <s v="UPI"/>
    <n v="1"/>
    <s v="No"/>
  </r>
  <r>
    <s v="ORD00750"/>
    <d v="2025-04-14T00:00:00"/>
    <s v="2025"/>
    <n v="4"/>
    <x v="3"/>
    <d v="2025-04-20T00:00:00"/>
    <n v="6"/>
    <s v="CUST6653"/>
    <s v="Aaina Jaggi"/>
    <x v="0"/>
    <n v="65"/>
    <s v="Senior"/>
    <s v="Bhubaneswar"/>
    <x v="8"/>
    <x v="2"/>
    <x v="0"/>
    <x v="11"/>
    <n v="1"/>
    <n v="4000"/>
    <n v="20"/>
    <x v="254"/>
    <x v="0"/>
    <n v="937.51"/>
    <n v="0.29297187499999999"/>
    <x v="1"/>
    <s v="Card"/>
    <n v="2"/>
    <s v="No"/>
  </r>
  <r>
    <s v="ORD00757"/>
    <d v="2026-04-16T00:00:00"/>
    <s v="2026"/>
    <n v="4"/>
    <x v="3"/>
    <d v="2026-04-18T00:00:00"/>
    <n v="2"/>
    <s v="CUST7464"/>
    <s v="Saksham Rama"/>
    <x v="1"/>
    <n v="65"/>
    <s v="Senior"/>
    <s v="Ahmedabad"/>
    <x v="5"/>
    <x v="3"/>
    <x v="1"/>
    <x v="10"/>
    <n v="4"/>
    <n v="25000"/>
    <n v="15"/>
    <x v="109"/>
    <x v="1"/>
    <n v="9698.9599999999991"/>
    <n v="0.11410541176470587"/>
    <x v="0"/>
    <s v="Cash"/>
    <n v="3"/>
    <s v="No"/>
  </r>
  <r>
    <s v="ORD00763"/>
    <d v="2025-04-20T00:00:00"/>
    <s v="2025"/>
    <n v="4"/>
    <x v="3"/>
    <d v="2025-04-21T00:00:00"/>
    <n v="1"/>
    <s v="CUST9353"/>
    <s v="Gokul Sagar"/>
    <x v="1"/>
    <n v="59"/>
    <s v="Senior"/>
    <s v="Hyderabad"/>
    <x v="10"/>
    <x v="1"/>
    <x v="4"/>
    <x v="16"/>
    <n v="5"/>
    <n v="800"/>
    <n v="10"/>
    <x v="11"/>
    <x v="0"/>
    <n v="1266.5"/>
    <n v="0.35180555555555554"/>
    <x v="2"/>
    <s v="UPI"/>
    <n v="3"/>
    <s v="No"/>
  </r>
  <r>
    <s v="ORD00771"/>
    <d v="2025-04-05T00:00:00"/>
    <s v="2025"/>
    <n v="4"/>
    <x v="3"/>
    <d v="2025-04-10T00:00:00"/>
    <n v="5"/>
    <s v="CUST5448"/>
    <s v="Riaan Walla"/>
    <x v="0"/>
    <n v="29"/>
    <s v="Senior"/>
    <s v="Hyderabad"/>
    <x v="10"/>
    <x v="1"/>
    <x v="2"/>
    <x v="12"/>
    <n v="4"/>
    <n v="25000"/>
    <n v="20"/>
    <x v="12"/>
    <x v="1"/>
    <n v="16491.79"/>
    <n v="0.20614737500000002"/>
    <x v="1"/>
    <s v="Cash"/>
    <n v="5"/>
    <s v="No"/>
  </r>
  <r>
    <s v="ORD00779"/>
    <d v="2025-04-28T00:00:00"/>
    <s v="2025"/>
    <n v="4"/>
    <x v="3"/>
    <d v="2025-05-04T00:00:00"/>
    <n v="6"/>
    <s v="CUST1193"/>
    <s v="Vardaniya Goel"/>
    <x v="0"/>
    <n v="42"/>
    <s v="Senior"/>
    <s v="Delhi"/>
    <x v="4"/>
    <x v="0"/>
    <x v="1"/>
    <x v="2"/>
    <n v="1"/>
    <n v="55000"/>
    <n v="25"/>
    <x v="26"/>
    <x v="1"/>
    <n v="5068.09"/>
    <n v="0.12286278787878788"/>
    <x v="2"/>
    <s v="UPI"/>
    <n v="2"/>
    <s v="No"/>
  </r>
  <r>
    <s v="ORD00790"/>
    <d v="2026-04-08T00:00:00"/>
    <s v="2026"/>
    <n v="4"/>
    <x v="3"/>
    <d v="2026-04-11T00:00:00"/>
    <n v="3"/>
    <s v="CUST3283"/>
    <s v="Mannat Bains"/>
    <x v="1"/>
    <n v="47"/>
    <s v="Senior"/>
    <s v="Chennai"/>
    <x v="6"/>
    <x v="1"/>
    <x v="0"/>
    <x v="4"/>
    <n v="4"/>
    <n v="3200"/>
    <n v="5"/>
    <x v="88"/>
    <x v="1"/>
    <n v="1948.79"/>
    <n v="0.16026233552631577"/>
    <x v="2"/>
    <s v="Cash"/>
    <n v="1"/>
    <s v="No"/>
  </r>
  <r>
    <s v="ORD00812"/>
    <d v="2026-04-06T00:00:00"/>
    <s v="2026"/>
    <n v="4"/>
    <x v="3"/>
    <d v="2026-04-10T00:00:00"/>
    <n v="4"/>
    <s v="CUST6603"/>
    <s v="Shalv Tata"/>
    <x v="1"/>
    <n v="28"/>
    <s v="Senior"/>
    <s v="Mumbai"/>
    <x v="7"/>
    <x v="3"/>
    <x v="4"/>
    <x v="13"/>
    <n v="8"/>
    <n v="4500"/>
    <n v="15"/>
    <x v="211"/>
    <x v="1"/>
    <n v="8034.73"/>
    <n v="0.26257287581699346"/>
    <x v="0"/>
    <s v="UPI"/>
    <n v="2"/>
    <s v="No"/>
  </r>
  <r>
    <s v="ORD00813"/>
    <d v="2025-04-02T00:00:00"/>
    <s v="2025"/>
    <n v="4"/>
    <x v="3"/>
    <d v="2025-04-08T00:00:00"/>
    <n v="6"/>
    <s v="CUST7375"/>
    <s v="Ojas Ravi"/>
    <x v="0"/>
    <n v="53"/>
    <s v="Senior"/>
    <s v="Kolkata"/>
    <x v="3"/>
    <x v="2"/>
    <x v="2"/>
    <x v="3"/>
    <n v="3"/>
    <n v="7000"/>
    <n v="10"/>
    <x v="389"/>
    <x v="1"/>
    <n v="4112.22"/>
    <n v="0.21757777777777779"/>
    <x v="0"/>
    <s v="Card"/>
    <n v="3"/>
    <s v="Yes"/>
  </r>
  <r>
    <s v="ORD00814"/>
    <d v="2026-04-19T00:00:00"/>
    <s v="2026"/>
    <n v="4"/>
    <x v="3"/>
    <d v="2026-04-23T00:00:00"/>
    <n v="4"/>
    <s v="CUST6184"/>
    <s v="Samar Dhawan"/>
    <x v="0"/>
    <n v="61"/>
    <s v="Senior"/>
    <s v="Delhi"/>
    <x v="4"/>
    <x v="0"/>
    <x v="4"/>
    <x v="24"/>
    <n v="1"/>
    <n v="1200"/>
    <n v="15"/>
    <x v="175"/>
    <x v="0"/>
    <n v="122.23"/>
    <n v="0.11983333333333333"/>
    <x v="1"/>
    <s v="Cash"/>
    <n v="2"/>
    <s v="No"/>
  </r>
  <r>
    <s v="ORD00829"/>
    <d v="2025-04-24T00:00:00"/>
    <s v="2025"/>
    <n v="4"/>
    <x v="3"/>
    <d v="2025-04-26T00:00:00"/>
    <n v="2"/>
    <s v="CUST5894"/>
    <s v="Bhamini Das"/>
    <x v="0"/>
    <n v="29"/>
    <s v="Senior"/>
    <s v="Bhubaneswar"/>
    <x v="8"/>
    <x v="2"/>
    <x v="0"/>
    <x v="11"/>
    <n v="1"/>
    <n v="4000"/>
    <n v="0"/>
    <x v="57"/>
    <x v="0"/>
    <n v="433.72"/>
    <n v="0.10843000000000001"/>
    <x v="1"/>
    <s v="Cash"/>
    <n v="3"/>
    <s v="No"/>
  </r>
  <r>
    <s v="ORD00835"/>
    <d v="2025-04-17T00:00:00"/>
    <s v="2025"/>
    <n v="4"/>
    <x v="3"/>
    <d v="2025-04-21T00:00:00"/>
    <n v="4"/>
    <s v="CUST5808"/>
    <s v="Reyansh Saraf"/>
    <x v="1"/>
    <n v="43"/>
    <s v="Senior"/>
    <s v="Hyderabad"/>
    <x v="10"/>
    <x v="1"/>
    <x v="1"/>
    <x v="10"/>
    <n v="6"/>
    <n v="25000"/>
    <n v="15"/>
    <x v="274"/>
    <x v="1"/>
    <n v="22081.25"/>
    <n v="0.17318627450980392"/>
    <x v="2"/>
    <s v="Cash"/>
    <n v="3"/>
    <s v="No"/>
  </r>
  <r>
    <s v="ORD00847"/>
    <d v="2025-04-11T00:00:00"/>
    <s v="2025"/>
    <n v="4"/>
    <x v="3"/>
    <d v="2025-04-13T00:00:00"/>
    <n v="2"/>
    <s v="CUST8989"/>
    <s v="Tara Venkataraman"/>
    <x v="0"/>
    <n v="39"/>
    <s v="Senior"/>
    <s v="Mumbai"/>
    <x v="7"/>
    <x v="3"/>
    <x v="0"/>
    <x v="11"/>
    <n v="6"/>
    <n v="4000"/>
    <n v="10"/>
    <x v="149"/>
    <x v="1"/>
    <n v="4363.6499999999996"/>
    <n v="0.20202083333333332"/>
    <x v="2"/>
    <s v="Card"/>
    <n v="2"/>
    <s v="No"/>
  </r>
  <r>
    <s v="ORD00849"/>
    <d v="2025-04-26T00:00:00"/>
    <s v="2025"/>
    <n v="4"/>
    <x v="3"/>
    <d v="2025-05-02T00:00:00"/>
    <n v="6"/>
    <s v="CUST2672"/>
    <s v="Ritvik Sahni"/>
    <x v="0"/>
    <n v="47"/>
    <s v="Senior"/>
    <s v="Bengaluru"/>
    <x v="1"/>
    <x v="1"/>
    <x v="1"/>
    <x v="10"/>
    <n v="1"/>
    <n v="25000"/>
    <n v="15"/>
    <x v="390"/>
    <x v="1"/>
    <n v="8171.47"/>
    <n v="0.38453976470588236"/>
    <x v="1"/>
    <s v="UPI"/>
    <n v="1"/>
    <s v="No"/>
  </r>
  <r>
    <s v="ORD00854"/>
    <d v="2025-04-07T00:00:00"/>
    <s v="2025"/>
    <n v="4"/>
    <x v="3"/>
    <d v="2025-04-10T00:00:00"/>
    <n v="3"/>
    <s v="CUST5718"/>
    <s v="Keya Rout"/>
    <x v="1"/>
    <n v="64"/>
    <s v="Senior"/>
    <s v="Hyderabad"/>
    <x v="10"/>
    <x v="1"/>
    <x v="1"/>
    <x v="10"/>
    <n v="8"/>
    <n v="25000"/>
    <n v="25"/>
    <x v="204"/>
    <x v="1"/>
    <n v="51470.48"/>
    <n v="0.34313653333333338"/>
    <x v="1"/>
    <s v="Card"/>
    <n v="2"/>
    <s v="No"/>
  </r>
  <r>
    <s v="ORD00857"/>
    <d v="2026-04-10T00:00:00"/>
    <s v="2026"/>
    <n v="4"/>
    <x v="3"/>
    <d v="2026-04-15T00:00:00"/>
    <n v="5"/>
    <s v="CUST9243"/>
    <s v="Yashvi Dutt"/>
    <x v="0"/>
    <n v="27"/>
    <s v="Senior"/>
    <s v="Bengaluru"/>
    <x v="1"/>
    <x v="1"/>
    <x v="1"/>
    <x v="5"/>
    <n v="6"/>
    <n v="2000"/>
    <n v="15"/>
    <x v="368"/>
    <x v="1"/>
    <n v="2838.34"/>
    <n v="0.27826862745098041"/>
    <x v="0"/>
    <s v="Cash"/>
    <n v="3"/>
    <s v="No"/>
  </r>
  <r>
    <s v="ORD00871"/>
    <d v="2026-04-10T00:00:00"/>
    <s v="2026"/>
    <n v="4"/>
    <x v="3"/>
    <d v="2026-04-15T00:00:00"/>
    <n v="5"/>
    <s v="CUST8888"/>
    <s v="Baiju Raman"/>
    <x v="1"/>
    <n v="21"/>
    <s v="Senior"/>
    <s v="Bengaluru"/>
    <x v="1"/>
    <x v="1"/>
    <x v="0"/>
    <x v="11"/>
    <n v="1"/>
    <n v="4000"/>
    <n v="25"/>
    <x v="16"/>
    <x v="0"/>
    <n v="1134.68"/>
    <n v="0.37822666666666671"/>
    <x v="0"/>
    <s v="Card"/>
    <n v="2"/>
    <s v="No"/>
  </r>
  <r>
    <s v="ORD00893"/>
    <d v="2025-04-30T00:00:00"/>
    <s v="2025"/>
    <n v="4"/>
    <x v="3"/>
    <d v="2025-05-01T00:00:00"/>
    <n v="1"/>
    <s v="CUST7024"/>
    <s v="Saanvi Krishnan"/>
    <x v="1"/>
    <n v="30"/>
    <s v="Senior"/>
    <s v="Ahmedabad"/>
    <x v="5"/>
    <x v="3"/>
    <x v="3"/>
    <x v="6"/>
    <n v="4"/>
    <n v="1200"/>
    <n v="5"/>
    <x v="47"/>
    <x v="0"/>
    <n v="1905.18"/>
    <n v="0.41780263157894737"/>
    <x v="1"/>
    <s v="Cash"/>
    <n v="1"/>
    <s v="No"/>
  </r>
  <r>
    <s v="ORD00906"/>
    <d v="2025-04-05T00:00:00"/>
    <s v="2025"/>
    <n v="4"/>
    <x v="3"/>
    <d v="2025-04-12T00:00:00"/>
    <n v="7"/>
    <s v="CUST9108"/>
    <s v="Divij Sathe"/>
    <x v="0"/>
    <n v="32"/>
    <s v="Senior"/>
    <s v="Bhubaneswar"/>
    <x v="8"/>
    <x v="2"/>
    <x v="2"/>
    <x v="15"/>
    <n v="1"/>
    <n v="15000"/>
    <n v="5"/>
    <x v="299"/>
    <x v="1"/>
    <n v="5841.7"/>
    <n v="0.40994385964912278"/>
    <x v="1"/>
    <s v="UPI"/>
    <n v="1"/>
    <s v="No"/>
  </r>
  <r>
    <s v="ORD00907"/>
    <d v="2026-04-18T00:00:00"/>
    <s v="2026"/>
    <n v="4"/>
    <x v="3"/>
    <d v="2026-04-23T00:00:00"/>
    <n v="5"/>
    <s v="CUST6199"/>
    <s v="Kartik Sant"/>
    <x v="0"/>
    <n v="53"/>
    <s v="Senior"/>
    <s v="Patna"/>
    <x v="9"/>
    <x v="2"/>
    <x v="2"/>
    <x v="3"/>
    <n v="5"/>
    <n v="7000"/>
    <n v="10"/>
    <x v="103"/>
    <x v="1"/>
    <n v="13997.3"/>
    <n v="0.44435873015873012"/>
    <x v="2"/>
    <s v="Cash"/>
    <n v="3"/>
    <s v="No"/>
  </r>
  <r>
    <s v="ORD00937"/>
    <d v="2025-04-19T00:00:00"/>
    <s v="2025"/>
    <n v="4"/>
    <x v="3"/>
    <d v="2025-04-21T00:00:00"/>
    <n v="2"/>
    <s v="CUST5074"/>
    <s v="Lakshay Chand"/>
    <x v="0"/>
    <n v="20"/>
    <s v="Teen"/>
    <s v="Hyderabad"/>
    <x v="10"/>
    <x v="1"/>
    <x v="0"/>
    <x v="0"/>
    <n v="7"/>
    <n v="2500"/>
    <n v="15"/>
    <x v="391"/>
    <x v="1"/>
    <n v="6473.6"/>
    <n v="0.43520000000000003"/>
    <x v="2"/>
    <s v="Cash"/>
    <n v="3"/>
    <s v="No"/>
  </r>
  <r>
    <s v="ORD00942"/>
    <d v="2025-04-01T00:00:00"/>
    <s v="2025"/>
    <n v="4"/>
    <x v="3"/>
    <d v="2025-04-05T00:00:00"/>
    <n v="4"/>
    <s v="CUST7449"/>
    <s v="Ishaan Hayer"/>
    <x v="1"/>
    <n v="52"/>
    <s v="Senior"/>
    <s v="Patna"/>
    <x v="9"/>
    <x v="2"/>
    <x v="1"/>
    <x v="1"/>
    <n v="4"/>
    <n v="40000"/>
    <n v="20"/>
    <x v="392"/>
    <x v="1"/>
    <n v="13911.46"/>
    <n v="0.10868328125"/>
    <x v="0"/>
    <s v="UPI"/>
    <n v="4"/>
    <s v="No"/>
  </r>
  <r>
    <s v="ORD00959"/>
    <d v="2026-04-15T00:00:00"/>
    <s v="2026"/>
    <n v="4"/>
    <x v="3"/>
    <d v="2026-04-20T00:00:00"/>
    <n v="5"/>
    <s v="CUST5473"/>
    <s v="Inaaya  Mander"/>
    <x v="0"/>
    <n v="59"/>
    <s v="Senior"/>
    <s v="Pune"/>
    <x v="7"/>
    <x v="3"/>
    <x v="3"/>
    <x v="22"/>
    <n v="1"/>
    <n v="300"/>
    <n v="25"/>
    <x v="307"/>
    <x v="0"/>
    <n v="45.79"/>
    <n v="0.20351111111111111"/>
    <x v="1"/>
    <s v="Card"/>
    <n v="3"/>
    <s v="No"/>
  </r>
  <r>
    <s v="ORD00965"/>
    <d v="2026-04-09T00:00:00"/>
    <s v="2026"/>
    <n v="4"/>
    <x v="3"/>
    <d v="2026-04-10T00:00:00"/>
    <n v="1"/>
    <s v="CUST2483"/>
    <s v="Keya Brar"/>
    <x v="0"/>
    <n v="64"/>
    <s v="Senior"/>
    <s v="Bengaluru"/>
    <x v="1"/>
    <x v="1"/>
    <x v="2"/>
    <x v="14"/>
    <n v="1"/>
    <n v="30000"/>
    <n v="5"/>
    <x v="131"/>
    <x v="1"/>
    <n v="4957.3500000000004"/>
    <n v="0.1739421052631579"/>
    <x v="0"/>
    <s v="Card"/>
    <n v="2"/>
    <s v="No"/>
  </r>
  <r>
    <s v="ORD00975"/>
    <d v="2025-04-03T00:00:00"/>
    <s v="2025"/>
    <n v="4"/>
    <x v="3"/>
    <d v="2025-04-10T00:00:00"/>
    <n v="7"/>
    <s v="CUST6670"/>
    <s v="Prerak Kapoor"/>
    <x v="1"/>
    <n v="43"/>
    <s v="Senior"/>
    <s v="Chennai"/>
    <x v="6"/>
    <x v="1"/>
    <x v="3"/>
    <x v="6"/>
    <n v="3"/>
    <n v="1200"/>
    <n v="5"/>
    <x v="144"/>
    <x v="0"/>
    <n v="482.1"/>
    <n v="0.14096491228070177"/>
    <x v="2"/>
    <s v="Card"/>
    <n v="3"/>
    <s v="No"/>
  </r>
  <r>
    <s v="ORD00990"/>
    <d v="2026-04-10T00:00:00"/>
    <s v="2026"/>
    <n v="4"/>
    <x v="3"/>
    <d v="2026-04-17T00:00:00"/>
    <n v="7"/>
    <s v="CUST1800"/>
    <s v="Alisha Walia"/>
    <x v="1"/>
    <n v="54"/>
    <s v="Senior"/>
    <s v="Jaipur"/>
    <x v="2"/>
    <x v="0"/>
    <x v="2"/>
    <x v="7"/>
    <n v="5"/>
    <n v="5000"/>
    <n v="25"/>
    <x v="124"/>
    <x v="1"/>
    <n v="3916.83"/>
    <n v="0.20889759999999999"/>
    <x v="1"/>
    <s v="Card"/>
    <n v="2"/>
    <s v="No"/>
  </r>
  <r>
    <s v="ORD00995"/>
    <d v="2026-04-21T00:00:00"/>
    <s v="2026"/>
    <n v="4"/>
    <x v="3"/>
    <d v="2026-04-22T00:00:00"/>
    <n v="1"/>
    <s v="CUST4400"/>
    <s v="Advik Sami"/>
    <x v="1"/>
    <n v="37"/>
    <s v="Senior"/>
    <s v="Pune"/>
    <x v="7"/>
    <x v="3"/>
    <x v="4"/>
    <x v="13"/>
    <n v="8"/>
    <n v="4500"/>
    <n v="0"/>
    <x v="298"/>
    <x v="1"/>
    <n v="14235.65"/>
    <n v="0.3954347222222222"/>
    <x v="0"/>
    <s v="Cash"/>
    <n v="5"/>
    <s v="No"/>
  </r>
  <r>
    <s v="ORD00999"/>
    <d v="2026-04-01T00:00:00"/>
    <s v="2026"/>
    <n v="4"/>
    <x v="3"/>
    <d v="2026-04-03T00:00:00"/>
    <n v="2"/>
    <s v="CUST3910"/>
    <s v="Madhup Grewal"/>
    <x v="1"/>
    <n v="36"/>
    <s v="Senior"/>
    <s v="Hyderabad"/>
    <x v="10"/>
    <x v="1"/>
    <x v="0"/>
    <x v="23"/>
    <n v="8"/>
    <n v="900"/>
    <n v="25"/>
    <x v="234"/>
    <x v="0"/>
    <n v="2104.41"/>
    <n v="0.38970555555555553"/>
    <x v="1"/>
    <s v="UPI"/>
    <n v="1"/>
    <s v="No"/>
  </r>
  <r>
    <s v="ORD01048"/>
    <d v="2026-04-24T00:00:00"/>
    <s v="2026"/>
    <n v="4"/>
    <x v="3"/>
    <d v="2026-04-28T00:00:00"/>
    <n v="4"/>
    <s v="CUST3202"/>
    <s v="Damini Master"/>
    <x v="0"/>
    <n v="37"/>
    <s v="Senior"/>
    <s v="Jaipur"/>
    <x v="2"/>
    <x v="0"/>
    <x v="3"/>
    <x v="17"/>
    <n v="3"/>
    <n v="450"/>
    <n v="10"/>
    <x v="393"/>
    <x v="0"/>
    <n v="267.63"/>
    <n v="0.22027160493827161"/>
    <x v="1"/>
    <s v="Cash"/>
    <n v="3"/>
    <s v="No"/>
  </r>
  <r>
    <s v="ORD01050"/>
    <d v="2026-04-25T00:00:00"/>
    <s v="2026"/>
    <n v="4"/>
    <x v="3"/>
    <d v="2026-04-26T00:00:00"/>
    <n v="1"/>
    <s v="CUST7616"/>
    <s v="Trisha Rajagopal"/>
    <x v="1"/>
    <n v="57"/>
    <s v="Senior"/>
    <s v="Bengaluru"/>
    <x v="1"/>
    <x v="1"/>
    <x v="2"/>
    <x v="15"/>
    <n v="5"/>
    <n v="15000"/>
    <n v="5"/>
    <x v="247"/>
    <x v="1"/>
    <n v="13857.37"/>
    <n v="0.19448940350877195"/>
    <x v="0"/>
    <s v="Cash"/>
    <n v="3"/>
    <s v="No"/>
  </r>
  <r>
    <s v="ORD01061"/>
    <d v="2026-04-08T00:00:00"/>
    <s v="2026"/>
    <n v="4"/>
    <x v="3"/>
    <d v="2026-04-12T00:00:00"/>
    <n v="4"/>
    <s v="CUST3022"/>
    <s v="Sumer Sharma"/>
    <x v="0"/>
    <n v="31"/>
    <s v="Senior"/>
    <s v="Jaipur"/>
    <x v="2"/>
    <x v="0"/>
    <x v="2"/>
    <x v="14"/>
    <n v="6"/>
    <n v="30000"/>
    <n v="0"/>
    <x v="152"/>
    <x v="1"/>
    <n v="40884.33"/>
    <n v="0.22713516666666667"/>
    <x v="2"/>
    <s v="Cash"/>
    <n v="5"/>
    <s v="No"/>
  </r>
  <r>
    <s v="ORD01073"/>
    <d v="2025-04-17T00:00:00"/>
    <s v="2025"/>
    <n v="4"/>
    <x v="3"/>
    <d v="2025-04-23T00:00:00"/>
    <n v="6"/>
    <s v="CUST5853"/>
    <s v="Tushar Bhatnagar"/>
    <x v="0"/>
    <n v="43"/>
    <s v="Senior"/>
    <s v="Kolkata"/>
    <x v="3"/>
    <x v="2"/>
    <x v="1"/>
    <x v="10"/>
    <n v="2"/>
    <n v="25000"/>
    <n v="0"/>
    <x v="183"/>
    <x v="1"/>
    <n v="10045.85"/>
    <n v="0.20091700000000001"/>
    <x v="2"/>
    <s v="Cash"/>
    <n v="4"/>
    <s v="No"/>
  </r>
  <r>
    <s v="ORD01084"/>
    <d v="2026-04-19T00:00:00"/>
    <s v="2026"/>
    <n v="4"/>
    <x v="3"/>
    <d v="2026-04-26T00:00:00"/>
    <n v="7"/>
    <s v="CUST3969"/>
    <s v="Abram Dalal"/>
    <x v="0"/>
    <n v="59"/>
    <s v="Senior"/>
    <s v="Jaipur"/>
    <x v="2"/>
    <x v="0"/>
    <x v="1"/>
    <x v="5"/>
    <n v="2"/>
    <n v="2000"/>
    <n v="0"/>
    <x v="57"/>
    <x v="0"/>
    <n v="475.39"/>
    <n v="0.11884749999999999"/>
    <x v="1"/>
    <s v="UPI"/>
    <n v="5"/>
    <s v="No"/>
  </r>
  <r>
    <s v="ORD01095"/>
    <d v="2026-04-25T00:00:00"/>
    <s v="2026"/>
    <n v="4"/>
    <x v="3"/>
    <d v="2026-05-02T00:00:00"/>
    <n v="7"/>
    <s v="CUST1903"/>
    <s v="Onkar Chada"/>
    <x v="0"/>
    <n v="30"/>
    <s v="Senior"/>
    <s v="Bengaluru"/>
    <x v="1"/>
    <x v="1"/>
    <x v="4"/>
    <x v="24"/>
    <n v="3"/>
    <n v="1200"/>
    <n v="25"/>
    <x v="31"/>
    <x v="0"/>
    <n v="918.6"/>
    <n v="0.3402222222222222"/>
    <x v="2"/>
    <s v="UPI"/>
    <n v="1"/>
    <s v="No"/>
  </r>
  <r>
    <s v="ORD01099"/>
    <d v="2025-04-05T00:00:00"/>
    <s v="2025"/>
    <n v="4"/>
    <x v="3"/>
    <d v="2025-04-07T00:00:00"/>
    <n v="2"/>
    <s v="CUST5230"/>
    <s v="Keya Saha"/>
    <x v="1"/>
    <n v="61"/>
    <s v="Senior"/>
    <s v="Kolkata"/>
    <x v="3"/>
    <x v="2"/>
    <x v="4"/>
    <x v="9"/>
    <n v="5"/>
    <n v="1800"/>
    <n v="15"/>
    <x v="33"/>
    <x v="0"/>
    <n v="1594.27"/>
    <n v="0.20840130718954247"/>
    <x v="0"/>
    <s v="UPI"/>
    <n v="4"/>
    <s v="No"/>
  </r>
  <r>
    <s v="ORD01111"/>
    <d v="2025-04-09T00:00:00"/>
    <s v="2025"/>
    <n v="4"/>
    <x v="3"/>
    <d v="2025-04-15T00:00:00"/>
    <n v="6"/>
    <s v="CUST3856"/>
    <s v="Damini Raval"/>
    <x v="1"/>
    <n v="34"/>
    <s v="Senior"/>
    <s v="Chennai"/>
    <x v="6"/>
    <x v="1"/>
    <x v="4"/>
    <x v="16"/>
    <n v="7"/>
    <n v="800"/>
    <n v="10"/>
    <x v="160"/>
    <x v="0"/>
    <n v="2014.01"/>
    <n v="0.39960515873015873"/>
    <x v="1"/>
    <s v="Card"/>
    <n v="4"/>
    <s v="No"/>
  </r>
  <r>
    <s v="ORD01117"/>
    <d v="2026-04-14T00:00:00"/>
    <s v="2026"/>
    <n v="4"/>
    <x v="3"/>
    <d v="2026-04-16T00:00:00"/>
    <n v="2"/>
    <s v="CUST3139"/>
    <s v="Tarini Doshi"/>
    <x v="1"/>
    <n v="38"/>
    <s v="Senior"/>
    <s v="Kolkata"/>
    <x v="3"/>
    <x v="2"/>
    <x v="0"/>
    <x v="11"/>
    <n v="1"/>
    <n v="4000"/>
    <n v="25"/>
    <x v="16"/>
    <x v="0"/>
    <n v="1248.08"/>
    <n v="0.41602666666666666"/>
    <x v="2"/>
    <s v="Card"/>
    <n v="1"/>
    <s v="Yes"/>
  </r>
  <r>
    <s v="ORD01127"/>
    <d v="2026-04-14T00:00:00"/>
    <s v="2026"/>
    <n v="4"/>
    <x v="3"/>
    <d v="2026-04-21T00:00:00"/>
    <n v="7"/>
    <s v="CUST9398"/>
    <s v="Sumer Shetty"/>
    <x v="1"/>
    <n v="44"/>
    <s v="Senior"/>
    <s v="Patna"/>
    <x v="9"/>
    <x v="2"/>
    <x v="4"/>
    <x v="9"/>
    <n v="6"/>
    <n v="1800"/>
    <n v="25"/>
    <x v="394"/>
    <x v="0"/>
    <n v="2903.4"/>
    <n v="0.35844444444444445"/>
    <x v="0"/>
    <s v="Card"/>
    <n v="2"/>
    <s v="No"/>
  </r>
  <r>
    <s v="ORD01151"/>
    <d v="2025-04-11T00:00:00"/>
    <s v="2025"/>
    <n v="4"/>
    <x v="3"/>
    <d v="2025-04-14T00:00:00"/>
    <n v="3"/>
    <s v="CUST4240"/>
    <s v="Lakshay Sethi"/>
    <x v="1"/>
    <n v="36"/>
    <s v="Senior"/>
    <s v="Chennai"/>
    <x v="6"/>
    <x v="1"/>
    <x v="0"/>
    <x v="19"/>
    <n v="6"/>
    <n v="1200"/>
    <n v="0"/>
    <x v="69"/>
    <x v="0"/>
    <n v="2927.73"/>
    <n v="0.40662916666666665"/>
    <x v="0"/>
    <s v="Card"/>
    <n v="3"/>
    <s v="No"/>
  </r>
  <r>
    <s v="ORD01156"/>
    <d v="2025-04-15T00:00:00"/>
    <s v="2025"/>
    <n v="4"/>
    <x v="3"/>
    <d v="2025-04-17T00:00:00"/>
    <n v="2"/>
    <s v="CUST8842"/>
    <s v="Vaibhav Sankaran"/>
    <x v="0"/>
    <n v="20"/>
    <s v="Teen"/>
    <s v="Mumbai"/>
    <x v="7"/>
    <x v="3"/>
    <x v="2"/>
    <x v="15"/>
    <n v="3"/>
    <n v="15000"/>
    <n v="20"/>
    <x v="298"/>
    <x v="1"/>
    <n v="12174.82"/>
    <n v="0.33818944444444443"/>
    <x v="1"/>
    <s v="UPI"/>
    <n v="4"/>
    <s v="No"/>
  </r>
  <r>
    <s v="ORD01176"/>
    <d v="2025-04-17T00:00:00"/>
    <s v="2025"/>
    <n v="4"/>
    <x v="3"/>
    <d v="2025-04-18T00:00:00"/>
    <n v="1"/>
    <s v="CUST9265"/>
    <s v="Aniruddh Jayaraman"/>
    <x v="0"/>
    <n v="49"/>
    <s v="Senior"/>
    <s v="Chennai"/>
    <x v="6"/>
    <x v="1"/>
    <x v="1"/>
    <x v="5"/>
    <n v="4"/>
    <n v="2000"/>
    <n v="15"/>
    <x v="44"/>
    <x v="0"/>
    <n v="2339.1999999999998"/>
    <n v="0.34399999999999997"/>
    <x v="2"/>
    <s v="Card"/>
    <n v="2"/>
    <s v="No"/>
  </r>
  <r>
    <s v="ORD01188"/>
    <d v="2026-04-13T00:00:00"/>
    <s v="2026"/>
    <n v="4"/>
    <x v="3"/>
    <d v="2026-04-14T00:00:00"/>
    <n v="1"/>
    <s v="CUST3654"/>
    <s v="Trisha Krishna"/>
    <x v="0"/>
    <n v="54"/>
    <s v="Senior"/>
    <s v="Chennai"/>
    <x v="6"/>
    <x v="1"/>
    <x v="2"/>
    <x v="7"/>
    <n v="6"/>
    <n v="5000"/>
    <n v="20"/>
    <x v="13"/>
    <x v="1"/>
    <n v="8590.74"/>
    <n v="0.35794749999999997"/>
    <x v="1"/>
    <s v="Card"/>
    <n v="1"/>
    <s v="No"/>
  </r>
  <r>
    <s v="ORD01192"/>
    <d v="2025-04-16T00:00:00"/>
    <s v="2025"/>
    <n v="4"/>
    <x v="3"/>
    <d v="2025-04-18T00:00:00"/>
    <n v="2"/>
    <s v="CUST3080"/>
    <s v="Arhaan Ahluwalia"/>
    <x v="0"/>
    <n v="22"/>
    <s v="Senior"/>
    <s v="Jaipur"/>
    <x v="2"/>
    <x v="0"/>
    <x v="0"/>
    <x v="0"/>
    <n v="3"/>
    <n v="2500"/>
    <n v="5"/>
    <x v="231"/>
    <x v="0"/>
    <n v="1642.82"/>
    <n v="0.23057122807017544"/>
    <x v="0"/>
    <s v="Card"/>
    <n v="4"/>
    <s v="No"/>
  </r>
  <r>
    <s v="ORD01195"/>
    <d v="2026-04-11T00:00:00"/>
    <s v="2026"/>
    <n v="4"/>
    <x v="3"/>
    <d v="2026-04-12T00:00:00"/>
    <n v="1"/>
    <s v="CUST7837"/>
    <s v="Adira Soni"/>
    <x v="0"/>
    <n v="53"/>
    <s v="Senior"/>
    <s v="Bengaluru"/>
    <x v="1"/>
    <x v="1"/>
    <x v="2"/>
    <x v="3"/>
    <n v="6"/>
    <n v="7000"/>
    <n v="10"/>
    <x v="236"/>
    <x v="1"/>
    <n v="11807.07"/>
    <n v="0.31235634920634919"/>
    <x v="0"/>
    <s v="UPI"/>
    <n v="4"/>
    <s v="No"/>
  </r>
  <r>
    <s v="ORD01205"/>
    <d v="2025-04-09T00:00:00"/>
    <s v="2025"/>
    <n v="4"/>
    <x v="3"/>
    <d v="2025-04-10T00:00:00"/>
    <n v="1"/>
    <s v="CUST1161"/>
    <s v="Kabir Zachariah"/>
    <x v="0"/>
    <n v="39"/>
    <s v="Senior"/>
    <s v="Kolkata"/>
    <x v="3"/>
    <x v="2"/>
    <x v="4"/>
    <x v="8"/>
    <n v="7"/>
    <n v="3500"/>
    <n v="5"/>
    <x v="395"/>
    <x v="1"/>
    <n v="8596.1299999999992"/>
    <n v="0.3693288936627282"/>
    <x v="0"/>
    <s v="Cash"/>
    <n v="5"/>
    <s v="No"/>
  </r>
  <r>
    <s v="ORD01207"/>
    <d v="2026-04-28T00:00:00"/>
    <s v="2026"/>
    <n v="4"/>
    <x v="3"/>
    <d v="2026-04-30T00:00:00"/>
    <n v="2"/>
    <s v="CUST2493"/>
    <s v="Nehmat Agarwal"/>
    <x v="1"/>
    <n v="49"/>
    <s v="Senior"/>
    <s v="Bengaluru"/>
    <x v="1"/>
    <x v="1"/>
    <x v="1"/>
    <x v="10"/>
    <n v="7"/>
    <n v="25000"/>
    <n v="5"/>
    <x v="322"/>
    <x v="1"/>
    <n v="60729.7"/>
    <n v="0.36529142857142854"/>
    <x v="2"/>
    <s v="Card"/>
    <n v="5"/>
    <s v="No"/>
  </r>
  <r>
    <s v="ORD01208"/>
    <d v="2025-04-24T00:00:00"/>
    <s v="2025"/>
    <n v="4"/>
    <x v="3"/>
    <d v="2025-04-27T00:00:00"/>
    <n v="3"/>
    <s v="CUST2759"/>
    <s v="Aarav Vohra"/>
    <x v="0"/>
    <n v="33"/>
    <s v="Senior"/>
    <s v="Bhubaneswar"/>
    <x v="8"/>
    <x v="2"/>
    <x v="4"/>
    <x v="13"/>
    <n v="7"/>
    <n v="4500"/>
    <n v="15"/>
    <x v="396"/>
    <x v="1"/>
    <n v="10049.040000000001"/>
    <n v="0.37531428571428577"/>
    <x v="0"/>
    <s v="Cash"/>
    <n v="1"/>
    <s v="No"/>
  </r>
  <r>
    <s v="ORD01212"/>
    <d v="2025-04-12T00:00:00"/>
    <s v="2025"/>
    <n v="4"/>
    <x v="3"/>
    <d v="2025-04-16T00:00:00"/>
    <n v="4"/>
    <s v="CUST1397"/>
    <s v="Dharmajan Manne"/>
    <x v="0"/>
    <n v="59"/>
    <s v="Senior"/>
    <s v="Patna"/>
    <x v="9"/>
    <x v="2"/>
    <x v="1"/>
    <x v="1"/>
    <n v="1"/>
    <n v="40000"/>
    <n v="15"/>
    <x v="315"/>
    <x v="1"/>
    <n v="8497.2900000000009"/>
    <n v="0.24992029411764707"/>
    <x v="0"/>
    <s v="UPI"/>
    <n v="3"/>
    <s v="No"/>
  </r>
  <r>
    <s v="ORD01216"/>
    <d v="2025-04-13T00:00:00"/>
    <s v="2025"/>
    <n v="4"/>
    <x v="3"/>
    <d v="2025-04-17T00:00:00"/>
    <n v="4"/>
    <s v="CUST6105"/>
    <s v="Myra Jhaveri"/>
    <x v="0"/>
    <n v="51"/>
    <s v="Senior"/>
    <s v="Bengaluru"/>
    <x v="1"/>
    <x v="1"/>
    <x v="2"/>
    <x v="3"/>
    <n v="1"/>
    <n v="7000"/>
    <n v="20"/>
    <x v="60"/>
    <x v="0"/>
    <n v="1236.94"/>
    <n v="0.22088214285714286"/>
    <x v="0"/>
    <s v="UPI"/>
    <n v="2"/>
    <s v="No"/>
  </r>
  <r>
    <s v="ORD01231"/>
    <d v="2026-04-12T00:00:00"/>
    <s v="2026"/>
    <n v="4"/>
    <x v="3"/>
    <d v="2026-04-14T00:00:00"/>
    <n v="2"/>
    <s v="CUST7854"/>
    <s v="Veer Swamy"/>
    <x v="0"/>
    <n v="44"/>
    <s v="Senior"/>
    <s v="Chennai"/>
    <x v="6"/>
    <x v="1"/>
    <x v="3"/>
    <x v="21"/>
    <n v="5"/>
    <n v="60"/>
    <n v="5"/>
    <x v="99"/>
    <x v="0"/>
    <n v="128.19"/>
    <n v="0.44978947368421052"/>
    <x v="2"/>
    <s v="UPI"/>
    <n v="1"/>
    <s v="No"/>
  </r>
  <r>
    <s v="ORD01241"/>
    <d v="2026-04-22T00:00:00"/>
    <s v="2026"/>
    <n v="4"/>
    <x v="3"/>
    <d v="2026-04-23T00:00:00"/>
    <n v="1"/>
    <s v="CUST1647"/>
    <s v="Darshit Sathe"/>
    <x v="0"/>
    <n v="30"/>
    <s v="Senior"/>
    <s v="Chennai"/>
    <x v="6"/>
    <x v="1"/>
    <x v="3"/>
    <x v="22"/>
    <n v="2"/>
    <n v="300"/>
    <n v="10"/>
    <x v="397"/>
    <x v="0"/>
    <n v="130.85"/>
    <n v="0.24231481481481482"/>
    <x v="2"/>
    <s v="Cash"/>
    <n v="5"/>
    <s v="No"/>
  </r>
  <r>
    <s v="ORD01303"/>
    <d v="2025-04-05T00:00:00"/>
    <s v="2025"/>
    <n v="4"/>
    <x v="3"/>
    <d v="2025-04-12T00:00:00"/>
    <n v="7"/>
    <s v="CUST2255"/>
    <s v="Jiya Tailor"/>
    <x v="0"/>
    <n v="29"/>
    <s v="Senior"/>
    <s v="Pune"/>
    <x v="7"/>
    <x v="3"/>
    <x v="0"/>
    <x v="11"/>
    <n v="1"/>
    <n v="4000"/>
    <n v="10"/>
    <x v="11"/>
    <x v="0"/>
    <n v="1141.9000000000001"/>
    <n v="0.31719444444444445"/>
    <x v="0"/>
    <s v="Card"/>
    <n v="1"/>
    <s v="No"/>
  </r>
  <r>
    <s v="ORD01348"/>
    <d v="2026-04-29T00:00:00"/>
    <s v="2026"/>
    <n v="4"/>
    <x v="3"/>
    <d v="2026-05-05T00:00:00"/>
    <n v="6"/>
    <s v="CUST3805"/>
    <s v="Ayesha Sodhi"/>
    <x v="0"/>
    <n v="40"/>
    <s v="Senior"/>
    <s v="Delhi"/>
    <x v="4"/>
    <x v="0"/>
    <x v="1"/>
    <x v="1"/>
    <n v="2"/>
    <n v="40000"/>
    <n v="15"/>
    <x v="398"/>
    <x v="1"/>
    <n v="30346.74"/>
    <n v="0.44627558823529412"/>
    <x v="2"/>
    <s v="Cash"/>
    <n v="2"/>
    <s v="No"/>
  </r>
  <r>
    <s v="ORD01365"/>
    <d v="2025-04-18T00:00:00"/>
    <s v="2025"/>
    <n v="4"/>
    <x v="3"/>
    <d v="2025-04-25T00:00:00"/>
    <n v="7"/>
    <s v="CUST3121"/>
    <s v="Eva Shroff"/>
    <x v="1"/>
    <n v="51"/>
    <s v="Senior"/>
    <s v="Kolkata"/>
    <x v="3"/>
    <x v="2"/>
    <x v="2"/>
    <x v="7"/>
    <n v="1"/>
    <n v="5000"/>
    <n v="25"/>
    <x v="82"/>
    <x v="0"/>
    <n v="989.07"/>
    <n v="0.26375199999999999"/>
    <x v="1"/>
    <s v="Card"/>
    <n v="5"/>
    <s v="Yes"/>
  </r>
  <r>
    <s v="ORD01377"/>
    <d v="2026-04-05T00:00:00"/>
    <s v="2026"/>
    <n v="4"/>
    <x v="3"/>
    <d v="2026-04-09T00:00:00"/>
    <n v="4"/>
    <s v="CUST7273"/>
    <s v="Amani Wali"/>
    <x v="0"/>
    <n v="62"/>
    <s v="Senior"/>
    <s v="Kolkata"/>
    <x v="3"/>
    <x v="2"/>
    <x v="0"/>
    <x v="4"/>
    <n v="1"/>
    <n v="3200"/>
    <n v="20"/>
    <x v="46"/>
    <x v="0"/>
    <n v="495.68"/>
    <n v="0.19362499999999999"/>
    <x v="2"/>
    <s v="UPI"/>
    <n v="2"/>
    <s v="No"/>
  </r>
  <r>
    <s v="ORD01382"/>
    <d v="2025-04-11T00:00:00"/>
    <s v="2025"/>
    <n v="4"/>
    <x v="3"/>
    <d v="2025-04-17T00:00:00"/>
    <n v="6"/>
    <s v="CUST4761"/>
    <s v="Urvi Swaminathan"/>
    <x v="0"/>
    <n v="22"/>
    <s v="Senior"/>
    <s v="Mumbai"/>
    <x v="7"/>
    <x v="3"/>
    <x v="2"/>
    <x v="3"/>
    <n v="6"/>
    <n v="7000"/>
    <n v="10"/>
    <x v="236"/>
    <x v="1"/>
    <n v="16093.92"/>
    <n v="0.42576507936507935"/>
    <x v="0"/>
    <s v="Card"/>
    <n v="1"/>
    <s v="No"/>
  </r>
  <r>
    <s v="ORD01392"/>
    <d v="2025-04-19T00:00:00"/>
    <s v="2025"/>
    <n v="4"/>
    <x v="3"/>
    <d v="2025-04-21T00:00:00"/>
    <n v="2"/>
    <s v="CUST7749"/>
    <s v="Devansh Ray"/>
    <x v="0"/>
    <n v="24"/>
    <s v="Senior"/>
    <s v="Patna"/>
    <x v="9"/>
    <x v="2"/>
    <x v="3"/>
    <x v="17"/>
    <n v="2"/>
    <n v="450"/>
    <n v="25"/>
    <x v="293"/>
    <x v="0"/>
    <n v="232.12"/>
    <n v="0.34388148148148151"/>
    <x v="2"/>
    <s v="Card"/>
    <n v="5"/>
    <s v="No"/>
  </r>
  <r>
    <s v="ORD01410"/>
    <d v="2025-04-13T00:00:00"/>
    <s v="2025"/>
    <n v="4"/>
    <x v="3"/>
    <d v="2025-04-17T00:00:00"/>
    <n v="4"/>
    <s v="CUST6028"/>
    <s v="Shaan Choudhury"/>
    <x v="0"/>
    <n v="31"/>
    <s v="Senior"/>
    <s v="Hyderabad"/>
    <x v="10"/>
    <x v="1"/>
    <x v="4"/>
    <x v="16"/>
    <n v="3"/>
    <n v="800"/>
    <n v="0"/>
    <x v="64"/>
    <x v="0"/>
    <n v="961.69"/>
    <n v="0.40070416666666669"/>
    <x v="0"/>
    <s v="Card"/>
    <n v="4"/>
    <s v="No"/>
  </r>
  <r>
    <s v="ORD01429"/>
    <d v="2026-04-04T00:00:00"/>
    <s v="2026"/>
    <n v="4"/>
    <x v="3"/>
    <d v="2026-04-05T00:00:00"/>
    <n v="1"/>
    <s v="CUST5327"/>
    <s v="Ehsaan Chander"/>
    <x v="0"/>
    <n v="45"/>
    <s v="Senior"/>
    <s v="Bhubaneswar"/>
    <x v="8"/>
    <x v="2"/>
    <x v="2"/>
    <x v="3"/>
    <n v="4"/>
    <n v="7000"/>
    <n v="15"/>
    <x v="286"/>
    <x v="1"/>
    <n v="10285.33"/>
    <n v="0.43215672268907562"/>
    <x v="1"/>
    <s v="Card"/>
    <n v="4"/>
    <s v="No"/>
  </r>
  <r>
    <s v="ORD01433"/>
    <d v="2026-04-01T00:00:00"/>
    <s v="2026"/>
    <n v="4"/>
    <x v="3"/>
    <d v="2026-04-06T00:00:00"/>
    <n v="5"/>
    <s v="CUST4819"/>
    <s v="Damini Rau"/>
    <x v="1"/>
    <n v="50"/>
    <s v="Senior"/>
    <s v="Ahmedabad"/>
    <x v="5"/>
    <x v="3"/>
    <x v="3"/>
    <x v="6"/>
    <n v="3"/>
    <n v="1200"/>
    <n v="0"/>
    <x v="11"/>
    <x v="0"/>
    <n v="597.04"/>
    <n v="0.16584444444444443"/>
    <x v="0"/>
    <s v="UPI"/>
    <n v="3"/>
    <s v="No"/>
  </r>
  <r>
    <s v="ORD01436"/>
    <d v="2026-04-29T00:00:00"/>
    <s v="2026"/>
    <n v="4"/>
    <x v="3"/>
    <d v="2026-05-05T00:00:00"/>
    <n v="6"/>
    <s v="CUST8817"/>
    <s v="Khushi Kala"/>
    <x v="0"/>
    <n v="35"/>
    <s v="Senior"/>
    <s v="Hyderabad"/>
    <x v="10"/>
    <x v="1"/>
    <x v="0"/>
    <x v="23"/>
    <n v="4"/>
    <n v="900"/>
    <n v="25"/>
    <x v="31"/>
    <x v="0"/>
    <n v="1103.57"/>
    <n v="0.40872962962962961"/>
    <x v="0"/>
    <s v="Card"/>
    <n v="1"/>
    <s v="No"/>
  </r>
  <r>
    <s v="ORD01440"/>
    <d v="2025-04-26T00:00:00"/>
    <s v="2025"/>
    <n v="4"/>
    <x v="3"/>
    <d v="2025-04-27T00:00:00"/>
    <n v="1"/>
    <s v="CUST3505"/>
    <s v="Hiran Dugal"/>
    <x v="1"/>
    <n v="24"/>
    <s v="Senior"/>
    <s v="Delhi"/>
    <x v="4"/>
    <x v="0"/>
    <x v="2"/>
    <x v="15"/>
    <n v="6"/>
    <n v="15000"/>
    <n v="20"/>
    <x v="202"/>
    <x v="1"/>
    <n v="13246.76"/>
    <n v="0.18398277777777777"/>
    <x v="1"/>
    <s v="Card"/>
    <n v="4"/>
    <s v="No"/>
  </r>
  <r>
    <s v="ORD01454"/>
    <d v="2025-04-22T00:00:00"/>
    <s v="2025"/>
    <n v="4"/>
    <x v="3"/>
    <d v="2025-04-26T00:00:00"/>
    <n v="4"/>
    <s v="CUST7144"/>
    <s v="Indrans Jhaveri"/>
    <x v="1"/>
    <n v="65"/>
    <s v="Senior"/>
    <s v="Lucknow"/>
    <x v="0"/>
    <x v="0"/>
    <x v="0"/>
    <x v="4"/>
    <n v="7"/>
    <n v="3200"/>
    <n v="15"/>
    <x v="399"/>
    <x v="1"/>
    <n v="5832.69"/>
    <n v="0.30633876050420167"/>
    <x v="0"/>
    <s v="Card"/>
    <n v="3"/>
    <s v="No"/>
  </r>
  <r>
    <s v="ORD01480"/>
    <d v="2026-04-28T00:00:00"/>
    <s v="2026"/>
    <n v="4"/>
    <x v="3"/>
    <d v="2026-05-01T00:00:00"/>
    <n v="3"/>
    <s v="CUST7899"/>
    <s v="Kabir Shetty"/>
    <x v="0"/>
    <n v="30"/>
    <s v="Senior"/>
    <s v="Ahmedabad"/>
    <x v="5"/>
    <x v="3"/>
    <x v="4"/>
    <x v="13"/>
    <n v="6"/>
    <n v="4500"/>
    <n v="25"/>
    <x v="346"/>
    <x v="1"/>
    <n v="3512.63"/>
    <n v="0.17346320987654321"/>
    <x v="1"/>
    <s v="Card"/>
    <n v="1"/>
    <s v="Yes"/>
  </r>
  <r>
    <s v="ORD01492"/>
    <d v="2026-04-08T00:00:00"/>
    <s v="2026"/>
    <n v="4"/>
    <x v="3"/>
    <d v="2026-04-10T00:00:00"/>
    <n v="2"/>
    <s v="CUST2724"/>
    <s v="Yashvi Bhatti"/>
    <x v="1"/>
    <n v="61"/>
    <s v="Senior"/>
    <s v="Pune"/>
    <x v="7"/>
    <x v="3"/>
    <x v="4"/>
    <x v="13"/>
    <n v="1"/>
    <n v="4500"/>
    <n v="10"/>
    <x v="24"/>
    <x v="0"/>
    <n v="1205.72"/>
    <n v="0.29770864197530866"/>
    <x v="1"/>
    <s v="Card"/>
    <n v="5"/>
    <s v="No"/>
  </r>
  <r>
    <s v="ORD01536"/>
    <d v="2025-04-09T00:00:00"/>
    <s v="2025"/>
    <n v="4"/>
    <x v="3"/>
    <d v="2025-04-10T00:00:00"/>
    <n v="1"/>
    <s v="CUST1941"/>
    <s v="Akarsh Loyal"/>
    <x v="1"/>
    <n v="63"/>
    <s v="Senior"/>
    <s v="Kolkata"/>
    <x v="3"/>
    <x v="2"/>
    <x v="2"/>
    <x v="7"/>
    <n v="8"/>
    <n v="5000"/>
    <n v="15"/>
    <x v="315"/>
    <x v="1"/>
    <n v="11065.28"/>
    <n v="0.32544941176470588"/>
    <x v="1"/>
    <s v="Card"/>
    <n v="5"/>
    <s v="Yes"/>
  </r>
  <r>
    <s v="ORD01550"/>
    <d v="2025-04-09T00:00:00"/>
    <s v="2025"/>
    <n v="4"/>
    <x v="3"/>
    <d v="2025-04-12T00:00:00"/>
    <n v="3"/>
    <s v="CUST7061"/>
    <s v="Madhav Chadha"/>
    <x v="0"/>
    <n v="52"/>
    <s v="Senior"/>
    <s v="Patna"/>
    <x v="9"/>
    <x v="2"/>
    <x v="1"/>
    <x v="18"/>
    <n v="6"/>
    <n v="18000"/>
    <n v="20"/>
    <x v="58"/>
    <x v="1"/>
    <n v="11147.95"/>
    <n v="0.12902719907407409"/>
    <x v="0"/>
    <s v="Card"/>
    <n v="3"/>
    <s v="No"/>
  </r>
  <r>
    <s v="ORD01559"/>
    <d v="2026-04-10T00:00:00"/>
    <s v="2026"/>
    <n v="4"/>
    <x v="3"/>
    <d v="2026-04-11T00:00:00"/>
    <n v="1"/>
    <s v="CUST1402"/>
    <s v="Jiya Brar"/>
    <x v="1"/>
    <n v="38"/>
    <s v="Senior"/>
    <s v="Bhubaneswar"/>
    <x v="8"/>
    <x v="2"/>
    <x v="0"/>
    <x v="0"/>
    <n v="1"/>
    <n v="2500"/>
    <n v="0"/>
    <x v="181"/>
    <x v="0"/>
    <n v="319.32"/>
    <n v="0.12772800000000001"/>
    <x v="2"/>
    <s v="Cash"/>
    <n v="4"/>
    <s v="No"/>
  </r>
  <r>
    <s v="ORD01566"/>
    <d v="2025-04-28T00:00:00"/>
    <s v="2025"/>
    <n v="4"/>
    <x v="3"/>
    <d v="2025-05-05T00:00:00"/>
    <n v="7"/>
    <s v="CUST3595"/>
    <s v="Taimur Sane"/>
    <x v="0"/>
    <n v="42"/>
    <s v="Senior"/>
    <s v="Hyderabad"/>
    <x v="10"/>
    <x v="1"/>
    <x v="1"/>
    <x v="2"/>
    <n v="8"/>
    <n v="55000"/>
    <n v="0"/>
    <x v="114"/>
    <x v="1"/>
    <n v="173980.48"/>
    <n v="0.39541018181818183"/>
    <x v="1"/>
    <s v="Card"/>
    <n v="1"/>
    <s v="No"/>
  </r>
  <r>
    <s v="ORD01574"/>
    <d v="2026-04-10T00:00:00"/>
    <s v="2026"/>
    <n v="4"/>
    <x v="3"/>
    <d v="2026-04-16T00:00:00"/>
    <n v="6"/>
    <s v="CUST2102"/>
    <s v="Misha Sanghvi"/>
    <x v="1"/>
    <n v="23"/>
    <s v="Senior"/>
    <s v="Delhi"/>
    <x v="4"/>
    <x v="0"/>
    <x v="4"/>
    <x v="16"/>
    <n v="2"/>
    <n v="800"/>
    <n v="20"/>
    <x v="335"/>
    <x v="0"/>
    <n v="232.64"/>
    <n v="0.18174999999999999"/>
    <x v="0"/>
    <s v="Card"/>
    <n v="3"/>
    <s v="No"/>
  </r>
  <r>
    <s v="ORD01579"/>
    <d v="2025-04-08T00:00:00"/>
    <s v="2025"/>
    <n v="4"/>
    <x v="3"/>
    <d v="2025-04-13T00:00:00"/>
    <n v="5"/>
    <s v="CUST9690"/>
    <s v="Azad Sani"/>
    <x v="1"/>
    <n v="59"/>
    <s v="Senior"/>
    <s v="Lucknow"/>
    <x v="0"/>
    <x v="0"/>
    <x v="3"/>
    <x v="17"/>
    <n v="4"/>
    <n v="450"/>
    <n v="25"/>
    <x v="27"/>
    <x v="0"/>
    <n v="165.25"/>
    <n v="0.12240740740740741"/>
    <x v="1"/>
    <s v="Cash"/>
    <n v="5"/>
    <s v="No"/>
  </r>
  <r>
    <s v="ORD01592"/>
    <d v="2025-04-07T00:00:00"/>
    <s v="2025"/>
    <n v="4"/>
    <x v="3"/>
    <d v="2025-04-13T00:00:00"/>
    <n v="6"/>
    <s v="CUST9735"/>
    <s v="Divij Sem"/>
    <x v="1"/>
    <n v="24"/>
    <s v="Senior"/>
    <s v="Mumbai"/>
    <x v="7"/>
    <x v="3"/>
    <x v="2"/>
    <x v="3"/>
    <n v="1"/>
    <n v="7000"/>
    <n v="20"/>
    <x v="60"/>
    <x v="0"/>
    <n v="1646.74"/>
    <n v="0.29406071428571429"/>
    <x v="2"/>
    <s v="UPI"/>
    <n v="1"/>
    <s v="No"/>
  </r>
  <r>
    <s v="ORD01649"/>
    <d v="2025-04-12T00:00:00"/>
    <s v="2025"/>
    <n v="4"/>
    <x v="3"/>
    <d v="2025-04-17T00:00:00"/>
    <n v="5"/>
    <s v="CUST9736"/>
    <s v="Hansh Hans"/>
    <x v="0"/>
    <n v="42"/>
    <s v="Senior"/>
    <s v="Pune"/>
    <x v="7"/>
    <x v="3"/>
    <x v="0"/>
    <x v="11"/>
    <n v="1"/>
    <n v="4000"/>
    <n v="10"/>
    <x v="11"/>
    <x v="0"/>
    <n v="1254.58"/>
    <n v="0.34849444444444444"/>
    <x v="2"/>
    <s v="Cash"/>
    <n v="1"/>
    <s v="No"/>
  </r>
  <r>
    <s v="ORD01661"/>
    <d v="2026-04-15T00:00:00"/>
    <s v="2026"/>
    <n v="4"/>
    <x v="3"/>
    <d v="2026-04-22T00:00:00"/>
    <n v="7"/>
    <s v="CUST4797"/>
    <s v="Lagan Rajagopalan"/>
    <x v="0"/>
    <n v="38"/>
    <s v="Senior"/>
    <s v="Hyderabad"/>
    <x v="10"/>
    <x v="1"/>
    <x v="3"/>
    <x v="6"/>
    <n v="3"/>
    <n v="1200"/>
    <n v="10"/>
    <x v="271"/>
    <x v="0"/>
    <n v="1080.3599999999999"/>
    <n v="0.33344444444444443"/>
    <x v="2"/>
    <s v="Cash"/>
    <n v="3"/>
    <s v="No"/>
  </r>
  <r>
    <s v="ORD01671"/>
    <d v="2025-04-01T00:00:00"/>
    <s v="2025"/>
    <n v="4"/>
    <x v="3"/>
    <d v="2025-04-04T00:00:00"/>
    <n v="3"/>
    <s v="CUST3974"/>
    <s v="Yakshit Raman"/>
    <x v="0"/>
    <n v="46"/>
    <s v="Senior"/>
    <s v="Patna"/>
    <x v="9"/>
    <x v="2"/>
    <x v="4"/>
    <x v="13"/>
    <n v="6"/>
    <n v="4500"/>
    <n v="25"/>
    <x v="346"/>
    <x v="1"/>
    <n v="7604.94"/>
    <n v="0.37555259259259255"/>
    <x v="0"/>
    <s v="Cash"/>
    <n v="3"/>
    <s v="No"/>
  </r>
  <r>
    <s v="ORD01719"/>
    <d v="2026-04-15T00:00:00"/>
    <s v="2026"/>
    <n v="4"/>
    <x v="3"/>
    <d v="2026-04-20T00:00:00"/>
    <n v="5"/>
    <s v="CUST4780"/>
    <s v="Nakul Baria"/>
    <x v="1"/>
    <n v="60"/>
    <s v="Senior"/>
    <s v="Lucknow"/>
    <x v="0"/>
    <x v="0"/>
    <x v="1"/>
    <x v="18"/>
    <n v="2"/>
    <n v="18000"/>
    <n v="20"/>
    <x v="92"/>
    <x v="1"/>
    <n v="12632.11"/>
    <n v="0.43861493055555556"/>
    <x v="1"/>
    <s v="Card"/>
    <n v="3"/>
    <s v="No"/>
  </r>
  <r>
    <s v="ORD01739"/>
    <d v="2025-04-22T00:00:00"/>
    <s v="2025"/>
    <n v="4"/>
    <x v="3"/>
    <d v="2025-04-29T00:00:00"/>
    <n v="7"/>
    <s v="CUST5236"/>
    <s v="Ishaan Jani"/>
    <x v="1"/>
    <n v="42"/>
    <s v="Senior"/>
    <s v="Patna"/>
    <x v="9"/>
    <x v="2"/>
    <x v="1"/>
    <x v="5"/>
    <n v="3"/>
    <n v="2000"/>
    <n v="5"/>
    <x v="137"/>
    <x v="0"/>
    <n v="612.95000000000005"/>
    <n v="0.10753508771929825"/>
    <x v="1"/>
    <s v="UPI"/>
    <n v="4"/>
    <s v="No"/>
  </r>
  <r>
    <s v="ORD01750"/>
    <d v="2026-04-14T00:00:00"/>
    <s v="2026"/>
    <n v="4"/>
    <x v="3"/>
    <d v="2026-04-21T00:00:00"/>
    <n v="7"/>
    <s v="CUST2611"/>
    <s v="Yakshit Kurian"/>
    <x v="0"/>
    <n v="20"/>
    <s v="Teen"/>
    <s v="Chennai"/>
    <x v="6"/>
    <x v="1"/>
    <x v="1"/>
    <x v="10"/>
    <n v="6"/>
    <n v="25000"/>
    <n v="10"/>
    <x v="285"/>
    <x v="1"/>
    <n v="51485.54"/>
    <n v="0.38137437037037036"/>
    <x v="1"/>
    <s v="Card"/>
    <n v="3"/>
    <s v="Yes"/>
  </r>
  <r>
    <s v="ORD01757"/>
    <d v="2025-04-23T00:00:00"/>
    <s v="2025"/>
    <n v="4"/>
    <x v="3"/>
    <d v="2025-04-25T00:00:00"/>
    <n v="2"/>
    <s v="CUST8667"/>
    <s v="Ivana Sami"/>
    <x v="0"/>
    <n v="63"/>
    <s v="Senior"/>
    <s v="Mumbai"/>
    <x v="7"/>
    <x v="3"/>
    <x v="3"/>
    <x v="6"/>
    <n v="7"/>
    <n v="1200"/>
    <n v="0"/>
    <x v="172"/>
    <x v="0"/>
    <n v="2525.35"/>
    <n v="0.30063690476190474"/>
    <x v="2"/>
    <s v="Cash"/>
    <n v="5"/>
    <s v="No"/>
  </r>
  <r>
    <s v="ORD01761"/>
    <d v="2026-04-12T00:00:00"/>
    <s v="2026"/>
    <n v="4"/>
    <x v="3"/>
    <d v="2026-04-16T00:00:00"/>
    <n v="4"/>
    <s v="CUST4051"/>
    <s v="Kavya Bhatti"/>
    <x v="0"/>
    <n v="25"/>
    <s v="Senior"/>
    <s v="Delhi"/>
    <x v="4"/>
    <x v="0"/>
    <x v="0"/>
    <x v="0"/>
    <n v="7"/>
    <n v="2500"/>
    <n v="20"/>
    <x v="90"/>
    <x v="1"/>
    <n v="3022.44"/>
    <n v="0.21588857142857143"/>
    <x v="0"/>
    <s v="UPI"/>
    <n v="4"/>
    <s v="No"/>
  </r>
  <r>
    <s v="ORD01770"/>
    <d v="2025-04-03T00:00:00"/>
    <s v="2025"/>
    <n v="4"/>
    <x v="3"/>
    <d v="2025-04-08T00:00:00"/>
    <n v="5"/>
    <s v="CUST2613"/>
    <s v="Jhanvi Date"/>
    <x v="1"/>
    <n v="41"/>
    <s v="Senior"/>
    <s v="Pune"/>
    <x v="7"/>
    <x v="3"/>
    <x v="2"/>
    <x v="7"/>
    <n v="1"/>
    <n v="5000"/>
    <n v="25"/>
    <x v="82"/>
    <x v="0"/>
    <n v="621.62"/>
    <n v="0.16576533333333335"/>
    <x v="1"/>
    <s v="UPI"/>
    <n v="4"/>
    <s v="No"/>
  </r>
  <r>
    <s v="ORD01790"/>
    <d v="2026-04-30T00:00:00"/>
    <s v="2026"/>
    <n v="4"/>
    <x v="3"/>
    <d v="2026-05-04T00:00:00"/>
    <n v="4"/>
    <s v="CUST3588"/>
    <s v="Aayush Ray"/>
    <x v="1"/>
    <n v="29"/>
    <s v="Senior"/>
    <s v="Lucknow"/>
    <x v="0"/>
    <x v="0"/>
    <x v="1"/>
    <x v="10"/>
    <n v="2"/>
    <n v="25000"/>
    <n v="15"/>
    <x v="67"/>
    <x v="1"/>
    <n v="15819.65"/>
    <n v="0.37222705882352941"/>
    <x v="1"/>
    <s v="UPI"/>
    <n v="1"/>
    <s v="No"/>
  </r>
  <r>
    <s v="ORD01849"/>
    <d v="2025-04-22T00:00:00"/>
    <s v="2025"/>
    <n v="4"/>
    <x v="3"/>
    <d v="2025-04-28T00:00:00"/>
    <n v="6"/>
    <s v="CUST3325"/>
    <s v="Samaira Ghose"/>
    <x v="0"/>
    <n v="39"/>
    <s v="Senior"/>
    <s v="Hyderabad"/>
    <x v="10"/>
    <x v="1"/>
    <x v="2"/>
    <x v="7"/>
    <n v="1"/>
    <n v="5000"/>
    <n v="0"/>
    <x v="400"/>
    <x v="0"/>
    <n v="1417.08"/>
    <n v="0.283416"/>
    <x v="0"/>
    <s v="Cash"/>
    <n v="5"/>
    <s v="No"/>
  </r>
  <r>
    <s v="ORD01871"/>
    <d v="2025-04-18T00:00:00"/>
    <s v="2025"/>
    <n v="4"/>
    <x v="3"/>
    <d v="2025-04-21T00:00:00"/>
    <n v="3"/>
    <s v="CUST4803"/>
    <s v="Fateh Rau"/>
    <x v="0"/>
    <n v="54"/>
    <s v="Senior"/>
    <s v="Jaipur"/>
    <x v="2"/>
    <x v="0"/>
    <x v="3"/>
    <x v="22"/>
    <n v="2"/>
    <n v="300"/>
    <n v="20"/>
    <x v="106"/>
    <x v="0"/>
    <n v="57.53"/>
    <n v="0.11985416666666666"/>
    <x v="0"/>
    <s v="Card"/>
    <n v="5"/>
    <s v="No"/>
  </r>
  <r>
    <s v="ORD01876"/>
    <d v="2026-04-05T00:00:00"/>
    <s v="2026"/>
    <n v="4"/>
    <x v="3"/>
    <d v="2026-04-12T00:00:00"/>
    <n v="7"/>
    <s v="CUST3938"/>
    <s v="Drishya Batta"/>
    <x v="0"/>
    <n v="27"/>
    <s v="Senior"/>
    <s v="Patna"/>
    <x v="9"/>
    <x v="2"/>
    <x v="4"/>
    <x v="24"/>
    <n v="2"/>
    <n v="1200"/>
    <n v="20"/>
    <x v="252"/>
    <x v="0"/>
    <n v="730.76"/>
    <n v="0.38060416666666669"/>
    <x v="0"/>
    <s v="Card"/>
    <n v="4"/>
    <s v="No"/>
  </r>
  <r>
    <s v="ORD01878"/>
    <d v="2026-04-28T00:00:00"/>
    <s v="2026"/>
    <n v="4"/>
    <x v="3"/>
    <d v="2026-05-04T00:00:00"/>
    <n v="6"/>
    <s v="CUST9757"/>
    <s v="Renee Dutt"/>
    <x v="1"/>
    <n v="26"/>
    <s v="Senior"/>
    <s v="Mumbai"/>
    <x v="7"/>
    <x v="3"/>
    <x v="4"/>
    <x v="16"/>
    <n v="1"/>
    <n v="800"/>
    <n v="25"/>
    <x v="265"/>
    <x v="0"/>
    <n v="94.24"/>
    <n v="0.15706666666666666"/>
    <x v="1"/>
    <s v="Card"/>
    <n v="4"/>
    <s v="No"/>
  </r>
  <r>
    <s v="ORD01883"/>
    <d v="2026-04-20T00:00:00"/>
    <s v="2026"/>
    <n v="4"/>
    <x v="3"/>
    <d v="2026-04-23T00:00:00"/>
    <n v="3"/>
    <s v="CUST1301"/>
    <s v="Vanya Dixit"/>
    <x v="0"/>
    <n v="56"/>
    <s v="Senior"/>
    <s v="Patna"/>
    <x v="9"/>
    <x v="2"/>
    <x v="0"/>
    <x v="19"/>
    <n v="3"/>
    <n v="1200"/>
    <n v="0"/>
    <x v="11"/>
    <x v="0"/>
    <n v="606.62"/>
    <n v="0.16850555555555555"/>
    <x v="1"/>
    <s v="UPI"/>
    <n v="1"/>
    <s v="No"/>
  </r>
  <r>
    <s v="ORD01899"/>
    <d v="2025-04-05T00:00:00"/>
    <s v="2025"/>
    <n v="4"/>
    <x v="3"/>
    <d v="2025-04-11T00:00:00"/>
    <n v="6"/>
    <s v="CUST6270"/>
    <s v="Seher Mandal"/>
    <x v="1"/>
    <n v="35"/>
    <s v="Senior"/>
    <s v="Bhubaneswar"/>
    <x v="8"/>
    <x v="2"/>
    <x v="0"/>
    <x v="19"/>
    <n v="1"/>
    <n v="1200"/>
    <n v="10"/>
    <x v="214"/>
    <x v="0"/>
    <n v="377.96"/>
    <n v="0.34996296296296292"/>
    <x v="0"/>
    <s v="Cash"/>
    <n v="5"/>
    <s v="No"/>
  </r>
  <r>
    <s v="ORD01908"/>
    <d v="2025-04-06T00:00:00"/>
    <s v="2025"/>
    <n v="4"/>
    <x v="3"/>
    <d v="2025-04-13T00:00:00"/>
    <n v="7"/>
    <s v="CUST9596"/>
    <s v="Bhamini Sinha"/>
    <x v="1"/>
    <n v="45"/>
    <s v="Senior"/>
    <s v="Patna"/>
    <x v="9"/>
    <x v="2"/>
    <x v="4"/>
    <x v="13"/>
    <n v="4"/>
    <n v="4500"/>
    <n v="15"/>
    <x v="312"/>
    <x v="1"/>
    <n v="5117.33"/>
    <n v="0.33446601307189544"/>
    <x v="2"/>
    <s v="UPI"/>
    <n v="1"/>
    <s v="No"/>
  </r>
  <r>
    <s v="ORD01937"/>
    <d v="2025-04-29T00:00:00"/>
    <s v="2025"/>
    <n v="4"/>
    <x v="3"/>
    <d v="2025-05-06T00:00:00"/>
    <n v="7"/>
    <s v="CUST5956"/>
    <s v="Mohanlal Mander"/>
    <x v="1"/>
    <n v="22"/>
    <s v="Senior"/>
    <s v="Lucknow"/>
    <x v="0"/>
    <x v="0"/>
    <x v="0"/>
    <x v="11"/>
    <n v="8"/>
    <n v="4000"/>
    <n v="10"/>
    <x v="92"/>
    <x v="1"/>
    <n v="12910.22"/>
    <n v="0.44827152777777773"/>
    <x v="0"/>
    <s v="Cash"/>
    <n v="2"/>
    <s v="No"/>
  </r>
  <r>
    <s v="ORD01940"/>
    <d v="2026-04-24T00:00:00"/>
    <s v="2026"/>
    <n v="4"/>
    <x v="3"/>
    <d v="2026-04-30T00:00:00"/>
    <n v="6"/>
    <s v="CUST9760"/>
    <s v="Anahita Chandran"/>
    <x v="0"/>
    <n v="19"/>
    <s v="Teen"/>
    <s v="Kolkata"/>
    <x v="3"/>
    <x v="2"/>
    <x v="4"/>
    <x v="16"/>
    <n v="4"/>
    <n v="800"/>
    <n v="10"/>
    <x v="86"/>
    <x v="0"/>
    <n v="622.67999999999995"/>
    <n v="0.21620833333333331"/>
    <x v="0"/>
    <s v="Cash"/>
    <n v="1"/>
    <s v="No"/>
  </r>
  <r>
    <s v="ORD01961"/>
    <d v="2026-04-04T00:00:00"/>
    <s v="2026"/>
    <n v="4"/>
    <x v="3"/>
    <d v="2026-04-09T00:00:00"/>
    <n v="5"/>
    <s v="CUST4784"/>
    <s v="Gatik Sethi"/>
    <x v="0"/>
    <n v="35"/>
    <s v="Senior"/>
    <s v="Patna"/>
    <x v="9"/>
    <x v="2"/>
    <x v="0"/>
    <x v="4"/>
    <n v="5"/>
    <n v="3200"/>
    <n v="20"/>
    <x v="158"/>
    <x v="1"/>
    <n v="1718.5"/>
    <n v="0.13425781249999999"/>
    <x v="0"/>
    <s v="Card"/>
    <n v="1"/>
    <s v="No"/>
  </r>
  <r>
    <s v="ORD01970"/>
    <d v="2026-04-29T00:00:00"/>
    <s v="2026"/>
    <n v="4"/>
    <x v="3"/>
    <d v="2026-05-01T00:00:00"/>
    <n v="2"/>
    <s v="CUST2950"/>
    <s v="Yakshit Char"/>
    <x v="1"/>
    <n v="55"/>
    <s v="Senior"/>
    <s v="Jaipur"/>
    <x v="2"/>
    <x v="0"/>
    <x v="4"/>
    <x v="13"/>
    <n v="3"/>
    <n v="4500"/>
    <n v="20"/>
    <x v="189"/>
    <x v="1"/>
    <n v="1420.15"/>
    <n v="0.13149537037037037"/>
    <x v="2"/>
    <s v="Card"/>
    <n v="2"/>
    <s v="No"/>
  </r>
  <r>
    <s v="ORD01988"/>
    <d v="2025-04-19T00:00:00"/>
    <s v="2025"/>
    <n v="4"/>
    <x v="3"/>
    <d v="2025-04-22T00:00:00"/>
    <n v="3"/>
    <s v="CUST8503"/>
    <s v="Ranbir Bahri"/>
    <x v="1"/>
    <n v="55"/>
    <s v="Senior"/>
    <s v="Ahmedabad"/>
    <x v="5"/>
    <x v="3"/>
    <x v="2"/>
    <x v="3"/>
    <n v="3"/>
    <n v="7000"/>
    <n v="25"/>
    <x v="195"/>
    <x v="1"/>
    <n v="7042.97"/>
    <n v="0.44717269841269841"/>
    <x v="0"/>
    <s v="Card"/>
    <n v="1"/>
    <s v="No"/>
  </r>
  <r>
    <s v="ORD02011"/>
    <d v="2025-04-14T00:00:00"/>
    <s v="2025"/>
    <n v="4"/>
    <x v="3"/>
    <d v="2025-04-18T00:00:00"/>
    <n v="4"/>
    <s v="CUST3720"/>
    <s v="Jivika Sharaf"/>
    <x v="0"/>
    <n v="24"/>
    <s v="Senior"/>
    <s v="Pune"/>
    <x v="7"/>
    <x v="3"/>
    <x v="0"/>
    <x v="11"/>
    <n v="7"/>
    <n v="4000"/>
    <n v="15"/>
    <x v="286"/>
    <x v="1"/>
    <n v="2722.15"/>
    <n v="0.11437605042016807"/>
    <x v="2"/>
    <s v="UPI"/>
    <n v="1"/>
    <s v="No"/>
  </r>
  <r>
    <s v="ORD02018"/>
    <d v="2026-04-07T00:00:00"/>
    <s v="2026"/>
    <n v="4"/>
    <x v="3"/>
    <d v="2026-04-11T00:00:00"/>
    <n v="4"/>
    <s v="CUST7869"/>
    <s v="Farhan Sheth"/>
    <x v="1"/>
    <n v="60"/>
    <s v="Senior"/>
    <s v="Mumbai"/>
    <x v="7"/>
    <x v="3"/>
    <x v="4"/>
    <x v="24"/>
    <n v="2"/>
    <n v="1200"/>
    <n v="10"/>
    <x v="70"/>
    <x v="0"/>
    <n v="937.53"/>
    <n v="0.43404166666666666"/>
    <x v="1"/>
    <s v="UPI"/>
    <n v="5"/>
    <s v="No"/>
  </r>
  <r>
    <s v="ORD02041"/>
    <d v="2025-04-14T00:00:00"/>
    <s v="2025"/>
    <n v="4"/>
    <x v="3"/>
    <d v="2025-04-17T00:00:00"/>
    <n v="3"/>
    <s v="CUST3068"/>
    <s v="Madhup Dua"/>
    <x v="0"/>
    <n v="59"/>
    <s v="Senior"/>
    <s v="Pune"/>
    <x v="7"/>
    <x v="3"/>
    <x v="4"/>
    <x v="13"/>
    <n v="7"/>
    <n v="4500"/>
    <n v="15"/>
    <x v="396"/>
    <x v="1"/>
    <n v="9351.36"/>
    <n v="0.34925714285714288"/>
    <x v="2"/>
    <s v="Card"/>
    <n v="2"/>
    <s v="No"/>
  </r>
  <r>
    <s v="ORD02043"/>
    <d v="2025-04-24T00:00:00"/>
    <s v="2025"/>
    <n v="4"/>
    <x v="3"/>
    <d v="2025-04-29T00:00:00"/>
    <n v="5"/>
    <s v="CUST2890"/>
    <s v="Armaan Jaggi"/>
    <x v="0"/>
    <n v="24"/>
    <s v="Senior"/>
    <s v="Mumbai"/>
    <x v="7"/>
    <x v="3"/>
    <x v="0"/>
    <x v="4"/>
    <n v="5"/>
    <n v="3200"/>
    <n v="5"/>
    <x v="146"/>
    <x v="1"/>
    <n v="2466.86"/>
    <n v="0.16229342105263159"/>
    <x v="2"/>
    <s v="UPI"/>
    <n v="4"/>
    <s v="No"/>
  </r>
  <r>
    <s v="ORD02064"/>
    <d v="2026-04-15T00:00:00"/>
    <s v="2026"/>
    <n v="4"/>
    <x v="3"/>
    <d v="2026-04-21T00:00:00"/>
    <n v="6"/>
    <s v="CUST7849"/>
    <s v="Ayesha Balan"/>
    <x v="0"/>
    <n v="26"/>
    <s v="Senior"/>
    <s v="Hyderabad"/>
    <x v="10"/>
    <x v="1"/>
    <x v="0"/>
    <x v="19"/>
    <n v="2"/>
    <n v="1200"/>
    <n v="25"/>
    <x v="100"/>
    <x v="0"/>
    <n v="401.76"/>
    <n v="0.22319999999999998"/>
    <x v="0"/>
    <s v="Cash"/>
    <n v="4"/>
    <s v="No"/>
  </r>
  <r>
    <s v="ORD02068"/>
    <d v="2025-04-05T00:00:00"/>
    <s v="2025"/>
    <n v="4"/>
    <x v="3"/>
    <d v="2025-04-10T00:00:00"/>
    <n v="5"/>
    <s v="CUST6104"/>
    <s v="Charvi Balay"/>
    <x v="0"/>
    <n v="19"/>
    <s v="Teen"/>
    <s v="Hyderabad"/>
    <x v="10"/>
    <x v="1"/>
    <x v="1"/>
    <x v="10"/>
    <n v="8"/>
    <n v="25000"/>
    <n v="10"/>
    <x v="152"/>
    <x v="1"/>
    <n v="32306.720000000001"/>
    <n v="0.1794817777777778"/>
    <x v="1"/>
    <s v="Cash"/>
    <n v="2"/>
    <s v="No"/>
  </r>
  <r>
    <s v="ORD02071"/>
    <d v="2026-04-26T00:00:00"/>
    <s v="2026"/>
    <n v="4"/>
    <x v="3"/>
    <d v="2026-04-29T00:00:00"/>
    <n v="3"/>
    <s v="CUST4445"/>
    <s v="Gokul Ahluwalia"/>
    <x v="0"/>
    <n v="20"/>
    <s v="Teen"/>
    <s v="Bengaluru"/>
    <x v="1"/>
    <x v="1"/>
    <x v="1"/>
    <x v="5"/>
    <n v="1"/>
    <n v="2000"/>
    <n v="15"/>
    <x v="401"/>
    <x v="0"/>
    <n v="286.72000000000003"/>
    <n v="0.16865882352941178"/>
    <x v="0"/>
    <s v="UPI"/>
    <n v="2"/>
    <s v="No"/>
  </r>
  <r>
    <s v="ORD02093"/>
    <d v="2025-04-25T00:00:00"/>
    <s v="2025"/>
    <n v="4"/>
    <x v="3"/>
    <d v="2025-04-28T00:00:00"/>
    <n v="3"/>
    <s v="CUST1460"/>
    <s v="Dharmajan Loyal"/>
    <x v="1"/>
    <n v="52"/>
    <s v="Senior"/>
    <s v="Mumbai"/>
    <x v="7"/>
    <x v="3"/>
    <x v="4"/>
    <x v="9"/>
    <n v="5"/>
    <n v="1800"/>
    <n v="10"/>
    <x v="394"/>
    <x v="0"/>
    <n v="1820.33"/>
    <n v="0.2247320987654321"/>
    <x v="0"/>
    <s v="UPI"/>
    <n v="1"/>
    <s v="No"/>
  </r>
  <r>
    <s v="ORD02112"/>
    <d v="2026-04-19T00:00:00"/>
    <s v="2026"/>
    <n v="4"/>
    <x v="3"/>
    <d v="2026-04-25T00:00:00"/>
    <n v="6"/>
    <s v="CUST3314"/>
    <s v="Krish Toor"/>
    <x v="0"/>
    <n v="52"/>
    <s v="Senior"/>
    <s v="Delhi"/>
    <x v="4"/>
    <x v="0"/>
    <x v="1"/>
    <x v="2"/>
    <n v="5"/>
    <n v="55000"/>
    <n v="25"/>
    <x v="402"/>
    <x v="1"/>
    <n v="38940.199999999997"/>
    <n v="0.18880096969696969"/>
    <x v="1"/>
    <s v="Card"/>
    <n v="1"/>
    <s v="No"/>
  </r>
  <r>
    <s v="ORD02114"/>
    <d v="2025-04-29T00:00:00"/>
    <s v="2025"/>
    <n v="4"/>
    <x v="3"/>
    <d v="2025-05-01T00:00:00"/>
    <n v="2"/>
    <s v="CUST4841"/>
    <s v="Dhanuk Vohra"/>
    <x v="1"/>
    <n v="44"/>
    <s v="Senior"/>
    <s v="Bhubaneswar"/>
    <x v="8"/>
    <x v="2"/>
    <x v="2"/>
    <x v="7"/>
    <n v="4"/>
    <n v="5000"/>
    <n v="0"/>
    <x v="245"/>
    <x v="1"/>
    <n v="8374.14"/>
    <n v="0.418707"/>
    <x v="2"/>
    <s v="Cash"/>
    <n v="1"/>
    <s v="Yes"/>
  </r>
  <r>
    <s v="ORD02148"/>
    <d v="2025-04-22T00:00:00"/>
    <s v="2025"/>
    <n v="4"/>
    <x v="3"/>
    <d v="2025-04-25T00:00:00"/>
    <n v="3"/>
    <s v="CUST6606"/>
    <s v="Ahana  Anand"/>
    <x v="0"/>
    <n v="34"/>
    <s v="Senior"/>
    <s v="Bhubaneswar"/>
    <x v="8"/>
    <x v="2"/>
    <x v="3"/>
    <x v="6"/>
    <n v="2"/>
    <n v="1200"/>
    <n v="20"/>
    <x v="252"/>
    <x v="0"/>
    <n v="707.99"/>
    <n v="0.36874479166666668"/>
    <x v="1"/>
    <s v="UPI"/>
    <n v="1"/>
    <s v="Yes"/>
  </r>
  <r>
    <s v="ORD02150"/>
    <d v="2026-04-03T00:00:00"/>
    <s v="2026"/>
    <n v="4"/>
    <x v="3"/>
    <d v="2026-04-05T00:00:00"/>
    <n v="2"/>
    <s v="CUST5054"/>
    <s v="Ivana Varughese"/>
    <x v="1"/>
    <n v="34"/>
    <s v="Senior"/>
    <s v="Delhi"/>
    <x v="4"/>
    <x v="0"/>
    <x v="1"/>
    <x v="10"/>
    <n v="2"/>
    <n v="25000"/>
    <n v="25"/>
    <x v="166"/>
    <x v="1"/>
    <n v="12708.33"/>
    <n v="0.33888879999999999"/>
    <x v="0"/>
    <s v="Cash"/>
    <n v="4"/>
    <s v="No"/>
  </r>
  <r>
    <s v="ORD02179"/>
    <d v="2025-04-28T00:00:00"/>
    <s v="2025"/>
    <n v="4"/>
    <x v="3"/>
    <d v="2025-05-01T00:00:00"/>
    <n v="3"/>
    <s v="CUST4040"/>
    <s v="Aarav Amble"/>
    <x v="1"/>
    <n v="50"/>
    <s v="Senior"/>
    <s v="Mumbai"/>
    <x v="7"/>
    <x v="3"/>
    <x v="1"/>
    <x v="18"/>
    <n v="7"/>
    <n v="18000"/>
    <n v="20"/>
    <x v="331"/>
    <x v="1"/>
    <n v="19354.34"/>
    <n v="0.19200734126984126"/>
    <x v="0"/>
    <s v="UPI"/>
    <n v="2"/>
    <s v="No"/>
  </r>
  <r>
    <s v="ORD02186"/>
    <d v="2026-04-22T00:00:00"/>
    <s v="2026"/>
    <n v="4"/>
    <x v="3"/>
    <d v="2026-04-27T00:00:00"/>
    <n v="5"/>
    <s v="CUST1931"/>
    <s v="Nayantara Ravi"/>
    <x v="1"/>
    <n v="28"/>
    <s v="Senior"/>
    <s v="Chennai"/>
    <x v="6"/>
    <x v="1"/>
    <x v="1"/>
    <x v="1"/>
    <n v="2"/>
    <n v="40000"/>
    <n v="0"/>
    <x v="12"/>
    <x v="1"/>
    <n v="28183.54"/>
    <n v="0.35229425000000003"/>
    <x v="0"/>
    <s v="UPI"/>
    <n v="4"/>
    <s v="No"/>
  </r>
  <r>
    <s v="ORD02194"/>
    <d v="2025-04-03T00:00:00"/>
    <s v="2025"/>
    <n v="4"/>
    <x v="3"/>
    <d v="2025-04-09T00:00:00"/>
    <n v="6"/>
    <s v="CUST3525"/>
    <s v="Ivan Ramanathan"/>
    <x v="0"/>
    <n v="38"/>
    <s v="Senior"/>
    <s v="Ahmedabad"/>
    <x v="5"/>
    <x v="3"/>
    <x v="1"/>
    <x v="1"/>
    <n v="5"/>
    <n v="40000"/>
    <n v="0"/>
    <x v="164"/>
    <x v="1"/>
    <n v="31646.12"/>
    <n v="0.1582306"/>
    <x v="2"/>
    <s v="Cash"/>
    <n v="2"/>
    <s v="No"/>
  </r>
  <r>
    <s v="ORD02216"/>
    <d v="2025-04-06T00:00:00"/>
    <s v="2025"/>
    <n v="4"/>
    <x v="3"/>
    <d v="2025-04-10T00:00:00"/>
    <n v="4"/>
    <s v="CUST7181"/>
    <s v="Vritika Chadha"/>
    <x v="1"/>
    <n v="45"/>
    <s v="Senior"/>
    <s v="Jaipur"/>
    <x v="2"/>
    <x v="0"/>
    <x v="0"/>
    <x v="11"/>
    <n v="5"/>
    <n v="4000"/>
    <n v="15"/>
    <x v="238"/>
    <x v="1"/>
    <n v="7552.41"/>
    <n v="0.44425941176470585"/>
    <x v="1"/>
    <s v="Card"/>
    <n v="1"/>
    <s v="No"/>
  </r>
  <r>
    <s v="ORD02226"/>
    <d v="2026-04-26T00:00:00"/>
    <s v="2026"/>
    <n v="4"/>
    <x v="3"/>
    <d v="2026-04-28T00:00:00"/>
    <n v="2"/>
    <s v="CUST7345"/>
    <s v="Elakshi Wali"/>
    <x v="1"/>
    <n v="44"/>
    <s v="Senior"/>
    <s v="Chennai"/>
    <x v="6"/>
    <x v="1"/>
    <x v="1"/>
    <x v="10"/>
    <n v="7"/>
    <n v="25000"/>
    <n v="5"/>
    <x v="322"/>
    <x v="1"/>
    <n v="60048.62"/>
    <n v="0.36119470676691728"/>
    <x v="1"/>
    <s v="UPI"/>
    <n v="3"/>
    <s v="No"/>
  </r>
  <r>
    <s v="ORD02252"/>
    <d v="2025-04-21T00:00:00"/>
    <s v="2025"/>
    <n v="4"/>
    <x v="3"/>
    <d v="2025-04-22T00:00:00"/>
    <n v="1"/>
    <s v="CUST2427"/>
    <s v="Himmat Rastogi"/>
    <x v="1"/>
    <n v="64"/>
    <s v="Senior"/>
    <s v="Delhi"/>
    <x v="4"/>
    <x v="0"/>
    <x v="1"/>
    <x v="10"/>
    <n v="4"/>
    <n v="25000"/>
    <n v="0"/>
    <x v="55"/>
    <x v="1"/>
    <n v="33368.089999999997"/>
    <n v="0.33368089999999995"/>
    <x v="2"/>
    <s v="Card"/>
    <n v="3"/>
    <s v="No"/>
  </r>
  <r>
    <s v="ORD02264"/>
    <d v="2026-04-12T00:00:00"/>
    <s v="2026"/>
    <n v="4"/>
    <x v="3"/>
    <d v="2026-04-17T00:00:00"/>
    <n v="5"/>
    <s v="CUST6588"/>
    <s v="Nayantara Loyal"/>
    <x v="0"/>
    <n v="63"/>
    <s v="Senior"/>
    <s v="Kolkata"/>
    <x v="3"/>
    <x v="2"/>
    <x v="1"/>
    <x v="5"/>
    <n v="2"/>
    <n v="2000"/>
    <n v="25"/>
    <x v="16"/>
    <x v="0"/>
    <n v="822.19"/>
    <n v="0.27406333333333333"/>
    <x v="0"/>
    <s v="UPI"/>
    <n v="5"/>
    <s v="No"/>
  </r>
  <r>
    <s v="ORD02281"/>
    <d v="2026-04-01T00:00:00"/>
    <s v="2026"/>
    <n v="4"/>
    <x v="3"/>
    <d v="2026-04-06T00:00:00"/>
    <n v="5"/>
    <s v="CUST5600"/>
    <s v="Shanaya Sundaram"/>
    <x v="0"/>
    <n v="37"/>
    <s v="Senior"/>
    <s v="Bhubaneswar"/>
    <x v="8"/>
    <x v="2"/>
    <x v="0"/>
    <x v="19"/>
    <n v="8"/>
    <n v="1200"/>
    <n v="15"/>
    <x v="127"/>
    <x v="0"/>
    <n v="2500.44"/>
    <n v="0.3064264705882353"/>
    <x v="1"/>
    <s v="UPI"/>
    <n v="1"/>
    <s v="No"/>
  </r>
  <r>
    <s v="ORD02307"/>
    <d v="2025-04-08T00:00:00"/>
    <s v="2025"/>
    <n v="4"/>
    <x v="3"/>
    <d v="2025-04-11T00:00:00"/>
    <n v="3"/>
    <s v="CUST2398"/>
    <s v="Shlok Sura"/>
    <x v="0"/>
    <n v="32"/>
    <s v="Senior"/>
    <s v="Ahmedabad"/>
    <x v="5"/>
    <x v="3"/>
    <x v="1"/>
    <x v="10"/>
    <n v="1"/>
    <n v="25000"/>
    <n v="0"/>
    <x v="163"/>
    <x v="1"/>
    <n v="8869.08"/>
    <n v="0.3547632"/>
    <x v="0"/>
    <s v="Card"/>
    <n v="1"/>
    <s v="No"/>
  </r>
  <r>
    <s v="ORD02308"/>
    <d v="2026-04-26T00:00:00"/>
    <s v="2026"/>
    <n v="4"/>
    <x v="3"/>
    <d v="2026-04-30T00:00:00"/>
    <n v="4"/>
    <s v="CUST6075"/>
    <s v="Mannat Hora"/>
    <x v="0"/>
    <n v="45"/>
    <s v="Senior"/>
    <s v="Delhi"/>
    <x v="4"/>
    <x v="0"/>
    <x v="2"/>
    <x v="14"/>
    <n v="8"/>
    <n v="30000"/>
    <n v="25"/>
    <x v="152"/>
    <x v="1"/>
    <n v="32370.87"/>
    <n v="0.17983816666666666"/>
    <x v="2"/>
    <s v="Cash"/>
    <n v="5"/>
    <s v="No"/>
  </r>
  <r>
    <s v="ORD02315"/>
    <d v="2025-04-27T00:00:00"/>
    <s v="2025"/>
    <n v="4"/>
    <x v="3"/>
    <d v="2025-04-30T00:00:00"/>
    <n v="3"/>
    <s v="CUST3365"/>
    <s v="Yuvaan Soman"/>
    <x v="0"/>
    <n v="31"/>
    <s v="Senior"/>
    <s v="Lucknow"/>
    <x v="0"/>
    <x v="0"/>
    <x v="0"/>
    <x v="0"/>
    <n v="4"/>
    <n v="2500"/>
    <n v="15"/>
    <x v="3"/>
    <x v="0"/>
    <n v="1333.43"/>
    <n v="0.15687411764705883"/>
    <x v="2"/>
    <s v="Cash"/>
    <n v="4"/>
    <s v="No"/>
  </r>
  <r>
    <s v="ORD02316"/>
    <d v="2025-04-17T00:00:00"/>
    <s v="2025"/>
    <n v="4"/>
    <x v="3"/>
    <d v="2025-04-24T00:00:00"/>
    <n v="7"/>
    <s v="CUST5578"/>
    <s v="Reyansh Sekhon"/>
    <x v="1"/>
    <n v="23"/>
    <s v="Senior"/>
    <s v="Pune"/>
    <x v="7"/>
    <x v="3"/>
    <x v="3"/>
    <x v="20"/>
    <n v="3"/>
    <n v="1500"/>
    <n v="0"/>
    <x v="148"/>
    <x v="0"/>
    <n v="534.86"/>
    <n v="0.11885777777777778"/>
    <x v="2"/>
    <s v="Card"/>
    <n v="3"/>
    <s v="No"/>
  </r>
  <r>
    <s v="ORD02318"/>
    <d v="2025-04-14T00:00:00"/>
    <s v="2025"/>
    <n v="4"/>
    <x v="3"/>
    <d v="2025-04-18T00:00:00"/>
    <n v="4"/>
    <s v="CUST7469"/>
    <s v="Nitara Sood"/>
    <x v="1"/>
    <n v="47"/>
    <s v="Senior"/>
    <s v="Jaipur"/>
    <x v="2"/>
    <x v="0"/>
    <x v="1"/>
    <x v="18"/>
    <n v="1"/>
    <n v="18000"/>
    <n v="15"/>
    <x v="312"/>
    <x v="1"/>
    <n v="3343.2"/>
    <n v="0.21850980392156863"/>
    <x v="1"/>
    <s v="Card"/>
    <n v="4"/>
    <s v="No"/>
  </r>
  <r>
    <s v="ORD02334"/>
    <d v="2025-04-20T00:00:00"/>
    <s v="2025"/>
    <n v="4"/>
    <x v="3"/>
    <d v="2025-04-26T00:00:00"/>
    <n v="6"/>
    <s v="CUST8392"/>
    <s v="Jayan Saraf"/>
    <x v="1"/>
    <n v="49"/>
    <s v="Senior"/>
    <s v="Pune"/>
    <x v="7"/>
    <x v="3"/>
    <x v="4"/>
    <x v="16"/>
    <n v="1"/>
    <n v="800"/>
    <n v="10"/>
    <x v="19"/>
    <x v="0"/>
    <n v="187.2"/>
    <n v="0.26"/>
    <x v="1"/>
    <s v="UPI"/>
    <n v="5"/>
    <s v="No"/>
  </r>
  <r>
    <s v="ORD02350"/>
    <d v="2026-04-11T00:00:00"/>
    <s v="2026"/>
    <n v="4"/>
    <x v="3"/>
    <d v="2026-04-16T00:00:00"/>
    <n v="5"/>
    <s v="CUST8732"/>
    <s v="Nehmat Sarkar"/>
    <x v="1"/>
    <n v="28"/>
    <s v="Senior"/>
    <s v="Lucknow"/>
    <x v="0"/>
    <x v="0"/>
    <x v="3"/>
    <x v="20"/>
    <n v="2"/>
    <n v="1500"/>
    <n v="10"/>
    <x v="31"/>
    <x v="0"/>
    <n v="457.64"/>
    <n v="0.16949629629629628"/>
    <x v="0"/>
    <s v="Card"/>
    <n v="3"/>
    <s v="No"/>
  </r>
  <r>
    <s v="ORD02360"/>
    <d v="2025-04-23T00:00:00"/>
    <s v="2025"/>
    <n v="4"/>
    <x v="3"/>
    <d v="2025-04-25T00:00:00"/>
    <n v="2"/>
    <s v="CUST1757"/>
    <s v="Saira Agarwal"/>
    <x v="0"/>
    <n v="53"/>
    <s v="Senior"/>
    <s v="Chennai"/>
    <x v="6"/>
    <x v="1"/>
    <x v="0"/>
    <x v="23"/>
    <n v="3"/>
    <n v="900"/>
    <n v="5"/>
    <x v="217"/>
    <x v="0"/>
    <n v="950.6"/>
    <n v="0.37060428849902532"/>
    <x v="0"/>
    <s v="Card"/>
    <n v="2"/>
    <s v="No"/>
  </r>
  <r>
    <s v="ORD02362"/>
    <d v="2026-04-24T00:00:00"/>
    <s v="2026"/>
    <n v="4"/>
    <x v="3"/>
    <d v="2026-04-27T00:00:00"/>
    <n v="3"/>
    <s v="CUST3046"/>
    <s v="Shlok Kanda"/>
    <x v="0"/>
    <n v="45"/>
    <s v="Senior"/>
    <s v="Mumbai"/>
    <x v="7"/>
    <x v="3"/>
    <x v="0"/>
    <x v="4"/>
    <n v="2"/>
    <n v="3200"/>
    <n v="10"/>
    <x v="192"/>
    <x v="0"/>
    <n v="1379.29"/>
    <n v="0.23946006944444445"/>
    <x v="0"/>
    <s v="UPI"/>
    <n v="1"/>
    <s v="No"/>
  </r>
  <r>
    <s v="ORD02376"/>
    <d v="2025-04-08T00:00:00"/>
    <s v="2025"/>
    <n v="4"/>
    <x v="3"/>
    <d v="2025-04-12T00:00:00"/>
    <n v="4"/>
    <s v="CUST5086"/>
    <s v="Tejas Soni"/>
    <x v="1"/>
    <n v="38"/>
    <s v="Senior"/>
    <s v="Pune"/>
    <x v="7"/>
    <x v="3"/>
    <x v="1"/>
    <x v="5"/>
    <n v="3"/>
    <n v="2000"/>
    <n v="25"/>
    <x v="148"/>
    <x v="0"/>
    <n v="1633.48"/>
    <n v="0.36299555555555557"/>
    <x v="1"/>
    <s v="Card"/>
    <n v="4"/>
    <s v="No"/>
  </r>
  <r>
    <s v="ORD02385"/>
    <d v="2026-04-07T00:00:00"/>
    <s v="2026"/>
    <n v="4"/>
    <x v="3"/>
    <d v="2026-04-08T00:00:00"/>
    <n v="1"/>
    <s v="CUST6722"/>
    <s v="Raunak Master"/>
    <x v="0"/>
    <n v="64"/>
    <s v="Senior"/>
    <s v="Patna"/>
    <x v="9"/>
    <x v="2"/>
    <x v="4"/>
    <x v="24"/>
    <n v="5"/>
    <n v="1200"/>
    <n v="0"/>
    <x v="32"/>
    <x v="0"/>
    <n v="1405.41"/>
    <n v="0.23423500000000003"/>
    <x v="1"/>
    <s v="UPI"/>
    <n v="4"/>
    <s v="No"/>
  </r>
  <r>
    <s v="ORD02409"/>
    <d v="2026-04-10T00:00:00"/>
    <s v="2026"/>
    <n v="4"/>
    <x v="3"/>
    <d v="2026-04-11T00:00:00"/>
    <n v="1"/>
    <s v="CUST6518"/>
    <s v="Shlok Chaudhuri"/>
    <x v="0"/>
    <n v="44"/>
    <s v="Senior"/>
    <s v="Delhi"/>
    <x v="4"/>
    <x v="0"/>
    <x v="3"/>
    <x v="6"/>
    <n v="2"/>
    <n v="1200"/>
    <n v="5"/>
    <x v="256"/>
    <x v="0"/>
    <n v="852.43"/>
    <n v="0.37387280701754383"/>
    <x v="1"/>
    <s v="UPI"/>
    <n v="2"/>
    <s v="No"/>
  </r>
  <r>
    <s v="ORD02415"/>
    <d v="2026-04-13T00:00:00"/>
    <s v="2026"/>
    <n v="4"/>
    <x v="3"/>
    <d v="2026-04-19T00:00:00"/>
    <n v="6"/>
    <s v="CUST3343"/>
    <s v="Prisha Kohli"/>
    <x v="1"/>
    <n v="64"/>
    <s v="Senior"/>
    <s v="Jaipur"/>
    <x v="2"/>
    <x v="0"/>
    <x v="3"/>
    <x v="21"/>
    <n v="4"/>
    <n v="60"/>
    <n v="10"/>
    <x v="403"/>
    <x v="0"/>
    <n v="92.41"/>
    <n v="0.42782407407407408"/>
    <x v="2"/>
    <s v="UPI"/>
    <n v="1"/>
    <s v="No"/>
  </r>
  <r>
    <s v="ORD02420"/>
    <d v="2026-04-26T00:00:00"/>
    <s v="2026"/>
    <n v="4"/>
    <x v="3"/>
    <d v="2026-05-02T00:00:00"/>
    <n v="6"/>
    <s v="CUST5386"/>
    <s v="Nirvi Mammen"/>
    <x v="0"/>
    <n v="32"/>
    <s v="Senior"/>
    <s v="Mumbai"/>
    <x v="7"/>
    <x v="3"/>
    <x v="3"/>
    <x v="17"/>
    <n v="5"/>
    <n v="450"/>
    <n v="20"/>
    <x v="100"/>
    <x v="0"/>
    <n v="414.75"/>
    <n v="0.23041666666666666"/>
    <x v="1"/>
    <s v="UPI"/>
    <n v="5"/>
    <s v="No"/>
  </r>
  <r>
    <s v="ORD02442"/>
    <d v="2025-04-03T00:00:00"/>
    <s v="2025"/>
    <n v="4"/>
    <x v="3"/>
    <d v="2025-04-05T00:00:00"/>
    <n v="2"/>
    <s v="CUST4572"/>
    <s v="Trisha Devi"/>
    <x v="0"/>
    <n v="21"/>
    <s v="Senior"/>
    <s v="Pune"/>
    <x v="7"/>
    <x v="3"/>
    <x v="4"/>
    <x v="24"/>
    <n v="2"/>
    <n v="1200"/>
    <n v="15"/>
    <x v="62"/>
    <x v="0"/>
    <n v="435.14"/>
    <n v="0.21330392156862746"/>
    <x v="2"/>
    <s v="Cash"/>
    <n v="4"/>
    <s v="No"/>
  </r>
  <r>
    <s v="ORD02457"/>
    <d v="2025-04-19T00:00:00"/>
    <s v="2025"/>
    <n v="4"/>
    <x v="3"/>
    <d v="2025-04-26T00:00:00"/>
    <n v="7"/>
    <s v="CUST3627"/>
    <s v="Shaan Sachdev"/>
    <x v="0"/>
    <n v="31"/>
    <s v="Senior"/>
    <s v="Hyderabad"/>
    <x v="10"/>
    <x v="1"/>
    <x v="1"/>
    <x v="18"/>
    <n v="1"/>
    <n v="18000"/>
    <n v="10"/>
    <x v="404"/>
    <x v="1"/>
    <n v="5033.78"/>
    <n v="0.31072716049382715"/>
    <x v="1"/>
    <s v="Cash"/>
    <n v="2"/>
    <s v="Yes"/>
  </r>
  <r>
    <s v="ORD02460"/>
    <d v="2026-04-24T00:00:00"/>
    <s v="2026"/>
    <n v="4"/>
    <x v="3"/>
    <d v="2026-04-25T00:00:00"/>
    <n v="1"/>
    <s v="CUST8732"/>
    <s v="Bhavin Krishnan"/>
    <x v="0"/>
    <n v="18"/>
    <s v="Teen"/>
    <s v="Bengaluru"/>
    <x v="1"/>
    <x v="1"/>
    <x v="0"/>
    <x v="4"/>
    <n v="1"/>
    <n v="3200"/>
    <n v="20"/>
    <x v="46"/>
    <x v="0"/>
    <n v="887.75"/>
    <n v="0.34677734375000002"/>
    <x v="1"/>
    <s v="Card"/>
    <n v="5"/>
    <s v="No"/>
  </r>
  <r>
    <s v="ORD02481"/>
    <d v="2025-04-13T00:00:00"/>
    <s v="2025"/>
    <n v="4"/>
    <x v="3"/>
    <d v="2025-04-19T00:00:00"/>
    <n v="6"/>
    <s v="CUST4723"/>
    <s v="Zoya Sarna"/>
    <x v="0"/>
    <n v="61"/>
    <s v="Senior"/>
    <s v="Jaipur"/>
    <x v="2"/>
    <x v="0"/>
    <x v="4"/>
    <x v="13"/>
    <n v="2"/>
    <n v="4500"/>
    <n v="25"/>
    <x v="302"/>
    <x v="0"/>
    <n v="2761.48"/>
    <n v="0.40910814814814817"/>
    <x v="1"/>
    <s v="Cash"/>
    <n v="2"/>
    <s v="No"/>
  </r>
  <r>
    <s v="ORD02491"/>
    <d v="2026-04-22T00:00:00"/>
    <s v="2026"/>
    <n v="4"/>
    <x v="3"/>
    <d v="2026-04-24T00:00:00"/>
    <n v="2"/>
    <s v="CUST9209"/>
    <s v="Miraya Chawla"/>
    <x v="1"/>
    <n v="36"/>
    <s v="Senior"/>
    <s v="Hyderabad"/>
    <x v="10"/>
    <x v="1"/>
    <x v="2"/>
    <x v="15"/>
    <n v="7"/>
    <n v="15000"/>
    <n v="20"/>
    <x v="18"/>
    <x v="1"/>
    <n v="20516.66"/>
    <n v="0.24424595238095237"/>
    <x v="1"/>
    <s v="UPI"/>
    <n v="3"/>
    <s v="No"/>
  </r>
  <r>
    <s v="ORD02496"/>
    <d v="2025-04-19T00:00:00"/>
    <s v="2025"/>
    <n v="4"/>
    <x v="3"/>
    <d v="2025-04-22T00:00:00"/>
    <n v="3"/>
    <s v="CUST8702"/>
    <s v="Azad Behl"/>
    <x v="1"/>
    <n v="25"/>
    <s v="Senior"/>
    <s v="Chennai"/>
    <x v="6"/>
    <x v="1"/>
    <x v="1"/>
    <x v="18"/>
    <n v="4"/>
    <n v="18000"/>
    <n v="25"/>
    <x v="79"/>
    <x v="1"/>
    <n v="13015.46"/>
    <n v="0.24102703703703701"/>
    <x v="1"/>
    <s v="Card"/>
    <n v="2"/>
    <s v="No"/>
  </r>
  <r>
    <s v="ORD02510"/>
    <d v="2025-04-05T00:00:00"/>
    <s v="2025"/>
    <n v="4"/>
    <x v="3"/>
    <d v="2025-04-09T00:00:00"/>
    <n v="4"/>
    <s v="CUST1318"/>
    <s v="Piya Basu"/>
    <x v="1"/>
    <n v="34"/>
    <s v="Senior"/>
    <s v="Jaipur"/>
    <x v="2"/>
    <x v="0"/>
    <x v="2"/>
    <x v="14"/>
    <n v="6"/>
    <n v="30000"/>
    <n v="5"/>
    <x v="225"/>
    <x v="1"/>
    <n v="55297.04"/>
    <n v="0.32337450292397663"/>
    <x v="0"/>
    <s v="Cash"/>
    <n v="2"/>
    <s v="No"/>
  </r>
  <r>
    <s v="ORD02521"/>
    <d v="2026-04-01T00:00:00"/>
    <s v="2026"/>
    <n v="4"/>
    <x v="3"/>
    <d v="2026-04-04T00:00:00"/>
    <n v="3"/>
    <s v="CUST8758"/>
    <s v="Vaibhav Brahmbhatt"/>
    <x v="0"/>
    <n v="61"/>
    <s v="Senior"/>
    <s v="Bhubaneswar"/>
    <x v="8"/>
    <x v="2"/>
    <x v="2"/>
    <x v="12"/>
    <n v="3"/>
    <n v="25000"/>
    <n v="0"/>
    <x v="174"/>
    <x v="1"/>
    <n v="31599.9"/>
    <n v="0.42133200000000004"/>
    <x v="0"/>
    <s v="UPI"/>
    <n v="2"/>
    <s v="No"/>
  </r>
  <r>
    <s v="ORD02562"/>
    <d v="2026-04-09T00:00:00"/>
    <s v="2026"/>
    <n v="4"/>
    <x v="3"/>
    <d v="2026-04-14T00:00:00"/>
    <n v="5"/>
    <s v="CUST4667"/>
    <s v="Kanav Rout"/>
    <x v="0"/>
    <n v="40"/>
    <s v="Senior"/>
    <s v="Delhi"/>
    <x v="4"/>
    <x v="0"/>
    <x v="0"/>
    <x v="11"/>
    <n v="1"/>
    <n v="4000"/>
    <n v="10"/>
    <x v="11"/>
    <x v="0"/>
    <n v="497.22"/>
    <n v="0.13811666666666667"/>
    <x v="2"/>
    <s v="Card"/>
    <n v="5"/>
    <s v="No"/>
  </r>
  <r>
    <s v="ORD02565"/>
    <d v="2025-04-17T00:00:00"/>
    <s v="2025"/>
    <n v="4"/>
    <x v="3"/>
    <d v="2025-04-23T00:00:00"/>
    <n v="6"/>
    <s v="CUST5846"/>
    <s v="Saira Guha"/>
    <x v="1"/>
    <n v="49"/>
    <s v="Senior"/>
    <s v="Ahmedabad"/>
    <x v="5"/>
    <x v="3"/>
    <x v="0"/>
    <x v="23"/>
    <n v="6"/>
    <n v="900"/>
    <n v="10"/>
    <x v="242"/>
    <x v="0"/>
    <n v="2143.7600000000002"/>
    <n v="0.44110288065843628"/>
    <x v="1"/>
    <s v="Card"/>
    <n v="3"/>
    <s v="No"/>
  </r>
  <r>
    <s v="ORD02568"/>
    <d v="2025-04-03T00:00:00"/>
    <s v="2025"/>
    <n v="4"/>
    <x v="3"/>
    <d v="2025-04-10T00:00:00"/>
    <n v="7"/>
    <s v="CUST2217"/>
    <s v="Shaan Kapadia"/>
    <x v="1"/>
    <n v="59"/>
    <s v="Senior"/>
    <s v="Ahmedabad"/>
    <x v="5"/>
    <x v="3"/>
    <x v="1"/>
    <x v="2"/>
    <n v="3"/>
    <n v="55000"/>
    <n v="0"/>
    <x v="105"/>
    <x v="1"/>
    <n v="56961.42"/>
    <n v="0.34522072727272723"/>
    <x v="1"/>
    <s v="UPI"/>
    <n v="3"/>
    <s v="No"/>
  </r>
  <r>
    <s v="ORD02572"/>
    <d v="2026-04-28T00:00:00"/>
    <s v="2026"/>
    <n v="4"/>
    <x v="3"/>
    <d v="2026-05-05T00:00:00"/>
    <n v="7"/>
    <s v="CUST2450"/>
    <s v="Chirag Kar"/>
    <x v="0"/>
    <n v="41"/>
    <s v="Senior"/>
    <s v="Patna"/>
    <x v="9"/>
    <x v="2"/>
    <x v="2"/>
    <x v="14"/>
    <n v="8"/>
    <n v="30000"/>
    <n v="20"/>
    <x v="23"/>
    <x v="1"/>
    <n v="65098.64"/>
    <n v="0.33905541666666666"/>
    <x v="2"/>
    <s v="UPI"/>
    <n v="5"/>
    <s v="Yes"/>
  </r>
  <r>
    <s v="ORD02586"/>
    <d v="2025-04-03T00:00:00"/>
    <s v="2025"/>
    <n v="4"/>
    <x v="3"/>
    <d v="2025-04-08T00:00:00"/>
    <n v="5"/>
    <s v="CUST9117"/>
    <s v="Madhup Chaudhary"/>
    <x v="0"/>
    <n v="35"/>
    <s v="Senior"/>
    <s v="Bhubaneswar"/>
    <x v="8"/>
    <x v="2"/>
    <x v="1"/>
    <x v="18"/>
    <n v="7"/>
    <n v="18000"/>
    <n v="5"/>
    <x v="233"/>
    <x v="1"/>
    <n v="43406.03"/>
    <n v="0.36262347535505429"/>
    <x v="2"/>
    <s v="UPI"/>
    <n v="2"/>
    <s v="No"/>
  </r>
  <r>
    <s v="ORD02612"/>
    <d v="2025-04-21T00:00:00"/>
    <s v="2025"/>
    <n v="4"/>
    <x v="3"/>
    <d v="2025-04-27T00:00:00"/>
    <n v="6"/>
    <s v="CUST9548"/>
    <s v="Nitya Barman"/>
    <x v="1"/>
    <n v="22"/>
    <s v="Senior"/>
    <s v="Patna"/>
    <x v="9"/>
    <x v="2"/>
    <x v="1"/>
    <x v="1"/>
    <n v="2"/>
    <n v="40000"/>
    <n v="0"/>
    <x v="12"/>
    <x v="1"/>
    <n v="8312.33"/>
    <n v="0.103904125"/>
    <x v="0"/>
    <s v="UPI"/>
    <n v="1"/>
    <s v="Yes"/>
  </r>
  <r>
    <s v="ORD02616"/>
    <d v="2026-04-15T00:00:00"/>
    <s v="2026"/>
    <n v="4"/>
    <x v="3"/>
    <d v="2026-04-22T00:00:00"/>
    <n v="7"/>
    <s v="CUST3719"/>
    <s v="Anya Saraf"/>
    <x v="1"/>
    <n v="48"/>
    <s v="Senior"/>
    <s v="Kolkata"/>
    <x v="3"/>
    <x v="2"/>
    <x v="0"/>
    <x v="0"/>
    <n v="7"/>
    <n v="2500"/>
    <n v="25"/>
    <x v="28"/>
    <x v="1"/>
    <n v="4041.8"/>
    <n v="0.3079466666666667"/>
    <x v="0"/>
    <s v="UPI"/>
    <n v="1"/>
    <s v="No"/>
  </r>
  <r>
    <s v="ORD02623"/>
    <d v="2026-04-02T00:00:00"/>
    <s v="2026"/>
    <n v="4"/>
    <x v="3"/>
    <d v="2026-04-05T00:00:00"/>
    <n v="3"/>
    <s v="CUST6469"/>
    <s v="Fateh Ratta"/>
    <x v="0"/>
    <n v="27"/>
    <s v="Senior"/>
    <s v="Hyderabad"/>
    <x v="10"/>
    <x v="1"/>
    <x v="2"/>
    <x v="7"/>
    <n v="3"/>
    <n v="5000"/>
    <n v="15"/>
    <x v="215"/>
    <x v="1"/>
    <n v="3008.88"/>
    <n v="0.23599058823529412"/>
    <x v="2"/>
    <s v="Cash"/>
    <n v="2"/>
    <s v="Yes"/>
  </r>
  <r>
    <s v="ORD02640"/>
    <d v="2025-04-10T00:00:00"/>
    <s v="2025"/>
    <n v="4"/>
    <x v="3"/>
    <d v="2025-04-13T00:00:00"/>
    <n v="3"/>
    <s v="CUST3402"/>
    <s v="Dhanush Virk"/>
    <x v="1"/>
    <n v="42"/>
    <s v="Senior"/>
    <s v="Chennai"/>
    <x v="6"/>
    <x v="1"/>
    <x v="2"/>
    <x v="3"/>
    <n v="6"/>
    <n v="7000"/>
    <n v="10"/>
    <x v="236"/>
    <x v="1"/>
    <n v="9522.09"/>
    <n v="0.25190714285714289"/>
    <x v="1"/>
    <s v="UPI"/>
    <n v="4"/>
    <s v="No"/>
  </r>
  <r>
    <s v="ORD02647"/>
    <d v="2026-04-05T00:00:00"/>
    <s v="2026"/>
    <n v="4"/>
    <x v="3"/>
    <d v="2026-04-11T00:00:00"/>
    <n v="6"/>
    <s v="CUST4239"/>
    <s v="Gokul Randhawa"/>
    <x v="1"/>
    <n v="50"/>
    <s v="Senior"/>
    <s v="Ahmedabad"/>
    <x v="5"/>
    <x v="3"/>
    <x v="0"/>
    <x v="23"/>
    <n v="5"/>
    <n v="900"/>
    <n v="0"/>
    <x v="148"/>
    <x v="0"/>
    <n v="1262.1600000000001"/>
    <n v="0.28048000000000001"/>
    <x v="1"/>
    <s v="Cash"/>
    <n v="4"/>
    <s v="No"/>
  </r>
  <r>
    <s v="ORD02658"/>
    <d v="2025-04-15T00:00:00"/>
    <s v="2025"/>
    <n v="4"/>
    <x v="3"/>
    <d v="2025-04-17T00:00:00"/>
    <n v="2"/>
    <s v="CUST4520"/>
    <s v="Zain Chawla"/>
    <x v="0"/>
    <n v="41"/>
    <s v="Senior"/>
    <s v="Chennai"/>
    <x v="6"/>
    <x v="1"/>
    <x v="0"/>
    <x v="4"/>
    <n v="7"/>
    <n v="3200"/>
    <n v="0"/>
    <x v="213"/>
    <x v="1"/>
    <n v="9292.73"/>
    <n v="0.41485401785714282"/>
    <x v="0"/>
    <s v="Cash"/>
    <n v="2"/>
    <s v="No"/>
  </r>
  <r>
    <s v="ORD02660"/>
    <d v="2025-04-04T00:00:00"/>
    <s v="2025"/>
    <n v="4"/>
    <x v="3"/>
    <d v="2025-04-11T00:00:00"/>
    <n v="7"/>
    <s v="CUST8629"/>
    <s v="Darshit Sundaram"/>
    <x v="0"/>
    <n v="52"/>
    <s v="Senior"/>
    <s v="Bengaluru"/>
    <x v="1"/>
    <x v="1"/>
    <x v="4"/>
    <x v="24"/>
    <n v="1"/>
    <n v="1200"/>
    <n v="15"/>
    <x v="175"/>
    <x v="0"/>
    <n v="192.08"/>
    <n v="0.18831372549019609"/>
    <x v="1"/>
    <s v="Cash"/>
    <n v="1"/>
    <s v="No"/>
  </r>
  <r>
    <s v="ORD02667"/>
    <d v="2025-04-22T00:00:00"/>
    <s v="2025"/>
    <n v="4"/>
    <x v="3"/>
    <d v="2025-04-23T00:00:00"/>
    <n v="1"/>
    <s v="CUST8034"/>
    <s v="Jayant Bir"/>
    <x v="1"/>
    <n v="49"/>
    <s v="Senior"/>
    <s v="Bhubaneswar"/>
    <x v="8"/>
    <x v="2"/>
    <x v="1"/>
    <x v="10"/>
    <n v="2"/>
    <n v="25000"/>
    <n v="0"/>
    <x v="183"/>
    <x v="1"/>
    <n v="12798.57"/>
    <n v="0.25597140000000002"/>
    <x v="2"/>
    <s v="Cash"/>
    <n v="1"/>
    <s v="No"/>
  </r>
  <r>
    <s v="ORD02680"/>
    <d v="2025-04-12T00:00:00"/>
    <s v="2025"/>
    <n v="4"/>
    <x v="3"/>
    <d v="2025-04-19T00:00:00"/>
    <n v="7"/>
    <s v="CUST7767"/>
    <s v="Vidur Das"/>
    <x v="1"/>
    <n v="59"/>
    <s v="Senior"/>
    <s v="Hyderabad"/>
    <x v="10"/>
    <x v="1"/>
    <x v="1"/>
    <x v="1"/>
    <n v="6"/>
    <n v="40000"/>
    <n v="15"/>
    <x v="384"/>
    <x v="1"/>
    <n v="80561.55"/>
    <n v="0.39490955882352941"/>
    <x v="1"/>
    <s v="UPI"/>
    <n v="4"/>
    <s v="No"/>
  </r>
  <r>
    <s v="ORD02684"/>
    <d v="2026-04-26T00:00:00"/>
    <s v="2026"/>
    <n v="4"/>
    <x v="3"/>
    <d v="2026-05-02T00:00:00"/>
    <n v="6"/>
    <s v="CUST2950"/>
    <s v="Vanya Bhagat"/>
    <x v="1"/>
    <n v="41"/>
    <s v="Senior"/>
    <s v="Delhi"/>
    <x v="4"/>
    <x v="0"/>
    <x v="1"/>
    <x v="5"/>
    <n v="4"/>
    <n v="2000"/>
    <n v="10"/>
    <x v="69"/>
    <x v="0"/>
    <n v="1567.02"/>
    <n v="0.21764166666666668"/>
    <x v="1"/>
    <s v="Cash"/>
    <n v="2"/>
    <s v="No"/>
  </r>
  <r>
    <s v="ORD02693"/>
    <d v="2025-04-06T00:00:00"/>
    <s v="2025"/>
    <n v="4"/>
    <x v="3"/>
    <d v="2025-04-07T00:00:00"/>
    <n v="1"/>
    <s v="CUST9720"/>
    <s v="Piya Mallick"/>
    <x v="0"/>
    <n v="52"/>
    <s v="Senior"/>
    <s v="Lucknow"/>
    <x v="0"/>
    <x v="0"/>
    <x v="3"/>
    <x v="17"/>
    <n v="6"/>
    <n v="450"/>
    <n v="25"/>
    <x v="63"/>
    <x v="0"/>
    <n v="417.75"/>
    <n v="0.20629629629629628"/>
    <x v="1"/>
    <s v="Cash"/>
    <n v="5"/>
    <s v="No"/>
  </r>
  <r>
    <s v="ORD02695"/>
    <d v="2025-04-16T00:00:00"/>
    <s v="2025"/>
    <n v="4"/>
    <x v="3"/>
    <d v="2025-04-20T00:00:00"/>
    <n v="4"/>
    <s v="CUST3103"/>
    <s v="Reyansh Chadha"/>
    <x v="0"/>
    <n v="60"/>
    <s v="Senior"/>
    <s v="Bhubaneswar"/>
    <x v="8"/>
    <x v="2"/>
    <x v="1"/>
    <x v="1"/>
    <n v="5"/>
    <n v="40000"/>
    <n v="25"/>
    <x v="204"/>
    <x v="1"/>
    <n v="20329.91"/>
    <n v="0.13553273333333332"/>
    <x v="0"/>
    <s v="Card"/>
    <n v="1"/>
    <s v="No"/>
  </r>
  <r>
    <s v="ORD02707"/>
    <d v="2026-04-30T00:00:00"/>
    <s v="2026"/>
    <n v="4"/>
    <x v="3"/>
    <d v="2026-05-04T00:00:00"/>
    <n v="4"/>
    <s v="CUST1531"/>
    <s v="Ela Borah"/>
    <x v="1"/>
    <n v="52"/>
    <s v="Senior"/>
    <s v="Ahmedabad"/>
    <x v="5"/>
    <x v="3"/>
    <x v="2"/>
    <x v="3"/>
    <n v="3"/>
    <n v="7000"/>
    <n v="5"/>
    <x v="184"/>
    <x v="1"/>
    <n v="7215.29"/>
    <n v="0.36166867167919797"/>
    <x v="0"/>
    <s v="Cash"/>
    <n v="3"/>
    <s v="No"/>
  </r>
  <r>
    <s v="ORD02712"/>
    <d v="2026-04-02T00:00:00"/>
    <s v="2026"/>
    <n v="4"/>
    <x v="3"/>
    <d v="2026-04-05T00:00:00"/>
    <n v="3"/>
    <s v="CUST9135"/>
    <s v="Ryan Cheema"/>
    <x v="0"/>
    <n v="49"/>
    <s v="Senior"/>
    <s v="Delhi"/>
    <x v="4"/>
    <x v="0"/>
    <x v="3"/>
    <x v="22"/>
    <n v="8"/>
    <n v="300"/>
    <n v="15"/>
    <x v="62"/>
    <x v="0"/>
    <n v="569.49"/>
    <n v="0.27916176470588233"/>
    <x v="1"/>
    <s v="UPI"/>
    <n v="5"/>
    <s v="No"/>
  </r>
  <r>
    <s v="ORD02724"/>
    <d v="2025-04-28T00:00:00"/>
    <s v="2025"/>
    <n v="4"/>
    <x v="3"/>
    <d v="2025-05-01T00:00:00"/>
    <n v="3"/>
    <s v="CUST4482"/>
    <s v="Alisha Sem"/>
    <x v="0"/>
    <n v="44"/>
    <s v="Senior"/>
    <s v="Pune"/>
    <x v="7"/>
    <x v="3"/>
    <x v="4"/>
    <x v="13"/>
    <n v="1"/>
    <n v="4500"/>
    <n v="5"/>
    <x v="133"/>
    <x v="0"/>
    <n v="1351.17"/>
    <n v="0.31606315789473688"/>
    <x v="0"/>
    <s v="Cash"/>
    <n v="2"/>
    <s v="No"/>
  </r>
  <r>
    <s v="ORD02725"/>
    <d v="2026-04-03T00:00:00"/>
    <s v="2026"/>
    <n v="4"/>
    <x v="3"/>
    <d v="2026-04-07T00:00:00"/>
    <n v="4"/>
    <s v="CUST6745"/>
    <s v="Zain Sibal"/>
    <x v="1"/>
    <n v="34"/>
    <s v="Senior"/>
    <s v="Patna"/>
    <x v="9"/>
    <x v="2"/>
    <x v="4"/>
    <x v="24"/>
    <n v="8"/>
    <n v="1200"/>
    <n v="25"/>
    <x v="69"/>
    <x v="0"/>
    <n v="1371.63"/>
    <n v="0.19050416666666667"/>
    <x v="1"/>
    <s v="Cash"/>
    <n v="4"/>
    <s v="No"/>
  </r>
  <r>
    <s v="ORD02731"/>
    <d v="2026-04-06T00:00:00"/>
    <s v="2026"/>
    <n v="4"/>
    <x v="3"/>
    <d v="2026-04-09T00:00:00"/>
    <n v="3"/>
    <s v="CUST1021"/>
    <s v="Devansh Shanker"/>
    <x v="1"/>
    <n v="31"/>
    <s v="Senior"/>
    <s v="Chennai"/>
    <x v="6"/>
    <x v="1"/>
    <x v="4"/>
    <x v="16"/>
    <n v="6"/>
    <n v="800"/>
    <n v="0"/>
    <x v="7"/>
    <x v="0"/>
    <n v="2082.91"/>
    <n v="0.43393958333333332"/>
    <x v="1"/>
    <s v="Card"/>
    <n v="2"/>
    <s v="No"/>
  </r>
  <r>
    <s v="ORD02733"/>
    <d v="2026-04-14T00:00:00"/>
    <s v="2026"/>
    <n v="4"/>
    <x v="3"/>
    <d v="2026-04-20T00:00:00"/>
    <n v="6"/>
    <s v="CUST7456"/>
    <s v="Lakshit Guha"/>
    <x v="1"/>
    <n v="65"/>
    <s v="Senior"/>
    <s v="Hyderabad"/>
    <x v="10"/>
    <x v="1"/>
    <x v="2"/>
    <x v="15"/>
    <n v="3"/>
    <n v="15000"/>
    <n v="15"/>
    <x v="128"/>
    <x v="1"/>
    <n v="14580.97"/>
    <n v="0.38120183006535946"/>
    <x v="0"/>
    <s v="Card"/>
    <n v="5"/>
    <s v="No"/>
  </r>
  <r>
    <s v="ORD02743"/>
    <d v="2025-04-02T00:00:00"/>
    <s v="2025"/>
    <n v="4"/>
    <x v="3"/>
    <d v="2025-04-04T00:00:00"/>
    <n v="2"/>
    <s v="CUST8091"/>
    <s v="Purab Thakur"/>
    <x v="1"/>
    <n v="60"/>
    <s v="Senior"/>
    <s v="Pune"/>
    <x v="7"/>
    <x v="3"/>
    <x v="1"/>
    <x v="5"/>
    <n v="5"/>
    <n v="2000"/>
    <n v="20"/>
    <x v="94"/>
    <x v="0"/>
    <n v="3237.97"/>
    <n v="0.40474624999999997"/>
    <x v="1"/>
    <s v="Card"/>
    <n v="2"/>
    <s v="No"/>
  </r>
  <r>
    <s v="ORD02753"/>
    <d v="2026-04-14T00:00:00"/>
    <s v="2026"/>
    <n v="4"/>
    <x v="3"/>
    <d v="2026-04-21T00:00:00"/>
    <n v="7"/>
    <s v="CUST2386"/>
    <s v="Neysa Ahluwalia"/>
    <x v="0"/>
    <n v="49"/>
    <s v="Senior"/>
    <s v="Chennai"/>
    <x v="6"/>
    <x v="1"/>
    <x v="2"/>
    <x v="12"/>
    <n v="3"/>
    <n v="25000"/>
    <n v="15"/>
    <x v="153"/>
    <x v="1"/>
    <n v="7896.76"/>
    <n v="0.12387074509803922"/>
    <x v="2"/>
    <s v="Cash"/>
    <n v="2"/>
    <s v="No"/>
  </r>
  <r>
    <s v="ORD02761"/>
    <d v="2025-04-20T00:00:00"/>
    <s v="2025"/>
    <n v="4"/>
    <x v="3"/>
    <d v="2025-04-23T00:00:00"/>
    <n v="3"/>
    <s v="CUST9968"/>
    <s v="Shayak Batra"/>
    <x v="1"/>
    <n v="54"/>
    <s v="Senior"/>
    <s v="Patna"/>
    <x v="9"/>
    <x v="2"/>
    <x v="3"/>
    <x v="22"/>
    <n v="5"/>
    <n v="300"/>
    <n v="25"/>
    <x v="367"/>
    <x v="0"/>
    <n v="173.35"/>
    <n v="0.15408888888888889"/>
    <x v="2"/>
    <s v="Card"/>
    <n v="1"/>
    <s v="No"/>
  </r>
  <r>
    <s v="ORD02767"/>
    <d v="2026-04-03T00:00:00"/>
    <s v="2026"/>
    <n v="4"/>
    <x v="3"/>
    <d v="2026-04-10T00:00:00"/>
    <n v="7"/>
    <s v="CUST2501"/>
    <s v="Shaan Mand"/>
    <x v="0"/>
    <n v="50"/>
    <s v="Senior"/>
    <s v="Delhi"/>
    <x v="4"/>
    <x v="0"/>
    <x v="1"/>
    <x v="5"/>
    <n v="4"/>
    <n v="2000"/>
    <n v="0"/>
    <x v="94"/>
    <x v="0"/>
    <n v="2273.7800000000002"/>
    <n v="0.28422250000000004"/>
    <x v="1"/>
    <s v="UPI"/>
    <n v="3"/>
    <s v="No"/>
  </r>
  <r>
    <s v="ORD02774"/>
    <d v="2026-04-10T00:00:00"/>
    <s v="2026"/>
    <n v="4"/>
    <x v="3"/>
    <d v="2026-04-17T00:00:00"/>
    <n v="7"/>
    <s v="CUST7631"/>
    <s v="Nayantara Rajan"/>
    <x v="1"/>
    <n v="36"/>
    <s v="Senior"/>
    <s v="Jaipur"/>
    <x v="2"/>
    <x v="0"/>
    <x v="4"/>
    <x v="9"/>
    <n v="7"/>
    <n v="1800"/>
    <n v="10"/>
    <x v="388"/>
    <x v="1"/>
    <n v="4012.26"/>
    <n v="0.35381481481481486"/>
    <x v="1"/>
    <s v="Cash"/>
    <n v="1"/>
    <s v="No"/>
  </r>
  <r>
    <s v="ORD02777"/>
    <d v="2026-04-29T00:00:00"/>
    <s v="2026"/>
    <n v="4"/>
    <x v="3"/>
    <d v="2026-05-03T00:00:00"/>
    <n v="4"/>
    <s v="CUST4559"/>
    <s v="Mamooty Balay"/>
    <x v="1"/>
    <n v="33"/>
    <s v="Senior"/>
    <s v="Bengaluru"/>
    <x v="1"/>
    <x v="1"/>
    <x v="4"/>
    <x v="8"/>
    <n v="7"/>
    <n v="3500"/>
    <n v="15"/>
    <x v="199"/>
    <x v="1"/>
    <n v="7104.8"/>
    <n v="0.34116686674669872"/>
    <x v="0"/>
    <s v="Card"/>
    <n v="2"/>
    <s v="No"/>
  </r>
  <r>
    <s v="ORD02784"/>
    <d v="2026-04-27T00:00:00"/>
    <s v="2026"/>
    <n v="4"/>
    <x v="3"/>
    <d v="2026-04-29T00:00:00"/>
    <n v="2"/>
    <s v="CUST8649"/>
    <s v="Tiya Ramaswamy"/>
    <x v="0"/>
    <n v="41"/>
    <s v="Senior"/>
    <s v="Delhi"/>
    <x v="4"/>
    <x v="0"/>
    <x v="1"/>
    <x v="5"/>
    <n v="7"/>
    <n v="2000"/>
    <n v="10"/>
    <x v="228"/>
    <x v="1"/>
    <n v="4819.3900000000003"/>
    <n v="0.38249126984126985"/>
    <x v="2"/>
    <s v="Card"/>
    <n v="3"/>
    <s v="No"/>
  </r>
  <r>
    <s v="ORD02808"/>
    <d v="2026-04-29T00:00:00"/>
    <s v="2026"/>
    <n v="4"/>
    <x v="3"/>
    <d v="2026-05-06T00:00:00"/>
    <n v="7"/>
    <s v="CUST9981"/>
    <s v="Miraan Jayaraman"/>
    <x v="0"/>
    <n v="33"/>
    <s v="Senior"/>
    <s v="Patna"/>
    <x v="9"/>
    <x v="2"/>
    <x v="1"/>
    <x v="1"/>
    <n v="4"/>
    <n v="40000"/>
    <n v="15"/>
    <x v="405"/>
    <x v="1"/>
    <n v="47513.93"/>
    <n v="0.3493671323529412"/>
    <x v="1"/>
    <s v="Cash"/>
    <n v="4"/>
    <s v="Yes"/>
  </r>
  <r>
    <s v="ORD02824"/>
    <d v="2026-04-30T00:00:00"/>
    <s v="2026"/>
    <n v="4"/>
    <x v="3"/>
    <d v="2026-05-01T00:00:00"/>
    <n v="1"/>
    <s v="CUST3224"/>
    <s v="Miraan Solanki"/>
    <x v="1"/>
    <n v="53"/>
    <s v="Senior"/>
    <s v="Jaipur"/>
    <x v="2"/>
    <x v="0"/>
    <x v="4"/>
    <x v="13"/>
    <n v="2"/>
    <n v="4500"/>
    <n v="0"/>
    <x v="51"/>
    <x v="0"/>
    <n v="3463.17"/>
    <n v="0.38479666666666668"/>
    <x v="1"/>
    <s v="Cash"/>
    <n v="2"/>
    <s v="No"/>
  </r>
  <r>
    <s v="ORD02827"/>
    <d v="2025-04-09T00:00:00"/>
    <s v="2025"/>
    <n v="4"/>
    <x v="3"/>
    <d v="2025-04-15T00:00:00"/>
    <n v="6"/>
    <s v="CUST9109"/>
    <s v="Aarav Tata"/>
    <x v="1"/>
    <n v="54"/>
    <s v="Senior"/>
    <s v="Bengaluru"/>
    <x v="1"/>
    <x v="1"/>
    <x v="3"/>
    <x v="17"/>
    <n v="4"/>
    <n v="450"/>
    <n v="0"/>
    <x v="100"/>
    <x v="0"/>
    <n v="233.78"/>
    <n v="0.12987777777777779"/>
    <x v="1"/>
    <s v="UPI"/>
    <n v="3"/>
    <s v="No"/>
  </r>
  <r>
    <s v="ORD02830"/>
    <d v="2026-04-17T00:00:00"/>
    <s v="2026"/>
    <n v="4"/>
    <x v="3"/>
    <d v="2026-04-19T00:00:00"/>
    <n v="2"/>
    <s v="CUST4268"/>
    <s v="Devansh Dayal"/>
    <x v="0"/>
    <n v="44"/>
    <s v="Senior"/>
    <s v="Lucknow"/>
    <x v="0"/>
    <x v="0"/>
    <x v="3"/>
    <x v="22"/>
    <n v="1"/>
    <n v="300"/>
    <n v="20"/>
    <x v="188"/>
    <x v="0"/>
    <n v="62.88"/>
    <n v="0.26200000000000001"/>
    <x v="1"/>
    <s v="UPI"/>
    <n v="3"/>
    <s v="Yes"/>
  </r>
  <r>
    <s v="ORD02845"/>
    <d v="2025-04-25T00:00:00"/>
    <s v="2025"/>
    <n v="4"/>
    <x v="3"/>
    <d v="2025-04-26T00:00:00"/>
    <n v="1"/>
    <s v="CUST3658"/>
    <s v="Indrajit Chand"/>
    <x v="0"/>
    <n v="24"/>
    <s v="Senior"/>
    <s v="Jaipur"/>
    <x v="2"/>
    <x v="0"/>
    <x v="4"/>
    <x v="16"/>
    <n v="3"/>
    <n v="800"/>
    <n v="0"/>
    <x v="64"/>
    <x v="0"/>
    <n v="559.79999999999995"/>
    <n v="0.23324999999999999"/>
    <x v="1"/>
    <s v="UPI"/>
    <n v="5"/>
    <s v="No"/>
  </r>
  <r>
    <s v="ORD02855"/>
    <d v="2025-04-16T00:00:00"/>
    <s v="2025"/>
    <n v="4"/>
    <x v="3"/>
    <d v="2025-04-19T00:00:00"/>
    <n v="3"/>
    <s v="CUST5740"/>
    <s v="Drishya Barman"/>
    <x v="0"/>
    <n v="45"/>
    <s v="Senior"/>
    <s v="Patna"/>
    <x v="9"/>
    <x v="2"/>
    <x v="0"/>
    <x v="11"/>
    <n v="4"/>
    <n v="4000"/>
    <n v="20"/>
    <x v="158"/>
    <x v="1"/>
    <n v="4963.09"/>
    <n v="0.38774140625000003"/>
    <x v="1"/>
    <s v="Cash"/>
    <n v="4"/>
    <s v="No"/>
  </r>
  <r>
    <s v="ORD02870"/>
    <d v="2026-04-24T00:00:00"/>
    <s v="2026"/>
    <n v="4"/>
    <x v="3"/>
    <d v="2026-04-29T00:00:00"/>
    <n v="5"/>
    <s v="CUST1306"/>
    <s v="Kimaya Sharaf"/>
    <x v="0"/>
    <n v="63"/>
    <s v="Senior"/>
    <s v="Delhi"/>
    <x v="4"/>
    <x v="0"/>
    <x v="4"/>
    <x v="24"/>
    <n v="6"/>
    <n v="1200"/>
    <n v="25"/>
    <x v="234"/>
    <x v="0"/>
    <n v="2254.84"/>
    <n v="0.41756296296296297"/>
    <x v="2"/>
    <s v="Card"/>
    <n v="1"/>
    <s v="No"/>
  </r>
  <r>
    <s v="ORD02872"/>
    <d v="2026-04-25T00:00:00"/>
    <s v="2026"/>
    <n v="4"/>
    <x v="3"/>
    <d v="2026-04-29T00:00:00"/>
    <n v="4"/>
    <s v="CUST8710"/>
    <s v="Kimaya Kade"/>
    <x v="1"/>
    <n v="59"/>
    <s v="Senior"/>
    <s v="Bhubaneswar"/>
    <x v="8"/>
    <x v="2"/>
    <x v="2"/>
    <x v="15"/>
    <n v="2"/>
    <n v="15000"/>
    <n v="10"/>
    <x v="180"/>
    <x v="1"/>
    <n v="6783.61"/>
    <n v="0.25124481481481481"/>
    <x v="2"/>
    <s v="Card"/>
    <n v="5"/>
    <s v="No"/>
  </r>
  <r>
    <s v="ORD02877"/>
    <d v="2025-04-04T00:00:00"/>
    <s v="2025"/>
    <n v="4"/>
    <x v="3"/>
    <d v="2025-04-09T00:00:00"/>
    <n v="5"/>
    <s v="CUST9139"/>
    <s v="Hazel Sachdev"/>
    <x v="1"/>
    <n v="49"/>
    <s v="Senior"/>
    <s v="Delhi"/>
    <x v="4"/>
    <x v="0"/>
    <x v="3"/>
    <x v="22"/>
    <n v="6"/>
    <n v="300"/>
    <n v="0"/>
    <x v="100"/>
    <x v="0"/>
    <n v="672.83"/>
    <n v="0.37379444444444448"/>
    <x v="2"/>
    <s v="Card"/>
    <n v="4"/>
    <s v="No"/>
  </r>
  <r>
    <s v="ORD02891"/>
    <d v="2025-04-26T00:00:00"/>
    <s v="2025"/>
    <n v="4"/>
    <x v="3"/>
    <d v="2025-04-28T00:00:00"/>
    <n v="2"/>
    <s v="CUST3205"/>
    <s v="Ishita Mangat"/>
    <x v="1"/>
    <n v="42"/>
    <s v="Senior"/>
    <s v="Bhubaneswar"/>
    <x v="8"/>
    <x v="2"/>
    <x v="3"/>
    <x v="21"/>
    <n v="8"/>
    <n v="60"/>
    <n v="25"/>
    <x v="45"/>
    <x v="0"/>
    <n v="49.59"/>
    <n v="0.13775000000000001"/>
    <x v="1"/>
    <s v="Card"/>
    <n v="5"/>
    <s v="No"/>
  </r>
  <r>
    <s v="ORD02895"/>
    <d v="2026-04-03T00:00:00"/>
    <s v="2026"/>
    <n v="4"/>
    <x v="3"/>
    <d v="2026-04-07T00:00:00"/>
    <n v="4"/>
    <s v="CUST7016"/>
    <s v="Aradhya Gole"/>
    <x v="0"/>
    <n v="48"/>
    <s v="Senior"/>
    <s v="Hyderabad"/>
    <x v="10"/>
    <x v="1"/>
    <x v="1"/>
    <x v="10"/>
    <n v="5"/>
    <n v="25000"/>
    <n v="5"/>
    <x v="324"/>
    <x v="1"/>
    <n v="15884.6"/>
    <n v="0.13376505263157895"/>
    <x v="1"/>
    <s v="Card"/>
    <n v="4"/>
    <s v="No"/>
  </r>
  <r>
    <s v="ORD02901"/>
    <d v="2025-04-01T00:00:00"/>
    <s v="2025"/>
    <n v="4"/>
    <x v="3"/>
    <d v="2025-04-03T00:00:00"/>
    <n v="2"/>
    <s v="CUST7577"/>
    <s v="Divit Lad"/>
    <x v="0"/>
    <n v="64"/>
    <s v="Senior"/>
    <s v="Bhubaneswar"/>
    <x v="8"/>
    <x v="2"/>
    <x v="0"/>
    <x v="23"/>
    <n v="1"/>
    <n v="900"/>
    <n v="20"/>
    <x v="19"/>
    <x v="0"/>
    <n v="297.17"/>
    <n v="0.41273611111111114"/>
    <x v="1"/>
    <s v="UPI"/>
    <n v="5"/>
    <s v="No"/>
  </r>
  <r>
    <s v="ORD02909"/>
    <d v="2026-04-28T00:00:00"/>
    <s v="2026"/>
    <n v="4"/>
    <x v="3"/>
    <d v="2026-05-05T00:00:00"/>
    <n v="7"/>
    <s v="CUST5143"/>
    <s v="Samaira Vaidya"/>
    <x v="1"/>
    <n v="19"/>
    <s v="Teen"/>
    <s v="Jaipur"/>
    <x v="2"/>
    <x v="0"/>
    <x v="0"/>
    <x v="19"/>
    <n v="7"/>
    <n v="1200"/>
    <n v="5"/>
    <x v="251"/>
    <x v="0"/>
    <n v="2583.9299999999998"/>
    <n v="0.3238007518796992"/>
    <x v="0"/>
    <s v="Card"/>
    <n v="1"/>
    <s v="No"/>
  </r>
  <r>
    <s v="ORD02913"/>
    <d v="2025-04-08T00:00:00"/>
    <s v="2025"/>
    <n v="4"/>
    <x v="3"/>
    <d v="2025-04-14T00:00:00"/>
    <n v="6"/>
    <s v="CUST2789"/>
    <s v="Samar Gade"/>
    <x v="1"/>
    <n v="63"/>
    <s v="Senior"/>
    <s v="Pune"/>
    <x v="7"/>
    <x v="3"/>
    <x v="2"/>
    <x v="7"/>
    <n v="2"/>
    <n v="5000"/>
    <n v="20"/>
    <x v="94"/>
    <x v="0"/>
    <n v="2959.97"/>
    <n v="0.36999624999999997"/>
    <x v="0"/>
    <s v="Card"/>
    <n v="2"/>
    <s v="No"/>
  </r>
  <r>
    <s v="ORD02929"/>
    <d v="2026-04-25T00:00:00"/>
    <s v="2026"/>
    <n v="4"/>
    <x v="3"/>
    <d v="2026-04-28T00:00:00"/>
    <n v="3"/>
    <s v="CUST2588"/>
    <s v="Armaan Raman"/>
    <x v="1"/>
    <n v="39"/>
    <s v="Senior"/>
    <s v="Hyderabad"/>
    <x v="10"/>
    <x v="1"/>
    <x v="4"/>
    <x v="24"/>
    <n v="8"/>
    <n v="1200"/>
    <n v="5"/>
    <x v="325"/>
    <x v="0"/>
    <n v="1227.19"/>
    <n v="0.13456030701754387"/>
    <x v="0"/>
    <s v="Cash"/>
    <n v="4"/>
    <s v="No"/>
  </r>
  <r>
    <s v="ORD02933"/>
    <d v="2025-04-10T00:00:00"/>
    <s v="2025"/>
    <n v="4"/>
    <x v="3"/>
    <d v="2025-04-15T00:00:00"/>
    <n v="5"/>
    <s v="CUST9368"/>
    <s v="Aarav Srinivas"/>
    <x v="1"/>
    <n v="52"/>
    <s v="Senior"/>
    <s v="Ahmedabad"/>
    <x v="5"/>
    <x v="3"/>
    <x v="3"/>
    <x v="17"/>
    <n v="2"/>
    <n v="450"/>
    <n v="0"/>
    <x v="132"/>
    <x v="0"/>
    <n v="387.8"/>
    <n v="0.43088888888888888"/>
    <x v="2"/>
    <s v="UPI"/>
    <n v="4"/>
    <s v="No"/>
  </r>
  <r>
    <s v="ORD02937"/>
    <d v="2026-04-27T00:00:00"/>
    <s v="2026"/>
    <n v="4"/>
    <x v="3"/>
    <d v="2026-05-04T00:00:00"/>
    <n v="7"/>
    <s v="CUST3923"/>
    <s v="Devansh Sandal"/>
    <x v="1"/>
    <n v="62"/>
    <s v="Senior"/>
    <s v="Kolkata"/>
    <x v="3"/>
    <x v="2"/>
    <x v="2"/>
    <x v="3"/>
    <n v="4"/>
    <n v="7000"/>
    <n v="25"/>
    <x v="9"/>
    <x v="1"/>
    <n v="2327.65"/>
    <n v="0.1108404761904762"/>
    <x v="2"/>
    <s v="UPI"/>
    <n v="2"/>
    <s v="No"/>
  </r>
  <r>
    <s v="ORD02965"/>
    <d v="2025-04-28T00:00:00"/>
    <s v="2025"/>
    <n v="4"/>
    <x v="3"/>
    <d v="2025-05-05T00:00:00"/>
    <n v="7"/>
    <s v="CUST1064"/>
    <s v="Shamik Dube"/>
    <x v="0"/>
    <n v="59"/>
    <s v="Senior"/>
    <s v="Jaipur"/>
    <x v="2"/>
    <x v="0"/>
    <x v="1"/>
    <x v="18"/>
    <n v="1"/>
    <n v="18000"/>
    <n v="25"/>
    <x v="49"/>
    <x v="1"/>
    <n v="2358.19"/>
    <n v="0.17468074074074075"/>
    <x v="1"/>
    <s v="Cash"/>
    <n v="5"/>
    <s v="No"/>
  </r>
  <r>
    <s v="ORD02971"/>
    <d v="2025-04-24T00:00:00"/>
    <s v="2025"/>
    <n v="4"/>
    <x v="3"/>
    <d v="2025-04-28T00:00:00"/>
    <n v="4"/>
    <s v="CUST5587"/>
    <s v="Veer Gara"/>
    <x v="1"/>
    <n v="18"/>
    <s v="Teen"/>
    <s v="Patna"/>
    <x v="9"/>
    <x v="2"/>
    <x v="0"/>
    <x v="19"/>
    <n v="4"/>
    <n v="1200"/>
    <n v="5"/>
    <x v="47"/>
    <x v="0"/>
    <n v="1229.28"/>
    <n v="0.26957894736842103"/>
    <x v="1"/>
    <s v="Cash"/>
    <n v="5"/>
    <s v="No"/>
  </r>
  <r>
    <s v="ORD02972"/>
    <d v="2026-04-15T00:00:00"/>
    <s v="2026"/>
    <n v="4"/>
    <x v="3"/>
    <d v="2026-04-22T00:00:00"/>
    <n v="7"/>
    <s v="CUST8628"/>
    <s v="Tushar Tara"/>
    <x v="0"/>
    <n v="26"/>
    <s v="Senior"/>
    <s v="Pune"/>
    <x v="7"/>
    <x v="3"/>
    <x v="4"/>
    <x v="16"/>
    <n v="5"/>
    <n v="800"/>
    <n v="5"/>
    <x v="323"/>
    <x v="0"/>
    <n v="1595.57"/>
    <n v="0.41988684210526311"/>
    <x v="0"/>
    <s v="Card"/>
    <n v="5"/>
    <s v="Yes"/>
  </r>
  <r>
    <s v="ORD02974"/>
    <d v="2026-04-02T00:00:00"/>
    <s v="2026"/>
    <n v="4"/>
    <x v="3"/>
    <d v="2026-04-05T00:00:00"/>
    <n v="3"/>
    <s v="CUST8222"/>
    <s v="Rohan Datta"/>
    <x v="1"/>
    <n v="22"/>
    <s v="Senior"/>
    <s v="Jaipur"/>
    <x v="2"/>
    <x v="0"/>
    <x v="2"/>
    <x v="7"/>
    <n v="6"/>
    <n v="5000"/>
    <n v="15"/>
    <x v="17"/>
    <x v="1"/>
    <n v="3022.9"/>
    <n v="0.11854509803921569"/>
    <x v="1"/>
    <s v="Card"/>
    <n v="3"/>
    <s v="No"/>
  </r>
  <r>
    <s v="ORD02976"/>
    <d v="2026-04-26T00:00:00"/>
    <s v="2026"/>
    <n v="4"/>
    <x v="3"/>
    <d v="2026-05-03T00:00:00"/>
    <n v="7"/>
    <s v="CUST3089"/>
    <s v="Kabir Rao"/>
    <x v="1"/>
    <n v="29"/>
    <s v="Senior"/>
    <s v="Jaipur"/>
    <x v="2"/>
    <x v="0"/>
    <x v="1"/>
    <x v="10"/>
    <n v="2"/>
    <n v="25000"/>
    <n v="10"/>
    <x v="177"/>
    <x v="1"/>
    <n v="19322.810000000001"/>
    <n v="0.42939577777777782"/>
    <x v="0"/>
    <s v="Card"/>
    <n v="1"/>
    <s v="No"/>
  </r>
  <r>
    <s v="ORD03000"/>
    <d v="2026-04-27T00:00:00"/>
    <s v="2026"/>
    <n v="4"/>
    <x v="3"/>
    <d v="2026-05-03T00:00:00"/>
    <n v="6"/>
    <s v="CUST3713"/>
    <s v="Nehmat Kohli"/>
    <x v="1"/>
    <n v="21"/>
    <s v="Senior"/>
    <s v="Patna"/>
    <x v="9"/>
    <x v="2"/>
    <x v="4"/>
    <x v="13"/>
    <n v="3"/>
    <n v="4500"/>
    <n v="5"/>
    <x v="406"/>
    <x v="1"/>
    <n v="2265.73"/>
    <n v="0.17666510721247564"/>
    <x v="0"/>
    <s v="UPI"/>
    <n v="2"/>
    <s v="No"/>
  </r>
  <r>
    <s v="ORD03016"/>
    <d v="2025-04-23T00:00:00"/>
    <s v="2025"/>
    <n v="4"/>
    <x v="3"/>
    <d v="2025-04-25T00:00:00"/>
    <n v="2"/>
    <s v="CUST8387"/>
    <s v="Ishaan Lad"/>
    <x v="1"/>
    <n v="28"/>
    <s v="Senior"/>
    <s v="Ahmedabad"/>
    <x v="5"/>
    <x v="3"/>
    <x v="2"/>
    <x v="3"/>
    <n v="3"/>
    <n v="7000"/>
    <n v="0"/>
    <x v="9"/>
    <x v="1"/>
    <n v="7831.22"/>
    <n v="0.37291523809523813"/>
    <x v="1"/>
    <s v="UPI"/>
    <n v="1"/>
    <s v="No"/>
  </r>
  <r>
    <s v="ORD03017"/>
    <d v="2026-04-04T00:00:00"/>
    <s v="2026"/>
    <n v="4"/>
    <x v="3"/>
    <d v="2026-04-10T00:00:00"/>
    <n v="6"/>
    <s v="CUST5753"/>
    <s v="Mishti Savant"/>
    <x v="0"/>
    <n v="51"/>
    <s v="Senior"/>
    <s v="Patna"/>
    <x v="9"/>
    <x v="2"/>
    <x v="2"/>
    <x v="15"/>
    <n v="7"/>
    <n v="15000"/>
    <n v="15"/>
    <x v="327"/>
    <x v="1"/>
    <n v="18932.46"/>
    <n v="0.21212840336134453"/>
    <x v="2"/>
    <s v="UPI"/>
    <n v="1"/>
    <s v="No"/>
  </r>
  <r>
    <s v="ORD03023"/>
    <d v="2025-04-23T00:00:00"/>
    <s v="2025"/>
    <n v="4"/>
    <x v="3"/>
    <d v="2025-04-29T00:00:00"/>
    <n v="6"/>
    <s v="CUST8364"/>
    <s v="Vihaan Bhargava"/>
    <x v="1"/>
    <n v="35"/>
    <s v="Senior"/>
    <s v="Bhubaneswar"/>
    <x v="8"/>
    <x v="2"/>
    <x v="4"/>
    <x v="16"/>
    <n v="6"/>
    <n v="800"/>
    <n v="20"/>
    <x v="77"/>
    <x v="0"/>
    <n v="1415.8"/>
    <n v="0.36869791666666668"/>
    <x v="2"/>
    <s v="Card"/>
    <n v="3"/>
    <s v="No"/>
  </r>
  <r>
    <s v="ORD03031"/>
    <d v="2026-04-14T00:00:00"/>
    <s v="2026"/>
    <n v="4"/>
    <x v="3"/>
    <d v="2026-04-15T00:00:00"/>
    <n v="1"/>
    <s v="CUST3511"/>
    <s v="Aaryahi Ramesh"/>
    <x v="0"/>
    <n v="46"/>
    <s v="Senior"/>
    <s v="Delhi"/>
    <x v="4"/>
    <x v="0"/>
    <x v="4"/>
    <x v="8"/>
    <n v="2"/>
    <n v="3500"/>
    <n v="15"/>
    <x v="255"/>
    <x v="0"/>
    <n v="865.72"/>
    <n v="0.14549915966386556"/>
    <x v="2"/>
    <s v="Card"/>
    <n v="4"/>
    <s v="No"/>
  </r>
  <r>
    <s v="ORD03043"/>
    <d v="2025-04-08T00:00:00"/>
    <s v="2025"/>
    <n v="4"/>
    <x v="3"/>
    <d v="2025-04-11T00:00:00"/>
    <n v="3"/>
    <s v="CUST2222"/>
    <s v="Darshit Chadha"/>
    <x v="0"/>
    <n v="57"/>
    <s v="Senior"/>
    <s v="Bengaluru"/>
    <x v="1"/>
    <x v="1"/>
    <x v="1"/>
    <x v="1"/>
    <n v="5"/>
    <n v="40000"/>
    <n v="15"/>
    <x v="156"/>
    <x v="1"/>
    <n v="38319.96"/>
    <n v="0.22541152941176471"/>
    <x v="1"/>
    <s v="UPI"/>
    <n v="2"/>
    <s v="No"/>
  </r>
  <r>
    <s v="ORD03052"/>
    <d v="2026-04-20T00:00:00"/>
    <s v="2026"/>
    <n v="4"/>
    <x v="3"/>
    <d v="2026-04-25T00:00:00"/>
    <n v="5"/>
    <s v="CUST9865"/>
    <s v="Kavya Kar"/>
    <x v="1"/>
    <n v="50"/>
    <s v="Senior"/>
    <s v="Mumbai"/>
    <x v="7"/>
    <x v="3"/>
    <x v="2"/>
    <x v="3"/>
    <n v="3"/>
    <n v="7000"/>
    <n v="0"/>
    <x v="9"/>
    <x v="1"/>
    <n v="5376.75"/>
    <n v="0.25603571428571431"/>
    <x v="1"/>
    <s v="Cash"/>
    <n v="1"/>
    <s v="No"/>
  </r>
  <r>
    <s v="ORD03071"/>
    <d v="2025-04-12T00:00:00"/>
    <s v="2025"/>
    <n v="4"/>
    <x v="3"/>
    <d v="2025-04-13T00:00:00"/>
    <n v="1"/>
    <s v="CUST9637"/>
    <s v="Badal Deol"/>
    <x v="1"/>
    <n v="51"/>
    <s v="Senior"/>
    <s v="Jaipur"/>
    <x v="2"/>
    <x v="0"/>
    <x v="2"/>
    <x v="7"/>
    <n v="3"/>
    <n v="5000"/>
    <n v="20"/>
    <x v="35"/>
    <x v="1"/>
    <n v="4645.8599999999997"/>
    <n v="0.38715499999999997"/>
    <x v="1"/>
    <s v="Card"/>
    <n v="4"/>
    <s v="No"/>
  </r>
  <r>
    <s v="ORD03079"/>
    <d v="2026-04-16T00:00:00"/>
    <s v="2026"/>
    <n v="4"/>
    <x v="3"/>
    <d v="2026-04-19T00:00:00"/>
    <n v="3"/>
    <s v="CUST6510"/>
    <s v="Jivin Tank"/>
    <x v="0"/>
    <n v="47"/>
    <s v="Senior"/>
    <s v="Hyderabad"/>
    <x v="10"/>
    <x v="1"/>
    <x v="2"/>
    <x v="7"/>
    <n v="5"/>
    <n v="5000"/>
    <n v="0"/>
    <x v="163"/>
    <x v="1"/>
    <n v="7468.56"/>
    <n v="0.29874240000000002"/>
    <x v="0"/>
    <s v="UPI"/>
    <n v="4"/>
    <s v="Yes"/>
  </r>
  <r>
    <s v="ORD03080"/>
    <d v="2026-04-10T00:00:00"/>
    <s v="2026"/>
    <n v="4"/>
    <x v="3"/>
    <d v="2026-04-16T00:00:00"/>
    <n v="6"/>
    <s v="CUST2738"/>
    <s v="Ivana Mannan"/>
    <x v="1"/>
    <n v="58"/>
    <s v="Senior"/>
    <s v="Bengaluru"/>
    <x v="1"/>
    <x v="1"/>
    <x v="4"/>
    <x v="8"/>
    <n v="8"/>
    <n v="3500"/>
    <n v="15"/>
    <x v="286"/>
    <x v="1"/>
    <n v="9400.64"/>
    <n v="0.39498487394957982"/>
    <x v="1"/>
    <s v="Card"/>
    <n v="4"/>
    <s v="No"/>
  </r>
  <r>
    <s v="ORD03084"/>
    <d v="2025-04-09T00:00:00"/>
    <s v="2025"/>
    <n v="4"/>
    <x v="3"/>
    <d v="2025-04-15T00:00:00"/>
    <n v="6"/>
    <s v="CUST5917"/>
    <s v="Nitya Ramakrishnan"/>
    <x v="1"/>
    <n v="23"/>
    <s v="Senior"/>
    <s v="Delhi"/>
    <x v="4"/>
    <x v="0"/>
    <x v="4"/>
    <x v="24"/>
    <n v="2"/>
    <n v="1200"/>
    <n v="25"/>
    <x v="100"/>
    <x v="0"/>
    <n v="364.67"/>
    <n v="0.20259444444444447"/>
    <x v="0"/>
    <s v="Cash"/>
    <n v="5"/>
    <s v="No"/>
  </r>
  <r>
    <s v="ORD03094"/>
    <d v="2025-04-23T00:00:00"/>
    <s v="2025"/>
    <n v="4"/>
    <x v="3"/>
    <d v="2025-04-24T00:00:00"/>
    <n v="1"/>
    <s v="CUST7771"/>
    <s v="Ela Chander"/>
    <x v="0"/>
    <n v="22"/>
    <s v="Senior"/>
    <s v="Mumbai"/>
    <x v="7"/>
    <x v="3"/>
    <x v="2"/>
    <x v="12"/>
    <n v="6"/>
    <n v="25000"/>
    <n v="15"/>
    <x v="274"/>
    <x v="1"/>
    <n v="13457.06"/>
    <n v="0.10554556862745097"/>
    <x v="0"/>
    <s v="Card"/>
    <n v="2"/>
    <s v="No"/>
  </r>
  <r>
    <s v="ORD03106"/>
    <d v="2026-04-18T00:00:00"/>
    <s v="2026"/>
    <n v="4"/>
    <x v="3"/>
    <d v="2026-04-25T00:00:00"/>
    <n v="7"/>
    <s v="CUST1491"/>
    <s v="Aaryahi Mani"/>
    <x v="0"/>
    <n v="58"/>
    <s v="Senior"/>
    <s v="Delhi"/>
    <x v="4"/>
    <x v="0"/>
    <x v="3"/>
    <x v="22"/>
    <n v="7"/>
    <n v="300"/>
    <n v="5"/>
    <x v="407"/>
    <x v="0"/>
    <n v="623.84"/>
    <n v="0.31270175438596493"/>
    <x v="2"/>
    <s v="Cash"/>
    <n v="5"/>
    <s v="No"/>
  </r>
  <r>
    <s v="ORD03107"/>
    <d v="2025-04-19T00:00:00"/>
    <s v="2025"/>
    <n v="4"/>
    <x v="3"/>
    <d v="2025-04-20T00:00:00"/>
    <n v="1"/>
    <s v="CUST5034"/>
    <s v="Amira Vig"/>
    <x v="0"/>
    <n v="44"/>
    <s v="Senior"/>
    <s v="Ahmedabad"/>
    <x v="5"/>
    <x v="3"/>
    <x v="0"/>
    <x v="11"/>
    <n v="5"/>
    <n v="4000"/>
    <n v="10"/>
    <x v="85"/>
    <x v="1"/>
    <n v="8035.92"/>
    <n v="0.44644"/>
    <x v="0"/>
    <s v="Cash"/>
    <n v="2"/>
    <s v="No"/>
  </r>
  <r>
    <s v="ORD03109"/>
    <d v="2025-04-05T00:00:00"/>
    <s v="2025"/>
    <n v="4"/>
    <x v="3"/>
    <d v="2025-04-07T00:00:00"/>
    <n v="2"/>
    <s v="CUST3544"/>
    <s v="Riaan Rao"/>
    <x v="1"/>
    <n v="65"/>
    <s v="Senior"/>
    <s v="Ahmedabad"/>
    <x v="5"/>
    <x v="3"/>
    <x v="2"/>
    <x v="7"/>
    <n v="6"/>
    <n v="5000"/>
    <n v="15"/>
    <x v="17"/>
    <x v="1"/>
    <n v="7444.22"/>
    <n v="0.2919301960784314"/>
    <x v="0"/>
    <s v="Card"/>
    <n v="1"/>
    <s v="No"/>
  </r>
  <r>
    <s v="ORD03118"/>
    <d v="2025-04-21T00:00:00"/>
    <s v="2025"/>
    <n v="4"/>
    <x v="3"/>
    <d v="2025-04-25T00:00:00"/>
    <n v="4"/>
    <s v="CUST7272"/>
    <s v="Vivaan Kale"/>
    <x v="0"/>
    <n v="53"/>
    <s v="Senior"/>
    <s v="Ahmedabad"/>
    <x v="5"/>
    <x v="3"/>
    <x v="2"/>
    <x v="7"/>
    <n v="1"/>
    <n v="5000"/>
    <n v="25"/>
    <x v="82"/>
    <x v="0"/>
    <n v="990.49"/>
    <n v="0.26413066666666668"/>
    <x v="0"/>
    <s v="Card"/>
    <n v="5"/>
    <s v="Yes"/>
  </r>
  <r>
    <s v="ORD03120"/>
    <d v="2026-04-25T00:00:00"/>
    <s v="2026"/>
    <n v="4"/>
    <x v="3"/>
    <d v="2026-04-29T00:00:00"/>
    <n v="4"/>
    <s v="CUST4601"/>
    <s v="Fateh Kar"/>
    <x v="1"/>
    <n v="28"/>
    <s v="Senior"/>
    <s v="Hyderabad"/>
    <x v="10"/>
    <x v="1"/>
    <x v="2"/>
    <x v="7"/>
    <n v="4"/>
    <n v="5000"/>
    <n v="10"/>
    <x v="85"/>
    <x v="1"/>
    <n v="3221.63"/>
    <n v="0.17897944444444444"/>
    <x v="0"/>
    <s v="UPI"/>
    <n v="5"/>
    <s v="No"/>
  </r>
  <r>
    <s v="ORD03134"/>
    <d v="2026-04-16T00:00:00"/>
    <s v="2026"/>
    <n v="4"/>
    <x v="3"/>
    <d v="2026-04-22T00:00:00"/>
    <n v="6"/>
    <s v="CUST4350"/>
    <s v="Vardaniya Agarwal"/>
    <x v="1"/>
    <n v="63"/>
    <s v="Senior"/>
    <s v="Hyderabad"/>
    <x v="10"/>
    <x v="1"/>
    <x v="2"/>
    <x v="7"/>
    <n v="7"/>
    <n v="5000"/>
    <n v="5"/>
    <x v="355"/>
    <x v="1"/>
    <n v="9029.7099999999991"/>
    <n v="0.27157022556390975"/>
    <x v="0"/>
    <s v="UPI"/>
    <n v="1"/>
    <s v="No"/>
  </r>
  <r>
    <s v="ORD03138"/>
    <d v="2025-04-03T00:00:00"/>
    <s v="2025"/>
    <n v="4"/>
    <x v="3"/>
    <d v="2025-04-07T00:00:00"/>
    <n v="4"/>
    <s v="CUST9008"/>
    <s v="Adira Brahmbhatt"/>
    <x v="1"/>
    <n v="25"/>
    <s v="Senior"/>
    <s v="Kolkata"/>
    <x v="3"/>
    <x v="2"/>
    <x v="2"/>
    <x v="14"/>
    <n v="8"/>
    <n v="30000"/>
    <n v="25"/>
    <x v="152"/>
    <x v="1"/>
    <n v="22484.62"/>
    <n v="0.12491455555555556"/>
    <x v="0"/>
    <s v="Card"/>
    <n v="4"/>
    <s v="No"/>
  </r>
  <r>
    <s v="ORD03143"/>
    <d v="2025-04-05T00:00:00"/>
    <s v="2025"/>
    <n v="4"/>
    <x v="3"/>
    <d v="2025-04-10T00:00:00"/>
    <n v="5"/>
    <s v="CUST9922"/>
    <s v="Vedika Ratti"/>
    <x v="0"/>
    <n v="50"/>
    <s v="Senior"/>
    <s v="Patna"/>
    <x v="9"/>
    <x v="2"/>
    <x v="2"/>
    <x v="3"/>
    <n v="4"/>
    <n v="7000"/>
    <n v="10"/>
    <x v="150"/>
    <x v="1"/>
    <n v="7512.84"/>
    <n v="0.29812857142857141"/>
    <x v="0"/>
    <s v="UPI"/>
    <n v="1"/>
    <s v="No"/>
  </r>
  <r>
    <s v="ORD03152"/>
    <d v="2025-04-24T00:00:00"/>
    <s v="2025"/>
    <n v="4"/>
    <x v="3"/>
    <d v="2025-04-27T00:00:00"/>
    <n v="3"/>
    <s v="CUST1058"/>
    <s v="Badal Mahajan"/>
    <x v="0"/>
    <n v="32"/>
    <s v="Senior"/>
    <s v="Ahmedabad"/>
    <x v="5"/>
    <x v="3"/>
    <x v="3"/>
    <x v="20"/>
    <n v="1"/>
    <n v="1500"/>
    <n v="5"/>
    <x v="308"/>
    <x v="0"/>
    <n v="190.09"/>
    <n v="0.13339649122807018"/>
    <x v="0"/>
    <s v="UPI"/>
    <n v="2"/>
    <s v="No"/>
  </r>
  <r>
    <s v="ORD03154"/>
    <d v="2026-04-24T00:00:00"/>
    <s v="2026"/>
    <n v="4"/>
    <x v="3"/>
    <d v="2026-04-30T00:00:00"/>
    <n v="6"/>
    <s v="CUST8154"/>
    <s v="Renee Lata"/>
    <x v="0"/>
    <n v="23"/>
    <s v="Senior"/>
    <s v="Mumbai"/>
    <x v="7"/>
    <x v="3"/>
    <x v="2"/>
    <x v="14"/>
    <n v="1"/>
    <n v="30000"/>
    <n v="20"/>
    <x v="13"/>
    <x v="1"/>
    <n v="7290.26"/>
    <n v="0.30376083333333337"/>
    <x v="1"/>
    <s v="UPI"/>
    <n v="5"/>
    <s v="No"/>
  </r>
  <r>
    <s v="ORD03168"/>
    <d v="2026-04-16T00:00:00"/>
    <s v="2026"/>
    <n v="4"/>
    <x v="3"/>
    <d v="2026-04-18T00:00:00"/>
    <n v="2"/>
    <s v="CUST5795"/>
    <s v="Bhavin Sampath"/>
    <x v="0"/>
    <n v="28"/>
    <s v="Senior"/>
    <s v="Hyderabad"/>
    <x v="10"/>
    <x v="1"/>
    <x v="2"/>
    <x v="12"/>
    <n v="2"/>
    <n v="25000"/>
    <n v="10"/>
    <x v="177"/>
    <x v="1"/>
    <n v="7868.32"/>
    <n v="0.17485155555555554"/>
    <x v="1"/>
    <s v="Cash"/>
    <n v="2"/>
    <s v="Yes"/>
  </r>
  <r>
    <s v="ORD03170"/>
    <d v="2025-04-29T00:00:00"/>
    <s v="2025"/>
    <n v="4"/>
    <x v="3"/>
    <d v="2025-05-06T00:00:00"/>
    <n v="7"/>
    <s v="CUST1934"/>
    <s v="Kanav Ahuja"/>
    <x v="1"/>
    <n v="65"/>
    <s v="Senior"/>
    <s v="Mumbai"/>
    <x v="7"/>
    <x v="3"/>
    <x v="2"/>
    <x v="14"/>
    <n v="2"/>
    <n v="30000"/>
    <n v="5"/>
    <x v="201"/>
    <x v="1"/>
    <n v="7946.35"/>
    <n v="0.13940964912280701"/>
    <x v="2"/>
    <s v="Cash"/>
    <n v="3"/>
    <s v="No"/>
  </r>
  <r>
    <s v="ORD03195"/>
    <d v="2025-04-02T00:00:00"/>
    <s v="2025"/>
    <n v="4"/>
    <x v="3"/>
    <d v="2025-04-03T00:00:00"/>
    <n v="1"/>
    <s v="CUST9677"/>
    <s v="Rati Comar"/>
    <x v="1"/>
    <n v="41"/>
    <s v="Senior"/>
    <s v="Kolkata"/>
    <x v="3"/>
    <x v="2"/>
    <x v="3"/>
    <x v="22"/>
    <n v="1"/>
    <n v="300"/>
    <n v="15"/>
    <x v="176"/>
    <x v="0"/>
    <n v="41.42"/>
    <n v="0.16243137254901963"/>
    <x v="0"/>
    <s v="UPI"/>
    <n v="4"/>
    <s v="No"/>
  </r>
  <r>
    <s v="ORD03203"/>
    <d v="2026-04-18T00:00:00"/>
    <s v="2026"/>
    <n v="4"/>
    <x v="3"/>
    <d v="2026-04-22T00:00:00"/>
    <n v="4"/>
    <s v="CUST1964"/>
    <s v="Sara Manda"/>
    <x v="0"/>
    <n v="36"/>
    <s v="Senior"/>
    <s v="Bengaluru"/>
    <x v="1"/>
    <x v="1"/>
    <x v="2"/>
    <x v="3"/>
    <n v="7"/>
    <n v="7000"/>
    <n v="25"/>
    <x v="408"/>
    <x v="1"/>
    <n v="11433.07"/>
    <n v="0.31110394557823129"/>
    <x v="2"/>
    <s v="UPI"/>
    <n v="4"/>
    <s v="No"/>
  </r>
  <r>
    <s v="ORD03205"/>
    <d v="2025-04-05T00:00:00"/>
    <s v="2025"/>
    <n v="4"/>
    <x v="3"/>
    <d v="2025-04-09T00:00:00"/>
    <n v="4"/>
    <s v="CUST5843"/>
    <s v="Amira Sheth"/>
    <x v="0"/>
    <n v="62"/>
    <s v="Senior"/>
    <s v="Jaipur"/>
    <x v="2"/>
    <x v="0"/>
    <x v="2"/>
    <x v="12"/>
    <n v="1"/>
    <n v="25000"/>
    <n v="25"/>
    <x v="124"/>
    <x v="1"/>
    <n v="6507.41"/>
    <n v="0.34706186666666666"/>
    <x v="2"/>
    <s v="UPI"/>
    <n v="5"/>
    <s v="No"/>
  </r>
  <r>
    <s v="ORD03209"/>
    <d v="2026-04-24T00:00:00"/>
    <s v="2026"/>
    <n v="4"/>
    <x v="3"/>
    <d v="2026-04-25T00:00:00"/>
    <n v="1"/>
    <s v="CUST4027"/>
    <s v="Mahika Manne"/>
    <x v="1"/>
    <n v="22"/>
    <s v="Senior"/>
    <s v="Mumbai"/>
    <x v="7"/>
    <x v="3"/>
    <x v="4"/>
    <x v="16"/>
    <n v="8"/>
    <n v="800"/>
    <n v="5"/>
    <x v="76"/>
    <x v="0"/>
    <n v="2536.83"/>
    <n v="0.41724177631578946"/>
    <x v="1"/>
    <s v="Card"/>
    <n v="2"/>
    <s v="No"/>
  </r>
  <r>
    <s v="ORD03222"/>
    <d v="2025-04-12T00:00:00"/>
    <s v="2025"/>
    <n v="4"/>
    <x v="3"/>
    <d v="2025-04-18T00:00:00"/>
    <n v="6"/>
    <s v="CUST2956"/>
    <s v="Gokul Sem"/>
    <x v="0"/>
    <n v="43"/>
    <s v="Senior"/>
    <s v="Lucknow"/>
    <x v="0"/>
    <x v="0"/>
    <x v="1"/>
    <x v="1"/>
    <n v="4"/>
    <n v="40000"/>
    <n v="0"/>
    <x v="145"/>
    <x v="1"/>
    <n v="31241.62"/>
    <n v="0.19526012500000001"/>
    <x v="0"/>
    <s v="Cash"/>
    <n v="5"/>
    <s v="No"/>
  </r>
  <r>
    <s v="ORD03242"/>
    <d v="2026-04-20T00:00:00"/>
    <s v="2026"/>
    <n v="4"/>
    <x v="3"/>
    <d v="2026-04-26T00:00:00"/>
    <n v="6"/>
    <s v="CUST8793"/>
    <s v="Kashvi Wadhwa"/>
    <x v="1"/>
    <n v="59"/>
    <s v="Senior"/>
    <s v="Mumbai"/>
    <x v="7"/>
    <x v="3"/>
    <x v="2"/>
    <x v="14"/>
    <n v="3"/>
    <n v="30000"/>
    <n v="5"/>
    <x v="345"/>
    <x v="1"/>
    <n v="28764.26"/>
    <n v="0.33642409356725145"/>
    <x v="1"/>
    <s v="Card"/>
    <n v="5"/>
    <s v="No"/>
  </r>
  <r>
    <s v="ORD03300"/>
    <d v="2026-04-02T00:00:00"/>
    <s v="2026"/>
    <n v="4"/>
    <x v="3"/>
    <d v="2026-04-06T00:00:00"/>
    <n v="4"/>
    <s v="CUST8242"/>
    <s v="Pihu Vyas"/>
    <x v="1"/>
    <n v="31"/>
    <s v="Senior"/>
    <s v="Kolkata"/>
    <x v="3"/>
    <x v="2"/>
    <x v="0"/>
    <x v="4"/>
    <n v="3"/>
    <n v="3200"/>
    <n v="10"/>
    <x v="20"/>
    <x v="0"/>
    <n v="1464.12"/>
    <n v="0.16945833333333332"/>
    <x v="1"/>
    <s v="Cash"/>
    <n v="3"/>
    <s v="No"/>
  </r>
  <r>
    <s v="ORD03308"/>
    <d v="2025-04-13T00:00:00"/>
    <s v="2025"/>
    <n v="4"/>
    <x v="3"/>
    <d v="2025-04-16T00:00:00"/>
    <n v="3"/>
    <s v="CUST6732"/>
    <s v="Rhea Bali"/>
    <x v="1"/>
    <n v="46"/>
    <s v="Senior"/>
    <s v="Mumbai"/>
    <x v="7"/>
    <x v="3"/>
    <x v="4"/>
    <x v="8"/>
    <n v="2"/>
    <n v="3500"/>
    <n v="0"/>
    <x v="409"/>
    <x v="0"/>
    <n v="2369.79"/>
    <n v="0.33854142857142855"/>
    <x v="1"/>
    <s v="Card"/>
    <n v="4"/>
    <s v="No"/>
  </r>
  <r>
    <s v="ORD03317"/>
    <d v="2025-04-26T00:00:00"/>
    <s v="2025"/>
    <n v="4"/>
    <x v="3"/>
    <d v="2025-04-29T00:00:00"/>
    <n v="3"/>
    <s v="CUST5458"/>
    <s v="Kismat Ahuja"/>
    <x v="1"/>
    <n v="43"/>
    <s v="Senior"/>
    <s v="Patna"/>
    <x v="9"/>
    <x v="2"/>
    <x v="2"/>
    <x v="12"/>
    <n v="1"/>
    <n v="25000"/>
    <n v="0"/>
    <x v="163"/>
    <x v="1"/>
    <n v="4865.7299999999996"/>
    <n v="0.19462919999999997"/>
    <x v="1"/>
    <s v="Cash"/>
    <n v="3"/>
    <s v="No"/>
  </r>
  <r>
    <s v="ORD03345"/>
    <d v="2026-04-09T00:00:00"/>
    <s v="2026"/>
    <n v="4"/>
    <x v="3"/>
    <d v="2026-04-12T00:00:00"/>
    <n v="3"/>
    <s v="CUST1543"/>
    <s v="Charvi Swaminathan"/>
    <x v="0"/>
    <n v="38"/>
    <s v="Senior"/>
    <s v="Jaipur"/>
    <x v="2"/>
    <x v="0"/>
    <x v="0"/>
    <x v="11"/>
    <n v="8"/>
    <n v="4000"/>
    <n v="25"/>
    <x v="13"/>
    <x v="1"/>
    <n v="10651.64"/>
    <n v="0.44381833333333331"/>
    <x v="1"/>
    <s v="Card"/>
    <n v="2"/>
    <s v="No"/>
  </r>
  <r>
    <s v="ORD03348"/>
    <d v="2025-04-22T00:00:00"/>
    <s v="2025"/>
    <n v="4"/>
    <x v="3"/>
    <d v="2025-04-25T00:00:00"/>
    <n v="3"/>
    <s v="CUST4238"/>
    <s v="Hansh Apte"/>
    <x v="0"/>
    <n v="30"/>
    <s v="Senior"/>
    <s v="Kolkata"/>
    <x v="3"/>
    <x v="2"/>
    <x v="1"/>
    <x v="18"/>
    <n v="3"/>
    <n v="18000"/>
    <n v="0"/>
    <x v="79"/>
    <x v="1"/>
    <n v="7036.54"/>
    <n v="0.13030629629629631"/>
    <x v="1"/>
    <s v="Cash"/>
    <n v="3"/>
    <s v="No"/>
  </r>
  <r>
    <s v="ORD03358"/>
    <d v="2026-04-12T00:00:00"/>
    <s v="2026"/>
    <n v="4"/>
    <x v="3"/>
    <d v="2026-04-13T00:00:00"/>
    <n v="1"/>
    <s v="CUST7352"/>
    <s v="Kismat Venkataraman"/>
    <x v="1"/>
    <n v="26"/>
    <s v="Senior"/>
    <s v="Delhi"/>
    <x v="4"/>
    <x v="0"/>
    <x v="3"/>
    <x v="20"/>
    <n v="4"/>
    <n v="1500"/>
    <n v="0"/>
    <x v="32"/>
    <x v="0"/>
    <n v="1903.81"/>
    <n v="0.31730166666666665"/>
    <x v="1"/>
    <s v="Card"/>
    <n v="3"/>
    <s v="Yes"/>
  </r>
  <r>
    <s v="ORD03360"/>
    <d v="2025-04-08T00:00:00"/>
    <s v="2025"/>
    <n v="4"/>
    <x v="3"/>
    <d v="2025-04-09T00:00:00"/>
    <n v="1"/>
    <s v="CUST6479"/>
    <s v="Sumer Shankar"/>
    <x v="0"/>
    <n v="56"/>
    <s v="Senior"/>
    <s v="Bhubaneswar"/>
    <x v="8"/>
    <x v="2"/>
    <x v="0"/>
    <x v="23"/>
    <n v="1"/>
    <n v="900"/>
    <n v="20"/>
    <x v="19"/>
    <x v="0"/>
    <n v="305.45"/>
    <n v="0.42423611111111109"/>
    <x v="0"/>
    <s v="UPI"/>
    <n v="1"/>
    <s v="Yes"/>
  </r>
  <r>
    <s v="ORD03362"/>
    <d v="2026-04-28T00:00:00"/>
    <s v="2026"/>
    <n v="4"/>
    <x v="3"/>
    <d v="2026-05-01T00:00:00"/>
    <n v="3"/>
    <s v="CUST3983"/>
    <s v="Devansh Vala"/>
    <x v="1"/>
    <n v="25"/>
    <s v="Senior"/>
    <s v="Mumbai"/>
    <x v="7"/>
    <x v="3"/>
    <x v="1"/>
    <x v="10"/>
    <n v="3"/>
    <n v="25000"/>
    <n v="20"/>
    <x v="310"/>
    <x v="1"/>
    <n v="10548.96"/>
    <n v="0.17581599999999997"/>
    <x v="2"/>
    <s v="Card"/>
    <n v="4"/>
    <s v="No"/>
  </r>
  <r>
    <s v="ORD03382"/>
    <d v="2026-04-10T00:00:00"/>
    <s v="2026"/>
    <n v="4"/>
    <x v="3"/>
    <d v="2026-04-17T00:00:00"/>
    <n v="7"/>
    <s v="CUST6239"/>
    <s v="Tara Ranganathan"/>
    <x v="0"/>
    <n v="34"/>
    <s v="Senior"/>
    <s v="Hyderabad"/>
    <x v="10"/>
    <x v="1"/>
    <x v="0"/>
    <x v="19"/>
    <n v="8"/>
    <n v="1200"/>
    <n v="0"/>
    <x v="196"/>
    <x v="0"/>
    <n v="4042.44"/>
    <n v="0.4210875"/>
    <x v="1"/>
    <s v="UPI"/>
    <n v="1"/>
    <s v="No"/>
  </r>
  <r>
    <s v="ORD03397"/>
    <d v="2026-04-08T00:00:00"/>
    <s v="2026"/>
    <n v="4"/>
    <x v="3"/>
    <d v="2026-04-13T00:00:00"/>
    <n v="5"/>
    <s v="CUST8931"/>
    <s v="Devansh Chacko"/>
    <x v="0"/>
    <n v="51"/>
    <s v="Senior"/>
    <s v="Ahmedabad"/>
    <x v="5"/>
    <x v="3"/>
    <x v="3"/>
    <x v="6"/>
    <n v="5"/>
    <n v="1200"/>
    <n v="5"/>
    <x v="137"/>
    <x v="0"/>
    <n v="1398.39"/>
    <n v="0.24533157894736843"/>
    <x v="2"/>
    <s v="Cash"/>
    <n v="1"/>
    <s v="No"/>
  </r>
  <r>
    <s v="ORD03434"/>
    <d v="2026-04-03T00:00:00"/>
    <s v="2026"/>
    <n v="4"/>
    <x v="3"/>
    <d v="2026-04-09T00:00:00"/>
    <n v="6"/>
    <s v="CUST7140"/>
    <s v="Ela Dutta"/>
    <x v="1"/>
    <n v="64"/>
    <s v="Senior"/>
    <s v="Mumbai"/>
    <x v="7"/>
    <x v="3"/>
    <x v="0"/>
    <x v="4"/>
    <n v="8"/>
    <n v="3200"/>
    <n v="0"/>
    <x v="237"/>
    <x v="1"/>
    <n v="5592.3"/>
    <n v="0.21844921875000001"/>
    <x v="0"/>
    <s v="UPI"/>
    <n v="3"/>
    <s v="No"/>
  </r>
  <r>
    <s v="ORD03439"/>
    <d v="2025-04-20T00:00:00"/>
    <s v="2025"/>
    <n v="4"/>
    <x v="3"/>
    <d v="2025-04-24T00:00:00"/>
    <n v="4"/>
    <s v="CUST3630"/>
    <s v="Vritika Batra"/>
    <x v="1"/>
    <n v="64"/>
    <s v="Senior"/>
    <s v="Jaipur"/>
    <x v="2"/>
    <x v="0"/>
    <x v="2"/>
    <x v="12"/>
    <n v="3"/>
    <n v="25000"/>
    <n v="15"/>
    <x v="153"/>
    <x v="1"/>
    <n v="20006.3"/>
    <n v="0.31382431372549019"/>
    <x v="1"/>
    <s v="UPI"/>
    <n v="3"/>
    <s v="No"/>
  </r>
  <r>
    <s v="ORD03441"/>
    <d v="2025-04-17T00:00:00"/>
    <s v="2025"/>
    <n v="4"/>
    <x v="3"/>
    <d v="2025-04-24T00:00:00"/>
    <n v="7"/>
    <s v="CUST4070"/>
    <s v="Amira Shenoy"/>
    <x v="1"/>
    <n v="45"/>
    <s v="Senior"/>
    <s v="Bhubaneswar"/>
    <x v="8"/>
    <x v="2"/>
    <x v="4"/>
    <x v="8"/>
    <n v="3"/>
    <n v="3500"/>
    <n v="25"/>
    <x v="135"/>
    <x v="0"/>
    <n v="1050.81"/>
    <n v="0.13343619047619046"/>
    <x v="0"/>
    <s v="Card"/>
    <n v="5"/>
    <s v="No"/>
  </r>
  <r>
    <s v="ORD03455"/>
    <d v="2025-04-20T00:00:00"/>
    <s v="2025"/>
    <n v="4"/>
    <x v="3"/>
    <d v="2025-04-25T00:00:00"/>
    <n v="5"/>
    <s v="CUST5397"/>
    <s v="Darshit Basak"/>
    <x v="0"/>
    <n v="28"/>
    <s v="Senior"/>
    <s v="Lucknow"/>
    <x v="0"/>
    <x v="0"/>
    <x v="3"/>
    <x v="22"/>
    <n v="3"/>
    <n v="300"/>
    <n v="20"/>
    <x v="19"/>
    <x v="0"/>
    <n v="201.13"/>
    <n v="0.27934722222222219"/>
    <x v="1"/>
    <s v="UPI"/>
    <n v="3"/>
    <s v="No"/>
  </r>
  <r>
    <s v="ORD03461"/>
    <d v="2026-04-13T00:00:00"/>
    <s v="2026"/>
    <n v="4"/>
    <x v="3"/>
    <d v="2026-04-17T00:00:00"/>
    <n v="4"/>
    <s v="CUST1942"/>
    <s v="Shamik Saini"/>
    <x v="0"/>
    <n v="64"/>
    <s v="Senior"/>
    <s v="Patna"/>
    <x v="9"/>
    <x v="2"/>
    <x v="1"/>
    <x v="1"/>
    <n v="5"/>
    <n v="40000"/>
    <n v="20"/>
    <x v="145"/>
    <x v="1"/>
    <n v="61328.75"/>
    <n v="0.38330468750000002"/>
    <x v="2"/>
    <s v="UPI"/>
    <n v="4"/>
    <s v="No"/>
  </r>
  <r>
    <s v="ORD03474"/>
    <d v="2026-04-26T00:00:00"/>
    <s v="2026"/>
    <n v="4"/>
    <x v="3"/>
    <d v="2026-05-01T00:00:00"/>
    <n v="5"/>
    <s v="CUST5129"/>
    <s v="Himmat Chaudhry"/>
    <x v="1"/>
    <n v="20"/>
    <s v="Teen"/>
    <s v="Pune"/>
    <x v="7"/>
    <x v="3"/>
    <x v="2"/>
    <x v="14"/>
    <n v="2"/>
    <n v="30000"/>
    <n v="15"/>
    <x v="262"/>
    <x v="1"/>
    <n v="9997.7000000000007"/>
    <n v="0.19603333333333334"/>
    <x v="2"/>
    <s v="Card"/>
    <n v="5"/>
    <s v="No"/>
  </r>
  <r>
    <s v="ORD03489"/>
    <d v="2025-04-15T00:00:00"/>
    <s v="2025"/>
    <n v="4"/>
    <x v="3"/>
    <d v="2025-04-21T00:00:00"/>
    <n v="6"/>
    <s v="CUST5710"/>
    <s v="Lagan Loke"/>
    <x v="0"/>
    <n v="21"/>
    <s v="Senior"/>
    <s v="Hyderabad"/>
    <x v="10"/>
    <x v="1"/>
    <x v="1"/>
    <x v="1"/>
    <n v="7"/>
    <n v="40000"/>
    <n v="10"/>
    <x v="361"/>
    <x v="1"/>
    <n v="65779.69"/>
    <n v="0.2610305158730159"/>
    <x v="2"/>
    <s v="Cash"/>
    <n v="5"/>
    <s v="No"/>
  </r>
  <r>
    <s v="ORD03576"/>
    <d v="2026-04-11T00:00:00"/>
    <s v="2026"/>
    <n v="4"/>
    <x v="3"/>
    <d v="2026-04-12T00:00:00"/>
    <n v="1"/>
    <s v="CUST8556"/>
    <s v="Yasmin Dua"/>
    <x v="1"/>
    <n v="57"/>
    <s v="Senior"/>
    <s v="Delhi"/>
    <x v="4"/>
    <x v="0"/>
    <x v="1"/>
    <x v="10"/>
    <n v="3"/>
    <n v="25000"/>
    <n v="20"/>
    <x v="310"/>
    <x v="1"/>
    <n v="8880.7800000000007"/>
    <n v="0.14801300000000001"/>
    <x v="1"/>
    <s v="Cash"/>
    <n v="5"/>
    <s v="No"/>
  </r>
  <r>
    <s v="ORD03579"/>
    <d v="2025-04-25T00:00:00"/>
    <s v="2025"/>
    <n v="4"/>
    <x v="3"/>
    <d v="2025-04-28T00:00:00"/>
    <n v="3"/>
    <s v="CUST5216"/>
    <s v="Jivin Rau"/>
    <x v="1"/>
    <n v="39"/>
    <s v="Senior"/>
    <s v="Kolkata"/>
    <x v="3"/>
    <x v="2"/>
    <x v="4"/>
    <x v="16"/>
    <n v="2"/>
    <n v="800"/>
    <n v="5"/>
    <x v="170"/>
    <x v="0"/>
    <n v="230.72"/>
    <n v="0.15178947368421053"/>
    <x v="2"/>
    <s v="Cash"/>
    <n v="2"/>
    <s v="No"/>
  </r>
  <r>
    <s v="ORD03585"/>
    <d v="2025-04-04T00:00:00"/>
    <s v="2025"/>
    <n v="4"/>
    <x v="3"/>
    <d v="2025-04-11T00:00:00"/>
    <n v="7"/>
    <s v="CUST4649"/>
    <s v="Ritvik Bal"/>
    <x v="1"/>
    <n v="27"/>
    <s v="Senior"/>
    <s v="Jaipur"/>
    <x v="2"/>
    <x v="0"/>
    <x v="0"/>
    <x v="11"/>
    <n v="2"/>
    <n v="4000"/>
    <n v="25"/>
    <x v="32"/>
    <x v="0"/>
    <n v="1385.46"/>
    <n v="0.23091"/>
    <x v="1"/>
    <s v="Card"/>
    <n v="1"/>
    <s v="No"/>
  </r>
  <r>
    <s v="ORD03602"/>
    <d v="2025-04-11T00:00:00"/>
    <s v="2025"/>
    <n v="4"/>
    <x v="3"/>
    <d v="2025-04-17T00:00:00"/>
    <n v="6"/>
    <s v="CUST2354"/>
    <s v="Yashvi Manne"/>
    <x v="1"/>
    <n v="47"/>
    <s v="Senior"/>
    <s v="Ahmedabad"/>
    <x v="5"/>
    <x v="3"/>
    <x v="1"/>
    <x v="2"/>
    <n v="2"/>
    <n v="55000"/>
    <n v="10"/>
    <x v="264"/>
    <x v="1"/>
    <n v="37690.47"/>
    <n v="0.38071181818181821"/>
    <x v="0"/>
    <s v="Cash"/>
    <n v="2"/>
    <s v="No"/>
  </r>
  <r>
    <s v="ORD03654"/>
    <d v="2026-04-19T00:00:00"/>
    <s v="2026"/>
    <n v="4"/>
    <x v="3"/>
    <d v="2026-04-22T00:00:00"/>
    <n v="3"/>
    <s v="CUST8946"/>
    <s v="Nirvi Hans"/>
    <x v="1"/>
    <n v="37"/>
    <s v="Senior"/>
    <s v="Ahmedabad"/>
    <x v="5"/>
    <x v="3"/>
    <x v="4"/>
    <x v="16"/>
    <n v="7"/>
    <n v="800"/>
    <n v="20"/>
    <x v="143"/>
    <x v="0"/>
    <n v="536.28"/>
    <n v="0.11970535714285714"/>
    <x v="2"/>
    <s v="Cash"/>
    <n v="1"/>
    <s v="No"/>
  </r>
  <r>
    <s v="ORD03665"/>
    <d v="2026-04-07T00:00:00"/>
    <s v="2026"/>
    <n v="4"/>
    <x v="3"/>
    <d v="2026-04-12T00:00:00"/>
    <n v="5"/>
    <s v="CUST9563"/>
    <s v="Reyansh Dhaliwal"/>
    <x v="1"/>
    <n v="32"/>
    <s v="Senior"/>
    <s v="Lucknow"/>
    <x v="0"/>
    <x v="0"/>
    <x v="2"/>
    <x v="3"/>
    <n v="2"/>
    <n v="7000"/>
    <n v="10"/>
    <x v="228"/>
    <x v="1"/>
    <n v="3257.7"/>
    <n v="0.25854761904761903"/>
    <x v="1"/>
    <s v="Card"/>
    <n v="3"/>
    <s v="No"/>
  </r>
  <r>
    <s v="ORD03684"/>
    <d v="2025-04-18T00:00:00"/>
    <s v="2025"/>
    <n v="4"/>
    <x v="3"/>
    <d v="2025-04-21T00:00:00"/>
    <n v="3"/>
    <s v="CUST6792"/>
    <s v="Neysa Cherian"/>
    <x v="0"/>
    <n v="39"/>
    <s v="Senior"/>
    <s v="Jaipur"/>
    <x v="2"/>
    <x v="0"/>
    <x v="3"/>
    <x v="22"/>
    <n v="8"/>
    <n v="300"/>
    <n v="20"/>
    <x v="252"/>
    <x v="0"/>
    <n v="620.61"/>
    <n v="0.32323437500000002"/>
    <x v="0"/>
    <s v="UPI"/>
    <n v="2"/>
    <s v="No"/>
  </r>
  <r>
    <s v="ORD03685"/>
    <d v="2026-04-04T00:00:00"/>
    <s v="2026"/>
    <n v="4"/>
    <x v="3"/>
    <d v="2026-04-09T00:00:00"/>
    <n v="5"/>
    <s v="CUST4829"/>
    <s v="Yashvi Sabharwal"/>
    <x v="1"/>
    <n v="22"/>
    <s v="Senior"/>
    <s v="Lucknow"/>
    <x v="0"/>
    <x v="0"/>
    <x v="0"/>
    <x v="19"/>
    <n v="8"/>
    <n v="1200"/>
    <n v="10"/>
    <x v="20"/>
    <x v="0"/>
    <n v="2944.35"/>
    <n v="0.34078124999999998"/>
    <x v="2"/>
    <s v="Cash"/>
    <n v="5"/>
    <s v="No"/>
  </r>
  <r>
    <s v="ORD03687"/>
    <d v="2026-04-28T00:00:00"/>
    <s v="2026"/>
    <n v="4"/>
    <x v="3"/>
    <d v="2026-04-29T00:00:00"/>
    <n v="1"/>
    <s v="CUST8854"/>
    <s v="Mamooty Sachar"/>
    <x v="0"/>
    <n v="57"/>
    <s v="Senior"/>
    <s v="Ahmedabad"/>
    <x v="5"/>
    <x v="3"/>
    <x v="0"/>
    <x v="11"/>
    <n v="2"/>
    <n v="4000"/>
    <n v="15"/>
    <x v="44"/>
    <x v="0"/>
    <n v="1253.52"/>
    <n v="0.18434117647058823"/>
    <x v="0"/>
    <s v="Cash"/>
    <n v="1"/>
    <s v="No"/>
  </r>
  <r>
    <s v="ORD03695"/>
    <d v="2026-04-12T00:00:00"/>
    <s v="2026"/>
    <n v="4"/>
    <x v="3"/>
    <d v="2026-04-15T00:00:00"/>
    <n v="3"/>
    <s v="CUST5782"/>
    <s v="Tanya Dugar"/>
    <x v="1"/>
    <n v="42"/>
    <s v="Senior"/>
    <s v="Kolkata"/>
    <x v="3"/>
    <x v="2"/>
    <x v="3"/>
    <x v="21"/>
    <n v="2"/>
    <n v="60"/>
    <n v="20"/>
    <x v="257"/>
    <x v="0"/>
    <n v="40.36"/>
    <n v="0.42041666666666666"/>
    <x v="1"/>
    <s v="UPI"/>
    <n v="2"/>
    <s v="No"/>
  </r>
  <r>
    <s v="ORD03699"/>
    <d v="2025-04-30T00:00:00"/>
    <s v="2025"/>
    <n v="4"/>
    <x v="3"/>
    <d v="2025-05-05T00:00:00"/>
    <n v="5"/>
    <s v="CUST8289"/>
    <s v="Sahil Brar"/>
    <x v="1"/>
    <n v="39"/>
    <s v="Senior"/>
    <s v="Bengaluru"/>
    <x v="1"/>
    <x v="1"/>
    <x v="2"/>
    <x v="7"/>
    <n v="2"/>
    <n v="5000"/>
    <n v="20"/>
    <x v="94"/>
    <x v="0"/>
    <n v="1136.46"/>
    <n v="0.1420575"/>
    <x v="2"/>
    <s v="Card"/>
    <n v="4"/>
    <s v="No"/>
  </r>
  <r>
    <s v="ORD03708"/>
    <d v="2026-04-04T00:00:00"/>
    <s v="2026"/>
    <n v="4"/>
    <x v="3"/>
    <d v="2026-04-11T00:00:00"/>
    <n v="7"/>
    <s v="CUST8846"/>
    <s v="Lakshay Arya"/>
    <x v="1"/>
    <n v="32"/>
    <s v="Senior"/>
    <s v="Kolkata"/>
    <x v="3"/>
    <x v="2"/>
    <x v="1"/>
    <x v="5"/>
    <n v="2"/>
    <n v="2000"/>
    <n v="20"/>
    <x v="254"/>
    <x v="0"/>
    <n v="664.17"/>
    <n v="0.20755312499999998"/>
    <x v="1"/>
    <s v="Cash"/>
    <n v="3"/>
    <s v="No"/>
  </r>
  <r>
    <s v="ORD03764"/>
    <d v="2025-04-29T00:00:00"/>
    <s v="2025"/>
    <n v="4"/>
    <x v="3"/>
    <d v="2025-05-03T00:00:00"/>
    <n v="4"/>
    <s v="CUST5490"/>
    <s v="Lavanya Kari"/>
    <x v="1"/>
    <n v="65"/>
    <s v="Senior"/>
    <s v="Pune"/>
    <x v="7"/>
    <x v="3"/>
    <x v="1"/>
    <x v="5"/>
    <n v="8"/>
    <n v="2000"/>
    <n v="5"/>
    <x v="146"/>
    <x v="1"/>
    <n v="4978.4399999999996"/>
    <n v="0.32752894736842103"/>
    <x v="0"/>
    <s v="Cash"/>
    <n v="5"/>
    <s v="No"/>
  </r>
  <r>
    <s v="ORD03767"/>
    <d v="2025-04-30T00:00:00"/>
    <s v="2025"/>
    <n v="4"/>
    <x v="3"/>
    <d v="2025-05-06T00:00:00"/>
    <n v="6"/>
    <s v="CUST5082"/>
    <s v="Oorja Ravel"/>
    <x v="1"/>
    <n v="65"/>
    <s v="Senior"/>
    <s v="Hyderabad"/>
    <x v="10"/>
    <x v="1"/>
    <x v="1"/>
    <x v="5"/>
    <n v="1"/>
    <n v="2000"/>
    <n v="20"/>
    <x v="339"/>
    <x v="0"/>
    <n v="522.35"/>
    <n v="0.32646875000000003"/>
    <x v="1"/>
    <s v="Card"/>
    <n v="1"/>
    <s v="No"/>
  </r>
  <r>
    <s v="ORD03775"/>
    <d v="2026-04-20T00:00:00"/>
    <s v="2026"/>
    <n v="4"/>
    <x v="3"/>
    <d v="2026-04-26T00:00:00"/>
    <n v="6"/>
    <s v="CUST5945"/>
    <s v="Aniruddh Iyer"/>
    <x v="1"/>
    <n v="19"/>
    <s v="Teen"/>
    <s v="Kolkata"/>
    <x v="3"/>
    <x v="2"/>
    <x v="2"/>
    <x v="12"/>
    <n v="6"/>
    <n v="25000"/>
    <n v="0"/>
    <x v="204"/>
    <x v="1"/>
    <n v="45417.2"/>
    <n v="0.30278133333333329"/>
    <x v="1"/>
    <s v="Card"/>
    <n v="2"/>
    <s v="No"/>
  </r>
  <r>
    <s v="ORD03777"/>
    <d v="2025-04-20T00:00:00"/>
    <s v="2025"/>
    <n v="4"/>
    <x v="3"/>
    <d v="2025-04-25T00:00:00"/>
    <n v="5"/>
    <s v="CUST2575"/>
    <s v="Alisha Sampath"/>
    <x v="0"/>
    <n v="60"/>
    <s v="Senior"/>
    <s v="Lucknow"/>
    <x v="0"/>
    <x v="0"/>
    <x v="3"/>
    <x v="22"/>
    <n v="7"/>
    <n v="300"/>
    <n v="5"/>
    <x v="407"/>
    <x v="0"/>
    <n v="712.05"/>
    <n v="0.35691729323308269"/>
    <x v="1"/>
    <s v="UPI"/>
    <n v="3"/>
    <s v="No"/>
  </r>
  <r>
    <s v="ORD03812"/>
    <d v="2026-04-06T00:00:00"/>
    <s v="2026"/>
    <n v="4"/>
    <x v="3"/>
    <d v="2026-04-08T00:00:00"/>
    <n v="2"/>
    <s v="CUST6437"/>
    <s v="Vidur Gulati"/>
    <x v="1"/>
    <n v="53"/>
    <s v="Senior"/>
    <s v="Ahmedabad"/>
    <x v="5"/>
    <x v="3"/>
    <x v="3"/>
    <x v="21"/>
    <n v="6"/>
    <n v="60"/>
    <n v="0"/>
    <x v="45"/>
    <x v="0"/>
    <n v="70.69"/>
    <n v="0.1963611111111111"/>
    <x v="0"/>
    <s v="Cash"/>
    <n v="4"/>
    <s v="No"/>
  </r>
  <r>
    <s v="ORD03815"/>
    <d v="2026-04-26T00:00:00"/>
    <s v="2026"/>
    <n v="4"/>
    <x v="3"/>
    <d v="2026-05-01T00:00:00"/>
    <n v="5"/>
    <s v="CUST5688"/>
    <s v="Indrajit Sachdeva"/>
    <x v="1"/>
    <n v="47"/>
    <s v="Senior"/>
    <s v="Hyderabad"/>
    <x v="10"/>
    <x v="1"/>
    <x v="4"/>
    <x v="16"/>
    <n v="5"/>
    <n v="800"/>
    <n v="10"/>
    <x v="11"/>
    <x v="0"/>
    <n v="1575.61"/>
    <n v="0.43766944444444444"/>
    <x v="2"/>
    <s v="UPI"/>
    <n v="4"/>
    <s v="No"/>
  </r>
  <r>
    <s v="ORD03818"/>
    <d v="2026-04-28T00:00:00"/>
    <s v="2026"/>
    <n v="4"/>
    <x v="3"/>
    <d v="2026-04-30T00:00:00"/>
    <n v="2"/>
    <s v="CUST5731"/>
    <s v="Vivaan Jayaraman"/>
    <x v="0"/>
    <n v="57"/>
    <s v="Senior"/>
    <s v="Bhubaneswar"/>
    <x v="8"/>
    <x v="2"/>
    <x v="0"/>
    <x v="4"/>
    <n v="8"/>
    <n v="3200"/>
    <n v="25"/>
    <x v="5"/>
    <x v="1"/>
    <n v="8054.54"/>
    <n v="0.41950729166666667"/>
    <x v="2"/>
    <s v="Cash"/>
    <n v="5"/>
    <s v="Yes"/>
  </r>
  <r>
    <s v="ORD03832"/>
    <d v="2026-04-08T00:00:00"/>
    <s v="2026"/>
    <n v="4"/>
    <x v="3"/>
    <d v="2026-04-14T00:00:00"/>
    <n v="6"/>
    <s v="CUST2444"/>
    <s v="Aaryahi Deo"/>
    <x v="1"/>
    <n v="61"/>
    <s v="Senior"/>
    <s v="Bhubaneswar"/>
    <x v="8"/>
    <x v="2"/>
    <x v="2"/>
    <x v="14"/>
    <n v="2"/>
    <n v="30000"/>
    <n v="15"/>
    <x v="262"/>
    <x v="1"/>
    <n v="20616.89"/>
    <n v="0.40425274509803921"/>
    <x v="1"/>
    <s v="UPI"/>
    <n v="2"/>
    <s v="No"/>
  </r>
  <r>
    <s v="ORD03858"/>
    <d v="2025-04-27T00:00:00"/>
    <s v="2025"/>
    <n v="4"/>
    <x v="3"/>
    <d v="2025-05-02T00:00:00"/>
    <n v="5"/>
    <s v="CUST6661"/>
    <s v="Jayant Bora"/>
    <x v="0"/>
    <n v="50"/>
    <s v="Senior"/>
    <s v="Patna"/>
    <x v="9"/>
    <x v="2"/>
    <x v="2"/>
    <x v="14"/>
    <n v="8"/>
    <n v="30000"/>
    <n v="5"/>
    <x v="50"/>
    <x v="1"/>
    <n v="84645.4"/>
    <n v="0.37125175438596486"/>
    <x v="0"/>
    <s v="Card"/>
    <n v="2"/>
    <s v="Yes"/>
  </r>
  <r>
    <s v="ORD03859"/>
    <d v="2026-04-29T00:00:00"/>
    <s v="2026"/>
    <n v="4"/>
    <x v="3"/>
    <d v="2026-05-04T00:00:00"/>
    <n v="5"/>
    <s v="CUST7903"/>
    <s v="Lavanya Chaudhari"/>
    <x v="0"/>
    <n v="53"/>
    <s v="Senior"/>
    <s v="Delhi"/>
    <x v="4"/>
    <x v="0"/>
    <x v="0"/>
    <x v="23"/>
    <n v="5"/>
    <n v="900"/>
    <n v="15"/>
    <x v="282"/>
    <x v="0"/>
    <n v="809.2"/>
    <n v="0.21155555555555558"/>
    <x v="1"/>
    <s v="UPI"/>
    <n v="3"/>
    <s v="No"/>
  </r>
  <r>
    <s v="ORD03874"/>
    <d v="2026-04-22T00:00:00"/>
    <s v="2026"/>
    <n v="4"/>
    <x v="3"/>
    <d v="2026-04-29T00:00:00"/>
    <n v="7"/>
    <s v="CUST6860"/>
    <s v="Gokul Sharaf"/>
    <x v="0"/>
    <n v="35"/>
    <s v="Senior"/>
    <s v="Bengaluru"/>
    <x v="1"/>
    <x v="1"/>
    <x v="4"/>
    <x v="24"/>
    <n v="4"/>
    <n v="1200"/>
    <n v="10"/>
    <x v="222"/>
    <x v="0"/>
    <n v="526.9"/>
    <n v="0.12196759259259259"/>
    <x v="1"/>
    <s v="UPI"/>
    <n v="3"/>
    <s v="No"/>
  </r>
  <r>
    <s v="ORD03875"/>
    <d v="2026-04-05T00:00:00"/>
    <s v="2026"/>
    <n v="4"/>
    <x v="3"/>
    <d v="2026-04-06T00:00:00"/>
    <n v="1"/>
    <s v="CUST5355"/>
    <s v="Darshit Hayre"/>
    <x v="0"/>
    <n v="47"/>
    <s v="Senior"/>
    <s v="Jaipur"/>
    <x v="2"/>
    <x v="0"/>
    <x v="1"/>
    <x v="10"/>
    <n v="2"/>
    <n v="25000"/>
    <n v="10"/>
    <x v="177"/>
    <x v="1"/>
    <n v="7989.62"/>
    <n v="0.1775471111111111"/>
    <x v="2"/>
    <s v="UPI"/>
    <n v="5"/>
    <s v="No"/>
  </r>
  <r>
    <s v="ORD03880"/>
    <d v="2025-04-23T00:00:00"/>
    <s v="2025"/>
    <n v="4"/>
    <x v="3"/>
    <d v="2025-04-26T00:00:00"/>
    <n v="3"/>
    <s v="CUST4772"/>
    <s v="Zaina Bhargava"/>
    <x v="0"/>
    <n v="44"/>
    <s v="Senior"/>
    <s v="Hyderabad"/>
    <x v="10"/>
    <x v="1"/>
    <x v="1"/>
    <x v="2"/>
    <n v="4"/>
    <n v="55000"/>
    <n v="0"/>
    <x v="81"/>
    <x v="1"/>
    <n v="34847.4"/>
    <n v="0.15839727272727275"/>
    <x v="1"/>
    <s v="UPI"/>
    <n v="5"/>
    <s v="No"/>
  </r>
  <r>
    <s v="ORD03882"/>
    <d v="2025-04-25T00:00:00"/>
    <s v="2025"/>
    <n v="4"/>
    <x v="3"/>
    <d v="2025-04-27T00:00:00"/>
    <n v="2"/>
    <s v="CUST4026"/>
    <s v="Raunak Tripathi"/>
    <x v="1"/>
    <n v="37"/>
    <s v="Senior"/>
    <s v="Patna"/>
    <x v="9"/>
    <x v="2"/>
    <x v="1"/>
    <x v="5"/>
    <n v="5"/>
    <n v="2000"/>
    <n v="20"/>
    <x v="94"/>
    <x v="0"/>
    <n v="3179.94"/>
    <n v="0.39749250000000003"/>
    <x v="2"/>
    <s v="UPI"/>
    <n v="3"/>
    <s v="No"/>
  </r>
  <r>
    <s v="ORD03900"/>
    <d v="2026-04-01T00:00:00"/>
    <s v="2026"/>
    <n v="4"/>
    <x v="3"/>
    <d v="2026-04-05T00:00:00"/>
    <n v="4"/>
    <s v="CUST5660"/>
    <s v="Anika Dugar"/>
    <x v="0"/>
    <n v="56"/>
    <s v="Senior"/>
    <s v="Chennai"/>
    <x v="6"/>
    <x v="1"/>
    <x v="3"/>
    <x v="6"/>
    <n v="2"/>
    <n v="1200"/>
    <n v="5"/>
    <x v="256"/>
    <x v="0"/>
    <n v="980.74"/>
    <n v="0.43014912280701756"/>
    <x v="1"/>
    <s v="Card"/>
    <n v="5"/>
    <s v="Yes"/>
  </r>
  <r>
    <s v="ORD03922"/>
    <d v="2025-04-06T00:00:00"/>
    <s v="2025"/>
    <n v="4"/>
    <x v="3"/>
    <d v="2025-04-08T00:00:00"/>
    <n v="2"/>
    <s v="CUST6177"/>
    <s v="Vardaniya Dutt"/>
    <x v="1"/>
    <n v="44"/>
    <s v="Senior"/>
    <s v="Patna"/>
    <x v="9"/>
    <x v="2"/>
    <x v="1"/>
    <x v="5"/>
    <n v="3"/>
    <n v="2000"/>
    <n v="25"/>
    <x v="148"/>
    <x v="0"/>
    <n v="1608.53"/>
    <n v="0.35745111111111111"/>
    <x v="1"/>
    <s v="UPI"/>
    <n v="2"/>
    <s v="No"/>
  </r>
  <r>
    <s v="ORD03924"/>
    <d v="2025-04-03T00:00:00"/>
    <s v="2025"/>
    <n v="4"/>
    <x v="3"/>
    <d v="2025-04-04T00:00:00"/>
    <n v="1"/>
    <s v="CUST9070"/>
    <s v="Dhanush Tella"/>
    <x v="1"/>
    <n v="23"/>
    <s v="Senior"/>
    <s v="Kolkata"/>
    <x v="3"/>
    <x v="2"/>
    <x v="3"/>
    <x v="17"/>
    <n v="1"/>
    <n v="450"/>
    <n v="25"/>
    <x v="410"/>
    <x v="0"/>
    <n v="144.76"/>
    <n v="0.42891851851851848"/>
    <x v="0"/>
    <s v="Cash"/>
    <n v="5"/>
    <s v="No"/>
  </r>
  <r>
    <s v="ORD03930"/>
    <d v="2025-04-28T00:00:00"/>
    <s v="2025"/>
    <n v="4"/>
    <x v="3"/>
    <d v="2025-05-01T00:00:00"/>
    <n v="3"/>
    <s v="CUST8176"/>
    <s v="Anika Soni"/>
    <x v="0"/>
    <n v="39"/>
    <s v="Senior"/>
    <s v="Pune"/>
    <x v="7"/>
    <x v="3"/>
    <x v="4"/>
    <x v="13"/>
    <n v="7"/>
    <n v="4500"/>
    <n v="10"/>
    <x v="253"/>
    <x v="1"/>
    <n v="7753.31"/>
    <n v="0.27348536155202824"/>
    <x v="1"/>
    <s v="Card"/>
    <n v="2"/>
    <s v="No"/>
  </r>
  <r>
    <s v="ORD03960"/>
    <d v="2026-04-10T00:00:00"/>
    <s v="2026"/>
    <n v="4"/>
    <x v="3"/>
    <d v="2026-04-17T00:00:00"/>
    <n v="7"/>
    <s v="CUST4550"/>
    <s v="Romil Bal"/>
    <x v="1"/>
    <n v="19"/>
    <s v="Teen"/>
    <s v="Kolkata"/>
    <x v="3"/>
    <x v="2"/>
    <x v="3"/>
    <x v="17"/>
    <n v="4"/>
    <n v="450"/>
    <n v="20"/>
    <x v="266"/>
    <x v="0"/>
    <n v="497.11"/>
    <n v="0.34521527777777777"/>
    <x v="1"/>
    <s v="UPI"/>
    <n v="2"/>
    <s v="No"/>
  </r>
  <r>
    <s v="ORD03974"/>
    <d v="2025-04-14T00:00:00"/>
    <s v="2025"/>
    <n v="4"/>
    <x v="3"/>
    <d v="2025-04-18T00:00:00"/>
    <n v="4"/>
    <s v="CUST8066"/>
    <s v="Rania Goel"/>
    <x v="0"/>
    <n v="25"/>
    <s v="Senior"/>
    <s v="Bengaluru"/>
    <x v="1"/>
    <x v="1"/>
    <x v="4"/>
    <x v="24"/>
    <n v="4"/>
    <n v="1200"/>
    <n v="5"/>
    <x v="47"/>
    <x v="0"/>
    <n v="1652.21"/>
    <n v="0.3623267543859649"/>
    <x v="1"/>
    <s v="UPI"/>
    <n v="1"/>
    <s v="No"/>
  </r>
  <r>
    <s v="ORD03987"/>
    <d v="2026-04-23T00:00:00"/>
    <s v="2026"/>
    <n v="4"/>
    <x v="3"/>
    <d v="2026-04-29T00:00:00"/>
    <n v="6"/>
    <s v="CUST8833"/>
    <s v="Tarini Barad"/>
    <x v="0"/>
    <n v="41"/>
    <s v="Senior"/>
    <s v="Ahmedabad"/>
    <x v="5"/>
    <x v="3"/>
    <x v="0"/>
    <x v="19"/>
    <n v="3"/>
    <n v="1200"/>
    <n v="15"/>
    <x v="178"/>
    <x v="0"/>
    <n v="342.65"/>
    <n v="0.11197712418300652"/>
    <x v="2"/>
    <s v="UPI"/>
    <n v="1"/>
    <s v="No"/>
  </r>
  <r>
    <s v="ORD00003"/>
    <d v="2024-05-21T00:00:00"/>
    <s v="2024"/>
    <n v="5"/>
    <x v="4"/>
    <d v="2024-05-24T00:00:00"/>
    <n v="3"/>
    <s v="CUST1106"/>
    <s v="Rohan Ramakrishnan"/>
    <x v="0"/>
    <n v="62"/>
    <s v="Senior"/>
    <s v="Delhi"/>
    <x v="4"/>
    <x v="0"/>
    <x v="4"/>
    <x v="8"/>
    <n v="3"/>
    <n v="3500"/>
    <n v="5"/>
    <x v="42"/>
    <x v="0"/>
    <n v="1146.8800000000001"/>
    <n v="0.11497543859649124"/>
    <x v="0"/>
    <s v="Card"/>
    <n v="3"/>
    <s v="No"/>
  </r>
  <r>
    <s v="ORD00010"/>
    <d v="2025-05-12T00:00:00"/>
    <s v="2025"/>
    <n v="5"/>
    <x v="4"/>
    <d v="2025-05-17T00:00:00"/>
    <n v="5"/>
    <s v="CUST2040"/>
    <s v="Fateh Sharma"/>
    <x v="1"/>
    <n v="42"/>
    <s v="Senior"/>
    <s v="Kolkata"/>
    <x v="3"/>
    <x v="2"/>
    <x v="3"/>
    <x v="21"/>
    <n v="5"/>
    <n v="60"/>
    <n v="20"/>
    <x v="188"/>
    <x v="0"/>
    <n v="35.69"/>
    <n v="0.14870833333333333"/>
    <x v="2"/>
    <s v="Cash"/>
    <n v="1"/>
    <s v="No"/>
  </r>
  <r>
    <s v="ORD00016"/>
    <d v="2024-05-21T00:00:00"/>
    <s v="2024"/>
    <n v="5"/>
    <x v="4"/>
    <d v="2024-05-22T00:00:00"/>
    <n v="1"/>
    <s v="CUST1514"/>
    <s v="Tiya Rau"/>
    <x v="1"/>
    <n v="22"/>
    <s v="Senior"/>
    <s v="Lucknow"/>
    <x v="0"/>
    <x v="0"/>
    <x v="2"/>
    <x v="14"/>
    <n v="8"/>
    <n v="30000"/>
    <n v="5"/>
    <x v="50"/>
    <x v="1"/>
    <n v="59569.13"/>
    <n v="0.26126811403508771"/>
    <x v="2"/>
    <s v="UPI"/>
    <n v="5"/>
    <s v="No"/>
  </r>
  <r>
    <s v="ORD00035"/>
    <d v="2025-05-25T00:00:00"/>
    <s v="2025"/>
    <n v="5"/>
    <x v="4"/>
    <d v="2025-05-31T00:00:00"/>
    <n v="6"/>
    <s v="CUST5920"/>
    <s v="Zeeshan Batra"/>
    <x v="1"/>
    <n v="60"/>
    <s v="Senior"/>
    <s v="Delhi"/>
    <x v="4"/>
    <x v="0"/>
    <x v="4"/>
    <x v="13"/>
    <n v="5"/>
    <n v="4500"/>
    <n v="20"/>
    <x v="85"/>
    <x v="1"/>
    <n v="7298.09"/>
    <n v="0.40544944444444447"/>
    <x v="0"/>
    <s v="Cash"/>
    <n v="4"/>
    <s v="No"/>
  </r>
  <r>
    <s v="ORD00071"/>
    <d v="2024-05-28T00:00:00"/>
    <s v="2024"/>
    <n v="5"/>
    <x v="4"/>
    <d v="2024-06-04T00:00:00"/>
    <n v="7"/>
    <s v="CUST8905"/>
    <s v="Diya Ben"/>
    <x v="1"/>
    <n v="33"/>
    <s v="Senior"/>
    <s v="Jaipur"/>
    <x v="2"/>
    <x v="0"/>
    <x v="0"/>
    <x v="19"/>
    <n v="7"/>
    <n v="1200"/>
    <n v="5"/>
    <x v="251"/>
    <x v="0"/>
    <n v="1016.22"/>
    <n v="0.12734586466165415"/>
    <x v="2"/>
    <s v="Card"/>
    <n v="5"/>
    <s v="No"/>
  </r>
  <r>
    <s v="ORD00099"/>
    <d v="2024-05-21T00:00:00"/>
    <s v="2024"/>
    <n v="5"/>
    <x v="4"/>
    <d v="2024-05-27T00:00:00"/>
    <n v="6"/>
    <s v="CUST8900"/>
    <s v="Stuvan Dhingra"/>
    <x v="0"/>
    <n v="24"/>
    <s v="Senior"/>
    <s v="Ahmedabad"/>
    <x v="5"/>
    <x v="3"/>
    <x v="0"/>
    <x v="23"/>
    <n v="2"/>
    <n v="900"/>
    <n v="10"/>
    <x v="29"/>
    <x v="0"/>
    <n v="403.49"/>
    <n v="0.2490679012345679"/>
    <x v="1"/>
    <s v="Cash"/>
    <n v="4"/>
    <s v="No"/>
  </r>
  <r>
    <s v="ORD00121"/>
    <d v="2024-05-31T00:00:00"/>
    <s v="2024"/>
    <n v="5"/>
    <x v="4"/>
    <d v="2024-06-04T00:00:00"/>
    <n v="4"/>
    <s v="CUST9410"/>
    <s v="Vaibhav Ganguly"/>
    <x v="0"/>
    <n v="45"/>
    <s v="Senior"/>
    <s v="Bengaluru"/>
    <x v="1"/>
    <x v="1"/>
    <x v="2"/>
    <x v="7"/>
    <n v="6"/>
    <n v="5000"/>
    <n v="0"/>
    <x v="80"/>
    <x v="1"/>
    <n v="9143.58"/>
    <n v="0.304786"/>
    <x v="2"/>
    <s v="UPI"/>
    <n v="4"/>
    <s v="No"/>
  </r>
  <r>
    <s v="ORD00124"/>
    <d v="2025-05-11T00:00:00"/>
    <s v="2025"/>
    <n v="5"/>
    <x v="4"/>
    <d v="2025-05-13T00:00:00"/>
    <n v="2"/>
    <s v="CUST5934"/>
    <s v="Rhea Korpal"/>
    <x v="0"/>
    <n v="21"/>
    <s v="Senior"/>
    <s v="Mumbai"/>
    <x v="7"/>
    <x v="3"/>
    <x v="3"/>
    <x v="21"/>
    <n v="8"/>
    <n v="60"/>
    <n v="0"/>
    <x v="106"/>
    <x v="0"/>
    <n v="197.38"/>
    <n v="0.41120833333333334"/>
    <x v="2"/>
    <s v="Cash"/>
    <n v="4"/>
    <s v="No"/>
  </r>
  <r>
    <s v="ORD00138"/>
    <d v="2026-05-08T00:00:00"/>
    <s v="2026"/>
    <n v="5"/>
    <x v="4"/>
    <d v="2026-05-11T00:00:00"/>
    <n v="3"/>
    <s v="CUST7044"/>
    <s v="Samarth Sarraf"/>
    <x v="1"/>
    <n v="53"/>
    <s v="Senior"/>
    <s v="Chennai"/>
    <x v="6"/>
    <x v="1"/>
    <x v="0"/>
    <x v="0"/>
    <n v="2"/>
    <n v="2500"/>
    <n v="10"/>
    <x v="148"/>
    <x v="0"/>
    <n v="1397.9"/>
    <n v="0.31064444444444445"/>
    <x v="0"/>
    <s v="Cash"/>
    <n v="4"/>
    <s v="No"/>
  </r>
  <r>
    <s v="ORD00140"/>
    <d v="2024-05-18T00:00:00"/>
    <s v="2024"/>
    <n v="5"/>
    <x v="4"/>
    <d v="2024-05-22T00:00:00"/>
    <n v="4"/>
    <s v="CUST9238"/>
    <s v="Fateh Vasa"/>
    <x v="0"/>
    <n v="25"/>
    <s v="Senior"/>
    <s v="Lucknow"/>
    <x v="0"/>
    <x v="0"/>
    <x v="2"/>
    <x v="14"/>
    <n v="3"/>
    <n v="30000"/>
    <n v="5"/>
    <x v="345"/>
    <x v="1"/>
    <n v="28819.38"/>
    <n v="0.3370687719298246"/>
    <x v="1"/>
    <s v="UPI"/>
    <n v="2"/>
    <s v="No"/>
  </r>
  <r>
    <s v="ORD00147"/>
    <d v="2024-05-18T00:00:00"/>
    <s v="2024"/>
    <n v="5"/>
    <x v="4"/>
    <d v="2024-05-19T00:00:00"/>
    <n v="1"/>
    <s v="CUST2475"/>
    <s v="Taran Varkey"/>
    <x v="1"/>
    <n v="50"/>
    <s v="Senior"/>
    <s v="Jaipur"/>
    <x v="2"/>
    <x v="0"/>
    <x v="2"/>
    <x v="15"/>
    <n v="6"/>
    <n v="15000"/>
    <n v="0"/>
    <x v="241"/>
    <x v="1"/>
    <n v="38907.980000000003"/>
    <n v="0.43231088888888891"/>
    <x v="1"/>
    <s v="Cash"/>
    <n v="4"/>
    <s v="No"/>
  </r>
  <r>
    <s v="ORD00154"/>
    <d v="2024-05-25T00:00:00"/>
    <s v="2024"/>
    <n v="5"/>
    <x v="4"/>
    <d v="2024-05-30T00:00:00"/>
    <n v="5"/>
    <s v="CUST7229"/>
    <s v="Diya Jain"/>
    <x v="0"/>
    <n v="61"/>
    <s v="Senior"/>
    <s v="Mumbai"/>
    <x v="7"/>
    <x v="3"/>
    <x v="1"/>
    <x v="18"/>
    <n v="2"/>
    <n v="18000"/>
    <n v="5"/>
    <x v="15"/>
    <x v="1"/>
    <n v="15163.32"/>
    <n v="0.44337192982456142"/>
    <x v="0"/>
    <s v="Cash"/>
    <n v="3"/>
    <s v="No"/>
  </r>
  <r>
    <s v="ORD00191"/>
    <d v="2026-05-09T00:00:00"/>
    <s v="2026"/>
    <n v="5"/>
    <x v="4"/>
    <d v="2026-05-16T00:00:00"/>
    <n v="7"/>
    <s v="CUST6427"/>
    <s v="Miraan Magar"/>
    <x v="0"/>
    <n v="51"/>
    <s v="Senior"/>
    <s v="Hyderabad"/>
    <x v="10"/>
    <x v="1"/>
    <x v="2"/>
    <x v="15"/>
    <n v="8"/>
    <n v="15000"/>
    <n v="10"/>
    <x v="71"/>
    <x v="1"/>
    <n v="46839.96"/>
    <n v="0.43370333333333333"/>
    <x v="0"/>
    <s v="Cash"/>
    <n v="1"/>
    <s v="No"/>
  </r>
  <r>
    <s v="ORD00202"/>
    <d v="2025-05-24T00:00:00"/>
    <s v="2025"/>
    <n v="5"/>
    <x v="4"/>
    <d v="2025-05-30T00:00:00"/>
    <n v="6"/>
    <s v="CUST1440"/>
    <s v="Alia Jayaraman"/>
    <x v="1"/>
    <n v="63"/>
    <s v="Senior"/>
    <s v="Mumbai"/>
    <x v="7"/>
    <x v="3"/>
    <x v="3"/>
    <x v="17"/>
    <n v="2"/>
    <n v="450"/>
    <n v="15"/>
    <x v="74"/>
    <x v="0"/>
    <n v="164.06"/>
    <n v="0.21445751633986929"/>
    <x v="2"/>
    <s v="UPI"/>
    <n v="2"/>
    <s v="No"/>
  </r>
  <r>
    <s v="ORD00203"/>
    <d v="2025-05-31T00:00:00"/>
    <s v="2025"/>
    <n v="5"/>
    <x v="4"/>
    <d v="2025-06-06T00:00:00"/>
    <n v="6"/>
    <s v="CUST3525"/>
    <s v="Oorja Edwin"/>
    <x v="1"/>
    <n v="42"/>
    <s v="Senior"/>
    <s v="Bengaluru"/>
    <x v="1"/>
    <x v="1"/>
    <x v="3"/>
    <x v="21"/>
    <n v="8"/>
    <n v="60"/>
    <n v="20"/>
    <x v="411"/>
    <x v="0"/>
    <n v="118.93"/>
    <n v="0.3097135416666667"/>
    <x v="1"/>
    <s v="UPI"/>
    <n v="5"/>
    <s v="No"/>
  </r>
  <r>
    <s v="ORD00215"/>
    <d v="2025-05-23T00:00:00"/>
    <s v="2025"/>
    <n v="5"/>
    <x v="4"/>
    <d v="2025-05-29T00:00:00"/>
    <n v="6"/>
    <s v="CUST8272"/>
    <s v="Akarsh Solanki"/>
    <x v="1"/>
    <n v="28"/>
    <s v="Senior"/>
    <s v="Bengaluru"/>
    <x v="1"/>
    <x v="1"/>
    <x v="0"/>
    <x v="0"/>
    <n v="4"/>
    <n v="2500"/>
    <n v="10"/>
    <x v="51"/>
    <x v="0"/>
    <n v="3947.01"/>
    <n v="0.43855666666666671"/>
    <x v="2"/>
    <s v="UPI"/>
    <n v="2"/>
    <s v="No"/>
  </r>
  <r>
    <s v="ORD00239"/>
    <d v="2025-05-23T00:00:00"/>
    <s v="2025"/>
    <n v="5"/>
    <x v="4"/>
    <d v="2025-05-30T00:00:00"/>
    <n v="7"/>
    <s v="CUST1579"/>
    <s v="Faiyaz Loke"/>
    <x v="1"/>
    <n v="32"/>
    <s v="Senior"/>
    <s v="Ahmedabad"/>
    <x v="5"/>
    <x v="3"/>
    <x v="2"/>
    <x v="7"/>
    <n v="6"/>
    <n v="5000"/>
    <n v="10"/>
    <x v="180"/>
    <x v="1"/>
    <n v="4344.33"/>
    <n v="0.16090111111111111"/>
    <x v="1"/>
    <s v="Cash"/>
    <n v="5"/>
    <s v="No"/>
  </r>
  <r>
    <s v="ORD00241"/>
    <d v="2026-05-13T00:00:00"/>
    <s v="2026"/>
    <n v="5"/>
    <x v="4"/>
    <d v="2026-05-14T00:00:00"/>
    <n v="1"/>
    <s v="CUST7044"/>
    <s v="Tarini Rana"/>
    <x v="0"/>
    <n v="36"/>
    <s v="Senior"/>
    <s v="Kolkata"/>
    <x v="3"/>
    <x v="2"/>
    <x v="4"/>
    <x v="24"/>
    <n v="4"/>
    <n v="1200"/>
    <n v="15"/>
    <x v="102"/>
    <x v="0"/>
    <n v="1310.1099999999999"/>
    <n v="0.32110539215686273"/>
    <x v="2"/>
    <s v="Cash"/>
    <n v="4"/>
    <s v="No"/>
  </r>
  <r>
    <s v="ORD00248"/>
    <d v="2024-05-22T00:00:00"/>
    <s v="2024"/>
    <n v="5"/>
    <x v="4"/>
    <d v="2024-05-25T00:00:00"/>
    <n v="3"/>
    <s v="CUST7492"/>
    <s v="Vaibhav Vyas"/>
    <x v="0"/>
    <n v="61"/>
    <s v="Senior"/>
    <s v="Pune"/>
    <x v="7"/>
    <x v="3"/>
    <x v="4"/>
    <x v="9"/>
    <n v="1"/>
    <n v="1800"/>
    <n v="15"/>
    <x v="108"/>
    <x v="0"/>
    <n v="230.86"/>
    <n v="0.15088888888888891"/>
    <x v="2"/>
    <s v="Card"/>
    <n v="5"/>
    <s v="No"/>
  </r>
  <r>
    <s v="ORD00249"/>
    <d v="2024-05-26T00:00:00"/>
    <s v="2024"/>
    <n v="5"/>
    <x v="4"/>
    <d v="2024-05-30T00:00:00"/>
    <n v="4"/>
    <s v="CUST2669"/>
    <s v="Divij Devan"/>
    <x v="0"/>
    <n v="25"/>
    <s v="Senior"/>
    <s v="Hyderabad"/>
    <x v="10"/>
    <x v="1"/>
    <x v="1"/>
    <x v="10"/>
    <n v="3"/>
    <n v="25000"/>
    <n v="5"/>
    <x v="247"/>
    <x v="1"/>
    <n v="11522.14"/>
    <n v="0.16171424561403508"/>
    <x v="1"/>
    <s v="Card"/>
    <n v="3"/>
    <s v="No"/>
  </r>
  <r>
    <s v="ORD00270"/>
    <d v="2025-05-07T00:00:00"/>
    <s v="2025"/>
    <n v="5"/>
    <x v="4"/>
    <d v="2025-05-09T00:00:00"/>
    <n v="2"/>
    <s v="CUST2584"/>
    <s v="Mohanlal Goyal"/>
    <x v="0"/>
    <n v="60"/>
    <s v="Senior"/>
    <s v="Ahmedabad"/>
    <x v="5"/>
    <x v="3"/>
    <x v="0"/>
    <x v="4"/>
    <n v="4"/>
    <n v="3200"/>
    <n v="20"/>
    <x v="61"/>
    <x v="1"/>
    <n v="4389.43"/>
    <n v="0.42865527343750004"/>
    <x v="0"/>
    <s v="Cash"/>
    <n v="4"/>
    <s v="No"/>
  </r>
  <r>
    <s v="ORD00292"/>
    <d v="2025-05-24T00:00:00"/>
    <s v="2025"/>
    <n v="5"/>
    <x v="4"/>
    <d v="2025-05-31T00:00:00"/>
    <n v="7"/>
    <s v="CUST3595"/>
    <s v="Diya Kaul"/>
    <x v="1"/>
    <n v="23"/>
    <s v="Senior"/>
    <s v="Chennai"/>
    <x v="6"/>
    <x v="1"/>
    <x v="0"/>
    <x v="4"/>
    <n v="7"/>
    <n v="3200"/>
    <n v="15"/>
    <x v="399"/>
    <x v="1"/>
    <n v="5708.97"/>
    <n v="0.2998408613445378"/>
    <x v="2"/>
    <s v="Cash"/>
    <n v="4"/>
    <s v="No"/>
  </r>
  <r>
    <s v="ORD00293"/>
    <d v="2025-05-08T00:00:00"/>
    <s v="2025"/>
    <n v="5"/>
    <x v="4"/>
    <d v="2025-05-10T00:00:00"/>
    <n v="2"/>
    <s v="CUST7112"/>
    <s v="Badal Anand"/>
    <x v="0"/>
    <n v="38"/>
    <s v="Senior"/>
    <s v="Lucknow"/>
    <x v="0"/>
    <x v="0"/>
    <x v="2"/>
    <x v="3"/>
    <n v="1"/>
    <n v="7000"/>
    <n v="25"/>
    <x v="98"/>
    <x v="0"/>
    <n v="1014.5"/>
    <n v="0.19323809523809524"/>
    <x v="0"/>
    <s v="UPI"/>
    <n v="2"/>
    <s v="No"/>
  </r>
  <r>
    <s v="ORD00295"/>
    <d v="2026-05-02T00:00:00"/>
    <s v="2026"/>
    <n v="5"/>
    <x v="4"/>
    <d v="2026-05-07T00:00:00"/>
    <n v="5"/>
    <s v="CUST6535"/>
    <s v="Drishya Deshpande"/>
    <x v="1"/>
    <n v="61"/>
    <s v="Senior"/>
    <s v="Chennai"/>
    <x v="6"/>
    <x v="1"/>
    <x v="4"/>
    <x v="13"/>
    <n v="6"/>
    <n v="4500"/>
    <n v="5"/>
    <x v="342"/>
    <x v="1"/>
    <n v="10062.26"/>
    <n v="0.39229083820662769"/>
    <x v="2"/>
    <s v="Cash"/>
    <n v="4"/>
    <s v="Yes"/>
  </r>
  <r>
    <s v="ORD00299"/>
    <d v="2025-05-16T00:00:00"/>
    <s v="2025"/>
    <n v="5"/>
    <x v="4"/>
    <d v="2025-05-18T00:00:00"/>
    <n v="2"/>
    <s v="CUST7862"/>
    <s v="Arhaan Manda"/>
    <x v="0"/>
    <n v="50"/>
    <s v="Senior"/>
    <s v="Patna"/>
    <x v="9"/>
    <x v="2"/>
    <x v="0"/>
    <x v="0"/>
    <n v="5"/>
    <n v="2500"/>
    <n v="0"/>
    <x v="97"/>
    <x v="1"/>
    <n v="2191.67"/>
    <n v="0.17533360000000001"/>
    <x v="2"/>
    <s v="UPI"/>
    <n v="4"/>
    <s v="No"/>
  </r>
  <r>
    <s v="ORD00306"/>
    <d v="2026-05-10T00:00:00"/>
    <s v="2026"/>
    <n v="5"/>
    <x v="4"/>
    <d v="2026-05-11T00:00:00"/>
    <n v="1"/>
    <s v="CUST3140"/>
    <s v="Nitara Dave"/>
    <x v="1"/>
    <n v="49"/>
    <s v="Senior"/>
    <s v="Bengaluru"/>
    <x v="1"/>
    <x v="1"/>
    <x v="3"/>
    <x v="22"/>
    <n v="1"/>
    <n v="300"/>
    <n v="0"/>
    <x v="412"/>
    <x v="0"/>
    <n v="107.53"/>
    <n v="0.35843333333333333"/>
    <x v="1"/>
    <s v="Cash"/>
    <n v="3"/>
    <s v="Yes"/>
  </r>
  <r>
    <s v="ORD00349"/>
    <d v="2026-05-06T00:00:00"/>
    <s v="2026"/>
    <n v="5"/>
    <x v="4"/>
    <d v="2026-05-10T00:00:00"/>
    <n v="4"/>
    <s v="CUST1305"/>
    <s v="Heer Setty"/>
    <x v="1"/>
    <n v="23"/>
    <s v="Senior"/>
    <s v="Mumbai"/>
    <x v="7"/>
    <x v="3"/>
    <x v="3"/>
    <x v="21"/>
    <n v="8"/>
    <n v="60"/>
    <n v="15"/>
    <x v="115"/>
    <x v="0"/>
    <n v="159.24"/>
    <n v="0.39029411764705885"/>
    <x v="1"/>
    <s v="Card"/>
    <n v="4"/>
    <s v="No"/>
  </r>
  <r>
    <s v="ORD00355"/>
    <d v="2026-05-18T00:00:00"/>
    <s v="2026"/>
    <n v="5"/>
    <x v="4"/>
    <d v="2026-05-21T00:00:00"/>
    <n v="3"/>
    <s v="CUST9783"/>
    <s v="Saksham Reddy"/>
    <x v="1"/>
    <n v="54"/>
    <s v="Senior"/>
    <s v="Ahmedabad"/>
    <x v="5"/>
    <x v="3"/>
    <x v="0"/>
    <x v="23"/>
    <n v="7"/>
    <n v="900"/>
    <n v="5"/>
    <x v="300"/>
    <x v="0"/>
    <n v="1827.64"/>
    <n v="0.30537009189640768"/>
    <x v="0"/>
    <s v="Cash"/>
    <n v="5"/>
    <s v="No"/>
  </r>
  <r>
    <s v="ORD00365"/>
    <d v="2026-05-15T00:00:00"/>
    <s v="2026"/>
    <n v="5"/>
    <x v="4"/>
    <d v="2026-05-19T00:00:00"/>
    <n v="4"/>
    <s v="CUST6785"/>
    <s v="Stuvan Raval"/>
    <x v="0"/>
    <n v="62"/>
    <s v="Senior"/>
    <s v="Pune"/>
    <x v="7"/>
    <x v="3"/>
    <x v="2"/>
    <x v="14"/>
    <n v="2"/>
    <n v="30000"/>
    <n v="15"/>
    <x v="262"/>
    <x v="1"/>
    <n v="10924.49"/>
    <n v="0.21420568627450981"/>
    <x v="2"/>
    <s v="UPI"/>
    <n v="3"/>
    <s v="Yes"/>
  </r>
  <r>
    <s v="ORD00388"/>
    <d v="2026-05-01T00:00:00"/>
    <s v="2026"/>
    <n v="5"/>
    <x v="4"/>
    <d v="2026-05-08T00:00:00"/>
    <n v="7"/>
    <s v="CUST9165"/>
    <s v="Anahita Ganesh"/>
    <x v="1"/>
    <n v="47"/>
    <s v="Senior"/>
    <s v="Patna"/>
    <x v="9"/>
    <x v="2"/>
    <x v="1"/>
    <x v="5"/>
    <n v="2"/>
    <n v="2000"/>
    <n v="5"/>
    <x v="323"/>
    <x v="0"/>
    <n v="1635.47"/>
    <n v="0.43038684210526318"/>
    <x v="0"/>
    <s v="Card"/>
    <n v="4"/>
    <s v="Yes"/>
  </r>
  <r>
    <s v="ORD00399"/>
    <d v="2024-05-28T00:00:00"/>
    <s v="2024"/>
    <n v="5"/>
    <x v="4"/>
    <d v="2024-05-29T00:00:00"/>
    <n v="1"/>
    <s v="CUST8952"/>
    <s v="Advika Wagle"/>
    <x v="0"/>
    <n v="24"/>
    <s v="Senior"/>
    <s v="Hyderabad"/>
    <x v="10"/>
    <x v="1"/>
    <x v="0"/>
    <x v="4"/>
    <n v="8"/>
    <n v="3200"/>
    <n v="20"/>
    <x v="387"/>
    <x v="1"/>
    <n v="4743.38"/>
    <n v="0.23161035156250001"/>
    <x v="0"/>
    <s v="Card"/>
    <n v="5"/>
    <s v="No"/>
  </r>
  <r>
    <s v="ORD00403"/>
    <d v="2026-05-16T00:00:00"/>
    <s v="2026"/>
    <n v="5"/>
    <x v="4"/>
    <d v="2026-05-19T00:00:00"/>
    <n v="3"/>
    <s v="CUST8515"/>
    <s v="Indrajit Apte"/>
    <x v="1"/>
    <n v="24"/>
    <s v="Senior"/>
    <s v="Chennai"/>
    <x v="6"/>
    <x v="1"/>
    <x v="2"/>
    <x v="12"/>
    <n v="7"/>
    <n v="25000"/>
    <n v="20"/>
    <x v="232"/>
    <x v="1"/>
    <n v="46461.87"/>
    <n v="0.33187050000000001"/>
    <x v="1"/>
    <s v="UPI"/>
    <n v="2"/>
    <s v="No"/>
  </r>
  <r>
    <s v="ORD00418"/>
    <d v="2024-05-19T00:00:00"/>
    <s v="2024"/>
    <n v="5"/>
    <x v="4"/>
    <d v="2024-05-26T00:00:00"/>
    <n v="7"/>
    <s v="CUST7332"/>
    <s v="Kaira Bhardwaj"/>
    <x v="0"/>
    <n v="42"/>
    <s v="Senior"/>
    <s v="Lucknow"/>
    <x v="0"/>
    <x v="0"/>
    <x v="1"/>
    <x v="5"/>
    <n v="8"/>
    <n v="2000"/>
    <n v="20"/>
    <x v="158"/>
    <x v="1"/>
    <n v="3378.61"/>
    <n v="0.26395390625000004"/>
    <x v="0"/>
    <s v="Cash"/>
    <n v="2"/>
    <s v="No"/>
  </r>
  <r>
    <s v="ORD00420"/>
    <d v="2024-05-31T00:00:00"/>
    <s v="2024"/>
    <n v="5"/>
    <x v="4"/>
    <d v="2024-06-06T00:00:00"/>
    <n v="6"/>
    <s v="CUST5953"/>
    <s v="Eshani Venkatesh"/>
    <x v="0"/>
    <n v="50"/>
    <s v="Senior"/>
    <s v="Pune"/>
    <x v="7"/>
    <x v="3"/>
    <x v="1"/>
    <x v="5"/>
    <n v="7"/>
    <n v="2000"/>
    <n v="0"/>
    <x v="90"/>
    <x v="1"/>
    <n v="1673.73"/>
    <n v="0.11955214285714286"/>
    <x v="0"/>
    <s v="UPI"/>
    <n v="3"/>
    <s v="No"/>
  </r>
  <r>
    <s v="ORD00442"/>
    <d v="2025-05-22T00:00:00"/>
    <s v="2025"/>
    <n v="5"/>
    <x v="4"/>
    <d v="2025-05-23T00:00:00"/>
    <n v="1"/>
    <s v="CUST4296"/>
    <s v="Miraan Dhar"/>
    <x v="1"/>
    <n v="34"/>
    <s v="Senior"/>
    <s v="Bengaluru"/>
    <x v="1"/>
    <x v="1"/>
    <x v="4"/>
    <x v="8"/>
    <n v="6"/>
    <n v="3500"/>
    <n v="0"/>
    <x v="9"/>
    <x v="1"/>
    <n v="8613.2999999999993"/>
    <n v="0.41015714285714283"/>
    <x v="1"/>
    <s v="Cash"/>
    <n v="3"/>
    <s v="No"/>
  </r>
  <r>
    <s v="ORD00446"/>
    <d v="2025-05-01T00:00:00"/>
    <s v="2025"/>
    <n v="5"/>
    <x v="4"/>
    <d v="2025-05-08T00:00:00"/>
    <n v="7"/>
    <s v="CUST6152"/>
    <s v="Shaan Gopal"/>
    <x v="0"/>
    <n v="35"/>
    <s v="Senior"/>
    <s v="Delhi"/>
    <x v="4"/>
    <x v="0"/>
    <x v="1"/>
    <x v="1"/>
    <n v="4"/>
    <n v="40000"/>
    <n v="10"/>
    <x v="40"/>
    <x v="1"/>
    <n v="42023.92"/>
    <n v="0.29183277777777777"/>
    <x v="0"/>
    <s v="Card"/>
    <n v="3"/>
    <s v="No"/>
  </r>
  <r>
    <s v="ORD00455"/>
    <d v="2024-05-18T00:00:00"/>
    <s v="2024"/>
    <n v="5"/>
    <x v="4"/>
    <d v="2024-05-20T00:00:00"/>
    <n v="2"/>
    <s v="CUST6412"/>
    <s v="Vedika Goda"/>
    <x v="1"/>
    <n v="47"/>
    <s v="Senior"/>
    <s v="Jaipur"/>
    <x v="2"/>
    <x v="0"/>
    <x v="1"/>
    <x v="2"/>
    <n v="8"/>
    <n v="55000"/>
    <n v="0"/>
    <x v="114"/>
    <x v="1"/>
    <n v="143878.10999999999"/>
    <n v="0.32699570454545451"/>
    <x v="0"/>
    <s v="UPI"/>
    <n v="4"/>
    <s v="No"/>
  </r>
  <r>
    <s v="ORD00462"/>
    <d v="2026-05-17T00:00:00"/>
    <s v="2026"/>
    <n v="5"/>
    <x v="4"/>
    <d v="2026-05-20T00:00:00"/>
    <n v="3"/>
    <s v="CUST9992"/>
    <s v="Zain Bora"/>
    <x v="0"/>
    <n v="18"/>
    <s v="Teen"/>
    <s v="Patna"/>
    <x v="9"/>
    <x v="2"/>
    <x v="0"/>
    <x v="23"/>
    <n v="2"/>
    <n v="900"/>
    <n v="10"/>
    <x v="29"/>
    <x v="0"/>
    <n v="238.16"/>
    <n v="0.14701234567901234"/>
    <x v="1"/>
    <s v="UPI"/>
    <n v="2"/>
    <s v="No"/>
  </r>
  <r>
    <s v="ORD00466"/>
    <d v="2024-05-23T00:00:00"/>
    <s v="2024"/>
    <n v="5"/>
    <x v="4"/>
    <d v="2024-05-26T00:00:00"/>
    <n v="3"/>
    <s v="CUST4698"/>
    <s v="Dhruv Swaminathan"/>
    <x v="0"/>
    <n v="45"/>
    <s v="Senior"/>
    <s v="Kolkata"/>
    <x v="3"/>
    <x v="2"/>
    <x v="1"/>
    <x v="18"/>
    <n v="8"/>
    <n v="18000"/>
    <n v="25"/>
    <x v="71"/>
    <x v="1"/>
    <n v="39650.85"/>
    <n v="0.36713750000000001"/>
    <x v="1"/>
    <s v="Cash"/>
    <n v="5"/>
    <s v="No"/>
  </r>
  <r>
    <s v="ORD00482"/>
    <d v="2025-05-03T00:00:00"/>
    <s v="2025"/>
    <n v="5"/>
    <x v="4"/>
    <d v="2025-05-08T00:00:00"/>
    <n v="5"/>
    <s v="CUST2740"/>
    <s v="Kanav Krishnamurthy"/>
    <x v="1"/>
    <n v="63"/>
    <s v="Senior"/>
    <s v="Pune"/>
    <x v="7"/>
    <x v="3"/>
    <x v="1"/>
    <x v="2"/>
    <n v="2"/>
    <n v="55000"/>
    <n v="0"/>
    <x v="155"/>
    <x v="1"/>
    <n v="27503.23"/>
    <n v="0.25002936363636363"/>
    <x v="2"/>
    <s v="UPI"/>
    <n v="3"/>
    <s v="No"/>
  </r>
  <r>
    <s v="ORD00498"/>
    <d v="2025-05-05T00:00:00"/>
    <s v="2025"/>
    <n v="5"/>
    <x v="4"/>
    <d v="2025-05-06T00:00:00"/>
    <n v="1"/>
    <s v="CUST1859"/>
    <s v="Prerak Agrawal"/>
    <x v="0"/>
    <n v="28"/>
    <s v="Senior"/>
    <s v="Hyderabad"/>
    <x v="10"/>
    <x v="1"/>
    <x v="3"/>
    <x v="21"/>
    <n v="2"/>
    <n v="60"/>
    <n v="0"/>
    <x v="122"/>
    <x v="0"/>
    <n v="16.41"/>
    <n v="0.13675000000000001"/>
    <x v="0"/>
    <s v="UPI"/>
    <n v="4"/>
    <s v="No"/>
  </r>
  <r>
    <s v="ORD00510"/>
    <d v="2025-05-01T00:00:00"/>
    <s v="2025"/>
    <n v="5"/>
    <x v="4"/>
    <d v="2025-05-06T00:00:00"/>
    <n v="5"/>
    <s v="CUST2860"/>
    <s v="Yashvi Kalita"/>
    <x v="1"/>
    <n v="65"/>
    <s v="Senior"/>
    <s v="Kolkata"/>
    <x v="3"/>
    <x v="2"/>
    <x v="2"/>
    <x v="15"/>
    <n v="6"/>
    <n v="15000"/>
    <n v="10"/>
    <x v="168"/>
    <x v="1"/>
    <n v="10993.6"/>
    <n v="0.13572345679012346"/>
    <x v="0"/>
    <s v="Card"/>
    <n v="5"/>
    <s v="No"/>
  </r>
  <r>
    <s v="ORD00512"/>
    <d v="2025-05-27T00:00:00"/>
    <s v="2025"/>
    <n v="5"/>
    <x v="4"/>
    <d v="2025-05-30T00:00:00"/>
    <n v="3"/>
    <s v="CUST2075"/>
    <s v="Dharmajan Sule"/>
    <x v="0"/>
    <n v="47"/>
    <s v="Senior"/>
    <s v="Bengaluru"/>
    <x v="1"/>
    <x v="1"/>
    <x v="1"/>
    <x v="1"/>
    <n v="3"/>
    <n v="40000"/>
    <n v="10"/>
    <x v="71"/>
    <x v="1"/>
    <n v="12377.9"/>
    <n v="0.11461018518518518"/>
    <x v="0"/>
    <s v="Card"/>
    <n v="1"/>
    <s v="No"/>
  </r>
  <r>
    <s v="ORD00517"/>
    <d v="2025-05-21T00:00:00"/>
    <s v="2025"/>
    <n v="5"/>
    <x v="4"/>
    <d v="2025-05-26T00:00:00"/>
    <n v="5"/>
    <s v="CUST5673"/>
    <s v="Neelofar Wadhwa"/>
    <x v="0"/>
    <n v="29"/>
    <s v="Senior"/>
    <s v="Patna"/>
    <x v="9"/>
    <x v="2"/>
    <x v="2"/>
    <x v="15"/>
    <n v="4"/>
    <n v="15000"/>
    <n v="0"/>
    <x v="310"/>
    <x v="1"/>
    <n v="26135.82"/>
    <n v="0.43559700000000001"/>
    <x v="0"/>
    <s v="UPI"/>
    <n v="3"/>
    <s v="No"/>
  </r>
  <r>
    <s v="ORD00523"/>
    <d v="2025-05-27T00:00:00"/>
    <s v="2025"/>
    <n v="5"/>
    <x v="4"/>
    <d v="2025-05-31T00:00:00"/>
    <n v="4"/>
    <s v="CUST6206"/>
    <s v="Kashvi Bhargava"/>
    <x v="0"/>
    <n v="60"/>
    <s v="Senior"/>
    <s v="Ahmedabad"/>
    <x v="5"/>
    <x v="3"/>
    <x v="3"/>
    <x v="20"/>
    <n v="7"/>
    <n v="1500"/>
    <n v="10"/>
    <x v="161"/>
    <x v="0"/>
    <n v="2975.43"/>
    <n v="0.31486031746031745"/>
    <x v="0"/>
    <s v="UPI"/>
    <n v="1"/>
    <s v="No"/>
  </r>
  <r>
    <s v="ORD00524"/>
    <d v="2025-05-13T00:00:00"/>
    <s v="2025"/>
    <n v="5"/>
    <x v="4"/>
    <d v="2025-05-17T00:00:00"/>
    <n v="4"/>
    <s v="CUST2435"/>
    <s v="Suhana Srivastava"/>
    <x v="0"/>
    <n v="64"/>
    <s v="Senior"/>
    <s v="Jaipur"/>
    <x v="2"/>
    <x v="0"/>
    <x v="3"/>
    <x v="22"/>
    <n v="5"/>
    <n v="300"/>
    <n v="5"/>
    <x v="308"/>
    <x v="0"/>
    <n v="239.42"/>
    <n v="0.16801403508771928"/>
    <x v="0"/>
    <s v="Card"/>
    <n v="4"/>
    <s v="No"/>
  </r>
  <r>
    <s v="ORD00536"/>
    <d v="2024-05-18T00:00:00"/>
    <s v="2024"/>
    <n v="5"/>
    <x v="4"/>
    <d v="2024-05-19T00:00:00"/>
    <n v="1"/>
    <s v="CUST4217"/>
    <s v="Fateh Tella"/>
    <x v="0"/>
    <n v="20"/>
    <s v="Teen"/>
    <s v="Bhubaneswar"/>
    <x v="8"/>
    <x v="2"/>
    <x v="0"/>
    <x v="11"/>
    <n v="1"/>
    <n v="4000"/>
    <n v="15"/>
    <x v="6"/>
    <x v="0"/>
    <n v="1388.48"/>
    <n v="0.40837647058823529"/>
    <x v="0"/>
    <s v="Cash"/>
    <n v="3"/>
    <s v="Yes"/>
  </r>
  <r>
    <s v="ORD00537"/>
    <d v="2025-05-03T00:00:00"/>
    <s v="2025"/>
    <n v="5"/>
    <x v="4"/>
    <d v="2025-05-04T00:00:00"/>
    <n v="1"/>
    <s v="CUST2581"/>
    <s v="Tiya Sandhu"/>
    <x v="0"/>
    <n v="56"/>
    <s v="Senior"/>
    <s v="Mumbai"/>
    <x v="7"/>
    <x v="3"/>
    <x v="0"/>
    <x v="19"/>
    <n v="3"/>
    <n v="1200"/>
    <n v="25"/>
    <x v="31"/>
    <x v="0"/>
    <n v="882.8"/>
    <n v="0.32696296296296296"/>
    <x v="1"/>
    <s v="UPI"/>
    <n v="1"/>
    <s v="No"/>
  </r>
  <r>
    <s v="ORD00568"/>
    <d v="2025-05-15T00:00:00"/>
    <s v="2025"/>
    <n v="5"/>
    <x v="4"/>
    <d v="2025-05-20T00:00:00"/>
    <n v="5"/>
    <s v="CUST4872"/>
    <s v="Yuvaan Bera"/>
    <x v="1"/>
    <n v="42"/>
    <s v="Senior"/>
    <s v="Hyderabad"/>
    <x v="10"/>
    <x v="1"/>
    <x v="3"/>
    <x v="17"/>
    <n v="5"/>
    <n v="450"/>
    <n v="0"/>
    <x v="226"/>
    <x v="0"/>
    <n v="275.14999999999998"/>
    <n v="0.12228888888888888"/>
    <x v="2"/>
    <s v="UPI"/>
    <n v="2"/>
    <s v="No"/>
  </r>
  <r>
    <s v="ORD00571"/>
    <d v="2024-05-28T00:00:00"/>
    <s v="2024"/>
    <n v="5"/>
    <x v="4"/>
    <d v="2024-06-01T00:00:00"/>
    <n v="4"/>
    <s v="CUST3229"/>
    <s v="Adah Dayal"/>
    <x v="0"/>
    <n v="43"/>
    <s v="Senior"/>
    <s v="Mumbai"/>
    <x v="7"/>
    <x v="3"/>
    <x v="4"/>
    <x v="8"/>
    <n v="2"/>
    <n v="3500"/>
    <n v="0"/>
    <x v="409"/>
    <x v="0"/>
    <n v="2763.34"/>
    <n v="0.39476285714285714"/>
    <x v="1"/>
    <s v="Card"/>
    <n v="5"/>
    <s v="No"/>
  </r>
  <r>
    <s v="ORD00580"/>
    <d v="2025-05-08T00:00:00"/>
    <s v="2025"/>
    <n v="5"/>
    <x v="4"/>
    <d v="2025-05-13T00:00:00"/>
    <n v="5"/>
    <s v="CUST3938"/>
    <s v="Zeeshan Ramanathan"/>
    <x v="1"/>
    <n v="28"/>
    <s v="Senior"/>
    <s v="Lucknow"/>
    <x v="0"/>
    <x v="0"/>
    <x v="3"/>
    <x v="17"/>
    <n v="8"/>
    <n v="450"/>
    <n v="5"/>
    <x v="144"/>
    <x v="0"/>
    <n v="1431.69"/>
    <n v="0.4186228070175439"/>
    <x v="0"/>
    <s v="Card"/>
    <n v="5"/>
    <s v="No"/>
  </r>
  <r>
    <s v="ORD00586"/>
    <d v="2025-05-05T00:00:00"/>
    <s v="2025"/>
    <n v="5"/>
    <x v="4"/>
    <d v="2025-05-12T00:00:00"/>
    <n v="7"/>
    <s v="CUST6300"/>
    <s v="Amira Seshadri"/>
    <x v="0"/>
    <n v="19"/>
    <s v="Teen"/>
    <s v="Bengaluru"/>
    <x v="1"/>
    <x v="1"/>
    <x v="3"/>
    <x v="22"/>
    <n v="8"/>
    <n v="300"/>
    <n v="25"/>
    <x v="100"/>
    <x v="0"/>
    <n v="208.22"/>
    <n v="0.11567777777777778"/>
    <x v="0"/>
    <s v="Card"/>
    <n v="5"/>
    <s v="No"/>
  </r>
  <r>
    <s v="ORD00611"/>
    <d v="2026-05-08T00:00:00"/>
    <s v="2026"/>
    <n v="5"/>
    <x v="4"/>
    <d v="2026-05-10T00:00:00"/>
    <n v="2"/>
    <s v="CUST9677"/>
    <s v="Zaina Kanda"/>
    <x v="1"/>
    <n v="32"/>
    <s v="Senior"/>
    <s v="Chennai"/>
    <x v="6"/>
    <x v="1"/>
    <x v="3"/>
    <x v="22"/>
    <n v="7"/>
    <n v="300"/>
    <n v="15"/>
    <x v="413"/>
    <x v="0"/>
    <n v="208.59"/>
    <n v="0.11685714285714285"/>
    <x v="0"/>
    <s v="Card"/>
    <n v="5"/>
    <s v="No"/>
  </r>
  <r>
    <s v="ORD00620"/>
    <d v="2026-05-05T00:00:00"/>
    <s v="2026"/>
    <n v="5"/>
    <x v="4"/>
    <d v="2026-05-06T00:00:00"/>
    <n v="1"/>
    <s v="CUST7961"/>
    <s v="Dhanuk Agrawal"/>
    <x v="0"/>
    <n v="48"/>
    <s v="Senior"/>
    <s v="Mumbai"/>
    <x v="7"/>
    <x v="3"/>
    <x v="3"/>
    <x v="6"/>
    <n v="6"/>
    <n v="1200"/>
    <n v="25"/>
    <x v="234"/>
    <x v="0"/>
    <n v="1435.38"/>
    <n v="0.26581111111111111"/>
    <x v="0"/>
    <s v="UPI"/>
    <n v="5"/>
    <s v="No"/>
  </r>
  <r>
    <s v="ORD00629"/>
    <d v="2025-05-30T00:00:00"/>
    <s v="2025"/>
    <n v="5"/>
    <x v="4"/>
    <d v="2025-06-05T00:00:00"/>
    <n v="6"/>
    <s v="CUST9713"/>
    <s v="Shanaya Amble"/>
    <x v="0"/>
    <n v="19"/>
    <s v="Teen"/>
    <s v="Pune"/>
    <x v="7"/>
    <x v="3"/>
    <x v="2"/>
    <x v="15"/>
    <n v="8"/>
    <n v="15000"/>
    <n v="0"/>
    <x v="267"/>
    <x v="1"/>
    <n v="20109.32"/>
    <n v="0.16757766666666665"/>
    <x v="1"/>
    <s v="Card"/>
    <n v="5"/>
    <s v="No"/>
  </r>
  <r>
    <s v="ORD00666"/>
    <d v="2026-05-13T00:00:00"/>
    <s v="2026"/>
    <n v="5"/>
    <x v="4"/>
    <d v="2026-05-19T00:00:00"/>
    <n v="6"/>
    <s v="CUST8918"/>
    <s v="Faiyaz Goyal"/>
    <x v="1"/>
    <n v="48"/>
    <s v="Senior"/>
    <s v="Pune"/>
    <x v="7"/>
    <x v="3"/>
    <x v="0"/>
    <x v="4"/>
    <n v="1"/>
    <n v="3200"/>
    <n v="5"/>
    <x v="250"/>
    <x v="0"/>
    <n v="1134.42"/>
    <n v="0.37316447368421057"/>
    <x v="2"/>
    <s v="UPI"/>
    <n v="2"/>
    <s v="No"/>
  </r>
  <r>
    <s v="ORD00682"/>
    <d v="2025-05-20T00:00:00"/>
    <s v="2025"/>
    <n v="5"/>
    <x v="4"/>
    <d v="2025-05-24T00:00:00"/>
    <n v="4"/>
    <s v="CUST3869"/>
    <s v="Farhan Devan"/>
    <x v="1"/>
    <n v="33"/>
    <s v="Senior"/>
    <s v="Chennai"/>
    <x v="6"/>
    <x v="1"/>
    <x v="0"/>
    <x v="4"/>
    <n v="8"/>
    <n v="3200"/>
    <n v="15"/>
    <x v="359"/>
    <x v="1"/>
    <n v="2855.1"/>
    <n v="0.13120863970588234"/>
    <x v="2"/>
    <s v="UPI"/>
    <n v="2"/>
    <s v="No"/>
  </r>
  <r>
    <s v="ORD00687"/>
    <d v="2024-05-25T00:00:00"/>
    <s v="2024"/>
    <n v="5"/>
    <x v="4"/>
    <d v="2024-05-27T00:00:00"/>
    <n v="2"/>
    <s v="CUST1295"/>
    <s v="Misha Bassi"/>
    <x v="0"/>
    <n v="29"/>
    <s v="Senior"/>
    <s v="Pune"/>
    <x v="7"/>
    <x v="3"/>
    <x v="1"/>
    <x v="18"/>
    <n v="7"/>
    <n v="18000"/>
    <n v="5"/>
    <x v="233"/>
    <x v="1"/>
    <n v="50614.559999999998"/>
    <n v="0.42284511278195486"/>
    <x v="2"/>
    <s v="UPI"/>
    <n v="1"/>
    <s v="No"/>
  </r>
  <r>
    <s v="ORD00699"/>
    <d v="2025-05-30T00:00:00"/>
    <s v="2025"/>
    <n v="5"/>
    <x v="4"/>
    <d v="2025-06-01T00:00:00"/>
    <n v="2"/>
    <s v="CUST7250"/>
    <s v="Nirvi Kalita"/>
    <x v="1"/>
    <n v="29"/>
    <s v="Senior"/>
    <s v="Jaipur"/>
    <x v="2"/>
    <x v="0"/>
    <x v="1"/>
    <x v="2"/>
    <n v="8"/>
    <n v="55000"/>
    <n v="0"/>
    <x v="114"/>
    <x v="1"/>
    <n v="51136.18"/>
    <n v="0.11621859090909091"/>
    <x v="2"/>
    <s v="Card"/>
    <n v="1"/>
    <s v="No"/>
  </r>
  <r>
    <s v="ORD00702"/>
    <d v="2025-05-09T00:00:00"/>
    <s v="2025"/>
    <n v="5"/>
    <x v="4"/>
    <d v="2025-05-13T00:00:00"/>
    <n v="4"/>
    <s v="CUST3748"/>
    <s v="Rania Master"/>
    <x v="1"/>
    <n v="46"/>
    <s v="Senior"/>
    <s v="Delhi"/>
    <x v="4"/>
    <x v="0"/>
    <x v="0"/>
    <x v="11"/>
    <n v="7"/>
    <n v="4000"/>
    <n v="5"/>
    <x v="78"/>
    <x v="1"/>
    <n v="4339.49"/>
    <n v="0.16313872180451128"/>
    <x v="0"/>
    <s v="UPI"/>
    <n v="4"/>
    <s v="Yes"/>
  </r>
  <r>
    <s v="ORD00730"/>
    <d v="2025-05-16T00:00:00"/>
    <s v="2025"/>
    <n v="5"/>
    <x v="4"/>
    <d v="2025-05-18T00:00:00"/>
    <n v="2"/>
    <s v="CUST4205"/>
    <s v="Vanya Dhar"/>
    <x v="0"/>
    <n v="41"/>
    <s v="Senior"/>
    <s v="Patna"/>
    <x v="9"/>
    <x v="2"/>
    <x v="0"/>
    <x v="0"/>
    <n v="3"/>
    <n v="2500"/>
    <n v="15"/>
    <x v="301"/>
    <x v="0"/>
    <n v="748.17"/>
    <n v="0.11735999999999999"/>
    <x v="2"/>
    <s v="Card"/>
    <n v="4"/>
    <s v="No"/>
  </r>
  <r>
    <s v="ORD00740"/>
    <d v="2025-05-14T00:00:00"/>
    <s v="2025"/>
    <n v="5"/>
    <x v="4"/>
    <d v="2025-05-19T00:00:00"/>
    <n v="5"/>
    <s v="CUST5177"/>
    <s v="Saanvi Saha"/>
    <x v="1"/>
    <n v="42"/>
    <s v="Senior"/>
    <s v="Bhubaneswar"/>
    <x v="8"/>
    <x v="2"/>
    <x v="2"/>
    <x v="7"/>
    <n v="8"/>
    <n v="5000"/>
    <n v="0"/>
    <x v="39"/>
    <x v="1"/>
    <n v="4773.63"/>
    <n v="0.11934075000000001"/>
    <x v="2"/>
    <s v="Cash"/>
    <n v="4"/>
    <s v="No"/>
  </r>
  <r>
    <s v="ORD00765"/>
    <d v="2025-05-05T00:00:00"/>
    <s v="2025"/>
    <n v="5"/>
    <x v="4"/>
    <d v="2025-05-09T00:00:00"/>
    <n v="4"/>
    <s v="CUST6956"/>
    <s v="Aarna Kuruvilla"/>
    <x v="1"/>
    <n v="37"/>
    <s v="Senior"/>
    <s v="Bengaluru"/>
    <x v="1"/>
    <x v="1"/>
    <x v="1"/>
    <x v="2"/>
    <n v="3"/>
    <n v="55000"/>
    <n v="10"/>
    <x v="414"/>
    <x v="1"/>
    <n v="48084.44"/>
    <n v="0.32380094276094279"/>
    <x v="1"/>
    <s v="Cash"/>
    <n v="3"/>
    <s v="No"/>
  </r>
  <r>
    <s v="ORD00769"/>
    <d v="2026-05-10T00:00:00"/>
    <s v="2026"/>
    <n v="5"/>
    <x v="4"/>
    <d v="2026-05-14T00:00:00"/>
    <n v="4"/>
    <s v="CUST9581"/>
    <s v="Piya Sampath"/>
    <x v="0"/>
    <n v="28"/>
    <s v="Senior"/>
    <s v="Kolkata"/>
    <x v="3"/>
    <x v="2"/>
    <x v="4"/>
    <x v="9"/>
    <n v="5"/>
    <n v="1800"/>
    <n v="0"/>
    <x v="51"/>
    <x v="0"/>
    <n v="1039.22"/>
    <n v="0.1154688888888889"/>
    <x v="1"/>
    <s v="Card"/>
    <n v="1"/>
    <s v="No"/>
  </r>
  <r>
    <s v="ORD00775"/>
    <d v="2026-05-10T00:00:00"/>
    <s v="2026"/>
    <n v="5"/>
    <x v="4"/>
    <d v="2026-05-13T00:00:00"/>
    <n v="3"/>
    <s v="CUST3895"/>
    <s v="Shlok Bhandari"/>
    <x v="1"/>
    <n v="19"/>
    <s v="Teen"/>
    <s v="Lucknow"/>
    <x v="0"/>
    <x v="0"/>
    <x v="0"/>
    <x v="0"/>
    <n v="7"/>
    <n v="2500"/>
    <n v="25"/>
    <x v="28"/>
    <x v="1"/>
    <n v="4724.07"/>
    <n v="0.35992914285714284"/>
    <x v="0"/>
    <s v="Card"/>
    <n v="5"/>
    <s v="No"/>
  </r>
  <r>
    <s v="ORD00776"/>
    <d v="2025-05-21T00:00:00"/>
    <s v="2025"/>
    <n v="5"/>
    <x v="4"/>
    <d v="2025-05-24T00:00:00"/>
    <n v="3"/>
    <s v="CUST5403"/>
    <s v="Aayush Lanka"/>
    <x v="0"/>
    <n v="55"/>
    <s v="Senior"/>
    <s v="Bhubaneswar"/>
    <x v="8"/>
    <x v="2"/>
    <x v="3"/>
    <x v="20"/>
    <n v="8"/>
    <n v="1500"/>
    <n v="5"/>
    <x v="205"/>
    <x v="1"/>
    <n v="2218.0500000000002"/>
    <n v="0.19456578947368422"/>
    <x v="0"/>
    <s v="Card"/>
    <n v="4"/>
    <s v="No"/>
  </r>
  <r>
    <s v="ORD00785"/>
    <d v="2025-05-21T00:00:00"/>
    <s v="2025"/>
    <n v="5"/>
    <x v="4"/>
    <d v="2025-05-22T00:00:00"/>
    <n v="1"/>
    <s v="CUST5441"/>
    <s v="Kiaan Halder"/>
    <x v="1"/>
    <n v="60"/>
    <s v="Senior"/>
    <s v="Ahmedabad"/>
    <x v="5"/>
    <x v="3"/>
    <x v="4"/>
    <x v="16"/>
    <n v="1"/>
    <n v="800"/>
    <n v="5"/>
    <x v="415"/>
    <x v="0"/>
    <n v="135.11000000000001"/>
    <n v="0.1777763157894737"/>
    <x v="0"/>
    <s v="UPI"/>
    <n v="2"/>
    <s v="No"/>
  </r>
  <r>
    <s v="ORD00791"/>
    <d v="2026-05-03T00:00:00"/>
    <s v="2026"/>
    <n v="5"/>
    <x v="4"/>
    <d v="2026-05-09T00:00:00"/>
    <n v="6"/>
    <s v="CUST3344"/>
    <s v="Ivan Vohra"/>
    <x v="1"/>
    <n v="64"/>
    <s v="Senior"/>
    <s v="Hyderabad"/>
    <x v="10"/>
    <x v="1"/>
    <x v="3"/>
    <x v="17"/>
    <n v="1"/>
    <n v="450"/>
    <n v="25"/>
    <x v="410"/>
    <x v="0"/>
    <n v="139.35"/>
    <n v="0.41288888888888886"/>
    <x v="1"/>
    <s v="Card"/>
    <n v="5"/>
    <s v="Yes"/>
  </r>
  <r>
    <s v="ORD00797"/>
    <d v="2025-05-29T00:00:00"/>
    <s v="2025"/>
    <n v="5"/>
    <x v="4"/>
    <d v="2025-05-30T00:00:00"/>
    <n v="1"/>
    <s v="CUST6942"/>
    <s v="Renee Manne"/>
    <x v="1"/>
    <n v="19"/>
    <s v="Teen"/>
    <s v="Mumbai"/>
    <x v="7"/>
    <x v="3"/>
    <x v="4"/>
    <x v="9"/>
    <n v="2"/>
    <n v="1800"/>
    <n v="0"/>
    <x v="11"/>
    <x v="0"/>
    <n v="1352.99"/>
    <n v="0.37583055555555556"/>
    <x v="0"/>
    <s v="Card"/>
    <n v="1"/>
    <s v="No"/>
  </r>
  <r>
    <s v="ORD00803"/>
    <d v="2026-05-07T00:00:00"/>
    <s v="2026"/>
    <n v="5"/>
    <x v="4"/>
    <d v="2026-05-08T00:00:00"/>
    <n v="1"/>
    <s v="CUST3496"/>
    <s v="Jhanvi Dora"/>
    <x v="1"/>
    <n v="24"/>
    <s v="Senior"/>
    <s v="Hyderabad"/>
    <x v="10"/>
    <x v="1"/>
    <x v="2"/>
    <x v="14"/>
    <n v="2"/>
    <n v="30000"/>
    <n v="15"/>
    <x v="262"/>
    <x v="1"/>
    <n v="21270.07"/>
    <n v="0.41706019607843137"/>
    <x v="0"/>
    <s v="Card"/>
    <n v="3"/>
    <s v="No"/>
  </r>
  <r>
    <s v="ORD00805"/>
    <d v="2024-05-29T00:00:00"/>
    <s v="2024"/>
    <n v="5"/>
    <x v="4"/>
    <d v="2024-05-31T00:00:00"/>
    <n v="2"/>
    <s v="CUST3031"/>
    <s v="Parinaaz Zachariah"/>
    <x v="1"/>
    <n v="20"/>
    <s v="Teen"/>
    <s v="Ahmedabad"/>
    <x v="5"/>
    <x v="3"/>
    <x v="4"/>
    <x v="13"/>
    <n v="7"/>
    <n v="4500"/>
    <n v="20"/>
    <x v="150"/>
    <x v="1"/>
    <n v="3250.82"/>
    <n v="0.12900079365079364"/>
    <x v="1"/>
    <s v="Cash"/>
    <n v="2"/>
    <s v="No"/>
  </r>
  <r>
    <s v="ORD00815"/>
    <d v="2025-05-01T00:00:00"/>
    <s v="2025"/>
    <n v="5"/>
    <x v="4"/>
    <d v="2025-05-02T00:00:00"/>
    <n v="1"/>
    <s v="CUST1597"/>
    <s v="Kabir Trivedi"/>
    <x v="0"/>
    <n v="65"/>
    <s v="Senior"/>
    <s v="Mumbai"/>
    <x v="7"/>
    <x v="3"/>
    <x v="3"/>
    <x v="21"/>
    <n v="3"/>
    <n v="60"/>
    <n v="20"/>
    <x v="281"/>
    <x v="0"/>
    <n v="45.77"/>
    <n v="0.31784722222222223"/>
    <x v="2"/>
    <s v="Cash"/>
    <n v="3"/>
    <s v="No"/>
  </r>
  <r>
    <s v="ORD00828"/>
    <d v="2024-05-24T00:00:00"/>
    <s v="2024"/>
    <n v="5"/>
    <x v="4"/>
    <d v="2024-05-25T00:00:00"/>
    <n v="1"/>
    <s v="CUST9045"/>
    <s v="Vardaniya Sehgal"/>
    <x v="0"/>
    <n v="44"/>
    <s v="Senior"/>
    <s v="Bengaluru"/>
    <x v="1"/>
    <x v="1"/>
    <x v="3"/>
    <x v="6"/>
    <n v="4"/>
    <n v="1200"/>
    <n v="25"/>
    <x v="11"/>
    <x v="0"/>
    <n v="1090.92"/>
    <n v="0.30303333333333338"/>
    <x v="0"/>
    <s v="Card"/>
    <n v="3"/>
    <s v="No"/>
  </r>
  <r>
    <s v="ORD00832"/>
    <d v="2025-05-28T00:00:00"/>
    <s v="2025"/>
    <n v="5"/>
    <x v="4"/>
    <d v="2025-05-29T00:00:00"/>
    <n v="1"/>
    <s v="CUST6710"/>
    <s v="Vanya Tata"/>
    <x v="1"/>
    <n v="47"/>
    <s v="Senior"/>
    <s v="Patna"/>
    <x v="9"/>
    <x v="2"/>
    <x v="3"/>
    <x v="22"/>
    <n v="7"/>
    <n v="300"/>
    <n v="5"/>
    <x v="407"/>
    <x v="0"/>
    <n v="723.12"/>
    <n v="0.36246616541353383"/>
    <x v="1"/>
    <s v="UPI"/>
    <n v="2"/>
    <s v="No"/>
  </r>
  <r>
    <s v="ORD00834"/>
    <d v="2025-05-08T00:00:00"/>
    <s v="2025"/>
    <n v="5"/>
    <x v="4"/>
    <d v="2025-05-13T00:00:00"/>
    <n v="5"/>
    <s v="CUST7275"/>
    <s v="Samiha Dutt"/>
    <x v="1"/>
    <n v="30"/>
    <s v="Senior"/>
    <s v="Kolkata"/>
    <x v="3"/>
    <x v="2"/>
    <x v="4"/>
    <x v="8"/>
    <n v="2"/>
    <n v="3500"/>
    <n v="15"/>
    <x v="255"/>
    <x v="0"/>
    <n v="2329.1999999999998"/>
    <n v="0.39146218487394957"/>
    <x v="0"/>
    <s v="Cash"/>
    <n v="1"/>
    <s v="No"/>
  </r>
  <r>
    <s v="ORD00839"/>
    <d v="2025-05-08T00:00:00"/>
    <s v="2025"/>
    <n v="5"/>
    <x v="4"/>
    <d v="2025-05-10T00:00:00"/>
    <n v="2"/>
    <s v="CUST6355"/>
    <s v="Damini Grewal"/>
    <x v="1"/>
    <n v="33"/>
    <s v="Senior"/>
    <s v="Kolkata"/>
    <x v="3"/>
    <x v="2"/>
    <x v="1"/>
    <x v="5"/>
    <n v="1"/>
    <n v="2000"/>
    <n v="25"/>
    <x v="65"/>
    <x v="0"/>
    <n v="263.76"/>
    <n v="0.17584"/>
    <x v="0"/>
    <s v="UPI"/>
    <n v="5"/>
    <s v="No"/>
  </r>
  <r>
    <s v="ORD00844"/>
    <d v="2026-05-10T00:00:00"/>
    <s v="2026"/>
    <n v="5"/>
    <x v="4"/>
    <d v="2026-05-17T00:00:00"/>
    <n v="7"/>
    <s v="CUST7218"/>
    <s v="Manjari Ganesh"/>
    <x v="1"/>
    <n v="62"/>
    <s v="Senior"/>
    <s v="Chennai"/>
    <x v="6"/>
    <x v="1"/>
    <x v="2"/>
    <x v="12"/>
    <n v="8"/>
    <n v="25000"/>
    <n v="0"/>
    <x v="164"/>
    <x v="1"/>
    <n v="81159.789999999994"/>
    <n v="0.40579894999999999"/>
    <x v="0"/>
    <s v="Cash"/>
    <n v="2"/>
    <s v="No"/>
  </r>
  <r>
    <s v="ORD00846"/>
    <d v="2024-05-26T00:00:00"/>
    <s v="2024"/>
    <n v="5"/>
    <x v="4"/>
    <d v="2024-05-27T00:00:00"/>
    <n v="1"/>
    <s v="CUST6783"/>
    <s v="Khushi Kuruvilla"/>
    <x v="0"/>
    <n v="60"/>
    <s v="Senior"/>
    <s v="Bhubaneswar"/>
    <x v="8"/>
    <x v="2"/>
    <x v="2"/>
    <x v="3"/>
    <n v="2"/>
    <n v="7000"/>
    <n v="15"/>
    <x v="197"/>
    <x v="1"/>
    <n v="5103.99"/>
    <n v="0.42890672268907559"/>
    <x v="0"/>
    <s v="UPI"/>
    <n v="1"/>
    <s v="No"/>
  </r>
  <r>
    <s v="ORD00859"/>
    <d v="2026-05-02T00:00:00"/>
    <s v="2026"/>
    <n v="5"/>
    <x v="4"/>
    <d v="2026-05-07T00:00:00"/>
    <n v="5"/>
    <s v="CUST1339"/>
    <s v="Mamooty Tailor"/>
    <x v="0"/>
    <n v="44"/>
    <s v="Senior"/>
    <s v="Mumbai"/>
    <x v="7"/>
    <x v="3"/>
    <x v="2"/>
    <x v="14"/>
    <n v="8"/>
    <n v="30000"/>
    <n v="0"/>
    <x v="381"/>
    <x v="1"/>
    <n v="87473.1"/>
    <n v="0.36447125000000002"/>
    <x v="1"/>
    <s v="Card"/>
    <n v="4"/>
    <s v="No"/>
  </r>
  <r>
    <s v="ORD00861"/>
    <d v="2025-05-27T00:00:00"/>
    <s v="2025"/>
    <n v="5"/>
    <x v="4"/>
    <d v="2025-05-31T00:00:00"/>
    <n v="4"/>
    <s v="CUST5526"/>
    <s v="Ayesha Venkataraman"/>
    <x v="1"/>
    <n v="30"/>
    <s v="Senior"/>
    <s v="Hyderabad"/>
    <x v="10"/>
    <x v="1"/>
    <x v="0"/>
    <x v="11"/>
    <n v="6"/>
    <n v="4000"/>
    <n v="20"/>
    <x v="5"/>
    <x v="1"/>
    <n v="7813.7"/>
    <n v="0.40696354166666665"/>
    <x v="0"/>
    <s v="UPI"/>
    <n v="4"/>
    <s v="No"/>
  </r>
  <r>
    <s v="ORD00874"/>
    <d v="2025-05-27T00:00:00"/>
    <s v="2025"/>
    <n v="5"/>
    <x v="4"/>
    <d v="2025-06-03T00:00:00"/>
    <n v="7"/>
    <s v="CUST4849"/>
    <s v="Dishani Lata"/>
    <x v="1"/>
    <n v="57"/>
    <s v="Senior"/>
    <s v="Bhubaneswar"/>
    <x v="8"/>
    <x v="2"/>
    <x v="3"/>
    <x v="21"/>
    <n v="2"/>
    <n v="60"/>
    <n v="15"/>
    <x v="383"/>
    <x v="0"/>
    <n v="40.68"/>
    <n v="0.39882352941176469"/>
    <x v="1"/>
    <s v="Cash"/>
    <n v="1"/>
    <s v="No"/>
  </r>
  <r>
    <s v="ORD00881"/>
    <d v="2026-05-06T00:00:00"/>
    <s v="2026"/>
    <n v="5"/>
    <x v="4"/>
    <d v="2026-05-08T00:00:00"/>
    <n v="2"/>
    <s v="CUST4796"/>
    <s v="Arhaan Bail"/>
    <x v="0"/>
    <n v="60"/>
    <s v="Senior"/>
    <s v="Bengaluru"/>
    <x v="1"/>
    <x v="1"/>
    <x v="3"/>
    <x v="22"/>
    <n v="6"/>
    <n v="300"/>
    <n v="5"/>
    <x v="284"/>
    <x v="0"/>
    <n v="182.17"/>
    <n v="0.10653216374269005"/>
    <x v="2"/>
    <s v="Cash"/>
    <n v="2"/>
    <s v="No"/>
  </r>
  <r>
    <s v="ORD00885"/>
    <d v="2026-05-17T00:00:00"/>
    <s v="2026"/>
    <n v="5"/>
    <x v="4"/>
    <d v="2026-05-20T00:00:00"/>
    <n v="3"/>
    <s v="CUST7685"/>
    <s v="Zain Basu"/>
    <x v="0"/>
    <n v="39"/>
    <s v="Senior"/>
    <s v="Chennai"/>
    <x v="6"/>
    <x v="1"/>
    <x v="0"/>
    <x v="4"/>
    <n v="4"/>
    <n v="3200"/>
    <n v="5"/>
    <x v="88"/>
    <x v="1"/>
    <n v="3044.5"/>
    <n v="0.25037006578947368"/>
    <x v="0"/>
    <s v="Cash"/>
    <n v="4"/>
    <s v="No"/>
  </r>
  <r>
    <s v="ORD00890"/>
    <d v="2026-05-09T00:00:00"/>
    <s v="2026"/>
    <n v="5"/>
    <x v="4"/>
    <d v="2026-05-14T00:00:00"/>
    <n v="5"/>
    <s v="CUST1579"/>
    <s v="Elakshi Lalla"/>
    <x v="1"/>
    <n v="22"/>
    <s v="Senior"/>
    <s v="Delhi"/>
    <x v="4"/>
    <x v="0"/>
    <x v="0"/>
    <x v="11"/>
    <n v="2"/>
    <n v="4000"/>
    <n v="20"/>
    <x v="229"/>
    <x v="0"/>
    <n v="1807.55"/>
    <n v="0.28242968749999997"/>
    <x v="2"/>
    <s v="Card"/>
    <n v="2"/>
    <s v="No"/>
  </r>
  <r>
    <s v="ORD00896"/>
    <d v="2026-05-14T00:00:00"/>
    <s v="2026"/>
    <n v="5"/>
    <x v="4"/>
    <d v="2026-05-20T00:00:00"/>
    <n v="6"/>
    <s v="CUST6848"/>
    <s v="Ritvik Badami"/>
    <x v="0"/>
    <n v="46"/>
    <s v="Senior"/>
    <s v="Patna"/>
    <x v="9"/>
    <x v="2"/>
    <x v="4"/>
    <x v="8"/>
    <n v="5"/>
    <n v="3500"/>
    <n v="25"/>
    <x v="28"/>
    <x v="1"/>
    <n v="4784.43"/>
    <n v="0.36452800000000002"/>
    <x v="1"/>
    <s v="Cash"/>
    <n v="3"/>
    <s v="No"/>
  </r>
  <r>
    <s v="ORD00897"/>
    <d v="2025-05-27T00:00:00"/>
    <s v="2025"/>
    <n v="5"/>
    <x v="4"/>
    <d v="2025-05-28T00:00:00"/>
    <n v="1"/>
    <s v="CUST1884"/>
    <s v="Alisha Sarraf"/>
    <x v="1"/>
    <n v="44"/>
    <s v="Senior"/>
    <s v="Patna"/>
    <x v="9"/>
    <x v="2"/>
    <x v="0"/>
    <x v="4"/>
    <n v="5"/>
    <n v="3200"/>
    <n v="0"/>
    <x v="296"/>
    <x v="1"/>
    <n v="6060.09"/>
    <n v="0.37875562499999998"/>
    <x v="1"/>
    <s v="Card"/>
    <n v="2"/>
    <s v="No"/>
  </r>
  <r>
    <s v="ORD00903"/>
    <d v="2026-05-09T00:00:00"/>
    <s v="2026"/>
    <n v="5"/>
    <x v="4"/>
    <d v="2026-05-10T00:00:00"/>
    <n v="1"/>
    <s v="CUST5598"/>
    <s v="Neysa Guha"/>
    <x v="1"/>
    <n v="23"/>
    <s v="Senior"/>
    <s v="Mumbai"/>
    <x v="7"/>
    <x v="3"/>
    <x v="0"/>
    <x v="23"/>
    <n v="6"/>
    <n v="900"/>
    <n v="20"/>
    <x v="222"/>
    <x v="0"/>
    <n v="1347.36"/>
    <n v="0.31188888888888888"/>
    <x v="0"/>
    <s v="Cash"/>
    <n v="5"/>
    <s v="No"/>
  </r>
  <r>
    <s v="ORD00911"/>
    <d v="2025-05-17T00:00:00"/>
    <s v="2025"/>
    <n v="5"/>
    <x v="4"/>
    <d v="2025-05-24T00:00:00"/>
    <n v="7"/>
    <s v="CUST6636"/>
    <s v="Ojas Devan"/>
    <x v="0"/>
    <n v="42"/>
    <s v="Senior"/>
    <s v="Kolkata"/>
    <x v="3"/>
    <x v="2"/>
    <x v="1"/>
    <x v="10"/>
    <n v="7"/>
    <n v="25000"/>
    <n v="25"/>
    <x v="321"/>
    <x v="1"/>
    <n v="55458.93"/>
    <n v="0.42254422857142859"/>
    <x v="2"/>
    <s v="Cash"/>
    <n v="1"/>
    <s v="No"/>
  </r>
  <r>
    <s v="ORD00914"/>
    <d v="2025-05-27T00:00:00"/>
    <s v="2025"/>
    <n v="5"/>
    <x v="4"/>
    <d v="2025-05-31T00:00:00"/>
    <n v="4"/>
    <s v="CUST6929"/>
    <s v="Yashvi Vora"/>
    <x v="0"/>
    <n v="40"/>
    <s v="Senior"/>
    <s v="Lucknow"/>
    <x v="0"/>
    <x v="0"/>
    <x v="0"/>
    <x v="0"/>
    <n v="6"/>
    <n v="2500"/>
    <n v="25"/>
    <x v="113"/>
    <x v="1"/>
    <n v="3156.14"/>
    <n v="0.28054577777777778"/>
    <x v="0"/>
    <s v="Card"/>
    <n v="2"/>
    <s v="No"/>
  </r>
  <r>
    <s v="ORD00929"/>
    <d v="2025-05-06T00:00:00"/>
    <s v="2025"/>
    <n v="5"/>
    <x v="4"/>
    <d v="2025-05-08T00:00:00"/>
    <n v="2"/>
    <s v="CUST2453"/>
    <s v="Kanav Handa"/>
    <x v="0"/>
    <n v="18"/>
    <s v="Teen"/>
    <s v="Delhi"/>
    <x v="4"/>
    <x v="0"/>
    <x v="1"/>
    <x v="1"/>
    <n v="4"/>
    <n v="40000"/>
    <n v="25"/>
    <x v="267"/>
    <x v="1"/>
    <n v="46519.17"/>
    <n v="0.38765974999999997"/>
    <x v="1"/>
    <s v="UPI"/>
    <n v="4"/>
    <s v="No"/>
  </r>
  <r>
    <s v="ORD00932"/>
    <d v="2026-05-13T00:00:00"/>
    <s v="2026"/>
    <n v="5"/>
    <x v="4"/>
    <d v="2026-05-15T00:00:00"/>
    <n v="2"/>
    <s v="CUST8614"/>
    <s v="Samar Kakar"/>
    <x v="1"/>
    <n v="60"/>
    <s v="Senior"/>
    <s v="Bengaluru"/>
    <x v="1"/>
    <x v="1"/>
    <x v="4"/>
    <x v="13"/>
    <n v="3"/>
    <n v="4500"/>
    <n v="15"/>
    <x v="173"/>
    <x v="1"/>
    <n v="1789.61"/>
    <n v="0.15595729847494552"/>
    <x v="1"/>
    <s v="Card"/>
    <n v="4"/>
    <s v="No"/>
  </r>
  <r>
    <s v="ORD00957"/>
    <d v="2025-05-09T00:00:00"/>
    <s v="2025"/>
    <n v="5"/>
    <x v="4"/>
    <d v="2025-05-15T00:00:00"/>
    <n v="6"/>
    <s v="CUST6704"/>
    <s v="Taimur Gandhi"/>
    <x v="0"/>
    <n v="19"/>
    <s v="Teen"/>
    <s v="Ahmedabad"/>
    <x v="5"/>
    <x v="3"/>
    <x v="3"/>
    <x v="17"/>
    <n v="7"/>
    <n v="450"/>
    <n v="5"/>
    <x v="416"/>
    <x v="0"/>
    <n v="700.42"/>
    <n v="0.23405847953216372"/>
    <x v="2"/>
    <s v="Cash"/>
    <n v="2"/>
    <s v="No"/>
  </r>
  <r>
    <s v="ORD00960"/>
    <d v="2025-05-10T00:00:00"/>
    <s v="2025"/>
    <n v="5"/>
    <x v="4"/>
    <d v="2025-05-17T00:00:00"/>
    <n v="7"/>
    <s v="CUST8713"/>
    <s v="Miraya Manne"/>
    <x v="1"/>
    <n v="49"/>
    <s v="Senior"/>
    <s v="Chennai"/>
    <x v="6"/>
    <x v="1"/>
    <x v="3"/>
    <x v="21"/>
    <n v="2"/>
    <n v="60"/>
    <n v="0"/>
    <x v="122"/>
    <x v="0"/>
    <n v="38.479999999999997"/>
    <n v="0.32066666666666666"/>
    <x v="2"/>
    <s v="Cash"/>
    <n v="5"/>
    <s v="No"/>
  </r>
  <r>
    <s v="ORD00973"/>
    <d v="2025-05-13T00:00:00"/>
    <s v="2025"/>
    <n v="5"/>
    <x v="4"/>
    <d v="2025-05-16T00:00:00"/>
    <n v="3"/>
    <s v="CUST8906"/>
    <s v="Jayan Sankaran"/>
    <x v="1"/>
    <n v="37"/>
    <s v="Senior"/>
    <s v="Hyderabad"/>
    <x v="10"/>
    <x v="1"/>
    <x v="2"/>
    <x v="12"/>
    <n v="2"/>
    <n v="25000"/>
    <n v="15"/>
    <x v="67"/>
    <x v="1"/>
    <n v="12789.82"/>
    <n v="0.30093694117647057"/>
    <x v="0"/>
    <s v="Cash"/>
    <n v="3"/>
    <s v="No"/>
  </r>
  <r>
    <s v="ORD00982"/>
    <d v="2025-05-15T00:00:00"/>
    <s v="2025"/>
    <n v="5"/>
    <x v="4"/>
    <d v="2025-05-19T00:00:00"/>
    <n v="4"/>
    <s v="CUST1189"/>
    <s v="Dishani Sood"/>
    <x v="1"/>
    <n v="59"/>
    <s v="Senior"/>
    <s v="Bhubaneswar"/>
    <x v="8"/>
    <x v="2"/>
    <x v="3"/>
    <x v="22"/>
    <n v="1"/>
    <n v="300"/>
    <n v="10"/>
    <x v="326"/>
    <x v="0"/>
    <n v="81.34"/>
    <n v="0.30125925925925928"/>
    <x v="0"/>
    <s v="Cash"/>
    <n v="1"/>
    <s v="No"/>
  </r>
  <r>
    <s v="ORD00993"/>
    <d v="2026-05-04T00:00:00"/>
    <s v="2026"/>
    <n v="5"/>
    <x v="4"/>
    <d v="2026-05-10T00:00:00"/>
    <n v="6"/>
    <s v="CUST6386"/>
    <s v="Lakshit Andra"/>
    <x v="1"/>
    <n v="48"/>
    <s v="Senior"/>
    <s v="Lucknow"/>
    <x v="0"/>
    <x v="0"/>
    <x v="1"/>
    <x v="5"/>
    <n v="6"/>
    <n v="2000"/>
    <n v="10"/>
    <x v="189"/>
    <x v="1"/>
    <n v="3550.74"/>
    <n v="0.32877222222222219"/>
    <x v="1"/>
    <s v="UPI"/>
    <n v="4"/>
    <s v="No"/>
  </r>
  <r>
    <s v="ORD01016"/>
    <d v="2025-05-08T00:00:00"/>
    <s v="2025"/>
    <n v="5"/>
    <x v="4"/>
    <d v="2025-05-15T00:00:00"/>
    <n v="7"/>
    <s v="CUST2043"/>
    <s v="Advika Vasa"/>
    <x v="0"/>
    <n v="51"/>
    <s v="Senior"/>
    <s v="Pune"/>
    <x v="7"/>
    <x v="3"/>
    <x v="1"/>
    <x v="10"/>
    <n v="4"/>
    <n v="25000"/>
    <n v="5"/>
    <x v="210"/>
    <x v="1"/>
    <n v="23276.23"/>
    <n v="0.24501294736842105"/>
    <x v="2"/>
    <s v="Cash"/>
    <n v="5"/>
    <s v="No"/>
  </r>
  <r>
    <s v="ORD01018"/>
    <d v="2024-05-22T00:00:00"/>
    <s v="2024"/>
    <n v="5"/>
    <x v="4"/>
    <d v="2024-05-27T00:00:00"/>
    <n v="5"/>
    <s v="CUST8982"/>
    <s v="Ela Mangat"/>
    <x v="1"/>
    <n v="54"/>
    <s v="Senior"/>
    <s v="Hyderabad"/>
    <x v="10"/>
    <x v="1"/>
    <x v="0"/>
    <x v="4"/>
    <n v="2"/>
    <n v="3200"/>
    <n v="25"/>
    <x v="7"/>
    <x v="0"/>
    <n v="670.65"/>
    <n v="0.13971875"/>
    <x v="1"/>
    <s v="Cash"/>
    <n v="2"/>
    <s v="No"/>
  </r>
  <r>
    <s v="ORD01022"/>
    <d v="2025-05-15T00:00:00"/>
    <s v="2025"/>
    <n v="5"/>
    <x v="4"/>
    <d v="2025-05-22T00:00:00"/>
    <n v="7"/>
    <s v="CUST4797"/>
    <s v="Aniruddh Garde"/>
    <x v="0"/>
    <n v="37"/>
    <s v="Senior"/>
    <s v="Lucknow"/>
    <x v="0"/>
    <x v="0"/>
    <x v="4"/>
    <x v="8"/>
    <n v="8"/>
    <n v="3500"/>
    <n v="0"/>
    <x v="4"/>
    <x v="1"/>
    <n v="5889.49"/>
    <n v="0.21033892857142855"/>
    <x v="1"/>
    <s v="Card"/>
    <n v="5"/>
    <s v="No"/>
  </r>
  <r>
    <s v="ORD01038"/>
    <d v="2026-05-08T00:00:00"/>
    <s v="2026"/>
    <n v="5"/>
    <x v="4"/>
    <d v="2026-05-15T00:00:00"/>
    <n v="7"/>
    <s v="CUST3086"/>
    <s v="Onkar Sarma"/>
    <x v="1"/>
    <n v="22"/>
    <s v="Senior"/>
    <s v="Ahmedabad"/>
    <x v="5"/>
    <x v="3"/>
    <x v="4"/>
    <x v="9"/>
    <n v="4"/>
    <n v="1800"/>
    <n v="5"/>
    <x v="36"/>
    <x v="0"/>
    <n v="2352.79"/>
    <n v="0.34397514619883041"/>
    <x v="2"/>
    <s v="Card"/>
    <n v="4"/>
    <s v="No"/>
  </r>
  <r>
    <s v="ORD01045"/>
    <d v="2025-05-01T00:00:00"/>
    <s v="2025"/>
    <n v="5"/>
    <x v="4"/>
    <d v="2025-05-03T00:00:00"/>
    <n v="2"/>
    <s v="CUST3975"/>
    <s v="Indrajit Chacko"/>
    <x v="1"/>
    <n v="25"/>
    <s v="Senior"/>
    <s v="Chennai"/>
    <x v="6"/>
    <x v="1"/>
    <x v="1"/>
    <x v="1"/>
    <n v="4"/>
    <n v="40000"/>
    <n v="10"/>
    <x v="40"/>
    <x v="1"/>
    <n v="44455.82"/>
    <n v="0.30872097222222222"/>
    <x v="0"/>
    <s v="Cash"/>
    <n v="3"/>
    <s v="No"/>
  </r>
  <r>
    <s v="ORD01049"/>
    <d v="2024-05-29T00:00:00"/>
    <s v="2024"/>
    <n v="5"/>
    <x v="4"/>
    <d v="2024-05-30T00:00:00"/>
    <n v="1"/>
    <s v="CUST8828"/>
    <s v="Mishti Apte"/>
    <x v="1"/>
    <n v="65"/>
    <s v="Senior"/>
    <s v="Kolkata"/>
    <x v="3"/>
    <x v="2"/>
    <x v="2"/>
    <x v="15"/>
    <n v="4"/>
    <n v="15000"/>
    <n v="20"/>
    <x v="96"/>
    <x v="1"/>
    <n v="19419.23"/>
    <n v="0.40456729166666666"/>
    <x v="2"/>
    <s v="Cash"/>
    <n v="2"/>
    <s v="No"/>
  </r>
  <r>
    <s v="ORD01051"/>
    <d v="2025-05-26T00:00:00"/>
    <s v="2025"/>
    <n v="5"/>
    <x v="4"/>
    <d v="2025-05-31T00:00:00"/>
    <n v="5"/>
    <s v="CUST9518"/>
    <s v="Anvi Bumb"/>
    <x v="1"/>
    <n v="26"/>
    <s v="Senior"/>
    <s v="Ahmedabad"/>
    <x v="5"/>
    <x v="3"/>
    <x v="3"/>
    <x v="17"/>
    <n v="3"/>
    <n v="450"/>
    <n v="20"/>
    <x v="214"/>
    <x v="0"/>
    <n v="207.64"/>
    <n v="0.19225925925925924"/>
    <x v="0"/>
    <s v="Cash"/>
    <n v="1"/>
    <s v="No"/>
  </r>
  <r>
    <s v="ORD01063"/>
    <d v="2025-05-21T00:00:00"/>
    <s v="2025"/>
    <n v="5"/>
    <x v="4"/>
    <d v="2025-05-28T00:00:00"/>
    <n v="7"/>
    <s v="CUST5185"/>
    <s v="Aniruddh Kohli"/>
    <x v="0"/>
    <n v="58"/>
    <s v="Senior"/>
    <s v="Jaipur"/>
    <x v="2"/>
    <x v="0"/>
    <x v="3"/>
    <x v="21"/>
    <n v="3"/>
    <n v="60"/>
    <n v="25"/>
    <x v="417"/>
    <x v="0"/>
    <n v="28.08"/>
    <n v="0.20799999999999999"/>
    <x v="2"/>
    <s v="Cash"/>
    <n v="4"/>
    <s v="No"/>
  </r>
  <r>
    <s v="ORD01065"/>
    <d v="2026-05-18T00:00:00"/>
    <s v="2026"/>
    <n v="5"/>
    <x v="4"/>
    <d v="2026-05-21T00:00:00"/>
    <n v="3"/>
    <s v="CUST9320"/>
    <s v="Anya Bhat"/>
    <x v="1"/>
    <n v="44"/>
    <s v="Senior"/>
    <s v="Bhubaneswar"/>
    <x v="8"/>
    <x v="2"/>
    <x v="4"/>
    <x v="8"/>
    <n v="2"/>
    <n v="3500"/>
    <n v="0"/>
    <x v="409"/>
    <x v="0"/>
    <n v="2902.23"/>
    <n v="0.4146042857142857"/>
    <x v="0"/>
    <s v="Card"/>
    <n v="4"/>
    <s v="No"/>
  </r>
  <r>
    <s v="ORD01066"/>
    <d v="2026-05-10T00:00:00"/>
    <s v="2026"/>
    <n v="5"/>
    <x v="4"/>
    <d v="2026-05-15T00:00:00"/>
    <n v="5"/>
    <s v="CUST8106"/>
    <s v="Kabir Bhatnagar"/>
    <x v="1"/>
    <n v="24"/>
    <s v="Senior"/>
    <s v="Patna"/>
    <x v="9"/>
    <x v="2"/>
    <x v="3"/>
    <x v="21"/>
    <n v="7"/>
    <n v="60"/>
    <n v="20"/>
    <x v="261"/>
    <x v="0"/>
    <n v="90.17"/>
    <n v="0.26836309523809526"/>
    <x v="2"/>
    <s v="Cash"/>
    <n v="4"/>
    <s v="Yes"/>
  </r>
  <r>
    <s v="ORD01072"/>
    <d v="2024-05-19T00:00:00"/>
    <s v="2024"/>
    <n v="5"/>
    <x v="4"/>
    <d v="2024-05-26T00:00:00"/>
    <n v="7"/>
    <s v="CUST8953"/>
    <s v="Manikya Chanda"/>
    <x v="1"/>
    <n v="39"/>
    <s v="Senior"/>
    <s v="Jaipur"/>
    <x v="2"/>
    <x v="0"/>
    <x v="4"/>
    <x v="9"/>
    <n v="3"/>
    <n v="1800"/>
    <n v="10"/>
    <x v="242"/>
    <x v="0"/>
    <n v="2159.91"/>
    <n v="0.44442592592592589"/>
    <x v="1"/>
    <s v="Cash"/>
    <n v="2"/>
    <s v="No"/>
  </r>
  <r>
    <s v="ORD01076"/>
    <d v="2026-05-09T00:00:00"/>
    <s v="2026"/>
    <n v="5"/>
    <x v="4"/>
    <d v="2026-05-15T00:00:00"/>
    <n v="6"/>
    <s v="CUST4538"/>
    <s v="Stuvan Bobal"/>
    <x v="0"/>
    <n v="18"/>
    <s v="Teen"/>
    <s v="Pune"/>
    <x v="7"/>
    <x v="3"/>
    <x v="2"/>
    <x v="3"/>
    <n v="8"/>
    <n v="7000"/>
    <n v="15"/>
    <x v="418"/>
    <x v="1"/>
    <n v="14514"/>
    <n v="0.3049159663865546"/>
    <x v="2"/>
    <s v="UPI"/>
    <n v="5"/>
    <s v="No"/>
  </r>
  <r>
    <s v="ORD01096"/>
    <d v="2024-05-31T00:00:00"/>
    <s v="2024"/>
    <n v="5"/>
    <x v="4"/>
    <d v="2024-06-04T00:00:00"/>
    <n v="4"/>
    <s v="CUST4084"/>
    <s v="Hrishita Barad"/>
    <x v="1"/>
    <n v="52"/>
    <s v="Senior"/>
    <s v="Hyderabad"/>
    <x v="10"/>
    <x v="1"/>
    <x v="3"/>
    <x v="21"/>
    <n v="3"/>
    <n v="60"/>
    <n v="20"/>
    <x v="281"/>
    <x v="0"/>
    <n v="46.11"/>
    <n v="0.32020833333333332"/>
    <x v="2"/>
    <s v="UPI"/>
    <n v="1"/>
    <s v="No"/>
  </r>
  <r>
    <s v="ORD01101"/>
    <d v="2026-05-09T00:00:00"/>
    <s v="2026"/>
    <n v="5"/>
    <x v="4"/>
    <d v="2026-05-15T00:00:00"/>
    <n v="6"/>
    <s v="CUST2874"/>
    <s v="Pranay Sankaran"/>
    <x v="0"/>
    <n v="28"/>
    <s v="Senior"/>
    <s v="Jaipur"/>
    <x v="2"/>
    <x v="0"/>
    <x v="1"/>
    <x v="10"/>
    <n v="6"/>
    <n v="25000"/>
    <n v="5"/>
    <x v="268"/>
    <x v="1"/>
    <n v="17067.78"/>
    <n v="0.11977389473684209"/>
    <x v="1"/>
    <s v="Cash"/>
    <n v="3"/>
    <s v="No"/>
  </r>
  <r>
    <s v="ORD01107"/>
    <d v="2025-05-21T00:00:00"/>
    <s v="2025"/>
    <n v="5"/>
    <x v="4"/>
    <d v="2025-05-24T00:00:00"/>
    <n v="3"/>
    <s v="CUST3639"/>
    <s v="Siya Bala"/>
    <x v="0"/>
    <n v="53"/>
    <s v="Senior"/>
    <s v="Ahmedabad"/>
    <x v="5"/>
    <x v="3"/>
    <x v="1"/>
    <x v="2"/>
    <n v="2"/>
    <n v="55000"/>
    <n v="15"/>
    <x v="419"/>
    <x v="1"/>
    <n v="25121.9"/>
    <n v="0.26868342245989307"/>
    <x v="2"/>
    <s v="Cash"/>
    <n v="1"/>
    <s v="No"/>
  </r>
  <r>
    <s v="ORD01108"/>
    <d v="2026-05-14T00:00:00"/>
    <s v="2026"/>
    <n v="5"/>
    <x v="4"/>
    <d v="2026-05-17T00:00:00"/>
    <n v="3"/>
    <s v="CUST7068"/>
    <s v="Miraan Balay"/>
    <x v="0"/>
    <n v="27"/>
    <s v="Senior"/>
    <s v="Bengaluru"/>
    <x v="1"/>
    <x v="1"/>
    <x v="2"/>
    <x v="3"/>
    <n v="7"/>
    <n v="7000"/>
    <n v="0"/>
    <x v="75"/>
    <x v="1"/>
    <n v="12399.5"/>
    <n v="0.25305102040816324"/>
    <x v="2"/>
    <s v="Card"/>
    <n v="4"/>
    <s v="No"/>
  </r>
  <r>
    <s v="ORD01115"/>
    <d v="2025-05-06T00:00:00"/>
    <s v="2025"/>
    <n v="5"/>
    <x v="4"/>
    <d v="2025-05-13T00:00:00"/>
    <n v="7"/>
    <s v="CUST7752"/>
    <s v="Himmat Garg"/>
    <x v="0"/>
    <n v="30"/>
    <s v="Senior"/>
    <s v="Mumbai"/>
    <x v="7"/>
    <x v="3"/>
    <x v="4"/>
    <x v="24"/>
    <n v="3"/>
    <n v="1200"/>
    <n v="25"/>
    <x v="31"/>
    <x v="0"/>
    <n v="851.85"/>
    <n v="0.3155"/>
    <x v="0"/>
    <s v="Card"/>
    <n v="5"/>
    <s v="No"/>
  </r>
  <r>
    <s v="ORD01121"/>
    <d v="2026-05-14T00:00:00"/>
    <s v="2026"/>
    <n v="5"/>
    <x v="4"/>
    <d v="2026-05-18T00:00:00"/>
    <n v="4"/>
    <s v="CUST3792"/>
    <s v="Akarsh Konda"/>
    <x v="0"/>
    <n v="55"/>
    <s v="Senior"/>
    <s v="Patna"/>
    <x v="9"/>
    <x v="2"/>
    <x v="4"/>
    <x v="13"/>
    <n v="3"/>
    <n v="4500"/>
    <n v="15"/>
    <x v="173"/>
    <x v="1"/>
    <n v="1573.27"/>
    <n v="0.13710413943355121"/>
    <x v="1"/>
    <s v="UPI"/>
    <n v="4"/>
    <s v="No"/>
  </r>
  <r>
    <s v="ORD01124"/>
    <d v="2024-05-27T00:00:00"/>
    <s v="2024"/>
    <n v="5"/>
    <x v="4"/>
    <d v="2024-06-03T00:00:00"/>
    <n v="7"/>
    <s v="CUST5140"/>
    <s v="Riaan Anne"/>
    <x v="0"/>
    <n v="50"/>
    <s v="Senior"/>
    <s v="Pune"/>
    <x v="7"/>
    <x v="3"/>
    <x v="0"/>
    <x v="0"/>
    <n v="8"/>
    <n v="2500"/>
    <n v="10"/>
    <x v="85"/>
    <x v="1"/>
    <n v="2393.36"/>
    <n v="0.13296444444444444"/>
    <x v="1"/>
    <s v="UPI"/>
    <n v="1"/>
    <s v="No"/>
  </r>
  <r>
    <s v="ORD01132"/>
    <d v="2025-05-27T00:00:00"/>
    <s v="2025"/>
    <n v="5"/>
    <x v="4"/>
    <d v="2025-05-30T00:00:00"/>
    <n v="3"/>
    <s v="CUST2003"/>
    <s v="Ishita Srivastava"/>
    <x v="1"/>
    <n v="29"/>
    <s v="Senior"/>
    <s v="Lucknow"/>
    <x v="0"/>
    <x v="0"/>
    <x v="1"/>
    <x v="2"/>
    <n v="3"/>
    <n v="55000"/>
    <n v="5"/>
    <x v="294"/>
    <x v="1"/>
    <n v="56094.31"/>
    <n v="0.35785843700159486"/>
    <x v="2"/>
    <s v="Cash"/>
    <n v="5"/>
    <s v="No"/>
  </r>
  <r>
    <s v="ORD01159"/>
    <d v="2026-05-13T00:00:00"/>
    <s v="2026"/>
    <n v="5"/>
    <x v="4"/>
    <d v="2026-05-16T00:00:00"/>
    <n v="3"/>
    <s v="CUST5352"/>
    <s v="Aarna Chaudhuri"/>
    <x v="1"/>
    <n v="50"/>
    <s v="Senior"/>
    <s v="Delhi"/>
    <x v="4"/>
    <x v="0"/>
    <x v="2"/>
    <x v="15"/>
    <n v="5"/>
    <n v="15000"/>
    <n v="10"/>
    <x v="129"/>
    <x v="1"/>
    <n v="25749.88"/>
    <n v="0.38147970370370371"/>
    <x v="1"/>
    <s v="UPI"/>
    <n v="3"/>
    <s v="No"/>
  </r>
  <r>
    <s v="ORD01165"/>
    <d v="2025-05-13T00:00:00"/>
    <s v="2025"/>
    <n v="5"/>
    <x v="4"/>
    <d v="2025-05-16T00:00:00"/>
    <n v="3"/>
    <s v="CUST2246"/>
    <s v="Rhea Saran"/>
    <x v="1"/>
    <n v="44"/>
    <s v="Senior"/>
    <s v="Bhubaneswar"/>
    <x v="8"/>
    <x v="2"/>
    <x v="1"/>
    <x v="5"/>
    <n v="1"/>
    <n v="2000"/>
    <n v="0"/>
    <x v="420"/>
    <x v="0"/>
    <n v="688.56"/>
    <n v="0.34427999999999997"/>
    <x v="2"/>
    <s v="Card"/>
    <n v="3"/>
    <s v="No"/>
  </r>
  <r>
    <s v="ORD01170"/>
    <d v="2025-05-04T00:00:00"/>
    <s v="2025"/>
    <n v="5"/>
    <x v="4"/>
    <d v="2025-05-07T00:00:00"/>
    <n v="3"/>
    <s v="CUST8475"/>
    <s v="Anahita Ray"/>
    <x v="1"/>
    <n v="52"/>
    <s v="Senior"/>
    <s v="Chennai"/>
    <x v="6"/>
    <x v="1"/>
    <x v="4"/>
    <x v="8"/>
    <n v="3"/>
    <n v="3500"/>
    <n v="10"/>
    <x v="161"/>
    <x v="0"/>
    <n v="1820.84"/>
    <n v="0.19268148148148148"/>
    <x v="1"/>
    <s v="UPI"/>
    <n v="3"/>
    <s v="No"/>
  </r>
  <r>
    <s v="ORD01186"/>
    <d v="2025-05-12T00:00:00"/>
    <s v="2025"/>
    <n v="5"/>
    <x v="4"/>
    <d v="2025-05-18T00:00:00"/>
    <n v="6"/>
    <s v="CUST1387"/>
    <s v="Hridaan Bumb"/>
    <x v="1"/>
    <n v="49"/>
    <s v="Senior"/>
    <s v="Ahmedabad"/>
    <x v="5"/>
    <x v="3"/>
    <x v="3"/>
    <x v="6"/>
    <n v="6"/>
    <n v="1200"/>
    <n v="25"/>
    <x v="234"/>
    <x v="0"/>
    <n v="1402.81"/>
    <n v="0.25977962962962964"/>
    <x v="0"/>
    <s v="UPI"/>
    <n v="4"/>
    <s v="No"/>
  </r>
  <r>
    <s v="ORD01199"/>
    <d v="2025-05-12T00:00:00"/>
    <s v="2025"/>
    <n v="5"/>
    <x v="4"/>
    <d v="2025-05-17T00:00:00"/>
    <n v="5"/>
    <s v="CUST7944"/>
    <s v="Kashvi Baria"/>
    <x v="0"/>
    <n v="57"/>
    <s v="Senior"/>
    <s v="Chennai"/>
    <x v="6"/>
    <x v="1"/>
    <x v="4"/>
    <x v="9"/>
    <n v="6"/>
    <n v="1800"/>
    <n v="25"/>
    <x v="394"/>
    <x v="0"/>
    <n v="2106.23"/>
    <n v="0.26002839506172842"/>
    <x v="0"/>
    <s v="Cash"/>
    <n v="3"/>
    <s v="No"/>
  </r>
  <r>
    <s v="ORD01206"/>
    <d v="2026-05-17T00:00:00"/>
    <s v="2026"/>
    <n v="5"/>
    <x v="4"/>
    <d v="2026-05-20T00:00:00"/>
    <n v="3"/>
    <s v="CUST4872"/>
    <s v="Anvi Bhakta"/>
    <x v="0"/>
    <n v="19"/>
    <s v="Teen"/>
    <s v="Lucknow"/>
    <x v="0"/>
    <x v="0"/>
    <x v="0"/>
    <x v="23"/>
    <n v="4"/>
    <n v="900"/>
    <n v="5"/>
    <x v="144"/>
    <x v="0"/>
    <n v="574.55999999999995"/>
    <n v="0.16799999999999998"/>
    <x v="1"/>
    <s v="Card"/>
    <n v="4"/>
    <s v="No"/>
  </r>
  <r>
    <s v="ORD01225"/>
    <d v="2024-05-21T00:00:00"/>
    <s v="2024"/>
    <n v="5"/>
    <x v="4"/>
    <d v="2024-05-23T00:00:00"/>
    <n v="2"/>
    <s v="CUST8590"/>
    <s v="Kaira Shroff"/>
    <x v="0"/>
    <n v="44"/>
    <s v="Senior"/>
    <s v="Hyderabad"/>
    <x v="10"/>
    <x v="1"/>
    <x v="2"/>
    <x v="15"/>
    <n v="2"/>
    <n v="15000"/>
    <n v="10"/>
    <x v="180"/>
    <x v="1"/>
    <n v="8615.36"/>
    <n v="0.31908740740740743"/>
    <x v="0"/>
    <s v="Cash"/>
    <n v="3"/>
    <s v="No"/>
  </r>
  <r>
    <s v="ORD01236"/>
    <d v="2025-05-26T00:00:00"/>
    <s v="2025"/>
    <n v="5"/>
    <x v="4"/>
    <d v="2025-05-30T00:00:00"/>
    <n v="4"/>
    <s v="CUST7551"/>
    <s v="Sumer Brahmbhatt"/>
    <x v="1"/>
    <n v="54"/>
    <s v="Senior"/>
    <s v="Ahmedabad"/>
    <x v="5"/>
    <x v="3"/>
    <x v="4"/>
    <x v="16"/>
    <n v="4"/>
    <n v="800"/>
    <n v="5"/>
    <x v="250"/>
    <x v="0"/>
    <n v="705.07"/>
    <n v="0.23193092105263161"/>
    <x v="2"/>
    <s v="UPI"/>
    <n v="1"/>
    <s v="No"/>
  </r>
  <r>
    <s v="ORD01261"/>
    <d v="2024-05-30T00:00:00"/>
    <s v="2024"/>
    <n v="5"/>
    <x v="4"/>
    <d v="2024-06-06T00:00:00"/>
    <n v="7"/>
    <s v="CUST9395"/>
    <s v="Anaya Shah"/>
    <x v="1"/>
    <n v="31"/>
    <s v="Senior"/>
    <s v="Chennai"/>
    <x v="6"/>
    <x v="1"/>
    <x v="2"/>
    <x v="12"/>
    <n v="8"/>
    <n v="25000"/>
    <n v="20"/>
    <x v="145"/>
    <x v="1"/>
    <n v="30126.880000000001"/>
    <n v="0.18829300000000002"/>
    <x v="1"/>
    <s v="Card"/>
    <n v="1"/>
    <s v="No"/>
  </r>
  <r>
    <s v="ORD01265"/>
    <d v="2026-05-04T00:00:00"/>
    <s v="2026"/>
    <n v="5"/>
    <x v="4"/>
    <d v="2026-05-05T00:00:00"/>
    <n v="1"/>
    <s v="CUST2746"/>
    <s v="Siya Suresh"/>
    <x v="0"/>
    <n v="37"/>
    <s v="Senior"/>
    <s v="Bhubaneswar"/>
    <x v="8"/>
    <x v="2"/>
    <x v="2"/>
    <x v="14"/>
    <n v="7"/>
    <n v="30000"/>
    <n v="5"/>
    <x v="421"/>
    <x v="1"/>
    <n v="70177.350000000006"/>
    <n v="0.35176616541353384"/>
    <x v="1"/>
    <s v="UPI"/>
    <n v="4"/>
    <s v="No"/>
  </r>
  <r>
    <s v="ORD01295"/>
    <d v="2024-05-22T00:00:00"/>
    <s v="2024"/>
    <n v="5"/>
    <x v="4"/>
    <d v="2024-05-25T00:00:00"/>
    <n v="3"/>
    <s v="CUST5263"/>
    <s v="Shlok Babu"/>
    <x v="0"/>
    <n v="64"/>
    <s v="Senior"/>
    <s v="Hyderabad"/>
    <x v="10"/>
    <x v="1"/>
    <x v="2"/>
    <x v="7"/>
    <n v="5"/>
    <n v="5000"/>
    <n v="15"/>
    <x v="390"/>
    <x v="1"/>
    <n v="3816.6"/>
    <n v="0.17960470588235294"/>
    <x v="1"/>
    <s v="Card"/>
    <n v="4"/>
    <s v="No"/>
  </r>
  <r>
    <s v="ORD01310"/>
    <d v="2026-05-16T00:00:00"/>
    <s v="2026"/>
    <n v="5"/>
    <x v="4"/>
    <d v="2026-05-22T00:00:00"/>
    <n v="6"/>
    <s v="CUST5835"/>
    <s v="Adira Yadav"/>
    <x v="0"/>
    <n v="51"/>
    <s v="Senior"/>
    <s v="Kolkata"/>
    <x v="3"/>
    <x v="2"/>
    <x v="4"/>
    <x v="13"/>
    <n v="5"/>
    <n v="4500"/>
    <n v="5"/>
    <x v="349"/>
    <x v="1"/>
    <n v="9463.82"/>
    <n v="0.44275181286549709"/>
    <x v="2"/>
    <s v="UPI"/>
    <n v="4"/>
    <s v="No"/>
  </r>
  <r>
    <s v="ORD01314"/>
    <d v="2026-05-09T00:00:00"/>
    <s v="2026"/>
    <n v="5"/>
    <x v="4"/>
    <d v="2026-05-15T00:00:00"/>
    <n v="6"/>
    <s v="CUST2785"/>
    <s v="Kashvi Hegde"/>
    <x v="1"/>
    <n v="33"/>
    <s v="Senior"/>
    <s v="Lucknow"/>
    <x v="0"/>
    <x v="0"/>
    <x v="0"/>
    <x v="11"/>
    <n v="3"/>
    <n v="4000"/>
    <n v="10"/>
    <x v="189"/>
    <x v="1"/>
    <n v="3606.74"/>
    <n v="0.33395740740740737"/>
    <x v="1"/>
    <s v="Card"/>
    <n v="2"/>
    <s v="No"/>
  </r>
  <r>
    <s v="ORD01318"/>
    <d v="2026-05-15T00:00:00"/>
    <s v="2026"/>
    <n v="5"/>
    <x v="4"/>
    <d v="2026-05-21T00:00:00"/>
    <n v="6"/>
    <s v="CUST6292"/>
    <s v="Stuvan Agarwal"/>
    <x v="0"/>
    <n v="20"/>
    <s v="Teen"/>
    <s v="Delhi"/>
    <x v="4"/>
    <x v="0"/>
    <x v="1"/>
    <x v="2"/>
    <n v="2"/>
    <n v="55000"/>
    <n v="20"/>
    <x v="203"/>
    <x v="1"/>
    <n v="16150.31"/>
    <n v="0.18352625"/>
    <x v="0"/>
    <s v="UPI"/>
    <n v="4"/>
    <s v="No"/>
  </r>
  <r>
    <s v="ORD01321"/>
    <d v="2024-05-29T00:00:00"/>
    <s v="2024"/>
    <n v="5"/>
    <x v="4"/>
    <d v="2024-06-01T00:00:00"/>
    <n v="3"/>
    <s v="CUST5647"/>
    <s v="Ojas Iyengar"/>
    <x v="0"/>
    <n v="64"/>
    <s v="Senior"/>
    <s v="Delhi"/>
    <x v="4"/>
    <x v="0"/>
    <x v="1"/>
    <x v="18"/>
    <n v="4"/>
    <n v="18000"/>
    <n v="15"/>
    <x v="422"/>
    <x v="1"/>
    <n v="19659.48"/>
    <n v="0.32123333333333332"/>
    <x v="2"/>
    <s v="Card"/>
    <n v="3"/>
    <s v="No"/>
  </r>
  <r>
    <s v="ORD01332"/>
    <d v="2025-05-15T00:00:00"/>
    <s v="2025"/>
    <n v="5"/>
    <x v="4"/>
    <d v="2025-05-18T00:00:00"/>
    <n v="3"/>
    <s v="CUST3713"/>
    <s v="Farhan Shroff"/>
    <x v="1"/>
    <n v="56"/>
    <s v="Senior"/>
    <s v="Patna"/>
    <x v="9"/>
    <x v="2"/>
    <x v="0"/>
    <x v="11"/>
    <n v="7"/>
    <n v="4000"/>
    <n v="20"/>
    <x v="213"/>
    <x v="1"/>
    <n v="5589.91"/>
    <n v="0.24954955357142858"/>
    <x v="1"/>
    <s v="UPI"/>
    <n v="4"/>
    <s v="No"/>
  </r>
  <r>
    <s v="ORD01342"/>
    <d v="2025-05-18T00:00:00"/>
    <s v="2025"/>
    <n v="5"/>
    <x v="4"/>
    <d v="2025-05-19T00:00:00"/>
    <n v="1"/>
    <s v="CUST2913"/>
    <s v="Lavanya Kari"/>
    <x v="1"/>
    <n v="50"/>
    <s v="Senior"/>
    <s v="Mumbai"/>
    <x v="7"/>
    <x v="3"/>
    <x v="1"/>
    <x v="2"/>
    <n v="4"/>
    <n v="55000"/>
    <n v="20"/>
    <x v="423"/>
    <x v="1"/>
    <n v="58573.8"/>
    <n v="0.33280568181818182"/>
    <x v="2"/>
    <s v="UPI"/>
    <n v="1"/>
    <s v="Yes"/>
  </r>
  <r>
    <s v="ORD01347"/>
    <d v="2025-05-26T00:00:00"/>
    <s v="2025"/>
    <n v="5"/>
    <x v="4"/>
    <d v="2025-05-30T00:00:00"/>
    <n v="4"/>
    <s v="CUST9584"/>
    <s v="Kiaan Sachdev"/>
    <x v="1"/>
    <n v="22"/>
    <s v="Senior"/>
    <s v="Mumbai"/>
    <x v="7"/>
    <x v="3"/>
    <x v="2"/>
    <x v="15"/>
    <n v="8"/>
    <n v="15000"/>
    <n v="5"/>
    <x v="277"/>
    <x v="1"/>
    <n v="47741.440000000002"/>
    <n v="0.41878456140350878"/>
    <x v="0"/>
    <s v="UPI"/>
    <n v="2"/>
    <s v="No"/>
  </r>
  <r>
    <s v="ORD01357"/>
    <d v="2024-05-19T00:00:00"/>
    <s v="2024"/>
    <n v="5"/>
    <x v="4"/>
    <d v="2024-05-26T00:00:00"/>
    <n v="7"/>
    <s v="CUST3400"/>
    <s v="Raghav Bath"/>
    <x v="0"/>
    <n v="41"/>
    <s v="Senior"/>
    <s v="Hyderabad"/>
    <x v="10"/>
    <x v="1"/>
    <x v="3"/>
    <x v="21"/>
    <n v="3"/>
    <n v="60"/>
    <n v="0"/>
    <x v="280"/>
    <x v="0"/>
    <n v="39.49"/>
    <n v="0.21938888888888891"/>
    <x v="1"/>
    <s v="UPI"/>
    <n v="2"/>
    <s v="No"/>
  </r>
  <r>
    <s v="ORD01360"/>
    <d v="2024-05-26T00:00:00"/>
    <s v="2024"/>
    <n v="5"/>
    <x v="4"/>
    <d v="2024-05-29T00:00:00"/>
    <n v="3"/>
    <s v="CUST4853"/>
    <s v="Yasmin Magar"/>
    <x v="1"/>
    <n v="57"/>
    <s v="Senior"/>
    <s v="Kolkata"/>
    <x v="3"/>
    <x v="2"/>
    <x v="0"/>
    <x v="23"/>
    <n v="1"/>
    <n v="900"/>
    <n v="5"/>
    <x v="73"/>
    <x v="0"/>
    <n v="346.78"/>
    <n v="0.40559064327485378"/>
    <x v="2"/>
    <s v="Cash"/>
    <n v="1"/>
    <s v="No"/>
  </r>
  <r>
    <s v="ORD01370"/>
    <d v="2025-05-12T00:00:00"/>
    <s v="2025"/>
    <n v="5"/>
    <x v="4"/>
    <d v="2025-05-14T00:00:00"/>
    <n v="2"/>
    <s v="CUST9733"/>
    <s v="Faiyaz Chadha"/>
    <x v="1"/>
    <n v="64"/>
    <s v="Senior"/>
    <s v="Jaipur"/>
    <x v="2"/>
    <x v="0"/>
    <x v="2"/>
    <x v="14"/>
    <n v="7"/>
    <n v="30000"/>
    <n v="5"/>
    <x v="421"/>
    <x v="1"/>
    <n v="22140.55"/>
    <n v="0.11098020050125312"/>
    <x v="1"/>
    <s v="Card"/>
    <n v="2"/>
    <s v="No"/>
  </r>
  <r>
    <s v="ORD01391"/>
    <d v="2026-05-16T00:00:00"/>
    <s v="2026"/>
    <n v="5"/>
    <x v="4"/>
    <d v="2026-05-20T00:00:00"/>
    <n v="4"/>
    <s v="CUST4523"/>
    <s v="Anay Tak"/>
    <x v="0"/>
    <n v="46"/>
    <s v="Senior"/>
    <s v="Patna"/>
    <x v="9"/>
    <x v="2"/>
    <x v="2"/>
    <x v="12"/>
    <n v="3"/>
    <n v="25000"/>
    <n v="0"/>
    <x v="174"/>
    <x v="1"/>
    <n v="25197.16"/>
    <n v="0.33596213333333336"/>
    <x v="1"/>
    <s v="Cash"/>
    <n v="2"/>
    <s v="No"/>
  </r>
  <r>
    <s v="ORD01393"/>
    <d v="2025-05-25T00:00:00"/>
    <s v="2025"/>
    <n v="5"/>
    <x v="4"/>
    <d v="2025-05-28T00:00:00"/>
    <n v="3"/>
    <s v="CUST6958"/>
    <s v="Mamooty Gera"/>
    <x v="0"/>
    <n v="54"/>
    <s v="Senior"/>
    <s v="Lucknow"/>
    <x v="0"/>
    <x v="0"/>
    <x v="2"/>
    <x v="14"/>
    <n v="5"/>
    <n v="30000"/>
    <n v="10"/>
    <x v="285"/>
    <x v="1"/>
    <n v="41005.39"/>
    <n v="0.30374362962962964"/>
    <x v="0"/>
    <s v="Cash"/>
    <n v="4"/>
    <s v="No"/>
  </r>
  <r>
    <s v="ORD01425"/>
    <d v="2026-05-16T00:00:00"/>
    <s v="2026"/>
    <n v="5"/>
    <x v="4"/>
    <d v="2026-05-23T00:00:00"/>
    <n v="7"/>
    <s v="CUST5416"/>
    <s v="Devansh Bhatt"/>
    <x v="0"/>
    <n v="38"/>
    <s v="Senior"/>
    <s v="Mumbai"/>
    <x v="7"/>
    <x v="3"/>
    <x v="1"/>
    <x v="5"/>
    <n v="3"/>
    <n v="2000"/>
    <n v="0"/>
    <x v="32"/>
    <x v="0"/>
    <n v="2163.4"/>
    <n v="0.3605666666666667"/>
    <x v="1"/>
    <s v="UPI"/>
    <n v="5"/>
    <s v="No"/>
  </r>
  <r>
    <s v="ORD01453"/>
    <d v="2025-05-09T00:00:00"/>
    <s v="2025"/>
    <n v="5"/>
    <x v="4"/>
    <d v="2025-05-13T00:00:00"/>
    <n v="4"/>
    <s v="CUST8954"/>
    <s v="Kavya Deshpande"/>
    <x v="0"/>
    <n v="21"/>
    <s v="Senior"/>
    <s v="Hyderabad"/>
    <x v="10"/>
    <x v="1"/>
    <x v="0"/>
    <x v="11"/>
    <n v="5"/>
    <n v="4000"/>
    <n v="5"/>
    <x v="53"/>
    <x v="1"/>
    <n v="6563.56"/>
    <n v="0.34545052631578949"/>
    <x v="2"/>
    <s v="UPI"/>
    <n v="5"/>
    <s v="No"/>
  </r>
  <r>
    <s v="ORD01464"/>
    <d v="2026-05-14T00:00:00"/>
    <s v="2026"/>
    <n v="5"/>
    <x v="4"/>
    <d v="2026-05-16T00:00:00"/>
    <n v="2"/>
    <s v="CUST6075"/>
    <s v="Neelofar Kapadia"/>
    <x v="0"/>
    <n v="25"/>
    <s v="Senior"/>
    <s v="Bhubaneswar"/>
    <x v="8"/>
    <x v="2"/>
    <x v="0"/>
    <x v="19"/>
    <n v="6"/>
    <n v="1200"/>
    <n v="10"/>
    <x v="101"/>
    <x v="0"/>
    <n v="2094.92"/>
    <n v="0.32329012345679015"/>
    <x v="1"/>
    <s v="UPI"/>
    <n v="3"/>
    <s v="Yes"/>
  </r>
  <r>
    <s v="ORD01469"/>
    <d v="2024-05-20T00:00:00"/>
    <s v="2024"/>
    <n v="5"/>
    <x v="4"/>
    <d v="2024-05-23T00:00:00"/>
    <n v="3"/>
    <s v="CUST9934"/>
    <s v="Aaryahi Brar"/>
    <x v="0"/>
    <n v="35"/>
    <s v="Senior"/>
    <s v="Kolkata"/>
    <x v="3"/>
    <x v="2"/>
    <x v="2"/>
    <x v="14"/>
    <n v="4"/>
    <n v="30000"/>
    <n v="10"/>
    <x v="71"/>
    <x v="1"/>
    <n v="48153.38"/>
    <n v="0.44586462962962958"/>
    <x v="1"/>
    <s v="UPI"/>
    <n v="1"/>
    <s v="No"/>
  </r>
  <r>
    <s v="ORD01473"/>
    <d v="2024-05-28T00:00:00"/>
    <s v="2024"/>
    <n v="5"/>
    <x v="4"/>
    <d v="2024-06-04T00:00:00"/>
    <n v="7"/>
    <s v="CUST7972"/>
    <s v="Sana Rau"/>
    <x v="0"/>
    <n v="62"/>
    <s v="Senior"/>
    <s v="Kolkata"/>
    <x v="3"/>
    <x v="2"/>
    <x v="1"/>
    <x v="5"/>
    <n v="6"/>
    <n v="2000"/>
    <n v="15"/>
    <x v="368"/>
    <x v="1"/>
    <n v="2523.77"/>
    <n v="0.24742843137254902"/>
    <x v="2"/>
    <s v="UPI"/>
    <n v="2"/>
    <s v="No"/>
  </r>
  <r>
    <s v="ORD01478"/>
    <d v="2025-05-30T00:00:00"/>
    <s v="2025"/>
    <n v="5"/>
    <x v="4"/>
    <d v="2025-06-03T00:00:00"/>
    <n v="4"/>
    <s v="CUST8110"/>
    <s v="Vihaan Babu"/>
    <x v="1"/>
    <n v="25"/>
    <s v="Senior"/>
    <s v="Hyderabad"/>
    <x v="10"/>
    <x v="1"/>
    <x v="1"/>
    <x v="18"/>
    <n v="8"/>
    <n v="18000"/>
    <n v="25"/>
    <x v="71"/>
    <x v="1"/>
    <n v="34000.36"/>
    <n v="0.31481814814814818"/>
    <x v="0"/>
    <s v="Card"/>
    <n v="1"/>
    <s v="No"/>
  </r>
  <r>
    <s v="ORD01489"/>
    <d v="2025-05-05T00:00:00"/>
    <s v="2025"/>
    <n v="5"/>
    <x v="4"/>
    <d v="2025-05-08T00:00:00"/>
    <n v="3"/>
    <s v="CUST9363"/>
    <s v="Neysa Chaudhary"/>
    <x v="1"/>
    <n v="25"/>
    <s v="Senior"/>
    <s v="Jaipur"/>
    <x v="2"/>
    <x v="0"/>
    <x v="3"/>
    <x v="22"/>
    <n v="5"/>
    <n v="300"/>
    <n v="25"/>
    <x v="367"/>
    <x v="0"/>
    <n v="470.73"/>
    <n v="0.41842666666666667"/>
    <x v="0"/>
    <s v="Cash"/>
    <n v="2"/>
    <s v="No"/>
  </r>
  <r>
    <s v="ORD01501"/>
    <d v="2026-05-09T00:00:00"/>
    <s v="2026"/>
    <n v="5"/>
    <x v="4"/>
    <d v="2026-05-16T00:00:00"/>
    <n v="7"/>
    <s v="CUST9432"/>
    <s v="Neysa Singh"/>
    <x v="0"/>
    <n v="48"/>
    <s v="Senior"/>
    <s v="Mumbai"/>
    <x v="7"/>
    <x v="3"/>
    <x v="4"/>
    <x v="24"/>
    <n v="2"/>
    <n v="1200"/>
    <n v="5"/>
    <x v="256"/>
    <x v="0"/>
    <n v="306.45"/>
    <n v="0.13440789473684209"/>
    <x v="0"/>
    <s v="Card"/>
    <n v="1"/>
    <s v="Yes"/>
  </r>
  <r>
    <s v="ORD01505"/>
    <d v="2025-05-31T00:00:00"/>
    <s v="2025"/>
    <n v="5"/>
    <x v="4"/>
    <d v="2025-06-04T00:00:00"/>
    <n v="4"/>
    <s v="CUST3259"/>
    <s v="Ritvik Hora"/>
    <x v="0"/>
    <n v="39"/>
    <s v="Senior"/>
    <s v="Ahmedabad"/>
    <x v="5"/>
    <x v="3"/>
    <x v="1"/>
    <x v="1"/>
    <n v="8"/>
    <n v="40000"/>
    <n v="10"/>
    <x v="424"/>
    <x v="1"/>
    <n v="58567.46"/>
    <n v="0.20335923611111112"/>
    <x v="1"/>
    <s v="UPI"/>
    <n v="4"/>
    <s v="No"/>
  </r>
  <r>
    <s v="ORD01517"/>
    <d v="2026-05-01T00:00:00"/>
    <s v="2026"/>
    <n v="5"/>
    <x v="4"/>
    <d v="2026-05-07T00:00:00"/>
    <n v="6"/>
    <s v="CUST8196"/>
    <s v="Ira Banik"/>
    <x v="1"/>
    <n v="34"/>
    <s v="Senior"/>
    <s v="Hyderabad"/>
    <x v="10"/>
    <x v="1"/>
    <x v="2"/>
    <x v="7"/>
    <n v="5"/>
    <n v="5000"/>
    <n v="25"/>
    <x v="124"/>
    <x v="1"/>
    <n v="3973.57"/>
    <n v="0.21192373333333334"/>
    <x v="1"/>
    <s v="UPI"/>
    <n v="2"/>
    <s v="No"/>
  </r>
  <r>
    <s v="ORD01522"/>
    <d v="2024-05-20T00:00:00"/>
    <s v="2024"/>
    <n v="5"/>
    <x v="4"/>
    <d v="2024-05-23T00:00:00"/>
    <n v="3"/>
    <s v="CUST4980"/>
    <s v="Charvi Dara"/>
    <x v="0"/>
    <n v="27"/>
    <s v="Senior"/>
    <s v="Bengaluru"/>
    <x v="1"/>
    <x v="1"/>
    <x v="1"/>
    <x v="1"/>
    <n v="7"/>
    <n v="40000"/>
    <n v="15"/>
    <x v="348"/>
    <x v="1"/>
    <n v="88778.66"/>
    <n v="0.37301957983193279"/>
    <x v="2"/>
    <s v="UPI"/>
    <n v="2"/>
    <s v="No"/>
  </r>
  <r>
    <s v="ORD01533"/>
    <d v="2024-05-21T00:00:00"/>
    <s v="2024"/>
    <n v="5"/>
    <x v="4"/>
    <d v="2024-05-27T00:00:00"/>
    <n v="6"/>
    <s v="CUST9599"/>
    <s v="Uthkarsh Seth"/>
    <x v="0"/>
    <n v="22"/>
    <s v="Senior"/>
    <s v="Delhi"/>
    <x v="4"/>
    <x v="0"/>
    <x v="4"/>
    <x v="24"/>
    <n v="4"/>
    <n v="1200"/>
    <n v="25"/>
    <x v="11"/>
    <x v="0"/>
    <n v="1607.14"/>
    <n v="0.44642777777777781"/>
    <x v="1"/>
    <s v="Card"/>
    <n v="2"/>
    <s v="No"/>
  </r>
  <r>
    <s v="ORD01543"/>
    <d v="2026-05-16T00:00:00"/>
    <s v="2026"/>
    <n v="5"/>
    <x v="4"/>
    <d v="2026-05-17T00:00:00"/>
    <n v="1"/>
    <s v="CUST5841"/>
    <s v="Onkar Ranganathan"/>
    <x v="0"/>
    <n v="34"/>
    <s v="Senior"/>
    <s v="Mumbai"/>
    <x v="7"/>
    <x v="3"/>
    <x v="3"/>
    <x v="20"/>
    <n v="6"/>
    <n v="1500"/>
    <n v="25"/>
    <x v="302"/>
    <x v="0"/>
    <n v="1726.77"/>
    <n v="0.25581777777777776"/>
    <x v="2"/>
    <s v="Card"/>
    <n v="3"/>
    <s v="No"/>
  </r>
  <r>
    <s v="ORD01546"/>
    <d v="2024-05-22T00:00:00"/>
    <s v="2024"/>
    <n v="5"/>
    <x v="4"/>
    <d v="2024-05-28T00:00:00"/>
    <n v="6"/>
    <s v="CUST1943"/>
    <s v="Aniruddh Khalsa"/>
    <x v="1"/>
    <n v="52"/>
    <s v="Senior"/>
    <s v="Mumbai"/>
    <x v="7"/>
    <x v="3"/>
    <x v="2"/>
    <x v="15"/>
    <n v="5"/>
    <n v="15000"/>
    <n v="5"/>
    <x v="247"/>
    <x v="1"/>
    <n v="8387.74"/>
    <n v="0.11772266666666667"/>
    <x v="2"/>
    <s v="Card"/>
    <n v="1"/>
    <s v="No"/>
  </r>
  <r>
    <s v="ORD01561"/>
    <d v="2024-05-23T00:00:00"/>
    <s v="2024"/>
    <n v="5"/>
    <x v="4"/>
    <d v="2024-05-30T00:00:00"/>
    <n v="7"/>
    <s v="CUST3022"/>
    <s v="Abram Bhakta"/>
    <x v="0"/>
    <n v="43"/>
    <s v="Senior"/>
    <s v="Lucknow"/>
    <x v="0"/>
    <x v="0"/>
    <x v="1"/>
    <x v="1"/>
    <n v="3"/>
    <n v="40000"/>
    <n v="0"/>
    <x v="267"/>
    <x v="1"/>
    <n v="45664.7"/>
    <n v="0.38053916666666665"/>
    <x v="0"/>
    <s v="UPI"/>
    <n v="2"/>
    <s v="No"/>
  </r>
  <r>
    <s v="ORD01564"/>
    <d v="2026-05-18T00:00:00"/>
    <s v="2026"/>
    <n v="5"/>
    <x v="4"/>
    <d v="2026-05-23T00:00:00"/>
    <n v="5"/>
    <s v="CUST3855"/>
    <s v="Nehmat Buch"/>
    <x v="0"/>
    <n v="36"/>
    <s v="Senior"/>
    <s v="Ahmedabad"/>
    <x v="5"/>
    <x v="3"/>
    <x v="3"/>
    <x v="20"/>
    <n v="6"/>
    <n v="1500"/>
    <n v="5"/>
    <x v="95"/>
    <x v="0"/>
    <n v="3460.86"/>
    <n v="0.40477894736842107"/>
    <x v="1"/>
    <s v="UPI"/>
    <n v="4"/>
    <s v="No"/>
  </r>
  <r>
    <s v="ORD01572"/>
    <d v="2025-05-17T00:00:00"/>
    <s v="2025"/>
    <n v="5"/>
    <x v="4"/>
    <d v="2025-05-19T00:00:00"/>
    <n v="2"/>
    <s v="CUST7313"/>
    <s v="Alia Doctor"/>
    <x v="0"/>
    <n v="43"/>
    <s v="Senior"/>
    <s v="Bhubaneswar"/>
    <x v="8"/>
    <x v="2"/>
    <x v="1"/>
    <x v="18"/>
    <n v="5"/>
    <n v="18000"/>
    <n v="25"/>
    <x v="129"/>
    <x v="1"/>
    <n v="20941.62"/>
    <n v="0.3102462222222222"/>
    <x v="0"/>
    <s v="Cash"/>
    <n v="5"/>
    <s v="No"/>
  </r>
  <r>
    <s v="ORD01578"/>
    <d v="2025-05-27T00:00:00"/>
    <s v="2025"/>
    <n v="5"/>
    <x v="4"/>
    <d v="2025-05-31T00:00:00"/>
    <n v="4"/>
    <s v="CUST9037"/>
    <s v="Keya Dubey"/>
    <x v="1"/>
    <n v="32"/>
    <s v="Senior"/>
    <s v="Bengaluru"/>
    <x v="1"/>
    <x v="1"/>
    <x v="0"/>
    <x v="19"/>
    <n v="3"/>
    <n v="1200"/>
    <n v="15"/>
    <x v="178"/>
    <x v="0"/>
    <n v="678.67"/>
    <n v="0.2217875816993464"/>
    <x v="0"/>
    <s v="Cash"/>
    <n v="1"/>
    <s v="No"/>
  </r>
  <r>
    <s v="ORD01586"/>
    <d v="2025-05-21T00:00:00"/>
    <s v="2025"/>
    <n v="5"/>
    <x v="4"/>
    <d v="2025-05-27T00:00:00"/>
    <n v="6"/>
    <s v="CUST7228"/>
    <s v="Sana Ghose"/>
    <x v="0"/>
    <n v="38"/>
    <s v="Senior"/>
    <s v="Mumbai"/>
    <x v="7"/>
    <x v="3"/>
    <x v="1"/>
    <x v="5"/>
    <n v="8"/>
    <n v="2000"/>
    <n v="25"/>
    <x v="35"/>
    <x v="1"/>
    <n v="5366.58"/>
    <n v="0.44721499999999997"/>
    <x v="2"/>
    <s v="Cash"/>
    <n v="3"/>
    <s v="No"/>
  </r>
  <r>
    <s v="ORD01597"/>
    <d v="2024-05-23T00:00:00"/>
    <s v="2024"/>
    <n v="5"/>
    <x v="4"/>
    <d v="2024-05-24T00:00:00"/>
    <n v="1"/>
    <s v="CUST5277"/>
    <s v="Elakshi Mammen"/>
    <x v="1"/>
    <n v="53"/>
    <s v="Senior"/>
    <s v="Pune"/>
    <x v="7"/>
    <x v="3"/>
    <x v="2"/>
    <x v="14"/>
    <n v="6"/>
    <n v="30000"/>
    <n v="15"/>
    <x v="169"/>
    <x v="1"/>
    <n v="48078.69"/>
    <n v="0.31423980392156864"/>
    <x v="1"/>
    <s v="Cash"/>
    <n v="1"/>
    <s v="Yes"/>
  </r>
  <r>
    <s v="ORD01615"/>
    <d v="2026-05-11T00:00:00"/>
    <s v="2026"/>
    <n v="5"/>
    <x v="4"/>
    <d v="2026-05-12T00:00:00"/>
    <n v="1"/>
    <s v="CUST3828"/>
    <s v="Samaira Dar"/>
    <x v="0"/>
    <n v="27"/>
    <s v="Senior"/>
    <s v="Jaipur"/>
    <x v="2"/>
    <x v="0"/>
    <x v="3"/>
    <x v="17"/>
    <n v="4"/>
    <n v="450"/>
    <n v="5"/>
    <x v="284"/>
    <x v="0"/>
    <n v="435.8"/>
    <n v="0.25485380116959067"/>
    <x v="0"/>
    <s v="UPI"/>
    <n v="2"/>
    <s v="No"/>
  </r>
  <r>
    <s v="ORD01632"/>
    <d v="2026-05-10T00:00:00"/>
    <s v="2026"/>
    <n v="5"/>
    <x v="4"/>
    <d v="2026-05-15T00:00:00"/>
    <n v="5"/>
    <s v="CUST5549"/>
    <s v="Ishita Balay"/>
    <x v="0"/>
    <n v="59"/>
    <s v="Senior"/>
    <s v="Chennai"/>
    <x v="6"/>
    <x v="1"/>
    <x v="0"/>
    <x v="19"/>
    <n v="2"/>
    <n v="1200"/>
    <n v="25"/>
    <x v="100"/>
    <x v="0"/>
    <n v="463.78"/>
    <n v="0.25765555555555553"/>
    <x v="0"/>
    <s v="UPI"/>
    <n v="1"/>
    <s v="No"/>
  </r>
  <r>
    <s v="ORD01645"/>
    <d v="2025-05-03T00:00:00"/>
    <s v="2025"/>
    <n v="5"/>
    <x v="4"/>
    <d v="2025-05-09T00:00:00"/>
    <n v="6"/>
    <s v="CUST1147"/>
    <s v="Ayesha Subramaniam"/>
    <x v="1"/>
    <n v="65"/>
    <s v="Senior"/>
    <s v="Pune"/>
    <x v="7"/>
    <x v="3"/>
    <x v="2"/>
    <x v="12"/>
    <n v="1"/>
    <n v="25000"/>
    <n v="15"/>
    <x v="390"/>
    <x v="1"/>
    <n v="7568.38"/>
    <n v="0.35615905882352944"/>
    <x v="1"/>
    <s v="UPI"/>
    <n v="4"/>
    <s v="No"/>
  </r>
  <r>
    <s v="ORD01651"/>
    <d v="2025-05-01T00:00:00"/>
    <s v="2025"/>
    <n v="5"/>
    <x v="4"/>
    <d v="2025-05-06T00:00:00"/>
    <n v="5"/>
    <s v="CUST2002"/>
    <s v="Eva Raj"/>
    <x v="0"/>
    <n v="52"/>
    <s v="Senior"/>
    <s v="Chennai"/>
    <x v="6"/>
    <x v="1"/>
    <x v="4"/>
    <x v="24"/>
    <n v="5"/>
    <n v="1200"/>
    <n v="10"/>
    <x v="234"/>
    <x v="0"/>
    <n v="1447.04"/>
    <n v="0.26797037037037036"/>
    <x v="1"/>
    <s v="Cash"/>
    <n v="2"/>
    <s v="Yes"/>
  </r>
  <r>
    <s v="ORD01662"/>
    <d v="2026-05-02T00:00:00"/>
    <s v="2026"/>
    <n v="5"/>
    <x v="4"/>
    <d v="2026-05-09T00:00:00"/>
    <n v="7"/>
    <s v="CUST1923"/>
    <s v="Krish Keer"/>
    <x v="0"/>
    <n v="65"/>
    <s v="Senior"/>
    <s v="Mumbai"/>
    <x v="7"/>
    <x v="3"/>
    <x v="3"/>
    <x v="20"/>
    <n v="3"/>
    <n v="1500"/>
    <n v="0"/>
    <x v="148"/>
    <x v="0"/>
    <n v="559.42999999999995"/>
    <n v="0.12431777777777776"/>
    <x v="0"/>
    <s v="Card"/>
    <n v="1"/>
    <s v="No"/>
  </r>
  <r>
    <s v="ORD01669"/>
    <d v="2025-05-25T00:00:00"/>
    <s v="2025"/>
    <n v="5"/>
    <x v="4"/>
    <d v="2025-05-31T00:00:00"/>
    <n v="6"/>
    <s v="CUST4293"/>
    <s v="Manjari Bail"/>
    <x v="0"/>
    <n v="59"/>
    <s v="Senior"/>
    <s v="Lucknow"/>
    <x v="0"/>
    <x v="0"/>
    <x v="0"/>
    <x v="19"/>
    <n v="7"/>
    <n v="1200"/>
    <n v="0"/>
    <x v="172"/>
    <x v="0"/>
    <n v="2271.84"/>
    <n v="0.2704571428571429"/>
    <x v="2"/>
    <s v="Cash"/>
    <n v="5"/>
    <s v="No"/>
  </r>
  <r>
    <s v="ORD01674"/>
    <d v="2026-05-11T00:00:00"/>
    <s v="2026"/>
    <n v="5"/>
    <x v="4"/>
    <d v="2026-05-14T00:00:00"/>
    <n v="3"/>
    <s v="CUST7161"/>
    <s v="Oorja Vohra"/>
    <x v="1"/>
    <n v="34"/>
    <s v="Senior"/>
    <s v="Ahmedabad"/>
    <x v="5"/>
    <x v="3"/>
    <x v="1"/>
    <x v="18"/>
    <n v="1"/>
    <n v="18000"/>
    <n v="25"/>
    <x v="49"/>
    <x v="1"/>
    <n v="5900.5"/>
    <n v="0.43707407407407406"/>
    <x v="1"/>
    <s v="UPI"/>
    <n v="1"/>
    <s v="No"/>
  </r>
  <r>
    <s v="ORD01675"/>
    <d v="2025-05-28T00:00:00"/>
    <s v="2025"/>
    <n v="5"/>
    <x v="4"/>
    <d v="2025-06-01T00:00:00"/>
    <n v="4"/>
    <s v="CUST4733"/>
    <s v="Anvi Sampath"/>
    <x v="0"/>
    <n v="52"/>
    <s v="Senior"/>
    <s v="Mumbai"/>
    <x v="7"/>
    <x v="3"/>
    <x v="4"/>
    <x v="9"/>
    <n v="2"/>
    <n v="1800"/>
    <n v="25"/>
    <x v="31"/>
    <x v="0"/>
    <n v="1134.69"/>
    <n v="0.42025555555555555"/>
    <x v="1"/>
    <s v="UPI"/>
    <n v="5"/>
    <s v="No"/>
  </r>
  <r>
    <s v="ORD01676"/>
    <d v="2025-05-24T00:00:00"/>
    <s v="2025"/>
    <n v="5"/>
    <x v="4"/>
    <d v="2025-05-27T00:00:00"/>
    <n v="3"/>
    <s v="CUST3788"/>
    <s v="Tanya Toor"/>
    <x v="1"/>
    <n v="42"/>
    <s v="Senior"/>
    <s v="Pune"/>
    <x v="7"/>
    <x v="3"/>
    <x v="0"/>
    <x v="11"/>
    <n v="5"/>
    <n v="4000"/>
    <n v="20"/>
    <x v="296"/>
    <x v="1"/>
    <n v="2993.94"/>
    <n v="0.18712125000000002"/>
    <x v="1"/>
    <s v="UPI"/>
    <n v="5"/>
    <s v="No"/>
  </r>
  <r>
    <s v="ORD01682"/>
    <d v="2026-05-05T00:00:00"/>
    <s v="2026"/>
    <n v="5"/>
    <x v="4"/>
    <d v="2026-05-09T00:00:00"/>
    <n v="4"/>
    <s v="CUST8667"/>
    <s v="Taran Balan"/>
    <x v="0"/>
    <n v="41"/>
    <s v="Senior"/>
    <s v="Ahmedabad"/>
    <x v="5"/>
    <x v="3"/>
    <x v="2"/>
    <x v="12"/>
    <n v="7"/>
    <n v="25000"/>
    <n v="15"/>
    <x v="240"/>
    <x v="1"/>
    <n v="36470.47"/>
    <n v="0.24517963025210085"/>
    <x v="0"/>
    <s v="Card"/>
    <n v="2"/>
    <s v="No"/>
  </r>
  <r>
    <s v="ORD01714"/>
    <d v="2024-05-19T00:00:00"/>
    <s v="2024"/>
    <n v="5"/>
    <x v="4"/>
    <d v="2024-05-21T00:00:00"/>
    <n v="2"/>
    <s v="CUST1278"/>
    <s v="Vaibhav Dave"/>
    <x v="1"/>
    <n v="37"/>
    <s v="Senior"/>
    <s v="Patna"/>
    <x v="9"/>
    <x v="2"/>
    <x v="3"/>
    <x v="22"/>
    <n v="3"/>
    <n v="300"/>
    <n v="15"/>
    <x v="74"/>
    <x v="0"/>
    <n v="179.04"/>
    <n v="0.2340392156862745"/>
    <x v="0"/>
    <s v="Cash"/>
    <n v="2"/>
    <s v="No"/>
  </r>
  <r>
    <s v="ORD01718"/>
    <d v="2025-05-29T00:00:00"/>
    <s v="2025"/>
    <n v="5"/>
    <x v="4"/>
    <d v="2025-06-03T00:00:00"/>
    <n v="5"/>
    <s v="CUST8011"/>
    <s v="Nitara Rana"/>
    <x v="1"/>
    <n v="26"/>
    <s v="Senior"/>
    <s v="Mumbai"/>
    <x v="7"/>
    <x v="3"/>
    <x v="3"/>
    <x v="22"/>
    <n v="1"/>
    <n v="300"/>
    <n v="0"/>
    <x v="412"/>
    <x v="0"/>
    <n v="82.48"/>
    <n v="0.27493333333333336"/>
    <x v="0"/>
    <s v="Card"/>
    <n v="3"/>
    <s v="No"/>
  </r>
  <r>
    <s v="ORD01725"/>
    <d v="2024-05-21T00:00:00"/>
    <s v="2024"/>
    <n v="5"/>
    <x v="4"/>
    <d v="2024-05-22T00:00:00"/>
    <n v="1"/>
    <s v="CUST5130"/>
    <s v="Nirvaan Sant"/>
    <x v="0"/>
    <n v="43"/>
    <s v="Senior"/>
    <s v="Hyderabad"/>
    <x v="10"/>
    <x v="1"/>
    <x v="1"/>
    <x v="18"/>
    <n v="2"/>
    <n v="18000"/>
    <n v="15"/>
    <x v="211"/>
    <x v="1"/>
    <n v="7689.75"/>
    <n v="0.25129901960784312"/>
    <x v="2"/>
    <s v="Cash"/>
    <n v="2"/>
    <s v="No"/>
  </r>
  <r>
    <s v="ORD01728"/>
    <d v="2026-05-05T00:00:00"/>
    <s v="2026"/>
    <n v="5"/>
    <x v="4"/>
    <d v="2026-05-08T00:00:00"/>
    <n v="3"/>
    <s v="CUST4590"/>
    <s v="Anaya Yadav"/>
    <x v="0"/>
    <n v="45"/>
    <s v="Senior"/>
    <s v="Bengaluru"/>
    <x v="1"/>
    <x v="1"/>
    <x v="1"/>
    <x v="10"/>
    <n v="8"/>
    <n v="25000"/>
    <n v="0"/>
    <x v="164"/>
    <x v="1"/>
    <n v="24930.16"/>
    <n v="0.12465080000000001"/>
    <x v="0"/>
    <s v="Card"/>
    <n v="5"/>
    <s v="No"/>
  </r>
  <r>
    <s v="ORD01737"/>
    <d v="2026-05-18T00:00:00"/>
    <s v="2026"/>
    <n v="5"/>
    <x v="4"/>
    <d v="2026-05-20T00:00:00"/>
    <n v="2"/>
    <s v="CUST4969"/>
    <s v="Mishti D’Alia"/>
    <x v="0"/>
    <n v="47"/>
    <s v="Senior"/>
    <s v="Bengaluru"/>
    <x v="1"/>
    <x v="1"/>
    <x v="1"/>
    <x v="2"/>
    <n v="3"/>
    <n v="55000"/>
    <n v="5"/>
    <x v="294"/>
    <x v="1"/>
    <n v="16574.240000000002"/>
    <n v="0.1057367783094099"/>
    <x v="1"/>
    <s v="UPI"/>
    <n v="2"/>
    <s v="No"/>
  </r>
  <r>
    <s v="ORD01751"/>
    <d v="2024-05-31T00:00:00"/>
    <s v="2024"/>
    <n v="5"/>
    <x v="4"/>
    <d v="2024-06-02T00:00:00"/>
    <n v="2"/>
    <s v="CUST1480"/>
    <s v="Seher Chakraborty"/>
    <x v="0"/>
    <n v="63"/>
    <s v="Senior"/>
    <s v="Delhi"/>
    <x v="4"/>
    <x v="0"/>
    <x v="1"/>
    <x v="5"/>
    <n v="7"/>
    <n v="2000"/>
    <n v="0"/>
    <x v="90"/>
    <x v="1"/>
    <n v="2263.4"/>
    <n v="0.16167142857142858"/>
    <x v="2"/>
    <s v="Cash"/>
    <n v="2"/>
    <s v="No"/>
  </r>
  <r>
    <s v="ORD01758"/>
    <d v="2025-05-26T00:00:00"/>
    <s v="2025"/>
    <n v="5"/>
    <x v="4"/>
    <d v="2025-05-30T00:00:00"/>
    <n v="4"/>
    <s v="CUST3533"/>
    <s v="Bhavin Lad"/>
    <x v="0"/>
    <n v="30"/>
    <s v="Senior"/>
    <s v="Bhubaneswar"/>
    <x v="8"/>
    <x v="2"/>
    <x v="0"/>
    <x v="11"/>
    <n v="7"/>
    <n v="4000"/>
    <n v="10"/>
    <x v="150"/>
    <x v="1"/>
    <n v="7096.51"/>
    <n v="0.28160753968253971"/>
    <x v="0"/>
    <s v="UPI"/>
    <n v="1"/>
    <s v="No"/>
  </r>
  <r>
    <s v="ORD01767"/>
    <d v="2024-05-23T00:00:00"/>
    <s v="2024"/>
    <n v="5"/>
    <x v="4"/>
    <d v="2024-05-27T00:00:00"/>
    <n v="4"/>
    <s v="CUST5015"/>
    <s v="Arnav Sule"/>
    <x v="0"/>
    <n v="60"/>
    <s v="Senior"/>
    <s v="Kolkata"/>
    <x v="3"/>
    <x v="2"/>
    <x v="4"/>
    <x v="9"/>
    <n v="5"/>
    <n v="1800"/>
    <n v="20"/>
    <x v="69"/>
    <x v="0"/>
    <n v="3011.4"/>
    <n v="0.41825000000000001"/>
    <x v="2"/>
    <s v="UPI"/>
    <n v="1"/>
    <s v="No"/>
  </r>
  <r>
    <s v="ORD01768"/>
    <d v="2026-05-12T00:00:00"/>
    <s v="2026"/>
    <n v="5"/>
    <x v="4"/>
    <d v="2026-05-16T00:00:00"/>
    <n v="4"/>
    <s v="CUST7891"/>
    <s v="Fateh Bhat"/>
    <x v="1"/>
    <n v="27"/>
    <s v="Senior"/>
    <s v="Jaipur"/>
    <x v="2"/>
    <x v="0"/>
    <x v="0"/>
    <x v="11"/>
    <n v="7"/>
    <n v="4000"/>
    <n v="0"/>
    <x v="4"/>
    <x v="1"/>
    <n v="9463.44"/>
    <n v="0.33798"/>
    <x v="0"/>
    <s v="Cash"/>
    <n v="2"/>
    <s v="No"/>
  </r>
  <r>
    <s v="ORD01785"/>
    <d v="2024-05-31T00:00:00"/>
    <s v="2024"/>
    <n v="5"/>
    <x v="4"/>
    <d v="2024-06-01T00:00:00"/>
    <n v="1"/>
    <s v="CUST3952"/>
    <s v="Alia Luthra"/>
    <x v="1"/>
    <n v="54"/>
    <s v="Senior"/>
    <s v="Lucknow"/>
    <x v="0"/>
    <x v="0"/>
    <x v="1"/>
    <x v="2"/>
    <n v="5"/>
    <n v="55000"/>
    <n v="5"/>
    <x v="363"/>
    <x v="1"/>
    <n v="55512.26"/>
    <n v="0.21248711961722488"/>
    <x v="2"/>
    <s v="Card"/>
    <n v="3"/>
    <s v="No"/>
  </r>
  <r>
    <s v="ORD01808"/>
    <d v="2025-05-04T00:00:00"/>
    <s v="2025"/>
    <n v="5"/>
    <x v="4"/>
    <d v="2025-05-08T00:00:00"/>
    <n v="4"/>
    <s v="CUST1679"/>
    <s v="Chirag Dhawan"/>
    <x v="1"/>
    <n v="49"/>
    <s v="Senior"/>
    <s v="Bhubaneswar"/>
    <x v="8"/>
    <x v="2"/>
    <x v="3"/>
    <x v="21"/>
    <n v="4"/>
    <n v="60"/>
    <n v="5"/>
    <x v="219"/>
    <x v="0"/>
    <n v="32.33"/>
    <n v="0.14179824561403509"/>
    <x v="1"/>
    <s v="UPI"/>
    <n v="2"/>
    <s v="No"/>
  </r>
  <r>
    <s v="ORD01814"/>
    <d v="2025-05-07T00:00:00"/>
    <s v="2025"/>
    <n v="5"/>
    <x v="4"/>
    <d v="2025-05-08T00:00:00"/>
    <n v="1"/>
    <s v="CUST3777"/>
    <s v="Hunar Jain"/>
    <x v="0"/>
    <n v="33"/>
    <s v="Senior"/>
    <s v="Pune"/>
    <x v="7"/>
    <x v="3"/>
    <x v="1"/>
    <x v="5"/>
    <n v="3"/>
    <n v="2000"/>
    <n v="20"/>
    <x v="7"/>
    <x v="0"/>
    <n v="2140.77"/>
    <n v="0.44599375000000002"/>
    <x v="1"/>
    <s v="UPI"/>
    <n v="1"/>
    <s v="No"/>
  </r>
  <r>
    <s v="ORD01832"/>
    <d v="2024-05-28T00:00:00"/>
    <s v="2024"/>
    <n v="5"/>
    <x v="4"/>
    <d v="2024-05-31T00:00:00"/>
    <n v="3"/>
    <s v="CUST7784"/>
    <s v="Saksham Kalla"/>
    <x v="1"/>
    <n v="26"/>
    <s v="Senior"/>
    <s v="Bhubaneswar"/>
    <x v="8"/>
    <x v="2"/>
    <x v="3"/>
    <x v="20"/>
    <n v="7"/>
    <n v="1500"/>
    <n v="20"/>
    <x v="172"/>
    <x v="0"/>
    <n v="1061.6300000000001"/>
    <n v="0.12638452380952384"/>
    <x v="0"/>
    <s v="Cash"/>
    <n v="1"/>
    <s v="No"/>
  </r>
  <r>
    <s v="ORD01834"/>
    <d v="2024-05-26T00:00:00"/>
    <s v="2024"/>
    <n v="5"/>
    <x v="4"/>
    <d v="2024-06-02T00:00:00"/>
    <n v="7"/>
    <s v="CUST2802"/>
    <s v="Tara Bhatnagar"/>
    <x v="0"/>
    <n v="51"/>
    <s v="Senior"/>
    <s v="Pune"/>
    <x v="7"/>
    <x v="3"/>
    <x v="4"/>
    <x v="16"/>
    <n v="8"/>
    <n v="800"/>
    <n v="25"/>
    <x v="7"/>
    <x v="0"/>
    <n v="746.69"/>
    <n v="0.15556041666666667"/>
    <x v="0"/>
    <s v="Card"/>
    <n v="5"/>
    <s v="No"/>
  </r>
  <r>
    <s v="ORD01854"/>
    <d v="2024-05-29T00:00:00"/>
    <s v="2024"/>
    <n v="5"/>
    <x v="4"/>
    <d v="2024-06-03T00:00:00"/>
    <n v="5"/>
    <s v="CUST2966"/>
    <s v="Ira Hari"/>
    <x v="1"/>
    <n v="21"/>
    <s v="Senior"/>
    <s v="Bhubaneswar"/>
    <x v="8"/>
    <x v="2"/>
    <x v="2"/>
    <x v="7"/>
    <n v="4"/>
    <n v="5000"/>
    <n v="25"/>
    <x v="107"/>
    <x v="1"/>
    <n v="2017.89"/>
    <n v="0.13452600000000001"/>
    <x v="2"/>
    <s v="UPI"/>
    <n v="3"/>
    <s v="No"/>
  </r>
  <r>
    <s v="ORD01856"/>
    <d v="2026-05-11T00:00:00"/>
    <s v="2026"/>
    <n v="5"/>
    <x v="4"/>
    <d v="2026-05-17T00:00:00"/>
    <n v="6"/>
    <s v="CUST3336"/>
    <s v="Lavanya Kala"/>
    <x v="1"/>
    <n v="28"/>
    <s v="Senior"/>
    <s v="Bhubaneswar"/>
    <x v="8"/>
    <x v="2"/>
    <x v="4"/>
    <x v="9"/>
    <n v="7"/>
    <n v="1800"/>
    <n v="20"/>
    <x v="371"/>
    <x v="1"/>
    <n v="4470.49"/>
    <n v="0.44350099206349203"/>
    <x v="2"/>
    <s v="Card"/>
    <n v="1"/>
    <s v="No"/>
  </r>
  <r>
    <s v="ORD01866"/>
    <d v="2025-05-11T00:00:00"/>
    <s v="2025"/>
    <n v="5"/>
    <x v="4"/>
    <d v="2025-05-14T00:00:00"/>
    <n v="3"/>
    <s v="CUST2989"/>
    <s v="Hansh Master"/>
    <x v="0"/>
    <n v="34"/>
    <s v="Senior"/>
    <s v="Lucknow"/>
    <x v="0"/>
    <x v="0"/>
    <x v="2"/>
    <x v="3"/>
    <n v="5"/>
    <n v="7000"/>
    <n v="20"/>
    <x v="4"/>
    <x v="1"/>
    <n v="4631.63"/>
    <n v="0.16541535714285716"/>
    <x v="1"/>
    <s v="Cash"/>
    <n v="1"/>
    <s v="No"/>
  </r>
  <r>
    <s v="ORD01873"/>
    <d v="2025-05-31T00:00:00"/>
    <s v="2025"/>
    <n v="5"/>
    <x v="4"/>
    <d v="2025-06-05T00:00:00"/>
    <n v="5"/>
    <s v="CUST7692"/>
    <s v="Drishya Deshpande"/>
    <x v="1"/>
    <n v="24"/>
    <s v="Senior"/>
    <s v="Lucknow"/>
    <x v="0"/>
    <x v="0"/>
    <x v="3"/>
    <x v="21"/>
    <n v="6"/>
    <n v="60"/>
    <n v="15"/>
    <x v="52"/>
    <x v="0"/>
    <n v="121.32"/>
    <n v="0.39647058823529407"/>
    <x v="2"/>
    <s v="UPI"/>
    <n v="3"/>
    <s v="No"/>
  </r>
  <r>
    <s v="ORD01882"/>
    <d v="2025-05-20T00:00:00"/>
    <s v="2025"/>
    <n v="5"/>
    <x v="4"/>
    <d v="2025-05-26T00:00:00"/>
    <n v="6"/>
    <s v="CUST9059"/>
    <s v="Raunak Sarma"/>
    <x v="1"/>
    <n v="18"/>
    <s v="Teen"/>
    <s v="Hyderabad"/>
    <x v="10"/>
    <x v="1"/>
    <x v="4"/>
    <x v="16"/>
    <n v="4"/>
    <n v="800"/>
    <n v="0"/>
    <x v="254"/>
    <x v="0"/>
    <n v="637.16"/>
    <n v="0.1991125"/>
    <x v="2"/>
    <s v="Cash"/>
    <n v="3"/>
    <s v="No"/>
  </r>
  <r>
    <s v="ORD01885"/>
    <d v="2026-05-15T00:00:00"/>
    <s v="2026"/>
    <n v="5"/>
    <x v="4"/>
    <d v="2026-05-16T00:00:00"/>
    <n v="1"/>
    <s v="CUST3483"/>
    <s v="Farhan Chhabra"/>
    <x v="1"/>
    <n v="38"/>
    <s v="Senior"/>
    <s v="Chennai"/>
    <x v="6"/>
    <x v="1"/>
    <x v="0"/>
    <x v="23"/>
    <n v="2"/>
    <n v="900"/>
    <n v="15"/>
    <x v="108"/>
    <x v="0"/>
    <n v="537.23"/>
    <n v="0.35113071895424836"/>
    <x v="2"/>
    <s v="Card"/>
    <n v="4"/>
    <s v="No"/>
  </r>
  <r>
    <s v="ORD01898"/>
    <d v="2024-05-29T00:00:00"/>
    <s v="2024"/>
    <n v="5"/>
    <x v="4"/>
    <d v="2024-06-04T00:00:00"/>
    <n v="6"/>
    <s v="CUST4058"/>
    <s v="Vidur Saini"/>
    <x v="1"/>
    <n v="20"/>
    <s v="Teen"/>
    <s v="Hyderabad"/>
    <x v="10"/>
    <x v="1"/>
    <x v="0"/>
    <x v="11"/>
    <n v="7"/>
    <n v="4000"/>
    <n v="0"/>
    <x v="4"/>
    <x v="1"/>
    <n v="11296.13"/>
    <n v="0.40343321428571427"/>
    <x v="0"/>
    <s v="UPI"/>
    <n v="4"/>
    <s v="No"/>
  </r>
  <r>
    <s v="ORD01901"/>
    <d v="2024-05-26T00:00:00"/>
    <s v="2024"/>
    <n v="5"/>
    <x v="4"/>
    <d v="2024-05-29T00:00:00"/>
    <n v="3"/>
    <s v="CUST9673"/>
    <s v="Dishani Bala"/>
    <x v="0"/>
    <n v="36"/>
    <s v="Senior"/>
    <s v="Pune"/>
    <x v="7"/>
    <x v="3"/>
    <x v="4"/>
    <x v="13"/>
    <n v="7"/>
    <n v="4500"/>
    <n v="5"/>
    <x v="306"/>
    <x v="1"/>
    <n v="4385.97"/>
    <n v="0.14656541353383459"/>
    <x v="0"/>
    <s v="Card"/>
    <n v="5"/>
    <s v="No"/>
  </r>
  <r>
    <s v="ORD01905"/>
    <d v="2024-05-31T00:00:00"/>
    <s v="2024"/>
    <n v="5"/>
    <x v="4"/>
    <d v="2024-06-02T00:00:00"/>
    <n v="2"/>
    <s v="CUST2477"/>
    <s v="Nirvaan Contractor"/>
    <x v="1"/>
    <n v="49"/>
    <s v="Senior"/>
    <s v="Bengaluru"/>
    <x v="1"/>
    <x v="1"/>
    <x v="4"/>
    <x v="13"/>
    <n v="1"/>
    <n v="4500"/>
    <n v="10"/>
    <x v="24"/>
    <x v="0"/>
    <n v="1076.0999999999999"/>
    <n v="0.26570370370370366"/>
    <x v="2"/>
    <s v="Card"/>
    <n v="5"/>
    <s v="Yes"/>
  </r>
  <r>
    <s v="ORD01918"/>
    <d v="2025-05-22T00:00:00"/>
    <s v="2025"/>
    <n v="5"/>
    <x v="4"/>
    <d v="2025-05-28T00:00:00"/>
    <n v="6"/>
    <s v="CUST3466"/>
    <s v="Pihu Khare"/>
    <x v="0"/>
    <n v="49"/>
    <s v="Senior"/>
    <s v="Jaipur"/>
    <x v="2"/>
    <x v="0"/>
    <x v="3"/>
    <x v="22"/>
    <n v="4"/>
    <n v="300"/>
    <n v="5"/>
    <x v="179"/>
    <x v="0"/>
    <n v="138.25"/>
    <n v="0.12127192982456141"/>
    <x v="1"/>
    <s v="Cash"/>
    <n v="4"/>
    <s v="No"/>
  </r>
  <r>
    <s v="ORD01922"/>
    <d v="2026-05-03T00:00:00"/>
    <s v="2026"/>
    <n v="5"/>
    <x v="4"/>
    <d v="2026-05-08T00:00:00"/>
    <n v="5"/>
    <s v="CUST1039"/>
    <s v="Kiara Yogi"/>
    <x v="1"/>
    <n v="28"/>
    <s v="Senior"/>
    <s v="Hyderabad"/>
    <x v="10"/>
    <x v="1"/>
    <x v="1"/>
    <x v="10"/>
    <n v="7"/>
    <n v="25000"/>
    <n v="5"/>
    <x v="322"/>
    <x v="1"/>
    <n v="27980.28"/>
    <n v="0.16830243609022555"/>
    <x v="0"/>
    <s v="UPI"/>
    <n v="3"/>
    <s v="No"/>
  </r>
  <r>
    <s v="ORD01949"/>
    <d v="2025-05-04T00:00:00"/>
    <s v="2025"/>
    <n v="5"/>
    <x v="4"/>
    <d v="2025-05-10T00:00:00"/>
    <n v="6"/>
    <s v="CUST9988"/>
    <s v="Hazel Bakshi"/>
    <x v="1"/>
    <n v="63"/>
    <s v="Senior"/>
    <s v="Kolkata"/>
    <x v="3"/>
    <x v="2"/>
    <x v="4"/>
    <x v="9"/>
    <n v="8"/>
    <n v="1800"/>
    <n v="15"/>
    <x v="425"/>
    <x v="1"/>
    <n v="1915.25"/>
    <n v="0.15647467320261438"/>
    <x v="2"/>
    <s v="Card"/>
    <n v="3"/>
    <s v="No"/>
  </r>
  <r>
    <s v="ORD01959"/>
    <d v="2025-05-08T00:00:00"/>
    <s v="2025"/>
    <n v="5"/>
    <x v="4"/>
    <d v="2025-05-15T00:00:00"/>
    <n v="7"/>
    <s v="CUST9847"/>
    <s v="Mishti Dani"/>
    <x v="1"/>
    <n v="59"/>
    <s v="Senior"/>
    <s v="Bengaluru"/>
    <x v="1"/>
    <x v="1"/>
    <x v="0"/>
    <x v="19"/>
    <n v="1"/>
    <n v="1200"/>
    <n v="25"/>
    <x v="132"/>
    <x v="0"/>
    <n v="144.33000000000001"/>
    <n v="0.16036666666666669"/>
    <x v="0"/>
    <s v="Cash"/>
    <n v="1"/>
    <s v="No"/>
  </r>
  <r>
    <s v="ORD01965"/>
    <d v="2025-05-09T00:00:00"/>
    <s v="2025"/>
    <n v="5"/>
    <x v="4"/>
    <d v="2025-05-14T00:00:00"/>
    <n v="5"/>
    <s v="CUST4428"/>
    <s v="Riaan Iyer"/>
    <x v="0"/>
    <n v="22"/>
    <s v="Senior"/>
    <s v="Pune"/>
    <x v="7"/>
    <x v="3"/>
    <x v="1"/>
    <x v="5"/>
    <n v="8"/>
    <n v="2000"/>
    <n v="0"/>
    <x v="296"/>
    <x v="1"/>
    <n v="3552.16"/>
    <n v="0.22200999999999999"/>
    <x v="2"/>
    <s v="Cash"/>
    <n v="1"/>
    <s v="No"/>
  </r>
  <r>
    <s v="ORD01966"/>
    <d v="2025-05-28T00:00:00"/>
    <s v="2025"/>
    <n v="5"/>
    <x v="4"/>
    <d v="2025-06-04T00:00:00"/>
    <n v="7"/>
    <s v="CUST6287"/>
    <s v="Emir Sachdeva"/>
    <x v="0"/>
    <n v="30"/>
    <s v="Senior"/>
    <s v="Delhi"/>
    <x v="4"/>
    <x v="0"/>
    <x v="0"/>
    <x v="4"/>
    <n v="2"/>
    <n v="3200"/>
    <n v="10"/>
    <x v="192"/>
    <x v="0"/>
    <n v="1326.39"/>
    <n v="0.23027604166666668"/>
    <x v="1"/>
    <s v="Cash"/>
    <n v="4"/>
    <s v="No"/>
  </r>
  <r>
    <s v="ORD01975"/>
    <d v="2024-05-18T00:00:00"/>
    <s v="2024"/>
    <n v="5"/>
    <x v="4"/>
    <d v="2024-05-19T00:00:00"/>
    <n v="1"/>
    <s v="CUST9415"/>
    <s v="Saanvi Keer"/>
    <x v="0"/>
    <n v="43"/>
    <s v="Senior"/>
    <s v="Kolkata"/>
    <x v="3"/>
    <x v="2"/>
    <x v="0"/>
    <x v="0"/>
    <n v="5"/>
    <n v="2500"/>
    <n v="0"/>
    <x v="97"/>
    <x v="1"/>
    <n v="4627.82"/>
    <n v="0.37022559999999999"/>
    <x v="1"/>
    <s v="UPI"/>
    <n v="3"/>
    <s v="No"/>
  </r>
  <r>
    <s v="ORD01984"/>
    <d v="2025-05-18T00:00:00"/>
    <s v="2025"/>
    <n v="5"/>
    <x v="4"/>
    <d v="2025-05-24T00:00:00"/>
    <n v="6"/>
    <s v="CUST7248"/>
    <s v="Amira Barman"/>
    <x v="1"/>
    <n v="40"/>
    <s v="Senior"/>
    <s v="Kolkata"/>
    <x v="3"/>
    <x v="2"/>
    <x v="2"/>
    <x v="15"/>
    <n v="8"/>
    <n v="15000"/>
    <n v="25"/>
    <x v="241"/>
    <x v="1"/>
    <n v="26681.84"/>
    <n v="0.29646488888888889"/>
    <x v="0"/>
    <s v="Cash"/>
    <n v="3"/>
    <s v="No"/>
  </r>
  <r>
    <s v="ORD01996"/>
    <d v="2025-05-06T00:00:00"/>
    <s v="2025"/>
    <n v="5"/>
    <x v="4"/>
    <d v="2025-05-08T00:00:00"/>
    <n v="2"/>
    <s v="CUST1312"/>
    <s v="Onkar Sharma"/>
    <x v="0"/>
    <n v="43"/>
    <s v="Senior"/>
    <s v="Delhi"/>
    <x v="4"/>
    <x v="0"/>
    <x v="2"/>
    <x v="15"/>
    <n v="3"/>
    <n v="15000"/>
    <n v="5"/>
    <x v="343"/>
    <x v="1"/>
    <n v="17207.34"/>
    <n v="0.40251087719298245"/>
    <x v="2"/>
    <s v="UPI"/>
    <n v="2"/>
    <s v="No"/>
  </r>
  <r>
    <s v="ORD02006"/>
    <d v="2025-05-16T00:00:00"/>
    <s v="2025"/>
    <n v="5"/>
    <x v="4"/>
    <d v="2025-05-22T00:00:00"/>
    <n v="6"/>
    <s v="CUST7680"/>
    <s v="Krish Singhal"/>
    <x v="0"/>
    <n v="58"/>
    <s v="Senior"/>
    <s v="Kolkata"/>
    <x v="3"/>
    <x v="2"/>
    <x v="0"/>
    <x v="23"/>
    <n v="4"/>
    <n v="900"/>
    <n v="5"/>
    <x v="144"/>
    <x v="0"/>
    <n v="1192.31"/>
    <n v="0.34862865497076023"/>
    <x v="1"/>
    <s v="Card"/>
    <n v="4"/>
    <s v="No"/>
  </r>
  <r>
    <s v="ORD02009"/>
    <d v="2026-05-07T00:00:00"/>
    <s v="2026"/>
    <n v="5"/>
    <x v="4"/>
    <d v="2026-05-12T00:00:00"/>
    <n v="5"/>
    <s v="CUST3410"/>
    <s v="Ishaan Kota"/>
    <x v="1"/>
    <n v="54"/>
    <s v="Senior"/>
    <s v="Jaipur"/>
    <x v="2"/>
    <x v="0"/>
    <x v="0"/>
    <x v="19"/>
    <n v="2"/>
    <n v="1200"/>
    <n v="15"/>
    <x v="62"/>
    <x v="0"/>
    <n v="849.33"/>
    <n v="0.41633823529411768"/>
    <x v="1"/>
    <s v="Card"/>
    <n v="2"/>
    <s v="No"/>
  </r>
  <r>
    <s v="ORD02033"/>
    <d v="2025-05-30T00:00:00"/>
    <s v="2025"/>
    <n v="5"/>
    <x v="4"/>
    <d v="2025-06-03T00:00:00"/>
    <n v="4"/>
    <s v="CUST1130"/>
    <s v="Shayak Kamdar"/>
    <x v="1"/>
    <n v="19"/>
    <s v="Teen"/>
    <s v="Bhubaneswar"/>
    <x v="8"/>
    <x v="2"/>
    <x v="1"/>
    <x v="2"/>
    <n v="5"/>
    <n v="55000"/>
    <n v="25"/>
    <x v="402"/>
    <x v="1"/>
    <n v="26329.16"/>
    <n v="0.12765653333333332"/>
    <x v="2"/>
    <s v="UPI"/>
    <n v="1"/>
    <s v="No"/>
  </r>
  <r>
    <s v="ORD02055"/>
    <d v="2024-05-20T00:00:00"/>
    <s v="2024"/>
    <n v="5"/>
    <x v="4"/>
    <d v="2024-05-21T00:00:00"/>
    <n v="1"/>
    <s v="CUST8952"/>
    <s v="Anahi Shetty"/>
    <x v="1"/>
    <n v="28"/>
    <s v="Senior"/>
    <s v="Kolkata"/>
    <x v="3"/>
    <x v="2"/>
    <x v="2"/>
    <x v="15"/>
    <n v="1"/>
    <n v="15000"/>
    <n v="10"/>
    <x v="49"/>
    <x v="1"/>
    <n v="5663.86"/>
    <n v="0.41954518518518519"/>
    <x v="2"/>
    <s v="Card"/>
    <n v="4"/>
    <s v="No"/>
  </r>
  <r>
    <s v="ORD02060"/>
    <d v="2025-05-05T00:00:00"/>
    <s v="2025"/>
    <n v="5"/>
    <x v="4"/>
    <d v="2025-05-08T00:00:00"/>
    <n v="3"/>
    <s v="CUST9064"/>
    <s v="Aarna Bhattacharyya"/>
    <x v="0"/>
    <n v="50"/>
    <s v="Senior"/>
    <s v="Patna"/>
    <x v="9"/>
    <x v="2"/>
    <x v="4"/>
    <x v="8"/>
    <n v="5"/>
    <n v="3500"/>
    <n v="0"/>
    <x v="239"/>
    <x v="1"/>
    <n v="3421.55"/>
    <n v="0.19551714285714286"/>
    <x v="2"/>
    <s v="Card"/>
    <n v="5"/>
    <s v="No"/>
  </r>
  <r>
    <s v="ORD02065"/>
    <d v="2025-05-01T00:00:00"/>
    <s v="2025"/>
    <n v="5"/>
    <x v="4"/>
    <d v="2025-05-02T00:00:00"/>
    <n v="1"/>
    <s v="CUST1980"/>
    <s v="Neelofar Rajagopalan"/>
    <x v="0"/>
    <n v="26"/>
    <s v="Senior"/>
    <s v="Mumbai"/>
    <x v="7"/>
    <x v="3"/>
    <x v="1"/>
    <x v="2"/>
    <n v="7"/>
    <n v="55000"/>
    <n v="15"/>
    <x v="426"/>
    <x v="1"/>
    <n v="75554.740000000005"/>
    <n v="0.23087773873185641"/>
    <x v="1"/>
    <s v="UPI"/>
    <n v="4"/>
    <s v="Yes"/>
  </r>
  <r>
    <s v="ORD02073"/>
    <d v="2024-05-27T00:00:00"/>
    <s v="2024"/>
    <n v="5"/>
    <x v="4"/>
    <d v="2024-05-31T00:00:00"/>
    <n v="4"/>
    <s v="CUST6987"/>
    <s v="Stuvan Karnik"/>
    <x v="1"/>
    <n v="38"/>
    <s v="Senior"/>
    <s v="Delhi"/>
    <x v="4"/>
    <x v="0"/>
    <x v="0"/>
    <x v="4"/>
    <n v="7"/>
    <n v="3200"/>
    <n v="10"/>
    <x v="269"/>
    <x v="1"/>
    <n v="5339.84"/>
    <n v="0.26487301587301587"/>
    <x v="0"/>
    <s v="Card"/>
    <n v="5"/>
    <s v="No"/>
  </r>
  <r>
    <s v="ORD02082"/>
    <d v="2025-05-24T00:00:00"/>
    <s v="2025"/>
    <n v="5"/>
    <x v="4"/>
    <d v="2025-05-31T00:00:00"/>
    <n v="7"/>
    <s v="CUST1802"/>
    <s v="Ahana  Rajan"/>
    <x v="1"/>
    <n v="50"/>
    <s v="Senior"/>
    <s v="Pune"/>
    <x v="7"/>
    <x v="3"/>
    <x v="2"/>
    <x v="7"/>
    <n v="5"/>
    <n v="5000"/>
    <n v="20"/>
    <x v="245"/>
    <x v="1"/>
    <n v="7575.22"/>
    <n v="0.37876100000000001"/>
    <x v="0"/>
    <s v="Cash"/>
    <n v="2"/>
    <s v="No"/>
  </r>
  <r>
    <s v="ORD02092"/>
    <d v="2025-05-13T00:00:00"/>
    <s v="2025"/>
    <n v="5"/>
    <x v="4"/>
    <d v="2025-05-14T00:00:00"/>
    <n v="1"/>
    <s v="CUST2395"/>
    <s v="Dhanush Srivastava"/>
    <x v="1"/>
    <n v="42"/>
    <s v="Senior"/>
    <s v="Jaipur"/>
    <x v="2"/>
    <x v="0"/>
    <x v="4"/>
    <x v="24"/>
    <n v="4"/>
    <n v="1200"/>
    <n v="25"/>
    <x v="11"/>
    <x v="0"/>
    <n v="1369"/>
    <n v="0.38027777777777777"/>
    <x v="2"/>
    <s v="Cash"/>
    <n v="4"/>
    <s v="Yes"/>
  </r>
  <r>
    <s v="ORD02097"/>
    <d v="2026-05-01T00:00:00"/>
    <s v="2026"/>
    <n v="5"/>
    <x v="4"/>
    <d v="2026-05-03T00:00:00"/>
    <n v="2"/>
    <s v="CUST5178"/>
    <s v="Aradhya Balasubramanian"/>
    <x v="1"/>
    <n v="22"/>
    <s v="Senior"/>
    <s v="Bhubaneswar"/>
    <x v="8"/>
    <x v="2"/>
    <x v="4"/>
    <x v="16"/>
    <n v="3"/>
    <n v="800"/>
    <n v="10"/>
    <x v="70"/>
    <x v="0"/>
    <n v="876.91"/>
    <n v="0.40597685185185184"/>
    <x v="0"/>
    <s v="UPI"/>
    <n v="5"/>
    <s v="No"/>
  </r>
  <r>
    <s v="ORD02106"/>
    <d v="2025-05-26T00:00:00"/>
    <s v="2025"/>
    <n v="5"/>
    <x v="4"/>
    <d v="2025-05-27T00:00:00"/>
    <n v="1"/>
    <s v="CUST2868"/>
    <s v="Stuvan Korpal"/>
    <x v="1"/>
    <n v="49"/>
    <s v="Senior"/>
    <s v="Bhubaneswar"/>
    <x v="8"/>
    <x v="2"/>
    <x v="0"/>
    <x v="0"/>
    <n v="2"/>
    <n v="2500"/>
    <n v="10"/>
    <x v="148"/>
    <x v="0"/>
    <n v="1966.5"/>
    <n v="0.437"/>
    <x v="0"/>
    <s v="Cash"/>
    <n v="1"/>
    <s v="Yes"/>
  </r>
  <r>
    <s v="ORD02107"/>
    <d v="2026-05-02T00:00:00"/>
    <s v="2026"/>
    <n v="5"/>
    <x v="4"/>
    <d v="2026-05-09T00:00:00"/>
    <n v="7"/>
    <s v="CUST3480"/>
    <s v="Vaibhav Bhargava"/>
    <x v="1"/>
    <n v="18"/>
    <s v="Teen"/>
    <s v="Hyderabad"/>
    <x v="10"/>
    <x v="1"/>
    <x v="0"/>
    <x v="0"/>
    <n v="3"/>
    <n v="2500"/>
    <n v="15"/>
    <x v="301"/>
    <x v="0"/>
    <n v="2090.83"/>
    <n v="0.32797333333333334"/>
    <x v="1"/>
    <s v="UPI"/>
    <n v="5"/>
    <s v="No"/>
  </r>
  <r>
    <s v="ORD02120"/>
    <d v="2025-05-27T00:00:00"/>
    <s v="2025"/>
    <n v="5"/>
    <x v="4"/>
    <d v="2025-05-29T00:00:00"/>
    <n v="2"/>
    <s v="CUST1137"/>
    <s v="Ira Shere"/>
    <x v="1"/>
    <n v="49"/>
    <s v="Senior"/>
    <s v="Mumbai"/>
    <x v="7"/>
    <x v="3"/>
    <x v="0"/>
    <x v="4"/>
    <n v="5"/>
    <n v="3200"/>
    <n v="5"/>
    <x v="146"/>
    <x v="1"/>
    <n v="6336.38"/>
    <n v="0.4168671052631579"/>
    <x v="1"/>
    <s v="UPI"/>
    <n v="5"/>
    <s v="No"/>
  </r>
  <r>
    <s v="ORD02124"/>
    <d v="2025-05-27T00:00:00"/>
    <s v="2025"/>
    <n v="5"/>
    <x v="4"/>
    <d v="2025-05-31T00:00:00"/>
    <n v="4"/>
    <s v="CUST9433"/>
    <s v="Nakul Malhotra"/>
    <x v="0"/>
    <n v="54"/>
    <s v="Senior"/>
    <s v="Patna"/>
    <x v="9"/>
    <x v="2"/>
    <x v="2"/>
    <x v="7"/>
    <n v="7"/>
    <n v="5000"/>
    <n v="0"/>
    <x v="304"/>
    <x v="1"/>
    <n v="4117.37"/>
    <n v="0.11763914285714286"/>
    <x v="1"/>
    <s v="Cash"/>
    <n v="3"/>
    <s v="No"/>
  </r>
  <r>
    <s v="ORD02133"/>
    <d v="2026-05-01T00:00:00"/>
    <s v="2026"/>
    <n v="5"/>
    <x v="4"/>
    <d v="2026-05-08T00:00:00"/>
    <n v="7"/>
    <s v="CUST9167"/>
    <s v="Kimaya Anne"/>
    <x v="0"/>
    <n v="19"/>
    <s v="Teen"/>
    <s v="Chennai"/>
    <x v="6"/>
    <x v="1"/>
    <x v="4"/>
    <x v="9"/>
    <n v="7"/>
    <n v="1800"/>
    <n v="25"/>
    <x v="161"/>
    <x v="0"/>
    <n v="1902.24"/>
    <n v="0.20129523809523808"/>
    <x v="1"/>
    <s v="UPI"/>
    <n v="2"/>
    <s v="No"/>
  </r>
  <r>
    <s v="ORD02134"/>
    <d v="2026-05-02T00:00:00"/>
    <s v="2026"/>
    <n v="5"/>
    <x v="4"/>
    <d v="2026-05-05T00:00:00"/>
    <n v="3"/>
    <s v="CUST4919"/>
    <s v="Seher Halder"/>
    <x v="1"/>
    <n v="65"/>
    <s v="Senior"/>
    <s v="Bhubaneswar"/>
    <x v="8"/>
    <x v="2"/>
    <x v="4"/>
    <x v="16"/>
    <n v="6"/>
    <n v="800"/>
    <n v="15"/>
    <x v="102"/>
    <x v="0"/>
    <n v="573.46"/>
    <n v="0.14055392156862745"/>
    <x v="0"/>
    <s v="UPI"/>
    <n v="1"/>
    <s v="No"/>
  </r>
  <r>
    <s v="ORD02143"/>
    <d v="2025-05-27T00:00:00"/>
    <s v="2025"/>
    <n v="5"/>
    <x v="4"/>
    <d v="2025-06-02T00:00:00"/>
    <n v="6"/>
    <s v="CUST1078"/>
    <s v="Akarsh Taneja"/>
    <x v="0"/>
    <n v="53"/>
    <s v="Senior"/>
    <s v="Hyderabad"/>
    <x v="10"/>
    <x v="1"/>
    <x v="1"/>
    <x v="1"/>
    <n v="3"/>
    <n v="40000"/>
    <n v="10"/>
    <x v="71"/>
    <x v="1"/>
    <n v="27466.22"/>
    <n v="0.25431685185185188"/>
    <x v="2"/>
    <s v="Cash"/>
    <n v="3"/>
    <s v="No"/>
  </r>
  <r>
    <s v="ORD02162"/>
    <d v="2024-05-28T00:00:00"/>
    <s v="2024"/>
    <n v="5"/>
    <x v="4"/>
    <d v="2024-05-31T00:00:00"/>
    <n v="3"/>
    <s v="CUST3243"/>
    <s v="Miraya Dhawan"/>
    <x v="1"/>
    <n v="49"/>
    <s v="Senior"/>
    <s v="Hyderabad"/>
    <x v="10"/>
    <x v="1"/>
    <x v="3"/>
    <x v="17"/>
    <n v="6"/>
    <n v="450"/>
    <n v="20"/>
    <x v="70"/>
    <x v="0"/>
    <n v="412.19"/>
    <n v="0.19082870370370369"/>
    <x v="2"/>
    <s v="Card"/>
    <n v="1"/>
    <s v="No"/>
  </r>
  <r>
    <s v="ORD02184"/>
    <d v="2024-05-23T00:00:00"/>
    <s v="2024"/>
    <n v="5"/>
    <x v="4"/>
    <d v="2024-05-27T00:00:00"/>
    <n v="4"/>
    <s v="CUST3790"/>
    <s v="Devansh Zachariah"/>
    <x v="0"/>
    <n v="50"/>
    <s v="Senior"/>
    <s v="Chennai"/>
    <x v="6"/>
    <x v="1"/>
    <x v="4"/>
    <x v="13"/>
    <n v="2"/>
    <n v="4500"/>
    <n v="20"/>
    <x v="69"/>
    <x v="0"/>
    <n v="2754.7"/>
    <n v="0.3825972222222222"/>
    <x v="0"/>
    <s v="Cash"/>
    <n v="1"/>
    <s v="No"/>
  </r>
  <r>
    <s v="ORD02198"/>
    <d v="2024-05-27T00:00:00"/>
    <s v="2024"/>
    <n v="5"/>
    <x v="4"/>
    <d v="2024-05-31T00:00:00"/>
    <n v="4"/>
    <s v="CUST3221"/>
    <s v="Shayak Madan"/>
    <x v="1"/>
    <n v="64"/>
    <s v="Senior"/>
    <s v="Hyderabad"/>
    <x v="10"/>
    <x v="1"/>
    <x v="0"/>
    <x v="11"/>
    <n v="3"/>
    <n v="4000"/>
    <n v="25"/>
    <x v="51"/>
    <x v="0"/>
    <n v="3711.02"/>
    <n v="0.41233555555555557"/>
    <x v="2"/>
    <s v="UPI"/>
    <n v="4"/>
    <s v="No"/>
  </r>
  <r>
    <s v="ORD02235"/>
    <d v="2025-05-21T00:00:00"/>
    <s v="2025"/>
    <n v="5"/>
    <x v="4"/>
    <d v="2025-05-27T00:00:00"/>
    <n v="6"/>
    <s v="CUST7924"/>
    <s v="Manjari Yohannan"/>
    <x v="1"/>
    <n v="33"/>
    <s v="Senior"/>
    <s v="Ahmedabad"/>
    <x v="5"/>
    <x v="3"/>
    <x v="2"/>
    <x v="15"/>
    <n v="3"/>
    <n v="15000"/>
    <n v="15"/>
    <x v="128"/>
    <x v="1"/>
    <n v="11458.05"/>
    <n v="0.29955686274509802"/>
    <x v="1"/>
    <s v="Card"/>
    <n v="1"/>
    <s v="No"/>
  </r>
  <r>
    <s v="ORD02241"/>
    <d v="2026-05-09T00:00:00"/>
    <s v="2026"/>
    <n v="5"/>
    <x v="4"/>
    <d v="2026-05-12T00:00:00"/>
    <n v="3"/>
    <s v="CUST3688"/>
    <s v="Madhav Walla"/>
    <x v="0"/>
    <n v="62"/>
    <s v="Senior"/>
    <s v="Mumbai"/>
    <x v="7"/>
    <x v="3"/>
    <x v="1"/>
    <x v="10"/>
    <n v="3"/>
    <n v="25000"/>
    <n v="15"/>
    <x v="153"/>
    <x v="1"/>
    <n v="19253.48"/>
    <n v="0.30201537254901961"/>
    <x v="0"/>
    <s v="UPI"/>
    <n v="3"/>
    <s v="No"/>
  </r>
  <r>
    <s v="ORD02246"/>
    <d v="2024-05-23T00:00:00"/>
    <s v="2024"/>
    <n v="5"/>
    <x v="4"/>
    <d v="2024-05-26T00:00:00"/>
    <n v="3"/>
    <s v="CUST2564"/>
    <s v="Alia Barad"/>
    <x v="0"/>
    <n v="23"/>
    <s v="Senior"/>
    <s v="Mumbai"/>
    <x v="7"/>
    <x v="3"/>
    <x v="4"/>
    <x v="16"/>
    <n v="4"/>
    <n v="800"/>
    <n v="0"/>
    <x v="254"/>
    <x v="0"/>
    <n v="1281.68"/>
    <n v="0.40052500000000002"/>
    <x v="0"/>
    <s v="UPI"/>
    <n v="5"/>
    <s v="No"/>
  </r>
  <r>
    <s v="ORD02268"/>
    <d v="2024-05-20T00:00:00"/>
    <s v="2024"/>
    <n v="5"/>
    <x v="4"/>
    <d v="2024-05-27T00:00:00"/>
    <n v="7"/>
    <s v="CUST8327"/>
    <s v="Hridaan Dara"/>
    <x v="0"/>
    <n v="54"/>
    <s v="Senior"/>
    <s v="Kolkata"/>
    <x v="3"/>
    <x v="2"/>
    <x v="1"/>
    <x v="10"/>
    <n v="1"/>
    <n v="25000"/>
    <n v="5"/>
    <x v="379"/>
    <x v="1"/>
    <n v="7950.44"/>
    <n v="0.33475536842105263"/>
    <x v="1"/>
    <s v="Cash"/>
    <n v="3"/>
    <s v="No"/>
  </r>
  <r>
    <s v="ORD02269"/>
    <d v="2026-05-12T00:00:00"/>
    <s v="2026"/>
    <n v="5"/>
    <x v="4"/>
    <d v="2026-05-19T00:00:00"/>
    <n v="7"/>
    <s v="CUST6286"/>
    <s v="Eshani Srivastava"/>
    <x v="0"/>
    <n v="53"/>
    <s v="Senior"/>
    <s v="Chennai"/>
    <x v="6"/>
    <x v="1"/>
    <x v="0"/>
    <x v="23"/>
    <n v="5"/>
    <n v="900"/>
    <n v="0"/>
    <x v="148"/>
    <x v="0"/>
    <n v="1097.1300000000001"/>
    <n v="0.2438066666666667"/>
    <x v="1"/>
    <s v="Cash"/>
    <n v="1"/>
    <s v="No"/>
  </r>
  <r>
    <s v="ORD02285"/>
    <d v="2025-05-25T00:00:00"/>
    <s v="2025"/>
    <n v="5"/>
    <x v="4"/>
    <d v="2025-06-01T00:00:00"/>
    <n v="7"/>
    <s v="CUST7601"/>
    <s v="Anika Singhal"/>
    <x v="0"/>
    <n v="49"/>
    <s v="Senior"/>
    <s v="Chennai"/>
    <x v="6"/>
    <x v="1"/>
    <x v="1"/>
    <x v="5"/>
    <n v="4"/>
    <n v="2000"/>
    <n v="15"/>
    <x v="44"/>
    <x v="0"/>
    <n v="858.07"/>
    <n v="0.12618676470588236"/>
    <x v="2"/>
    <s v="Card"/>
    <n v="3"/>
    <s v="No"/>
  </r>
  <r>
    <s v="ORD02301"/>
    <d v="2025-05-20T00:00:00"/>
    <s v="2025"/>
    <n v="5"/>
    <x v="4"/>
    <d v="2025-05-26T00:00:00"/>
    <n v="6"/>
    <s v="CUST2573"/>
    <s v="Hiran Soman"/>
    <x v="1"/>
    <n v="64"/>
    <s v="Senior"/>
    <s v="Jaipur"/>
    <x v="2"/>
    <x v="0"/>
    <x v="0"/>
    <x v="4"/>
    <n v="4"/>
    <n v="3200"/>
    <n v="10"/>
    <x v="54"/>
    <x v="1"/>
    <n v="4682.07"/>
    <n v="0.40642968749999997"/>
    <x v="1"/>
    <s v="UPI"/>
    <n v="3"/>
    <s v="No"/>
  </r>
  <r>
    <s v="ORD02322"/>
    <d v="2026-05-03T00:00:00"/>
    <s v="2026"/>
    <n v="5"/>
    <x v="4"/>
    <d v="2026-05-08T00:00:00"/>
    <n v="5"/>
    <s v="CUST2365"/>
    <s v="Lakshay Loyal"/>
    <x v="1"/>
    <n v="20"/>
    <s v="Teen"/>
    <s v="Ahmedabad"/>
    <x v="5"/>
    <x v="3"/>
    <x v="2"/>
    <x v="12"/>
    <n v="1"/>
    <n v="25000"/>
    <n v="15"/>
    <x v="390"/>
    <x v="1"/>
    <n v="3726.83"/>
    <n v="0.17538023529411764"/>
    <x v="1"/>
    <s v="Card"/>
    <n v="3"/>
    <s v="No"/>
  </r>
  <r>
    <s v="ORD02349"/>
    <d v="2025-05-22T00:00:00"/>
    <s v="2025"/>
    <n v="5"/>
    <x v="4"/>
    <d v="2025-05-26T00:00:00"/>
    <n v="4"/>
    <s v="CUST1560"/>
    <s v="Jiya Kulkarni"/>
    <x v="0"/>
    <n v="57"/>
    <s v="Senior"/>
    <s v="Patna"/>
    <x v="9"/>
    <x v="2"/>
    <x v="4"/>
    <x v="24"/>
    <n v="7"/>
    <n v="1200"/>
    <n v="15"/>
    <x v="48"/>
    <x v="0"/>
    <n v="907.66"/>
    <n v="0.12712324929971988"/>
    <x v="1"/>
    <s v="Card"/>
    <n v="5"/>
    <s v="No"/>
  </r>
  <r>
    <s v="ORD02381"/>
    <d v="2024-05-27T00:00:00"/>
    <s v="2024"/>
    <n v="5"/>
    <x v="4"/>
    <d v="2024-05-28T00:00:00"/>
    <n v="1"/>
    <s v="CUST4960"/>
    <s v="Taran Golla"/>
    <x v="0"/>
    <n v="40"/>
    <s v="Senior"/>
    <s v="Hyderabad"/>
    <x v="10"/>
    <x v="1"/>
    <x v="4"/>
    <x v="16"/>
    <n v="7"/>
    <n v="800"/>
    <n v="0"/>
    <x v="60"/>
    <x v="0"/>
    <n v="2273.9899999999998"/>
    <n v="0.40606964285714281"/>
    <x v="2"/>
    <s v="UPI"/>
    <n v="2"/>
    <s v="No"/>
  </r>
  <r>
    <s v="ORD02384"/>
    <d v="2025-05-19T00:00:00"/>
    <s v="2025"/>
    <n v="5"/>
    <x v="4"/>
    <d v="2025-05-26T00:00:00"/>
    <n v="7"/>
    <s v="CUST2435"/>
    <s v="Kabir Devi"/>
    <x v="0"/>
    <n v="38"/>
    <s v="Senior"/>
    <s v="Mumbai"/>
    <x v="7"/>
    <x v="3"/>
    <x v="0"/>
    <x v="0"/>
    <n v="8"/>
    <n v="2500"/>
    <n v="20"/>
    <x v="296"/>
    <x v="1"/>
    <n v="6777.94"/>
    <n v="0.42362124999999995"/>
    <x v="1"/>
    <s v="UPI"/>
    <n v="1"/>
    <s v="No"/>
  </r>
  <r>
    <s v="ORD02393"/>
    <d v="2025-05-27T00:00:00"/>
    <s v="2025"/>
    <n v="5"/>
    <x v="4"/>
    <d v="2025-06-01T00:00:00"/>
    <n v="5"/>
    <s v="CUST3626"/>
    <s v="Biju Barman"/>
    <x v="1"/>
    <n v="48"/>
    <s v="Senior"/>
    <s v="Chennai"/>
    <x v="6"/>
    <x v="1"/>
    <x v="0"/>
    <x v="0"/>
    <n v="1"/>
    <n v="2500"/>
    <n v="15"/>
    <x v="248"/>
    <x v="0"/>
    <n v="250.25"/>
    <n v="0.11776470588235294"/>
    <x v="2"/>
    <s v="Cash"/>
    <n v="4"/>
    <s v="No"/>
  </r>
  <r>
    <s v="ORD02404"/>
    <d v="2025-05-31T00:00:00"/>
    <s v="2025"/>
    <n v="5"/>
    <x v="4"/>
    <d v="2025-06-01T00:00:00"/>
    <n v="1"/>
    <s v="CUST1450"/>
    <s v="Jayan Chad"/>
    <x v="0"/>
    <n v="55"/>
    <s v="Senior"/>
    <s v="Bengaluru"/>
    <x v="1"/>
    <x v="1"/>
    <x v="4"/>
    <x v="9"/>
    <n v="6"/>
    <n v="1800"/>
    <n v="5"/>
    <x v="10"/>
    <x v="1"/>
    <n v="2408.2199999999998"/>
    <n v="0.23471929824561402"/>
    <x v="2"/>
    <s v="UPI"/>
    <n v="5"/>
    <s v="No"/>
  </r>
  <r>
    <s v="ORD02406"/>
    <d v="2025-05-11T00:00:00"/>
    <s v="2025"/>
    <n v="5"/>
    <x v="4"/>
    <d v="2025-05-17T00:00:00"/>
    <n v="6"/>
    <s v="CUST4189"/>
    <s v="Saanvi Srinivasan"/>
    <x v="1"/>
    <n v="24"/>
    <s v="Senior"/>
    <s v="Lucknow"/>
    <x v="0"/>
    <x v="0"/>
    <x v="0"/>
    <x v="4"/>
    <n v="3"/>
    <n v="3200"/>
    <n v="5"/>
    <x v="325"/>
    <x v="0"/>
    <n v="3028.86"/>
    <n v="0.33211184210526318"/>
    <x v="1"/>
    <s v="UPI"/>
    <n v="4"/>
    <s v="No"/>
  </r>
  <r>
    <s v="ORD02412"/>
    <d v="2025-05-30T00:00:00"/>
    <s v="2025"/>
    <n v="5"/>
    <x v="4"/>
    <d v="2025-06-01T00:00:00"/>
    <n v="2"/>
    <s v="CUST2155"/>
    <s v="Nishith Bose"/>
    <x v="0"/>
    <n v="47"/>
    <s v="Senior"/>
    <s v="Mumbai"/>
    <x v="7"/>
    <x v="3"/>
    <x v="3"/>
    <x v="6"/>
    <n v="5"/>
    <n v="1200"/>
    <n v="10"/>
    <x v="234"/>
    <x v="0"/>
    <n v="2351.4699999999998"/>
    <n v="0.43545740740740735"/>
    <x v="2"/>
    <s v="Cash"/>
    <n v="1"/>
    <s v="No"/>
  </r>
  <r>
    <s v="ORD02422"/>
    <d v="2025-05-28T00:00:00"/>
    <s v="2025"/>
    <n v="5"/>
    <x v="4"/>
    <d v="2025-06-04T00:00:00"/>
    <n v="7"/>
    <s v="CUST7312"/>
    <s v="Keya Hari"/>
    <x v="0"/>
    <n v="32"/>
    <s v="Senior"/>
    <s v="Chennai"/>
    <x v="6"/>
    <x v="1"/>
    <x v="3"/>
    <x v="22"/>
    <n v="6"/>
    <n v="300"/>
    <n v="5"/>
    <x v="284"/>
    <x v="0"/>
    <n v="206.73"/>
    <n v="0.12089473684210526"/>
    <x v="0"/>
    <s v="UPI"/>
    <n v="5"/>
    <s v="Yes"/>
  </r>
  <r>
    <s v="ORD02447"/>
    <d v="2026-05-08T00:00:00"/>
    <s v="2026"/>
    <n v="5"/>
    <x v="4"/>
    <d v="2026-05-14T00:00:00"/>
    <n v="6"/>
    <s v="CUST3943"/>
    <s v="Raghav Lata"/>
    <x v="1"/>
    <n v="26"/>
    <s v="Senior"/>
    <s v="Lucknow"/>
    <x v="0"/>
    <x v="0"/>
    <x v="2"/>
    <x v="7"/>
    <n v="8"/>
    <n v="5000"/>
    <n v="0"/>
    <x v="39"/>
    <x v="1"/>
    <n v="15552.73"/>
    <n v="0.38881824999999998"/>
    <x v="1"/>
    <s v="UPI"/>
    <n v="5"/>
    <s v="No"/>
  </r>
  <r>
    <s v="ORD02462"/>
    <d v="2025-05-22T00:00:00"/>
    <s v="2025"/>
    <n v="5"/>
    <x v="4"/>
    <d v="2025-05-25T00:00:00"/>
    <n v="3"/>
    <s v="CUST2497"/>
    <s v="Vaibhav Handa"/>
    <x v="0"/>
    <n v="19"/>
    <s v="Teen"/>
    <s v="Ahmedabad"/>
    <x v="5"/>
    <x v="3"/>
    <x v="1"/>
    <x v="2"/>
    <n v="2"/>
    <n v="55000"/>
    <n v="20"/>
    <x v="203"/>
    <x v="1"/>
    <n v="30249.9"/>
    <n v="0.34374886363636364"/>
    <x v="1"/>
    <s v="Card"/>
    <n v="5"/>
    <s v="No"/>
  </r>
  <r>
    <s v="ORD02466"/>
    <d v="2025-05-22T00:00:00"/>
    <s v="2025"/>
    <n v="5"/>
    <x v="4"/>
    <d v="2025-05-26T00:00:00"/>
    <n v="4"/>
    <s v="CUST8720"/>
    <s v="Baiju Bhatt"/>
    <x v="1"/>
    <n v="18"/>
    <s v="Teen"/>
    <s v="Mumbai"/>
    <x v="7"/>
    <x v="3"/>
    <x v="2"/>
    <x v="3"/>
    <n v="5"/>
    <n v="7000"/>
    <n v="10"/>
    <x v="103"/>
    <x v="1"/>
    <n v="11105.11"/>
    <n v="0.35254317460317464"/>
    <x v="2"/>
    <s v="UPI"/>
    <n v="3"/>
    <s v="Yes"/>
  </r>
  <r>
    <s v="ORD02473"/>
    <d v="2025-05-27T00:00:00"/>
    <s v="2025"/>
    <n v="5"/>
    <x v="4"/>
    <d v="2025-06-03T00:00:00"/>
    <n v="7"/>
    <s v="CUST6318"/>
    <s v="Anya Deep"/>
    <x v="1"/>
    <n v="50"/>
    <s v="Senior"/>
    <s v="Bhubaneswar"/>
    <x v="8"/>
    <x v="2"/>
    <x v="3"/>
    <x v="20"/>
    <n v="8"/>
    <n v="1500"/>
    <n v="15"/>
    <x v="368"/>
    <x v="1"/>
    <n v="2076.2800000000002"/>
    <n v="0.20355686274509807"/>
    <x v="0"/>
    <s v="Card"/>
    <n v="5"/>
    <s v="No"/>
  </r>
  <r>
    <s v="ORD02475"/>
    <d v="2026-05-07T00:00:00"/>
    <s v="2026"/>
    <n v="5"/>
    <x v="4"/>
    <d v="2026-05-08T00:00:00"/>
    <n v="1"/>
    <s v="CUST8715"/>
    <s v="Shlok Bobal"/>
    <x v="0"/>
    <n v="52"/>
    <s v="Senior"/>
    <s v="Delhi"/>
    <x v="4"/>
    <x v="0"/>
    <x v="1"/>
    <x v="5"/>
    <n v="3"/>
    <n v="2000"/>
    <n v="5"/>
    <x v="137"/>
    <x v="0"/>
    <n v="1349.74"/>
    <n v="0.23679649122807017"/>
    <x v="1"/>
    <s v="UPI"/>
    <n v="2"/>
    <s v="No"/>
  </r>
  <r>
    <s v="ORD02476"/>
    <d v="2024-05-29T00:00:00"/>
    <s v="2024"/>
    <n v="5"/>
    <x v="4"/>
    <d v="2024-06-04T00:00:00"/>
    <n v="6"/>
    <s v="CUST5833"/>
    <s v="Nakul Mand"/>
    <x v="1"/>
    <n v="56"/>
    <s v="Senior"/>
    <s v="Chennai"/>
    <x v="6"/>
    <x v="1"/>
    <x v="1"/>
    <x v="5"/>
    <n v="6"/>
    <n v="2000"/>
    <n v="20"/>
    <x v="196"/>
    <x v="0"/>
    <n v="2953.27"/>
    <n v="0.30763229166666667"/>
    <x v="1"/>
    <s v="Cash"/>
    <n v="3"/>
    <s v="No"/>
  </r>
  <r>
    <s v="ORD02485"/>
    <d v="2025-05-24T00:00:00"/>
    <s v="2025"/>
    <n v="5"/>
    <x v="4"/>
    <d v="2025-05-29T00:00:00"/>
    <n v="5"/>
    <s v="CUST5869"/>
    <s v="Hazel Gala"/>
    <x v="1"/>
    <n v="38"/>
    <s v="Senior"/>
    <s v="Jaipur"/>
    <x v="2"/>
    <x v="0"/>
    <x v="4"/>
    <x v="8"/>
    <n v="5"/>
    <n v="3500"/>
    <n v="0"/>
    <x v="239"/>
    <x v="1"/>
    <n v="2668.76"/>
    <n v="0.15250057142857143"/>
    <x v="1"/>
    <s v="Card"/>
    <n v="1"/>
    <s v="No"/>
  </r>
  <r>
    <s v="ORD02488"/>
    <d v="2025-05-09T00:00:00"/>
    <s v="2025"/>
    <n v="5"/>
    <x v="4"/>
    <d v="2025-05-15T00:00:00"/>
    <n v="6"/>
    <s v="CUST8031"/>
    <s v="Taran Rama"/>
    <x v="1"/>
    <n v="50"/>
    <s v="Senior"/>
    <s v="Ahmedabad"/>
    <x v="5"/>
    <x v="3"/>
    <x v="3"/>
    <x v="21"/>
    <n v="4"/>
    <n v="60"/>
    <n v="25"/>
    <x v="280"/>
    <x v="0"/>
    <n v="49.7"/>
    <n v="0.27611111111111114"/>
    <x v="1"/>
    <s v="Card"/>
    <n v="4"/>
    <s v="No"/>
  </r>
  <r>
    <s v="ORD02517"/>
    <d v="2024-05-26T00:00:00"/>
    <s v="2024"/>
    <n v="5"/>
    <x v="4"/>
    <d v="2024-05-27T00:00:00"/>
    <n v="1"/>
    <s v="CUST2941"/>
    <s v="Azad Chokshi"/>
    <x v="1"/>
    <n v="18"/>
    <s v="Teen"/>
    <s v="Patna"/>
    <x v="9"/>
    <x v="2"/>
    <x v="0"/>
    <x v="4"/>
    <n v="8"/>
    <n v="3200"/>
    <n v="0"/>
    <x v="237"/>
    <x v="1"/>
    <n v="8231.51"/>
    <n v="0.321543359375"/>
    <x v="1"/>
    <s v="Card"/>
    <n v="1"/>
    <s v="No"/>
  </r>
  <r>
    <s v="ORD02528"/>
    <d v="2026-05-18T00:00:00"/>
    <s v="2026"/>
    <n v="5"/>
    <x v="4"/>
    <d v="2026-05-22T00:00:00"/>
    <n v="4"/>
    <s v="CUST4425"/>
    <s v="Kaira Keer"/>
    <x v="0"/>
    <n v="34"/>
    <s v="Senior"/>
    <s v="Ahmedabad"/>
    <x v="5"/>
    <x v="3"/>
    <x v="2"/>
    <x v="14"/>
    <n v="3"/>
    <n v="30000"/>
    <n v="15"/>
    <x v="30"/>
    <x v="1"/>
    <n v="14701.53"/>
    <n v="0.19217686274509804"/>
    <x v="2"/>
    <s v="Card"/>
    <n v="1"/>
    <s v="Yes"/>
  </r>
  <r>
    <s v="ORD02542"/>
    <d v="2025-05-15T00:00:00"/>
    <s v="2025"/>
    <n v="5"/>
    <x v="4"/>
    <d v="2025-05-22T00:00:00"/>
    <n v="7"/>
    <s v="CUST8208"/>
    <s v="Vardaniya Saha"/>
    <x v="0"/>
    <n v="59"/>
    <s v="Senior"/>
    <s v="Patna"/>
    <x v="9"/>
    <x v="2"/>
    <x v="3"/>
    <x v="6"/>
    <n v="7"/>
    <n v="1200"/>
    <n v="25"/>
    <x v="117"/>
    <x v="0"/>
    <n v="1404.62"/>
    <n v="0.22295555555555555"/>
    <x v="0"/>
    <s v="UPI"/>
    <n v="3"/>
    <s v="No"/>
  </r>
  <r>
    <s v="ORD02567"/>
    <d v="2026-05-08T00:00:00"/>
    <s v="2026"/>
    <n v="5"/>
    <x v="4"/>
    <d v="2026-05-13T00:00:00"/>
    <n v="5"/>
    <s v="CUST6652"/>
    <s v="Aarav Bail"/>
    <x v="0"/>
    <n v="62"/>
    <s v="Senior"/>
    <s v="Ahmedabad"/>
    <x v="5"/>
    <x v="3"/>
    <x v="2"/>
    <x v="14"/>
    <n v="3"/>
    <n v="30000"/>
    <n v="0"/>
    <x v="241"/>
    <x v="1"/>
    <n v="10814.27"/>
    <n v="0.12015855555555556"/>
    <x v="1"/>
    <s v="Card"/>
    <n v="5"/>
    <s v="No"/>
  </r>
  <r>
    <s v="ORD02570"/>
    <d v="2026-05-09T00:00:00"/>
    <s v="2026"/>
    <n v="5"/>
    <x v="4"/>
    <d v="2026-05-16T00:00:00"/>
    <n v="7"/>
    <s v="CUST9960"/>
    <s v="Azad Thakur"/>
    <x v="0"/>
    <n v="37"/>
    <s v="Senior"/>
    <s v="Hyderabad"/>
    <x v="10"/>
    <x v="1"/>
    <x v="2"/>
    <x v="14"/>
    <n v="4"/>
    <n v="30000"/>
    <n v="5"/>
    <x v="277"/>
    <x v="1"/>
    <n v="22432.53"/>
    <n v="0.19677657894736841"/>
    <x v="1"/>
    <s v="UPI"/>
    <n v="1"/>
    <s v="No"/>
  </r>
  <r>
    <s v="ORD02596"/>
    <d v="2024-05-21T00:00:00"/>
    <s v="2024"/>
    <n v="5"/>
    <x v="4"/>
    <d v="2024-05-27T00:00:00"/>
    <n v="6"/>
    <s v="CUST1362"/>
    <s v="Rhea Barad"/>
    <x v="1"/>
    <n v="39"/>
    <s v="Senior"/>
    <s v="Ahmedabad"/>
    <x v="5"/>
    <x v="3"/>
    <x v="4"/>
    <x v="13"/>
    <n v="6"/>
    <n v="4500"/>
    <n v="10"/>
    <x v="235"/>
    <x v="1"/>
    <n v="9442.7999999999993"/>
    <n v="0.38859259259259255"/>
    <x v="2"/>
    <s v="UPI"/>
    <n v="4"/>
    <s v="No"/>
  </r>
  <r>
    <s v="ORD02620"/>
    <d v="2026-05-14T00:00:00"/>
    <s v="2026"/>
    <n v="5"/>
    <x v="4"/>
    <d v="2026-05-17T00:00:00"/>
    <n v="3"/>
    <s v="CUST9267"/>
    <s v="Rania Anand"/>
    <x v="1"/>
    <n v="56"/>
    <s v="Senior"/>
    <s v="Chennai"/>
    <x v="6"/>
    <x v="1"/>
    <x v="3"/>
    <x v="22"/>
    <n v="5"/>
    <n v="300"/>
    <n v="20"/>
    <x v="157"/>
    <x v="0"/>
    <n v="355.09"/>
    <n v="0.29590833333333333"/>
    <x v="2"/>
    <s v="Cash"/>
    <n v="4"/>
    <s v="No"/>
  </r>
  <r>
    <s v="ORD02635"/>
    <d v="2026-05-11T00:00:00"/>
    <s v="2026"/>
    <n v="5"/>
    <x v="4"/>
    <d v="2026-05-17T00:00:00"/>
    <n v="6"/>
    <s v="CUST8023"/>
    <s v="Diya Ramachandran"/>
    <x v="1"/>
    <n v="57"/>
    <s v="Senior"/>
    <s v="Mumbai"/>
    <x v="7"/>
    <x v="3"/>
    <x v="4"/>
    <x v="9"/>
    <n v="4"/>
    <n v="1800"/>
    <n v="25"/>
    <x v="234"/>
    <x v="0"/>
    <n v="912.73"/>
    <n v="0.16902407407407408"/>
    <x v="0"/>
    <s v="Cash"/>
    <n v="1"/>
    <s v="No"/>
  </r>
  <r>
    <s v="ORD02648"/>
    <d v="2025-05-23T00:00:00"/>
    <s v="2025"/>
    <n v="5"/>
    <x v="4"/>
    <d v="2025-05-24T00:00:00"/>
    <n v="1"/>
    <s v="CUST4241"/>
    <s v="Priyansh Kalita"/>
    <x v="1"/>
    <n v="24"/>
    <s v="Senior"/>
    <s v="Delhi"/>
    <x v="4"/>
    <x v="0"/>
    <x v="4"/>
    <x v="8"/>
    <n v="2"/>
    <n v="3500"/>
    <n v="0"/>
    <x v="409"/>
    <x v="0"/>
    <n v="2450.37"/>
    <n v="0.35005285714285711"/>
    <x v="1"/>
    <s v="UPI"/>
    <n v="4"/>
    <s v="No"/>
  </r>
  <r>
    <s v="ORD02661"/>
    <d v="2025-05-05T00:00:00"/>
    <s v="2025"/>
    <n v="5"/>
    <x v="4"/>
    <d v="2025-05-12T00:00:00"/>
    <n v="7"/>
    <s v="CUST2899"/>
    <s v="Misha Ramesh"/>
    <x v="0"/>
    <n v="43"/>
    <s v="Senior"/>
    <s v="Bhubaneswar"/>
    <x v="8"/>
    <x v="2"/>
    <x v="4"/>
    <x v="16"/>
    <n v="6"/>
    <n v="800"/>
    <n v="10"/>
    <x v="222"/>
    <x v="0"/>
    <n v="1761.33"/>
    <n v="0.40771527777777777"/>
    <x v="1"/>
    <s v="Cash"/>
    <n v="1"/>
    <s v="No"/>
  </r>
  <r>
    <s v="ORD02662"/>
    <d v="2025-05-22T00:00:00"/>
    <s v="2025"/>
    <n v="5"/>
    <x v="4"/>
    <d v="2025-05-24T00:00:00"/>
    <n v="2"/>
    <s v="CUST7746"/>
    <s v="Saksham Bawa"/>
    <x v="1"/>
    <n v="23"/>
    <s v="Senior"/>
    <s v="Lucknow"/>
    <x v="0"/>
    <x v="0"/>
    <x v="3"/>
    <x v="22"/>
    <n v="2"/>
    <n v="300"/>
    <n v="15"/>
    <x v="427"/>
    <x v="0"/>
    <n v="228.11"/>
    <n v="0.44727450980392158"/>
    <x v="1"/>
    <s v="Card"/>
    <n v="1"/>
    <s v="No"/>
  </r>
  <r>
    <s v="ORD02669"/>
    <d v="2025-05-22T00:00:00"/>
    <s v="2025"/>
    <n v="5"/>
    <x v="4"/>
    <d v="2025-05-29T00:00:00"/>
    <n v="7"/>
    <s v="CUST9115"/>
    <s v="Aarna Khalsa"/>
    <x v="0"/>
    <n v="21"/>
    <s v="Senior"/>
    <s v="Delhi"/>
    <x v="4"/>
    <x v="0"/>
    <x v="2"/>
    <x v="15"/>
    <n v="2"/>
    <n v="15000"/>
    <n v="10"/>
    <x v="180"/>
    <x v="1"/>
    <n v="4438.8599999999997"/>
    <n v="0.1644022222222222"/>
    <x v="1"/>
    <s v="Cash"/>
    <n v="3"/>
    <s v="No"/>
  </r>
  <r>
    <s v="ORD02670"/>
    <d v="2024-05-18T00:00:00"/>
    <s v="2024"/>
    <n v="5"/>
    <x v="4"/>
    <d v="2024-05-24T00:00:00"/>
    <n v="6"/>
    <s v="CUST9272"/>
    <s v="Adah Chakraborty"/>
    <x v="0"/>
    <n v="19"/>
    <s v="Teen"/>
    <s v="Kolkata"/>
    <x v="3"/>
    <x v="2"/>
    <x v="3"/>
    <x v="6"/>
    <n v="7"/>
    <n v="1200"/>
    <n v="20"/>
    <x v="118"/>
    <x v="0"/>
    <n v="2910.16"/>
    <n v="0.43305952380952378"/>
    <x v="0"/>
    <s v="Card"/>
    <n v="3"/>
    <s v="No"/>
  </r>
  <r>
    <s v="ORD02686"/>
    <d v="2026-05-14T00:00:00"/>
    <s v="2026"/>
    <n v="5"/>
    <x v="4"/>
    <d v="2026-05-20T00:00:00"/>
    <n v="6"/>
    <s v="CUST2230"/>
    <s v="Saira Rout"/>
    <x v="1"/>
    <n v="19"/>
    <s v="Teen"/>
    <s v="Lucknow"/>
    <x v="0"/>
    <x v="0"/>
    <x v="3"/>
    <x v="21"/>
    <n v="4"/>
    <n v="60"/>
    <n v="10"/>
    <x v="403"/>
    <x v="0"/>
    <n v="44.68"/>
    <n v="0.20685185185185184"/>
    <x v="1"/>
    <s v="UPI"/>
    <n v="2"/>
    <s v="No"/>
  </r>
  <r>
    <s v="ORD02701"/>
    <d v="2025-05-23T00:00:00"/>
    <s v="2025"/>
    <n v="5"/>
    <x v="4"/>
    <d v="2025-05-27T00:00:00"/>
    <n v="4"/>
    <s v="CUST4597"/>
    <s v="Stuvan Dugar"/>
    <x v="0"/>
    <n v="49"/>
    <s v="Senior"/>
    <s v="Pune"/>
    <x v="7"/>
    <x v="3"/>
    <x v="0"/>
    <x v="0"/>
    <n v="4"/>
    <n v="2500"/>
    <n v="5"/>
    <x v="224"/>
    <x v="0"/>
    <n v="3884.23"/>
    <n v="0.40886631578947369"/>
    <x v="1"/>
    <s v="UPI"/>
    <n v="2"/>
    <s v="No"/>
  </r>
  <r>
    <s v="ORD02711"/>
    <d v="2024-05-27T00:00:00"/>
    <s v="2024"/>
    <n v="5"/>
    <x v="4"/>
    <d v="2024-06-01T00:00:00"/>
    <n v="5"/>
    <s v="CUST5227"/>
    <s v="Adira Sridhar"/>
    <x v="0"/>
    <n v="22"/>
    <s v="Senior"/>
    <s v="Kolkata"/>
    <x v="3"/>
    <x v="2"/>
    <x v="2"/>
    <x v="7"/>
    <n v="4"/>
    <n v="5000"/>
    <n v="0"/>
    <x v="245"/>
    <x v="1"/>
    <n v="7539.98"/>
    <n v="0.37699899999999997"/>
    <x v="1"/>
    <s v="UPI"/>
    <n v="4"/>
    <s v="No"/>
  </r>
  <r>
    <s v="ORD02713"/>
    <d v="2024-05-19T00:00:00"/>
    <s v="2024"/>
    <n v="5"/>
    <x v="4"/>
    <d v="2024-05-20T00:00:00"/>
    <n v="1"/>
    <s v="CUST4418"/>
    <s v="Farhan Zachariah"/>
    <x v="1"/>
    <n v="23"/>
    <s v="Senior"/>
    <s v="Jaipur"/>
    <x v="2"/>
    <x v="0"/>
    <x v="4"/>
    <x v="24"/>
    <n v="2"/>
    <n v="1200"/>
    <n v="20"/>
    <x v="252"/>
    <x v="0"/>
    <n v="631.46"/>
    <n v="0.32888541666666671"/>
    <x v="1"/>
    <s v="Cash"/>
    <n v="5"/>
    <s v="Yes"/>
  </r>
  <r>
    <s v="ORD02719"/>
    <d v="2025-05-15T00:00:00"/>
    <s v="2025"/>
    <n v="5"/>
    <x v="4"/>
    <d v="2025-05-21T00:00:00"/>
    <n v="6"/>
    <s v="CUST7461"/>
    <s v="Sahil Borra"/>
    <x v="0"/>
    <n v="20"/>
    <s v="Teen"/>
    <s v="Chennai"/>
    <x v="6"/>
    <x v="1"/>
    <x v="2"/>
    <x v="7"/>
    <n v="3"/>
    <n v="5000"/>
    <n v="15"/>
    <x v="215"/>
    <x v="1"/>
    <n v="4373.97"/>
    <n v="0.3430564705882353"/>
    <x v="1"/>
    <s v="UPI"/>
    <n v="2"/>
    <s v="Yes"/>
  </r>
  <r>
    <s v="ORD02722"/>
    <d v="2026-05-11T00:00:00"/>
    <s v="2026"/>
    <n v="5"/>
    <x v="4"/>
    <d v="2026-05-15T00:00:00"/>
    <n v="4"/>
    <s v="CUST4368"/>
    <s v="Hansh Lall"/>
    <x v="0"/>
    <n v="64"/>
    <s v="Senior"/>
    <s v="Delhi"/>
    <x v="4"/>
    <x v="0"/>
    <x v="1"/>
    <x v="18"/>
    <n v="7"/>
    <n v="18000"/>
    <n v="20"/>
    <x v="331"/>
    <x v="1"/>
    <n v="33353.1"/>
    <n v="0.33088392857142856"/>
    <x v="1"/>
    <s v="Cash"/>
    <n v="5"/>
    <s v="No"/>
  </r>
  <r>
    <s v="ORD02726"/>
    <d v="2025-05-12T00:00:00"/>
    <s v="2025"/>
    <n v="5"/>
    <x v="4"/>
    <d v="2025-05-15T00:00:00"/>
    <n v="3"/>
    <s v="CUST8251"/>
    <s v="Renee Singh"/>
    <x v="0"/>
    <n v="40"/>
    <s v="Senior"/>
    <s v="Ahmedabad"/>
    <x v="5"/>
    <x v="3"/>
    <x v="2"/>
    <x v="14"/>
    <n v="8"/>
    <n v="30000"/>
    <n v="10"/>
    <x v="193"/>
    <x v="1"/>
    <n v="31916.799999999999"/>
    <n v="0.14776296296296296"/>
    <x v="2"/>
    <s v="UPI"/>
    <n v="1"/>
    <s v="No"/>
  </r>
  <r>
    <s v="ORD02745"/>
    <d v="2024-05-31T00:00:00"/>
    <s v="2024"/>
    <n v="5"/>
    <x v="4"/>
    <d v="2024-06-03T00:00:00"/>
    <n v="3"/>
    <s v="CUST9234"/>
    <s v="Vedika Sheth"/>
    <x v="1"/>
    <n v="34"/>
    <s v="Senior"/>
    <s v="Pune"/>
    <x v="7"/>
    <x v="3"/>
    <x v="1"/>
    <x v="18"/>
    <n v="6"/>
    <n v="18000"/>
    <n v="25"/>
    <x v="168"/>
    <x v="1"/>
    <n v="19790.87"/>
    <n v="0.2443317283950617"/>
    <x v="2"/>
    <s v="Cash"/>
    <n v="1"/>
    <s v="No"/>
  </r>
  <r>
    <s v="ORD02751"/>
    <d v="2025-05-31T00:00:00"/>
    <s v="2025"/>
    <n v="5"/>
    <x v="4"/>
    <d v="2025-06-05T00:00:00"/>
    <n v="5"/>
    <s v="CUST3038"/>
    <s v="Miraan Sahni"/>
    <x v="0"/>
    <n v="54"/>
    <s v="Senior"/>
    <s v="Mumbai"/>
    <x v="7"/>
    <x v="3"/>
    <x v="1"/>
    <x v="5"/>
    <n v="5"/>
    <n v="2000"/>
    <n v="20"/>
    <x v="94"/>
    <x v="0"/>
    <n v="2793.92"/>
    <n v="0.34923999999999999"/>
    <x v="1"/>
    <s v="UPI"/>
    <n v="4"/>
    <s v="No"/>
  </r>
  <r>
    <s v="ORD02756"/>
    <d v="2024-05-27T00:00:00"/>
    <s v="2024"/>
    <n v="5"/>
    <x v="4"/>
    <d v="2024-06-01T00:00:00"/>
    <n v="5"/>
    <s v="CUST5615"/>
    <s v="Aaryahi Bal"/>
    <x v="0"/>
    <n v="63"/>
    <s v="Senior"/>
    <s v="Ahmedabad"/>
    <x v="5"/>
    <x v="3"/>
    <x v="1"/>
    <x v="18"/>
    <n v="3"/>
    <n v="18000"/>
    <n v="25"/>
    <x v="428"/>
    <x v="1"/>
    <n v="14606.01"/>
    <n v="0.36064222222222225"/>
    <x v="2"/>
    <s v="Card"/>
    <n v="4"/>
    <s v="No"/>
  </r>
  <r>
    <s v="ORD02758"/>
    <d v="2025-05-26T00:00:00"/>
    <s v="2025"/>
    <n v="5"/>
    <x v="4"/>
    <d v="2025-05-31T00:00:00"/>
    <n v="5"/>
    <s v="CUST2274"/>
    <s v="Zara Khurana"/>
    <x v="0"/>
    <n v="50"/>
    <s v="Senior"/>
    <s v="Patna"/>
    <x v="9"/>
    <x v="2"/>
    <x v="2"/>
    <x v="15"/>
    <n v="8"/>
    <n v="15000"/>
    <n v="15"/>
    <x v="140"/>
    <x v="1"/>
    <n v="18198.080000000002"/>
    <n v="0.17841254901960785"/>
    <x v="0"/>
    <s v="Cash"/>
    <n v="3"/>
    <s v="No"/>
  </r>
  <r>
    <s v="ORD02789"/>
    <d v="2024-05-26T00:00:00"/>
    <s v="2024"/>
    <n v="5"/>
    <x v="4"/>
    <d v="2024-05-28T00:00:00"/>
    <n v="2"/>
    <s v="CUST9977"/>
    <s v="Divij Madan"/>
    <x v="0"/>
    <n v="18"/>
    <s v="Teen"/>
    <s v="Delhi"/>
    <x v="4"/>
    <x v="0"/>
    <x v="1"/>
    <x v="18"/>
    <n v="2"/>
    <n v="18000"/>
    <n v="25"/>
    <x v="180"/>
    <x v="1"/>
    <n v="4368.17"/>
    <n v="0.16178407407407408"/>
    <x v="2"/>
    <s v="Card"/>
    <n v="1"/>
    <s v="Yes"/>
  </r>
  <r>
    <s v="ORD02799"/>
    <d v="2026-05-02T00:00:00"/>
    <s v="2026"/>
    <n v="5"/>
    <x v="4"/>
    <d v="2026-05-04T00:00:00"/>
    <n v="2"/>
    <s v="CUST1273"/>
    <s v="Azad Sani"/>
    <x v="1"/>
    <n v="35"/>
    <s v="Senior"/>
    <s v="Lucknow"/>
    <x v="0"/>
    <x v="0"/>
    <x v="4"/>
    <x v="24"/>
    <n v="6"/>
    <n v="1200"/>
    <n v="0"/>
    <x v="69"/>
    <x v="0"/>
    <n v="1045.4000000000001"/>
    <n v="0.14519444444444446"/>
    <x v="2"/>
    <s v="UPI"/>
    <n v="4"/>
    <s v="No"/>
  </r>
  <r>
    <s v="ORD02814"/>
    <d v="2025-05-31T00:00:00"/>
    <s v="2025"/>
    <n v="5"/>
    <x v="4"/>
    <d v="2025-06-03T00:00:00"/>
    <n v="3"/>
    <s v="CUST9583"/>
    <s v="Veer Anne"/>
    <x v="1"/>
    <n v="47"/>
    <s v="Senior"/>
    <s v="Jaipur"/>
    <x v="2"/>
    <x v="0"/>
    <x v="3"/>
    <x v="6"/>
    <n v="2"/>
    <n v="1200"/>
    <n v="10"/>
    <x v="70"/>
    <x v="0"/>
    <n v="464.71"/>
    <n v="0.21514351851851851"/>
    <x v="0"/>
    <s v="Cash"/>
    <n v="4"/>
    <s v="No"/>
  </r>
  <r>
    <s v="ORD02826"/>
    <d v="2025-05-13T00:00:00"/>
    <s v="2025"/>
    <n v="5"/>
    <x v="4"/>
    <d v="2025-05-18T00:00:00"/>
    <n v="5"/>
    <s v="CUST8069"/>
    <s v="Heer Acharya"/>
    <x v="1"/>
    <n v="18"/>
    <s v="Teen"/>
    <s v="Mumbai"/>
    <x v="7"/>
    <x v="3"/>
    <x v="0"/>
    <x v="23"/>
    <n v="8"/>
    <n v="900"/>
    <n v="10"/>
    <x v="101"/>
    <x v="0"/>
    <n v="1018.82"/>
    <n v="0.15722530864197531"/>
    <x v="0"/>
    <s v="Cash"/>
    <n v="1"/>
    <s v="No"/>
  </r>
  <r>
    <s v="ORD02837"/>
    <d v="2024-05-20T00:00:00"/>
    <s v="2024"/>
    <n v="5"/>
    <x v="4"/>
    <d v="2024-05-22T00:00:00"/>
    <n v="2"/>
    <s v="CUST5834"/>
    <s v="Anaya Mand"/>
    <x v="0"/>
    <n v="35"/>
    <s v="Senior"/>
    <s v="Delhi"/>
    <x v="4"/>
    <x v="0"/>
    <x v="3"/>
    <x v="6"/>
    <n v="6"/>
    <n v="1200"/>
    <n v="10"/>
    <x v="101"/>
    <x v="0"/>
    <n v="1844.86"/>
    <n v="0.28470061728395057"/>
    <x v="2"/>
    <s v="UPI"/>
    <n v="1"/>
    <s v="No"/>
  </r>
  <r>
    <s v="ORD02854"/>
    <d v="2024-05-27T00:00:00"/>
    <s v="2024"/>
    <n v="5"/>
    <x v="4"/>
    <d v="2024-06-03T00:00:00"/>
    <n v="7"/>
    <s v="CUST7068"/>
    <s v="Amira Ravi"/>
    <x v="0"/>
    <n v="19"/>
    <s v="Teen"/>
    <s v="Patna"/>
    <x v="9"/>
    <x v="2"/>
    <x v="0"/>
    <x v="4"/>
    <n v="3"/>
    <n v="3200"/>
    <n v="10"/>
    <x v="20"/>
    <x v="0"/>
    <n v="1474"/>
    <n v="0.17060185185185187"/>
    <x v="2"/>
    <s v="UPI"/>
    <n v="2"/>
    <s v="No"/>
  </r>
  <r>
    <s v="ORD02857"/>
    <d v="2024-05-24T00:00:00"/>
    <s v="2024"/>
    <n v="5"/>
    <x v="4"/>
    <d v="2024-05-26T00:00:00"/>
    <n v="2"/>
    <s v="CUST8527"/>
    <s v="Kismat Madan"/>
    <x v="1"/>
    <n v="51"/>
    <s v="Senior"/>
    <s v="Hyderabad"/>
    <x v="10"/>
    <x v="1"/>
    <x v="3"/>
    <x v="6"/>
    <n v="5"/>
    <n v="1200"/>
    <n v="5"/>
    <x v="137"/>
    <x v="0"/>
    <n v="1266.83"/>
    <n v="0.22225087719298245"/>
    <x v="0"/>
    <s v="Cash"/>
    <n v="2"/>
    <s v="No"/>
  </r>
  <r>
    <s v="ORD02881"/>
    <d v="2026-05-12T00:00:00"/>
    <s v="2026"/>
    <n v="5"/>
    <x v="4"/>
    <d v="2026-05-18T00:00:00"/>
    <n v="6"/>
    <s v="CUST1656"/>
    <s v="Aniruddh Andra"/>
    <x v="0"/>
    <n v="58"/>
    <s v="Senior"/>
    <s v="Bhubaneswar"/>
    <x v="8"/>
    <x v="2"/>
    <x v="1"/>
    <x v="5"/>
    <n v="8"/>
    <n v="2000"/>
    <n v="10"/>
    <x v="134"/>
    <x v="1"/>
    <n v="3909.61"/>
    <n v="0.27150069444444447"/>
    <x v="1"/>
    <s v="Card"/>
    <n v="5"/>
    <s v="No"/>
  </r>
  <r>
    <s v="ORD02896"/>
    <d v="2024-05-18T00:00:00"/>
    <s v="2024"/>
    <n v="5"/>
    <x v="4"/>
    <d v="2024-05-21T00:00:00"/>
    <n v="3"/>
    <s v="CUST7247"/>
    <s v="Aradhya Konda"/>
    <x v="1"/>
    <n v="36"/>
    <s v="Senior"/>
    <s v="Hyderabad"/>
    <x v="10"/>
    <x v="1"/>
    <x v="4"/>
    <x v="9"/>
    <n v="7"/>
    <n v="1800"/>
    <n v="5"/>
    <x v="329"/>
    <x v="1"/>
    <n v="4065.96"/>
    <n v="0.33967919799498747"/>
    <x v="2"/>
    <s v="UPI"/>
    <n v="2"/>
    <s v="No"/>
  </r>
  <r>
    <s v="ORD02905"/>
    <d v="2025-05-02T00:00:00"/>
    <s v="2025"/>
    <n v="5"/>
    <x v="4"/>
    <d v="2025-05-05T00:00:00"/>
    <n v="3"/>
    <s v="CUST5480"/>
    <s v="Khushi Doctor"/>
    <x v="1"/>
    <n v="34"/>
    <s v="Senior"/>
    <s v="Kolkata"/>
    <x v="3"/>
    <x v="2"/>
    <x v="2"/>
    <x v="3"/>
    <n v="5"/>
    <n v="7000"/>
    <n v="15"/>
    <x v="8"/>
    <x v="1"/>
    <n v="10447.93"/>
    <n v="0.35119092436974791"/>
    <x v="2"/>
    <s v="UPI"/>
    <n v="1"/>
    <s v="Yes"/>
  </r>
  <r>
    <s v="ORD02927"/>
    <d v="2026-05-01T00:00:00"/>
    <s v="2026"/>
    <n v="5"/>
    <x v="4"/>
    <d v="2026-05-08T00:00:00"/>
    <n v="7"/>
    <s v="CUST1049"/>
    <s v="Ojas Chander"/>
    <x v="1"/>
    <n v="22"/>
    <s v="Senior"/>
    <s v="Jaipur"/>
    <x v="2"/>
    <x v="0"/>
    <x v="4"/>
    <x v="16"/>
    <n v="3"/>
    <n v="800"/>
    <n v="25"/>
    <x v="100"/>
    <x v="0"/>
    <n v="633.79999999999995"/>
    <n v="0.3521111111111111"/>
    <x v="2"/>
    <s v="UPI"/>
    <n v="2"/>
    <s v="No"/>
  </r>
  <r>
    <s v="ORD02930"/>
    <d v="2026-05-01T00:00:00"/>
    <s v="2026"/>
    <n v="5"/>
    <x v="4"/>
    <d v="2026-05-05T00:00:00"/>
    <n v="4"/>
    <s v="CUST3096"/>
    <s v="Lakshay Vasa"/>
    <x v="1"/>
    <n v="29"/>
    <s v="Senior"/>
    <s v="Lucknow"/>
    <x v="0"/>
    <x v="0"/>
    <x v="3"/>
    <x v="17"/>
    <n v="2"/>
    <n v="450"/>
    <n v="20"/>
    <x v="19"/>
    <x v="0"/>
    <n v="94.36"/>
    <n v="0.13105555555555556"/>
    <x v="2"/>
    <s v="Card"/>
    <n v="3"/>
    <s v="No"/>
  </r>
  <r>
    <s v="ORD02932"/>
    <d v="2025-05-16T00:00:00"/>
    <s v="2025"/>
    <n v="5"/>
    <x v="4"/>
    <d v="2025-05-21T00:00:00"/>
    <n v="5"/>
    <s v="CUST4296"/>
    <s v="Kaira Tripathi"/>
    <x v="1"/>
    <n v="24"/>
    <s v="Senior"/>
    <s v="Delhi"/>
    <x v="4"/>
    <x v="0"/>
    <x v="3"/>
    <x v="22"/>
    <n v="5"/>
    <n v="300"/>
    <n v="0"/>
    <x v="65"/>
    <x v="0"/>
    <n v="443.15"/>
    <n v="0.29543333333333333"/>
    <x v="1"/>
    <s v="UPI"/>
    <n v="5"/>
    <s v="No"/>
  </r>
  <r>
    <s v="ORD02954"/>
    <d v="2024-05-20T00:00:00"/>
    <s v="2024"/>
    <n v="5"/>
    <x v="4"/>
    <d v="2024-05-22T00:00:00"/>
    <n v="2"/>
    <s v="CUST9212"/>
    <s v="Advik Chander"/>
    <x v="1"/>
    <n v="27"/>
    <s v="Senior"/>
    <s v="Jaipur"/>
    <x v="2"/>
    <x v="0"/>
    <x v="4"/>
    <x v="8"/>
    <n v="5"/>
    <n v="3500"/>
    <n v="5"/>
    <x v="34"/>
    <x v="1"/>
    <n v="6511.78"/>
    <n v="0.39168601503759398"/>
    <x v="1"/>
    <s v="Cash"/>
    <n v="4"/>
    <s v="Yes"/>
  </r>
  <r>
    <s v="ORD02957"/>
    <d v="2025-05-04T00:00:00"/>
    <s v="2025"/>
    <n v="5"/>
    <x v="4"/>
    <d v="2025-05-06T00:00:00"/>
    <n v="2"/>
    <s v="CUST1911"/>
    <s v="Yuvraj  Gokhale"/>
    <x v="0"/>
    <n v="23"/>
    <s v="Senior"/>
    <s v="Lucknow"/>
    <x v="0"/>
    <x v="0"/>
    <x v="2"/>
    <x v="12"/>
    <n v="4"/>
    <n v="25000"/>
    <n v="5"/>
    <x v="210"/>
    <x v="1"/>
    <n v="15458.49"/>
    <n v="0.16272094736842105"/>
    <x v="2"/>
    <s v="Cash"/>
    <n v="1"/>
    <s v="No"/>
  </r>
  <r>
    <s v="ORD02958"/>
    <d v="2024-05-18T00:00:00"/>
    <s v="2024"/>
    <n v="5"/>
    <x v="4"/>
    <d v="2024-05-21T00:00:00"/>
    <n v="3"/>
    <s v="CUST1351"/>
    <s v="Saanvi Khare"/>
    <x v="1"/>
    <n v="40"/>
    <s v="Senior"/>
    <s v="Pune"/>
    <x v="7"/>
    <x v="3"/>
    <x v="0"/>
    <x v="11"/>
    <n v="6"/>
    <n v="4000"/>
    <n v="10"/>
    <x v="149"/>
    <x v="1"/>
    <n v="5765.59"/>
    <n v="0.26692546296296299"/>
    <x v="1"/>
    <s v="UPI"/>
    <n v="3"/>
    <s v="No"/>
  </r>
  <r>
    <s v="ORD02967"/>
    <d v="2025-05-21T00:00:00"/>
    <s v="2025"/>
    <n v="5"/>
    <x v="4"/>
    <d v="2025-05-27T00:00:00"/>
    <n v="6"/>
    <s v="CUST5489"/>
    <s v="Piya Kadakia"/>
    <x v="1"/>
    <n v="64"/>
    <s v="Senior"/>
    <s v="Delhi"/>
    <x v="4"/>
    <x v="0"/>
    <x v="2"/>
    <x v="14"/>
    <n v="5"/>
    <n v="30000"/>
    <n v="15"/>
    <x v="274"/>
    <x v="1"/>
    <n v="26644.98"/>
    <n v="0.20898023529411763"/>
    <x v="0"/>
    <s v="UPI"/>
    <n v="2"/>
    <s v="Yes"/>
  </r>
  <r>
    <s v="ORD02989"/>
    <d v="2026-05-05T00:00:00"/>
    <s v="2026"/>
    <n v="5"/>
    <x v="4"/>
    <d v="2026-05-08T00:00:00"/>
    <n v="3"/>
    <s v="CUST7747"/>
    <s v="Shalv Babu"/>
    <x v="0"/>
    <n v="20"/>
    <s v="Teen"/>
    <s v="Bhubaneswar"/>
    <x v="8"/>
    <x v="2"/>
    <x v="2"/>
    <x v="15"/>
    <n v="8"/>
    <n v="15000"/>
    <n v="25"/>
    <x v="241"/>
    <x v="1"/>
    <n v="30584.53"/>
    <n v="0.33982811111111111"/>
    <x v="0"/>
    <s v="Cash"/>
    <n v="2"/>
    <s v="No"/>
  </r>
  <r>
    <s v="ORD02990"/>
    <d v="2025-05-09T00:00:00"/>
    <s v="2025"/>
    <n v="5"/>
    <x v="4"/>
    <d v="2025-05-12T00:00:00"/>
    <n v="3"/>
    <s v="CUST9451"/>
    <s v="Ryan Butala"/>
    <x v="1"/>
    <n v="58"/>
    <s v="Senior"/>
    <s v="Chennai"/>
    <x v="6"/>
    <x v="1"/>
    <x v="1"/>
    <x v="2"/>
    <n v="3"/>
    <n v="55000"/>
    <n v="5"/>
    <x v="294"/>
    <x v="1"/>
    <n v="17279.07"/>
    <n v="0.1102333014354067"/>
    <x v="1"/>
    <s v="UPI"/>
    <n v="2"/>
    <s v="No"/>
  </r>
  <r>
    <s v="ORD03008"/>
    <d v="2024-05-31T00:00:00"/>
    <s v="2024"/>
    <n v="5"/>
    <x v="4"/>
    <d v="2024-06-07T00:00:00"/>
    <n v="7"/>
    <s v="CUST4552"/>
    <s v="Sahil Chaudry"/>
    <x v="0"/>
    <n v="36"/>
    <s v="Senior"/>
    <s v="Hyderabad"/>
    <x v="10"/>
    <x v="1"/>
    <x v="0"/>
    <x v="11"/>
    <n v="3"/>
    <n v="4000"/>
    <n v="0"/>
    <x v="35"/>
    <x v="1"/>
    <n v="4694.5600000000004"/>
    <n v="0.39121333333333336"/>
    <x v="2"/>
    <s v="Cash"/>
    <n v="1"/>
    <s v="No"/>
  </r>
  <r>
    <s v="ORD03032"/>
    <d v="2026-05-17T00:00:00"/>
    <s v="2026"/>
    <n v="5"/>
    <x v="4"/>
    <d v="2026-05-19T00:00:00"/>
    <n v="2"/>
    <s v="CUST4369"/>
    <s v="Vedika Chauhan"/>
    <x v="0"/>
    <n v="34"/>
    <s v="Senior"/>
    <s v="Patna"/>
    <x v="9"/>
    <x v="2"/>
    <x v="4"/>
    <x v="9"/>
    <n v="5"/>
    <n v="1800"/>
    <n v="15"/>
    <x v="33"/>
    <x v="0"/>
    <n v="2090.89"/>
    <n v="0.273318954248366"/>
    <x v="1"/>
    <s v="Card"/>
    <n v="2"/>
    <s v="No"/>
  </r>
  <r>
    <s v="ORD03034"/>
    <d v="2024-05-26T00:00:00"/>
    <s v="2024"/>
    <n v="5"/>
    <x v="4"/>
    <d v="2024-06-01T00:00:00"/>
    <n v="6"/>
    <s v="CUST9225"/>
    <s v="Riaan Vig"/>
    <x v="1"/>
    <n v="29"/>
    <s v="Senior"/>
    <s v="Jaipur"/>
    <x v="2"/>
    <x v="0"/>
    <x v="2"/>
    <x v="12"/>
    <n v="4"/>
    <n v="25000"/>
    <n v="5"/>
    <x v="210"/>
    <x v="1"/>
    <n v="21848.37"/>
    <n v="0.22998284210526315"/>
    <x v="1"/>
    <s v="Cash"/>
    <n v="3"/>
    <s v="No"/>
  </r>
  <r>
    <s v="ORD03040"/>
    <d v="2026-05-07T00:00:00"/>
    <s v="2026"/>
    <n v="5"/>
    <x v="4"/>
    <d v="2026-05-12T00:00:00"/>
    <n v="5"/>
    <s v="CUST7874"/>
    <s v="Sahil Contractor"/>
    <x v="0"/>
    <n v="31"/>
    <s v="Senior"/>
    <s v="Mumbai"/>
    <x v="7"/>
    <x v="3"/>
    <x v="4"/>
    <x v="13"/>
    <n v="1"/>
    <n v="4500"/>
    <n v="10"/>
    <x v="24"/>
    <x v="0"/>
    <n v="1431.36"/>
    <n v="0.35342222222222219"/>
    <x v="1"/>
    <s v="Card"/>
    <n v="3"/>
    <s v="No"/>
  </r>
  <r>
    <s v="ORD03050"/>
    <d v="2025-05-04T00:00:00"/>
    <s v="2025"/>
    <n v="5"/>
    <x v="4"/>
    <d v="2025-05-10T00:00:00"/>
    <n v="6"/>
    <s v="CUST1605"/>
    <s v="Amani Thakkar"/>
    <x v="1"/>
    <n v="39"/>
    <s v="Senior"/>
    <s v="Hyderabad"/>
    <x v="10"/>
    <x v="1"/>
    <x v="3"/>
    <x v="6"/>
    <n v="5"/>
    <n v="1200"/>
    <n v="15"/>
    <x v="171"/>
    <x v="0"/>
    <n v="2145.91"/>
    <n v="0.42076666666666662"/>
    <x v="2"/>
    <s v="Card"/>
    <n v="5"/>
    <s v="Yes"/>
  </r>
  <r>
    <s v="ORD03056"/>
    <d v="2025-05-14T00:00:00"/>
    <s v="2025"/>
    <n v="5"/>
    <x v="4"/>
    <d v="2025-05-17T00:00:00"/>
    <n v="3"/>
    <s v="CUST8486"/>
    <s v="Kashvi Kaur"/>
    <x v="1"/>
    <n v="60"/>
    <s v="Senior"/>
    <s v="Jaipur"/>
    <x v="2"/>
    <x v="0"/>
    <x v="3"/>
    <x v="20"/>
    <n v="8"/>
    <n v="1500"/>
    <n v="25"/>
    <x v="51"/>
    <x v="0"/>
    <n v="1640.61"/>
    <n v="0.18228999999999998"/>
    <x v="2"/>
    <s v="Card"/>
    <n v="5"/>
    <s v="No"/>
  </r>
  <r>
    <s v="ORD03075"/>
    <d v="2025-05-05T00:00:00"/>
    <s v="2025"/>
    <n v="5"/>
    <x v="4"/>
    <d v="2025-05-06T00:00:00"/>
    <n v="1"/>
    <s v="CUST1514"/>
    <s v="Yuvaan Sane"/>
    <x v="0"/>
    <n v="44"/>
    <s v="Senior"/>
    <s v="Jaipur"/>
    <x v="2"/>
    <x v="0"/>
    <x v="3"/>
    <x v="22"/>
    <n v="8"/>
    <n v="300"/>
    <n v="15"/>
    <x v="62"/>
    <x v="0"/>
    <n v="593.19000000000005"/>
    <n v="0.2907794117647059"/>
    <x v="0"/>
    <s v="UPI"/>
    <n v="4"/>
    <s v="No"/>
  </r>
  <r>
    <s v="ORD03102"/>
    <d v="2025-05-23T00:00:00"/>
    <s v="2025"/>
    <n v="5"/>
    <x v="4"/>
    <d v="2025-05-30T00:00:00"/>
    <n v="7"/>
    <s v="CUST5881"/>
    <s v="Myra Sur"/>
    <x v="0"/>
    <n v="63"/>
    <s v="Senior"/>
    <s v="Hyderabad"/>
    <x v="10"/>
    <x v="1"/>
    <x v="2"/>
    <x v="15"/>
    <n v="8"/>
    <n v="15000"/>
    <n v="5"/>
    <x v="277"/>
    <x v="1"/>
    <n v="50563.199999999997"/>
    <n v="0.44353684210526312"/>
    <x v="1"/>
    <s v="Card"/>
    <n v="2"/>
    <s v="No"/>
  </r>
  <r>
    <s v="ORD03103"/>
    <d v="2025-05-17T00:00:00"/>
    <s v="2025"/>
    <n v="5"/>
    <x v="4"/>
    <d v="2025-05-23T00:00:00"/>
    <n v="6"/>
    <s v="CUST8282"/>
    <s v="Lakshit Dey"/>
    <x v="1"/>
    <n v="62"/>
    <s v="Senior"/>
    <s v="Delhi"/>
    <x v="4"/>
    <x v="0"/>
    <x v="2"/>
    <x v="14"/>
    <n v="3"/>
    <n v="30000"/>
    <n v="25"/>
    <x v="129"/>
    <x v="1"/>
    <n v="13255.68"/>
    <n v="0.19638044444444444"/>
    <x v="2"/>
    <s v="Card"/>
    <n v="3"/>
    <s v="No"/>
  </r>
  <r>
    <s v="ORD03104"/>
    <d v="2024-05-20T00:00:00"/>
    <s v="2024"/>
    <n v="5"/>
    <x v="4"/>
    <d v="2024-05-25T00:00:00"/>
    <n v="5"/>
    <s v="CUST9435"/>
    <s v="Vidur Koshy"/>
    <x v="0"/>
    <n v="18"/>
    <s v="Teen"/>
    <s v="Mumbai"/>
    <x v="7"/>
    <x v="3"/>
    <x v="0"/>
    <x v="0"/>
    <n v="7"/>
    <n v="2500"/>
    <n v="25"/>
    <x v="28"/>
    <x v="1"/>
    <n v="2674.23"/>
    <n v="0.20375085714285715"/>
    <x v="1"/>
    <s v="UPI"/>
    <n v="5"/>
    <s v="No"/>
  </r>
  <r>
    <s v="ORD03108"/>
    <d v="2026-05-01T00:00:00"/>
    <s v="2026"/>
    <n v="5"/>
    <x v="4"/>
    <d v="2026-05-02T00:00:00"/>
    <n v="1"/>
    <s v="CUST3834"/>
    <s v="Eshani Jayaraman"/>
    <x v="1"/>
    <n v="19"/>
    <s v="Teen"/>
    <s v="Mumbai"/>
    <x v="7"/>
    <x v="3"/>
    <x v="3"/>
    <x v="17"/>
    <n v="4"/>
    <n v="450"/>
    <n v="10"/>
    <x v="29"/>
    <x v="0"/>
    <n v="370.12"/>
    <n v="0.22846913580246914"/>
    <x v="2"/>
    <s v="Cash"/>
    <n v="2"/>
    <s v="No"/>
  </r>
  <r>
    <s v="ORD03128"/>
    <d v="2025-05-03T00:00:00"/>
    <s v="2025"/>
    <n v="5"/>
    <x v="4"/>
    <d v="2025-05-09T00:00:00"/>
    <n v="6"/>
    <s v="CUST1531"/>
    <s v="Sara Lalla"/>
    <x v="1"/>
    <n v="24"/>
    <s v="Senior"/>
    <s v="Mumbai"/>
    <x v="7"/>
    <x v="3"/>
    <x v="1"/>
    <x v="18"/>
    <n v="6"/>
    <n v="18000"/>
    <n v="20"/>
    <x v="58"/>
    <x v="1"/>
    <n v="27450.400000000001"/>
    <n v="0.31771296296296297"/>
    <x v="2"/>
    <s v="Card"/>
    <n v="1"/>
    <s v="No"/>
  </r>
  <r>
    <s v="ORD03129"/>
    <d v="2025-05-02T00:00:00"/>
    <s v="2025"/>
    <n v="5"/>
    <x v="4"/>
    <d v="2025-05-04T00:00:00"/>
    <n v="2"/>
    <s v="CUST1217"/>
    <s v="Shaan Bumb"/>
    <x v="1"/>
    <n v="36"/>
    <s v="Senior"/>
    <s v="Chennai"/>
    <x v="6"/>
    <x v="1"/>
    <x v="0"/>
    <x v="23"/>
    <n v="3"/>
    <n v="900"/>
    <n v="10"/>
    <x v="429"/>
    <x v="0"/>
    <n v="557.46"/>
    <n v="0.22940740740740742"/>
    <x v="1"/>
    <s v="Cash"/>
    <n v="1"/>
    <s v="Yes"/>
  </r>
  <r>
    <s v="ORD03160"/>
    <d v="2025-05-04T00:00:00"/>
    <s v="2025"/>
    <n v="5"/>
    <x v="4"/>
    <d v="2025-05-07T00:00:00"/>
    <n v="3"/>
    <s v="CUST6944"/>
    <s v="Sahil Buch"/>
    <x v="1"/>
    <n v="37"/>
    <s v="Senior"/>
    <s v="Bengaluru"/>
    <x v="1"/>
    <x v="1"/>
    <x v="4"/>
    <x v="16"/>
    <n v="6"/>
    <n v="800"/>
    <n v="15"/>
    <x v="102"/>
    <x v="0"/>
    <n v="957.32"/>
    <n v="0.2346372549019608"/>
    <x v="1"/>
    <s v="UPI"/>
    <n v="4"/>
    <s v="No"/>
  </r>
  <r>
    <s v="ORD03183"/>
    <d v="2026-05-01T00:00:00"/>
    <s v="2026"/>
    <n v="5"/>
    <x v="4"/>
    <d v="2026-05-05T00:00:00"/>
    <n v="4"/>
    <s v="CUST7315"/>
    <s v="Sahil Rajan"/>
    <x v="1"/>
    <n v="28"/>
    <s v="Senior"/>
    <s v="Kolkata"/>
    <x v="3"/>
    <x v="2"/>
    <x v="0"/>
    <x v="19"/>
    <n v="4"/>
    <n v="1200"/>
    <n v="0"/>
    <x v="7"/>
    <x v="0"/>
    <n v="1808.56"/>
    <n v="0.3767833333333333"/>
    <x v="0"/>
    <s v="Card"/>
    <n v="5"/>
    <s v="No"/>
  </r>
  <r>
    <s v="ORD03213"/>
    <d v="2024-05-27T00:00:00"/>
    <s v="2024"/>
    <n v="5"/>
    <x v="4"/>
    <d v="2024-06-03T00:00:00"/>
    <n v="7"/>
    <s v="CUST7305"/>
    <s v="Aarav Cherian"/>
    <x v="1"/>
    <n v="40"/>
    <s v="Senior"/>
    <s v="Ahmedabad"/>
    <x v="5"/>
    <x v="3"/>
    <x v="4"/>
    <x v="9"/>
    <n v="7"/>
    <n v="1800"/>
    <n v="0"/>
    <x v="228"/>
    <x v="1"/>
    <n v="4279.51"/>
    <n v="0.33964365079365083"/>
    <x v="1"/>
    <s v="UPI"/>
    <n v="1"/>
    <s v="No"/>
  </r>
  <r>
    <s v="ORD03224"/>
    <d v="2026-05-08T00:00:00"/>
    <s v="2026"/>
    <n v="5"/>
    <x v="4"/>
    <d v="2026-05-09T00:00:00"/>
    <n v="1"/>
    <s v="CUST2840"/>
    <s v="Aarav Lalla"/>
    <x v="0"/>
    <n v="39"/>
    <s v="Senior"/>
    <s v="Delhi"/>
    <x v="4"/>
    <x v="0"/>
    <x v="2"/>
    <x v="14"/>
    <n v="7"/>
    <n v="30000"/>
    <n v="20"/>
    <x v="430"/>
    <x v="1"/>
    <n v="40890.42"/>
    <n v="0.24339535714285712"/>
    <x v="2"/>
    <s v="Card"/>
    <n v="2"/>
    <s v="No"/>
  </r>
  <r>
    <s v="ORD03243"/>
    <d v="2026-05-17T00:00:00"/>
    <s v="2026"/>
    <n v="5"/>
    <x v="4"/>
    <d v="2026-05-19T00:00:00"/>
    <n v="2"/>
    <s v="CUST5320"/>
    <s v="Pihu Datta"/>
    <x v="0"/>
    <n v="41"/>
    <s v="Senior"/>
    <s v="Jaipur"/>
    <x v="2"/>
    <x v="0"/>
    <x v="3"/>
    <x v="22"/>
    <n v="3"/>
    <n v="300"/>
    <n v="15"/>
    <x v="74"/>
    <x v="0"/>
    <n v="222.11"/>
    <n v="0.29033986928104577"/>
    <x v="0"/>
    <s v="Card"/>
    <n v="3"/>
    <s v="No"/>
  </r>
  <r>
    <s v="ORD03254"/>
    <d v="2025-05-30T00:00:00"/>
    <s v="2025"/>
    <n v="5"/>
    <x v="4"/>
    <d v="2025-06-06T00:00:00"/>
    <n v="7"/>
    <s v="CUST1700"/>
    <s v="Ira Choudhry"/>
    <x v="1"/>
    <n v="46"/>
    <s v="Senior"/>
    <s v="Bengaluru"/>
    <x v="1"/>
    <x v="1"/>
    <x v="1"/>
    <x v="18"/>
    <n v="1"/>
    <n v="18000"/>
    <n v="0"/>
    <x v="85"/>
    <x v="1"/>
    <n v="3607.01"/>
    <n v="0.20038944444444445"/>
    <x v="0"/>
    <s v="Card"/>
    <n v="3"/>
    <s v="No"/>
  </r>
  <r>
    <s v="ORD03259"/>
    <d v="2026-05-11T00:00:00"/>
    <s v="2026"/>
    <n v="5"/>
    <x v="4"/>
    <d v="2026-05-12T00:00:00"/>
    <n v="1"/>
    <s v="CUST8705"/>
    <s v="Dhanush Mand"/>
    <x v="1"/>
    <n v="22"/>
    <s v="Senior"/>
    <s v="Bhubaneswar"/>
    <x v="8"/>
    <x v="2"/>
    <x v="2"/>
    <x v="12"/>
    <n v="1"/>
    <n v="25000"/>
    <n v="15"/>
    <x v="390"/>
    <x v="1"/>
    <n v="8927.7900000000009"/>
    <n v="0.4201312941176471"/>
    <x v="0"/>
    <s v="UPI"/>
    <n v="5"/>
    <s v="No"/>
  </r>
  <r>
    <s v="ORD03282"/>
    <d v="2024-05-21T00:00:00"/>
    <s v="2024"/>
    <n v="5"/>
    <x v="4"/>
    <d v="2024-05-23T00:00:00"/>
    <n v="2"/>
    <s v="CUST4254"/>
    <s v="Advika Cherian"/>
    <x v="1"/>
    <n v="54"/>
    <s v="Senior"/>
    <s v="Chennai"/>
    <x v="6"/>
    <x v="1"/>
    <x v="2"/>
    <x v="7"/>
    <n v="3"/>
    <n v="5000"/>
    <n v="20"/>
    <x v="35"/>
    <x v="1"/>
    <n v="4919.34"/>
    <n v="0.409945"/>
    <x v="2"/>
    <s v="Card"/>
    <n v="1"/>
    <s v="No"/>
  </r>
  <r>
    <s v="ORD03297"/>
    <d v="2026-05-18T00:00:00"/>
    <s v="2026"/>
    <n v="5"/>
    <x v="4"/>
    <d v="2026-05-23T00:00:00"/>
    <n v="5"/>
    <s v="CUST6339"/>
    <s v="Badal Luthra"/>
    <x v="1"/>
    <n v="18"/>
    <s v="Teen"/>
    <s v="Hyderabad"/>
    <x v="10"/>
    <x v="1"/>
    <x v="4"/>
    <x v="8"/>
    <n v="6"/>
    <n v="3500"/>
    <n v="25"/>
    <x v="195"/>
    <x v="1"/>
    <n v="6831.89"/>
    <n v="0.43377079365079368"/>
    <x v="2"/>
    <s v="Cash"/>
    <n v="2"/>
    <s v="No"/>
  </r>
  <r>
    <s v="ORD03309"/>
    <d v="2025-05-30T00:00:00"/>
    <s v="2025"/>
    <n v="5"/>
    <x v="4"/>
    <d v="2025-06-02T00:00:00"/>
    <n v="3"/>
    <s v="CUST1195"/>
    <s v="Ritvik Ghosh"/>
    <x v="1"/>
    <n v="20"/>
    <s v="Teen"/>
    <s v="Chennai"/>
    <x v="6"/>
    <x v="1"/>
    <x v="4"/>
    <x v="24"/>
    <n v="2"/>
    <n v="1200"/>
    <n v="0"/>
    <x v="64"/>
    <x v="0"/>
    <n v="552.33000000000004"/>
    <n v="0.23013750000000002"/>
    <x v="1"/>
    <s v="UPI"/>
    <n v="3"/>
    <s v="No"/>
  </r>
  <r>
    <s v="ORD03315"/>
    <d v="2025-05-21T00:00:00"/>
    <s v="2025"/>
    <n v="5"/>
    <x v="4"/>
    <d v="2025-05-24T00:00:00"/>
    <n v="3"/>
    <s v="CUST9293"/>
    <s v="Dhanuk Seshadri"/>
    <x v="0"/>
    <n v="61"/>
    <s v="Senior"/>
    <s v="Mumbai"/>
    <x v="7"/>
    <x v="3"/>
    <x v="3"/>
    <x v="20"/>
    <n v="4"/>
    <n v="1500"/>
    <n v="15"/>
    <x v="171"/>
    <x v="0"/>
    <n v="1772.21"/>
    <n v="0.34749215686274509"/>
    <x v="0"/>
    <s v="UPI"/>
    <n v="2"/>
    <s v="No"/>
  </r>
  <r>
    <s v="ORD03318"/>
    <d v="2026-05-08T00:00:00"/>
    <s v="2026"/>
    <n v="5"/>
    <x v="4"/>
    <d v="2026-05-13T00:00:00"/>
    <n v="5"/>
    <s v="CUST1297"/>
    <s v="Urvi Doshi"/>
    <x v="1"/>
    <n v="62"/>
    <s v="Senior"/>
    <s v="Patna"/>
    <x v="9"/>
    <x v="2"/>
    <x v="0"/>
    <x v="11"/>
    <n v="7"/>
    <n v="4000"/>
    <n v="15"/>
    <x v="286"/>
    <x v="1"/>
    <n v="5445.72"/>
    <n v="0.22881176470588235"/>
    <x v="2"/>
    <s v="Cash"/>
    <n v="3"/>
    <s v="No"/>
  </r>
  <r>
    <s v="ORD03337"/>
    <d v="2026-05-13T00:00:00"/>
    <s v="2026"/>
    <n v="5"/>
    <x v="4"/>
    <d v="2026-05-16T00:00:00"/>
    <n v="3"/>
    <s v="CUST4766"/>
    <s v="Devansh Dua"/>
    <x v="1"/>
    <n v="59"/>
    <s v="Senior"/>
    <s v="Delhi"/>
    <x v="4"/>
    <x v="0"/>
    <x v="3"/>
    <x v="21"/>
    <n v="4"/>
    <n v="60"/>
    <n v="5"/>
    <x v="219"/>
    <x v="0"/>
    <n v="100.07"/>
    <n v="0.4389035087719298"/>
    <x v="1"/>
    <s v="Cash"/>
    <n v="1"/>
    <s v="No"/>
  </r>
  <r>
    <s v="ORD03347"/>
    <d v="2025-05-14T00:00:00"/>
    <s v="2025"/>
    <n v="5"/>
    <x v="4"/>
    <d v="2025-05-21T00:00:00"/>
    <n v="7"/>
    <s v="CUST7411"/>
    <s v="Aaryahi Magar"/>
    <x v="0"/>
    <n v="25"/>
    <s v="Senior"/>
    <s v="Pune"/>
    <x v="7"/>
    <x v="3"/>
    <x v="1"/>
    <x v="1"/>
    <n v="4"/>
    <n v="40000"/>
    <n v="15"/>
    <x v="405"/>
    <x v="1"/>
    <n v="14283.6"/>
    <n v="0.10502647058823529"/>
    <x v="0"/>
    <s v="Card"/>
    <n v="1"/>
    <s v="No"/>
  </r>
  <r>
    <s v="ORD03350"/>
    <d v="2024-05-18T00:00:00"/>
    <s v="2024"/>
    <n v="5"/>
    <x v="4"/>
    <d v="2024-05-23T00:00:00"/>
    <n v="5"/>
    <s v="CUST9753"/>
    <s v="Eva Dar"/>
    <x v="0"/>
    <n v="22"/>
    <s v="Senior"/>
    <s v="Mumbai"/>
    <x v="7"/>
    <x v="3"/>
    <x v="2"/>
    <x v="7"/>
    <n v="4"/>
    <n v="5000"/>
    <n v="20"/>
    <x v="296"/>
    <x v="1"/>
    <n v="6543.66"/>
    <n v="0.40897875"/>
    <x v="2"/>
    <s v="Cash"/>
    <n v="3"/>
    <s v="No"/>
  </r>
  <r>
    <s v="ORD03351"/>
    <d v="2025-05-05T00:00:00"/>
    <s v="2025"/>
    <n v="5"/>
    <x v="4"/>
    <d v="2025-05-12T00:00:00"/>
    <n v="7"/>
    <s v="CUST4394"/>
    <s v="Keya Yadav"/>
    <x v="0"/>
    <n v="26"/>
    <s v="Senior"/>
    <s v="Kolkata"/>
    <x v="3"/>
    <x v="2"/>
    <x v="3"/>
    <x v="20"/>
    <n v="6"/>
    <n v="1500"/>
    <n v="10"/>
    <x v="394"/>
    <x v="0"/>
    <n v="3539.62"/>
    <n v="0.43699012345679011"/>
    <x v="1"/>
    <s v="Card"/>
    <n v="3"/>
    <s v="No"/>
  </r>
  <r>
    <s v="ORD03353"/>
    <d v="2025-05-02T00:00:00"/>
    <s v="2025"/>
    <n v="5"/>
    <x v="4"/>
    <d v="2025-05-06T00:00:00"/>
    <n v="4"/>
    <s v="CUST3845"/>
    <s v="Nirvi Lal"/>
    <x v="1"/>
    <n v="45"/>
    <s v="Senior"/>
    <s v="Mumbai"/>
    <x v="7"/>
    <x v="3"/>
    <x v="3"/>
    <x v="22"/>
    <n v="4"/>
    <n v="300"/>
    <n v="15"/>
    <x v="175"/>
    <x v="0"/>
    <n v="158.31"/>
    <n v="0.15520588235294117"/>
    <x v="1"/>
    <s v="UPI"/>
    <n v="3"/>
    <s v="No"/>
  </r>
  <r>
    <s v="ORD03367"/>
    <d v="2025-05-07T00:00:00"/>
    <s v="2025"/>
    <n v="5"/>
    <x v="4"/>
    <d v="2025-05-14T00:00:00"/>
    <n v="7"/>
    <s v="CUST9204"/>
    <s v="Damini Date"/>
    <x v="1"/>
    <n v="41"/>
    <s v="Senior"/>
    <s v="Pune"/>
    <x v="7"/>
    <x v="3"/>
    <x v="3"/>
    <x v="22"/>
    <n v="4"/>
    <n v="300"/>
    <n v="0"/>
    <x v="157"/>
    <x v="0"/>
    <n v="155.57"/>
    <n v="0.12964166666666666"/>
    <x v="1"/>
    <s v="UPI"/>
    <n v="2"/>
    <s v="No"/>
  </r>
  <r>
    <s v="ORD03385"/>
    <d v="2025-05-10T00:00:00"/>
    <s v="2025"/>
    <n v="5"/>
    <x v="4"/>
    <d v="2025-05-15T00:00:00"/>
    <n v="5"/>
    <s v="CUST3816"/>
    <s v="Anahi Dixit"/>
    <x v="1"/>
    <n v="22"/>
    <s v="Senior"/>
    <s v="Delhi"/>
    <x v="4"/>
    <x v="0"/>
    <x v="1"/>
    <x v="2"/>
    <n v="6"/>
    <n v="55000"/>
    <n v="10"/>
    <x v="244"/>
    <x v="1"/>
    <n v="129987.45"/>
    <n v="0.43766818181818179"/>
    <x v="0"/>
    <s v="Cash"/>
    <n v="4"/>
    <s v="No"/>
  </r>
  <r>
    <s v="ORD03409"/>
    <d v="2024-05-18T00:00:00"/>
    <s v="2024"/>
    <n v="5"/>
    <x v="4"/>
    <d v="2024-05-21T00:00:00"/>
    <n v="3"/>
    <s v="CUST7079"/>
    <s v="Gokul Vig"/>
    <x v="0"/>
    <n v="20"/>
    <s v="Teen"/>
    <s v="Jaipur"/>
    <x v="2"/>
    <x v="0"/>
    <x v="2"/>
    <x v="3"/>
    <n v="7"/>
    <n v="7000"/>
    <n v="5"/>
    <x v="431"/>
    <x v="1"/>
    <n v="7455.27"/>
    <n v="0.1601561761546724"/>
    <x v="0"/>
    <s v="Card"/>
    <n v="4"/>
    <s v="No"/>
  </r>
  <r>
    <s v="ORD03416"/>
    <d v="2026-05-08T00:00:00"/>
    <s v="2026"/>
    <n v="5"/>
    <x v="4"/>
    <d v="2026-05-13T00:00:00"/>
    <n v="5"/>
    <s v="CUST4976"/>
    <s v="Taran Varma"/>
    <x v="0"/>
    <n v="19"/>
    <s v="Teen"/>
    <s v="Bengaluru"/>
    <x v="1"/>
    <x v="1"/>
    <x v="2"/>
    <x v="14"/>
    <n v="2"/>
    <n v="30000"/>
    <n v="10"/>
    <x v="79"/>
    <x v="1"/>
    <n v="7797.9"/>
    <n v="0.14440555555555554"/>
    <x v="1"/>
    <s v="Card"/>
    <n v="3"/>
    <s v="No"/>
  </r>
  <r>
    <s v="ORD03453"/>
    <d v="2026-05-09T00:00:00"/>
    <s v="2026"/>
    <n v="5"/>
    <x v="4"/>
    <d v="2026-05-16T00:00:00"/>
    <n v="7"/>
    <s v="CUST2222"/>
    <s v="Zeeshan Sridhar"/>
    <x v="1"/>
    <n v="28"/>
    <s v="Senior"/>
    <s v="Ahmedabad"/>
    <x v="5"/>
    <x v="3"/>
    <x v="1"/>
    <x v="5"/>
    <n v="6"/>
    <n v="2000"/>
    <n v="5"/>
    <x v="205"/>
    <x v="1"/>
    <n v="4499.82"/>
    <n v="0.39472105263157892"/>
    <x v="2"/>
    <s v="UPI"/>
    <n v="4"/>
    <s v="No"/>
  </r>
  <r>
    <s v="ORD03469"/>
    <d v="2025-05-05T00:00:00"/>
    <s v="2025"/>
    <n v="5"/>
    <x v="4"/>
    <d v="2025-05-08T00:00:00"/>
    <n v="3"/>
    <s v="CUST7565"/>
    <s v="Gokul Mane"/>
    <x v="1"/>
    <n v="21"/>
    <s v="Senior"/>
    <s v="Delhi"/>
    <x v="4"/>
    <x v="0"/>
    <x v="0"/>
    <x v="23"/>
    <n v="7"/>
    <n v="900"/>
    <n v="0"/>
    <x v="117"/>
    <x v="0"/>
    <n v="1114.31"/>
    <n v="0.17687460317460316"/>
    <x v="0"/>
    <s v="Card"/>
    <n v="4"/>
    <s v="No"/>
  </r>
  <r>
    <s v="ORD03471"/>
    <d v="2025-05-05T00:00:00"/>
    <s v="2025"/>
    <n v="5"/>
    <x v="4"/>
    <d v="2025-05-06T00:00:00"/>
    <n v="1"/>
    <s v="CUST2239"/>
    <s v="Divij Bali"/>
    <x v="1"/>
    <n v="60"/>
    <s v="Senior"/>
    <s v="Ahmedabad"/>
    <x v="5"/>
    <x v="3"/>
    <x v="4"/>
    <x v="13"/>
    <n v="1"/>
    <n v="4500"/>
    <n v="20"/>
    <x v="11"/>
    <x v="0"/>
    <n v="1405.29"/>
    <n v="0.39035833333333331"/>
    <x v="0"/>
    <s v="UPI"/>
    <n v="4"/>
    <s v="No"/>
  </r>
  <r>
    <s v="ORD03477"/>
    <d v="2026-05-03T00:00:00"/>
    <s v="2026"/>
    <n v="5"/>
    <x v="4"/>
    <d v="2026-05-10T00:00:00"/>
    <n v="7"/>
    <s v="CUST2368"/>
    <s v="Amira Wali"/>
    <x v="1"/>
    <n v="20"/>
    <s v="Teen"/>
    <s v="Hyderabad"/>
    <x v="10"/>
    <x v="1"/>
    <x v="3"/>
    <x v="22"/>
    <n v="1"/>
    <n v="300"/>
    <n v="0"/>
    <x v="412"/>
    <x v="0"/>
    <n v="62.78"/>
    <n v="0.20926666666666668"/>
    <x v="2"/>
    <s v="Cash"/>
    <n v="4"/>
    <s v="No"/>
  </r>
  <r>
    <s v="ORD03479"/>
    <d v="2026-05-09T00:00:00"/>
    <s v="2026"/>
    <n v="5"/>
    <x v="4"/>
    <d v="2026-05-14T00:00:00"/>
    <n v="5"/>
    <s v="CUST8010"/>
    <s v="Shray Bhakta"/>
    <x v="1"/>
    <n v="48"/>
    <s v="Senior"/>
    <s v="Hyderabad"/>
    <x v="10"/>
    <x v="1"/>
    <x v="3"/>
    <x v="22"/>
    <n v="8"/>
    <n v="300"/>
    <n v="5"/>
    <x v="256"/>
    <x v="0"/>
    <n v="476.93"/>
    <n v="0.20917982456140352"/>
    <x v="2"/>
    <s v="Cash"/>
    <n v="5"/>
    <s v="No"/>
  </r>
  <r>
    <s v="ORD03523"/>
    <d v="2025-05-01T00:00:00"/>
    <s v="2025"/>
    <n v="5"/>
    <x v="4"/>
    <d v="2025-05-06T00:00:00"/>
    <n v="5"/>
    <s v="CUST5493"/>
    <s v="Tarini Thakur"/>
    <x v="1"/>
    <n v="34"/>
    <s v="Senior"/>
    <s v="Hyderabad"/>
    <x v="10"/>
    <x v="1"/>
    <x v="1"/>
    <x v="5"/>
    <n v="8"/>
    <n v="2000"/>
    <n v="15"/>
    <x v="123"/>
    <x v="1"/>
    <n v="4719.12"/>
    <n v="0.34699411764705884"/>
    <x v="1"/>
    <s v="Cash"/>
    <n v="4"/>
    <s v="No"/>
  </r>
  <r>
    <s v="ORD03526"/>
    <d v="2025-05-12T00:00:00"/>
    <s v="2025"/>
    <n v="5"/>
    <x v="4"/>
    <d v="2025-05-16T00:00:00"/>
    <n v="4"/>
    <s v="CUST1384"/>
    <s v="Advika Kohli"/>
    <x v="0"/>
    <n v="38"/>
    <s v="Senior"/>
    <s v="Pune"/>
    <x v="7"/>
    <x v="3"/>
    <x v="1"/>
    <x v="10"/>
    <n v="3"/>
    <n v="25000"/>
    <n v="15"/>
    <x v="153"/>
    <x v="1"/>
    <n v="12683.42"/>
    <n v="0.19895560784313726"/>
    <x v="1"/>
    <s v="Cash"/>
    <n v="2"/>
    <s v="No"/>
  </r>
  <r>
    <s v="ORD03531"/>
    <d v="2024-05-29T00:00:00"/>
    <s v="2024"/>
    <n v="5"/>
    <x v="4"/>
    <d v="2024-06-01T00:00:00"/>
    <n v="3"/>
    <s v="CUST1594"/>
    <s v="Dhanuk Banik"/>
    <x v="0"/>
    <n v="18"/>
    <s v="Teen"/>
    <s v="Hyderabad"/>
    <x v="10"/>
    <x v="1"/>
    <x v="0"/>
    <x v="0"/>
    <n v="7"/>
    <n v="2500"/>
    <n v="15"/>
    <x v="391"/>
    <x v="1"/>
    <n v="4842.3100000000004"/>
    <n v="0.32553344537815126"/>
    <x v="0"/>
    <s v="UPI"/>
    <n v="5"/>
    <s v="No"/>
  </r>
  <r>
    <s v="ORD03548"/>
    <d v="2025-05-22T00:00:00"/>
    <s v="2025"/>
    <n v="5"/>
    <x v="4"/>
    <d v="2025-05-23T00:00:00"/>
    <n v="1"/>
    <s v="CUST4921"/>
    <s v="Sahil Ahuja"/>
    <x v="1"/>
    <n v="57"/>
    <s v="Senior"/>
    <s v="Bhubaneswar"/>
    <x v="8"/>
    <x v="2"/>
    <x v="4"/>
    <x v="9"/>
    <n v="6"/>
    <n v="1800"/>
    <n v="15"/>
    <x v="333"/>
    <x v="0"/>
    <n v="2396.38"/>
    <n v="0.26104357298474945"/>
    <x v="1"/>
    <s v="Card"/>
    <n v="3"/>
    <s v="No"/>
  </r>
  <r>
    <s v="ORD03551"/>
    <d v="2026-05-06T00:00:00"/>
    <s v="2026"/>
    <n v="5"/>
    <x v="4"/>
    <d v="2026-05-13T00:00:00"/>
    <n v="7"/>
    <s v="CUST1463"/>
    <s v="Tara Mander"/>
    <x v="1"/>
    <n v="19"/>
    <s v="Teen"/>
    <s v="Kolkata"/>
    <x v="3"/>
    <x v="2"/>
    <x v="4"/>
    <x v="16"/>
    <n v="7"/>
    <n v="800"/>
    <n v="5"/>
    <x v="72"/>
    <x v="0"/>
    <n v="1677.45"/>
    <n v="0.31531015037593985"/>
    <x v="0"/>
    <s v="Card"/>
    <n v="2"/>
    <s v="No"/>
  </r>
  <r>
    <s v="ORD03577"/>
    <d v="2024-05-26T00:00:00"/>
    <s v="2024"/>
    <n v="5"/>
    <x v="4"/>
    <d v="2024-06-02T00:00:00"/>
    <n v="7"/>
    <s v="CUST9029"/>
    <s v="Mamooty Grewal"/>
    <x v="1"/>
    <n v="63"/>
    <s v="Senior"/>
    <s v="Jaipur"/>
    <x v="2"/>
    <x v="0"/>
    <x v="3"/>
    <x v="21"/>
    <n v="3"/>
    <n v="60"/>
    <n v="10"/>
    <x v="432"/>
    <x v="0"/>
    <n v="28.81"/>
    <n v="0.1778395061728395"/>
    <x v="0"/>
    <s v="Cash"/>
    <n v="4"/>
    <s v="No"/>
  </r>
  <r>
    <s v="ORD03587"/>
    <d v="2026-05-12T00:00:00"/>
    <s v="2026"/>
    <n v="5"/>
    <x v="4"/>
    <d v="2026-05-19T00:00:00"/>
    <n v="7"/>
    <s v="CUST2322"/>
    <s v="Nirvaan Bal"/>
    <x v="1"/>
    <n v="58"/>
    <s v="Senior"/>
    <s v="Delhi"/>
    <x v="4"/>
    <x v="0"/>
    <x v="3"/>
    <x v="6"/>
    <n v="2"/>
    <n v="1200"/>
    <n v="15"/>
    <x v="62"/>
    <x v="0"/>
    <n v="375.9"/>
    <n v="0.18426470588235294"/>
    <x v="0"/>
    <s v="Card"/>
    <n v="2"/>
    <s v="No"/>
  </r>
  <r>
    <s v="ORD03588"/>
    <d v="2026-05-18T00:00:00"/>
    <s v="2026"/>
    <n v="5"/>
    <x v="4"/>
    <d v="2026-05-19T00:00:00"/>
    <n v="1"/>
    <s v="CUST7704"/>
    <s v="Ayesha Lata"/>
    <x v="1"/>
    <n v="21"/>
    <s v="Senior"/>
    <s v="Lucknow"/>
    <x v="0"/>
    <x v="0"/>
    <x v="1"/>
    <x v="5"/>
    <n v="6"/>
    <n v="2000"/>
    <n v="20"/>
    <x v="196"/>
    <x v="0"/>
    <n v="3803.98"/>
    <n v="0.39624791666666664"/>
    <x v="1"/>
    <s v="UPI"/>
    <n v="1"/>
    <s v="No"/>
  </r>
  <r>
    <s v="ORD03619"/>
    <d v="2025-05-19T00:00:00"/>
    <s v="2025"/>
    <n v="5"/>
    <x v="4"/>
    <d v="2025-05-24T00:00:00"/>
    <n v="5"/>
    <s v="CUST9920"/>
    <s v="Advika Dash"/>
    <x v="0"/>
    <n v="23"/>
    <s v="Senior"/>
    <s v="Lucknow"/>
    <x v="0"/>
    <x v="0"/>
    <x v="4"/>
    <x v="24"/>
    <n v="3"/>
    <n v="1200"/>
    <n v="0"/>
    <x v="11"/>
    <x v="0"/>
    <n v="1097.72"/>
    <n v="0.30492222222222221"/>
    <x v="2"/>
    <s v="UPI"/>
    <n v="1"/>
    <s v="No"/>
  </r>
  <r>
    <s v="ORD03624"/>
    <d v="2026-05-12T00:00:00"/>
    <s v="2026"/>
    <n v="5"/>
    <x v="4"/>
    <d v="2026-05-14T00:00:00"/>
    <n v="2"/>
    <s v="CUST9043"/>
    <s v="Purab Anne"/>
    <x v="0"/>
    <n v="20"/>
    <s v="Teen"/>
    <s v="Bhubaneswar"/>
    <x v="8"/>
    <x v="2"/>
    <x v="4"/>
    <x v="8"/>
    <n v="1"/>
    <n v="3500"/>
    <n v="25"/>
    <x v="130"/>
    <x v="0"/>
    <n v="526.17999999999995"/>
    <n v="0.2004495238095238"/>
    <x v="1"/>
    <s v="Card"/>
    <n v="5"/>
    <s v="Yes"/>
  </r>
  <r>
    <s v="ORD03630"/>
    <d v="2026-05-03T00:00:00"/>
    <s v="2026"/>
    <n v="5"/>
    <x v="4"/>
    <d v="2026-05-04T00:00:00"/>
    <n v="1"/>
    <s v="CUST7420"/>
    <s v="Jhanvi Iyengar"/>
    <x v="0"/>
    <n v="61"/>
    <s v="Senior"/>
    <s v="Delhi"/>
    <x v="4"/>
    <x v="0"/>
    <x v="3"/>
    <x v="17"/>
    <n v="1"/>
    <n v="450"/>
    <n v="0"/>
    <x v="372"/>
    <x v="0"/>
    <n v="90.14"/>
    <n v="0.20031111111111111"/>
    <x v="1"/>
    <s v="Card"/>
    <n v="4"/>
    <s v="No"/>
  </r>
  <r>
    <s v="ORD03631"/>
    <d v="2025-05-24T00:00:00"/>
    <s v="2025"/>
    <n v="5"/>
    <x v="4"/>
    <d v="2025-05-27T00:00:00"/>
    <n v="3"/>
    <s v="CUST7411"/>
    <s v="Abram Bhavsar"/>
    <x v="1"/>
    <n v="18"/>
    <s v="Teen"/>
    <s v="Hyderabad"/>
    <x v="10"/>
    <x v="1"/>
    <x v="2"/>
    <x v="12"/>
    <n v="5"/>
    <n v="25000"/>
    <n v="25"/>
    <x v="344"/>
    <x v="1"/>
    <n v="12524.27"/>
    <n v="0.13359221333333335"/>
    <x v="0"/>
    <s v="Cash"/>
    <n v="3"/>
    <s v="No"/>
  </r>
  <r>
    <s v="ORD03633"/>
    <d v="2025-05-13T00:00:00"/>
    <s v="2025"/>
    <n v="5"/>
    <x v="4"/>
    <d v="2025-05-14T00:00:00"/>
    <n v="1"/>
    <s v="CUST2555"/>
    <s v="Badal Kadakia"/>
    <x v="1"/>
    <n v="40"/>
    <s v="Senior"/>
    <s v="Bengaluru"/>
    <x v="1"/>
    <x v="1"/>
    <x v="0"/>
    <x v="11"/>
    <n v="1"/>
    <n v="4000"/>
    <n v="15"/>
    <x v="6"/>
    <x v="0"/>
    <n v="644.49"/>
    <n v="0.18955588235294119"/>
    <x v="0"/>
    <s v="UPI"/>
    <n v="5"/>
    <s v="No"/>
  </r>
  <r>
    <s v="ORD03638"/>
    <d v="2024-05-24T00:00:00"/>
    <s v="2024"/>
    <n v="5"/>
    <x v="4"/>
    <d v="2024-05-27T00:00:00"/>
    <n v="3"/>
    <s v="CUST6523"/>
    <s v="Alia Bhasin"/>
    <x v="0"/>
    <n v="22"/>
    <s v="Senior"/>
    <s v="Pune"/>
    <x v="7"/>
    <x v="3"/>
    <x v="4"/>
    <x v="24"/>
    <n v="6"/>
    <n v="1200"/>
    <n v="10"/>
    <x v="101"/>
    <x v="0"/>
    <n v="2881.24"/>
    <n v="0.44463580246913575"/>
    <x v="2"/>
    <s v="Card"/>
    <n v="5"/>
    <s v="No"/>
  </r>
  <r>
    <s v="ORD03642"/>
    <d v="2026-05-05T00:00:00"/>
    <s v="2026"/>
    <n v="5"/>
    <x v="4"/>
    <d v="2026-05-06T00:00:00"/>
    <n v="1"/>
    <s v="CUST8203"/>
    <s v="Himmat Deshmukh"/>
    <x v="1"/>
    <n v="25"/>
    <s v="Senior"/>
    <s v="Jaipur"/>
    <x v="2"/>
    <x v="0"/>
    <x v="1"/>
    <x v="1"/>
    <n v="1"/>
    <n v="40000"/>
    <n v="5"/>
    <x v="354"/>
    <x v="1"/>
    <n v="14792.97"/>
    <n v="0.38928868421052631"/>
    <x v="2"/>
    <s v="Cash"/>
    <n v="2"/>
    <s v="No"/>
  </r>
  <r>
    <s v="ORD03645"/>
    <d v="2025-05-26T00:00:00"/>
    <s v="2025"/>
    <n v="5"/>
    <x v="4"/>
    <d v="2025-05-29T00:00:00"/>
    <n v="3"/>
    <s v="CUST3698"/>
    <s v="Alia Lala"/>
    <x v="0"/>
    <n v="46"/>
    <s v="Senior"/>
    <s v="Mumbai"/>
    <x v="7"/>
    <x v="3"/>
    <x v="0"/>
    <x v="19"/>
    <n v="4"/>
    <n v="1200"/>
    <n v="20"/>
    <x v="77"/>
    <x v="0"/>
    <n v="729.55"/>
    <n v="0.18998697916666665"/>
    <x v="2"/>
    <s v="Card"/>
    <n v="5"/>
    <s v="No"/>
  </r>
  <r>
    <s v="ORD03653"/>
    <d v="2025-05-01T00:00:00"/>
    <s v="2025"/>
    <n v="5"/>
    <x v="4"/>
    <d v="2025-05-06T00:00:00"/>
    <n v="5"/>
    <s v="CUST3331"/>
    <s v="Taimur Halder"/>
    <x v="0"/>
    <n v="55"/>
    <s v="Senior"/>
    <s v="Bhubaneswar"/>
    <x v="8"/>
    <x v="2"/>
    <x v="1"/>
    <x v="2"/>
    <n v="6"/>
    <n v="55000"/>
    <n v="0"/>
    <x v="290"/>
    <x v="1"/>
    <n v="50948.88"/>
    <n v="0.15439054545454545"/>
    <x v="2"/>
    <s v="Cash"/>
    <n v="1"/>
    <s v="No"/>
  </r>
  <r>
    <s v="ORD03662"/>
    <d v="2024-05-23T00:00:00"/>
    <s v="2024"/>
    <n v="5"/>
    <x v="4"/>
    <d v="2024-05-25T00:00:00"/>
    <n v="2"/>
    <s v="CUST7783"/>
    <s v="Raghav Borra"/>
    <x v="0"/>
    <n v="22"/>
    <s v="Senior"/>
    <s v="Bengaluru"/>
    <x v="1"/>
    <x v="1"/>
    <x v="4"/>
    <x v="13"/>
    <n v="7"/>
    <n v="4500"/>
    <n v="5"/>
    <x v="306"/>
    <x v="1"/>
    <n v="13202.6"/>
    <n v="0.44118964076858813"/>
    <x v="1"/>
    <s v="UPI"/>
    <n v="2"/>
    <s v="No"/>
  </r>
  <r>
    <s v="ORD03669"/>
    <d v="2024-05-30T00:00:00"/>
    <s v="2024"/>
    <n v="5"/>
    <x v="4"/>
    <d v="2024-06-01T00:00:00"/>
    <n v="2"/>
    <s v="CUST3485"/>
    <s v="Zoya Wason"/>
    <x v="0"/>
    <n v="51"/>
    <s v="Senior"/>
    <s v="Patna"/>
    <x v="9"/>
    <x v="2"/>
    <x v="1"/>
    <x v="5"/>
    <n v="6"/>
    <n v="2000"/>
    <n v="0"/>
    <x v="35"/>
    <x v="1"/>
    <n v="2670.28"/>
    <n v="0.22252333333333335"/>
    <x v="1"/>
    <s v="Cash"/>
    <n v="1"/>
    <s v="No"/>
  </r>
  <r>
    <s v="ORD03680"/>
    <d v="2024-05-27T00:00:00"/>
    <s v="2024"/>
    <n v="5"/>
    <x v="4"/>
    <d v="2024-06-03T00:00:00"/>
    <n v="7"/>
    <s v="CUST7878"/>
    <s v="Ela Saraf"/>
    <x v="0"/>
    <n v="36"/>
    <s v="Senior"/>
    <s v="Lucknow"/>
    <x v="0"/>
    <x v="0"/>
    <x v="3"/>
    <x v="17"/>
    <n v="6"/>
    <n v="450"/>
    <n v="15"/>
    <x v="433"/>
    <x v="0"/>
    <n v="883.49"/>
    <n v="0.38496296296296295"/>
    <x v="1"/>
    <s v="UPI"/>
    <n v="4"/>
    <s v="No"/>
  </r>
  <r>
    <s v="ORD03706"/>
    <d v="2026-05-16T00:00:00"/>
    <s v="2026"/>
    <n v="5"/>
    <x v="4"/>
    <d v="2026-05-19T00:00:00"/>
    <n v="3"/>
    <s v="CUST5884"/>
    <s v="Yuvraj  Krishnamurthy"/>
    <x v="0"/>
    <n v="53"/>
    <s v="Senior"/>
    <s v="Patna"/>
    <x v="9"/>
    <x v="2"/>
    <x v="0"/>
    <x v="19"/>
    <n v="7"/>
    <n v="1200"/>
    <n v="20"/>
    <x v="118"/>
    <x v="0"/>
    <n v="1972.96"/>
    <n v="0.29359523809523808"/>
    <x v="2"/>
    <s v="Card"/>
    <n v="5"/>
    <s v="No"/>
  </r>
  <r>
    <s v="ORD03712"/>
    <d v="2026-05-12T00:00:00"/>
    <s v="2026"/>
    <n v="5"/>
    <x v="4"/>
    <d v="2026-05-16T00:00:00"/>
    <n v="4"/>
    <s v="CUST9947"/>
    <s v="Shlok Agate"/>
    <x v="0"/>
    <n v="53"/>
    <s v="Senior"/>
    <s v="Hyderabad"/>
    <x v="10"/>
    <x v="1"/>
    <x v="2"/>
    <x v="14"/>
    <n v="7"/>
    <n v="30000"/>
    <n v="20"/>
    <x v="430"/>
    <x v="1"/>
    <n v="19761.13"/>
    <n v="0.11762577380952381"/>
    <x v="1"/>
    <s v="Card"/>
    <n v="5"/>
    <s v="No"/>
  </r>
  <r>
    <s v="ORD03720"/>
    <d v="2025-05-15T00:00:00"/>
    <s v="2025"/>
    <n v="5"/>
    <x v="4"/>
    <d v="2025-05-20T00:00:00"/>
    <n v="5"/>
    <s v="CUST3668"/>
    <s v="Pari Dalal"/>
    <x v="0"/>
    <n v="40"/>
    <s v="Senior"/>
    <s v="Mumbai"/>
    <x v="7"/>
    <x v="3"/>
    <x v="3"/>
    <x v="17"/>
    <n v="1"/>
    <n v="450"/>
    <n v="10"/>
    <x v="377"/>
    <x v="0"/>
    <n v="92.52"/>
    <n v="0.22844444444444442"/>
    <x v="1"/>
    <s v="UPI"/>
    <n v="4"/>
    <s v="No"/>
  </r>
  <r>
    <s v="ORD03759"/>
    <d v="2025-05-09T00:00:00"/>
    <s v="2025"/>
    <n v="5"/>
    <x v="4"/>
    <d v="2025-05-11T00:00:00"/>
    <n v="2"/>
    <s v="CUST1863"/>
    <s v="Tejas Singhal"/>
    <x v="0"/>
    <n v="40"/>
    <s v="Senior"/>
    <s v="Lucknow"/>
    <x v="0"/>
    <x v="0"/>
    <x v="2"/>
    <x v="3"/>
    <n v="8"/>
    <n v="7000"/>
    <n v="5"/>
    <x v="434"/>
    <x v="1"/>
    <n v="5658.02"/>
    <n v="0.10635375939849624"/>
    <x v="2"/>
    <s v="Cash"/>
    <n v="2"/>
    <s v="No"/>
  </r>
  <r>
    <s v="ORD03768"/>
    <d v="2026-05-07T00:00:00"/>
    <s v="2026"/>
    <n v="5"/>
    <x v="4"/>
    <d v="2026-05-10T00:00:00"/>
    <n v="3"/>
    <s v="CUST2599"/>
    <s v="Adah Datta"/>
    <x v="1"/>
    <n v="64"/>
    <s v="Senior"/>
    <s v="Bhubaneswar"/>
    <x v="8"/>
    <x v="2"/>
    <x v="2"/>
    <x v="15"/>
    <n v="4"/>
    <n v="15000"/>
    <n v="0"/>
    <x v="310"/>
    <x v="1"/>
    <n v="13339.5"/>
    <n v="0.22232499999999999"/>
    <x v="2"/>
    <s v="UPI"/>
    <n v="4"/>
    <s v="No"/>
  </r>
  <r>
    <s v="ORD03788"/>
    <d v="2025-05-01T00:00:00"/>
    <s v="2025"/>
    <n v="5"/>
    <x v="4"/>
    <d v="2025-05-07T00:00:00"/>
    <n v="6"/>
    <s v="CUST4150"/>
    <s v="Taran Devi"/>
    <x v="0"/>
    <n v="52"/>
    <s v="Senior"/>
    <s v="Kolkata"/>
    <x v="3"/>
    <x v="2"/>
    <x v="2"/>
    <x v="15"/>
    <n v="1"/>
    <n v="15000"/>
    <n v="15"/>
    <x v="215"/>
    <x v="1"/>
    <n v="4570.8900000000003"/>
    <n v="0.35850117647058827"/>
    <x v="0"/>
    <s v="UPI"/>
    <n v="1"/>
    <s v="No"/>
  </r>
  <r>
    <s v="ORD03790"/>
    <d v="2025-05-21T00:00:00"/>
    <s v="2025"/>
    <n v="5"/>
    <x v="4"/>
    <d v="2025-05-26T00:00:00"/>
    <n v="5"/>
    <s v="CUST8416"/>
    <s v="Armaan Sinha"/>
    <x v="0"/>
    <n v="51"/>
    <s v="Senior"/>
    <s v="Hyderabad"/>
    <x v="10"/>
    <x v="1"/>
    <x v="2"/>
    <x v="15"/>
    <n v="7"/>
    <n v="15000"/>
    <n v="10"/>
    <x v="309"/>
    <x v="1"/>
    <n v="28640.73"/>
    <n v="0.30307650793650792"/>
    <x v="2"/>
    <s v="Cash"/>
    <n v="4"/>
    <s v="Yes"/>
  </r>
  <r>
    <s v="ORD03801"/>
    <d v="2024-05-26T00:00:00"/>
    <s v="2024"/>
    <n v="5"/>
    <x v="4"/>
    <d v="2024-05-31T00:00:00"/>
    <n v="5"/>
    <s v="CUST2982"/>
    <s v="Anika Krish"/>
    <x v="1"/>
    <n v="58"/>
    <s v="Senior"/>
    <s v="Chennai"/>
    <x v="6"/>
    <x v="1"/>
    <x v="0"/>
    <x v="23"/>
    <n v="6"/>
    <n v="900"/>
    <n v="20"/>
    <x v="222"/>
    <x v="0"/>
    <n v="1489.11"/>
    <n v="0.34470138888888885"/>
    <x v="0"/>
    <s v="Card"/>
    <n v="4"/>
    <s v="No"/>
  </r>
  <r>
    <s v="ORD03806"/>
    <d v="2026-05-13T00:00:00"/>
    <s v="2026"/>
    <n v="5"/>
    <x v="4"/>
    <d v="2026-05-20T00:00:00"/>
    <n v="7"/>
    <s v="CUST3496"/>
    <s v="Ojas Jani"/>
    <x v="1"/>
    <n v="63"/>
    <s v="Senior"/>
    <s v="Chennai"/>
    <x v="6"/>
    <x v="1"/>
    <x v="4"/>
    <x v="24"/>
    <n v="5"/>
    <n v="1200"/>
    <n v="15"/>
    <x v="171"/>
    <x v="0"/>
    <n v="1084.08"/>
    <n v="0.21256470588235293"/>
    <x v="0"/>
    <s v="Card"/>
    <n v="1"/>
    <s v="No"/>
  </r>
  <r>
    <s v="ORD03808"/>
    <d v="2025-05-24T00:00:00"/>
    <s v="2025"/>
    <n v="5"/>
    <x v="4"/>
    <d v="2025-05-28T00:00:00"/>
    <n v="4"/>
    <s v="CUST3610"/>
    <s v="Vardaniya Gill"/>
    <x v="1"/>
    <n v="52"/>
    <s v="Senior"/>
    <s v="Jaipur"/>
    <x v="2"/>
    <x v="0"/>
    <x v="3"/>
    <x v="17"/>
    <n v="8"/>
    <n v="450"/>
    <n v="15"/>
    <x v="178"/>
    <x v="0"/>
    <n v="1116.94"/>
    <n v="0.36501307189542487"/>
    <x v="1"/>
    <s v="Card"/>
    <n v="1"/>
    <s v="No"/>
  </r>
  <r>
    <s v="ORD03813"/>
    <d v="2025-05-04T00:00:00"/>
    <s v="2025"/>
    <n v="5"/>
    <x v="4"/>
    <d v="2025-05-08T00:00:00"/>
    <n v="4"/>
    <s v="CUST9603"/>
    <s v="Onkar Wagle"/>
    <x v="0"/>
    <n v="60"/>
    <s v="Senior"/>
    <s v="Delhi"/>
    <x v="4"/>
    <x v="0"/>
    <x v="4"/>
    <x v="24"/>
    <n v="8"/>
    <n v="1200"/>
    <n v="0"/>
    <x v="196"/>
    <x v="0"/>
    <n v="3566.81"/>
    <n v="0.3715427083333333"/>
    <x v="0"/>
    <s v="UPI"/>
    <n v="1"/>
    <s v="Yes"/>
  </r>
  <r>
    <s v="ORD03830"/>
    <d v="2025-05-10T00:00:00"/>
    <s v="2025"/>
    <n v="5"/>
    <x v="4"/>
    <d v="2025-05-12T00:00:00"/>
    <n v="2"/>
    <s v="CUST5861"/>
    <s v="Krish Golla"/>
    <x v="1"/>
    <n v="31"/>
    <s v="Senior"/>
    <s v="Mumbai"/>
    <x v="7"/>
    <x v="3"/>
    <x v="4"/>
    <x v="13"/>
    <n v="1"/>
    <n v="4500"/>
    <n v="5"/>
    <x v="133"/>
    <x v="0"/>
    <n v="951.86"/>
    <n v="0.22265730994152047"/>
    <x v="2"/>
    <s v="Card"/>
    <n v="4"/>
    <s v="No"/>
  </r>
  <r>
    <s v="ORD03843"/>
    <d v="2025-05-12T00:00:00"/>
    <s v="2025"/>
    <n v="5"/>
    <x v="4"/>
    <d v="2025-05-19T00:00:00"/>
    <n v="7"/>
    <s v="CUST5935"/>
    <s v="Umang Bakshi"/>
    <x v="0"/>
    <n v="21"/>
    <s v="Senior"/>
    <s v="Chennai"/>
    <x v="6"/>
    <x v="1"/>
    <x v="0"/>
    <x v="4"/>
    <n v="2"/>
    <n v="3200"/>
    <n v="5"/>
    <x v="76"/>
    <x v="0"/>
    <n v="1000.13"/>
    <n v="0.16449506578947368"/>
    <x v="0"/>
    <s v="Cash"/>
    <n v="2"/>
    <s v="No"/>
  </r>
  <r>
    <s v="ORD03850"/>
    <d v="2025-05-12T00:00:00"/>
    <s v="2025"/>
    <n v="5"/>
    <x v="4"/>
    <d v="2025-05-16T00:00:00"/>
    <n v="4"/>
    <s v="CUST8698"/>
    <s v="Jayesh Soni"/>
    <x v="0"/>
    <n v="44"/>
    <s v="Senior"/>
    <s v="Bengaluru"/>
    <x v="1"/>
    <x v="1"/>
    <x v="3"/>
    <x v="20"/>
    <n v="7"/>
    <n v="1500"/>
    <n v="5"/>
    <x v="42"/>
    <x v="0"/>
    <n v="2436.94"/>
    <n v="0.24430476190476191"/>
    <x v="1"/>
    <s v="Cash"/>
    <n v="3"/>
    <s v="No"/>
  </r>
  <r>
    <s v="ORD03851"/>
    <d v="2024-05-25T00:00:00"/>
    <s v="2024"/>
    <n v="5"/>
    <x v="4"/>
    <d v="2024-05-30T00:00:00"/>
    <n v="5"/>
    <s v="CUST8711"/>
    <s v="Nishith Kakar"/>
    <x v="1"/>
    <n v="47"/>
    <s v="Senior"/>
    <s v="Mumbai"/>
    <x v="7"/>
    <x v="3"/>
    <x v="0"/>
    <x v="19"/>
    <n v="5"/>
    <n v="1200"/>
    <n v="5"/>
    <x v="137"/>
    <x v="0"/>
    <n v="677.04"/>
    <n v="0.11877894736842104"/>
    <x v="0"/>
    <s v="Card"/>
    <n v="2"/>
    <s v="Yes"/>
  </r>
  <r>
    <s v="ORD03869"/>
    <d v="2026-05-18T00:00:00"/>
    <s v="2026"/>
    <n v="5"/>
    <x v="4"/>
    <d v="2026-05-19T00:00:00"/>
    <n v="1"/>
    <s v="CUST2133"/>
    <s v="Aradhya Vohra"/>
    <x v="0"/>
    <n v="24"/>
    <s v="Senior"/>
    <s v="Chennai"/>
    <x v="6"/>
    <x v="1"/>
    <x v="4"/>
    <x v="8"/>
    <n v="1"/>
    <n v="3500"/>
    <n v="10"/>
    <x v="295"/>
    <x v="0"/>
    <n v="985.62"/>
    <n v="0.31289523809523812"/>
    <x v="2"/>
    <s v="Card"/>
    <n v="3"/>
    <s v="No"/>
  </r>
  <r>
    <s v="ORD03892"/>
    <d v="2025-05-04T00:00:00"/>
    <s v="2025"/>
    <n v="5"/>
    <x v="4"/>
    <d v="2025-05-05T00:00:00"/>
    <n v="1"/>
    <s v="CUST1604"/>
    <s v="Shray Sathe"/>
    <x v="1"/>
    <n v="21"/>
    <s v="Senior"/>
    <s v="Bhubaneswar"/>
    <x v="8"/>
    <x v="2"/>
    <x v="0"/>
    <x v="0"/>
    <n v="4"/>
    <n v="2500"/>
    <n v="0"/>
    <x v="435"/>
    <x v="0"/>
    <n v="3043.69"/>
    <n v="0.304369"/>
    <x v="2"/>
    <s v="Cash"/>
    <n v="5"/>
    <s v="No"/>
  </r>
  <r>
    <s v="ORD03905"/>
    <d v="2025-05-24T00:00:00"/>
    <s v="2025"/>
    <n v="5"/>
    <x v="4"/>
    <d v="2025-05-30T00:00:00"/>
    <n v="6"/>
    <s v="CUST7251"/>
    <s v="Oorja Sodhi"/>
    <x v="0"/>
    <n v="65"/>
    <s v="Senior"/>
    <s v="Chennai"/>
    <x v="6"/>
    <x v="1"/>
    <x v="0"/>
    <x v="23"/>
    <n v="7"/>
    <n v="900"/>
    <n v="10"/>
    <x v="436"/>
    <x v="0"/>
    <n v="1120.6099999999999"/>
    <n v="0.19763844797178129"/>
    <x v="2"/>
    <s v="Cash"/>
    <n v="5"/>
    <s v="No"/>
  </r>
  <r>
    <s v="ORD03917"/>
    <d v="2024-05-26T00:00:00"/>
    <s v="2024"/>
    <n v="5"/>
    <x v="4"/>
    <d v="2024-05-28T00:00:00"/>
    <n v="2"/>
    <s v="CUST5540"/>
    <s v="Ira Mangat"/>
    <x v="1"/>
    <n v="22"/>
    <s v="Senior"/>
    <s v="Chennai"/>
    <x v="6"/>
    <x v="1"/>
    <x v="0"/>
    <x v="11"/>
    <n v="3"/>
    <n v="4000"/>
    <n v="20"/>
    <x v="196"/>
    <x v="0"/>
    <n v="987.61"/>
    <n v="0.10287604166666667"/>
    <x v="2"/>
    <s v="Cash"/>
    <n v="3"/>
    <s v="No"/>
  </r>
  <r>
    <s v="ORD03919"/>
    <d v="2025-05-28T00:00:00"/>
    <s v="2025"/>
    <n v="5"/>
    <x v="4"/>
    <d v="2025-06-02T00:00:00"/>
    <n v="5"/>
    <s v="CUST3177"/>
    <s v="Elakshi Khurana"/>
    <x v="0"/>
    <n v="30"/>
    <s v="Senior"/>
    <s v="Kolkata"/>
    <x v="3"/>
    <x v="2"/>
    <x v="4"/>
    <x v="16"/>
    <n v="1"/>
    <n v="800"/>
    <n v="15"/>
    <x v="365"/>
    <x v="0"/>
    <n v="185.01"/>
    <n v="0.27207352941176471"/>
    <x v="0"/>
    <s v="UPI"/>
    <n v="4"/>
    <s v="No"/>
  </r>
  <r>
    <s v="ORD03923"/>
    <d v="2024-05-31T00:00:00"/>
    <s v="2024"/>
    <n v="5"/>
    <x v="4"/>
    <d v="2024-06-01T00:00:00"/>
    <n v="1"/>
    <s v="CUST8268"/>
    <s v="Umang Saraf"/>
    <x v="0"/>
    <n v="62"/>
    <s v="Senior"/>
    <s v="Jaipur"/>
    <x v="2"/>
    <x v="0"/>
    <x v="4"/>
    <x v="13"/>
    <n v="8"/>
    <n v="4500"/>
    <n v="5"/>
    <x v="15"/>
    <x v="1"/>
    <n v="14669.73"/>
    <n v="0.42893947368421054"/>
    <x v="0"/>
    <s v="Card"/>
    <n v="4"/>
    <s v="Yes"/>
  </r>
  <r>
    <s v="ORD03926"/>
    <d v="2026-05-16T00:00:00"/>
    <s v="2026"/>
    <n v="5"/>
    <x v="4"/>
    <d v="2026-05-19T00:00:00"/>
    <n v="3"/>
    <s v="CUST5271"/>
    <s v="Hrishita Upadhyay"/>
    <x v="0"/>
    <n v="26"/>
    <s v="Senior"/>
    <s v="Mumbai"/>
    <x v="7"/>
    <x v="3"/>
    <x v="4"/>
    <x v="13"/>
    <n v="2"/>
    <n v="4500"/>
    <n v="10"/>
    <x v="394"/>
    <x v="0"/>
    <n v="2668.2"/>
    <n v="0.32940740740740737"/>
    <x v="1"/>
    <s v="Card"/>
    <n v="2"/>
    <s v="No"/>
  </r>
  <r>
    <s v="ORD03929"/>
    <d v="2025-05-15T00:00:00"/>
    <s v="2025"/>
    <n v="5"/>
    <x v="4"/>
    <d v="2025-05-20T00:00:00"/>
    <n v="5"/>
    <s v="CUST8355"/>
    <s v="Mannat Rajagopal"/>
    <x v="1"/>
    <n v="57"/>
    <s v="Senior"/>
    <s v="Ahmedabad"/>
    <x v="5"/>
    <x v="3"/>
    <x v="4"/>
    <x v="9"/>
    <n v="7"/>
    <n v="1800"/>
    <n v="25"/>
    <x v="161"/>
    <x v="0"/>
    <n v="3265.55"/>
    <n v="0.34556084656084657"/>
    <x v="2"/>
    <s v="Cash"/>
    <n v="2"/>
    <s v="No"/>
  </r>
  <r>
    <s v="ORD03933"/>
    <d v="2026-05-16T00:00:00"/>
    <s v="2026"/>
    <n v="5"/>
    <x v="4"/>
    <d v="2026-05-21T00:00:00"/>
    <n v="5"/>
    <s v="CUST8637"/>
    <s v="Yakshit Choudhary"/>
    <x v="0"/>
    <n v="53"/>
    <s v="Senior"/>
    <s v="Ahmedabad"/>
    <x v="5"/>
    <x v="3"/>
    <x v="4"/>
    <x v="8"/>
    <n v="3"/>
    <n v="3500"/>
    <n v="10"/>
    <x v="161"/>
    <x v="0"/>
    <n v="4051.77"/>
    <n v="0.42875873015873017"/>
    <x v="0"/>
    <s v="Cash"/>
    <n v="5"/>
    <s v="No"/>
  </r>
  <r>
    <s v="ORD03962"/>
    <d v="2025-05-12T00:00:00"/>
    <s v="2025"/>
    <n v="5"/>
    <x v="4"/>
    <d v="2025-05-14T00:00:00"/>
    <n v="2"/>
    <s v="CUST3933"/>
    <s v="Kashvi Das"/>
    <x v="1"/>
    <n v="45"/>
    <s v="Senior"/>
    <s v="Patna"/>
    <x v="9"/>
    <x v="2"/>
    <x v="2"/>
    <x v="14"/>
    <n v="1"/>
    <n v="30000"/>
    <n v="10"/>
    <x v="180"/>
    <x v="1"/>
    <n v="2753.52"/>
    <n v="0.10198222222222222"/>
    <x v="0"/>
    <s v="UPI"/>
    <n v="4"/>
    <s v="Yes"/>
  </r>
  <r>
    <s v="ORD03969"/>
    <d v="2026-05-16T00:00:00"/>
    <s v="2026"/>
    <n v="5"/>
    <x v="4"/>
    <d v="2026-05-21T00:00:00"/>
    <n v="5"/>
    <s v="CUST6812"/>
    <s v="Jayesh Char"/>
    <x v="0"/>
    <n v="62"/>
    <s v="Senior"/>
    <s v="Hyderabad"/>
    <x v="10"/>
    <x v="1"/>
    <x v="3"/>
    <x v="17"/>
    <n v="8"/>
    <n v="450"/>
    <n v="20"/>
    <x v="86"/>
    <x v="0"/>
    <n v="1217.74"/>
    <n v="0.4228263888888889"/>
    <x v="2"/>
    <s v="Cash"/>
    <n v="2"/>
    <s v="No"/>
  </r>
  <r>
    <s v="ORD03978"/>
    <d v="2025-05-13T00:00:00"/>
    <s v="2025"/>
    <n v="5"/>
    <x v="4"/>
    <d v="2025-05-17T00:00:00"/>
    <n v="4"/>
    <s v="CUST3783"/>
    <s v="Vritika Rastogi"/>
    <x v="0"/>
    <n v="50"/>
    <s v="Senior"/>
    <s v="Hyderabad"/>
    <x v="10"/>
    <x v="1"/>
    <x v="3"/>
    <x v="17"/>
    <n v="1"/>
    <n v="450"/>
    <n v="10"/>
    <x v="377"/>
    <x v="0"/>
    <n v="43.14"/>
    <n v="0.10651851851851853"/>
    <x v="1"/>
    <s v="Cash"/>
    <n v="5"/>
    <s v="No"/>
  </r>
  <r>
    <s v="ORD03991"/>
    <d v="2025-05-05T00:00:00"/>
    <s v="2025"/>
    <n v="5"/>
    <x v="4"/>
    <d v="2025-05-08T00:00:00"/>
    <n v="3"/>
    <s v="CUST1781"/>
    <s v="Anvi Choudhary"/>
    <x v="1"/>
    <n v="58"/>
    <s v="Senior"/>
    <s v="Chennai"/>
    <x v="6"/>
    <x v="1"/>
    <x v="2"/>
    <x v="3"/>
    <n v="2"/>
    <n v="7000"/>
    <n v="0"/>
    <x v="90"/>
    <x v="1"/>
    <n v="5594.24"/>
    <n v="0.3995885714285714"/>
    <x v="2"/>
    <s v="Cash"/>
    <n v="4"/>
    <s v="No"/>
  </r>
  <r>
    <s v="ORD03993"/>
    <d v="2024-05-19T00:00:00"/>
    <s v="2024"/>
    <n v="5"/>
    <x v="4"/>
    <d v="2024-05-26T00:00:00"/>
    <n v="7"/>
    <s v="CUST5989"/>
    <s v="Aaina Saha"/>
    <x v="0"/>
    <n v="31"/>
    <s v="Senior"/>
    <s v="Bengaluru"/>
    <x v="1"/>
    <x v="1"/>
    <x v="3"/>
    <x v="6"/>
    <n v="7"/>
    <n v="1200"/>
    <n v="15"/>
    <x v="48"/>
    <x v="0"/>
    <n v="1367.12"/>
    <n v="0.19147338935574229"/>
    <x v="0"/>
    <s v="UPI"/>
    <n v="5"/>
    <s v="No"/>
  </r>
  <r>
    <s v="ORD03999"/>
    <d v="2026-05-03T00:00:00"/>
    <s v="2026"/>
    <n v="5"/>
    <x v="4"/>
    <d v="2026-05-09T00:00:00"/>
    <n v="6"/>
    <s v="CUST8984"/>
    <s v="Jayesh Chada"/>
    <x v="1"/>
    <n v="50"/>
    <s v="Senior"/>
    <s v="Kolkata"/>
    <x v="3"/>
    <x v="2"/>
    <x v="4"/>
    <x v="9"/>
    <n v="5"/>
    <n v="1800"/>
    <n v="10"/>
    <x v="394"/>
    <x v="0"/>
    <n v="988.07"/>
    <n v="0.12198395061728395"/>
    <x v="2"/>
    <s v="UPI"/>
    <n v="4"/>
    <s v="No"/>
  </r>
  <r>
    <s v="ORD00011"/>
    <d v="2025-06-23T00:00:00"/>
    <s v="2025"/>
    <n v="6"/>
    <x v="5"/>
    <d v="2025-06-28T00:00:00"/>
    <n v="5"/>
    <s v="CUST5371"/>
    <s v="Devansh Doctor"/>
    <x v="1"/>
    <n v="25"/>
    <s v="Senior"/>
    <s v="Pune"/>
    <x v="7"/>
    <x v="3"/>
    <x v="3"/>
    <x v="20"/>
    <n v="8"/>
    <n v="1500"/>
    <n v="0"/>
    <x v="35"/>
    <x v="1"/>
    <n v="1393.97"/>
    <n v="0.11616416666666667"/>
    <x v="2"/>
    <s v="Cash"/>
    <n v="3"/>
    <s v="No"/>
  </r>
  <r>
    <s v="ORD00014"/>
    <d v="2025-06-13T00:00:00"/>
    <s v="2025"/>
    <n v="6"/>
    <x v="5"/>
    <d v="2025-06-16T00:00:00"/>
    <n v="3"/>
    <s v="CUST9645"/>
    <s v="Piya Loke"/>
    <x v="1"/>
    <n v="31"/>
    <s v="Senior"/>
    <s v="Lucknow"/>
    <x v="0"/>
    <x v="0"/>
    <x v="2"/>
    <x v="14"/>
    <n v="7"/>
    <n v="30000"/>
    <n v="25"/>
    <x v="218"/>
    <x v="1"/>
    <n v="35050.47"/>
    <n v="0.22254266666666667"/>
    <x v="0"/>
    <s v="Card"/>
    <n v="4"/>
    <s v="No"/>
  </r>
  <r>
    <s v="ORD00026"/>
    <d v="2025-06-16T00:00:00"/>
    <s v="2025"/>
    <n v="6"/>
    <x v="5"/>
    <d v="2025-06-19T00:00:00"/>
    <n v="3"/>
    <s v="CUST2891"/>
    <s v="Adah Chadha"/>
    <x v="0"/>
    <n v="65"/>
    <s v="Senior"/>
    <s v="Lucknow"/>
    <x v="0"/>
    <x v="0"/>
    <x v="2"/>
    <x v="14"/>
    <n v="5"/>
    <n v="30000"/>
    <n v="20"/>
    <x v="267"/>
    <x v="1"/>
    <n v="45153.55"/>
    <n v="0.37627958333333333"/>
    <x v="1"/>
    <s v="UPI"/>
    <n v="3"/>
    <s v="No"/>
  </r>
  <r>
    <s v="ORD00039"/>
    <d v="2024-06-17T00:00:00"/>
    <s v="2024"/>
    <n v="6"/>
    <x v="5"/>
    <d v="2024-06-19T00:00:00"/>
    <n v="2"/>
    <s v="CUST7291"/>
    <s v="Raunak Ramesh"/>
    <x v="1"/>
    <n v="43"/>
    <s v="Senior"/>
    <s v="Mumbai"/>
    <x v="7"/>
    <x v="3"/>
    <x v="2"/>
    <x v="3"/>
    <n v="2"/>
    <n v="7000"/>
    <n v="15"/>
    <x v="197"/>
    <x v="1"/>
    <n v="4443.53"/>
    <n v="0.37340588235294114"/>
    <x v="1"/>
    <s v="Card"/>
    <n v="5"/>
    <s v="No"/>
  </r>
  <r>
    <s v="ORD00045"/>
    <d v="2025-06-19T00:00:00"/>
    <s v="2025"/>
    <n v="6"/>
    <x v="5"/>
    <d v="2025-06-24T00:00:00"/>
    <n v="5"/>
    <s v="CUST9751"/>
    <s v="Alia Savant"/>
    <x v="0"/>
    <n v="43"/>
    <s v="Senior"/>
    <s v="Kolkata"/>
    <x v="3"/>
    <x v="2"/>
    <x v="0"/>
    <x v="0"/>
    <n v="2"/>
    <n v="2500"/>
    <n v="25"/>
    <x v="82"/>
    <x v="0"/>
    <n v="1124.95"/>
    <n v="0.29998666666666668"/>
    <x v="0"/>
    <s v="UPI"/>
    <n v="4"/>
    <s v="No"/>
  </r>
  <r>
    <s v="ORD00055"/>
    <d v="2025-06-05T00:00:00"/>
    <s v="2025"/>
    <n v="6"/>
    <x v="5"/>
    <d v="2025-06-10T00:00:00"/>
    <n v="5"/>
    <s v="CUST7046"/>
    <s v="Hrishita Banerjee"/>
    <x v="1"/>
    <n v="53"/>
    <s v="Senior"/>
    <s v="Lucknow"/>
    <x v="0"/>
    <x v="0"/>
    <x v="4"/>
    <x v="13"/>
    <n v="6"/>
    <n v="4500"/>
    <n v="10"/>
    <x v="235"/>
    <x v="1"/>
    <n v="4957.22"/>
    <n v="0.20400082304526751"/>
    <x v="2"/>
    <s v="Card"/>
    <n v="3"/>
    <s v="No"/>
  </r>
  <r>
    <s v="ORD00058"/>
    <d v="2024-06-08T00:00:00"/>
    <s v="2024"/>
    <n v="6"/>
    <x v="5"/>
    <d v="2024-06-11T00:00:00"/>
    <n v="3"/>
    <s v="CUST3068"/>
    <s v="Anahi Rastogi"/>
    <x v="1"/>
    <n v="24"/>
    <s v="Senior"/>
    <s v="Hyderabad"/>
    <x v="10"/>
    <x v="1"/>
    <x v="0"/>
    <x v="23"/>
    <n v="8"/>
    <n v="900"/>
    <n v="15"/>
    <x v="56"/>
    <x v="0"/>
    <n v="1810.52"/>
    <n v="0.29583660130718953"/>
    <x v="0"/>
    <s v="UPI"/>
    <n v="2"/>
    <s v="No"/>
  </r>
  <r>
    <s v="ORD00067"/>
    <d v="2024-06-28T00:00:00"/>
    <s v="2024"/>
    <n v="6"/>
    <x v="5"/>
    <d v="2024-07-01T00:00:00"/>
    <n v="3"/>
    <s v="CUST7744"/>
    <s v="Biju Sura"/>
    <x v="1"/>
    <n v="36"/>
    <s v="Senior"/>
    <s v="Bhubaneswar"/>
    <x v="8"/>
    <x v="2"/>
    <x v="3"/>
    <x v="21"/>
    <n v="1"/>
    <n v="60"/>
    <n v="15"/>
    <x v="38"/>
    <x v="0"/>
    <n v="21.38"/>
    <n v="0.41921568627450978"/>
    <x v="0"/>
    <s v="Cash"/>
    <n v="3"/>
    <s v="No"/>
  </r>
  <r>
    <s v="ORD00088"/>
    <d v="2025-06-18T00:00:00"/>
    <s v="2025"/>
    <n v="6"/>
    <x v="5"/>
    <d v="2025-06-24T00:00:00"/>
    <n v="6"/>
    <s v="CUST9850"/>
    <s v="Pari Buch"/>
    <x v="1"/>
    <n v="55"/>
    <s v="Senior"/>
    <s v="Patna"/>
    <x v="9"/>
    <x v="2"/>
    <x v="2"/>
    <x v="7"/>
    <n v="2"/>
    <n v="5000"/>
    <n v="15"/>
    <x v="3"/>
    <x v="0"/>
    <n v="1993.43"/>
    <n v="0.23452117647058823"/>
    <x v="0"/>
    <s v="Card"/>
    <n v="3"/>
    <s v="Yes"/>
  </r>
  <r>
    <s v="ORD00108"/>
    <d v="2024-06-08T00:00:00"/>
    <s v="2024"/>
    <n v="6"/>
    <x v="5"/>
    <d v="2024-06-11T00:00:00"/>
    <n v="3"/>
    <s v="CUST3419"/>
    <s v="Kimaya Kadakia"/>
    <x v="0"/>
    <n v="24"/>
    <s v="Senior"/>
    <s v="Chennai"/>
    <x v="6"/>
    <x v="1"/>
    <x v="4"/>
    <x v="9"/>
    <n v="3"/>
    <n v="1800"/>
    <n v="20"/>
    <x v="222"/>
    <x v="0"/>
    <n v="1712.86"/>
    <n v="0.39649537037037036"/>
    <x v="1"/>
    <s v="UPI"/>
    <n v="1"/>
    <s v="No"/>
  </r>
  <r>
    <s v="ORD00109"/>
    <d v="2025-06-05T00:00:00"/>
    <s v="2025"/>
    <n v="6"/>
    <x v="5"/>
    <d v="2025-06-09T00:00:00"/>
    <n v="4"/>
    <s v="CUST8354"/>
    <s v="Drishya Golla"/>
    <x v="1"/>
    <n v="58"/>
    <s v="Senior"/>
    <s v="Ahmedabad"/>
    <x v="5"/>
    <x v="3"/>
    <x v="2"/>
    <x v="7"/>
    <n v="2"/>
    <n v="5000"/>
    <n v="15"/>
    <x v="3"/>
    <x v="0"/>
    <n v="2509.4299999999998"/>
    <n v="0.2952270588235294"/>
    <x v="1"/>
    <s v="Card"/>
    <n v="3"/>
    <s v="No"/>
  </r>
  <r>
    <s v="ORD00148"/>
    <d v="2024-06-10T00:00:00"/>
    <s v="2024"/>
    <n v="6"/>
    <x v="5"/>
    <d v="2024-06-14T00:00:00"/>
    <n v="4"/>
    <s v="CUST5681"/>
    <s v="Baiju Banik"/>
    <x v="0"/>
    <n v="24"/>
    <s v="Senior"/>
    <s v="Delhi"/>
    <x v="4"/>
    <x v="0"/>
    <x v="2"/>
    <x v="14"/>
    <n v="6"/>
    <n v="30000"/>
    <n v="15"/>
    <x v="169"/>
    <x v="1"/>
    <n v="49254.05"/>
    <n v="0.32192189542483662"/>
    <x v="1"/>
    <s v="Card"/>
    <n v="4"/>
    <s v="Yes"/>
  </r>
  <r>
    <s v="ORD00193"/>
    <d v="2025-06-08T00:00:00"/>
    <s v="2025"/>
    <n v="6"/>
    <x v="5"/>
    <d v="2025-06-13T00:00:00"/>
    <n v="5"/>
    <s v="CUST7375"/>
    <s v="Lakshay Garde"/>
    <x v="1"/>
    <n v="42"/>
    <s v="Senior"/>
    <s v="Patna"/>
    <x v="9"/>
    <x v="2"/>
    <x v="2"/>
    <x v="3"/>
    <n v="6"/>
    <n v="7000"/>
    <n v="0"/>
    <x v="216"/>
    <x v="1"/>
    <n v="17464.02"/>
    <n v="0.41581000000000001"/>
    <x v="0"/>
    <s v="Cash"/>
    <n v="2"/>
    <s v="No"/>
  </r>
  <r>
    <s v="ORD00199"/>
    <d v="2025-06-19T00:00:00"/>
    <s v="2025"/>
    <n v="6"/>
    <x v="5"/>
    <d v="2025-06-23T00:00:00"/>
    <n v="4"/>
    <s v="CUST5911"/>
    <s v="Aaryahi Contractor"/>
    <x v="1"/>
    <n v="22"/>
    <s v="Senior"/>
    <s v="Ahmedabad"/>
    <x v="5"/>
    <x v="3"/>
    <x v="4"/>
    <x v="9"/>
    <n v="8"/>
    <n v="1800"/>
    <n v="20"/>
    <x v="54"/>
    <x v="1"/>
    <n v="2697.59"/>
    <n v="0.23416579861111111"/>
    <x v="0"/>
    <s v="Card"/>
    <n v="4"/>
    <s v="No"/>
  </r>
  <r>
    <s v="ORD00205"/>
    <d v="2024-06-04T00:00:00"/>
    <s v="2024"/>
    <n v="6"/>
    <x v="5"/>
    <d v="2024-06-09T00:00:00"/>
    <n v="5"/>
    <s v="CUST7547"/>
    <s v="Ela Vyas"/>
    <x v="1"/>
    <n v="45"/>
    <s v="Senior"/>
    <s v="Bengaluru"/>
    <x v="1"/>
    <x v="1"/>
    <x v="1"/>
    <x v="2"/>
    <n v="5"/>
    <n v="55000"/>
    <n v="5"/>
    <x v="363"/>
    <x v="1"/>
    <n v="70867.539999999994"/>
    <n v="0.27126331100478468"/>
    <x v="1"/>
    <s v="Cash"/>
    <n v="5"/>
    <s v="No"/>
  </r>
  <r>
    <s v="ORD00207"/>
    <d v="2025-06-08T00:00:00"/>
    <s v="2025"/>
    <n v="6"/>
    <x v="5"/>
    <d v="2025-06-09T00:00:00"/>
    <n v="1"/>
    <s v="CUST3321"/>
    <s v="Kabir Dubey"/>
    <x v="1"/>
    <n v="37"/>
    <s v="Senior"/>
    <s v="Ahmedabad"/>
    <x v="5"/>
    <x v="3"/>
    <x v="3"/>
    <x v="20"/>
    <n v="8"/>
    <n v="1500"/>
    <n v="10"/>
    <x v="189"/>
    <x v="1"/>
    <n v="3060.11"/>
    <n v="0.28334351851851852"/>
    <x v="0"/>
    <s v="UPI"/>
    <n v="4"/>
    <s v="No"/>
  </r>
  <r>
    <s v="ORD00211"/>
    <d v="2024-06-19T00:00:00"/>
    <s v="2024"/>
    <n v="6"/>
    <x v="5"/>
    <d v="2024-06-23T00:00:00"/>
    <n v="4"/>
    <s v="CUST2867"/>
    <s v="Vihaan Singh"/>
    <x v="1"/>
    <n v="60"/>
    <s v="Senior"/>
    <s v="Jaipur"/>
    <x v="2"/>
    <x v="0"/>
    <x v="0"/>
    <x v="23"/>
    <n v="7"/>
    <n v="900"/>
    <n v="20"/>
    <x v="160"/>
    <x v="0"/>
    <n v="1575.55"/>
    <n v="0.31260912698412696"/>
    <x v="0"/>
    <s v="Cash"/>
    <n v="1"/>
    <s v="No"/>
  </r>
  <r>
    <s v="ORD00221"/>
    <d v="2025-06-22T00:00:00"/>
    <s v="2025"/>
    <n v="6"/>
    <x v="5"/>
    <d v="2025-06-23T00:00:00"/>
    <n v="1"/>
    <s v="CUST2525"/>
    <s v="Alisha Kant"/>
    <x v="1"/>
    <n v="50"/>
    <s v="Senior"/>
    <s v="Patna"/>
    <x v="9"/>
    <x v="2"/>
    <x v="4"/>
    <x v="8"/>
    <n v="8"/>
    <n v="3500"/>
    <n v="15"/>
    <x v="286"/>
    <x v="1"/>
    <n v="7983.68"/>
    <n v="0.33544873949579834"/>
    <x v="1"/>
    <s v="Card"/>
    <n v="1"/>
    <s v="No"/>
  </r>
  <r>
    <s v="ORD00238"/>
    <d v="2024-06-08T00:00:00"/>
    <s v="2024"/>
    <n v="6"/>
    <x v="5"/>
    <d v="2024-06-14T00:00:00"/>
    <n v="6"/>
    <s v="CUST2889"/>
    <s v="Alia Kara"/>
    <x v="0"/>
    <n v="65"/>
    <s v="Senior"/>
    <s v="Lucknow"/>
    <x v="0"/>
    <x v="0"/>
    <x v="1"/>
    <x v="2"/>
    <n v="1"/>
    <n v="55000"/>
    <n v="5"/>
    <x v="370"/>
    <x v="1"/>
    <n v="22671.61"/>
    <n v="0.4339064114832536"/>
    <x v="2"/>
    <s v="Card"/>
    <n v="3"/>
    <s v="No"/>
  </r>
  <r>
    <s v="ORD00250"/>
    <d v="2025-06-04T00:00:00"/>
    <s v="2025"/>
    <n v="6"/>
    <x v="5"/>
    <d v="2025-06-09T00:00:00"/>
    <n v="5"/>
    <s v="CUST5240"/>
    <s v="Taran Srinivasan"/>
    <x v="0"/>
    <n v="19"/>
    <s v="Teen"/>
    <s v="Bengaluru"/>
    <x v="1"/>
    <x v="1"/>
    <x v="2"/>
    <x v="7"/>
    <n v="3"/>
    <n v="5000"/>
    <n v="0"/>
    <x v="107"/>
    <x v="1"/>
    <n v="1998.34"/>
    <n v="0.13322266666666666"/>
    <x v="0"/>
    <s v="Card"/>
    <n v="3"/>
    <s v="No"/>
  </r>
  <r>
    <s v="ORD00256"/>
    <d v="2024-06-13T00:00:00"/>
    <s v="2024"/>
    <n v="6"/>
    <x v="5"/>
    <d v="2024-06-18T00:00:00"/>
    <n v="5"/>
    <s v="CUST1462"/>
    <s v="Ivan Goswami"/>
    <x v="1"/>
    <n v="54"/>
    <s v="Senior"/>
    <s v="Kolkata"/>
    <x v="3"/>
    <x v="2"/>
    <x v="2"/>
    <x v="12"/>
    <n v="4"/>
    <n v="25000"/>
    <n v="15"/>
    <x v="109"/>
    <x v="1"/>
    <n v="22121.79"/>
    <n v="0.26025635294117649"/>
    <x v="2"/>
    <s v="Card"/>
    <n v="2"/>
    <s v="No"/>
  </r>
  <r>
    <s v="ORD00268"/>
    <d v="2025-06-18T00:00:00"/>
    <s v="2025"/>
    <n v="6"/>
    <x v="5"/>
    <d v="2025-06-20T00:00:00"/>
    <n v="2"/>
    <s v="CUST3798"/>
    <s v="Shalv Gade"/>
    <x v="1"/>
    <n v="23"/>
    <s v="Senior"/>
    <s v="Jaipur"/>
    <x v="2"/>
    <x v="0"/>
    <x v="1"/>
    <x v="5"/>
    <n v="7"/>
    <n v="2000"/>
    <n v="15"/>
    <x v="197"/>
    <x v="1"/>
    <n v="3317.91"/>
    <n v="0.27881596638655459"/>
    <x v="1"/>
    <s v="UPI"/>
    <n v="3"/>
    <s v="Yes"/>
  </r>
  <r>
    <s v="ORD00272"/>
    <d v="2024-06-25T00:00:00"/>
    <s v="2024"/>
    <n v="6"/>
    <x v="5"/>
    <d v="2024-06-27T00:00:00"/>
    <n v="2"/>
    <s v="CUST2970"/>
    <s v="Indrans Lala"/>
    <x v="1"/>
    <n v="29"/>
    <s v="Senior"/>
    <s v="Chennai"/>
    <x v="6"/>
    <x v="1"/>
    <x v="2"/>
    <x v="15"/>
    <n v="3"/>
    <n v="15000"/>
    <n v="0"/>
    <x v="177"/>
    <x v="1"/>
    <n v="13581.85"/>
    <n v="0.30181888888888891"/>
    <x v="1"/>
    <s v="Card"/>
    <n v="4"/>
    <s v="No"/>
  </r>
  <r>
    <s v="ORD00276"/>
    <d v="2025-06-03T00:00:00"/>
    <s v="2025"/>
    <n v="6"/>
    <x v="5"/>
    <d v="2025-06-09T00:00:00"/>
    <n v="6"/>
    <s v="CUST7581"/>
    <s v="Jayant Deol"/>
    <x v="0"/>
    <n v="43"/>
    <s v="Senior"/>
    <s v="Ahmedabad"/>
    <x v="5"/>
    <x v="3"/>
    <x v="2"/>
    <x v="3"/>
    <n v="8"/>
    <n v="7000"/>
    <n v="10"/>
    <x v="437"/>
    <x v="1"/>
    <n v="6856.37"/>
    <n v="0.13603908730158729"/>
    <x v="0"/>
    <s v="UPI"/>
    <n v="1"/>
    <s v="No"/>
  </r>
  <r>
    <s v="ORD00286"/>
    <d v="2024-06-16T00:00:00"/>
    <s v="2024"/>
    <n v="6"/>
    <x v="5"/>
    <d v="2024-06-22T00:00:00"/>
    <n v="6"/>
    <s v="CUST6236"/>
    <s v="Reyansh Mannan"/>
    <x v="0"/>
    <n v="64"/>
    <s v="Senior"/>
    <s v="Hyderabad"/>
    <x v="10"/>
    <x v="1"/>
    <x v="3"/>
    <x v="17"/>
    <n v="5"/>
    <n v="450"/>
    <n v="15"/>
    <x v="351"/>
    <x v="0"/>
    <n v="589.79999999999995"/>
    <n v="0.30839215686274507"/>
    <x v="1"/>
    <s v="Card"/>
    <n v="1"/>
    <s v="No"/>
  </r>
  <r>
    <s v="ORD00294"/>
    <d v="2025-06-19T00:00:00"/>
    <s v="2025"/>
    <n v="6"/>
    <x v="5"/>
    <d v="2025-06-21T00:00:00"/>
    <n v="2"/>
    <s v="CUST2682"/>
    <s v="Aarav Manne"/>
    <x v="1"/>
    <n v="50"/>
    <s v="Senior"/>
    <s v="Kolkata"/>
    <x v="3"/>
    <x v="2"/>
    <x v="4"/>
    <x v="9"/>
    <n v="2"/>
    <n v="1800"/>
    <n v="0"/>
    <x v="11"/>
    <x v="0"/>
    <n v="1244.27"/>
    <n v="0.34563055555555555"/>
    <x v="1"/>
    <s v="Cash"/>
    <n v="3"/>
    <s v="No"/>
  </r>
  <r>
    <s v="ORD00310"/>
    <d v="2025-06-17T00:00:00"/>
    <s v="2025"/>
    <n v="6"/>
    <x v="5"/>
    <d v="2025-06-24T00:00:00"/>
    <n v="7"/>
    <s v="CUST9166"/>
    <s v="Urvi Chanda"/>
    <x v="1"/>
    <n v="38"/>
    <s v="Senior"/>
    <s v="Bengaluru"/>
    <x v="1"/>
    <x v="1"/>
    <x v="3"/>
    <x v="6"/>
    <n v="2"/>
    <n v="1200"/>
    <n v="15"/>
    <x v="62"/>
    <x v="0"/>
    <n v="623.59"/>
    <n v="0.30568137254901961"/>
    <x v="2"/>
    <s v="Cash"/>
    <n v="5"/>
    <s v="No"/>
  </r>
  <r>
    <s v="ORD00327"/>
    <d v="2024-06-06T00:00:00"/>
    <s v="2024"/>
    <n v="6"/>
    <x v="5"/>
    <d v="2024-06-08T00:00:00"/>
    <n v="2"/>
    <s v="CUST4994"/>
    <s v="Aarna Mangat"/>
    <x v="0"/>
    <n v="61"/>
    <s v="Senior"/>
    <s v="Ahmedabad"/>
    <x v="5"/>
    <x v="3"/>
    <x v="3"/>
    <x v="6"/>
    <n v="7"/>
    <n v="1200"/>
    <n v="10"/>
    <x v="190"/>
    <x v="0"/>
    <n v="1972.53"/>
    <n v="0.26091666666666669"/>
    <x v="1"/>
    <s v="UPI"/>
    <n v="3"/>
    <s v="Yes"/>
  </r>
  <r>
    <s v="ORD00364"/>
    <d v="2025-06-20T00:00:00"/>
    <s v="2025"/>
    <n v="6"/>
    <x v="5"/>
    <d v="2025-06-27T00:00:00"/>
    <n v="7"/>
    <s v="CUST8517"/>
    <s v="Raghav Randhawa"/>
    <x v="1"/>
    <n v="55"/>
    <s v="Senior"/>
    <s v="Hyderabad"/>
    <x v="10"/>
    <x v="1"/>
    <x v="3"/>
    <x v="6"/>
    <n v="5"/>
    <n v="1200"/>
    <n v="0"/>
    <x v="32"/>
    <x v="0"/>
    <n v="1896.39"/>
    <n v="0.31606500000000004"/>
    <x v="2"/>
    <s v="UPI"/>
    <n v="2"/>
    <s v="No"/>
  </r>
  <r>
    <s v="ORD00375"/>
    <d v="2024-06-17T00:00:00"/>
    <s v="2024"/>
    <n v="6"/>
    <x v="5"/>
    <d v="2024-06-18T00:00:00"/>
    <n v="1"/>
    <s v="CUST7746"/>
    <s v="Miraan Hari"/>
    <x v="0"/>
    <n v="40"/>
    <s v="Senior"/>
    <s v="Bhubaneswar"/>
    <x v="8"/>
    <x v="2"/>
    <x v="0"/>
    <x v="19"/>
    <n v="3"/>
    <n v="1200"/>
    <n v="10"/>
    <x v="271"/>
    <x v="0"/>
    <n v="1055.31"/>
    <n v="0.32571296296296293"/>
    <x v="1"/>
    <s v="UPI"/>
    <n v="5"/>
    <s v="No"/>
  </r>
  <r>
    <s v="ORD00377"/>
    <d v="2025-06-08T00:00:00"/>
    <s v="2025"/>
    <n v="6"/>
    <x v="5"/>
    <d v="2025-06-10T00:00:00"/>
    <n v="2"/>
    <s v="CUST6629"/>
    <s v="Elakshi Ghose"/>
    <x v="0"/>
    <n v="38"/>
    <s v="Senior"/>
    <s v="Ahmedabad"/>
    <x v="5"/>
    <x v="3"/>
    <x v="4"/>
    <x v="8"/>
    <n v="7"/>
    <n v="3500"/>
    <n v="10"/>
    <x v="438"/>
    <x v="1"/>
    <n v="3071.74"/>
    <n v="0.13930793650793649"/>
    <x v="1"/>
    <s v="UPI"/>
    <n v="3"/>
    <s v="No"/>
  </r>
  <r>
    <s v="ORD00380"/>
    <d v="2024-06-10T00:00:00"/>
    <s v="2024"/>
    <n v="6"/>
    <x v="5"/>
    <d v="2024-06-13T00:00:00"/>
    <n v="3"/>
    <s v="CUST8260"/>
    <s v="Faiyaz Bail"/>
    <x v="0"/>
    <n v="26"/>
    <s v="Senior"/>
    <s v="Lucknow"/>
    <x v="0"/>
    <x v="0"/>
    <x v="2"/>
    <x v="3"/>
    <n v="1"/>
    <n v="7000"/>
    <n v="25"/>
    <x v="98"/>
    <x v="0"/>
    <n v="1706.8"/>
    <n v="0.3251047619047619"/>
    <x v="0"/>
    <s v="Cash"/>
    <n v="3"/>
    <s v="No"/>
  </r>
  <r>
    <s v="ORD00384"/>
    <d v="2025-06-03T00:00:00"/>
    <s v="2025"/>
    <n v="6"/>
    <x v="5"/>
    <d v="2025-06-10T00:00:00"/>
    <n v="7"/>
    <s v="CUST1118"/>
    <s v="Shayak Chaudhry"/>
    <x v="1"/>
    <n v="30"/>
    <s v="Senior"/>
    <s v="Delhi"/>
    <x v="4"/>
    <x v="0"/>
    <x v="0"/>
    <x v="4"/>
    <n v="7"/>
    <n v="3200"/>
    <n v="5"/>
    <x v="311"/>
    <x v="1"/>
    <n v="8359.9699999999993"/>
    <n v="0.39285573308270672"/>
    <x v="2"/>
    <s v="UPI"/>
    <n v="4"/>
    <s v="No"/>
  </r>
  <r>
    <s v="ORD00422"/>
    <d v="2025-06-02T00:00:00"/>
    <s v="2025"/>
    <n v="6"/>
    <x v="5"/>
    <d v="2025-06-05T00:00:00"/>
    <n v="3"/>
    <s v="CUST8359"/>
    <s v="Vivaan Jaggi"/>
    <x v="0"/>
    <n v="31"/>
    <s v="Senior"/>
    <s v="Bhubaneswar"/>
    <x v="8"/>
    <x v="2"/>
    <x v="2"/>
    <x v="12"/>
    <n v="4"/>
    <n v="25000"/>
    <n v="5"/>
    <x v="210"/>
    <x v="1"/>
    <n v="32475.8"/>
    <n v="0.34185052631578949"/>
    <x v="0"/>
    <s v="Card"/>
    <n v="5"/>
    <s v="No"/>
  </r>
  <r>
    <s v="ORD00430"/>
    <d v="2024-06-03T00:00:00"/>
    <s v="2024"/>
    <n v="6"/>
    <x v="5"/>
    <d v="2024-06-05T00:00:00"/>
    <n v="2"/>
    <s v="CUST7921"/>
    <s v="Shaan Rout"/>
    <x v="1"/>
    <n v="57"/>
    <s v="Senior"/>
    <s v="Hyderabad"/>
    <x v="10"/>
    <x v="1"/>
    <x v="0"/>
    <x v="19"/>
    <n v="8"/>
    <n v="1200"/>
    <n v="25"/>
    <x v="69"/>
    <x v="0"/>
    <n v="2101.7199999999998"/>
    <n v="0.29190555555555553"/>
    <x v="1"/>
    <s v="Cash"/>
    <n v="5"/>
    <s v="No"/>
  </r>
  <r>
    <s v="ORD00443"/>
    <d v="2024-06-12T00:00:00"/>
    <s v="2024"/>
    <n v="6"/>
    <x v="5"/>
    <d v="2024-06-17T00:00:00"/>
    <n v="5"/>
    <s v="CUST1477"/>
    <s v="Hiran Kari"/>
    <x v="0"/>
    <n v="30"/>
    <s v="Senior"/>
    <s v="Ahmedabad"/>
    <x v="5"/>
    <x v="3"/>
    <x v="4"/>
    <x v="13"/>
    <n v="8"/>
    <n v="4500"/>
    <n v="0"/>
    <x v="298"/>
    <x v="1"/>
    <n v="8064.78"/>
    <n v="0.22402166666666665"/>
    <x v="0"/>
    <s v="Cash"/>
    <n v="4"/>
    <s v="No"/>
  </r>
  <r>
    <s v="ORD00454"/>
    <d v="2024-06-30T00:00:00"/>
    <s v="2024"/>
    <n v="6"/>
    <x v="5"/>
    <d v="2024-07-01T00:00:00"/>
    <n v="1"/>
    <s v="CUST8464"/>
    <s v="Kismat Talwar"/>
    <x v="1"/>
    <n v="61"/>
    <s v="Senior"/>
    <s v="Bhubaneswar"/>
    <x v="8"/>
    <x v="2"/>
    <x v="3"/>
    <x v="22"/>
    <n v="4"/>
    <n v="300"/>
    <n v="5"/>
    <x v="179"/>
    <x v="0"/>
    <n v="455.66"/>
    <n v="0.39970175438596495"/>
    <x v="0"/>
    <s v="UPI"/>
    <n v="5"/>
    <s v="No"/>
  </r>
  <r>
    <s v="ORD00469"/>
    <d v="2024-06-29T00:00:00"/>
    <s v="2024"/>
    <n v="6"/>
    <x v="5"/>
    <d v="2024-07-03T00:00:00"/>
    <n v="4"/>
    <s v="CUST9399"/>
    <s v="Ranbir Goda"/>
    <x v="1"/>
    <n v="54"/>
    <s v="Senior"/>
    <s v="Patna"/>
    <x v="9"/>
    <x v="2"/>
    <x v="4"/>
    <x v="13"/>
    <n v="6"/>
    <n v="4500"/>
    <n v="10"/>
    <x v="235"/>
    <x v="1"/>
    <n v="8475.2800000000007"/>
    <n v="0.3487769547325103"/>
    <x v="1"/>
    <s v="Cash"/>
    <n v="1"/>
    <s v="No"/>
  </r>
  <r>
    <s v="ORD00493"/>
    <d v="2024-06-14T00:00:00"/>
    <s v="2024"/>
    <n v="6"/>
    <x v="5"/>
    <d v="2024-06-19T00:00:00"/>
    <n v="5"/>
    <s v="CUST1666"/>
    <s v="Gokul Toor"/>
    <x v="0"/>
    <n v="24"/>
    <s v="Senior"/>
    <s v="Bhubaneswar"/>
    <x v="8"/>
    <x v="2"/>
    <x v="0"/>
    <x v="4"/>
    <n v="3"/>
    <n v="3200"/>
    <n v="0"/>
    <x v="196"/>
    <x v="0"/>
    <n v="1364.45"/>
    <n v="0.14213020833333334"/>
    <x v="2"/>
    <s v="Card"/>
    <n v="1"/>
    <s v="Yes"/>
  </r>
  <r>
    <s v="ORD00494"/>
    <d v="2024-06-27T00:00:00"/>
    <s v="2024"/>
    <n v="6"/>
    <x v="5"/>
    <d v="2024-07-03T00:00:00"/>
    <n v="6"/>
    <s v="CUST5648"/>
    <s v="Vritika Deshmukh"/>
    <x v="1"/>
    <n v="62"/>
    <s v="Senior"/>
    <s v="Jaipur"/>
    <x v="2"/>
    <x v="0"/>
    <x v="2"/>
    <x v="15"/>
    <n v="3"/>
    <n v="15000"/>
    <n v="25"/>
    <x v="357"/>
    <x v="1"/>
    <n v="11986.91"/>
    <n v="0.35516770370370371"/>
    <x v="2"/>
    <s v="Cash"/>
    <n v="4"/>
    <s v="No"/>
  </r>
  <r>
    <s v="ORD00497"/>
    <d v="2024-06-07T00:00:00"/>
    <s v="2024"/>
    <n v="6"/>
    <x v="5"/>
    <d v="2024-06-09T00:00:00"/>
    <n v="2"/>
    <s v="CUST3617"/>
    <s v="Drishya Wable"/>
    <x v="0"/>
    <n v="21"/>
    <s v="Senior"/>
    <s v="Bhubaneswar"/>
    <x v="8"/>
    <x v="2"/>
    <x v="4"/>
    <x v="8"/>
    <n v="4"/>
    <n v="3500"/>
    <n v="15"/>
    <x v="197"/>
    <x v="1"/>
    <n v="4307.99"/>
    <n v="0.36201596638655459"/>
    <x v="0"/>
    <s v="Card"/>
    <n v="5"/>
    <s v="No"/>
  </r>
  <r>
    <s v="ORD00527"/>
    <d v="2025-06-07T00:00:00"/>
    <s v="2025"/>
    <n v="6"/>
    <x v="5"/>
    <d v="2025-06-14T00:00:00"/>
    <n v="7"/>
    <s v="CUST5947"/>
    <s v="Renee Ray"/>
    <x v="1"/>
    <n v="49"/>
    <s v="Senior"/>
    <s v="Lucknow"/>
    <x v="0"/>
    <x v="0"/>
    <x v="3"/>
    <x v="20"/>
    <n v="1"/>
    <n v="1500"/>
    <n v="0"/>
    <x v="65"/>
    <x v="0"/>
    <n v="594.14"/>
    <n v="0.3960933333333333"/>
    <x v="1"/>
    <s v="UPI"/>
    <n v="3"/>
    <s v="No"/>
  </r>
  <r>
    <s v="ORD00547"/>
    <d v="2024-06-02T00:00:00"/>
    <s v="2024"/>
    <n v="6"/>
    <x v="5"/>
    <d v="2024-06-04T00:00:00"/>
    <n v="2"/>
    <s v="CUST5960"/>
    <s v="Nehmat Tank"/>
    <x v="0"/>
    <n v="22"/>
    <s v="Senior"/>
    <s v="Bhubaneswar"/>
    <x v="8"/>
    <x v="2"/>
    <x v="0"/>
    <x v="4"/>
    <n v="8"/>
    <n v="3200"/>
    <n v="5"/>
    <x v="260"/>
    <x v="1"/>
    <n v="8445.19"/>
    <n v="0.34725287828947371"/>
    <x v="0"/>
    <s v="Cash"/>
    <n v="4"/>
    <s v="No"/>
  </r>
  <r>
    <s v="ORD00557"/>
    <d v="2025-06-29T00:00:00"/>
    <s v="2025"/>
    <n v="6"/>
    <x v="5"/>
    <d v="2025-07-04T00:00:00"/>
    <n v="5"/>
    <s v="CUST9700"/>
    <s v="Tejas Gole"/>
    <x v="1"/>
    <n v="45"/>
    <s v="Senior"/>
    <s v="Mumbai"/>
    <x v="7"/>
    <x v="3"/>
    <x v="4"/>
    <x v="16"/>
    <n v="5"/>
    <n v="800"/>
    <n v="20"/>
    <x v="254"/>
    <x v="0"/>
    <n v="539.38"/>
    <n v="0.16855624999999999"/>
    <x v="0"/>
    <s v="Card"/>
    <n v="4"/>
    <s v="No"/>
  </r>
  <r>
    <s v="ORD00563"/>
    <d v="2024-06-25T00:00:00"/>
    <s v="2024"/>
    <n v="6"/>
    <x v="5"/>
    <d v="2024-06-28T00:00:00"/>
    <n v="3"/>
    <s v="CUST5882"/>
    <s v="Divyansh Hayre"/>
    <x v="0"/>
    <n v="44"/>
    <s v="Senior"/>
    <s v="Ahmedabad"/>
    <x v="5"/>
    <x v="3"/>
    <x v="1"/>
    <x v="1"/>
    <n v="3"/>
    <n v="40000"/>
    <n v="5"/>
    <x v="277"/>
    <x v="1"/>
    <n v="46833.9"/>
    <n v="0.41082368421052634"/>
    <x v="1"/>
    <s v="Cash"/>
    <n v="5"/>
    <s v="No"/>
  </r>
  <r>
    <s v="ORD00579"/>
    <d v="2025-06-24T00:00:00"/>
    <s v="2025"/>
    <n v="6"/>
    <x v="5"/>
    <d v="2025-06-29T00:00:00"/>
    <n v="5"/>
    <s v="CUST1745"/>
    <s v="Anika Dada"/>
    <x v="0"/>
    <n v="34"/>
    <s v="Senior"/>
    <s v="Lucknow"/>
    <x v="0"/>
    <x v="0"/>
    <x v="0"/>
    <x v="4"/>
    <n v="5"/>
    <n v="3200"/>
    <n v="15"/>
    <x v="123"/>
    <x v="1"/>
    <n v="2924.79"/>
    <n v="0.21505808823529413"/>
    <x v="1"/>
    <s v="Card"/>
    <n v="2"/>
    <s v="No"/>
  </r>
  <r>
    <s v="ORD00596"/>
    <d v="2025-06-10T00:00:00"/>
    <s v="2025"/>
    <n v="6"/>
    <x v="5"/>
    <d v="2025-06-11T00:00:00"/>
    <n v="1"/>
    <s v="CUST3813"/>
    <s v="Divij Virk"/>
    <x v="1"/>
    <n v="47"/>
    <s v="Senior"/>
    <s v="Patna"/>
    <x v="9"/>
    <x v="2"/>
    <x v="3"/>
    <x v="21"/>
    <n v="8"/>
    <n v="60"/>
    <n v="10"/>
    <x v="104"/>
    <x v="0"/>
    <n v="100.88"/>
    <n v="0.23351851851851851"/>
    <x v="1"/>
    <s v="Cash"/>
    <n v="5"/>
    <s v="No"/>
  </r>
  <r>
    <s v="ORD00604"/>
    <d v="2025-06-24T00:00:00"/>
    <s v="2025"/>
    <n v="6"/>
    <x v="5"/>
    <d v="2025-06-30T00:00:00"/>
    <n v="6"/>
    <s v="CUST6902"/>
    <s v="Aaina Uppal"/>
    <x v="1"/>
    <n v="28"/>
    <s v="Senior"/>
    <s v="Kolkata"/>
    <x v="3"/>
    <x v="2"/>
    <x v="2"/>
    <x v="14"/>
    <n v="2"/>
    <n v="30000"/>
    <n v="25"/>
    <x v="177"/>
    <x v="1"/>
    <n v="12644.49"/>
    <n v="0.28098866666666666"/>
    <x v="1"/>
    <s v="UPI"/>
    <n v="2"/>
    <s v="No"/>
  </r>
  <r>
    <s v="ORD00605"/>
    <d v="2024-06-15T00:00:00"/>
    <s v="2024"/>
    <n v="6"/>
    <x v="5"/>
    <d v="2024-06-16T00:00:00"/>
    <n v="1"/>
    <s v="CUST7815"/>
    <s v="Shayak Dhillon"/>
    <x v="1"/>
    <n v="37"/>
    <s v="Senior"/>
    <s v="Mumbai"/>
    <x v="7"/>
    <x v="3"/>
    <x v="2"/>
    <x v="12"/>
    <n v="1"/>
    <n v="25000"/>
    <n v="0"/>
    <x v="163"/>
    <x v="1"/>
    <n v="8110.62"/>
    <n v="0.32442480000000001"/>
    <x v="2"/>
    <s v="Card"/>
    <n v="3"/>
    <s v="No"/>
  </r>
  <r>
    <s v="ORD00625"/>
    <d v="2024-06-04T00:00:00"/>
    <s v="2024"/>
    <n v="6"/>
    <x v="5"/>
    <d v="2024-06-05T00:00:00"/>
    <n v="1"/>
    <s v="CUST3004"/>
    <s v="Anahi Bajwa"/>
    <x v="1"/>
    <n v="22"/>
    <s v="Senior"/>
    <s v="Hyderabad"/>
    <x v="10"/>
    <x v="1"/>
    <x v="3"/>
    <x v="22"/>
    <n v="5"/>
    <n v="300"/>
    <n v="20"/>
    <x v="157"/>
    <x v="0"/>
    <n v="350"/>
    <n v="0.29166666666666669"/>
    <x v="0"/>
    <s v="Cash"/>
    <n v="3"/>
    <s v="No"/>
  </r>
  <r>
    <s v="ORD00646"/>
    <d v="2024-06-04T00:00:00"/>
    <s v="2024"/>
    <n v="6"/>
    <x v="5"/>
    <d v="2024-06-11T00:00:00"/>
    <n v="7"/>
    <s v="CUST7666"/>
    <s v="Riya Bir"/>
    <x v="1"/>
    <n v="25"/>
    <s v="Senior"/>
    <s v="Bhubaneswar"/>
    <x v="8"/>
    <x v="2"/>
    <x v="0"/>
    <x v="4"/>
    <n v="8"/>
    <n v="3200"/>
    <n v="10"/>
    <x v="439"/>
    <x v="1"/>
    <n v="6196.84"/>
    <n v="0.26896006944444445"/>
    <x v="2"/>
    <s v="Card"/>
    <n v="1"/>
    <s v="No"/>
  </r>
  <r>
    <s v="ORD00652"/>
    <d v="2024-06-19T00:00:00"/>
    <s v="2024"/>
    <n v="6"/>
    <x v="5"/>
    <d v="2024-06-23T00:00:00"/>
    <n v="4"/>
    <s v="CUST2570"/>
    <s v="Samarth Chakraborty"/>
    <x v="1"/>
    <n v="32"/>
    <s v="Senior"/>
    <s v="Kolkata"/>
    <x v="3"/>
    <x v="2"/>
    <x v="0"/>
    <x v="0"/>
    <n v="8"/>
    <n v="2500"/>
    <n v="15"/>
    <x v="238"/>
    <x v="1"/>
    <n v="4887.96"/>
    <n v="0.28752705882352941"/>
    <x v="1"/>
    <s v="Card"/>
    <n v="4"/>
    <s v="No"/>
  </r>
  <r>
    <s v="ORD00659"/>
    <d v="2024-06-03T00:00:00"/>
    <s v="2024"/>
    <n v="6"/>
    <x v="5"/>
    <d v="2024-06-10T00:00:00"/>
    <n v="7"/>
    <s v="CUST6431"/>
    <s v="Farhan Thaman"/>
    <x v="1"/>
    <n v="31"/>
    <s v="Senior"/>
    <s v="Delhi"/>
    <x v="4"/>
    <x v="0"/>
    <x v="2"/>
    <x v="3"/>
    <n v="6"/>
    <n v="7000"/>
    <n v="0"/>
    <x v="216"/>
    <x v="1"/>
    <n v="17816.150000000001"/>
    <n v="0.42419404761904766"/>
    <x v="2"/>
    <s v="UPI"/>
    <n v="1"/>
    <s v="No"/>
  </r>
  <r>
    <s v="ORD00662"/>
    <d v="2025-06-08T00:00:00"/>
    <s v="2025"/>
    <n v="6"/>
    <x v="5"/>
    <d v="2025-06-12T00:00:00"/>
    <n v="4"/>
    <s v="CUST4934"/>
    <s v="Sahil Kala"/>
    <x v="1"/>
    <n v="41"/>
    <s v="Senior"/>
    <s v="Bhubaneswar"/>
    <x v="8"/>
    <x v="2"/>
    <x v="2"/>
    <x v="12"/>
    <n v="7"/>
    <n v="25000"/>
    <n v="25"/>
    <x v="321"/>
    <x v="1"/>
    <n v="56059.22"/>
    <n v="0.42711786666666668"/>
    <x v="2"/>
    <s v="Card"/>
    <n v="2"/>
    <s v="No"/>
  </r>
  <r>
    <s v="ORD00671"/>
    <d v="2025-06-23T00:00:00"/>
    <s v="2025"/>
    <n v="6"/>
    <x v="5"/>
    <d v="2025-06-29T00:00:00"/>
    <n v="6"/>
    <s v="CUST5496"/>
    <s v="Mehul Suri"/>
    <x v="0"/>
    <n v="63"/>
    <s v="Senior"/>
    <s v="Kolkata"/>
    <x v="3"/>
    <x v="2"/>
    <x v="2"/>
    <x v="12"/>
    <n v="5"/>
    <n v="25000"/>
    <n v="0"/>
    <x v="313"/>
    <x v="1"/>
    <n v="22559.17"/>
    <n v="0.18047336"/>
    <x v="0"/>
    <s v="UPI"/>
    <n v="3"/>
    <s v="No"/>
  </r>
  <r>
    <s v="ORD00676"/>
    <d v="2024-06-27T00:00:00"/>
    <s v="2024"/>
    <n v="6"/>
    <x v="5"/>
    <d v="2024-07-02T00:00:00"/>
    <n v="5"/>
    <s v="CUST7404"/>
    <s v="Mahika Mand"/>
    <x v="1"/>
    <n v="31"/>
    <s v="Senior"/>
    <s v="Delhi"/>
    <x v="4"/>
    <x v="0"/>
    <x v="1"/>
    <x v="18"/>
    <n v="7"/>
    <n v="18000"/>
    <n v="5"/>
    <x v="233"/>
    <x v="1"/>
    <n v="33974.19"/>
    <n v="0.28382781954887221"/>
    <x v="0"/>
    <s v="Cash"/>
    <n v="3"/>
    <s v="No"/>
  </r>
  <r>
    <s v="ORD00677"/>
    <d v="2024-06-20T00:00:00"/>
    <s v="2024"/>
    <n v="6"/>
    <x v="5"/>
    <d v="2024-06-23T00:00:00"/>
    <n v="3"/>
    <s v="CUST2527"/>
    <s v="Vritika Dugar"/>
    <x v="0"/>
    <n v="24"/>
    <s v="Senior"/>
    <s v="Bhubaneswar"/>
    <x v="8"/>
    <x v="2"/>
    <x v="0"/>
    <x v="19"/>
    <n v="1"/>
    <n v="1200"/>
    <n v="25"/>
    <x v="132"/>
    <x v="0"/>
    <n v="214.94"/>
    <n v="0.23882222222222221"/>
    <x v="2"/>
    <s v="UPI"/>
    <n v="1"/>
    <s v="No"/>
  </r>
  <r>
    <s v="ORD00684"/>
    <d v="2025-06-12T00:00:00"/>
    <s v="2025"/>
    <n v="6"/>
    <x v="5"/>
    <d v="2025-06-13T00:00:00"/>
    <n v="1"/>
    <s v="CUST7041"/>
    <s v="Taran Bhatt"/>
    <x v="0"/>
    <n v="24"/>
    <s v="Senior"/>
    <s v="Lucknow"/>
    <x v="0"/>
    <x v="0"/>
    <x v="4"/>
    <x v="13"/>
    <n v="8"/>
    <n v="4500"/>
    <n v="5"/>
    <x v="15"/>
    <x v="1"/>
    <n v="12364.38"/>
    <n v="0.36153157894736837"/>
    <x v="2"/>
    <s v="Card"/>
    <n v="5"/>
    <s v="Yes"/>
  </r>
  <r>
    <s v="ORD00703"/>
    <d v="2025-06-24T00:00:00"/>
    <s v="2025"/>
    <n v="6"/>
    <x v="5"/>
    <d v="2025-07-01T00:00:00"/>
    <n v="7"/>
    <s v="CUST2363"/>
    <s v="Yashvi Sanghvi"/>
    <x v="1"/>
    <n v="56"/>
    <s v="Senior"/>
    <s v="Lucknow"/>
    <x v="0"/>
    <x v="0"/>
    <x v="2"/>
    <x v="12"/>
    <n v="3"/>
    <n v="25000"/>
    <n v="10"/>
    <x v="129"/>
    <x v="1"/>
    <n v="21386.86"/>
    <n v="0.31684237037037039"/>
    <x v="0"/>
    <s v="Cash"/>
    <n v="3"/>
    <s v="No"/>
  </r>
  <r>
    <s v="ORD00716"/>
    <d v="2024-06-13T00:00:00"/>
    <s v="2024"/>
    <n v="6"/>
    <x v="5"/>
    <d v="2024-06-19T00:00:00"/>
    <n v="6"/>
    <s v="CUST3275"/>
    <s v="Ojas Majumdar"/>
    <x v="0"/>
    <n v="56"/>
    <s v="Senior"/>
    <s v="Bengaluru"/>
    <x v="1"/>
    <x v="1"/>
    <x v="0"/>
    <x v="23"/>
    <n v="4"/>
    <n v="900"/>
    <n v="10"/>
    <x v="271"/>
    <x v="0"/>
    <n v="945.52"/>
    <n v="0.29182716049382718"/>
    <x v="1"/>
    <s v="Card"/>
    <n v="4"/>
    <s v="No"/>
  </r>
  <r>
    <s v="ORD00723"/>
    <d v="2024-06-03T00:00:00"/>
    <s v="2024"/>
    <n v="6"/>
    <x v="5"/>
    <d v="2024-06-04T00:00:00"/>
    <n v="1"/>
    <s v="CUST7025"/>
    <s v="Indrajit Andra"/>
    <x v="0"/>
    <n v="38"/>
    <s v="Senior"/>
    <s v="Delhi"/>
    <x v="4"/>
    <x v="0"/>
    <x v="0"/>
    <x v="0"/>
    <n v="5"/>
    <n v="2500"/>
    <n v="0"/>
    <x v="97"/>
    <x v="1"/>
    <n v="3043.49"/>
    <n v="0.24347919999999998"/>
    <x v="0"/>
    <s v="UPI"/>
    <n v="2"/>
    <s v="No"/>
  </r>
  <r>
    <s v="ORD00726"/>
    <d v="2025-06-03T00:00:00"/>
    <s v="2025"/>
    <n v="6"/>
    <x v="5"/>
    <d v="2025-06-09T00:00:00"/>
    <n v="6"/>
    <s v="CUST3022"/>
    <s v="Vihaan Virk"/>
    <x v="1"/>
    <n v="63"/>
    <s v="Senior"/>
    <s v="Kolkata"/>
    <x v="3"/>
    <x v="2"/>
    <x v="3"/>
    <x v="20"/>
    <n v="8"/>
    <n v="1500"/>
    <n v="10"/>
    <x v="189"/>
    <x v="1"/>
    <n v="2198.35"/>
    <n v="0.20355092592592591"/>
    <x v="0"/>
    <s v="Card"/>
    <n v="4"/>
    <s v="Yes"/>
  </r>
  <r>
    <s v="ORD00744"/>
    <d v="2025-06-10T00:00:00"/>
    <s v="2025"/>
    <n v="6"/>
    <x v="5"/>
    <d v="2025-06-15T00:00:00"/>
    <n v="5"/>
    <s v="CUST9021"/>
    <s v="Aarna Balan"/>
    <x v="0"/>
    <n v="51"/>
    <s v="Senior"/>
    <s v="Ahmedabad"/>
    <x v="5"/>
    <x v="3"/>
    <x v="0"/>
    <x v="23"/>
    <n v="5"/>
    <n v="900"/>
    <n v="20"/>
    <x v="11"/>
    <x v="0"/>
    <n v="1495.18"/>
    <n v="0.4153277777777778"/>
    <x v="0"/>
    <s v="Card"/>
    <n v="1"/>
    <s v="No"/>
  </r>
  <r>
    <s v="ORD00749"/>
    <d v="2025-06-02T00:00:00"/>
    <s v="2025"/>
    <n v="6"/>
    <x v="5"/>
    <d v="2025-06-07T00:00:00"/>
    <n v="5"/>
    <s v="CUST3235"/>
    <s v="Ritvik Devi"/>
    <x v="1"/>
    <n v="49"/>
    <s v="Senior"/>
    <s v="Lucknow"/>
    <x v="0"/>
    <x v="0"/>
    <x v="0"/>
    <x v="0"/>
    <n v="7"/>
    <n v="2500"/>
    <n v="0"/>
    <x v="239"/>
    <x v="1"/>
    <n v="4100.24"/>
    <n v="0.23429942857142855"/>
    <x v="1"/>
    <s v="Cash"/>
    <n v="1"/>
    <s v="No"/>
  </r>
  <r>
    <s v="ORD00758"/>
    <d v="2024-06-09T00:00:00"/>
    <s v="2024"/>
    <n v="6"/>
    <x v="5"/>
    <d v="2024-06-13T00:00:00"/>
    <n v="4"/>
    <s v="CUST3087"/>
    <s v="Yasmin Sen"/>
    <x v="1"/>
    <n v="43"/>
    <s v="Senior"/>
    <s v="Lucknow"/>
    <x v="0"/>
    <x v="0"/>
    <x v="3"/>
    <x v="20"/>
    <n v="2"/>
    <n v="1500"/>
    <n v="0"/>
    <x v="16"/>
    <x v="0"/>
    <n v="517.65"/>
    <n v="0.17254999999999998"/>
    <x v="1"/>
    <s v="Card"/>
    <n v="2"/>
    <s v="No"/>
  </r>
  <r>
    <s v="ORD00760"/>
    <d v="2024-06-14T00:00:00"/>
    <s v="2024"/>
    <n v="6"/>
    <x v="5"/>
    <d v="2024-06-19T00:00:00"/>
    <n v="5"/>
    <s v="CUST3498"/>
    <s v="Siya Shah"/>
    <x v="0"/>
    <n v="33"/>
    <s v="Senior"/>
    <s v="Pune"/>
    <x v="7"/>
    <x v="3"/>
    <x v="1"/>
    <x v="5"/>
    <n v="4"/>
    <n v="2000"/>
    <n v="25"/>
    <x v="32"/>
    <x v="0"/>
    <n v="976.72"/>
    <n v="0.16278666666666666"/>
    <x v="2"/>
    <s v="Cash"/>
    <n v="2"/>
    <s v="No"/>
  </r>
  <r>
    <s v="ORD00830"/>
    <d v="2025-06-10T00:00:00"/>
    <s v="2025"/>
    <n v="6"/>
    <x v="5"/>
    <d v="2025-06-15T00:00:00"/>
    <n v="5"/>
    <s v="CUST1082"/>
    <s v="Mehul Magar"/>
    <x v="0"/>
    <n v="51"/>
    <s v="Senior"/>
    <s v="Patna"/>
    <x v="9"/>
    <x v="2"/>
    <x v="4"/>
    <x v="16"/>
    <n v="4"/>
    <n v="800"/>
    <n v="20"/>
    <x v="46"/>
    <x v="0"/>
    <n v="1125.52"/>
    <n v="0.43965624999999997"/>
    <x v="2"/>
    <s v="Card"/>
    <n v="1"/>
    <s v="No"/>
  </r>
  <r>
    <s v="ORD00831"/>
    <d v="2025-06-25T00:00:00"/>
    <s v="2025"/>
    <n v="6"/>
    <x v="5"/>
    <d v="2025-07-02T00:00:00"/>
    <n v="7"/>
    <s v="CUST6978"/>
    <s v="Riya Sawhney"/>
    <x v="0"/>
    <n v="31"/>
    <s v="Senior"/>
    <s v="Hyderabad"/>
    <x v="10"/>
    <x v="1"/>
    <x v="4"/>
    <x v="9"/>
    <n v="4"/>
    <n v="1800"/>
    <n v="0"/>
    <x v="69"/>
    <x v="0"/>
    <n v="1406.09"/>
    <n v="0.19529027777777777"/>
    <x v="0"/>
    <s v="Card"/>
    <n v="2"/>
    <s v="No"/>
  </r>
  <r>
    <s v="ORD00856"/>
    <d v="2024-06-12T00:00:00"/>
    <s v="2024"/>
    <n v="6"/>
    <x v="5"/>
    <d v="2024-06-19T00:00:00"/>
    <n v="7"/>
    <s v="CUST1159"/>
    <s v="Lakshay Kibe"/>
    <x v="1"/>
    <n v="48"/>
    <s v="Senior"/>
    <s v="Kolkata"/>
    <x v="3"/>
    <x v="2"/>
    <x v="1"/>
    <x v="1"/>
    <n v="4"/>
    <n v="40000"/>
    <n v="15"/>
    <x v="405"/>
    <x v="1"/>
    <n v="55993.23"/>
    <n v="0.41171492647058827"/>
    <x v="0"/>
    <s v="Card"/>
    <n v="1"/>
    <s v="No"/>
  </r>
  <r>
    <s v="ORD00860"/>
    <d v="2024-06-30T00:00:00"/>
    <s v="2024"/>
    <n v="6"/>
    <x v="5"/>
    <d v="2024-07-02T00:00:00"/>
    <n v="2"/>
    <s v="CUST7189"/>
    <s v="Uthkarsh Karnik"/>
    <x v="0"/>
    <n v="35"/>
    <s v="Senior"/>
    <s v="Bhubaneswar"/>
    <x v="8"/>
    <x v="2"/>
    <x v="0"/>
    <x v="4"/>
    <n v="3"/>
    <n v="3200"/>
    <n v="10"/>
    <x v="20"/>
    <x v="0"/>
    <n v="1135.17"/>
    <n v="0.13138541666666667"/>
    <x v="0"/>
    <s v="Cash"/>
    <n v="3"/>
    <s v="No"/>
  </r>
  <r>
    <s v="ORD00891"/>
    <d v="2025-06-24T00:00:00"/>
    <s v="2025"/>
    <n v="6"/>
    <x v="5"/>
    <d v="2025-06-25T00:00:00"/>
    <n v="1"/>
    <s v="CUST9136"/>
    <s v="Shlok Dyal"/>
    <x v="0"/>
    <n v="59"/>
    <s v="Senior"/>
    <s v="Ahmedabad"/>
    <x v="5"/>
    <x v="3"/>
    <x v="3"/>
    <x v="22"/>
    <n v="5"/>
    <n v="300"/>
    <n v="5"/>
    <x v="308"/>
    <x v="0"/>
    <n v="630.55999999999995"/>
    <n v="0.44249824561403506"/>
    <x v="2"/>
    <s v="Cash"/>
    <n v="1"/>
    <s v="Yes"/>
  </r>
  <r>
    <s v="ORD00905"/>
    <d v="2024-06-03T00:00:00"/>
    <s v="2024"/>
    <n v="6"/>
    <x v="5"/>
    <d v="2024-06-07T00:00:00"/>
    <n v="4"/>
    <s v="CUST4569"/>
    <s v="Kimaya Ramakrishnan"/>
    <x v="1"/>
    <n v="21"/>
    <s v="Senior"/>
    <s v="Kolkata"/>
    <x v="3"/>
    <x v="2"/>
    <x v="1"/>
    <x v="5"/>
    <n v="6"/>
    <n v="2000"/>
    <n v="0"/>
    <x v="35"/>
    <x v="1"/>
    <n v="3550.15"/>
    <n v="0.29584583333333336"/>
    <x v="0"/>
    <s v="UPI"/>
    <n v="3"/>
    <s v="No"/>
  </r>
  <r>
    <s v="ORD00934"/>
    <d v="2025-06-23T00:00:00"/>
    <s v="2025"/>
    <n v="6"/>
    <x v="5"/>
    <d v="2025-06-27T00:00:00"/>
    <n v="4"/>
    <s v="CUST5271"/>
    <s v="Kartik Sarin"/>
    <x v="0"/>
    <n v="35"/>
    <s v="Senior"/>
    <s v="Jaipur"/>
    <x v="2"/>
    <x v="0"/>
    <x v="2"/>
    <x v="14"/>
    <n v="1"/>
    <n v="30000"/>
    <n v="10"/>
    <x v="180"/>
    <x v="1"/>
    <n v="7919.84"/>
    <n v="0.29332740740740743"/>
    <x v="2"/>
    <s v="Cash"/>
    <n v="2"/>
    <s v="No"/>
  </r>
  <r>
    <s v="ORD00961"/>
    <d v="2024-06-09T00:00:00"/>
    <s v="2024"/>
    <n v="6"/>
    <x v="5"/>
    <d v="2024-06-15T00:00:00"/>
    <n v="6"/>
    <s v="CUST3898"/>
    <s v="Krish Thaker"/>
    <x v="0"/>
    <n v="23"/>
    <s v="Senior"/>
    <s v="Delhi"/>
    <x v="4"/>
    <x v="0"/>
    <x v="1"/>
    <x v="2"/>
    <n v="8"/>
    <n v="55000"/>
    <n v="25"/>
    <x v="290"/>
    <x v="1"/>
    <n v="66426.75"/>
    <n v="0.20129318181818182"/>
    <x v="1"/>
    <s v="UPI"/>
    <n v="3"/>
    <s v="Yes"/>
  </r>
  <r>
    <s v="ORD00978"/>
    <d v="2025-06-06T00:00:00"/>
    <s v="2025"/>
    <n v="6"/>
    <x v="5"/>
    <d v="2025-06-13T00:00:00"/>
    <n v="7"/>
    <s v="CUST7956"/>
    <s v="Vanya Jani"/>
    <x v="1"/>
    <n v="52"/>
    <s v="Senior"/>
    <s v="Bengaluru"/>
    <x v="1"/>
    <x v="1"/>
    <x v="4"/>
    <x v="13"/>
    <n v="1"/>
    <n v="4500"/>
    <n v="5"/>
    <x v="133"/>
    <x v="0"/>
    <n v="598.69000000000005"/>
    <n v="0.14004444444444444"/>
    <x v="0"/>
    <s v="UPI"/>
    <n v="2"/>
    <s v="No"/>
  </r>
  <r>
    <s v="ORD00987"/>
    <d v="2025-06-15T00:00:00"/>
    <s v="2025"/>
    <n v="6"/>
    <x v="5"/>
    <d v="2025-06-21T00:00:00"/>
    <n v="6"/>
    <s v="CUST9084"/>
    <s v="Bhamini Ratta"/>
    <x v="1"/>
    <n v="35"/>
    <s v="Senior"/>
    <s v="Ahmedabad"/>
    <x v="5"/>
    <x v="3"/>
    <x v="3"/>
    <x v="21"/>
    <n v="4"/>
    <n v="60"/>
    <n v="25"/>
    <x v="280"/>
    <x v="0"/>
    <n v="29.31"/>
    <n v="0.16283333333333333"/>
    <x v="2"/>
    <s v="UPI"/>
    <n v="5"/>
    <s v="No"/>
  </r>
  <r>
    <s v="ORD00992"/>
    <d v="2024-06-07T00:00:00"/>
    <s v="2024"/>
    <n v="6"/>
    <x v="5"/>
    <d v="2024-06-11T00:00:00"/>
    <n v="4"/>
    <s v="CUST6212"/>
    <s v="Hunar Mahajan"/>
    <x v="0"/>
    <n v="32"/>
    <s v="Senior"/>
    <s v="Mumbai"/>
    <x v="7"/>
    <x v="3"/>
    <x v="1"/>
    <x v="5"/>
    <n v="4"/>
    <n v="2000"/>
    <n v="0"/>
    <x v="94"/>
    <x v="0"/>
    <n v="1888.12"/>
    <n v="0.23601499999999997"/>
    <x v="1"/>
    <s v="UPI"/>
    <n v="5"/>
    <s v="No"/>
  </r>
  <r>
    <s v="ORD00996"/>
    <d v="2024-06-15T00:00:00"/>
    <s v="2024"/>
    <n v="6"/>
    <x v="5"/>
    <d v="2024-06-19T00:00:00"/>
    <n v="4"/>
    <s v="CUST7805"/>
    <s v="Mohanlal Soni"/>
    <x v="0"/>
    <n v="36"/>
    <s v="Senior"/>
    <s v="Lucknow"/>
    <x v="0"/>
    <x v="0"/>
    <x v="3"/>
    <x v="20"/>
    <n v="7"/>
    <n v="1500"/>
    <n v="20"/>
    <x v="172"/>
    <x v="0"/>
    <n v="3392.81"/>
    <n v="0.40390595238095239"/>
    <x v="2"/>
    <s v="Card"/>
    <n v="5"/>
    <s v="No"/>
  </r>
  <r>
    <s v="ORD01004"/>
    <d v="2024-06-27T00:00:00"/>
    <s v="2024"/>
    <n v="6"/>
    <x v="5"/>
    <d v="2024-07-03T00:00:00"/>
    <n v="6"/>
    <s v="CUST7657"/>
    <s v="Darshit Tandon"/>
    <x v="1"/>
    <n v="42"/>
    <s v="Senior"/>
    <s v="Bengaluru"/>
    <x v="1"/>
    <x v="1"/>
    <x v="3"/>
    <x v="17"/>
    <n v="2"/>
    <n v="450"/>
    <n v="25"/>
    <x v="293"/>
    <x v="0"/>
    <n v="120.28"/>
    <n v="0.1781925925925926"/>
    <x v="0"/>
    <s v="UPI"/>
    <n v="5"/>
    <s v="No"/>
  </r>
  <r>
    <s v="ORD01005"/>
    <d v="2024-06-23T00:00:00"/>
    <s v="2024"/>
    <n v="6"/>
    <x v="5"/>
    <d v="2024-06-30T00:00:00"/>
    <n v="7"/>
    <s v="CUST1979"/>
    <s v="Aaryahi Sur"/>
    <x v="1"/>
    <n v="43"/>
    <s v="Senior"/>
    <s v="Patna"/>
    <x v="9"/>
    <x v="2"/>
    <x v="1"/>
    <x v="5"/>
    <n v="7"/>
    <n v="2000"/>
    <n v="25"/>
    <x v="165"/>
    <x v="1"/>
    <n v="1316.84"/>
    <n v="0.12541333333333332"/>
    <x v="2"/>
    <s v="Card"/>
    <n v="4"/>
    <s v="No"/>
  </r>
  <r>
    <s v="ORD01023"/>
    <d v="2025-06-13T00:00:00"/>
    <s v="2025"/>
    <n v="6"/>
    <x v="5"/>
    <d v="2025-06-16T00:00:00"/>
    <n v="3"/>
    <s v="CUST3562"/>
    <s v="Sana Randhawa"/>
    <x v="0"/>
    <n v="43"/>
    <s v="Senior"/>
    <s v="Chennai"/>
    <x v="6"/>
    <x v="1"/>
    <x v="2"/>
    <x v="12"/>
    <n v="3"/>
    <n v="25000"/>
    <n v="10"/>
    <x v="129"/>
    <x v="1"/>
    <n v="7772.8"/>
    <n v="0.1151525925925926"/>
    <x v="0"/>
    <s v="Cash"/>
    <n v="4"/>
    <s v="No"/>
  </r>
  <r>
    <s v="ORD01041"/>
    <d v="2025-06-28T00:00:00"/>
    <s v="2025"/>
    <n v="6"/>
    <x v="5"/>
    <d v="2025-07-02T00:00:00"/>
    <n v="4"/>
    <s v="CUST6871"/>
    <s v="Biju Shah"/>
    <x v="1"/>
    <n v="44"/>
    <s v="Senior"/>
    <s v="Mumbai"/>
    <x v="7"/>
    <x v="3"/>
    <x v="2"/>
    <x v="3"/>
    <n v="6"/>
    <n v="7000"/>
    <n v="15"/>
    <x v="440"/>
    <x v="1"/>
    <n v="12875.22"/>
    <n v="0.3606504201680672"/>
    <x v="2"/>
    <s v="Card"/>
    <n v="1"/>
    <s v="No"/>
  </r>
  <r>
    <s v="ORD01044"/>
    <d v="2024-06-18T00:00:00"/>
    <s v="2024"/>
    <n v="6"/>
    <x v="5"/>
    <d v="2024-06-24T00:00:00"/>
    <n v="6"/>
    <s v="CUST8697"/>
    <s v="Anika Saraf"/>
    <x v="0"/>
    <n v="21"/>
    <s v="Senior"/>
    <s v="Kolkata"/>
    <x v="3"/>
    <x v="2"/>
    <x v="2"/>
    <x v="14"/>
    <n v="6"/>
    <n v="30000"/>
    <n v="20"/>
    <x v="40"/>
    <x v="1"/>
    <n v="43890.23"/>
    <n v="0.30479326388888889"/>
    <x v="2"/>
    <s v="Cash"/>
    <n v="2"/>
    <s v="No"/>
  </r>
  <r>
    <s v="ORD01064"/>
    <d v="2025-06-14T00:00:00"/>
    <s v="2025"/>
    <n v="6"/>
    <x v="5"/>
    <d v="2025-06-15T00:00:00"/>
    <n v="1"/>
    <s v="CUST2451"/>
    <s v="Kiara Wagle"/>
    <x v="1"/>
    <n v="33"/>
    <s v="Senior"/>
    <s v="Bhubaneswar"/>
    <x v="8"/>
    <x v="2"/>
    <x v="3"/>
    <x v="22"/>
    <n v="7"/>
    <n v="300"/>
    <n v="0"/>
    <x v="259"/>
    <x v="0"/>
    <n v="476.03"/>
    <n v="0.22668095238095237"/>
    <x v="1"/>
    <s v="UPI"/>
    <n v="3"/>
    <s v="No"/>
  </r>
  <r>
    <s v="ORD01069"/>
    <d v="2024-06-21T00:00:00"/>
    <s v="2024"/>
    <n v="6"/>
    <x v="5"/>
    <d v="2024-06-27T00:00:00"/>
    <n v="6"/>
    <s v="CUST8481"/>
    <s v="Tanya Yohannan"/>
    <x v="1"/>
    <n v="40"/>
    <s v="Senior"/>
    <s v="Bhubaneswar"/>
    <x v="8"/>
    <x v="2"/>
    <x v="4"/>
    <x v="8"/>
    <n v="4"/>
    <n v="3500"/>
    <n v="10"/>
    <x v="228"/>
    <x v="1"/>
    <n v="3703.11"/>
    <n v="0.29389761904761907"/>
    <x v="1"/>
    <s v="Cash"/>
    <n v="1"/>
    <s v="No"/>
  </r>
  <r>
    <s v="ORD01078"/>
    <d v="2025-06-30T00:00:00"/>
    <s v="2025"/>
    <n v="6"/>
    <x v="5"/>
    <d v="2025-07-05T00:00:00"/>
    <n v="5"/>
    <s v="CUST6850"/>
    <s v="Lavanya Dugar"/>
    <x v="0"/>
    <n v="62"/>
    <s v="Senior"/>
    <s v="Chennai"/>
    <x v="6"/>
    <x v="1"/>
    <x v="4"/>
    <x v="9"/>
    <n v="3"/>
    <n v="1800"/>
    <n v="0"/>
    <x v="234"/>
    <x v="0"/>
    <n v="575.89"/>
    <n v="0.10664629629629629"/>
    <x v="1"/>
    <s v="UPI"/>
    <n v="5"/>
    <s v="No"/>
  </r>
  <r>
    <s v="ORD01081"/>
    <d v="2025-06-30T00:00:00"/>
    <s v="2025"/>
    <n v="6"/>
    <x v="5"/>
    <d v="2025-07-06T00:00:00"/>
    <n v="6"/>
    <s v="CUST5523"/>
    <s v="Himmat Bakshi"/>
    <x v="1"/>
    <n v="64"/>
    <s v="Senior"/>
    <s v="Hyderabad"/>
    <x v="10"/>
    <x v="1"/>
    <x v="0"/>
    <x v="4"/>
    <n v="7"/>
    <n v="3200"/>
    <n v="25"/>
    <x v="200"/>
    <x v="1"/>
    <n v="3065.53"/>
    <n v="0.18247202380952382"/>
    <x v="2"/>
    <s v="Cash"/>
    <n v="2"/>
    <s v="No"/>
  </r>
  <r>
    <s v="ORD01116"/>
    <d v="2024-06-10T00:00:00"/>
    <s v="2024"/>
    <n v="6"/>
    <x v="5"/>
    <d v="2024-06-16T00:00:00"/>
    <n v="6"/>
    <s v="CUST4382"/>
    <s v="Eva Manne"/>
    <x v="1"/>
    <n v="54"/>
    <s v="Senior"/>
    <s v="Bhubaneswar"/>
    <x v="8"/>
    <x v="2"/>
    <x v="2"/>
    <x v="14"/>
    <n v="3"/>
    <n v="30000"/>
    <n v="25"/>
    <x v="129"/>
    <x v="1"/>
    <n v="20880.669999999998"/>
    <n v="0.30934325925925921"/>
    <x v="0"/>
    <s v="UPI"/>
    <n v="2"/>
    <s v="No"/>
  </r>
  <r>
    <s v="ORD01120"/>
    <d v="2025-06-24T00:00:00"/>
    <s v="2025"/>
    <n v="6"/>
    <x v="5"/>
    <d v="2025-06-29T00:00:00"/>
    <n v="5"/>
    <s v="CUST8693"/>
    <s v="Gokul Gara"/>
    <x v="1"/>
    <n v="62"/>
    <s v="Senior"/>
    <s v="Mumbai"/>
    <x v="7"/>
    <x v="3"/>
    <x v="1"/>
    <x v="10"/>
    <n v="8"/>
    <n v="25000"/>
    <n v="0"/>
    <x v="164"/>
    <x v="1"/>
    <n v="37102.85"/>
    <n v="0.18551424999999999"/>
    <x v="0"/>
    <s v="UPI"/>
    <n v="2"/>
    <s v="No"/>
  </r>
  <r>
    <s v="ORD01129"/>
    <d v="2025-06-04T00:00:00"/>
    <s v="2025"/>
    <n v="6"/>
    <x v="5"/>
    <d v="2025-06-11T00:00:00"/>
    <n v="7"/>
    <s v="CUST2431"/>
    <s v="Rania Hans"/>
    <x v="0"/>
    <n v="18"/>
    <s v="Teen"/>
    <s v="Patna"/>
    <x v="9"/>
    <x v="2"/>
    <x v="1"/>
    <x v="5"/>
    <n v="2"/>
    <n v="2000"/>
    <n v="5"/>
    <x v="323"/>
    <x v="0"/>
    <n v="934.94"/>
    <n v="0.24603684210526316"/>
    <x v="0"/>
    <s v="Cash"/>
    <n v="4"/>
    <s v="No"/>
  </r>
  <r>
    <s v="ORD01141"/>
    <d v="2025-06-05T00:00:00"/>
    <s v="2025"/>
    <n v="6"/>
    <x v="5"/>
    <d v="2025-06-12T00:00:00"/>
    <n v="7"/>
    <s v="CUST3618"/>
    <s v="Emir Varghese"/>
    <x v="1"/>
    <n v="60"/>
    <s v="Senior"/>
    <s v="Hyderabad"/>
    <x v="10"/>
    <x v="1"/>
    <x v="4"/>
    <x v="16"/>
    <n v="2"/>
    <n v="800"/>
    <n v="10"/>
    <x v="266"/>
    <x v="0"/>
    <n v="292.16000000000003"/>
    <n v="0.2028888888888889"/>
    <x v="2"/>
    <s v="Cash"/>
    <n v="5"/>
    <s v="No"/>
  </r>
  <r>
    <s v="ORD01155"/>
    <d v="2025-06-17T00:00:00"/>
    <s v="2025"/>
    <n v="6"/>
    <x v="5"/>
    <d v="2025-06-23T00:00:00"/>
    <n v="6"/>
    <s v="CUST3539"/>
    <s v="Saksham Wali"/>
    <x v="0"/>
    <n v="31"/>
    <s v="Senior"/>
    <s v="Jaipur"/>
    <x v="2"/>
    <x v="0"/>
    <x v="2"/>
    <x v="3"/>
    <n v="5"/>
    <n v="7000"/>
    <n v="5"/>
    <x v="355"/>
    <x v="1"/>
    <n v="12178.05"/>
    <n v="0.36625714285714284"/>
    <x v="1"/>
    <s v="Cash"/>
    <n v="5"/>
    <s v="Yes"/>
  </r>
  <r>
    <s v="ORD01157"/>
    <d v="2025-06-10T00:00:00"/>
    <s v="2025"/>
    <n v="6"/>
    <x v="5"/>
    <d v="2025-06-11T00:00:00"/>
    <n v="1"/>
    <s v="CUST9359"/>
    <s v="Samarth Bhandari"/>
    <x v="1"/>
    <n v="49"/>
    <s v="Senior"/>
    <s v="Hyderabad"/>
    <x v="10"/>
    <x v="1"/>
    <x v="3"/>
    <x v="21"/>
    <n v="2"/>
    <n v="60"/>
    <n v="0"/>
    <x v="122"/>
    <x v="0"/>
    <n v="45.59"/>
    <n v="0.37991666666666668"/>
    <x v="1"/>
    <s v="UPI"/>
    <n v="1"/>
    <s v="No"/>
  </r>
  <r>
    <s v="ORD01158"/>
    <d v="2024-06-28T00:00:00"/>
    <s v="2024"/>
    <n v="6"/>
    <x v="5"/>
    <d v="2024-06-29T00:00:00"/>
    <n v="1"/>
    <s v="CUST6724"/>
    <s v="Advik Suri"/>
    <x v="0"/>
    <n v="55"/>
    <s v="Senior"/>
    <s v="Ahmedabad"/>
    <x v="5"/>
    <x v="3"/>
    <x v="0"/>
    <x v="19"/>
    <n v="7"/>
    <n v="1200"/>
    <n v="5"/>
    <x v="251"/>
    <x v="0"/>
    <n v="3165.75"/>
    <n v="0.39671052631578946"/>
    <x v="1"/>
    <s v="Cash"/>
    <n v="1"/>
    <s v="No"/>
  </r>
  <r>
    <s v="ORD01162"/>
    <d v="2025-06-08T00:00:00"/>
    <s v="2025"/>
    <n v="6"/>
    <x v="5"/>
    <d v="2025-06-13T00:00:00"/>
    <n v="5"/>
    <s v="CUST1390"/>
    <s v="Trisha Dalal"/>
    <x v="1"/>
    <n v="18"/>
    <s v="Teen"/>
    <s v="Mumbai"/>
    <x v="7"/>
    <x v="3"/>
    <x v="2"/>
    <x v="14"/>
    <n v="4"/>
    <n v="30000"/>
    <n v="15"/>
    <x v="140"/>
    <x v="1"/>
    <n v="12099.42"/>
    <n v="0.11862176470588236"/>
    <x v="0"/>
    <s v="UPI"/>
    <n v="4"/>
    <s v="No"/>
  </r>
  <r>
    <s v="ORD01173"/>
    <d v="2024-06-30T00:00:00"/>
    <s v="2024"/>
    <n v="6"/>
    <x v="5"/>
    <d v="2024-07-07T00:00:00"/>
    <n v="7"/>
    <s v="CUST3612"/>
    <s v="Divij Andra"/>
    <x v="0"/>
    <n v="31"/>
    <s v="Senior"/>
    <s v="Patna"/>
    <x v="9"/>
    <x v="2"/>
    <x v="3"/>
    <x v="6"/>
    <n v="7"/>
    <n v="1200"/>
    <n v="0"/>
    <x v="172"/>
    <x v="0"/>
    <n v="867.92"/>
    <n v="0.10332380952380951"/>
    <x v="2"/>
    <s v="Cash"/>
    <n v="5"/>
    <s v="Yes"/>
  </r>
  <r>
    <s v="ORD01210"/>
    <d v="2024-06-13T00:00:00"/>
    <s v="2024"/>
    <n v="6"/>
    <x v="5"/>
    <d v="2024-06-20T00:00:00"/>
    <n v="7"/>
    <s v="CUST9584"/>
    <s v="Neelofar Chandra"/>
    <x v="1"/>
    <n v="38"/>
    <s v="Senior"/>
    <s v="Hyderabad"/>
    <x v="10"/>
    <x v="1"/>
    <x v="3"/>
    <x v="21"/>
    <n v="7"/>
    <n v="60"/>
    <n v="15"/>
    <x v="441"/>
    <x v="0"/>
    <n v="84.86"/>
    <n v="0.23770308123249301"/>
    <x v="2"/>
    <s v="Cash"/>
    <n v="3"/>
    <s v="No"/>
  </r>
  <r>
    <s v="ORD01224"/>
    <d v="2025-06-30T00:00:00"/>
    <s v="2025"/>
    <n v="6"/>
    <x v="5"/>
    <d v="2025-07-04T00:00:00"/>
    <n v="4"/>
    <s v="CUST3291"/>
    <s v="Vidur Singh"/>
    <x v="1"/>
    <n v="43"/>
    <s v="Senior"/>
    <s v="Mumbai"/>
    <x v="7"/>
    <x v="3"/>
    <x v="2"/>
    <x v="3"/>
    <n v="4"/>
    <n v="7000"/>
    <n v="15"/>
    <x v="286"/>
    <x v="1"/>
    <n v="8603.18"/>
    <n v="0.3614781512605042"/>
    <x v="0"/>
    <s v="UPI"/>
    <n v="4"/>
    <s v="No"/>
  </r>
  <r>
    <s v="ORD01232"/>
    <d v="2024-06-30T00:00:00"/>
    <s v="2024"/>
    <n v="6"/>
    <x v="5"/>
    <d v="2024-07-06T00:00:00"/>
    <n v="6"/>
    <s v="CUST8907"/>
    <s v="Rhea Solanki"/>
    <x v="0"/>
    <n v="32"/>
    <s v="Senior"/>
    <s v="Jaipur"/>
    <x v="2"/>
    <x v="0"/>
    <x v="2"/>
    <x v="7"/>
    <n v="2"/>
    <n v="5000"/>
    <n v="0"/>
    <x v="435"/>
    <x v="0"/>
    <n v="2157.04"/>
    <n v="0.21570400000000001"/>
    <x v="0"/>
    <s v="UPI"/>
    <n v="3"/>
    <s v="No"/>
  </r>
  <r>
    <s v="ORD01251"/>
    <d v="2025-06-10T00:00:00"/>
    <s v="2025"/>
    <n v="6"/>
    <x v="5"/>
    <d v="2025-06-17T00:00:00"/>
    <n v="7"/>
    <s v="CUST1645"/>
    <s v="Anahita Chatterjee"/>
    <x v="1"/>
    <n v="64"/>
    <s v="Senior"/>
    <s v="Kolkata"/>
    <x v="3"/>
    <x v="2"/>
    <x v="0"/>
    <x v="23"/>
    <n v="8"/>
    <n v="900"/>
    <n v="0"/>
    <x v="69"/>
    <x v="0"/>
    <n v="2523.1"/>
    <n v="0.35043055555555552"/>
    <x v="1"/>
    <s v="Card"/>
    <n v="1"/>
    <s v="No"/>
  </r>
  <r>
    <s v="ORD01260"/>
    <d v="2025-06-03T00:00:00"/>
    <s v="2025"/>
    <n v="6"/>
    <x v="5"/>
    <d v="2025-06-05T00:00:00"/>
    <n v="2"/>
    <s v="CUST3388"/>
    <s v="Aaryahi Acharya"/>
    <x v="1"/>
    <n v="28"/>
    <s v="Senior"/>
    <s v="Lucknow"/>
    <x v="0"/>
    <x v="0"/>
    <x v="0"/>
    <x v="19"/>
    <n v="8"/>
    <n v="1200"/>
    <n v="25"/>
    <x v="69"/>
    <x v="0"/>
    <n v="2354.52"/>
    <n v="0.32701666666666668"/>
    <x v="0"/>
    <s v="Card"/>
    <n v="3"/>
    <s v="No"/>
  </r>
  <r>
    <s v="ORD01262"/>
    <d v="2024-06-06T00:00:00"/>
    <s v="2024"/>
    <n v="6"/>
    <x v="5"/>
    <d v="2024-06-13T00:00:00"/>
    <n v="7"/>
    <s v="CUST9099"/>
    <s v="Misha Kala"/>
    <x v="1"/>
    <n v="42"/>
    <s v="Senior"/>
    <s v="Ahmedabad"/>
    <x v="5"/>
    <x v="3"/>
    <x v="4"/>
    <x v="9"/>
    <n v="1"/>
    <n v="1800"/>
    <n v="0"/>
    <x v="100"/>
    <x v="0"/>
    <n v="524.66999999999996"/>
    <n v="0.29148333333333332"/>
    <x v="2"/>
    <s v="Cash"/>
    <n v="1"/>
    <s v="No"/>
  </r>
  <r>
    <s v="ORD01264"/>
    <d v="2024-06-02T00:00:00"/>
    <s v="2024"/>
    <n v="6"/>
    <x v="5"/>
    <d v="2024-06-04T00:00:00"/>
    <n v="2"/>
    <s v="CUST8756"/>
    <s v="Sahil Dewan"/>
    <x v="1"/>
    <n v="53"/>
    <s v="Senior"/>
    <s v="Lucknow"/>
    <x v="0"/>
    <x v="0"/>
    <x v="4"/>
    <x v="16"/>
    <n v="1"/>
    <n v="800"/>
    <n v="25"/>
    <x v="265"/>
    <x v="0"/>
    <n v="203.42"/>
    <n v="0.3390333333333333"/>
    <x v="0"/>
    <s v="UPI"/>
    <n v="3"/>
    <s v="No"/>
  </r>
  <r>
    <s v="ORD01272"/>
    <d v="2025-06-04T00:00:00"/>
    <s v="2025"/>
    <n v="6"/>
    <x v="5"/>
    <d v="2025-06-11T00:00:00"/>
    <n v="7"/>
    <s v="CUST4072"/>
    <s v="Vritika Khare"/>
    <x v="1"/>
    <n v="53"/>
    <s v="Senior"/>
    <s v="Mumbai"/>
    <x v="7"/>
    <x v="3"/>
    <x v="1"/>
    <x v="1"/>
    <n v="4"/>
    <n v="40000"/>
    <n v="20"/>
    <x v="392"/>
    <x v="1"/>
    <n v="27723.67"/>
    <n v="0.21659117187499999"/>
    <x v="0"/>
    <s v="UPI"/>
    <n v="2"/>
    <s v="No"/>
  </r>
  <r>
    <s v="ORD01274"/>
    <d v="2025-06-28T00:00:00"/>
    <s v="2025"/>
    <n v="6"/>
    <x v="5"/>
    <d v="2025-07-03T00:00:00"/>
    <n v="5"/>
    <s v="CUST4132"/>
    <s v="Sara Dayal"/>
    <x v="1"/>
    <n v="62"/>
    <s v="Senior"/>
    <s v="Chennai"/>
    <x v="6"/>
    <x v="1"/>
    <x v="0"/>
    <x v="19"/>
    <n v="2"/>
    <n v="1200"/>
    <n v="25"/>
    <x v="100"/>
    <x v="0"/>
    <n v="653.27"/>
    <n v="0.36292777777777779"/>
    <x v="2"/>
    <s v="Cash"/>
    <n v="1"/>
    <s v="No"/>
  </r>
  <r>
    <s v="ORD01285"/>
    <d v="2025-06-18T00:00:00"/>
    <s v="2025"/>
    <n v="6"/>
    <x v="5"/>
    <d v="2025-06-21T00:00:00"/>
    <n v="3"/>
    <s v="CUST9079"/>
    <s v="Kavya Saran"/>
    <x v="0"/>
    <n v="45"/>
    <s v="Senior"/>
    <s v="Lucknow"/>
    <x v="0"/>
    <x v="0"/>
    <x v="1"/>
    <x v="2"/>
    <n v="2"/>
    <n v="55000"/>
    <n v="20"/>
    <x v="203"/>
    <x v="1"/>
    <n v="12005.5"/>
    <n v="0.13642613636363637"/>
    <x v="2"/>
    <s v="Card"/>
    <n v="2"/>
    <s v="No"/>
  </r>
  <r>
    <s v="ORD01292"/>
    <d v="2025-06-16T00:00:00"/>
    <s v="2025"/>
    <n v="6"/>
    <x v="5"/>
    <d v="2025-06-22T00:00:00"/>
    <n v="6"/>
    <s v="CUST4345"/>
    <s v="Nayantara Vora"/>
    <x v="1"/>
    <n v="58"/>
    <s v="Senior"/>
    <s v="Pune"/>
    <x v="7"/>
    <x v="3"/>
    <x v="3"/>
    <x v="20"/>
    <n v="2"/>
    <n v="1500"/>
    <n v="5"/>
    <x v="442"/>
    <x v="0"/>
    <n v="809.95"/>
    <n v="0.28419298245614039"/>
    <x v="2"/>
    <s v="Cash"/>
    <n v="1"/>
    <s v="No"/>
  </r>
  <r>
    <s v="ORD01299"/>
    <d v="2024-06-19T00:00:00"/>
    <s v="2024"/>
    <n v="6"/>
    <x v="5"/>
    <d v="2024-06-25T00:00:00"/>
    <n v="6"/>
    <s v="CUST2464"/>
    <s v="Kismat Sharma"/>
    <x v="0"/>
    <n v="57"/>
    <s v="Senior"/>
    <s v="Jaipur"/>
    <x v="2"/>
    <x v="0"/>
    <x v="1"/>
    <x v="1"/>
    <n v="2"/>
    <n v="40000"/>
    <n v="25"/>
    <x v="310"/>
    <x v="1"/>
    <n v="11037.07"/>
    <n v="0.18395116666666667"/>
    <x v="0"/>
    <s v="UPI"/>
    <n v="4"/>
    <s v="No"/>
  </r>
  <r>
    <s v="ORD01302"/>
    <d v="2024-06-22T00:00:00"/>
    <s v="2024"/>
    <n v="6"/>
    <x v="5"/>
    <d v="2024-06-29T00:00:00"/>
    <n v="7"/>
    <s v="CUST9257"/>
    <s v="Advik Johal"/>
    <x v="1"/>
    <n v="36"/>
    <s v="Senior"/>
    <s v="Pune"/>
    <x v="7"/>
    <x v="3"/>
    <x v="2"/>
    <x v="3"/>
    <n v="3"/>
    <n v="7000"/>
    <n v="20"/>
    <x v="200"/>
    <x v="1"/>
    <n v="3631.32"/>
    <n v="0.21615000000000001"/>
    <x v="0"/>
    <s v="Cash"/>
    <n v="5"/>
    <s v="No"/>
  </r>
  <r>
    <s v="ORD01309"/>
    <d v="2025-06-10T00:00:00"/>
    <s v="2025"/>
    <n v="6"/>
    <x v="5"/>
    <d v="2025-06-12T00:00:00"/>
    <n v="2"/>
    <s v="CUST7194"/>
    <s v="Azad Verma"/>
    <x v="0"/>
    <n v="51"/>
    <s v="Senior"/>
    <s v="Bhubaneswar"/>
    <x v="8"/>
    <x v="2"/>
    <x v="1"/>
    <x v="1"/>
    <n v="5"/>
    <n v="40000"/>
    <n v="5"/>
    <x v="93"/>
    <x v="1"/>
    <n v="75201.75"/>
    <n v="0.39579868421052633"/>
    <x v="0"/>
    <s v="Cash"/>
    <n v="1"/>
    <s v="No"/>
  </r>
  <r>
    <s v="ORD01331"/>
    <d v="2025-06-20T00:00:00"/>
    <s v="2025"/>
    <n v="6"/>
    <x v="5"/>
    <d v="2025-06-26T00:00:00"/>
    <n v="6"/>
    <s v="CUST1295"/>
    <s v="Kiaan Hora"/>
    <x v="0"/>
    <n v="50"/>
    <s v="Senior"/>
    <s v="Ahmedabad"/>
    <x v="5"/>
    <x v="3"/>
    <x v="0"/>
    <x v="11"/>
    <n v="2"/>
    <n v="4000"/>
    <n v="10"/>
    <x v="69"/>
    <x v="0"/>
    <n v="2519.87"/>
    <n v="0.34998194444444441"/>
    <x v="1"/>
    <s v="UPI"/>
    <n v="2"/>
    <s v="No"/>
  </r>
  <r>
    <s v="ORD01359"/>
    <d v="2024-06-29T00:00:00"/>
    <s v="2024"/>
    <n v="6"/>
    <x v="5"/>
    <d v="2024-07-01T00:00:00"/>
    <n v="2"/>
    <s v="CUST2193"/>
    <s v="Tejas Mander"/>
    <x v="0"/>
    <n v="22"/>
    <s v="Senior"/>
    <s v="Kolkata"/>
    <x v="3"/>
    <x v="2"/>
    <x v="2"/>
    <x v="14"/>
    <n v="7"/>
    <n v="30000"/>
    <n v="15"/>
    <x v="443"/>
    <x v="1"/>
    <n v="33158.69"/>
    <n v="0.18576296918767507"/>
    <x v="1"/>
    <s v="Cash"/>
    <n v="1"/>
    <s v="No"/>
  </r>
  <r>
    <s v="ORD01369"/>
    <d v="2024-06-30T00:00:00"/>
    <s v="2024"/>
    <n v="6"/>
    <x v="5"/>
    <d v="2024-07-07T00:00:00"/>
    <n v="7"/>
    <s v="CUST5411"/>
    <s v="Raghav Doctor"/>
    <x v="1"/>
    <n v="32"/>
    <s v="Senior"/>
    <s v="Mumbai"/>
    <x v="7"/>
    <x v="3"/>
    <x v="0"/>
    <x v="11"/>
    <n v="2"/>
    <n v="4000"/>
    <n v="10"/>
    <x v="69"/>
    <x v="0"/>
    <n v="2219.65"/>
    <n v="0.30828472222222225"/>
    <x v="1"/>
    <s v="UPI"/>
    <n v="3"/>
    <s v="Yes"/>
  </r>
  <r>
    <s v="ORD01380"/>
    <d v="2025-06-23T00:00:00"/>
    <s v="2025"/>
    <n v="6"/>
    <x v="5"/>
    <d v="2025-06-26T00:00:00"/>
    <n v="3"/>
    <s v="CUST9869"/>
    <s v="Vihaan Khatri"/>
    <x v="1"/>
    <n v="64"/>
    <s v="Senior"/>
    <s v="Kolkata"/>
    <x v="3"/>
    <x v="2"/>
    <x v="3"/>
    <x v="17"/>
    <n v="6"/>
    <n v="450"/>
    <n v="25"/>
    <x v="63"/>
    <x v="0"/>
    <n v="314.77999999999997"/>
    <n v="0.1554469135802469"/>
    <x v="2"/>
    <s v="UPI"/>
    <n v="3"/>
    <s v="No"/>
  </r>
  <r>
    <s v="ORD01427"/>
    <d v="2025-06-14T00:00:00"/>
    <s v="2025"/>
    <n v="6"/>
    <x v="5"/>
    <d v="2025-06-19T00:00:00"/>
    <n v="5"/>
    <s v="CUST5794"/>
    <s v="Tejas Dar"/>
    <x v="0"/>
    <n v="44"/>
    <s v="Senior"/>
    <s v="Delhi"/>
    <x v="4"/>
    <x v="0"/>
    <x v="1"/>
    <x v="10"/>
    <n v="4"/>
    <n v="25000"/>
    <n v="15"/>
    <x v="109"/>
    <x v="1"/>
    <n v="29722.01"/>
    <n v="0.34967070588235294"/>
    <x v="1"/>
    <s v="UPI"/>
    <n v="1"/>
    <s v="No"/>
  </r>
  <r>
    <s v="ORD01430"/>
    <d v="2025-06-30T00:00:00"/>
    <s v="2025"/>
    <n v="6"/>
    <x v="5"/>
    <d v="2025-07-01T00:00:00"/>
    <n v="1"/>
    <s v="CUST2458"/>
    <s v="Saanvi Deol"/>
    <x v="1"/>
    <n v="21"/>
    <s v="Senior"/>
    <s v="Chennai"/>
    <x v="6"/>
    <x v="1"/>
    <x v="1"/>
    <x v="5"/>
    <n v="2"/>
    <n v="2000"/>
    <n v="20"/>
    <x v="254"/>
    <x v="0"/>
    <n v="383.04"/>
    <n v="0.1197"/>
    <x v="1"/>
    <s v="Cash"/>
    <n v="1"/>
    <s v="No"/>
  </r>
  <r>
    <s v="ORD01445"/>
    <d v="2024-06-17T00:00:00"/>
    <s v="2024"/>
    <n v="6"/>
    <x v="5"/>
    <d v="2024-06-24T00:00:00"/>
    <n v="7"/>
    <s v="CUST5949"/>
    <s v="Rohan Chatterjee"/>
    <x v="1"/>
    <n v="27"/>
    <s v="Senior"/>
    <s v="Pune"/>
    <x v="7"/>
    <x v="3"/>
    <x v="1"/>
    <x v="18"/>
    <n v="2"/>
    <n v="18000"/>
    <n v="15"/>
    <x v="211"/>
    <x v="1"/>
    <n v="10365.469999999999"/>
    <n v="0.33874084967320262"/>
    <x v="1"/>
    <s v="UPI"/>
    <n v="1"/>
    <s v="No"/>
  </r>
  <r>
    <s v="ORD01455"/>
    <d v="2025-06-30T00:00:00"/>
    <s v="2025"/>
    <n v="6"/>
    <x v="5"/>
    <d v="2025-07-01T00:00:00"/>
    <n v="1"/>
    <s v="CUST6091"/>
    <s v="Jayan Bal"/>
    <x v="1"/>
    <n v="45"/>
    <s v="Senior"/>
    <s v="Ahmedabad"/>
    <x v="5"/>
    <x v="3"/>
    <x v="3"/>
    <x v="22"/>
    <n v="6"/>
    <n v="300"/>
    <n v="20"/>
    <x v="266"/>
    <x v="0"/>
    <n v="198.2"/>
    <n v="0.13763888888888889"/>
    <x v="0"/>
    <s v="UPI"/>
    <n v="5"/>
    <s v="No"/>
  </r>
  <r>
    <s v="ORD01475"/>
    <d v="2025-06-20T00:00:00"/>
    <s v="2025"/>
    <n v="6"/>
    <x v="5"/>
    <d v="2025-06-23T00:00:00"/>
    <n v="3"/>
    <s v="CUST3867"/>
    <s v="Aaina Hayre"/>
    <x v="1"/>
    <n v="26"/>
    <s v="Senior"/>
    <s v="Mumbai"/>
    <x v="7"/>
    <x v="3"/>
    <x v="0"/>
    <x v="19"/>
    <n v="8"/>
    <n v="1200"/>
    <n v="5"/>
    <x v="325"/>
    <x v="0"/>
    <n v="2439.4899999999998"/>
    <n v="0.26748793859649123"/>
    <x v="2"/>
    <s v="Card"/>
    <n v="2"/>
    <s v="No"/>
  </r>
  <r>
    <s v="ORD01484"/>
    <d v="2024-06-21T00:00:00"/>
    <s v="2024"/>
    <n v="6"/>
    <x v="5"/>
    <d v="2024-06-22T00:00:00"/>
    <n v="1"/>
    <s v="CUST9565"/>
    <s v="Manjari Shukla"/>
    <x v="0"/>
    <n v="41"/>
    <s v="Senior"/>
    <s v="Lucknow"/>
    <x v="0"/>
    <x v="0"/>
    <x v="2"/>
    <x v="7"/>
    <n v="7"/>
    <n v="5000"/>
    <n v="20"/>
    <x v="4"/>
    <x v="1"/>
    <n v="10617.44"/>
    <n v="0.37919428571428571"/>
    <x v="1"/>
    <s v="Cash"/>
    <n v="5"/>
    <s v="No"/>
  </r>
  <r>
    <s v="ORD01502"/>
    <d v="2024-06-18T00:00:00"/>
    <s v="2024"/>
    <n v="6"/>
    <x v="5"/>
    <d v="2024-06-20T00:00:00"/>
    <n v="2"/>
    <s v="CUST6763"/>
    <s v="Anahita Ghosh"/>
    <x v="1"/>
    <n v="32"/>
    <s v="Senior"/>
    <s v="Bhubaneswar"/>
    <x v="8"/>
    <x v="2"/>
    <x v="2"/>
    <x v="3"/>
    <n v="8"/>
    <n v="7000"/>
    <n v="10"/>
    <x v="437"/>
    <x v="1"/>
    <n v="18916.759999999998"/>
    <n v="0.37533253968253966"/>
    <x v="1"/>
    <s v="Card"/>
    <n v="3"/>
    <s v="No"/>
  </r>
  <r>
    <s v="ORD01508"/>
    <d v="2024-06-30T00:00:00"/>
    <s v="2024"/>
    <n v="6"/>
    <x v="5"/>
    <d v="2024-07-04T00:00:00"/>
    <n v="4"/>
    <s v="CUST2552"/>
    <s v="Kiara Magar"/>
    <x v="0"/>
    <n v="27"/>
    <s v="Senior"/>
    <s v="Ahmedabad"/>
    <x v="5"/>
    <x v="3"/>
    <x v="4"/>
    <x v="13"/>
    <n v="7"/>
    <n v="4500"/>
    <n v="0"/>
    <x v="103"/>
    <x v="1"/>
    <n v="6603.72"/>
    <n v="0.20964190476190478"/>
    <x v="2"/>
    <s v="UPI"/>
    <n v="2"/>
    <s v="No"/>
  </r>
  <r>
    <s v="ORD01523"/>
    <d v="2025-06-05T00:00:00"/>
    <s v="2025"/>
    <n v="6"/>
    <x v="5"/>
    <d v="2025-06-11T00:00:00"/>
    <n v="6"/>
    <s v="CUST6480"/>
    <s v="Ritvik Sangha"/>
    <x v="1"/>
    <n v="39"/>
    <s v="Senior"/>
    <s v="Kolkata"/>
    <x v="3"/>
    <x v="2"/>
    <x v="0"/>
    <x v="11"/>
    <n v="8"/>
    <n v="4000"/>
    <n v="10"/>
    <x v="92"/>
    <x v="1"/>
    <n v="4319.32"/>
    <n v="0.14997638888888887"/>
    <x v="1"/>
    <s v="Cash"/>
    <n v="2"/>
    <s v="Yes"/>
  </r>
  <r>
    <s v="ORD01532"/>
    <d v="2024-06-03T00:00:00"/>
    <s v="2024"/>
    <n v="6"/>
    <x v="5"/>
    <d v="2024-06-09T00:00:00"/>
    <n v="6"/>
    <s v="CUST4746"/>
    <s v="Inaaya  Lala"/>
    <x v="0"/>
    <n v="60"/>
    <s v="Senior"/>
    <s v="Chennai"/>
    <x v="6"/>
    <x v="1"/>
    <x v="1"/>
    <x v="5"/>
    <n v="2"/>
    <n v="2000"/>
    <n v="10"/>
    <x v="11"/>
    <x v="0"/>
    <n v="1268.78"/>
    <n v="0.35243888888888886"/>
    <x v="1"/>
    <s v="Card"/>
    <n v="3"/>
    <s v="No"/>
  </r>
  <r>
    <s v="ORD01557"/>
    <d v="2025-06-02T00:00:00"/>
    <s v="2025"/>
    <n v="6"/>
    <x v="5"/>
    <d v="2025-06-09T00:00:00"/>
    <n v="7"/>
    <s v="CUST1414"/>
    <s v="Hansh Mani"/>
    <x v="1"/>
    <n v="39"/>
    <s v="Senior"/>
    <s v="Patna"/>
    <x v="9"/>
    <x v="2"/>
    <x v="2"/>
    <x v="15"/>
    <n v="8"/>
    <n v="15000"/>
    <n v="15"/>
    <x v="140"/>
    <x v="1"/>
    <n v="29729.1"/>
    <n v="0.29146176470588236"/>
    <x v="1"/>
    <s v="UPI"/>
    <n v="5"/>
    <s v="No"/>
  </r>
  <r>
    <s v="ORD01602"/>
    <d v="2024-06-07T00:00:00"/>
    <s v="2024"/>
    <n v="6"/>
    <x v="5"/>
    <d v="2024-06-14T00:00:00"/>
    <n v="7"/>
    <s v="CUST7006"/>
    <s v="Aradhya Tank"/>
    <x v="0"/>
    <n v="28"/>
    <s v="Senior"/>
    <s v="Chennai"/>
    <x v="6"/>
    <x v="1"/>
    <x v="0"/>
    <x v="11"/>
    <n v="5"/>
    <n v="4000"/>
    <n v="15"/>
    <x v="238"/>
    <x v="1"/>
    <n v="5324.48"/>
    <n v="0.31320470588235294"/>
    <x v="0"/>
    <s v="Cash"/>
    <n v="2"/>
    <s v="No"/>
  </r>
  <r>
    <s v="ORD01604"/>
    <d v="2025-06-29T00:00:00"/>
    <s v="2025"/>
    <n v="6"/>
    <x v="5"/>
    <d v="2025-07-01T00:00:00"/>
    <n v="2"/>
    <s v="CUST4349"/>
    <s v="Arhaan Dua"/>
    <x v="0"/>
    <n v="32"/>
    <s v="Senior"/>
    <s v="Hyderabad"/>
    <x v="10"/>
    <x v="1"/>
    <x v="2"/>
    <x v="15"/>
    <n v="5"/>
    <n v="15000"/>
    <n v="15"/>
    <x v="153"/>
    <x v="1"/>
    <n v="18235.3"/>
    <n v="0.28604392156862746"/>
    <x v="2"/>
    <s v="Cash"/>
    <n v="1"/>
    <s v="No"/>
  </r>
  <r>
    <s v="ORD01611"/>
    <d v="2024-06-22T00:00:00"/>
    <s v="2024"/>
    <n v="6"/>
    <x v="5"/>
    <d v="2024-06-29T00:00:00"/>
    <n v="7"/>
    <s v="CUST2050"/>
    <s v="Mohanlal Uppal"/>
    <x v="0"/>
    <n v="27"/>
    <s v="Senior"/>
    <s v="Ahmedabad"/>
    <x v="5"/>
    <x v="3"/>
    <x v="0"/>
    <x v="0"/>
    <n v="6"/>
    <n v="2500"/>
    <n v="15"/>
    <x v="215"/>
    <x v="1"/>
    <n v="3978.37"/>
    <n v="0.31202901960784313"/>
    <x v="0"/>
    <s v="Cash"/>
    <n v="5"/>
    <s v="No"/>
  </r>
  <r>
    <s v="ORD01622"/>
    <d v="2024-06-24T00:00:00"/>
    <s v="2024"/>
    <n v="6"/>
    <x v="5"/>
    <d v="2024-06-29T00:00:00"/>
    <n v="5"/>
    <s v="CUST5683"/>
    <s v="Ivana Kade"/>
    <x v="0"/>
    <n v="22"/>
    <s v="Senior"/>
    <s v="Ahmedabad"/>
    <x v="5"/>
    <x v="3"/>
    <x v="3"/>
    <x v="20"/>
    <n v="1"/>
    <n v="1500"/>
    <n v="5"/>
    <x v="308"/>
    <x v="0"/>
    <n v="346.28"/>
    <n v="0.2430035087719298"/>
    <x v="1"/>
    <s v="Cash"/>
    <n v="3"/>
    <s v="No"/>
  </r>
  <r>
    <s v="ORD01642"/>
    <d v="2025-06-19T00:00:00"/>
    <s v="2025"/>
    <n v="6"/>
    <x v="5"/>
    <d v="2025-06-24T00:00:00"/>
    <n v="5"/>
    <s v="CUST9736"/>
    <s v="Zain Borra"/>
    <x v="0"/>
    <n v="52"/>
    <s v="Senior"/>
    <s v="Patna"/>
    <x v="9"/>
    <x v="2"/>
    <x v="4"/>
    <x v="8"/>
    <n v="8"/>
    <n v="3500"/>
    <n v="5"/>
    <x v="78"/>
    <x v="1"/>
    <n v="5132.51"/>
    <n v="0.19295150375939851"/>
    <x v="1"/>
    <s v="Card"/>
    <n v="1"/>
    <s v="No"/>
  </r>
  <r>
    <s v="ORD01644"/>
    <d v="2025-06-07T00:00:00"/>
    <s v="2025"/>
    <n v="6"/>
    <x v="5"/>
    <d v="2025-06-10T00:00:00"/>
    <n v="3"/>
    <s v="CUST8343"/>
    <s v="Yakshit Sankaran"/>
    <x v="0"/>
    <n v="37"/>
    <s v="Senior"/>
    <s v="Kolkata"/>
    <x v="3"/>
    <x v="2"/>
    <x v="0"/>
    <x v="11"/>
    <n v="3"/>
    <n v="4000"/>
    <n v="10"/>
    <x v="189"/>
    <x v="1"/>
    <n v="3627.15"/>
    <n v="0.33584722222222224"/>
    <x v="0"/>
    <s v="Cash"/>
    <n v="5"/>
    <s v="No"/>
  </r>
  <r>
    <s v="ORD01655"/>
    <d v="2025-06-11T00:00:00"/>
    <s v="2025"/>
    <n v="6"/>
    <x v="5"/>
    <d v="2025-06-18T00:00:00"/>
    <n v="7"/>
    <s v="CUST8180"/>
    <s v="Kartik Vasa"/>
    <x v="1"/>
    <n v="45"/>
    <s v="Senior"/>
    <s v="Jaipur"/>
    <x v="2"/>
    <x v="0"/>
    <x v="0"/>
    <x v="0"/>
    <n v="8"/>
    <n v="2500"/>
    <n v="25"/>
    <x v="107"/>
    <x v="1"/>
    <n v="1960.6"/>
    <n v="0.13070666666666667"/>
    <x v="2"/>
    <s v="UPI"/>
    <n v="1"/>
    <s v="No"/>
  </r>
  <r>
    <s v="ORD01663"/>
    <d v="2024-06-25T00:00:00"/>
    <s v="2024"/>
    <n v="6"/>
    <x v="5"/>
    <d v="2024-07-02T00:00:00"/>
    <n v="7"/>
    <s v="CUST3345"/>
    <s v="Navya Dutta"/>
    <x v="1"/>
    <n v="49"/>
    <s v="Senior"/>
    <s v="Chennai"/>
    <x v="6"/>
    <x v="1"/>
    <x v="3"/>
    <x v="17"/>
    <n v="4"/>
    <n v="450"/>
    <n v="20"/>
    <x v="266"/>
    <x v="0"/>
    <n v="473.36"/>
    <n v="0.32872222222222225"/>
    <x v="0"/>
    <s v="Cash"/>
    <n v="3"/>
    <s v="No"/>
  </r>
  <r>
    <s v="ORD01689"/>
    <d v="2025-06-21T00:00:00"/>
    <s v="2025"/>
    <n v="6"/>
    <x v="5"/>
    <d v="2025-06-25T00:00:00"/>
    <n v="4"/>
    <s v="CUST4046"/>
    <s v="Akarsh Garg"/>
    <x v="1"/>
    <n v="40"/>
    <s v="Senior"/>
    <s v="Bengaluru"/>
    <x v="1"/>
    <x v="1"/>
    <x v="1"/>
    <x v="1"/>
    <n v="5"/>
    <n v="40000"/>
    <n v="5"/>
    <x v="93"/>
    <x v="1"/>
    <n v="59372.99"/>
    <n v="0.31248942105263156"/>
    <x v="2"/>
    <s v="Cash"/>
    <n v="5"/>
    <s v="Yes"/>
  </r>
  <r>
    <s v="ORD01690"/>
    <d v="2025-06-23T00:00:00"/>
    <s v="2025"/>
    <n v="6"/>
    <x v="5"/>
    <d v="2025-06-25T00:00:00"/>
    <n v="2"/>
    <s v="CUST8725"/>
    <s v="Anika Khare"/>
    <x v="1"/>
    <n v="29"/>
    <s v="Senior"/>
    <s v="Jaipur"/>
    <x v="2"/>
    <x v="0"/>
    <x v="1"/>
    <x v="10"/>
    <n v="7"/>
    <n v="25000"/>
    <n v="25"/>
    <x v="321"/>
    <x v="1"/>
    <n v="41688.46"/>
    <n v="0.3176263619047619"/>
    <x v="2"/>
    <s v="UPI"/>
    <n v="1"/>
    <s v="No"/>
  </r>
  <r>
    <s v="ORD01710"/>
    <d v="2024-06-13T00:00:00"/>
    <s v="2024"/>
    <n v="6"/>
    <x v="5"/>
    <d v="2024-06-17T00:00:00"/>
    <n v="4"/>
    <s v="CUST3812"/>
    <s v="Yashvi Sachar"/>
    <x v="0"/>
    <n v="23"/>
    <s v="Senior"/>
    <s v="Bengaluru"/>
    <x v="1"/>
    <x v="1"/>
    <x v="2"/>
    <x v="12"/>
    <n v="7"/>
    <n v="25000"/>
    <n v="20"/>
    <x v="232"/>
    <x v="1"/>
    <n v="60978.43"/>
    <n v="0.43556021428571429"/>
    <x v="2"/>
    <s v="Cash"/>
    <n v="5"/>
    <s v="No"/>
  </r>
  <r>
    <s v="ORD01717"/>
    <d v="2025-06-18T00:00:00"/>
    <s v="2025"/>
    <n v="6"/>
    <x v="5"/>
    <d v="2025-06-19T00:00:00"/>
    <n v="1"/>
    <s v="CUST6237"/>
    <s v="Abram Kapoor"/>
    <x v="0"/>
    <n v="28"/>
    <s v="Senior"/>
    <s v="Delhi"/>
    <x v="4"/>
    <x v="0"/>
    <x v="0"/>
    <x v="4"/>
    <n v="5"/>
    <n v="3200"/>
    <n v="25"/>
    <x v="35"/>
    <x v="1"/>
    <n v="2852.07"/>
    <n v="0.23767250000000001"/>
    <x v="0"/>
    <s v="UPI"/>
    <n v="5"/>
    <s v="No"/>
  </r>
  <r>
    <s v="ORD01721"/>
    <d v="2024-06-13T00:00:00"/>
    <s v="2024"/>
    <n v="6"/>
    <x v="5"/>
    <d v="2024-06-16T00:00:00"/>
    <n v="3"/>
    <s v="CUST9852"/>
    <s v="Vritika Ramaswamy"/>
    <x v="1"/>
    <n v="50"/>
    <s v="Senior"/>
    <s v="Delhi"/>
    <x v="4"/>
    <x v="0"/>
    <x v="4"/>
    <x v="13"/>
    <n v="1"/>
    <n v="4500"/>
    <n v="20"/>
    <x v="11"/>
    <x v="0"/>
    <n v="1421.27"/>
    <n v="0.39479722222222224"/>
    <x v="1"/>
    <s v="UPI"/>
    <n v="2"/>
    <s v="No"/>
  </r>
  <r>
    <s v="ORD01730"/>
    <d v="2024-06-14T00:00:00"/>
    <s v="2024"/>
    <n v="6"/>
    <x v="5"/>
    <d v="2024-06-15T00:00:00"/>
    <n v="1"/>
    <s v="CUST6947"/>
    <s v="Lavanya Toor"/>
    <x v="0"/>
    <n v="38"/>
    <s v="Senior"/>
    <s v="Mumbai"/>
    <x v="7"/>
    <x v="3"/>
    <x v="4"/>
    <x v="13"/>
    <n v="7"/>
    <n v="4500"/>
    <n v="0"/>
    <x v="103"/>
    <x v="1"/>
    <n v="9252.58"/>
    <n v="0.29373269841269839"/>
    <x v="1"/>
    <s v="Cash"/>
    <n v="4"/>
    <s v="No"/>
  </r>
  <r>
    <s v="ORD01776"/>
    <d v="2024-06-24T00:00:00"/>
    <s v="2024"/>
    <n v="6"/>
    <x v="5"/>
    <d v="2024-06-30T00:00:00"/>
    <n v="6"/>
    <s v="CUST7180"/>
    <s v="Tejas Karnik"/>
    <x v="0"/>
    <n v="27"/>
    <s v="Senior"/>
    <s v="Jaipur"/>
    <x v="2"/>
    <x v="0"/>
    <x v="1"/>
    <x v="10"/>
    <n v="6"/>
    <n v="25000"/>
    <n v="5"/>
    <x v="268"/>
    <x v="1"/>
    <n v="27884.37"/>
    <n v="0.1956797894736842"/>
    <x v="1"/>
    <s v="Card"/>
    <n v="4"/>
    <s v="No"/>
  </r>
  <r>
    <s v="ORD01797"/>
    <d v="2024-06-19T00:00:00"/>
    <s v="2024"/>
    <n v="6"/>
    <x v="5"/>
    <d v="2024-06-24T00:00:00"/>
    <n v="5"/>
    <s v="CUST5666"/>
    <s v="Ahana  Sachar"/>
    <x v="0"/>
    <n v="57"/>
    <s v="Senior"/>
    <s v="Mumbai"/>
    <x v="7"/>
    <x v="3"/>
    <x v="2"/>
    <x v="15"/>
    <n v="3"/>
    <n v="15000"/>
    <n v="10"/>
    <x v="428"/>
    <x v="1"/>
    <n v="6179.06"/>
    <n v="0.15256938271604939"/>
    <x v="1"/>
    <s v="UPI"/>
    <n v="4"/>
    <s v="No"/>
  </r>
  <r>
    <s v="ORD01807"/>
    <d v="2025-06-11T00:00:00"/>
    <s v="2025"/>
    <n v="6"/>
    <x v="5"/>
    <d v="2025-06-13T00:00:00"/>
    <n v="2"/>
    <s v="CUST2530"/>
    <s v="Urvi Mahajan"/>
    <x v="0"/>
    <n v="63"/>
    <s v="Senior"/>
    <s v="Pune"/>
    <x v="7"/>
    <x v="3"/>
    <x v="4"/>
    <x v="24"/>
    <n v="2"/>
    <n v="1200"/>
    <n v="20"/>
    <x v="252"/>
    <x v="0"/>
    <n v="742.82"/>
    <n v="0.3868854166666667"/>
    <x v="1"/>
    <s v="UPI"/>
    <n v="1"/>
    <s v="No"/>
  </r>
  <r>
    <s v="ORD01809"/>
    <d v="2024-06-02T00:00:00"/>
    <s v="2024"/>
    <n v="6"/>
    <x v="5"/>
    <d v="2024-06-05T00:00:00"/>
    <n v="3"/>
    <s v="CUST2560"/>
    <s v="Suhana Sood"/>
    <x v="1"/>
    <n v="57"/>
    <s v="Senior"/>
    <s v="Hyderabad"/>
    <x v="10"/>
    <x v="1"/>
    <x v="2"/>
    <x v="14"/>
    <n v="8"/>
    <n v="30000"/>
    <n v="25"/>
    <x v="152"/>
    <x v="1"/>
    <n v="46797.19"/>
    <n v="0.25998438888888892"/>
    <x v="0"/>
    <s v="Card"/>
    <n v="3"/>
    <s v="No"/>
  </r>
  <r>
    <s v="ORD01810"/>
    <d v="2025-06-02T00:00:00"/>
    <s v="2025"/>
    <n v="6"/>
    <x v="5"/>
    <d v="2025-06-07T00:00:00"/>
    <n v="5"/>
    <s v="CUST6464"/>
    <s v="Amani Bahri"/>
    <x v="1"/>
    <n v="65"/>
    <s v="Senior"/>
    <s v="Lucknow"/>
    <x v="0"/>
    <x v="0"/>
    <x v="0"/>
    <x v="19"/>
    <n v="3"/>
    <n v="1200"/>
    <n v="10"/>
    <x v="271"/>
    <x v="0"/>
    <n v="664.8"/>
    <n v="0.20518518518518516"/>
    <x v="2"/>
    <s v="Card"/>
    <n v="4"/>
    <s v="No"/>
  </r>
  <r>
    <s v="ORD01823"/>
    <d v="2025-06-03T00:00:00"/>
    <s v="2025"/>
    <n v="6"/>
    <x v="5"/>
    <d v="2025-06-10T00:00:00"/>
    <n v="7"/>
    <s v="CUST1518"/>
    <s v="Parinaaz Sachdev"/>
    <x v="1"/>
    <n v="62"/>
    <s v="Senior"/>
    <s v="Mumbai"/>
    <x v="7"/>
    <x v="3"/>
    <x v="4"/>
    <x v="24"/>
    <n v="5"/>
    <n v="1200"/>
    <n v="5"/>
    <x v="137"/>
    <x v="0"/>
    <n v="1320.77"/>
    <n v="0.23171403508771929"/>
    <x v="0"/>
    <s v="Card"/>
    <n v="1"/>
    <s v="No"/>
  </r>
  <r>
    <s v="ORD01835"/>
    <d v="2025-06-13T00:00:00"/>
    <s v="2025"/>
    <n v="6"/>
    <x v="5"/>
    <d v="2025-06-16T00:00:00"/>
    <n v="3"/>
    <s v="CUST7748"/>
    <s v="Aarna Basu"/>
    <x v="1"/>
    <n v="20"/>
    <s v="Teen"/>
    <s v="Ahmedabad"/>
    <x v="5"/>
    <x v="3"/>
    <x v="1"/>
    <x v="10"/>
    <n v="4"/>
    <n v="25000"/>
    <n v="15"/>
    <x v="109"/>
    <x v="1"/>
    <n v="30306.48"/>
    <n v="0.35654682352941175"/>
    <x v="2"/>
    <s v="Card"/>
    <n v="4"/>
    <s v="No"/>
  </r>
  <r>
    <s v="ORD01838"/>
    <d v="2024-06-07T00:00:00"/>
    <s v="2024"/>
    <n v="6"/>
    <x v="5"/>
    <d v="2024-06-11T00:00:00"/>
    <n v="4"/>
    <s v="CUST6391"/>
    <s v="Jivin Sunder"/>
    <x v="0"/>
    <n v="50"/>
    <s v="Senior"/>
    <s v="Ahmedabad"/>
    <x v="5"/>
    <x v="3"/>
    <x v="0"/>
    <x v="0"/>
    <n v="7"/>
    <n v="2500"/>
    <n v="15"/>
    <x v="391"/>
    <x v="1"/>
    <n v="2781.62"/>
    <n v="0.1869996638655462"/>
    <x v="0"/>
    <s v="Cash"/>
    <n v="5"/>
    <s v="No"/>
  </r>
  <r>
    <s v="ORD01840"/>
    <d v="2024-06-16T00:00:00"/>
    <s v="2024"/>
    <n v="6"/>
    <x v="5"/>
    <d v="2024-06-20T00:00:00"/>
    <n v="4"/>
    <s v="CUST1961"/>
    <s v="Aarna Shetty"/>
    <x v="1"/>
    <n v="59"/>
    <s v="Senior"/>
    <s v="Lucknow"/>
    <x v="0"/>
    <x v="0"/>
    <x v="3"/>
    <x v="6"/>
    <n v="7"/>
    <n v="1200"/>
    <n v="25"/>
    <x v="117"/>
    <x v="0"/>
    <n v="1240.1500000000001"/>
    <n v="0.19684920634920636"/>
    <x v="2"/>
    <s v="Card"/>
    <n v="1"/>
    <s v="No"/>
  </r>
  <r>
    <s v="ORD01851"/>
    <d v="2024-06-29T00:00:00"/>
    <s v="2024"/>
    <n v="6"/>
    <x v="5"/>
    <d v="2024-07-04T00:00:00"/>
    <n v="5"/>
    <s v="CUST3713"/>
    <s v="Navya Behl"/>
    <x v="1"/>
    <n v="53"/>
    <s v="Senior"/>
    <s v="Chennai"/>
    <x v="6"/>
    <x v="1"/>
    <x v="4"/>
    <x v="8"/>
    <n v="6"/>
    <n v="3500"/>
    <n v="0"/>
    <x v="9"/>
    <x v="1"/>
    <n v="4595.2299999999996"/>
    <n v="0.21882047619047618"/>
    <x v="1"/>
    <s v="Cash"/>
    <n v="1"/>
    <s v="No"/>
  </r>
  <r>
    <s v="ORD01881"/>
    <d v="2025-06-10T00:00:00"/>
    <s v="2025"/>
    <n v="6"/>
    <x v="5"/>
    <d v="2025-06-16T00:00:00"/>
    <n v="6"/>
    <s v="CUST2295"/>
    <s v="Nirvaan Subramaniam"/>
    <x v="0"/>
    <n v="38"/>
    <s v="Senior"/>
    <s v="Jaipur"/>
    <x v="2"/>
    <x v="0"/>
    <x v="4"/>
    <x v="8"/>
    <n v="7"/>
    <n v="3500"/>
    <n v="25"/>
    <x v="66"/>
    <x v="1"/>
    <n v="5916.55"/>
    <n v="0.32198911564625854"/>
    <x v="0"/>
    <s v="Card"/>
    <n v="5"/>
    <s v="No"/>
  </r>
  <r>
    <s v="ORD01892"/>
    <d v="2025-06-20T00:00:00"/>
    <s v="2025"/>
    <n v="6"/>
    <x v="5"/>
    <d v="2025-06-24T00:00:00"/>
    <n v="4"/>
    <s v="CUST2203"/>
    <s v="Neelofar Sangha"/>
    <x v="1"/>
    <n v="64"/>
    <s v="Senior"/>
    <s v="Mumbai"/>
    <x v="7"/>
    <x v="3"/>
    <x v="0"/>
    <x v="23"/>
    <n v="7"/>
    <n v="900"/>
    <n v="15"/>
    <x v="337"/>
    <x v="0"/>
    <n v="903.03"/>
    <n v="0.16863305322128852"/>
    <x v="0"/>
    <s v="Card"/>
    <n v="4"/>
    <s v="No"/>
  </r>
  <r>
    <s v="ORD01910"/>
    <d v="2025-06-25T00:00:00"/>
    <s v="2025"/>
    <n v="6"/>
    <x v="5"/>
    <d v="2025-06-27T00:00:00"/>
    <n v="2"/>
    <s v="CUST8835"/>
    <s v="Arhaan Banerjee"/>
    <x v="1"/>
    <n v="64"/>
    <s v="Senior"/>
    <s v="Bengaluru"/>
    <x v="1"/>
    <x v="1"/>
    <x v="0"/>
    <x v="23"/>
    <n v="4"/>
    <n v="900"/>
    <n v="0"/>
    <x v="11"/>
    <x v="0"/>
    <n v="604.79999999999995"/>
    <n v="0.16799999999999998"/>
    <x v="2"/>
    <s v="Card"/>
    <n v="1"/>
    <s v="No"/>
  </r>
  <r>
    <s v="ORD01916"/>
    <d v="2025-06-25T00:00:00"/>
    <s v="2025"/>
    <n v="6"/>
    <x v="5"/>
    <d v="2025-06-28T00:00:00"/>
    <n v="3"/>
    <s v="CUST5402"/>
    <s v="Jayant Chakrabarti"/>
    <x v="1"/>
    <n v="26"/>
    <s v="Senior"/>
    <s v="Delhi"/>
    <x v="4"/>
    <x v="0"/>
    <x v="1"/>
    <x v="1"/>
    <n v="6"/>
    <n v="40000"/>
    <n v="15"/>
    <x v="384"/>
    <x v="1"/>
    <n v="51216.67"/>
    <n v="0.25106210784313726"/>
    <x v="2"/>
    <s v="Cash"/>
    <n v="5"/>
    <s v="No"/>
  </r>
  <r>
    <s v="ORD01927"/>
    <d v="2025-06-15T00:00:00"/>
    <s v="2025"/>
    <n v="6"/>
    <x v="5"/>
    <d v="2025-06-18T00:00:00"/>
    <n v="3"/>
    <s v="CUST4735"/>
    <s v="Anvi Trivedi"/>
    <x v="1"/>
    <n v="19"/>
    <s v="Teen"/>
    <s v="Hyderabad"/>
    <x v="10"/>
    <x v="1"/>
    <x v="1"/>
    <x v="10"/>
    <n v="8"/>
    <n v="25000"/>
    <n v="15"/>
    <x v="156"/>
    <x v="1"/>
    <n v="32391.91"/>
    <n v="0.19054064705882354"/>
    <x v="2"/>
    <s v="Cash"/>
    <n v="2"/>
    <s v="No"/>
  </r>
  <r>
    <s v="ORD01932"/>
    <d v="2025-06-04T00:00:00"/>
    <s v="2025"/>
    <n v="6"/>
    <x v="5"/>
    <d v="2025-06-10T00:00:00"/>
    <n v="6"/>
    <s v="CUST9873"/>
    <s v="Veer Jayaraman"/>
    <x v="0"/>
    <n v="18"/>
    <s v="Teen"/>
    <s v="Kolkata"/>
    <x v="3"/>
    <x v="2"/>
    <x v="3"/>
    <x v="20"/>
    <n v="4"/>
    <n v="1500"/>
    <n v="15"/>
    <x v="171"/>
    <x v="0"/>
    <n v="859.89"/>
    <n v="0.16860588235294116"/>
    <x v="2"/>
    <s v="Cash"/>
    <n v="1"/>
    <s v="No"/>
  </r>
  <r>
    <s v="ORD01935"/>
    <d v="2025-06-12T00:00:00"/>
    <s v="2025"/>
    <n v="6"/>
    <x v="5"/>
    <d v="2025-06-14T00:00:00"/>
    <n v="2"/>
    <s v="CUST5174"/>
    <s v="Nishith Dani"/>
    <x v="1"/>
    <n v="45"/>
    <s v="Senior"/>
    <s v="Pune"/>
    <x v="7"/>
    <x v="3"/>
    <x v="1"/>
    <x v="2"/>
    <n v="1"/>
    <n v="55000"/>
    <n v="15"/>
    <x v="378"/>
    <x v="1"/>
    <n v="12467.23"/>
    <n v="0.26667871657754011"/>
    <x v="0"/>
    <s v="Cash"/>
    <n v="3"/>
    <s v="No"/>
  </r>
  <r>
    <s v="ORD01939"/>
    <d v="2024-06-18T00:00:00"/>
    <s v="2024"/>
    <n v="6"/>
    <x v="5"/>
    <d v="2024-06-25T00:00:00"/>
    <n v="7"/>
    <s v="CUST5387"/>
    <s v="Arhaan Chaudhry"/>
    <x v="0"/>
    <n v="31"/>
    <s v="Senior"/>
    <s v="Lucknow"/>
    <x v="0"/>
    <x v="0"/>
    <x v="3"/>
    <x v="6"/>
    <n v="3"/>
    <n v="1200"/>
    <n v="0"/>
    <x v="11"/>
    <x v="0"/>
    <n v="615.38"/>
    <n v="0.17093888888888889"/>
    <x v="1"/>
    <s v="Cash"/>
    <n v="3"/>
    <s v="No"/>
  </r>
  <r>
    <s v="ORD01952"/>
    <d v="2025-06-21T00:00:00"/>
    <s v="2025"/>
    <n v="6"/>
    <x v="5"/>
    <d v="2025-06-23T00:00:00"/>
    <n v="2"/>
    <s v="CUST4859"/>
    <s v="Shaan Ramaswamy"/>
    <x v="0"/>
    <n v="47"/>
    <s v="Senior"/>
    <s v="Patna"/>
    <x v="9"/>
    <x v="2"/>
    <x v="2"/>
    <x v="15"/>
    <n v="8"/>
    <n v="15000"/>
    <n v="0"/>
    <x v="267"/>
    <x v="1"/>
    <n v="35086.980000000003"/>
    <n v="0.29239150000000003"/>
    <x v="2"/>
    <s v="Card"/>
    <n v="5"/>
    <s v="No"/>
  </r>
  <r>
    <s v="ORD01953"/>
    <d v="2025-06-30T00:00:00"/>
    <s v="2025"/>
    <n v="6"/>
    <x v="5"/>
    <d v="2025-07-02T00:00:00"/>
    <n v="2"/>
    <s v="CUST4735"/>
    <s v="Taran Apte"/>
    <x v="1"/>
    <n v="61"/>
    <s v="Senior"/>
    <s v="Kolkata"/>
    <x v="3"/>
    <x v="2"/>
    <x v="1"/>
    <x v="2"/>
    <n v="7"/>
    <n v="55000"/>
    <n v="10"/>
    <x v="444"/>
    <x v="1"/>
    <n v="56003.85"/>
    <n v="0.16162727272727273"/>
    <x v="0"/>
    <s v="Card"/>
    <n v="5"/>
    <s v="No"/>
  </r>
  <r>
    <s v="ORD01990"/>
    <d v="2025-06-23T00:00:00"/>
    <s v="2025"/>
    <n v="6"/>
    <x v="5"/>
    <d v="2025-06-29T00:00:00"/>
    <n v="6"/>
    <s v="CUST9780"/>
    <s v="Inaaya  Bath"/>
    <x v="1"/>
    <n v="33"/>
    <s v="Senior"/>
    <s v="Bengaluru"/>
    <x v="1"/>
    <x v="1"/>
    <x v="4"/>
    <x v="9"/>
    <n v="2"/>
    <n v="1800"/>
    <n v="10"/>
    <x v="271"/>
    <x v="0"/>
    <n v="1353.56"/>
    <n v="0.41776543209876543"/>
    <x v="0"/>
    <s v="UPI"/>
    <n v="1"/>
    <s v="No"/>
  </r>
  <r>
    <s v="ORD01999"/>
    <d v="2024-06-11T00:00:00"/>
    <s v="2024"/>
    <n v="6"/>
    <x v="5"/>
    <d v="2024-06-14T00:00:00"/>
    <n v="3"/>
    <s v="CUST3974"/>
    <s v="Tejas Walia"/>
    <x v="1"/>
    <n v="25"/>
    <s v="Senior"/>
    <s v="Mumbai"/>
    <x v="7"/>
    <x v="3"/>
    <x v="2"/>
    <x v="15"/>
    <n v="5"/>
    <n v="15000"/>
    <n v="10"/>
    <x v="129"/>
    <x v="1"/>
    <n v="10709.46"/>
    <n v="0.15865866666666664"/>
    <x v="0"/>
    <s v="Card"/>
    <n v="4"/>
    <s v="No"/>
  </r>
  <r>
    <s v="ORD02002"/>
    <d v="2025-06-15T00:00:00"/>
    <s v="2025"/>
    <n v="6"/>
    <x v="5"/>
    <d v="2025-06-22T00:00:00"/>
    <n v="7"/>
    <s v="CUST4973"/>
    <s v="Kiara Deshmukh"/>
    <x v="1"/>
    <n v="60"/>
    <s v="Senior"/>
    <s v="Kolkata"/>
    <x v="3"/>
    <x v="2"/>
    <x v="0"/>
    <x v="23"/>
    <n v="3"/>
    <n v="900"/>
    <n v="20"/>
    <x v="70"/>
    <x v="0"/>
    <n v="615.25"/>
    <n v="0.28483796296296299"/>
    <x v="2"/>
    <s v="UPI"/>
    <n v="2"/>
    <s v="No"/>
  </r>
  <r>
    <s v="ORD02008"/>
    <d v="2025-06-06T00:00:00"/>
    <s v="2025"/>
    <n v="6"/>
    <x v="5"/>
    <d v="2025-06-08T00:00:00"/>
    <n v="2"/>
    <s v="CUST5695"/>
    <s v="Ivana Majumdar"/>
    <x v="1"/>
    <n v="53"/>
    <s v="Senior"/>
    <s v="Ahmedabad"/>
    <x v="5"/>
    <x v="3"/>
    <x v="0"/>
    <x v="4"/>
    <n v="4"/>
    <n v="3200"/>
    <n v="25"/>
    <x v="196"/>
    <x v="0"/>
    <n v="2378.7600000000002"/>
    <n v="0.24778750000000002"/>
    <x v="0"/>
    <s v="Cash"/>
    <n v="4"/>
    <s v="No"/>
  </r>
  <r>
    <s v="ORD02012"/>
    <d v="2025-06-20T00:00:00"/>
    <s v="2025"/>
    <n v="6"/>
    <x v="5"/>
    <d v="2025-06-26T00:00:00"/>
    <n v="6"/>
    <s v="CUST5507"/>
    <s v="Kavya Mand"/>
    <x v="0"/>
    <n v="25"/>
    <s v="Senior"/>
    <s v="Chennai"/>
    <x v="6"/>
    <x v="1"/>
    <x v="1"/>
    <x v="5"/>
    <n v="7"/>
    <n v="2000"/>
    <n v="5"/>
    <x v="87"/>
    <x v="1"/>
    <n v="3228.53"/>
    <n v="0.2427466165413534"/>
    <x v="0"/>
    <s v="UPI"/>
    <n v="3"/>
    <s v="No"/>
  </r>
  <r>
    <s v="ORD02025"/>
    <d v="2025-06-08T00:00:00"/>
    <s v="2025"/>
    <n v="6"/>
    <x v="5"/>
    <d v="2025-06-11T00:00:00"/>
    <n v="3"/>
    <s v="CUST2507"/>
    <s v="Ehsaan Seth"/>
    <x v="0"/>
    <n v="26"/>
    <s v="Senior"/>
    <s v="Lucknow"/>
    <x v="0"/>
    <x v="0"/>
    <x v="3"/>
    <x v="17"/>
    <n v="6"/>
    <n v="450"/>
    <n v="5"/>
    <x v="217"/>
    <x v="0"/>
    <n v="338.52"/>
    <n v="0.1319766081871345"/>
    <x v="1"/>
    <s v="Card"/>
    <n v="1"/>
    <s v="No"/>
  </r>
  <r>
    <s v="ORD02029"/>
    <d v="2025-06-08T00:00:00"/>
    <s v="2025"/>
    <n v="6"/>
    <x v="5"/>
    <d v="2025-06-11T00:00:00"/>
    <n v="3"/>
    <s v="CUST6642"/>
    <s v="Devansh Savant"/>
    <x v="1"/>
    <n v="28"/>
    <s v="Senior"/>
    <s v="Ahmedabad"/>
    <x v="5"/>
    <x v="3"/>
    <x v="2"/>
    <x v="7"/>
    <n v="5"/>
    <n v="5000"/>
    <n v="0"/>
    <x v="163"/>
    <x v="1"/>
    <n v="11232.35"/>
    <n v="0.44929400000000003"/>
    <x v="1"/>
    <s v="Card"/>
    <n v="3"/>
    <s v="No"/>
  </r>
  <r>
    <s v="ORD02037"/>
    <d v="2024-06-26T00:00:00"/>
    <s v="2024"/>
    <n v="6"/>
    <x v="5"/>
    <d v="2024-06-29T00:00:00"/>
    <n v="3"/>
    <s v="CUST3548"/>
    <s v="Baiju Biswas"/>
    <x v="0"/>
    <n v="40"/>
    <s v="Senior"/>
    <s v="Kolkata"/>
    <x v="3"/>
    <x v="2"/>
    <x v="0"/>
    <x v="11"/>
    <n v="5"/>
    <n v="4000"/>
    <n v="0"/>
    <x v="245"/>
    <x v="1"/>
    <n v="8990.98"/>
    <n v="0.44954899999999998"/>
    <x v="1"/>
    <s v="UPI"/>
    <n v="1"/>
    <s v="Yes"/>
  </r>
  <r>
    <s v="ORD02044"/>
    <d v="2024-06-26T00:00:00"/>
    <s v="2024"/>
    <n v="6"/>
    <x v="5"/>
    <d v="2024-07-03T00:00:00"/>
    <n v="7"/>
    <s v="CUST6438"/>
    <s v="Kabir Lanka"/>
    <x v="1"/>
    <n v="40"/>
    <s v="Senior"/>
    <s v="Jaipur"/>
    <x v="2"/>
    <x v="0"/>
    <x v="4"/>
    <x v="24"/>
    <n v="5"/>
    <n v="1200"/>
    <n v="25"/>
    <x v="148"/>
    <x v="0"/>
    <n v="815.15"/>
    <n v="0.18114444444444444"/>
    <x v="2"/>
    <s v="Cash"/>
    <n v="5"/>
    <s v="No"/>
  </r>
  <r>
    <s v="ORD02053"/>
    <d v="2024-06-17T00:00:00"/>
    <s v="2024"/>
    <n v="6"/>
    <x v="5"/>
    <d v="2024-06-23T00:00:00"/>
    <n v="6"/>
    <s v="CUST3365"/>
    <s v="Anay Sarraf"/>
    <x v="1"/>
    <n v="61"/>
    <s v="Senior"/>
    <s v="Kolkata"/>
    <x v="3"/>
    <x v="2"/>
    <x v="4"/>
    <x v="8"/>
    <n v="3"/>
    <n v="3500"/>
    <n v="5"/>
    <x v="42"/>
    <x v="0"/>
    <n v="1527.04"/>
    <n v="0.15308671679197994"/>
    <x v="2"/>
    <s v="Cash"/>
    <n v="3"/>
    <s v="No"/>
  </r>
  <r>
    <s v="ORD02089"/>
    <d v="2024-06-22T00:00:00"/>
    <s v="2024"/>
    <n v="6"/>
    <x v="5"/>
    <d v="2024-06-27T00:00:00"/>
    <n v="5"/>
    <s v="CUST1818"/>
    <s v="Armaan Agate"/>
    <x v="0"/>
    <n v="20"/>
    <s v="Teen"/>
    <s v="Kolkata"/>
    <x v="3"/>
    <x v="2"/>
    <x v="1"/>
    <x v="2"/>
    <n v="7"/>
    <n v="55000"/>
    <n v="20"/>
    <x v="376"/>
    <x v="1"/>
    <n v="38195.410000000003"/>
    <n v="0.12401107142857144"/>
    <x v="2"/>
    <s v="UPI"/>
    <n v="4"/>
    <s v="No"/>
  </r>
  <r>
    <s v="ORD02095"/>
    <d v="2024-06-15T00:00:00"/>
    <s v="2024"/>
    <n v="6"/>
    <x v="5"/>
    <d v="2024-06-22T00:00:00"/>
    <n v="7"/>
    <s v="CUST8896"/>
    <s v="Drishya Batra"/>
    <x v="1"/>
    <n v="53"/>
    <s v="Senior"/>
    <s v="Hyderabad"/>
    <x v="10"/>
    <x v="1"/>
    <x v="1"/>
    <x v="5"/>
    <n v="5"/>
    <n v="2000"/>
    <n v="15"/>
    <x v="3"/>
    <x v="0"/>
    <n v="2552.42"/>
    <n v="0.30028470588235295"/>
    <x v="2"/>
    <s v="Card"/>
    <n v="4"/>
    <s v="No"/>
  </r>
  <r>
    <s v="ORD02100"/>
    <d v="2024-06-04T00:00:00"/>
    <s v="2024"/>
    <n v="6"/>
    <x v="5"/>
    <d v="2024-06-10T00:00:00"/>
    <n v="6"/>
    <s v="CUST9256"/>
    <s v="Reyansh Sunder"/>
    <x v="1"/>
    <n v="30"/>
    <s v="Senior"/>
    <s v="Hyderabad"/>
    <x v="10"/>
    <x v="1"/>
    <x v="0"/>
    <x v="0"/>
    <n v="1"/>
    <n v="2500"/>
    <n v="15"/>
    <x v="248"/>
    <x v="0"/>
    <n v="281.37"/>
    <n v="0.13240941176470589"/>
    <x v="2"/>
    <s v="Cash"/>
    <n v="2"/>
    <s v="Yes"/>
  </r>
  <r>
    <s v="ORD02101"/>
    <d v="2025-06-17T00:00:00"/>
    <s v="2025"/>
    <n v="6"/>
    <x v="5"/>
    <d v="2025-06-24T00:00:00"/>
    <n v="7"/>
    <s v="CUST5565"/>
    <s v="Prisha Dar"/>
    <x v="0"/>
    <n v="30"/>
    <s v="Senior"/>
    <s v="Pune"/>
    <x v="7"/>
    <x v="3"/>
    <x v="4"/>
    <x v="13"/>
    <n v="4"/>
    <n v="4500"/>
    <n v="25"/>
    <x v="49"/>
    <x v="1"/>
    <n v="1518.63"/>
    <n v="0.11249111111111113"/>
    <x v="0"/>
    <s v="Cash"/>
    <n v="3"/>
    <s v="No"/>
  </r>
  <r>
    <s v="ORD02117"/>
    <d v="2025-06-16T00:00:00"/>
    <s v="2025"/>
    <n v="6"/>
    <x v="5"/>
    <d v="2025-06-17T00:00:00"/>
    <n v="1"/>
    <s v="CUST4770"/>
    <s v="Gatik Gera"/>
    <x v="0"/>
    <n v="34"/>
    <s v="Senior"/>
    <s v="Patna"/>
    <x v="9"/>
    <x v="2"/>
    <x v="2"/>
    <x v="7"/>
    <n v="7"/>
    <n v="5000"/>
    <n v="15"/>
    <x v="8"/>
    <x v="1"/>
    <n v="12465.78"/>
    <n v="0.41901781512605046"/>
    <x v="1"/>
    <s v="Cash"/>
    <n v="4"/>
    <s v="No"/>
  </r>
  <r>
    <s v="ORD02142"/>
    <d v="2025-06-12T00:00:00"/>
    <s v="2025"/>
    <n v="6"/>
    <x v="5"/>
    <d v="2025-06-14T00:00:00"/>
    <n v="2"/>
    <s v="CUST4213"/>
    <s v="Nirvaan Mallick"/>
    <x v="0"/>
    <n v="62"/>
    <s v="Senior"/>
    <s v="Jaipur"/>
    <x v="2"/>
    <x v="0"/>
    <x v="3"/>
    <x v="20"/>
    <n v="8"/>
    <n v="1500"/>
    <n v="5"/>
    <x v="205"/>
    <x v="1"/>
    <n v="1760.3"/>
    <n v="0.15441228070175439"/>
    <x v="1"/>
    <s v="UPI"/>
    <n v="5"/>
    <s v="No"/>
  </r>
  <r>
    <s v="ORD02149"/>
    <d v="2024-06-08T00:00:00"/>
    <s v="2024"/>
    <n v="6"/>
    <x v="5"/>
    <d v="2024-06-11T00:00:00"/>
    <n v="3"/>
    <s v="CUST6856"/>
    <s v="Nirvaan Tata"/>
    <x v="1"/>
    <n v="61"/>
    <s v="Senior"/>
    <s v="Mumbai"/>
    <x v="7"/>
    <x v="3"/>
    <x v="3"/>
    <x v="6"/>
    <n v="7"/>
    <n v="1200"/>
    <n v="5"/>
    <x v="251"/>
    <x v="0"/>
    <n v="2267.38"/>
    <n v="0.28413283208020051"/>
    <x v="0"/>
    <s v="UPI"/>
    <n v="5"/>
    <s v="No"/>
  </r>
  <r>
    <s v="ORD02157"/>
    <d v="2025-06-28T00:00:00"/>
    <s v="2025"/>
    <n v="6"/>
    <x v="5"/>
    <d v="2025-07-03T00:00:00"/>
    <n v="5"/>
    <s v="CUST2047"/>
    <s v="Anahi Venkatesh"/>
    <x v="0"/>
    <n v="63"/>
    <s v="Senior"/>
    <s v="Ahmedabad"/>
    <x v="5"/>
    <x v="3"/>
    <x v="4"/>
    <x v="24"/>
    <n v="1"/>
    <n v="1200"/>
    <n v="25"/>
    <x v="132"/>
    <x v="0"/>
    <n v="315.14999999999998"/>
    <n v="0.35016666666666663"/>
    <x v="2"/>
    <s v="Cash"/>
    <n v="3"/>
    <s v="No"/>
  </r>
  <r>
    <s v="ORD02159"/>
    <d v="2025-06-06T00:00:00"/>
    <s v="2025"/>
    <n v="6"/>
    <x v="5"/>
    <d v="2025-06-10T00:00:00"/>
    <n v="4"/>
    <s v="CUST2944"/>
    <s v="Kiara Wadhwa"/>
    <x v="0"/>
    <n v="38"/>
    <s v="Senior"/>
    <s v="Hyderabad"/>
    <x v="10"/>
    <x v="1"/>
    <x v="3"/>
    <x v="20"/>
    <n v="2"/>
    <n v="1500"/>
    <n v="25"/>
    <x v="226"/>
    <x v="0"/>
    <n v="275.3"/>
    <n v="0.12235555555555556"/>
    <x v="0"/>
    <s v="Card"/>
    <n v="5"/>
    <s v="No"/>
  </r>
  <r>
    <s v="ORD02166"/>
    <d v="2024-06-24T00:00:00"/>
    <s v="2024"/>
    <n v="6"/>
    <x v="5"/>
    <d v="2024-06-30T00:00:00"/>
    <n v="6"/>
    <s v="CUST3395"/>
    <s v="Mahika Dewan"/>
    <x v="0"/>
    <n v="45"/>
    <s v="Senior"/>
    <s v="Lucknow"/>
    <x v="0"/>
    <x v="0"/>
    <x v="0"/>
    <x v="0"/>
    <n v="1"/>
    <n v="2500"/>
    <n v="0"/>
    <x v="181"/>
    <x v="0"/>
    <n v="347.42"/>
    <n v="0.13896800000000001"/>
    <x v="0"/>
    <s v="Card"/>
    <n v="5"/>
    <s v="No"/>
  </r>
  <r>
    <s v="ORD02177"/>
    <d v="2024-06-16T00:00:00"/>
    <s v="2024"/>
    <n v="6"/>
    <x v="5"/>
    <d v="2024-06-18T00:00:00"/>
    <n v="2"/>
    <s v="CUST3290"/>
    <s v="Charvi Joshi"/>
    <x v="0"/>
    <n v="61"/>
    <s v="Senior"/>
    <s v="Bhubaneswar"/>
    <x v="8"/>
    <x v="2"/>
    <x v="4"/>
    <x v="13"/>
    <n v="2"/>
    <n v="4500"/>
    <n v="10"/>
    <x v="394"/>
    <x v="0"/>
    <n v="2802.67"/>
    <n v="0.34600864197530867"/>
    <x v="2"/>
    <s v="UPI"/>
    <n v="4"/>
    <s v="No"/>
  </r>
  <r>
    <s v="ORD02180"/>
    <d v="2025-06-06T00:00:00"/>
    <s v="2025"/>
    <n v="6"/>
    <x v="5"/>
    <d v="2025-06-10T00:00:00"/>
    <n v="4"/>
    <s v="CUST1445"/>
    <s v="Eshani Chad"/>
    <x v="1"/>
    <n v="42"/>
    <s v="Senior"/>
    <s v="Ahmedabad"/>
    <x v="5"/>
    <x v="3"/>
    <x v="3"/>
    <x v="21"/>
    <n v="7"/>
    <n v="60"/>
    <n v="20"/>
    <x v="261"/>
    <x v="0"/>
    <n v="91.16"/>
    <n v="0.27130952380952378"/>
    <x v="2"/>
    <s v="UPI"/>
    <n v="4"/>
    <s v="No"/>
  </r>
  <r>
    <s v="ORD02187"/>
    <d v="2025-06-05T00:00:00"/>
    <s v="2025"/>
    <n v="6"/>
    <x v="5"/>
    <d v="2025-06-10T00:00:00"/>
    <n v="5"/>
    <s v="CUST2555"/>
    <s v="Gatik Chaudhary"/>
    <x v="0"/>
    <n v="18"/>
    <s v="Teen"/>
    <s v="Delhi"/>
    <x v="4"/>
    <x v="0"/>
    <x v="1"/>
    <x v="1"/>
    <n v="4"/>
    <n v="40000"/>
    <n v="25"/>
    <x v="267"/>
    <x v="1"/>
    <n v="20366.88"/>
    <n v="0.16972400000000001"/>
    <x v="2"/>
    <s v="Card"/>
    <n v="3"/>
    <s v="No"/>
  </r>
  <r>
    <s v="ORD02217"/>
    <d v="2024-06-26T00:00:00"/>
    <s v="2024"/>
    <n v="6"/>
    <x v="5"/>
    <d v="2024-07-03T00:00:00"/>
    <n v="7"/>
    <s v="CUST8098"/>
    <s v="Devansh Rege"/>
    <x v="0"/>
    <n v="23"/>
    <s v="Senior"/>
    <s v="Pune"/>
    <x v="7"/>
    <x v="3"/>
    <x v="0"/>
    <x v="4"/>
    <n v="2"/>
    <n v="3200"/>
    <n v="0"/>
    <x v="229"/>
    <x v="0"/>
    <n v="2821.05"/>
    <n v="0.44078906250000005"/>
    <x v="0"/>
    <s v="Cash"/>
    <n v="2"/>
    <s v="No"/>
  </r>
  <r>
    <s v="ORD02220"/>
    <d v="2025-06-27T00:00:00"/>
    <s v="2025"/>
    <n v="6"/>
    <x v="5"/>
    <d v="2025-07-03T00:00:00"/>
    <n v="6"/>
    <s v="CUST8126"/>
    <s v="Jivika Khalsa"/>
    <x v="1"/>
    <n v="19"/>
    <s v="Teen"/>
    <s v="Pune"/>
    <x v="7"/>
    <x v="3"/>
    <x v="4"/>
    <x v="16"/>
    <n v="6"/>
    <n v="800"/>
    <n v="15"/>
    <x v="102"/>
    <x v="0"/>
    <n v="1252.6199999999999"/>
    <n v="0.30701470588235291"/>
    <x v="2"/>
    <s v="UPI"/>
    <n v="5"/>
    <s v="No"/>
  </r>
  <r>
    <s v="ORD02221"/>
    <d v="2024-06-14T00:00:00"/>
    <s v="2024"/>
    <n v="6"/>
    <x v="5"/>
    <d v="2024-06-17T00:00:00"/>
    <n v="3"/>
    <s v="CUST6093"/>
    <s v="Kismat Kunda"/>
    <x v="0"/>
    <n v="26"/>
    <s v="Senior"/>
    <s v="Patna"/>
    <x v="9"/>
    <x v="2"/>
    <x v="4"/>
    <x v="9"/>
    <n v="7"/>
    <n v="1800"/>
    <n v="0"/>
    <x v="228"/>
    <x v="1"/>
    <n v="3590.12"/>
    <n v="0.2849301587301587"/>
    <x v="0"/>
    <s v="UPI"/>
    <n v="5"/>
    <s v="No"/>
  </r>
  <r>
    <s v="ORD02231"/>
    <d v="2024-06-13T00:00:00"/>
    <s v="2024"/>
    <n v="6"/>
    <x v="5"/>
    <d v="2024-06-16T00:00:00"/>
    <n v="3"/>
    <s v="CUST3266"/>
    <s v="Hrishita Karpe"/>
    <x v="1"/>
    <n v="30"/>
    <s v="Senior"/>
    <s v="Jaipur"/>
    <x v="2"/>
    <x v="0"/>
    <x v="3"/>
    <x v="17"/>
    <n v="1"/>
    <n v="450"/>
    <n v="5"/>
    <x v="445"/>
    <x v="0"/>
    <n v="121.12"/>
    <n v="0.28332163742690059"/>
    <x v="0"/>
    <s v="UPI"/>
    <n v="4"/>
    <s v="No"/>
  </r>
  <r>
    <s v="ORD02237"/>
    <d v="2025-06-28T00:00:00"/>
    <s v="2025"/>
    <n v="6"/>
    <x v="5"/>
    <d v="2025-07-05T00:00:00"/>
    <n v="7"/>
    <s v="CUST7904"/>
    <s v="Anaya Mahal"/>
    <x v="0"/>
    <n v="23"/>
    <s v="Senior"/>
    <s v="Kolkata"/>
    <x v="3"/>
    <x v="2"/>
    <x v="0"/>
    <x v="11"/>
    <n v="7"/>
    <n v="4000"/>
    <n v="10"/>
    <x v="150"/>
    <x v="1"/>
    <n v="2576.29"/>
    <n v="0.10223373015873016"/>
    <x v="1"/>
    <s v="UPI"/>
    <n v="1"/>
    <s v="No"/>
  </r>
  <r>
    <s v="ORD02248"/>
    <d v="2024-06-05T00:00:00"/>
    <s v="2024"/>
    <n v="6"/>
    <x v="5"/>
    <d v="2024-06-08T00:00:00"/>
    <n v="3"/>
    <s v="CUST1948"/>
    <s v="Ranbir Contractor"/>
    <x v="1"/>
    <n v="63"/>
    <s v="Senior"/>
    <s v="Bhubaneswar"/>
    <x v="8"/>
    <x v="2"/>
    <x v="1"/>
    <x v="10"/>
    <n v="7"/>
    <n v="25000"/>
    <n v="10"/>
    <x v="218"/>
    <x v="1"/>
    <n v="50974.55"/>
    <n v="0.32364793650793655"/>
    <x v="2"/>
    <s v="UPI"/>
    <n v="5"/>
    <s v="No"/>
  </r>
  <r>
    <s v="ORD02265"/>
    <d v="2025-06-08T00:00:00"/>
    <s v="2025"/>
    <n v="6"/>
    <x v="5"/>
    <d v="2025-06-14T00:00:00"/>
    <n v="6"/>
    <s v="CUST5253"/>
    <s v="Kavya Kadakia"/>
    <x v="0"/>
    <n v="20"/>
    <s v="Teen"/>
    <s v="Bengaluru"/>
    <x v="1"/>
    <x v="1"/>
    <x v="3"/>
    <x v="17"/>
    <n v="6"/>
    <n v="450"/>
    <n v="15"/>
    <x v="433"/>
    <x v="0"/>
    <n v="385.93"/>
    <n v="0.16816122004357298"/>
    <x v="0"/>
    <s v="Cash"/>
    <n v="2"/>
    <s v="No"/>
  </r>
  <r>
    <s v="ORD02288"/>
    <d v="2025-06-03T00:00:00"/>
    <s v="2025"/>
    <n v="6"/>
    <x v="5"/>
    <d v="2025-06-07T00:00:00"/>
    <n v="4"/>
    <s v="CUST5256"/>
    <s v="Amani Sehgal"/>
    <x v="0"/>
    <n v="56"/>
    <s v="Senior"/>
    <s v="Ahmedabad"/>
    <x v="5"/>
    <x v="3"/>
    <x v="3"/>
    <x v="22"/>
    <n v="5"/>
    <n v="300"/>
    <n v="10"/>
    <x v="27"/>
    <x v="0"/>
    <n v="253.89"/>
    <n v="0.18806666666666666"/>
    <x v="1"/>
    <s v="Card"/>
    <n v="1"/>
    <s v="No"/>
  </r>
  <r>
    <s v="ORD02300"/>
    <d v="2024-06-20T00:00:00"/>
    <s v="2024"/>
    <n v="6"/>
    <x v="5"/>
    <d v="2024-06-27T00:00:00"/>
    <n v="7"/>
    <s v="CUST5947"/>
    <s v="Hridaan Bumb"/>
    <x v="1"/>
    <n v="18"/>
    <s v="Teen"/>
    <s v="Pune"/>
    <x v="7"/>
    <x v="3"/>
    <x v="1"/>
    <x v="1"/>
    <n v="2"/>
    <n v="40000"/>
    <n v="10"/>
    <x v="202"/>
    <x v="1"/>
    <n v="22308.73"/>
    <n v="0.30984347222222219"/>
    <x v="0"/>
    <s v="Cash"/>
    <n v="5"/>
    <s v="No"/>
  </r>
  <r>
    <s v="ORD02326"/>
    <d v="2025-06-20T00:00:00"/>
    <s v="2025"/>
    <n v="6"/>
    <x v="5"/>
    <d v="2025-06-26T00:00:00"/>
    <n v="6"/>
    <s v="CUST1410"/>
    <s v="Samar Bajwa"/>
    <x v="1"/>
    <n v="41"/>
    <s v="Senior"/>
    <s v="Pune"/>
    <x v="7"/>
    <x v="3"/>
    <x v="0"/>
    <x v="0"/>
    <n v="3"/>
    <n v="2500"/>
    <n v="20"/>
    <x v="32"/>
    <x v="0"/>
    <n v="2213"/>
    <n v="0.36883333333333335"/>
    <x v="1"/>
    <s v="UPI"/>
    <n v="3"/>
    <s v="No"/>
  </r>
  <r>
    <s v="ORD02346"/>
    <d v="2025-06-24T00:00:00"/>
    <s v="2025"/>
    <n v="6"/>
    <x v="5"/>
    <d v="2025-07-01T00:00:00"/>
    <n v="7"/>
    <s v="CUST6581"/>
    <s v="Pranay Rattan"/>
    <x v="0"/>
    <n v="24"/>
    <s v="Senior"/>
    <s v="Bengaluru"/>
    <x v="1"/>
    <x v="1"/>
    <x v="0"/>
    <x v="11"/>
    <n v="1"/>
    <n v="4000"/>
    <n v="10"/>
    <x v="11"/>
    <x v="0"/>
    <n v="1409.93"/>
    <n v="0.39164722222222226"/>
    <x v="2"/>
    <s v="Cash"/>
    <n v="3"/>
    <s v="No"/>
  </r>
  <r>
    <s v="ORD02353"/>
    <d v="2025-06-10T00:00:00"/>
    <s v="2025"/>
    <n v="6"/>
    <x v="5"/>
    <d v="2025-06-11T00:00:00"/>
    <n v="1"/>
    <s v="CUST3458"/>
    <s v="Elakshi Sandal"/>
    <x v="0"/>
    <n v="27"/>
    <s v="Senior"/>
    <s v="Bhubaneswar"/>
    <x v="8"/>
    <x v="2"/>
    <x v="2"/>
    <x v="3"/>
    <n v="2"/>
    <n v="7000"/>
    <n v="25"/>
    <x v="165"/>
    <x v="1"/>
    <n v="1463.63"/>
    <n v="0.13939333333333334"/>
    <x v="0"/>
    <s v="Card"/>
    <n v="3"/>
    <s v="No"/>
  </r>
  <r>
    <s v="ORD02359"/>
    <d v="2024-06-16T00:00:00"/>
    <s v="2024"/>
    <n v="6"/>
    <x v="5"/>
    <d v="2024-06-19T00:00:00"/>
    <n v="3"/>
    <s v="CUST1725"/>
    <s v="Pihu Andra"/>
    <x v="0"/>
    <n v="54"/>
    <s v="Senior"/>
    <s v="Delhi"/>
    <x v="4"/>
    <x v="0"/>
    <x v="3"/>
    <x v="21"/>
    <n v="8"/>
    <n v="60"/>
    <n v="25"/>
    <x v="45"/>
    <x v="0"/>
    <n v="145.34"/>
    <n v="0.4037222222222222"/>
    <x v="2"/>
    <s v="Cash"/>
    <n v="5"/>
    <s v="No"/>
  </r>
  <r>
    <s v="ORD02391"/>
    <d v="2025-06-25T00:00:00"/>
    <s v="2025"/>
    <n v="6"/>
    <x v="5"/>
    <d v="2025-06-30T00:00:00"/>
    <n v="5"/>
    <s v="CUST2608"/>
    <s v="Onkar Wagle"/>
    <x v="0"/>
    <n v="20"/>
    <s v="Teen"/>
    <s v="Pune"/>
    <x v="7"/>
    <x v="3"/>
    <x v="3"/>
    <x v="6"/>
    <n v="7"/>
    <n v="1200"/>
    <n v="5"/>
    <x v="251"/>
    <x v="0"/>
    <n v="2041.27"/>
    <n v="0.25579824561403508"/>
    <x v="1"/>
    <s v="UPI"/>
    <n v="1"/>
    <s v="No"/>
  </r>
  <r>
    <s v="ORD02394"/>
    <d v="2025-06-23T00:00:00"/>
    <s v="2025"/>
    <n v="6"/>
    <x v="5"/>
    <d v="2025-06-29T00:00:00"/>
    <n v="6"/>
    <s v="CUST2839"/>
    <s v="Faiyaz Andra"/>
    <x v="1"/>
    <n v="46"/>
    <s v="Senior"/>
    <s v="Chennai"/>
    <x v="6"/>
    <x v="1"/>
    <x v="2"/>
    <x v="7"/>
    <n v="4"/>
    <n v="5000"/>
    <n v="10"/>
    <x v="85"/>
    <x v="1"/>
    <n v="5454.16"/>
    <n v="0.30300888888888888"/>
    <x v="2"/>
    <s v="Cash"/>
    <n v="1"/>
    <s v="No"/>
  </r>
  <r>
    <s v="ORD02410"/>
    <d v="2025-06-27T00:00:00"/>
    <s v="2025"/>
    <n v="6"/>
    <x v="5"/>
    <d v="2025-07-04T00:00:00"/>
    <n v="7"/>
    <s v="CUST5512"/>
    <s v="Alia Wadhwa"/>
    <x v="1"/>
    <n v="58"/>
    <s v="Senior"/>
    <s v="Kolkata"/>
    <x v="3"/>
    <x v="2"/>
    <x v="1"/>
    <x v="18"/>
    <n v="7"/>
    <n v="18000"/>
    <n v="5"/>
    <x v="233"/>
    <x v="1"/>
    <n v="36424.769999999997"/>
    <n v="0.30430050125313279"/>
    <x v="0"/>
    <s v="Cash"/>
    <n v="3"/>
    <s v="No"/>
  </r>
  <r>
    <s v="ORD02427"/>
    <d v="2024-06-23T00:00:00"/>
    <s v="2024"/>
    <n v="6"/>
    <x v="5"/>
    <d v="2024-06-30T00:00:00"/>
    <n v="7"/>
    <s v="CUST4309"/>
    <s v="Jhanvi Buch"/>
    <x v="0"/>
    <n v="46"/>
    <s v="Senior"/>
    <s v="Lucknow"/>
    <x v="0"/>
    <x v="0"/>
    <x v="1"/>
    <x v="2"/>
    <n v="2"/>
    <n v="55000"/>
    <n v="15"/>
    <x v="419"/>
    <x v="1"/>
    <n v="38585.96"/>
    <n v="0.41268406417112297"/>
    <x v="2"/>
    <s v="UPI"/>
    <n v="4"/>
    <s v="No"/>
  </r>
  <r>
    <s v="ORD02514"/>
    <d v="2025-06-08T00:00:00"/>
    <s v="2025"/>
    <n v="6"/>
    <x v="5"/>
    <d v="2025-06-14T00:00:00"/>
    <n v="6"/>
    <s v="CUST9453"/>
    <s v="Zain Mall"/>
    <x v="1"/>
    <n v="20"/>
    <s v="Teen"/>
    <s v="Ahmedabad"/>
    <x v="5"/>
    <x v="3"/>
    <x v="3"/>
    <x v="22"/>
    <n v="1"/>
    <n v="300"/>
    <n v="5"/>
    <x v="99"/>
    <x v="0"/>
    <n v="120.84"/>
    <n v="0.42399999999999999"/>
    <x v="0"/>
    <s v="Cash"/>
    <n v="4"/>
    <s v="No"/>
  </r>
  <r>
    <s v="ORD02519"/>
    <d v="2024-06-04T00:00:00"/>
    <s v="2024"/>
    <n v="6"/>
    <x v="5"/>
    <d v="2024-06-08T00:00:00"/>
    <n v="4"/>
    <s v="CUST8422"/>
    <s v="Ivan Gera"/>
    <x v="0"/>
    <n v="59"/>
    <s v="Senior"/>
    <s v="Pune"/>
    <x v="7"/>
    <x v="3"/>
    <x v="3"/>
    <x v="6"/>
    <n v="1"/>
    <n v="1200"/>
    <n v="10"/>
    <x v="214"/>
    <x v="0"/>
    <n v="117.66"/>
    <n v="0.10894444444444444"/>
    <x v="1"/>
    <s v="Card"/>
    <n v="1"/>
    <s v="Yes"/>
  </r>
  <r>
    <s v="ORD02522"/>
    <d v="2025-06-09T00:00:00"/>
    <s v="2025"/>
    <n v="6"/>
    <x v="5"/>
    <d v="2025-06-14T00:00:00"/>
    <n v="5"/>
    <s v="CUST8755"/>
    <s v="Ehsaan Sant"/>
    <x v="1"/>
    <n v="59"/>
    <s v="Senior"/>
    <s v="Jaipur"/>
    <x v="2"/>
    <x v="0"/>
    <x v="4"/>
    <x v="9"/>
    <n v="7"/>
    <n v="1800"/>
    <n v="10"/>
    <x v="388"/>
    <x v="1"/>
    <n v="2741.43"/>
    <n v="0.24174867724867724"/>
    <x v="0"/>
    <s v="Card"/>
    <n v="4"/>
    <s v="No"/>
  </r>
  <r>
    <s v="ORD02526"/>
    <d v="2025-06-08T00:00:00"/>
    <s v="2025"/>
    <n v="6"/>
    <x v="5"/>
    <d v="2025-06-13T00:00:00"/>
    <n v="5"/>
    <s v="CUST1760"/>
    <s v="Tanya Zachariah"/>
    <x v="1"/>
    <n v="51"/>
    <s v="Senior"/>
    <s v="Pune"/>
    <x v="7"/>
    <x v="3"/>
    <x v="0"/>
    <x v="4"/>
    <n v="2"/>
    <n v="3200"/>
    <n v="10"/>
    <x v="192"/>
    <x v="0"/>
    <n v="2041.89"/>
    <n v="0.3544947916666667"/>
    <x v="2"/>
    <s v="Card"/>
    <n v="5"/>
    <s v="Yes"/>
  </r>
  <r>
    <s v="ORD02527"/>
    <d v="2025-06-04T00:00:00"/>
    <s v="2025"/>
    <n v="6"/>
    <x v="5"/>
    <d v="2025-06-11T00:00:00"/>
    <n v="7"/>
    <s v="CUST6528"/>
    <s v="Nitya Kade"/>
    <x v="1"/>
    <n v="28"/>
    <s v="Senior"/>
    <s v="Pune"/>
    <x v="7"/>
    <x v="3"/>
    <x v="1"/>
    <x v="5"/>
    <n v="8"/>
    <n v="2000"/>
    <n v="10"/>
    <x v="134"/>
    <x v="1"/>
    <n v="5141.71"/>
    <n v="0.35706319444444445"/>
    <x v="1"/>
    <s v="Cash"/>
    <n v="1"/>
    <s v="No"/>
  </r>
  <r>
    <s v="ORD02537"/>
    <d v="2024-06-09T00:00:00"/>
    <s v="2024"/>
    <n v="6"/>
    <x v="5"/>
    <d v="2024-06-12T00:00:00"/>
    <n v="3"/>
    <s v="CUST1069"/>
    <s v="Tiya Wable"/>
    <x v="0"/>
    <n v="57"/>
    <s v="Senior"/>
    <s v="Chennai"/>
    <x v="6"/>
    <x v="1"/>
    <x v="0"/>
    <x v="19"/>
    <n v="7"/>
    <n v="1200"/>
    <n v="0"/>
    <x v="172"/>
    <x v="0"/>
    <n v="1747.71"/>
    <n v="0.20806071428571429"/>
    <x v="1"/>
    <s v="UPI"/>
    <n v="5"/>
    <s v="No"/>
  </r>
  <r>
    <s v="ORD02545"/>
    <d v="2025-06-30T00:00:00"/>
    <s v="2025"/>
    <n v="6"/>
    <x v="5"/>
    <d v="2025-07-03T00:00:00"/>
    <n v="3"/>
    <s v="CUST8094"/>
    <s v="Dhruv Upadhyay"/>
    <x v="1"/>
    <n v="63"/>
    <s v="Senior"/>
    <s v="Pune"/>
    <x v="7"/>
    <x v="3"/>
    <x v="1"/>
    <x v="18"/>
    <n v="1"/>
    <n v="18000"/>
    <n v="5"/>
    <x v="446"/>
    <x v="1"/>
    <n v="3933.55"/>
    <n v="0.23003216374269006"/>
    <x v="2"/>
    <s v="UPI"/>
    <n v="5"/>
    <s v="No"/>
  </r>
  <r>
    <s v="ORD02588"/>
    <d v="2024-06-29T00:00:00"/>
    <s v="2024"/>
    <n v="6"/>
    <x v="5"/>
    <d v="2024-07-05T00:00:00"/>
    <n v="6"/>
    <s v="CUST1085"/>
    <s v="Sumer Srivastava"/>
    <x v="1"/>
    <n v="29"/>
    <s v="Senior"/>
    <s v="Chennai"/>
    <x v="6"/>
    <x v="1"/>
    <x v="0"/>
    <x v="23"/>
    <n v="3"/>
    <n v="900"/>
    <n v="25"/>
    <x v="63"/>
    <x v="0"/>
    <n v="646.29999999999995"/>
    <n v="0.3191604938271605"/>
    <x v="0"/>
    <s v="UPI"/>
    <n v="3"/>
    <s v="No"/>
  </r>
  <r>
    <s v="ORD02589"/>
    <d v="2024-06-03T00:00:00"/>
    <s v="2024"/>
    <n v="6"/>
    <x v="5"/>
    <d v="2024-06-10T00:00:00"/>
    <n v="7"/>
    <s v="CUST2844"/>
    <s v="Jayesh Bahl"/>
    <x v="0"/>
    <n v="57"/>
    <s v="Senior"/>
    <s v="Bengaluru"/>
    <x v="1"/>
    <x v="1"/>
    <x v="0"/>
    <x v="4"/>
    <n v="1"/>
    <n v="3200"/>
    <n v="5"/>
    <x v="250"/>
    <x v="0"/>
    <n v="389.82"/>
    <n v="0.12823026315789474"/>
    <x v="2"/>
    <s v="UPI"/>
    <n v="5"/>
    <s v="No"/>
  </r>
  <r>
    <s v="ORD02592"/>
    <d v="2024-06-21T00:00:00"/>
    <s v="2024"/>
    <n v="6"/>
    <x v="5"/>
    <d v="2024-06-25T00:00:00"/>
    <n v="4"/>
    <s v="CUST8857"/>
    <s v="Divij Sahota"/>
    <x v="1"/>
    <n v="24"/>
    <s v="Senior"/>
    <s v="Delhi"/>
    <x v="4"/>
    <x v="0"/>
    <x v="2"/>
    <x v="7"/>
    <n v="2"/>
    <n v="5000"/>
    <n v="5"/>
    <x v="224"/>
    <x v="0"/>
    <n v="4146.68"/>
    <n v="0.43649263157894741"/>
    <x v="0"/>
    <s v="UPI"/>
    <n v="2"/>
    <s v="No"/>
  </r>
  <r>
    <s v="ORD02595"/>
    <d v="2025-06-25T00:00:00"/>
    <s v="2025"/>
    <n v="6"/>
    <x v="5"/>
    <d v="2025-06-30T00:00:00"/>
    <n v="5"/>
    <s v="CUST7245"/>
    <s v="Manjari Dani"/>
    <x v="0"/>
    <n v="24"/>
    <s v="Senior"/>
    <s v="Pune"/>
    <x v="7"/>
    <x v="3"/>
    <x v="3"/>
    <x v="6"/>
    <n v="4"/>
    <n v="1200"/>
    <n v="15"/>
    <x v="102"/>
    <x v="0"/>
    <n v="1727.29"/>
    <n v="0.42335539215686274"/>
    <x v="0"/>
    <s v="Cash"/>
    <n v="5"/>
    <s v="No"/>
  </r>
  <r>
    <s v="ORD02597"/>
    <d v="2025-06-14T00:00:00"/>
    <s v="2025"/>
    <n v="6"/>
    <x v="5"/>
    <d v="2025-06-19T00:00:00"/>
    <n v="5"/>
    <s v="CUST5185"/>
    <s v="Zaina Seshadri"/>
    <x v="0"/>
    <n v="49"/>
    <s v="Senior"/>
    <s v="Jaipur"/>
    <x v="2"/>
    <x v="0"/>
    <x v="1"/>
    <x v="5"/>
    <n v="1"/>
    <n v="2000"/>
    <n v="5"/>
    <x v="37"/>
    <x v="0"/>
    <n v="662.1"/>
    <n v="0.34847368421052632"/>
    <x v="0"/>
    <s v="UPI"/>
    <n v="3"/>
    <s v="No"/>
  </r>
  <r>
    <s v="ORD02600"/>
    <d v="2024-06-29T00:00:00"/>
    <s v="2024"/>
    <n v="6"/>
    <x v="5"/>
    <d v="2024-07-05T00:00:00"/>
    <n v="6"/>
    <s v="CUST4402"/>
    <s v="Aarna Sani"/>
    <x v="1"/>
    <n v="51"/>
    <s v="Senior"/>
    <s v="Mumbai"/>
    <x v="7"/>
    <x v="3"/>
    <x v="0"/>
    <x v="23"/>
    <n v="1"/>
    <n v="900"/>
    <n v="20"/>
    <x v="19"/>
    <x v="0"/>
    <n v="242.14"/>
    <n v="0.33630555555555552"/>
    <x v="1"/>
    <s v="Card"/>
    <n v="4"/>
    <s v="Yes"/>
  </r>
  <r>
    <s v="ORD02605"/>
    <d v="2025-06-07T00:00:00"/>
    <s v="2025"/>
    <n v="6"/>
    <x v="5"/>
    <d v="2025-06-11T00:00:00"/>
    <n v="4"/>
    <s v="CUST2095"/>
    <s v="Dhanush Krishnamurthy"/>
    <x v="1"/>
    <n v="31"/>
    <s v="Senior"/>
    <s v="Pune"/>
    <x v="7"/>
    <x v="3"/>
    <x v="4"/>
    <x v="13"/>
    <n v="5"/>
    <n v="4500"/>
    <n v="25"/>
    <x v="341"/>
    <x v="1"/>
    <n v="3156.61"/>
    <n v="0.18705837037037037"/>
    <x v="0"/>
    <s v="Cash"/>
    <n v="5"/>
    <s v="No"/>
  </r>
  <r>
    <s v="ORD02632"/>
    <d v="2024-06-08T00:00:00"/>
    <s v="2024"/>
    <n v="6"/>
    <x v="5"/>
    <d v="2024-06-12T00:00:00"/>
    <n v="4"/>
    <s v="CUST4590"/>
    <s v="Kabir Garg"/>
    <x v="1"/>
    <n v="24"/>
    <s v="Senior"/>
    <s v="Kolkata"/>
    <x v="3"/>
    <x v="2"/>
    <x v="0"/>
    <x v="23"/>
    <n v="2"/>
    <n v="900"/>
    <n v="15"/>
    <x v="108"/>
    <x v="0"/>
    <n v="180.05"/>
    <n v="0.1176797385620915"/>
    <x v="1"/>
    <s v="Card"/>
    <n v="5"/>
    <s v="No"/>
  </r>
  <r>
    <s v="ORD02636"/>
    <d v="2024-06-11T00:00:00"/>
    <s v="2024"/>
    <n v="6"/>
    <x v="5"/>
    <d v="2024-06-16T00:00:00"/>
    <n v="5"/>
    <s v="CUST8679"/>
    <s v="Gatik Koshy"/>
    <x v="0"/>
    <n v="61"/>
    <s v="Senior"/>
    <s v="Mumbai"/>
    <x v="7"/>
    <x v="3"/>
    <x v="1"/>
    <x v="5"/>
    <n v="1"/>
    <n v="2000"/>
    <n v="5"/>
    <x v="37"/>
    <x v="0"/>
    <n v="745.29"/>
    <n v="0.39225789473684208"/>
    <x v="1"/>
    <s v="Cash"/>
    <n v="5"/>
    <s v="No"/>
  </r>
  <r>
    <s v="ORD02649"/>
    <d v="2024-06-22T00:00:00"/>
    <s v="2024"/>
    <n v="6"/>
    <x v="5"/>
    <d v="2024-06-26T00:00:00"/>
    <n v="4"/>
    <s v="CUST8132"/>
    <s v="Krish Chopra"/>
    <x v="1"/>
    <n v="34"/>
    <s v="Senior"/>
    <s v="Jaipur"/>
    <x v="2"/>
    <x v="0"/>
    <x v="2"/>
    <x v="15"/>
    <n v="8"/>
    <n v="15000"/>
    <n v="20"/>
    <x v="121"/>
    <x v="1"/>
    <n v="13558.65"/>
    <n v="0.14123593749999999"/>
    <x v="1"/>
    <s v="Card"/>
    <n v="3"/>
    <s v="No"/>
  </r>
  <r>
    <s v="ORD02690"/>
    <d v="2024-06-29T00:00:00"/>
    <s v="2024"/>
    <n v="6"/>
    <x v="5"/>
    <d v="2024-07-06T00:00:00"/>
    <n v="7"/>
    <s v="CUST5923"/>
    <s v="Dishani Uppal"/>
    <x v="0"/>
    <n v="30"/>
    <s v="Senior"/>
    <s v="Patna"/>
    <x v="9"/>
    <x v="2"/>
    <x v="3"/>
    <x v="20"/>
    <n v="6"/>
    <n v="1500"/>
    <n v="10"/>
    <x v="394"/>
    <x v="0"/>
    <n v="2807.46"/>
    <n v="0.34660000000000002"/>
    <x v="0"/>
    <s v="Card"/>
    <n v="2"/>
    <s v="No"/>
  </r>
  <r>
    <s v="ORD02716"/>
    <d v="2024-06-10T00:00:00"/>
    <s v="2024"/>
    <n v="6"/>
    <x v="5"/>
    <d v="2024-06-12T00:00:00"/>
    <n v="2"/>
    <s v="CUST7761"/>
    <s v="Advik Koshy"/>
    <x v="1"/>
    <n v="49"/>
    <s v="Senior"/>
    <s v="Kolkata"/>
    <x v="3"/>
    <x v="2"/>
    <x v="2"/>
    <x v="3"/>
    <n v="5"/>
    <n v="7000"/>
    <n v="20"/>
    <x v="4"/>
    <x v="1"/>
    <n v="6683.65"/>
    <n v="0.23870178571428571"/>
    <x v="1"/>
    <s v="Cash"/>
    <n v="1"/>
    <s v="Yes"/>
  </r>
  <r>
    <s v="ORD02718"/>
    <d v="2025-06-01T00:00:00"/>
    <s v="2025"/>
    <n v="6"/>
    <x v="5"/>
    <d v="2025-06-05T00:00:00"/>
    <n v="4"/>
    <s v="CUST4672"/>
    <s v="Anika Basak"/>
    <x v="0"/>
    <n v="42"/>
    <s v="Senior"/>
    <s v="Jaipur"/>
    <x v="2"/>
    <x v="0"/>
    <x v="0"/>
    <x v="11"/>
    <n v="7"/>
    <n v="4000"/>
    <n v="15"/>
    <x v="286"/>
    <x v="1"/>
    <n v="5159.67"/>
    <n v="0.21679285714285715"/>
    <x v="2"/>
    <s v="Cash"/>
    <n v="4"/>
    <s v="No"/>
  </r>
  <r>
    <s v="ORD02747"/>
    <d v="2024-06-28T00:00:00"/>
    <s v="2024"/>
    <n v="6"/>
    <x v="5"/>
    <d v="2024-06-30T00:00:00"/>
    <n v="2"/>
    <s v="CUST1618"/>
    <s v="Manikya Contractor"/>
    <x v="0"/>
    <n v="56"/>
    <s v="Senior"/>
    <s v="Kolkata"/>
    <x v="3"/>
    <x v="2"/>
    <x v="0"/>
    <x v="4"/>
    <n v="7"/>
    <n v="3200"/>
    <n v="5"/>
    <x v="311"/>
    <x v="1"/>
    <n v="7945.3"/>
    <n v="0.37336936090225564"/>
    <x v="2"/>
    <s v="Card"/>
    <n v="5"/>
    <s v="No"/>
  </r>
  <r>
    <s v="ORD02752"/>
    <d v="2024-06-26T00:00:00"/>
    <s v="2024"/>
    <n v="6"/>
    <x v="5"/>
    <d v="2024-06-30T00:00:00"/>
    <n v="4"/>
    <s v="CUST8953"/>
    <s v="Lavanya Agate"/>
    <x v="1"/>
    <n v="31"/>
    <s v="Senior"/>
    <s v="Kolkata"/>
    <x v="3"/>
    <x v="2"/>
    <x v="0"/>
    <x v="19"/>
    <n v="5"/>
    <n v="1200"/>
    <n v="25"/>
    <x v="148"/>
    <x v="0"/>
    <n v="1506.02"/>
    <n v="0.33467111111111109"/>
    <x v="2"/>
    <s v="UPI"/>
    <n v="3"/>
    <s v="No"/>
  </r>
  <r>
    <s v="ORD02779"/>
    <d v="2025-06-26T00:00:00"/>
    <s v="2025"/>
    <n v="6"/>
    <x v="5"/>
    <d v="2025-07-01T00:00:00"/>
    <n v="5"/>
    <s v="CUST3982"/>
    <s v="Aarav Chandran"/>
    <x v="0"/>
    <n v="54"/>
    <s v="Senior"/>
    <s v="Chennai"/>
    <x v="6"/>
    <x v="1"/>
    <x v="2"/>
    <x v="15"/>
    <n v="5"/>
    <n v="15000"/>
    <n v="15"/>
    <x v="153"/>
    <x v="1"/>
    <n v="16188.37"/>
    <n v="0.25393521568627453"/>
    <x v="2"/>
    <s v="Card"/>
    <n v="2"/>
    <s v="No"/>
  </r>
  <r>
    <s v="ORD02795"/>
    <d v="2024-06-14T00:00:00"/>
    <s v="2024"/>
    <n v="6"/>
    <x v="5"/>
    <d v="2024-06-16T00:00:00"/>
    <n v="2"/>
    <s v="CUST4631"/>
    <s v="Suhana Butala"/>
    <x v="0"/>
    <n v="43"/>
    <s v="Senior"/>
    <s v="Bengaluru"/>
    <x v="1"/>
    <x v="1"/>
    <x v="3"/>
    <x v="17"/>
    <n v="6"/>
    <n v="450"/>
    <n v="20"/>
    <x v="70"/>
    <x v="0"/>
    <n v="955.24"/>
    <n v="0.44224074074074077"/>
    <x v="0"/>
    <s v="UPI"/>
    <n v="2"/>
    <s v="No"/>
  </r>
  <r>
    <s v="ORD02829"/>
    <d v="2024-06-08T00:00:00"/>
    <s v="2024"/>
    <n v="6"/>
    <x v="5"/>
    <d v="2024-06-09T00:00:00"/>
    <n v="1"/>
    <s v="CUST5451"/>
    <s v="Ojas Agate"/>
    <x v="0"/>
    <n v="64"/>
    <s v="Senior"/>
    <s v="Mumbai"/>
    <x v="7"/>
    <x v="3"/>
    <x v="3"/>
    <x v="21"/>
    <n v="6"/>
    <n v="60"/>
    <n v="15"/>
    <x v="52"/>
    <x v="0"/>
    <n v="68.760000000000005"/>
    <n v="0.2247058823529412"/>
    <x v="1"/>
    <s v="UPI"/>
    <n v="4"/>
    <s v="No"/>
  </r>
  <r>
    <s v="ORD02832"/>
    <d v="2024-06-30T00:00:00"/>
    <s v="2024"/>
    <n v="6"/>
    <x v="5"/>
    <d v="2024-07-03T00:00:00"/>
    <n v="3"/>
    <s v="CUST5561"/>
    <s v="Shray Chaudhry"/>
    <x v="0"/>
    <n v="25"/>
    <s v="Senior"/>
    <s v="Hyderabad"/>
    <x v="10"/>
    <x v="1"/>
    <x v="1"/>
    <x v="18"/>
    <n v="2"/>
    <n v="18000"/>
    <n v="20"/>
    <x v="92"/>
    <x v="1"/>
    <n v="7459.37"/>
    <n v="0.2590059027777778"/>
    <x v="1"/>
    <s v="Cash"/>
    <n v="5"/>
    <s v="No"/>
  </r>
  <r>
    <s v="ORD02838"/>
    <d v="2024-06-11T00:00:00"/>
    <s v="2024"/>
    <n v="6"/>
    <x v="5"/>
    <d v="2024-06-12T00:00:00"/>
    <n v="1"/>
    <s v="CUST5093"/>
    <s v="Khushi Vyas"/>
    <x v="0"/>
    <n v="21"/>
    <s v="Senior"/>
    <s v="Jaipur"/>
    <x v="2"/>
    <x v="0"/>
    <x v="0"/>
    <x v="23"/>
    <n v="2"/>
    <n v="900"/>
    <n v="15"/>
    <x v="108"/>
    <x v="0"/>
    <n v="586.82000000000005"/>
    <n v="0.38354248366013077"/>
    <x v="1"/>
    <s v="Cash"/>
    <n v="2"/>
    <s v="Yes"/>
  </r>
  <r>
    <s v="ORD02846"/>
    <d v="2024-06-25T00:00:00"/>
    <s v="2024"/>
    <n v="6"/>
    <x v="5"/>
    <d v="2024-06-29T00:00:00"/>
    <n v="4"/>
    <s v="CUST9244"/>
    <s v="Khushi Sabharwal"/>
    <x v="1"/>
    <n v="43"/>
    <s v="Senior"/>
    <s v="Ahmedabad"/>
    <x v="5"/>
    <x v="3"/>
    <x v="0"/>
    <x v="23"/>
    <n v="2"/>
    <n v="900"/>
    <n v="25"/>
    <x v="27"/>
    <x v="0"/>
    <n v="351.19"/>
    <n v="0.26014074074074073"/>
    <x v="1"/>
    <s v="Card"/>
    <n v="4"/>
    <s v="No"/>
  </r>
  <r>
    <s v="ORD02859"/>
    <d v="2025-06-08T00:00:00"/>
    <s v="2025"/>
    <n v="6"/>
    <x v="5"/>
    <d v="2025-06-11T00:00:00"/>
    <n v="3"/>
    <s v="CUST5086"/>
    <s v="Alia Dara"/>
    <x v="1"/>
    <n v="63"/>
    <s v="Senior"/>
    <s v="Jaipur"/>
    <x v="2"/>
    <x v="0"/>
    <x v="1"/>
    <x v="5"/>
    <n v="1"/>
    <n v="2000"/>
    <n v="15"/>
    <x v="401"/>
    <x v="0"/>
    <n v="179.87"/>
    <n v="0.10580588235294118"/>
    <x v="0"/>
    <s v="Card"/>
    <n v="1"/>
    <s v="No"/>
  </r>
  <r>
    <s v="ORD02869"/>
    <d v="2024-06-04T00:00:00"/>
    <s v="2024"/>
    <n v="6"/>
    <x v="5"/>
    <d v="2024-06-08T00:00:00"/>
    <n v="4"/>
    <s v="CUST3653"/>
    <s v="Heer Chaudry"/>
    <x v="0"/>
    <n v="21"/>
    <s v="Senior"/>
    <s v="Delhi"/>
    <x v="4"/>
    <x v="0"/>
    <x v="4"/>
    <x v="24"/>
    <n v="5"/>
    <n v="1200"/>
    <n v="25"/>
    <x v="148"/>
    <x v="0"/>
    <n v="716.92"/>
    <n v="0.15931555555555554"/>
    <x v="1"/>
    <s v="Card"/>
    <n v="1"/>
    <s v="No"/>
  </r>
  <r>
    <s v="ORD02882"/>
    <d v="2025-06-01T00:00:00"/>
    <s v="2025"/>
    <n v="6"/>
    <x v="5"/>
    <d v="2025-06-08T00:00:00"/>
    <n v="7"/>
    <s v="CUST9836"/>
    <s v="Indrajit Garg"/>
    <x v="1"/>
    <n v="33"/>
    <s v="Senior"/>
    <s v="Bhubaneswar"/>
    <x v="8"/>
    <x v="2"/>
    <x v="3"/>
    <x v="20"/>
    <n v="1"/>
    <n v="1500"/>
    <n v="10"/>
    <x v="27"/>
    <x v="0"/>
    <n v="182"/>
    <n v="0.1348148148148148"/>
    <x v="2"/>
    <s v="Cash"/>
    <n v="3"/>
    <s v="No"/>
  </r>
  <r>
    <s v="ORD02898"/>
    <d v="2024-06-16T00:00:00"/>
    <s v="2024"/>
    <n v="6"/>
    <x v="5"/>
    <d v="2024-06-21T00:00:00"/>
    <n v="5"/>
    <s v="CUST4340"/>
    <s v="Rati Gopal"/>
    <x v="0"/>
    <n v="20"/>
    <s v="Teen"/>
    <s v="Ahmedabad"/>
    <x v="5"/>
    <x v="3"/>
    <x v="2"/>
    <x v="15"/>
    <n v="2"/>
    <n v="15000"/>
    <n v="25"/>
    <x v="208"/>
    <x v="1"/>
    <n v="7689.33"/>
    <n v="0.341748"/>
    <x v="0"/>
    <s v="UPI"/>
    <n v="2"/>
    <s v="No"/>
  </r>
  <r>
    <s v="ORD02906"/>
    <d v="2024-06-01T00:00:00"/>
    <s v="2024"/>
    <n v="6"/>
    <x v="5"/>
    <d v="2024-06-06T00:00:00"/>
    <n v="5"/>
    <s v="CUST9717"/>
    <s v="Taran Sama"/>
    <x v="0"/>
    <n v="42"/>
    <s v="Senior"/>
    <s v="Pune"/>
    <x v="7"/>
    <x v="3"/>
    <x v="0"/>
    <x v="4"/>
    <n v="3"/>
    <n v="3200"/>
    <n v="25"/>
    <x v="69"/>
    <x v="0"/>
    <n v="1547.58"/>
    <n v="0.21494166666666667"/>
    <x v="2"/>
    <s v="UPI"/>
    <n v="3"/>
    <s v="No"/>
  </r>
  <r>
    <s v="ORD02926"/>
    <d v="2025-06-24T00:00:00"/>
    <s v="2025"/>
    <n v="6"/>
    <x v="5"/>
    <d v="2025-06-25T00:00:00"/>
    <n v="1"/>
    <s v="CUST8540"/>
    <s v="Samar Mani"/>
    <x v="1"/>
    <n v="46"/>
    <s v="Senior"/>
    <s v="Kolkata"/>
    <x v="3"/>
    <x v="2"/>
    <x v="1"/>
    <x v="10"/>
    <n v="3"/>
    <n v="25000"/>
    <n v="5"/>
    <x v="247"/>
    <x v="1"/>
    <n v="31719.34"/>
    <n v="0.44518371929824563"/>
    <x v="2"/>
    <s v="UPI"/>
    <n v="5"/>
    <s v="No"/>
  </r>
  <r>
    <s v="ORD02944"/>
    <d v="2025-06-14T00:00:00"/>
    <s v="2025"/>
    <n v="6"/>
    <x v="5"/>
    <d v="2025-06-18T00:00:00"/>
    <n v="4"/>
    <s v="CUST8170"/>
    <s v="Jayan Sharaf"/>
    <x v="0"/>
    <n v="60"/>
    <s v="Senior"/>
    <s v="Patna"/>
    <x v="9"/>
    <x v="2"/>
    <x v="3"/>
    <x v="20"/>
    <n v="8"/>
    <n v="1500"/>
    <n v="15"/>
    <x v="368"/>
    <x v="1"/>
    <n v="3924.34"/>
    <n v="0.3847392156862745"/>
    <x v="0"/>
    <s v="Cash"/>
    <n v="1"/>
    <s v="No"/>
  </r>
  <r>
    <s v="ORD02969"/>
    <d v="2025-06-30T00:00:00"/>
    <s v="2025"/>
    <n v="6"/>
    <x v="5"/>
    <d v="2025-07-02T00:00:00"/>
    <n v="2"/>
    <s v="CUST6292"/>
    <s v="Lakshay Hari"/>
    <x v="0"/>
    <n v="61"/>
    <s v="Senior"/>
    <s v="Lucknow"/>
    <x v="0"/>
    <x v="0"/>
    <x v="1"/>
    <x v="5"/>
    <n v="1"/>
    <n v="2000"/>
    <n v="5"/>
    <x v="37"/>
    <x v="0"/>
    <n v="819.32"/>
    <n v="0.43122105263157895"/>
    <x v="1"/>
    <s v="Cash"/>
    <n v="4"/>
    <s v="No"/>
  </r>
  <r>
    <s v="ORD02980"/>
    <d v="2024-06-30T00:00:00"/>
    <s v="2024"/>
    <n v="6"/>
    <x v="5"/>
    <d v="2024-07-02T00:00:00"/>
    <n v="2"/>
    <s v="CUST1550"/>
    <s v="Divit Kunda"/>
    <x v="1"/>
    <n v="59"/>
    <s v="Senior"/>
    <s v="Patna"/>
    <x v="9"/>
    <x v="2"/>
    <x v="4"/>
    <x v="24"/>
    <n v="2"/>
    <n v="1200"/>
    <n v="0"/>
    <x v="64"/>
    <x v="0"/>
    <n v="1076.76"/>
    <n v="0.44864999999999999"/>
    <x v="2"/>
    <s v="UPI"/>
    <n v="3"/>
    <s v="No"/>
  </r>
  <r>
    <s v="ORD02984"/>
    <d v="2025-06-22T00:00:00"/>
    <s v="2025"/>
    <n v="6"/>
    <x v="5"/>
    <d v="2025-06-23T00:00:00"/>
    <n v="1"/>
    <s v="CUST1233"/>
    <s v="Farhan Manda"/>
    <x v="0"/>
    <n v="55"/>
    <s v="Senior"/>
    <s v="Hyderabad"/>
    <x v="10"/>
    <x v="1"/>
    <x v="1"/>
    <x v="1"/>
    <n v="4"/>
    <n v="40000"/>
    <n v="25"/>
    <x v="267"/>
    <x v="1"/>
    <n v="13030.28"/>
    <n v="0.10858566666666668"/>
    <x v="0"/>
    <s v="Cash"/>
    <n v="3"/>
    <s v="No"/>
  </r>
  <r>
    <s v="ORD02995"/>
    <d v="2025-06-24T00:00:00"/>
    <s v="2025"/>
    <n v="6"/>
    <x v="5"/>
    <d v="2025-06-27T00:00:00"/>
    <n v="3"/>
    <s v="CUST1419"/>
    <s v="Yakshit Shetty"/>
    <x v="1"/>
    <n v="45"/>
    <s v="Senior"/>
    <s v="Bhubaneswar"/>
    <x v="8"/>
    <x v="2"/>
    <x v="0"/>
    <x v="23"/>
    <n v="4"/>
    <n v="900"/>
    <n v="20"/>
    <x v="86"/>
    <x v="0"/>
    <n v="1241.1300000000001"/>
    <n v="0.43094791666666671"/>
    <x v="2"/>
    <s v="Cash"/>
    <n v="5"/>
    <s v="No"/>
  </r>
  <r>
    <s v="ORD02996"/>
    <d v="2024-06-27T00:00:00"/>
    <s v="2024"/>
    <n v="6"/>
    <x v="5"/>
    <d v="2024-07-03T00:00:00"/>
    <n v="6"/>
    <s v="CUST5817"/>
    <s v="Amani Banerjee"/>
    <x v="1"/>
    <n v="43"/>
    <s v="Senior"/>
    <s v="Jaipur"/>
    <x v="2"/>
    <x v="0"/>
    <x v="0"/>
    <x v="0"/>
    <n v="1"/>
    <n v="2500"/>
    <n v="15"/>
    <x v="248"/>
    <x v="0"/>
    <n v="580.08000000000004"/>
    <n v="0.27297882352941177"/>
    <x v="0"/>
    <s v="UPI"/>
    <n v="3"/>
    <s v="No"/>
  </r>
  <r>
    <s v="ORD03009"/>
    <d v="2024-06-16T00:00:00"/>
    <s v="2024"/>
    <n v="6"/>
    <x v="5"/>
    <d v="2024-06-21T00:00:00"/>
    <n v="5"/>
    <s v="CUST7986"/>
    <s v="Jayesh Dalal"/>
    <x v="1"/>
    <n v="29"/>
    <s v="Senior"/>
    <s v="Hyderabad"/>
    <x v="10"/>
    <x v="1"/>
    <x v="1"/>
    <x v="10"/>
    <n v="6"/>
    <n v="25000"/>
    <n v="20"/>
    <x v="267"/>
    <x v="1"/>
    <n v="53236.95"/>
    <n v="0.44364124999999999"/>
    <x v="0"/>
    <s v="UPI"/>
    <n v="2"/>
    <s v="Yes"/>
  </r>
  <r>
    <s v="ORD03051"/>
    <d v="2025-06-26T00:00:00"/>
    <s v="2025"/>
    <n v="6"/>
    <x v="5"/>
    <d v="2025-06-29T00:00:00"/>
    <n v="3"/>
    <s v="CUST1036"/>
    <s v="Miraan Shetty"/>
    <x v="0"/>
    <n v="64"/>
    <s v="Senior"/>
    <s v="Mumbai"/>
    <x v="7"/>
    <x v="3"/>
    <x v="1"/>
    <x v="1"/>
    <n v="1"/>
    <n v="40000"/>
    <n v="0"/>
    <x v="39"/>
    <x v="1"/>
    <n v="5263.16"/>
    <n v="0.131579"/>
    <x v="0"/>
    <s v="Card"/>
    <n v="1"/>
    <s v="No"/>
  </r>
  <r>
    <s v="ORD03073"/>
    <d v="2024-06-22T00:00:00"/>
    <s v="2024"/>
    <n v="6"/>
    <x v="5"/>
    <d v="2024-06-29T00:00:00"/>
    <n v="7"/>
    <s v="CUST4791"/>
    <s v="Aarna Rout"/>
    <x v="0"/>
    <n v="50"/>
    <s v="Senior"/>
    <s v="Ahmedabad"/>
    <x v="5"/>
    <x v="3"/>
    <x v="4"/>
    <x v="8"/>
    <n v="2"/>
    <n v="3500"/>
    <n v="20"/>
    <x v="60"/>
    <x v="0"/>
    <n v="1245.79"/>
    <n v="0.22246249999999998"/>
    <x v="0"/>
    <s v="Card"/>
    <n v="2"/>
    <s v="No"/>
  </r>
  <r>
    <s v="ORD03086"/>
    <d v="2024-06-22T00:00:00"/>
    <s v="2024"/>
    <n v="6"/>
    <x v="5"/>
    <d v="2024-06-27T00:00:00"/>
    <n v="5"/>
    <s v="CUST7155"/>
    <s v="Myra Balay"/>
    <x v="1"/>
    <n v="52"/>
    <s v="Senior"/>
    <s v="Ahmedabad"/>
    <x v="5"/>
    <x v="3"/>
    <x v="4"/>
    <x v="8"/>
    <n v="8"/>
    <n v="3500"/>
    <n v="0"/>
    <x v="4"/>
    <x v="1"/>
    <n v="4882.8599999999997"/>
    <n v="0.17438785714285712"/>
    <x v="0"/>
    <s v="Cash"/>
    <n v="5"/>
    <s v="No"/>
  </r>
  <r>
    <s v="ORD03092"/>
    <d v="2024-06-14T00:00:00"/>
    <s v="2024"/>
    <n v="6"/>
    <x v="5"/>
    <d v="2024-06-19T00:00:00"/>
    <n v="5"/>
    <s v="CUST2150"/>
    <s v="Advik Bose"/>
    <x v="1"/>
    <n v="40"/>
    <s v="Senior"/>
    <s v="Patna"/>
    <x v="9"/>
    <x v="2"/>
    <x v="3"/>
    <x v="6"/>
    <n v="6"/>
    <n v="1200"/>
    <n v="10"/>
    <x v="101"/>
    <x v="0"/>
    <n v="1020.29"/>
    <n v="0.15745216049382715"/>
    <x v="0"/>
    <s v="UPI"/>
    <n v="4"/>
    <s v="Yes"/>
  </r>
  <r>
    <s v="ORD03141"/>
    <d v="2024-06-04T00:00:00"/>
    <s v="2024"/>
    <n v="6"/>
    <x v="5"/>
    <d v="2024-06-05T00:00:00"/>
    <n v="1"/>
    <s v="CUST2843"/>
    <s v="Keya Saran"/>
    <x v="1"/>
    <n v="24"/>
    <s v="Senior"/>
    <s v="Bengaluru"/>
    <x v="1"/>
    <x v="1"/>
    <x v="1"/>
    <x v="5"/>
    <n v="7"/>
    <n v="2000"/>
    <n v="15"/>
    <x v="197"/>
    <x v="1"/>
    <n v="1635.01"/>
    <n v="0.13739579831932772"/>
    <x v="0"/>
    <s v="Card"/>
    <n v="2"/>
    <s v="No"/>
  </r>
  <r>
    <s v="ORD03171"/>
    <d v="2025-06-24T00:00:00"/>
    <s v="2025"/>
    <n v="6"/>
    <x v="5"/>
    <d v="2025-07-01T00:00:00"/>
    <n v="7"/>
    <s v="CUST3765"/>
    <s v="Vaibhav Ravel"/>
    <x v="1"/>
    <n v="20"/>
    <s v="Teen"/>
    <s v="Patna"/>
    <x v="9"/>
    <x v="2"/>
    <x v="2"/>
    <x v="7"/>
    <n v="5"/>
    <n v="5000"/>
    <n v="20"/>
    <x v="245"/>
    <x v="1"/>
    <n v="6217.97"/>
    <n v="0.31089850000000002"/>
    <x v="2"/>
    <s v="Cash"/>
    <n v="2"/>
    <s v="No"/>
  </r>
  <r>
    <s v="ORD03174"/>
    <d v="2024-06-26T00:00:00"/>
    <s v="2024"/>
    <n v="6"/>
    <x v="5"/>
    <d v="2024-06-28T00:00:00"/>
    <n v="2"/>
    <s v="CUST3097"/>
    <s v="Samaira Mannan"/>
    <x v="0"/>
    <n v="50"/>
    <s v="Senior"/>
    <s v="Ahmedabad"/>
    <x v="5"/>
    <x v="3"/>
    <x v="1"/>
    <x v="5"/>
    <n v="1"/>
    <n v="2000"/>
    <n v="10"/>
    <x v="100"/>
    <x v="0"/>
    <n v="219.47"/>
    <n v="0.12192777777777777"/>
    <x v="1"/>
    <s v="Card"/>
    <n v="5"/>
    <s v="No"/>
  </r>
  <r>
    <s v="ORD03197"/>
    <d v="2024-06-03T00:00:00"/>
    <s v="2024"/>
    <n v="6"/>
    <x v="5"/>
    <d v="2024-06-04T00:00:00"/>
    <n v="1"/>
    <s v="CUST3441"/>
    <s v="Indrajit Shetty"/>
    <x v="0"/>
    <n v="25"/>
    <s v="Senior"/>
    <s v="Hyderabad"/>
    <x v="10"/>
    <x v="1"/>
    <x v="3"/>
    <x v="17"/>
    <n v="1"/>
    <n v="450"/>
    <n v="15"/>
    <x v="186"/>
    <x v="0"/>
    <n v="69.209999999999994"/>
    <n v="0.18094117647058822"/>
    <x v="1"/>
    <s v="UPI"/>
    <n v="5"/>
    <s v="No"/>
  </r>
  <r>
    <s v="ORD03204"/>
    <d v="2025-06-06T00:00:00"/>
    <s v="2025"/>
    <n v="6"/>
    <x v="5"/>
    <d v="2025-06-13T00:00:00"/>
    <n v="7"/>
    <s v="CUST1009"/>
    <s v="Siya Agarwal"/>
    <x v="1"/>
    <n v="25"/>
    <s v="Senior"/>
    <s v="Chennai"/>
    <x v="6"/>
    <x v="1"/>
    <x v="3"/>
    <x v="21"/>
    <n v="8"/>
    <n v="60"/>
    <n v="0"/>
    <x v="106"/>
    <x v="0"/>
    <n v="142.22999999999999"/>
    <n v="0.29631249999999998"/>
    <x v="0"/>
    <s v="Card"/>
    <n v="2"/>
    <s v="No"/>
  </r>
  <r>
    <s v="ORD03223"/>
    <d v="2025-06-17T00:00:00"/>
    <s v="2025"/>
    <n v="6"/>
    <x v="5"/>
    <d v="2025-06-22T00:00:00"/>
    <n v="5"/>
    <s v="CUST1195"/>
    <s v="Aarush Iyengar"/>
    <x v="1"/>
    <n v="59"/>
    <s v="Senior"/>
    <s v="Lucknow"/>
    <x v="0"/>
    <x v="0"/>
    <x v="1"/>
    <x v="18"/>
    <n v="2"/>
    <n v="18000"/>
    <n v="10"/>
    <x v="22"/>
    <x v="1"/>
    <n v="14397.67"/>
    <n v="0.44437253086419753"/>
    <x v="2"/>
    <s v="UPI"/>
    <n v="2"/>
    <s v="No"/>
  </r>
  <r>
    <s v="ORD03245"/>
    <d v="2024-06-06T00:00:00"/>
    <s v="2024"/>
    <n v="6"/>
    <x v="5"/>
    <d v="2024-06-08T00:00:00"/>
    <n v="2"/>
    <s v="CUST7491"/>
    <s v="Faiyaz Mani"/>
    <x v="1"/>
    <n v="52"/>
    <s v="Senior"/>
    <s v="Lucknow"/>
    <x v="0"/>
    <x v="0"/>
    <x v="4"/>
    <x v="9"/>
    <n v="1"/>
    <n v="1800"/>
    <n v="25"/>
    <x v="27"/>
    <x v="0"/>
    <n v="231.47"/>
    <n v="0.17145925925925926"/>
    <x v="1"/>
    <s v="Cash"/>
    <n v="3"/>
    <s v="No"/>
  </r>
  <r>
    <s v="ORD03246"/>
    <d v="2024-06-19T00:00:00"/>
    <s v="2024"/>
    <n v="6"/>
    <x v="5"/>
    <d v="2024-06-25T00:00:00"/>
    <n v="6"/>
    <s v="CUST5040"/>
    <s v="Ela Sahni"/>
    <x v="1"/>
    <n v="60"/>
    <s v="Senior"/>
    <s v="Lucknow"/>
    <x v="0"/>
    <x v="0"/>
    <x v="0"/>
    <x v="23"/>
    <n v="8"/>
    <n v="900"/>
    <n v="15"/>
    <x v="56"/>
    <x v="0"/>
    <n v="2634.1"/>
    <n v="0.43040849673202614"/>
    <x v="1"/>
    <s v="Card"/>
    <n v="4"/>
    <s v="No"/>
  </r>
  <r>
    <s v="ORD03253"/>
    <d v="2024-06-26T00:00:00"/>
    <s v="2024"/>
    <n v="6"/>
    <x v="5"/>
    <d v="2024-07-03T00:00:00"/>
    <n v="7"/>
    <s v="CUST7681"/>
    <s v="Tejas Virk"/>
    <x v="1"/>
    <n v="56"/>
    <s v="Senior"/>
    <s v="Hyderabad"/>
    <x v="10"/>
    <x v="1"/>
    <x v="3"/>
    <x v="20"/>
    <n v="6"/>
    <n v="1500"/>
    <n v="0"/>
    <x v="51"/>
    <x v="0"/>
    <n v="3036.29"/>
    <n v="0.33736555555555553"/>
    <x v="2"/>
    <s v="UPI"/>
    <n v="3"/>
    <s v="No"/>
  </r>
  <r>
    <s v="ORD03258"/>
    <d v="2024-06-18T00:00:00"/>
    <s v="2024"/>
    <n v="6"/>
    <x v="5"/>
    <d v="2024-06-22T00:00:00"/>
    <n v="4"/>
    <s v="CUST6485"/>
    <s v="Siya Datta"/>
    <x v="1"/>
    <n v="38"/>
    <s v="Senior"/>
    <s v="Hyderabad"/>
    <x v="10"/>
    <x v="1"/>
    <x v="2"/>
    <x v="3"/>
    <n v="1"/>
    <n v="7000"/>
    <n v="10"/>
    <x v="117"/>
    <x v="0"/>
    <n v="1271.97"/>
    <n v="0.2019"/>
    <x v="2"/>
    <s v="UPI"/>
    <n v="5"/>
    <s v="No"/>
  </r>
  <r>
    <s v="ORD03281"/>
    <d v="2025-06-01T00:00:00"/>
    <s v="2025"/>
    <n v="6"/>
    <x v="5"/>
    <d v="2025-06-08T00:00:00"/>
    <n v="7"/>
    <s v="CUST7293"/>
    <s v="Eva Hayer"/>
    <x v="1"/>
    <n v="42"/>
    <s v="Senior"/>
    <s v="Ahmedabad"/>
    <x v="5"/>
    <x v="3"/>
    <x v="2"/>
    <x v="15"/>
    <n v="4"/>
    <n v="15000"/>
    <n v="10"/>
    <x v="79"/>
    <x v="1"/>
    <n v="8854.19"/>
    <n v="0.16396648148148149"/>
    <x v="1"/>
    <s v="UPI"/>
    <n v="4"/>
    <s v="No"/>
  </r>
  <r>
    <s v="ORD03294"/>
    <d v="2025-06-24T00:00:00"/>
    <s v="2025"/>
    <n v="6"/>
    <x v="5"/>
    <d v="2025-06-28T00:00:00"/>
    <n v="4"/>
    <s v="CUST6140"/>
    <s v="Samiha Mann"/>
    <x v="0"/>
    <n v="54"/>
    <s v="Senior"/>
    <s v="Delhi"/>
    <x v="4"/>
    <x v="0"/>
    <x v="2"/>
    <x v="12"/>
    <n v="3"/>
    <n v="25000"/>
    <n v="25"/>
    <x v="14"/>
    <x v="1"/>
    <n v="11453.96"/>
    <n v="0.20362595555555554"/>
    <x v="2"/>
    <s v="Cash"/>
    <n v="5"/>
    <s v="No"/>
  </r>
  <r>
    <s v="ORD03336"/>
    <d v="2025-06-21T00:00:00"/>
    <s v="2025"/>
    <n v="6"/>
    <x v="5"/>
    <d v="2025-06-25T00:00:00"/>
    <n v="4"/>
    <s v="CUST9011"/>
    <s v="Ehsaan De"/>
    <x v="1"/>
    <n v="58"/>
    <s v="Senior"/>
    <s v="Jaipur"/>
    <x v="2"/>
    <x v="0"/>
    <x v="2"/>
    <x v="7"/>
    <n v="7"/>
    <n v="5000"/>
    <n v="20"/>
    <x v="4"/>
    <x v="1"/>
    <n v="10045.780000000001"/>
    <n v="0.35877785714285715"/>
    <x v="2"/>
    <s v="Cash"/>
    <n v="5"/>
    <s v="No"/>
  </r>
  <r>
    <s v="ORD03344"/>
    <d v="2025-06-10T00:00:00"/>
    <s v="2025"/>
    <n v="6"/>
    <x v="5"/>
    <d v="2025-06-12T00:00:00"/>
    <n v="2"/>
    <s v="CUST6519"/>
    <s v="Samar Kibe"/>
    <x v="0"/>
    <n v="58"/>
    <s v="Senior"/>
    <s v="Lucknow"/>
    <x v="0"/>
    <x v="0"/>
    <x v="2"/>
    <x v="7"/>
    <n v="2"/>
    <n v="5000"/>
    <n v="5"/>
    <x v="224"/>
    <x v="0"/>
    <n v="3153.31"/>
    <n v="0.33192736842105264"/>
    <x v="2"/>
    <s v="Cash"/>
    <n v="4"/>
    <s v="No"/>
  </r>
  <r>
    <s v="ORD03361"/>
    <d v="2024-06-22T00:00:00"/>
    <s v="2024"/>
    <n v="6"/>
    <x v="5"/>
    <d v="2024-06-29T00:00:00"/>
    <n v="7"/>
    <s v="CUST8224"/>
    <s v="Jayan Sahni"/>
    <x v="0"/>
    <n v="58"/>
    <s v="Senior"/>
    <s v="Ahmedabad"/>
    <x v="5"/>
    <x v="3"/>
    <x v="2"/>
    <x v="7"/>
    <n v="4"/>
    <n v="5000"/>
    <n v="10"/>
    <x v="85"/>
    <x v="1"/>
    <n v="4331.96"/>
    <n v="0.24066444444444446"/>
    <x v="0"/>
    <s v="Card"/>
    <n v="1"/>
    <s v="No"/>
  </r>
  <r>
    <s v="ORD03368"/>
    <d v="2024-06-09T00:00:00"/>
    <s v="2024"/>
    <n v="6"/>
    <x v="5"/>
    <d v="2024-06-16T00:00:00"/>
    <n v="7"/>
    <s v="CUST5320"/>
    <s v="Biju Suri"/>
    <x v="0"/>
    <n v="54"/>
    <s v="Senior"/>
    <s v="Hyderabad"/>
    <x v="10"/>
    <x v="1"/>
    <x v="3"/>
    <x v="22"/>
    <n v="6"/>
    <n v="300"/>
    <n v="10"/>
    <x v="29"/>
    <x v="0"/>
    <n v="216.04"/>
    <n v="0.13335802469135802"/>
    <x v="1"/>
    <s v="UPI"/>
    <n v="3"/>
    <s v="No"/>
  </r>
  <r>
    <s v="ORD03373"/>
    <d v="2024-06-15T00:00:00"/>
    <s v="2024"/>
    <n v="6"/>
    <x v="5"/>
    <d v="2024-06-19T00:00:00"/>
    <n v="4"/>
    <s v="CUST5590"/>
    <s v="Arnav Setty"/>
    <x v="0"/>
    <n v="35"/>
    <s v="Senior"/>
    <s v="Patna"/>
    <x v="9"/>
    <x v="2"/>
    <x v="2"/>
    <x v="14"/>
    <n v="2"/>
    <n v="30000"/>
    <n v="0"/>
    <x v="310"/>
    <x v="1"/>
    <n v="21676.94"/>
    <n v="0.36128233333333332"/>
    <x v="0"/>
    <s v="Cash"/>
    <n v="4"/>
    <s v="No"/>
  </r>
  <r>
    <s v="ORD03395"/>
    <d v="2024-06-07T00:00:00"/>
    <s v="2024"/>
    <n v="6"/>
    <x v="5"/>
    <d v="2024-06-09T00:00:00"/>
    <n v="2"/>
    <s v="CUST4399"/>
    <s v="Bhamini Vyas"/>
    <x v="0"/>
    <n v="24"/>
    <s v="Senior"/>
    <s v="Hyderabad"/>
    <x v="10"/>
    <x v="1"/>
    <x v="3"/>
    <x v="17"/>
    <n v="4"/>
    <n v="450"/>
    <n v="10"/>
    <x v="29"/>
    <x v="0"/>
    <n v="192.88"/>
    <n v="0.11906172839506173"/>
    <x v="0"/>
    <s v="UPI"/>
    <n v="1"/>
    <s v="No"/>
  </r>
  <r>
    <s v="ORD03401"/>
    <d v="2024-06-28T00:00:00"/>
    <s v="2024"/>
    <n v="6"/>
    <x v="5"/>
    <d v="2024-07-05T00:00:00"/>
    <n v="7"/>
    <s v="CUST4422"/>
    <s v="Purab Shetty"/>
    <x v="1"/>
    <n v="21"/>
    <s v="Senior"/>
    <s v="Bhubaneswar"/>
    <x v="8"/>
    <x v="2"/>
    <x v="4"/>
    <x v="24"/>
    <n v="5"/>
    <n v="1200"/>
    <n v="15"/>
    <x v="171"/>
    <x v="0"/>
    <n v="1993.25"/>
    <n v="0.39083333333333331"/>
    <x v="2"/>
    <s v="UPI"/>
    <n v="3"/>
    <s v="No"/>
  </r>
  <r>
    <s v="ORD03414"/>
    <d v="2024-06-28T00:00:00"/>
    <s v="2024"/>
    <n v="6"/>
    <x v="5"/>
    <d v="2024-07-01T00:00:00"/>
    <n v="3"/>
    <s v="CUST5823"/>
    <s v="Stuvan Rau"/>
    <x v="0"/>
    <n v="20"/>
    <s v="Teen"/>
    <s v="Ahmedabad"/>
    <x v="5"/>
    <x v="3"/>
    <x v="4"/>
    <x v="16"/>
    <n v="6"/>
    <n v="800"/>
    <n v="0"/>
    <x v="7"/>
    <x v="0"/>
    <n v="524.11"/>
    <n v="0.10918958333333334"/>
    <x v="1"/>
    <s v="UPI"/>
    <n v="3"/>
    <s v="No"/>
  </r>
  <r>
    <s v="ORD03417"/>
    <d v="2025-06-23T00:00:00"/>
    <s v="2025"/>
    <n v="6"/>
    <x v="5"/>
    <d v="2025-06-27T00:00:00"/>
    <n v="4"/>
    <s v="CUST8843"/>
    <s v="Vivaan Kannan"/>
    <x v="0"/>
    <n v="54"/>
    <s v="Senior"/>
    <s v="Bengaluru"/>
    <x v="1"/>
    <x v="1"/>
    <x v="4"/>
    <x v="8"/>
    <n v="7"/>
    <n v="3500"/>
    <n v="10"/>
    <x v="438"/>
    <x v="1"/>
    <n v="7535.25"/>
    <n v="0.34173469387755101"/>
    <x v="2"/>
    <s v="Card"/>
    <n v="3"/>
    <s v="Yes"/>
  </r>
  <r>
    <s v="ORD03418"/>
    <d v="2025-06-15T00:00:00"/>
    <s v="2025"/>
    <n v="6"/>
    <x v="5"/>
    <d v="2025-06-16T00:00:00"/>
    <n v="1"/>
    <s v="CUST5813"/>
    <s v="Hrishita Golla"/>
    <x v="0"/>
    <n v="19"/>
    <s v="Teen"/>
    <s v="Pune"/>
    <x v="7"/>
    <x v="3"/>
    <x v="3"/>
    <x v="17"/>
    <n v="6"/>
    <n v="450"/>
    <n v="10"/>
    <x v="429"/>
    <x v="0"/>
    <n v="563.41"/>
    <n v="0.23185596707818928"/>
    <x v="2"/>
    <s v="UPI"/>
    <n v="4"/>
    <s v="No"/>
  </r>
  <r>
    <s v="ORD03458"/>
    <d v="2025-06-11T00:00:00"/>
    <s v="2025"/>
    <n v="6"/>
    <x v="5"/>
    <d v="2025-06-12T00:00:00"/>
    <n v="1"/>
    <s v="CUST1130"/>
    <s v="Aarav Reddy"/>
    <x v="1"/>
    <n v="24"/>
    <s v="Senior"/>
    <s v="Kolkata"/>
    <x v="3"/>
    <x v="2"/>
    <x v="1"/>
    <x v="10"/>
    <n v="5"/>
    <n v="25000"/>
    <n v="5"/>
    <x v="324"/>
    <x v="1"/>
    <n v="20739.73"/>
    <n v="0.17465035789473685"/>
    <x v="2"/>
    <s v="UPI"/>
    <n v="2"/>
    <s v="No"/>
  </r>
  <r>
    <s v="ORD03462"/>
    <d v="2024-06-23T00:00:00"/>
    <s v="2024"/>
    <n v="6"/>
    <x v="5"/>
    <d v="2024-06-25T00:00:00"/>
    <n v="2"/>
    <s v="CUST1111"/>
    <s v="Sahil Ramaswamy"/>
    <x v="0"/>
    <n v="24"/>
    <s v="Senior"/>
    <s v="Patna"/>
    <x v="9"/>
    <x v="2"/>
    <x v="3"/>
    <x v="20"/>
    <n v="8"/>
    <n v="1500"/>
    <n v="5"/>
    <x v="205"/>
    <x v="1"/>
    <n v="4188.17"/>
    <n v="0.36738333333333334"/>
    <x v="1"/>
    <s v="Cash"/>
    <n v="5"/>
    <s v="No"/>
  </r>
  <r>
    <s v="ORD03468"/>
    <d v="2024-06-21T00:00:00"/>
    <s v="2024"/>
    <n v="6"/>
    <x v="5"/>
    <d v="2024-06-25T00:00:00"/>
    <n v="4"/>
    <s v="CUST1814"/>
    <s v="Bhavin Bath"/>
    <x v="1"/>
    <n v="34"/>
    <s v="Senior"/>
    <s v="Lucknow"/>
    <x v="0"/>
    <x v="0"/>
    <x v="4"/>
    <x v="13"/>
    <n v="3"/>
    <n v="4500"/>
    <n v="10"/>
    <x v="447"/>
    <x v="1"/>
    <n v="3459.49"/>
    <n v="0.28473168724279835"/>
    <x v="2"/>
    <s v="Card"/>
    <n v="1"/>
    <s v="No"/>
  </r>
  <r>
    <s v="ORD03473"/>
    <d v="2024-06-02T00:00:00"/>
    <s v="2024"/>
    <n v="6"/>
    <x v="5"/>
    <d v="2024-06-06T00:00:00"/>
    <n v="4"/>
    <s v="CUST1307"/>
    <s v="Sahil Sathe"/>
    <x v="0"/>
    <n v="62"/>
    <s v="Senior"/>
    <s v="Ahmedabad"/>
    <x v="5"/>
    <x v="3"/>
    <x v="1"/>
    <x v="2"/>
    <n v="6"/>
    <n v="55000"/>
    <n v="0"/>
    <x v="290"/>
    <x v="1"/>
    <n v="122243.31"/>
    <n v="0.3704342727272727"/>
    <x v="2"/>
    <s v="UPI"/>
    <n v="5"/>
    <s v="No"/>
  </r>
  <r>
    <s v="ORD03487"/>
    <d v="2025-06-05T00:00:00"/>
    <s v="2025"/>
    <n v="6"/>
    <x v="5"/>
    <d v="2025-06-12T00:00:00"/>
    <n v="7"/>
    <s v="CUST7155"/>
    <s v="Kanav Babu"/>
    <x v="1"/>
    <n v="30"/>
    <s v="Senior"/>
    <s v="Chennai"/>
    <x v="6"/>
    <x v="1"/>
    <x v="1"/>
    <x v="18"/>
    <n v="3"/>
    <n v="18000"/>
    <n v="5"/>
    <x v="279"/>
    <x v="1"/>
    <n v="17227.599999999999"/>
    <n v="0.33582066276803119"/>
    <x v="1"/>
    <s v="Card"/>
    <n v="3"/>
    <s v="No"/>
  </r>
  <r>
    <s v="ORD03488"/>
    <d v="2025-06-24T00:00:00"/>
    <s v="2025"/>
    <n v="6"/>
    <x v="5"/>
    <d v="2025-06-28T00:00:00"/>
    <n v="4"/>
    <s v="CUST5394"/>
    <s v="Vaibhav Shukla"/>
    <x v="0"/>
    <n v="57"/>
    <s v="Senior"/>
    <s v="Jaipur"/>
    <x v="2"/>
    <x v="0"/>
    <x v="0"/>
    <x v="4"/>
    <n v="4"/>
    <n v="3200"/>
    <n v="25"/>
    <x v="196"/>
    <x v="0"/>
    <n v="1423.37"/>
    <n v="0.14826770833333333"/>
    <x v="1"/>
    <s v="Card"/>
    <n v="4"/>
    <s v="No"/>
  </r>
  <r>
    <s v="ORD03492"/>
    <d v="2024-06-30T00:00:00"/>
    <s v="2024"/>
    <n v="6"/>
    <x v="5"/>
    <d v="2024-07-01T00:00:00"/>
    <n v="1"/>
    <s v="CUST6159"/>
    <s v="Ira Gokhale"/>
    <x v="0"/>
    <n v="21"/>
    <s v="Senior"/>
    <s v="Pune"/>
    <x v="7"/>
    <x v="3"/>
    <x v="3"/>
    <x v="6"/>
    <n v="3"/>
    <n v="1200"/>
    <n v="15"/>
    <x v="178"/>
    <x v="0"/>
    <n v="675.65"/>
    <n v="0.22080065359477125"/>
    <x v="0"/>
    <s v="UPI"/>
    <n v="5"/>
    <s v="Yes"/>
  </r>
  <r>
    <s v="ORD03497"/>
    <d v="2025-06-03T00:00:00"/>
    <s v="2025"/>
    <n v="6"/>
    <x v="5"/>
    <d v="2025-06-10T00:00:00"/>
    <n v="7"/>
    <s v="CUST6661"/>
    <s v="Devansh Chada"/>
    <x v="0"/>
    <n v="64"/>
    <s v="Senior"/>
    <s v="Ahmedabad"/>
    <x v="5"/>
    <x v="3"/>
    <x v="1"/>
    <x v="10"/>
    <n v="2"/>
    <n v="25000"/>
    <n v="20"/>
    <x v="39"/>
    <x v="1"/>
    <n v="9108.56"/>
    <n v="0.227714"/>
    <x v="0"/>
    <s v="Cash"/>
    <n v="1"/>
    <s v="No"/>
  </r>
  <r>
    <s v="ORD03501"/>
    <d v="2024-06-16T00:00:00"/>
    <s v="2024"/>
    <n v="6"/>
    <x v="5"/>
    <d v="2024-06-23T00:00:00"/>
    <n v="7"/>
    <s v="CUST1743"/>
    <s v="Miraan Madan"/>
    <x v="1"/>
    <n v="23"/>
    <s v="Senior"/>
    <s v="Chennai"/>
    <x v="6"/>
    <x v="1"/>
    <x v="4"/>
    <x v="16"/>
    <n v="4"/>
    <n v="800"/>
    <n v="15"/>
    <x v="154"/>
    <x v="0"/>
    <n v="1028.67"/>
    <n v="0.37818750000000001"/>
    <x v="2"/>
    <s v="Cash"/>
    <n v="3"/>
    <s v="No"/>
  </r>
  <r>
    <s v="ORD03507"/>
    <d v="2024-06-01T00:00:00"/>
    <s v="2024"/>
    <n v="6"/>
    <x v="5"/>
    <d v="2024-06-08T00:00:00"/>
    <n v="7"/>
    <s v="CUST9950"/>
    <s v="Trisha Chand"/>
    <x v="1"/>
    <n v="42"/>
    <s v="Senior"/>
    <s v="Delhi"/>
    <x v="4"/>
    <x v="0"/>
    <x v="0"/>
    <x v="23"/>
    <n v="8"/>
    <n v="900"/>
    <n v="0"/>
    <x v="69"/>
    <x v="0"/>
    <n v="1194.31"/>
    <n v="0.16587638888888889"/>
    <x v="1"/>
    <s v="Card"/>
    <n v="2"/>
    <s v="No"/>
  </r>
  <r>
    <s v="ORD03514"/>
    <d v="2025-06-06T00:00:00"/>
    <s v="2025"/>
    <n v="6"/>
    <x v="5"/>
    <d v="2025-06-11T00:00:00"/>
    <n v="5"/>
    <s v="CUST8255"/>
    <s v="Aniruddh Khare"/>
    <x v="0"/>
    <n v="31"/>
    <s v="Senior"/>
    <s v="Bengaluru"/>
    <x v="1"/>
    <x v="1"/>
    <x v="1"/>
    <x v="18"/>
    <n v="1"/>
    <n v="18000"/>
    <n v="20"/>
    <x v="134"/>
    <x v="1"/>
    <n v="5410.88"/>
    <n v="0.37575555555555556"/>
    <x v="1"/>
    <s v="Cash"/>
    <n v="5"/>
    <s v="No"/>
  </r>
  <r>
    <s v="ORD03555"/>
    <d v="2024-06-20T00:00:00"/>
    <s v="2024"/>
    <n v="6"/>
    <x v="5"/>
    <d v="2024-06-23T00:00:00"/>
    <n v="3"/>
    <s v="CUST8411"/>
    <s v="Azad Kakar"/>
    <x v="0"/>
    <n v="51"/>
    <s v="Senior"/>
    <s v="Chennai"/>
    <x v="6"/>
    <x v="1"/>
    <x v="3"/>
    <x v="20"/>
    <n v="1"/>
    <n v="1500"/>
    <n v="0"/>
    <x v="65"/>
    <x v="0"/>
    <n v="454.81"/>
    <n v="0.30320666666666668"/>
    <x v="1"/>
    <s v="Cash"/>
    <n v="3"/>
    <s v="No"/>
  </r>
  <r>
    <s v="ORD03563"/>
    <d v="2025-06-25T00:00:00"/>
    <s v="2025"/>
    <n v="6"/>
    <x v="5"/>
    <d v="2025-06-27T00:00:00"/>
    <n v="2"/>
    <s v="CUST2589"/>
    <s v="Veer Borah"/>
    <x v="1"/>
    <n v="59"/>
    <s v="Senior"/>
    <s v="Pune"/>
    <x v="7"/>
    <x v="3"/>
    <x v="4"/>
    <x v="24"/>
    <n v="5"/>
    <n v="1200"/>
    <n v="0"/>
    <x v="32"/>
    <x v="0"/>
    <n v="1453.2"/>
    <n v="0.2422"/>
    <x v="0"/>
    <s v="UPI"/>
    <n v="5"/>
    <s v="No"/>
  </r>
  <r>
    <s v="ORD03583"/>
    <d v="2024-06-09T00:00:00"/>
    <s v="2024"/>
    <n v="6"/>
    <x v="5"/>
    <d v="2024-06-15T00:00:00"/>
    <n v="6"/>
    <s v="CUST2027"/>
    <s v="Ryan Tara"/>
    <x v="1"/>
    <n v="24"/>
    <s v="Senior"/>
    <s v="Lucknow"/>
    <x v="0"/>
    <x v="0"/>
    <x v="1"/>
    <x v="10"/>
    <n v="7"/>
    <n v="25000"/>
    <n v="20"/>
    <x v="232"/>
    <x v="1"/>
    <n v="23636.87"/>
    <n v="0.1688347857142857"/>
    <x v="0"/>
    <s v="Cash"/>
    <n v="1"/>
    <s v="No"/>
  </r>
  <r>
    <s v="ORD03593"/>
    <d v="2024-06-01T00:00:00"/>
    <s v="2024"/>
    <n v="6"/>
    <x v="5"/>
    <d v="2024-06-06T00:00:00"/>
    <n v="5"/>
    <s v="CUST6363"/>
    <s v="Nitara Doctor"/>
    <x v="1"/>
    <n v="61"/>
    <s v="Senior"/>
    <s v="Chennai"/>
    <x v="6"/>
    <x v="1"/>
    <x v="3"/>
    <x v="21"/>
    <n v="3"/>
    <n v="60"/>
    <n v="5"/>
    <x v="275"/>
    <x v="0"/>
    <n v="40.020000000000003"/>
    <n v="0.23403508771929826"/>
    <x v="0"/>
    <s v="Card"/>
    <n v="3"/>
    <s v="No"/>
  </r>
  <r>
    <s v="ORD03599"/>
    <d v="2024-06-27T00:00:00"/>
    <s v="2024"/>
    <n v="6"/>
    <x v="5"/>
    <d v="2024-07-03T00:00:00"/>
    <n v="6"/>
    <s v="CUST9572"/>
    <s v="Indrajit Dass"/>
    <x v="0"/>
    <n v="37"/>
    <s v="Senior"/>
    <s v="Lucknow"/>
    <x v="0"/>
    <x v="0"/>
    <x v="2"/>
    <x v="12"/>
    <n v="5"/>
    <n v="25000"/>
    <n v="0"/>
    <x v="313"/>
    <x v="1"/>
    <n v="35431.31"/>
    <n v="0.28345048"/>
    <x v="0"/>
    <s v="Card"/>
    <n v="5"/>
    <s v="No"/>
  </r>
  <r>
    <s v="ORD03603"/>
    <d v="2025-06-05T00:00:00"/>
    <s v="2025"/>
    <n v="6"/>
    <x v="5"/>
    <d v="2025-06-06T00:00:00"/>
    <n v="1"/>
    <s v="CUST4523"/>
    <s v="Purab Bobal"/>
    <x v="1"/>
    <n v="24"/>
    <s v="Senior"/>
    <s v="Pune"/>
    <x v="7"/>
    <x v="3"/>
    <x v="3"/>
    <x v="22"/>
    <n v="6"/>
    <n v="300"/>
    <n v="15"/>
    <x v="108"/>
    <x v="0"/>
    <n v="232.69"/>
    <n v="0.15208496732026144"/>
    <x v="1"/>
    <s v="UPI"/>
    <n v="5"/>
    <s v="No"/>
  </r>
  <r>
    <s v="ORD03606"/>
    <d v="2024-06-28T00:00:00"/>
    <s v="2024"/>
    <n v="6"/>
    <x v="5"/>
    <d v="2024-07-05T00:00:00"/>
    <n v="7"/>
    <s v="CUST7372"/>
    <s v="Jiya Yadav"/>
    <x v="1"/>
    <n v="36"/>
    <s v="Senior"/>
    <s v="Ahmedabad"/>
    <x v="5"/>
    <x v="3"/>
    <x v="1"/>
    <x v="10"/>
    <n v="6"/>
    <n v="25000"/>
    <n v="15"/>
    <x v="274"/>
    <x v="1"/>
    <n v="50472.09"/>
    <n v="0.39585952941176467"/>
    <x v="1"/>
    <s v="Cash"/>
    <n v="2"/>
    <s v="No"/>
  </r>
  <r>
    <s v="ORD03634"/>
    <d v="2025-06-17T00:00:00"/>
    <s v="2025"/>
    <n v="6"/>
    <x v="5"/>
    <d v="2025-06-18T00:00:00"/>
    <n v="1"/>
    <s v="CUST8478"/>
    <s v="Siya Kale"/>
    <x v="1"/>
    <n v="25"/>
    <s v="Senior"/>
    <s v="Patna"/>
    <x v="9"/>
    <x v="2"/>
    <x v="0"/>
    <x v="19"/>
    <n v="7"/>
    <n v="1200"/>
    <n v="15"/>
    <x v="48"/>
    <x v="0"/>
    <n v="2030.57"/>
    <n v="0.28439355742296918"/>
    <x v="0"/>
    <s v="UPI"/>
    <n v="3"/>
    <s v="No"/>
  </r>
  <r>
    <s v="ORD03674"/>
    <d v="2025-06-07T00:00:00"/>
    <s v="2025"/>
    <n v="6"/>
    <x v="5"/>
    <d v="2025-06-12T00:00:00"/>
    <n v="5"/>
    <s v="CUST1235"/>
    <s v="Arnav Wali"/>
    <x v="1"/>
    <n v="28"/>
    <s v="Senior"/>
    <s v="Delhi"/>
    <x v="4"/>
    <x v="0"/>
    <x v="4"/>
    <x v="24"/>
    <n v="2"/>
    <n v="1200"/>
    <n v="0"/>
    <x v="64"/>
    <x v="0"/>
    <n v="795.66"/>
    <n v="0.33152500000000001"/>
    <x v="2"/>
    <s v="UPI"/>
    <n v="1"/>
    <s v="No"/>
  </r>
  <r>
    <s v="ORD03697"/>
    <d v="2024-06-18T00:00:00"/>
    <s v="2024"/>
    <n v="6"/>
    <x v="5"/>
    <d v="2024-06-19T00:00:00"/>
    <n v="1"/>
    <s v="CUST7106"/>
    <s v="Kiara Sami"/>
    <x v="0"/>
    <n v="33"/>
    <s v="Senior"/>
    <s v="Lucknow"/>
    <x v="0"/>
    <x v="0"/>
    <x v="0"/>
    <x v="19"/>
    <n v="5"/>
    <n v="1200"/>
    <n v="20"/>
    <x v="7"/>
    <x v="0"/>
    <n v="976.56"/>
    <n v="0.20344999999999999"/>
    <x v="0"/>
    <s v="Cash"/>
    <n v="4"/>
    <s v="No"/>
  </r>
  <r>
    <s v="ORD03716"/>
    <d v="2024-06-07T00:00:00"/>
    <s v="2024"/>
    <n v="6"/>
    <x v="5"/>
    <d v="2024-06-09T00:00:00"/>
    <n v="2"/>
    <s v="CUST9751"/>
    <s v="Lakshay Dubey"/>
    <x v="0"/>
    <n v="33"/>
    <s v="Senior"/>
    <s v="Hyderabad"/>
    <x v="10"/>
    <x v="1"/>
    <x v="2"/>
    <x v="15"/>
    <n v="7"/>
    <n v="15000"/>
    <n v="5"/>
    <x v="448"/>
    <x v="1"/>
    <n v="34307.4"/>
    <n v="0.3439338345864662"/>
    <x v="0"/>
    <s v="Card"/>
    <n v="5"/>
    <s v="No"/>
  </r>
  <r>
    <s v="ORD03718"/>
    <d v="2024-06-03T00:00:00"/>
    <s v="2024"/>
    <n v="6"/>
    <x v="5"/>
    <d v="2024-06-10T00:00:00"/>
    <n v="7"/>
    <s v="CUST5070"/>
    <s v="Sahil Gola"/>
    <x v="1"/>
    <n v="54"/>
    <s v="Senior"/>
    <s v="Bhubaneswar"/>
    <x v="8"/>
    <x v="2"/>
    <x v="4"/>
    <x v="8"/>
    <n v="2"/>
    <n v="3500"/>
    <n v="5"/>
    <x v="303"/>
    <x v="0"/>
    <n v="2738.95"/>
    <n v="0.41187218045112778"/>
    <x v="2"/>
    <s v="Cash"/>
    <n v="4"/>
    <s v="No"/>
  </r>
  <r>
    <s v="ORD03719"/>
    <d v="2024-06-05T00:00:00"/>
    <s v="2024"/>
    <n v="6"/>
    <x v="5"/>
    <d v="2024-06-11T00:00:00"/>
    <n v="6"/>
    <s v="CUST1514"/>
    <s v="Madhav Sandal"/>
    <x v="0"/>
    <n v="62"/>
    <s v="Senior"/>
    <s v="Chennai"/>
    <x v="6"/>
    <x v="1"/>
    <x v="0"/>
    <x v="11"/>
    <n v="4"/>
    <n v="4000"/>
    <n v="10"/>
    <x v="134"/>
    <x v="1"/>
    <n v="1853.84"/>
    <n v="0.12873888888888887"/>
    <x v="2"/>
    <s v="Cash"/>
    <n v="2"/>
    <s v="No"/>
  </r>
  <r>
    <s v="ORD03721"/>
    <d v="2025-06-29T00:00:00"/>
    <s v="2025"/>
    <n v="6"/>
    <x v="5"/>
    <d v="2025-07-04T00:00:00"/>
    <n v="5"/>
    <s v="CUST1646"/>
    <s v="Kimaya Apte"/>
    <x v="0"/>
    <n v="23"/>
    <s v="Senior"/>
    <s v="Kolkata"/>
    <x v="3"/>
    <x v="2"/>
    <x v="2"/>
    <x v="15"/>
    <n v="4"/>
    <n v="15000"/>
    <n v="0"/>
    <x v="310"/>
    <x v="1"/>
    <n v="10501.68"/>
    <n v="0.17502800000000002"/>
    <x v="0"/>
    <s v="Card"/>
    <n v="3"/>
    <s v="No"/>
  </r>
  <r>
    <s v="ORD03722"/>
    <d v="2024-06-23T00:00:00"/>
    <s v="2024"/>
    <n v="6"/>
    <x v="5"/>
    <d v="2024-06-26T00:00:00"/>
    <n v="3"/>
    <s v="CUST3012"/>
    <s v="Vihaan Dayal"/>
    <x v="1"/>
    <n v="58"/>
    <s v="Senior"/>
    <s v="Jaipur"/>
    <x v="2"/>
    <x v="0"/>
    <x v="4"/>
    <x v="24"/>
    <n v="5"/>
    <n v="1200"/>
    <n v="25"/>
    <x v="148"/>
    <x v="0"/>
    <n v="762.6"/>
    <n v="0.16946666666666668"/>
    <x v="0"/>
    <s v="Card"/>
    <n v="4"/>
    <s v="No"/>
  </r>
  <r>
    <s v="ORD03730"/>
    <d v="2025-06-18T00:00:00"/>
    <s v="2025"/>
    <n v="6"/>
    <x v="5"/>
    <d v="2025-06-21T00:00:00"/>
    <n v="3"/>
    <s v="CUST8448"/>
    <s v="Kavya Raman"/>
    <x v="1"/>
    <n v="22"/>
    <s v="Senior"/>
    <s v="Mumbai"/>
    <x v="7"/>
    <x v="3"/>
    <x v="4"/>
    <x v="16"/>
    <n v="8"/>
    <n v="800"/>
    <n v="25"/>
    <x v="7"/>
    <x v="0"/>
    <n v="1701.01"/>
    <n v="0.35437708333333334"/>
    <x v="1"/>
    <s v="UPI"/>
    <n v="1"/>
    <s v="No"/>
  </r>
  <r>
    <s v="ORD03736"/>
    <d v="2024-06-27T00:00:00"/>
    <s v="2024"/>
    <n v="6"/>
    <x v="5"/>
    <d v="2024-06-30T00:00:00"/>
    <n v="3"/>
    <s v="CUST7024"/>
    <s v="Biju Raju"/>
    <x v="1"/>
    <n v="64"/>
    <s v="Senior"/>
    <s v="Delhi"/>
    <x v="4"/>
    <x v="0"/>
    <x v="2"/>
    <x v="12"/>
    <n v="5"/>
    <n v="25000"/>
    <n v="20"/>
    <x v="55"/>
    <x v="1"/>
    <n v="27576.1"/>
    <n v="0.27576099999999998"/>
    <x v="1"/>
    <s v="UPI"/>
    <n v="4"/>
    <s v="No"/>
  </r>
  <r>
    <s v="ORD03742"/>
    <d v="2024-06-16T00:00:00"/>
    <s v="2024"/>
    <n v="6"/>
    <x v="5"/>
    <d v="2024-06-23T00:00:00"/>
    <n v="7"/>
    <s v="CUST1522"/>
    <s v="Khushi Chadha"/>
    <x v="0"/>
    <n v="20"/>
    <s v="Teen"/>
    <s v="Jaipur"/>
    <x v="2"/>
    <x v="0"/>
    <x v="4"/>
    <x v="9"/>
    <n v="1"/>
    <n v="1800"/>
    <n v="10"/>
    <x v="29"/>
    <x v="0"/>
    <n v="501.98"/>
    <n v="0.30986419753086419"/>
    <x v="0"/>
    <s v="UPI"/>
    <n v="5"/>
    <s v="No"/>
  </r>
  <r>
    <s v="ORD03753"/>
    <d v="2025-06-19T00:00:00"/>
    <s v="2025"/>
    <n v="6"/>
    <x v="5"/>
    <d v="2025-06-20T00:00:00"/>
    <n v="1"/>
    <s v="CUST2715"/>
    <s v="Ivana Karnik"/>
    <x v="0"/>
    <n v="47"/>
    <s v="Senior"/>
    <s v="Hyderabad"/>
    <x v="10"/>
    <x v="1"/>
    <x v="4"/>
    <x v="13"/>
    <n v="5"/>
    <n v="4500"/>
    <n v="15"/>
    <x v="207"/>
    <x v="1"/>
    <n v="4337.53"/>
    <n v="0.22679895424836599"/>
    <x v="1"/>
    <s v="Cash"/>
    <n v="4"/>
    <s v="No"/>
  </r>
  <r>
    <s v="ORD03756"/>
    <d v="2024-06-04T00:00:00"/>
    <s v="2024"/>
    <n v="6"/>
    <x v="5"/>
    <d v="2024-06-11T00:00:00"/>
    <n v="7"/>
    <s v="CUST7589"/>
    <s v="Zara Kumer"/>
    <x v="1"/>
    <n v="28"/>
    <s v="Senior"/>
    <s v="Mumbai"/>
    <x v="7"/>
    <x v="3"/>
    <x v="1"/>
    <x v="18"/>
    <n v="1"/>
    <n v="18000"/>
    <n v="10"/>
    <x v="404"/>
    <x v="1"/>
    <n v="5499.32"/>
    <n v="0.33946419753086415"/>
    <x v="2"/>
    <s v="Card"/>
    <n v="2"/>
    <s v="No"/>
  </r>
  <r>
    <s v="ORD03762"/>
    <d v="2025-06-04T00:00:00"/>
    <s v="2025"/>
    <n v="6"/>
    <x v="5"/>
    <d v="2025-06-09T00:00:00"/>
    <n v="5"/>
    <s v="CUST2731"/>
    <s v="Tanya Chakraborty"/>
    <x v="0"/>
    <n v="54"/>
    <s v="Senior"/>
    <s v="Lucknow"/>
    <x v="0"/>
    <x v="0"/>
    <x v="1"/>
    <x v="1"/>
    <n v="7"/>
    <n v="40000"/>
    <n v="15"/>
    <x v="348"/>
    <x v="1"/>
    <n v="25951.13"/>
    <n v="0.10903836134453782"/>
    <x v="0"/>
    <s v="Card"/>
    <n v="3"/>
    <s v="No"/>
  </r>
  <r>
    <s v="ORD03783"/>
    <d v="2025-06-24T00:00:00"/>
    <s v="2025"/>
    <n v="6"/>
    <x v="5"/>
    <d v="2025-06-27T00:00:00"/>
    <n v="3"/>
    <s v="CUST3077"/>
    <s v="Ira Gara"/>
    <x v="1"/>
    <n v="52"/>
    <s v="Senior"/>
    <s v="Lucknow"/>
    <x v="0"/>
    <x v="0"/>
    <x v="1"/>
    <x v="1"/>
    <n v="1"/>
    <n v="40000"/>
    <n v="25"/>
    <x v="80"/>
    <x v="1"/>
    <n v="11515.52"/>
    <n v="0.38385066666666667"/>
    <x v="0"/>
    <s v="Card"/>
    <n v="3"/>
    <s v="No"/>
  </r>
  <r>
    <s v="ORD03798"/>
    <d v="2024-06-04T00:00:00"/>
    <s v="2024"/>
    <n v="6"/>
    <x v="5"/>
    <d v="2024-06-09T00:00:00"/>
    <n v="5"/>
    <s v="CUST2596"/>
    <s v="Lagan Chhabra"/>
    <x v="1"/>
    <n v="23"/>
    <s v="Senior"/>
    <s v="Bhubaneswar"/>
    <x v="8"/>
    <x v="2"/>
    <x v="0"/>
    <x v="0"/>
    <n v="6"/>
    <n v="2500"/>
    <n v="10"/>
    <x v="49"/>
    <x v="1"/>
    <n v="1538.88"/>
    <n v="0.11399111111111111"/>
    <x v="2"/>
    <s v="Card"/>
    <n v="5"/>
    <s v="No"/>
  </r>
  <r>
    <s v="ORD03814"/>
    <d v="2024-06-20T00:00:00"/>
    <s v="2024"/>
    <n v="6"/>
    <x v="5"/>
    <d v="2024-06-23T00:00:00"/>
    <n v="3"/>
    <s v="CUST7638"/>
    <s v="Ehsaan Wali"/>
    <x v="1"/>
    <n v="39"/>
    <s v="Senior"/>
    <s v="Mumbai"/>
    <x v="7"/>
    <x v="3"/>
    <x v="2"/>
    <x v="14"/>
    <n v="8"/>
    <n v="30000"/>
    <n v="20"/>
    <x v="23"/>
    <x v="1"/>
    <n v="52147.14"/>
    <n v="0.27159968750000002"/>
    <x v="1"/>
    <s v="Cash"/>
    <n v="2"/>
    <s v="No"/>
  </r>
  <r>
    <s v="ORD03845"/>
    <d v="2025-06-01T00:00:00"/>
    <s v="2025"/>
    <n v="6"/>
    <x v="5"/>
    <d v="2025-06-04T00:00:00"/>
    <n v="3"/>
    <s v="CUST4929"/>
    <s v="Anahi Gandhi"/>
    <x v="0"/>
    <n v="27"/>
    <s v="Senior"/>
    <s v="Mumbai"/>
    <x v="7"/>
    <x v="3"/>
    <x v="2"/>
    <x v="3"/>
    <n v="1"/>
    <n v="7000"/>
    <n v="0"/>
    <x v="409"/>
    <x v="0"/>
    <n v="2913.55"/>
    <n v="0.41622142857142858"/>
    <x v="1"/>
    <s v="Card"/>
    <n v="2"/>
    <s v="No"/>
  </r>
  <r>
    <s v="ORD03864"/>
    <d v="2024-06-28T00:00:00"/>
    <s v="2024"/>
    <n v="6"/>
    <x v="5"/>
    <d v="2024-07-05T00:00:00"/>
    <n v="7"/>
    <s v="CUST5735"/>
    <s v="Lakshay Som"/>
    <x v="1"/>
    <n v="30"/>
    <s v="Senior"/>
    <s v="Patna"/>
    <x v="9"/>
    <x v="2"/>
    <x v="2"/>
    <x v="3"/>
    <n v="7"/>
    <n v="7000"/>
    <n v="10"/>
    <x v="449"/>
    <x v="1"/>
    <n v="15667.45"/>
    <n v="0.35527097505668936"/>
    <x v="0"/>
    <s v="Cash"/>
    <n v="2"/>
    <s v="No"/>
  </r>
  <r>
    <s v="ORD03873"/>
    <d v="2025-06-19T00:00:00"/>
    <s v="2025"/>
    <n v="6"/>
    <x v="5"/>
    <d v="2025-06-20T00:00:00"/>
    <n v="1"/>
    <s v="CUST6701"/>
    <s v="Badal Krishnamurthy"/>
    <x v="1"/>
    <n v="18"/>
    <s v="Teen"/>
    <s v="Mumbai"/>
    <x v="7"/>
    <x v="3"/>
    <x v="1"/>
    <x v="5"/>
    <n v="8"/>
    <n v="2000"/>
    <n v="20"/>
    <x v="158"/>
    <x v="1"/>
    <n v="4342.09"/>
    <n v="0.33922578125000002"/>
    <x v="0"/>
    <s v="UPI"/>
    <n v="4"/>
    <s v="No"/>
  </r>
  <r>
    <s v="ORD03881"/>
    <d v="2025-06-05T00:00:00"/>
    <s v="2025"/>
    <n v="6"/>
    <x v="5"/>
    <d v="2025-06-12T00:00:00"/>
    <n v="7"/>
    <s v="CUST1965"/>
    <s v="Taimur Kala"/>
    <x v="0"/>
    <n v="56"/>
    <s v="Senior"/>
    <s v="Kolkata"/>
    <x v="3"/>
    <x v="2"/>
    <x v="0"/>
    <x v="0"/>
    <n v="3"/>
    <n v="2500"/>
    <n v="25"/>
    <x v="243"/>
    <x v="0"/>
    <n v="835.31"/>
    <n v="0.14849955555555555"/>
    <x v="2"/>
    <s v="Cash"/>
    <n v="4"/>
    <s v="No"/>
  </r>
  <r>
    <s v="ORD03895"/>
    <d v="2025-06-08T00:00:00"/>
    <s v="2025"/>
    <n v="6"/>
    <x v="5"/>
    <d v="2025-06-12T00:00:00"/>
    <n v="4"/>
    <s v="CUST2510"/>
    <s v="Pranay Chada"/>
    <x v="0"/>
    <n v="58"/>
    <s v="Senior"/>
    <s v="Lucknow"/>
    <x v="0"/>
    <x v="0"/>
    <x v="1"/>
    <x v="5"/>
    <n v="4"/>
    <n v="2000"/>
    <n v="15"/>
    <x v="44"/>
    <x v="0"/>
    <n v="1885.91"/>
    <n v="0.27733970588235296"/>
    <x v="2"/>
    <s v="Card"/>
    <n v="3"/>
    <s v="No"/>
  </r>
  <r>
    <s v="ORD03897"/>
    <d v="2025-06-13T00:00:00"/>
    <s v="2025"/>
    <n v="6"/>
    <x v="5"/>
    <d v="2025-06-20T00:00:00"/>
    <n v="7"/>
    <s v="CUST1665"/>
    <s v="Ayesha Madan"/>
    <x v="1"/>
    <n v="30"/>
    <s v="Senior"/>
    <s v="Jaipur"/>
    <x v="2"/>
    <x v="0"/>
    <x v="4"/>
    <x v="9"/>
    <n v="2"/>
    <n v="1800"/>
    <n v="10"/>
    <x v="271"/>
    <x v="0"/>
    <n v="529.79"/>
    <n v="0.16351543209876543"/>
    <x v="1"/>
    <s v="Card"/>
    <n v="3"/>
    <s v="No"/>
  </r>
  <r>
    <s v="ORD03942"/>
    <d v="2024-06-02T00:00:00"/>
    <s v="2024"/>
    <n v="6"/>
    <x v="5"/>
    <d v="2024-06-07T00:00:00"/>
    <n v="5"/>
    <s v="CUST9237"/>
    <s v="Indrans Dua"/>
    <x v="0"/>
    <n v="19"/>
    <s v="Teen"/>
    <s v="Kolkata"/>
    <x v="3"/>
    <x v="2"/>
    <x v="2"/>
    <x v="14"/>
    <n v="2"/>
    <n v="30000"/>
    <n v="5"/>
    <x v="201"/>
    <x v="1"/>
    <n v="10142.57"/>
    <n v="0.1779398245614035"/>
    <x v="0"/>
    <s v="Card"/>
    <n v="2"/>
    <s v="No"/>
  </r>
  <r>
    <s v="ORD03954"/>
    <d v="2025-06-21T00:00:00"/>
    <s v="2025"/>
    <n v="6"/>
    <x v="5"/>
    <d v="2025-06-24T00:00:00"/>
    <n v="3"/>
    <s v="CUST1042"/>
    <s v="Aayush Chakraborty"/>
    <x v="1"/>
    <n v="57"/>
    <s v="Senior"/>
    <s v="Ahmedabad"/>
    <x v="5"/>
    <x v="3"/>
    <x v="4"/>
    <x v="13"/>
    <n v="7"/>
    <n v="4500"/>
    <n v="0"/>
    <x v="103"/>
    <x v="1"/>
    <n v="9383.7900000000009"/>
    <n v="0.29789809523809524"/>
    <x v="0"/>
    <s v="Cash"/>
    <n v="1"/>
    <s v="No"/>
  </r>
  <r>
    <s v="ORD03980"/>
    <d v="2024-06-23T00:00:00"/>
    <s v="2024"/>
    <n v="6"/>
    <x v="5"/>
    <d v="2024-06-25T00:00:00"/>
    <n v="2"/>
    <s v="CUST6428"/>
    <s v="Inaaya  Kaur"/>
    <x v="1"/>
    <n v="49"/>
    <s v="Senior"/>
    <s v="Chennai"/>
    <x v="6"/>
    <x v="1"/>
    <x v="1"/>
    <x v="2"/>
    <n v="8"/>
    <n v="55000"/>
    <n v="5"/>
    <x v="450"/>
    <x v="1"/>
    <n v="119797.73"/>
    <n v="0.28659744019138755"/>
    <x v="0"/>
    <s v="Cash"/>
    <n v="1"/>
    <s v="No"/>
  </r>
  <r>
    <s v="ORD03989"/>
    <d v="2025-06-03T00:00:00"/>
    <s v="2025"/>
    <n v="6"/>
    <x v="5"/>
    <d v="2025-06-10T00:00:00"/>
    <n v="7"/>
    <s v="CUST6008"/>
    <s v="Tejas Dass"/>
    <x v="0"/>
    <n v="22"/>
    <s v="Senior"/>
    <s v="Mumbai"/>
    <x v="7"/>
    <x v="3"/>
    <x v="4"/>
    <x v="16"/>
    <n v="8"/>
    <n v="800"/>
    <n v="25"/>
    <x v="7"/>
    <x v="0"/>
    <n v="1430.1"/>
    <n v="0.29793749999999997"/>
    <x v="0"/>
    <s v="UPI"/>
    <n v="3"/>
    <s v="No"/>
  </r>
  <r>
    <s v="ORD03995"/>
    <d v="2025-06-28T00:00:00"/>
    <s v="2025"/>
    <n v="6"/>
    <x v="5"/>
    <d v="2025-06-29T00:00:00"/>
    <n v="1"/>
    <s v="CUST2801"/>
    <s v="Vivaan Solanki"/>
    <x v="0"/>
    <n v="41"/>
    <s v="Senior"/>
    <s v="Jaipur"/>
    <x v="2"/>
    <x v="0"/>
    <x v="0"/>
    <x v="4"/>
    <n v="3"/>
    <n v="3200"/>
    <n v="5"/>
    <x v="325"/>
    <x v="0"/>
    <n v="2243.39"/>
    <n v="0.24598574561403508"/>
    <x v="0"/>
    <s v="Cash"/>
    <n v="2"/>
    <s v="No"/>
  </r>
  <r>
    <s v="ORD03996"/>
    <d v="2024-06-30T00:00:00"/>
    <s v="2024"/>
    <n v="6"/>
    <x v="5"/>
    <d v="2024-07-03T00:00:00"/>
    <n v="3"/>
    <s v="CUST9450"/>
    <s v="Ayesha Kade"/>
    <x v="1"/>
    <n v="18"/>
    <s v="Teen"/>
    <s v="Chennai"/>
    <x v="6"/>
    <x v="1"/>
    <x v="3"/>
    <x v="17"/>
    <n v="3"/>
    <n v="450"/>
    <n v="5"/>
    <x v="68"/>
    <x v="0"/>
    <n v="396.14"/>
    <n v="0.3088810916179337"/>
    <x v="0"/>
    <s v="UPI"/>
    <n v="2"/>
    <s v="No"/>
  </r>
  <r>
    <s v="ORD00017"/>
    <d v="2025-07-03T00:00:00"/>
    <s v="2025"/>
    <n v="7"/>
    <x v="6"/>
    <d v="2025-07-10T00:00:00"/>
    <n v="7"/>
    <s v="CUST7669"/>
    <s v="Tanya Vaidya"/>
    <x v="0"/>
    <n v="24"/>
    <s v="Senior"/>
    <s v="Bengaluru"/>
    <x v="1"/>
    <x v="1"/>
    <x v="3"/>
    <x v="17"/>
    <n v="7"/>
    <n v="450"/>
    <n v="15"/>
    <x v="451"/>
    <x v="0"/>
    <n v="767.21"/>
    <n v="0.28653968253968254"/>
    <x v="1"/>
    <s v="Card"/>
    <n v="1"/>
    <s v="No"/>
  </r>
  <r>
    <s v="ORD00025"/>
    <d v="2025-07-03T00:00:00"/>
    <s v="2025"/>
    <n v="7"/>
    <x v="6"/>
    <d v="2025-07-05T00:00:00"/>
    <n v="2"/>
    <s v="CUST7054"/>
    <s v="Piya Kala"/>
    <x v="1"/>
    <n v="28"/>
    <s v="Senior"/>
    <s v="Jaipur"/>
    <x v="2"/>
    <x v="0"/>
    <x v="0"/>
    <x v="23"/>
    <n v="1"/>
    <n v="900"/>
    <n v="25"/>
    <x v="293"/>
    <x v="0"/>
    <n v="110.71"/>
    <n v="0.16401481481481481"/>
    <x v="2"/>
    <s v="Card"/>
    <n v="3"/>
    <s v="No"/>
  </r>
  <r>
    <s v="ORD00029"/>
    <d v="2025-07-01T00:00:00"/>
    <s v="2025"/>
    <n v="7"/>
    <x v="6"/>
    <d v="2025-07-03T00:00:00"/>
    <n v="2"/>
    <s v="CUST1685"/>
    <s v="Samar Baria"/>
    <x v="1"/>
    <n v="41"/>
    <s v="Senior"/>
    <s v="Hyderabad"/>
    <x v="10"/>
    <x v="1"/>
    <x v="4"/>
    <x v="9"/>
    <n v="4"/>
    <n v="1800"/>
    <n v="25"/>
    <x v="234"/>
    <x v="0"/>
    <n v="2235.7199999999998"/>
    <n v="0.41402222222222218"/>
    <x v="0"/>
    <s v="Cash"/>
    <n v="5"/>
    <s v="No"/>
  </r>
  <r>
    <s v="ORD00048"/>
    <d v="2024-07-19T00:00:00"/>
    <s v="2024"/>
    <n v="7"/>
    <x v="6"/>
    <d v="2024-07-24T00:00:00"/>
    <n v="5"/>
    <s v="CUST4571"/>
    <s v="Alia Mahajan"/>
    <x v="1"/>
    <n v="62"/>
    <s v="Senior"/>
    <s v="Pune"/>
    <x v="7"/>
    <x v="3"/>
    <x v="4"/>
    <x v="9"/>
    <n v="2"/>
    <n v="1800"/>
    <n v="5"/>
    <x v="144"/>
    <x v="0"/>
    <n v="384.23"/>
    <n v="0.11234795321637428"/>
    <x v="0"/>
    <s v="Cash"/>
    <n v="1"/>
    <s v="No"/>
  </r>
  <r>
    <s v="ORD00072"/>
    <d v="2025-07-26T00:00:00"/>
    <s v="2025"/>
    <n v="7"/>
    <x v="6"/>
    <d v="2025-07-29T00:00:00"/>
    <n v="3"/>
    <s v="CUST7798"/>
    <s v="Dhruv Swamy"/>
    <x v="1"/>
    <n v="50"/>
    <s v="Senior"/>
    <s v="Pune"/>
    <x v="7"/>
    <x v="3"/>
    <x v="1"/>
    <x v="5"/>
    <n v="5"/>
    <n v="2000"/>
    <n v="20"/>
    <x v="94"/>
    <x v="0"/>
    <n v="1976.21"/>
    <n v="0.24702625"/>
    <x v="0"/>
    <s v="Cash"/>
    <n v="4"/>
    <s v="No"/>
  </r>
  <r>
    <s v="ORD00078"/>
    <d v="2024-07-15T00:00:00"/>
    <s v="2024"/>
    <n v="7"/>
    <x v="6"/>
    <d v="2024-07-18T00:00:00"/>
    <n v="3"/>
    <s v="CUST7141"/>
    <s v="Raghav Butala"/>
    <x v="1"/>
    <n v="27"/>
    <s v="Senior"/>
    <s v="Mumbai"/>
    <x v="7"/>
    <x v="3"/>
    <x v="0"/>
    <x v="4"/>
    <n v="3"/>
    <n v="3200"/>
    <n v="5"/>
    <x v="325"/>
    <x v="0"/>
    <n v="3545.18"/>
    <n v="0.38872587719298246"/>
    <x v="1"/>
    <s v="Cash"/>
    <n v="5"/>
    <s v="No"/>
  </r>
  <r>
    <s v="ORD00114"/>
    <d v="2024-07-29T00:00:00"/>
    <s v="2024"/>
    <n v="7"/>
    <x v="6"/>
    <d v="2024-08-04T00:00:00"/>
    <n v="6"/>
    <s v="CUST7333"/>
    <s v="Manjari Iyer"/>
    <x v="1"/>
    <n v="34"/>
    <s v="Senior"/>
    <s v="Patna"/>
    <x v="9"/>
    <x v="2"/>
    <x v="0"/>
    <x v="19"/>
    <n v="6"/>
    <n v="1200"/>
    <n v="0"/>
    <x v="69"/>
    <x v="0"/>
    <n v="1771.5"/>
    <n v="0.24604166666666666"/>
    <x v="0"/>
    <s v="Cash"/>
    <n v="2"/>
    <s v="No"/>
  </r>
  <r>
    <s v="ORD00115"/>
    <d v="2025-07-29T00:00:00"/>
    <s v="2025"/>
    <n v="7"/>
    <x v="6"/>
    <d v="2025-08-04T00:00:00"/>
    <n v="6"/>
    <s v="CUST7421"/>
    <s v="Pranay Shankar"/>
    <x v="0"/>
    <n v="56"/>
    <s v="Senior"/>
    <s v="Patna"/>
    <x v="9"/>
    <x v="2"/>
    <x v="1"/>
    <x v="5"/>
    <n v="7"/>
    <n v="2000"/>
    <n v="25"/>
    <x v="165"/>
    <x v="1"/>
    <n v="1815.64"/>
    <n v="0.17291809523809526"/>
    <x v="1"/>
    <s v="Cash"/>
    <n v="2"/>
    <s v="No"/>
  </r>
  <r>
    <s v="ORD00118"/>
    <d v="2024-07-30T00:00:00"/>
    <s v="2024"/>
    <n v="7"/>
    <x v="6"/>
    <d v="2024-08-01T00:00:00"/>
    <n v="2"/>
    <s v="CUST3962"/>
    <s v="Himmat Sundaram"/>
    <x v="0"/>
    <n v="64"/>
    <s v="Senior"/>
    <s v="Jaipur"/>
    <x v="2"/>
    <x v="0"/>
    <x v="1"/>
    <x v="1"/>
    <n v="6"/>
    <n v="40000"/>
    <n v="25"/>
    <x v="152"/>
    <x v="1"/>
    <n v="35666.1"/>
    <n v="0.19814499999999999"/>
    <x v="1"/>
    <s v="UPI"/>
    <n v="4"/>
    <s v="No"/>
  </r>
  <r>
    <s v="ORD00120"/>
    <d v="2025-07-07T00:00:00"/>
    <s v="2025"/>
    <n v="7"/>
    <x v="6"/>
    <d v="2025-07-14T00:00:00"/>
    <n v="7"/>
    <s v="CUST4271"/>
    <s v="Zoya Behl"/>
    <x v="0"/>
    <n v="34"/>
    <s v="Senior"/>
    <s v="Hyderabad"/>
    <x v="10"/>
    <x v="1"/>
    <x v="3"/>
    <x v="17"/>
    <n v="2"/>
    <n v="450"/>
    <n v="25"/>
    <x v="293"/>
    <x v="0"/>
    <n v="103.91"/>
    <n v="0.15394074074074074"/>
    <x v="2"/>
    <s v="UPI"/>
    <n v="1"/>
    <s v="No"/>
  </r>
  <r>
    <s v="ORD00139"/>
    <d v="2024-07-05T00:00:00"/>
    <s v="2024"/>
    <n v="7"/>
    <x v="6"/>
    <d v="2024-07-06T00:00:00"/>
    <n v="1"/>
    <s v="CUST3053"/>
    <s v="Bhamini Borra"/>
    <x v="1"/>
    <n v="59"/>
    <s v="Senior"/>
    <s v="Bengaluru"/>
    <x v="1"/>
    <x v="1"/>
    <x v="3"/>
    <x v="22"/>
    <n v="6"/>
    <n v="300"/>
    <n v="5"/>
    <x v="284"/>
    <x v="0"/>
    <n v="244.04"/>
    <n v="0.14271345029239765"/>
    <x v="2"/>
    <s v="Card"/>
    <n v="5"/>
    <s v="No"/>
  </r>
  <r>
    <s v="ORD00144"/>
    <d v="2024-07-17T00:00:00"/>
    <s v="2024"/>
    <n v="7"/>
    <x v="6"/>
    <d v="2024-07-18T00:00:00"/>
    <n v="1"/>
    <s v="CUST3589"/>
    <s v="Abram Bose"/>
    <x v="1"/>
    <n v="44"/>
    <s v="Senior"/>
    <s v="Jaipur"/>
    <x v="2"/>
    <x v="0"/>
    <x v="3"/>
    <x v="20"/>
    <n v="6"/>
    <n v="1500"/>
    <n v="20"/>
    <x v="69"/>
    <x v="0"/>
    <n v="2877.95"/>
    <n v="0.39971527777777777"/>
    <x v="0"/>
    <s v="UPI"/>
    <n v="3"/>
    <s v="No"/>
  </r>
  <r>
    <s v="ORD00168"/>
    <d v="2024-07-04T00:00:00"/>
    <s v="2024"/>
    <n v="7"/>
    <x v="6"/>
    <d v="2024-07-08T00:00:00"/>
    <n v="4"/>
    <s v="CUST7121"/>
    <s v="Vaibhav Baria"/>
    <x v="1"/>
    <n v="62"/>
    <s v="Senior"/>
    <s v="Lucknow"/>
    <x v="0"/>
    <x v="0"/>
    <x v="3"/>
    <x v="21"/>
    <n v="4"/>
    <n v="60"/>
    <n v="5"/>
    <x v="219"/>
    <x v="0"/>
    <n v="48.31"/>
    <n v="0.21188596491228071"/>
    <x v="2"/>
    <s v="Cash"/>
    <n v="5"/>
    <s v="No"/>
  </r>
  <r>
    <s v="ORD00176"/>
    <d v="2025-07-13T00:00:00"/>
    <s v="2025"/>
    <n v="7"/>
    <x v="6"/>
    <d v="2025-07-17T00:00:00"/>
    <n v="4"/>
    <s v="CUST4839"/>
    <s v="Akarsh Ghose"/>
    <x v="0"/>
    <n v="21"/>
    <s v="Senior"/>
    <s v="Chennai"/>
    <x v="6"/>
    <x v="1"/>
    <x v="0"/>
    <x v="23"/>
    <n v="4"/>
    <n v="900"/>
    <n v="25"/>
    <x v="31"/>
    <x v="0"/>
    <n v="670.58"/>
    <n v="0.24836296296296298"/>
    <x v="1"/>
    <s v="UPI"/>
    <n v="5"/>
    <s v="No"/>
  </r>
  <r>
    <s v="ORD00179"/>
    <d v="2025-07-18T00:00:00"/>
    <s v="2025"/>
    <n v="7"/>
    <x v="6"/>
    <d v="2025-07-22T00:00:00"/>
    <n v="4"/>
    <s v="CUST4948"/>
    <s v="Nirvaan Vora"/>
    <x v="0"/>
    <n v="37"/>
    <s v="Senior"/>
    <s v="Patna"/>
    <x v="9"/>
    <x v="2"/>
    <x v="2"/>
    <x v="7"/>
    <n v="1"/>
    <n v="5000"/>
    <n v="20"/>
    <x v="57"/>
    <x v="0"/>
    <n v="1222.25"/>
    <n v="0.30556250000000001"/>
    <x v="2"/>
    <s v="UPI"/>
    <n v="4"/>
    <s v="No"/>
  </r>
  <r>
    <s v="ORD00214"/>
    <d v="2024-07-08T00:00:00"/>
    <s v="2024"/>
    <n v="7"/>
    <x v="6"/>
    <d v="2024-07-13T00:00:00"/>
    <n v="5"/>
    <s v="CUST1878"/>
    <s v="Priyansh Saraf"/>
    <x v="1"/>
    <n v="18"/>
    <s v="Teen"/>
    <s v="Jaipur"/>
    <x v="2"/>
    <x v="0"/>
    <x v="2"/>
    <x v="15"/>
    <n v="7"/>
    <n v="15000"/>
    <n v="20"/>
    <x v="18"/>
    <x v="1"/>
    <n v="22940.12"/>
    <n v="0.27309666666666665"/>
    <x v="0"/>
    <s v="UPI"/>
    <n v="4"/>
    <s v="No"/>
  </r>
  <r>
    <s v="ORD00225"/>
    <d v="2024-07-11T00:00:00"/>
    <s v="2024"/>
    <n v="7"/>
    <x v="6"/>
    <d v="2024-07-17T00:00:00"/>
    <n v="6"/>
    <s v="CUST3711"/>
    <s v="Manikya Gala"/>
    <x v="0"/>
    <n v="43"/>
    <s v="Senior"/>
    <s v="Bhubaneswar"/>
    <x v="8"/>
    <x v="2"/>
    <x v="4"/>
    <x v="9"/>
    <n v="7"/>
    <n v="1800"/>
    <n v="25"/>
    <x v="161"/>
    <x v="0"/>
    <n v="3950.86"/>
    <n v="0.41808042328042327"/>
    <x v="0"/>
    <s v="Card"/>
    <n v="1"/>
    <s v="Yes"/>
  </r>
  <r>
    <s v="ORD00237"/>
    <d v="2024-07-02T00:00:00"/>
    <s v="2024"/>
    <n v="7"/>
    <x v="6"/>
    <d v="2024-07-07T00:00:00"/>
    <n v="5"/>
    <s v="CUST2262"/>
    <s v="Abram Issac"/>
    <x v="1"/>
    <n v="47"/>
    <s v="Senior"/>
    <s v="Lucknow"/>
    <x v="0"/>
    <x v="0"/>
    <x v="4"/>
    <x v="16"/>
    <n v="8"/>
    <n v="800"/>
    <n v="20"/>
    <x v="141"/>
    <x v="0"/>
    <n v="2004.95"/>
    <n v="0.39159179687500001"/>
    <x v="2"/>
    <s v="Cash"/>
    <n v="2"/>
    <s v="No"/>
  </r>
  <r>
    <s v="ORD00247"/>
    <d v="2024-07-20T00:00:00"/>
    <s v="2024"/>
    <n v="7"/>
    <x v="6"/>
    <d v="2024-07-23T00:00:00"/>
    <n v="3"/>
    <s v="CUST8591"/>
    <s v="Saanvi Bora"/>
    <x v="1"/>
    <n v="25"/>
    <s v="Senior"/>
    <s v="Bengaluru"/>
    <x v="1"/>
    <x v="1"/>
    <x v="2"/>
    <x v="14"/>
    <n v="1"/>
    <n v="30000"/>
    <n v="5"/>
    <x v="131"/>
    <x v="1"/>
    <n v="4486.6499999999996"/>
    <n v="0.15742631578947366"/>
    <x v="1"/>
    <s v="Card"/>
    <n v="3"/>
    <s v="No"/>
  </r>
  <r>
    <s v="ORD00273"/>
    <d v="2024-07-15T00:00:00"/>
    <s v="2024"/>
    <n v="7"/>
    <x v="6"/>
    <d v="2024-07-22T00:00:00"/>
    <n v="7"/>
    <s v="CUST5225"/>
    <s v="Ahana  Sanghvi"/>
    <x v="1"/>
    <n v="64"/>
    <s v="Senior"/>
    <s v="Bengaluru"/>
    <x v="1"/>
    <x v="1"/>
    <x v="1"/>
    <x v="1"/>
    <n v="7"/>
    <n v="40000"/>
    <n v="20"/>
    <x v="452"/>
    <x v="1"/>
    <n v="75231.66"/>
    <n v="0.33585562499999999"/>
    <x v="2"/>
    <s v="Cash"/>
    <n v="3"/>
    <s v="No"/>
  </r>
  <r>
    <s v="ORD00281"/>
    <d v="2024-07-09T00:00:00"/>
    <s v="2024"/>
    <n v="7"/>
    <x v="6"/>
    <d v="2024-07-11T00:00:00"/>
    <n v="2"/>
    <s v="CUST5237"/>
    <s v="Anahi Ben"/>
    <x v="0"/>
    <n v="36"/>
    <s v="Senior"/>
    <s v="Hyderabad"/>
    <x v="10"/>
    <x v="1"/>
    <x v="3"/>
    <x v="6"/>
    <n v="3"/>
    <n v="1200"/>
    <n v="20"/>
    <x v="86"/>
    <x v="0"/>
    <n v="509.93"/>
    <n v="0.17705902777777777"/>
    <x v="1"/>
    <s v="Card"/>
    <n v="2"/>
    <s v="No"/>
  </r>
  <r>
    <s v="ORD00309"/>
    <d v="2024-07-15T00:00:00"/>
    <s v="2024"/>
    <n v="7"/>
    <x v="6"/>
    <d v="2024-07-18T00:00:00"/>
    <n v="3"/>
    <s v="CUST5557"/>
    <s v="Anika Mangal"/>
    <x v="0"/>
    <n v="50"/>
    <s v="Senior"/>
    <s v="Mumbai"/>
    <x v="7"/>
    <x v="3"/>
    <x v="0"/>
    <x v="4"/>
    <n v="7"/>
    <n v="3200"/>
    <n v="5"/>
    <x v="311"/>
    <x v="1"/>
    <n v="8988.8700000000008"/>
    <n v="0.42240930451127823"/>
    <x v="0"/>
    <s v="Card"/>
    <n v="4"/>
    <s v="No"/>
  </r>
  <r>
    <s v="ORD00311"/>
    <d v="2025-07-26T00:00:00"/>
    <s v="2025"/>
    <n v="7"/>
    <x v="6"/>
    <d v="2025-07-31T00:00:00"/>
    <n v="5"/>
    <s v="CUST5990"/>
    <s v="Shlok Mannan"/>
    <x v="0"/>
    <n v="59"/>
    <s v="Senior"/>
    <s v="Bhubaneswar"/>
    <x v="8"/>
    <x v="2"/>
    <x v="3"/>
    <x v="17"/>
    <n v="6"/>
    <n v="450"/>
    <n v="0"/>
    <x v="31"/>
    <x v="0"/>
    <n v="443.32"/>
    <n v="0.16419259259259258"/>
    <x v="1"/>
    <s v="Cash"/>
    <n v="4"/>
    <s v="No"/>
  </r>
  <r>
    <s v="ORD00315"/>
    <d v="2025-07-25T00:00:00"/>
    <s v="2025"/>
    <n v="7"/>
    <x v="6"/>
    <d v="2025-07-26T00:00:00"/>
    <n v="1"/>
    <s v="CUST9689"/>
    <s v="Nitara Sharma"/>
    <x v="0"/>
    <n v="53"/>
    <s v="Senior"/>
    <s v="Delhi"/>
    <x v="4"/>
    <x v="0"/>
    <x v="0"/>
    <x v="4"/>
    <n v="3"/>
    <n v="3200"/>
    <n v="25"/>
    <x v="69"/>
    <x v="0"/>
    <n v="1782.04"/>
    <n v="0.24750555555555556"/>
    <x v="1"/>
    <s v="Cash"/>
    <n v="2"/>
    <s v="No"/>
  </r>
  <r>
    <s v="ORD00318"/>
    <d v="2024-07-02T00:00:00"/>
    <s v="2024"/>
    <n v="7"/>
    <x v="6"/>
    <d v="2024-07-08T00:00:00"/>
    <n v="6"/>
    <s v="CUST3913"/>
    <s v="Miraan Bahri"/>
    <x v="1"/>
    <n v="63"/>
    <s v="Senior"/>
    <s v="Bengaluru"/>
    <x v="1"/>
    <x v="1"/>
    <x v="4"/>
    <x v="24"/>
    <n v="8"/>
    <n v="1200"/>
    <n v="20"/>
    <x v="91"/>
    <x v="0"/>
    <n v="1922.12"/>
    <n v="0.25027604166666667"/>
    <x v="1"/>
    <s v="UPI"/>
    <n v="4"/>
    <s v="No"/>
  </r>
  <r>
    <s v="ORD00322"/>
    <d v="2025-07-31T00:00:00"/>
    <s v="2025"/>
    <n v="7"/>
    <x v="6"/>
    <d v="2025-08-06T00:00:00"/>
    <n v="6"/>
    <s v="CUST5117"/>
    <s v="Romil Soni"/>
    <x v="0"/>
    <n v="57"/>
    <s v="Senior"/>
    <s v="Jaipur"/>
    <x v="2"/>
    <x v="0"/>
    <x v="2"/>
    <x v="14"/>
    <n v="4"/>
    <n v="30000"/>
    <n v="25"/>
    <x v="241"/>
    <x v="1"/>
    <n v="10124.870000000001"/>
    <n v="0.11249855555555556"/>
    <x v="1"/>
    <s v="Card"/>
    <n v="3"/>
    <s v="No"/>
  </r>
  <r>
    <s v="ORD00330"/>
    <d v="2024-07-19T00:00:00"/>
    <s v="2024"/>
    <n v="7"/>
    <x v="6"/>
    <d v="2024-07-25T00:00:00"/>
    <n v="6"/>
    <s v="CUST3519"/>
    <s v="Kanav Banik"/>
    <x v="0"/>
    <n v="47"/>
    <s v="Senior"/>
    <s v="Patna"/>
    <x v="9"/>
    <x v="2"/>
    <x v="4"/>
    <x v="16"/>
    <n v="2"/>
    <n v="800"/>
    <n v="0"/>
    <x v="339"/>
    <x v="0"/>
    <n v="689.61"/>
    <n v="0.43100625000000004"/>
    <x v="1"/>
    <s v="Card"/>
    <n v="3"/>
    <s v="No"/>
  </r>
  <r>
    <s v="ORD00340"/>
    <d v="2024-07-23T00:00:00"/>
    <s v="2024"/>
    <n v="7"/>
    <x v="6"/>
    <d v="2024-07-28T00:00:00"/>
    <n v="5"/>
    <s v="CUST4218"/>
    <s v="Mahika Koshy"/>
    <x v="1"/>
    <n v="64"/>
    <s v="Senior"/>
    <s v="Bhubaneswar"/>
    <x v="8"/>
    <x v="2"/>
    <x v="1"/>
    <x v="2"/>
    <n v="1"/>
    <n v="55000"/>
    <n v="20"/>
    <x v="453"/>
    <x v="1"/>
    <n v="10072.950000000001"/>
    <n v="0.22893068181818182"/>
    <x v="1"/>
    <s v="Card"/>
    <n v="5"/>
    <s v="No"/>
  </r>
  <r>
    <s v="ORD00350"/>
    <d v="2024-07-02T00:00:00"/>
    <s v="2024"/>
    <n v="7"/>
    <x v="6"/>
    <d v="2024-07-07T00:00:00"/>
    <n v="5"/>
    <s v="CUST9369"/>
    <s v="Farhan Sule"/>
    <x v="1"/>
    <n v="28"/>
    <s v="Senior"/>
    <s v="Patna"/>
    <x v="9"/>
    <x v="2"/>
    <x v="4"/>
    <x v="13"/>
    <n v="2"/>
    <n v="4500"/>
    <n v="5"/>
    <x v="95"/>
    <x v="0"/>
    <n v="2715.7"/>
    <n v="0.31762573099415203"/>
    <x v="2"/>
    <s v="Cash"/>
    <n v="2"/>
    <s v="No"/>
  </r>
  <r>
    <s v="ORD00353"/>
    <d v="2025-07-01T00:00:00"/>
    <s v="2025"/>
    <n v="7"/>
    <x v="6"/>
    <d v="2025-07-04T00:00:00"/>
    <n v="3"/>
    <s v="CUST2600"/>
    <s v="Darshit Dutta"/>
    <x v="1"/>
    <n v="26"/>
    <s v="Senior"/>
    <s v="Pune"/>
    <x v="7"/>
    <x v="3"/>
    <x v="3"/>
    <x v="20"/>
    <n v="2"/>
    <n v="1500"/>
    <n v="10"/>
    <x v="31"/>
    <x v="0"/>
    <n v="649.61"/>
    <n v="0.24059629629629631"/>
    <x v="2"/>
    <s v="Card"/>
    <n v="5"/>
    <s v="No"/>
  </r>
  <r>
    <s v="ORD00374"/>
    <d v="2025-07-11T00:00:00"/>
    <s v="2025"/>
    <n v="7"/>
    <x v="6"/>
    <d v="2025-07-13T00:00:00"/>
    <n v="2"/>
    <s v="CUST1983"/>
    <s v="Shray Arora"/>
    <x v="0"/>
    <n v="34"/>
    <s v="Senior"/>
    <s v="Jaipur"/>
    <x v="2"/>
    <x v="0"/>
    <x v="1"/>
    <x v="1"/>
    <n v="6"/>
    <n v="40000"/>
    <n v="10"/>
    <x v="193"/>
    <x v="1"/>
    <n v="69911.27"/>
    <n v="0.32366328703703706"/>
    <x v="0"/>
    <s v="UPI"/>
    <n v="5"/>
    <s v="No"/>
  </r>
  <r>
    <s v="ORD00385"/>
    <d v="2024-07-10T00:00:00"/>
    <s v="2024"/>
    <n v="7"/>
    <x v="6"/>
    <d v="2024-07-11T00:00:00"/>
    <n v="1"/>
    <s v="CUST7917"/>
    <s v="Anika Golla"/>
    <x v="0"/>
    <n v="51"/>
    <s v="Senior"/>
    <s v="Kolkata"/>
    <x v="3"/>
    <x v="2"/>
    <x v="4"/>
    <x v="8"/>
    <n v="5"/>
    <n v="3500"/>
    <n v="15"/>
    <x v="391"/>
    <x v="1"/>
    <n v="5714.97"/>
    <n v="0.38419966386554621"/>
    <x v="0"/>
    <s v="Card"/>
    <n v="1"/>
    <s v="No"/>
  </r>
  <r>
    <s v="ORD00391"/>
    <d v="2024-07-15T00:00:00"/>
    <s v="2024"/>
    <n v="7"/>
    <x v="6"/>
    <d v="2024-07-21T00:00:00"/>
    <n v="6"/>
    <s v="CUST5895"/>
    <s v="Mannat Rattan"/>
    <x v="0"/>
    <n v="41"/>
    <s v="Senior"/>
    <s v="Hyderabad"/>
    <x v="10"/>
    <x v="1"/>
    <x v="2"/>
    <x v="3"/>
    <n v="4"/>
    <n v="7000"/>
    <n v="25"/>
    <x v="9"/>
    <x v="1"/>
    <n v="6258.91"/>
    <n v="0.29804333333333333"/>
    <x v="0"/>
    <s v="Cash"/>
    <n v="1"/>
    <s v="No"/>
  </r>
  <r>
    <s v="ORD00408"/>
    <d v="2025-07-20T00:00:00"/>
    <s v="2025"/>
    <n v="7"/>
    <x v="6"/>
    <d v="2025-07-24T00:00:00"/>
    <n v="4"/>
    <s v="CUST2562"/>
    <s v="Misha Tara"/>
    <x v="1"/>
    <n v="20"/>
    <s v="Teen"/>
    <s v="Patna"/>
    <x v="9"/>
    <x v="2"/>
    <x v="0"/>
    <x v="4"/>
    <n v="2"/>
    <n v="3200"/>
    <n v="0"/>
    <x v="229"/>
    <x v="0"/>
    <n v="815.01"/>
    <n v="0.1273453125"/>
    <x v="0"/>
    <s v="UPI"/>
    <n v="3"/>
    <s v="No"/>
  </r>
  <r>
    <s v="ORD00416"/>
    <d v="2025-07-12T00:00:00"/>
    <s v="2025"/>
    <n v="7"/>
    <x v="6"/>
    <d v="2025-07-17T00:00:00"/>
    <n v="5"/>
    <s v="CUST8913"/>
    <s v="Purab Mahal"/>
    <x v="0"/>
    <n v="62"/>
    <s v="Senior"/>
    <s v="Patna"/>
    <x v="9"/>
    <x v="2"/>
    <x v="1"/>
    <x v="1"/>
    <n v="1"/>
    <n v="40000"/>
    <n v="10"/>
    <x v="298"/>
    <x v="1"/>
    <n v="14053.97"/>
    <n v="0.39038805555555556"/>
    <x v="1"/>
    <s v="Cash"/>
    <n v="3"/>
    <s v="No"/>
  </r>
  <r>
    <s v="ORD00425"/>
    <d v="2024-07-13T00:00:00"/>
    <s v="2024"/>
    <n v="7"/>
    <x v="6"/>
    <d v="2024-07-16T00:00:00"/>
    <n v="3"/>
    <s v="CUST4783"/>
    <s v="Eshani Ranganathan"/>
    <x v="0"/>
    <n v="32"/>
    <s v="Senior"/>
    <s v="Bhubaneswar"/>
    <x v="8"/>
    <x v="2"/>
    <x v="1"/>
    <x v="5"/>
    <n v="2"/>
    <n v="2000"/>
    <n v="25"/>
    <x v="16"/>
    <x v="0"/>
    <n v="531.17999999999995"/>
    <n v="0.17706"/>
    <x v="1"/>
    <s v="UPI"/>
    <n v="2"/>
    <s v="No"/>
  </r>
  <r>
    <s v="ORD00433"/>
    <d v="2025-07-01T00:00:00"/>
    <s v="2025"/>
    <n v="7"/>
    <x v="6"/>
    <d v="2025-07-06T00:00:00"/>
    <n v="5"/>
    <s v="CUST7235"/>
    <s v="Umang Tara"/>
    <x v="0"/>
    <n v="28"/>
    <s v="Senior"/>
    <s v="Ahmedabad"/>
    <x v="5"/>
    <x v="3"/>
    <x v="0"/>
    <x v="19"/>
    <n v="3"/>
    <n v="1200"/>
    <n v="5"/>
    <x v="144"/>
    <x v="0"/>
    <n v="1324.9"/>
    <n v="0.38739766081871346"/>
    <x v="0"/>
    <s v="Cash"/>
    <n v="1"/>
    <s v="No"/>
  </r>
  <r>
    <s v="ORD00445"/>
    <d v="2025-07-19T00:00:00"/>
    <s v="2025"/>
    <n v="7"/>
    <x v="6"/>
    <d v="2025-07-20T00:00:00"/>
    <n v="1"/>
    <s v="CUST3446"/>
    <s v="Samar Deshpande"/>
    <x v="1"/>
    <n v="19"/>
    <s v="Teen"/>
    <s v="Ahmedabad"/>
    <x v="5"/>
    <x v="3"/>
    <x v="3"/>
    <x v="21"/>
    <n v="3"/>
    <n v="60"/>
    <n v="20"/>
    <x v="281"/>
    <x v="0"/>
    <n v="34.270000000000003"/>
    <n v="0.23798611111111112"/>
    <x v="0"/>
    <s v="Cash"/>
    <n v="2"/>
    <s v="No"/>
  </r>
  <r>
    <s v="ORD00467"/>
    <d v="2024-07-20T00:00:00"/>
    <s v="2024"/>
    <n v="7"/>
    <x v="6"/>
    <d v="2024-07-23T00:00:00"/>
    <n v="3"/>
    <s v="CUST1548"/>
    <s v="Akarsh Bhavsar"/>
    <x v="0"/>
    <n v="54"/>
    <s v="Senior"/>
    <s v="Jaipur"/>
    <x v="2"/>
    <x v="0"/>
    <x v="4"/>
    <x v="16"/>
    <n v="8"/>
    <n v="800"/>
    <n v="25"/>
    <x v="7"/>
    <x v="0"/>
    <n v="2025.49"/>
    <n v="0.42197708333333334"/>
    <x v="0"/>
    <s v="UPI"/>
    <n v="5"/>
    <s v="No"/>
  </r>
  <r>
    <s v="ORD00473"/>
    <d v="2025-07-09T00:00:00"/>
    <s v="2025"/>
    <n v="7"/>
    <x v="6"/>
    <d v="2025-07-14T00:00:00"/>
    <n v="5"/>
    <s v="CUST3525"/>
    <s v="Anay Jhaveri"/>
    <x v="1"/>
    <n v="44"/>
    <s v="Senior"/>
    <s v="Delhi"/>
    <x v="4"/>
    <x v="0"/>
    <x v="2"/>
    <x v="7"/>
    <n v="3"/>
    <n v="5000"/>
    <n v="5"/>
    <x v="299"/>
    <x v="1"/>
    <n v="3530.93"/>
    <n v="0.24778456140350877"/>
    <x v="0"/>
    <s v="Card"/>
    <n v="3"/>
    <s v="Yes"/>
  </r>
  <r>
    <s v="ORD00474"/>
    <d v="2025-07-27T00:00:00"/>
    <s v="2025"/>
    <n v="7"/>
    <x v="6"/>
    <d v="2025-07-28T00:00:00"/>
    <n v="1"/>
    <s v="CUST3745"/>
    <s v="Jayesh Dhingra"/>
    <x v="1"/>
    <n v="43"/>
    <s v="Senior"/>
    <s v="Jaipur"/>
    <x v="2"/>
    <x v="0"/>
    <x v="4"/>
    <x v="13"/>
    <n v="4"/>
    <n v="4500"/>
    <n v="15"/>
    <x v="312"/>
    <x v="1"/>
    <n v="3224.8"/>
    <n v="0.21077124183006538"/>
    <x v="2"/>
    <s v="Cash"/>
    <n v="4"/>
    <s v="No"/>
  </r>
  <r>
    <s v="ORD00532"/>
    <d v="2024-07-20T00:00:00"/>
    <s v="2024"/>
    <n v="7"/>
    <x v="6"/>
    <d v="2024-07-23T00:00:00"/>
    <n v="3"/>
    <s v="CUST6939"/>
    <s v="Dhanush Tara"/>
    <x v="0"/>
    <n v="52"/>
    <s v="Senior"/>
    <s v="Kolkata"/>
    <x v="3"/>
    <x v="2"/>
    <x v="4"/>
    <x v="9"/>
    <n v="1"/>
    <n v="1800"/>
    <n v="5"/>
    <x v="284"/>
    <x v="0"/>
    <n v="459.37"/>
    <n v="0.26863742690058479"/>
    <x v="0"/>
    <s v="UPI"/>
    <n v="3"/>
    <s v="No"/>
  </r>
  <r>
    <s v="ORD00549"/>
    <d v="2024-07-31T00:00:00"/>
    <s v="2024"/>
    <n v="7"/>
    <x v="6"/>
    <d v="2024-08-05T00:00:00"/>
    <n v="5"/>
    <s v="CUST5965"/>
    <s v="Farhan Varughese"/>
    <x v="0"/>
    <n v="49"/>
    <s v="Senior"/>
    <s v="Delhi"/>
    <x v="4"/>
    <x v="0"/>
    <x v="2"/>
    <x v="14"/>
    <n v="7"/>
    <n v="30000"/>
    <n v="15"/>
    <x v="443"/>
    <x v="1"/>
    <n v="32593.4"/>
    <n v="0.18259607843137254"/>
    <x v="1"/>
    <s v="Cash"/>
    <n v="5"/>
    <s v="No"/>
  </r>
  <r>
    <s v="ORD00552"/>
    <d v="2025-07-25T00:00:00"/>
    <s v="2025"/>
    <n v="7"/>
    <x v="6"/>
    <d v="2025-07-29T00:00:00"/>
    <n v="4"/>
    <s v="CUST2594"/>
    <s v="Misha Butala"/>
    <x v="1"/>
    <n v="40"/>
    <s v="Senior"/>
    <s v="Ahmedabad"/>
    <x v="5"/>
    <x v="3"/>
    <x v="3"/>
    <x v="17"/>
    <n v="1"/>
    <n v="450"/>
    <n v="25"/>
    <x v="410"/>
    <x v="0"/>
    <n v="123.03"/>
    <n v="0.36453333333333332"/>
    <x v="1"/>
    <s v="Card"/>
    <n v="2"/>
    <s v="No"/>
  </r>
  <r>
    <s v="ORD00555"/>
    <d v="2024-07-19T00:00:00"/>
    <s v="2024"/>
    <n v="7"/>
    <x v="6"/>
    <d v="2024-07-22T00:00:00"/>
    <n v="3"/>
    <s v="CUST9138"/>
    <s v="Kiaan Vala"/>
    <x v="1"/>
    <n v="28"/>
    <s v="Senior"/>
    <s v="Kolkata"/>
    <x v="3"/>
    <x v="2"/>
    <x v="4"/>
    <x v="8"/>
    <n v="7"/>
    <n v="3500"/>
    <n v="5"/>
    <x v="395"/>
    <x v="1"/>
    <n v="6425.46"/>
    <n v="0.27606702470461869"/>
    <x v="1"/>
    <s v="Card"/>
    <n v="1"/>
    <s v="No"/>
  </r>
  <r>
    <s v="ORD00567"/>
    <d v="2025-07-28T00:00:00"/>
    <s v="2025"/>
    <n v="7"/>
    <x v="6"/>
    <d v="2025-08-02T00:00:00"/>
    <n v="5"/>
    <s v="CUST1570"/>
    <s v="Renee Singhal"/>
    <x v="0"/>
    <n v="62"/>
    <s v="Senior"/>
    <s v="Bhubaneswar"/>
    <x v="8"/>
    <x v="2"/>
    <x v="2"/>
    <x v="14"/>
    <n v="7"/>
    <n v="30000"/>
    <n v="10"/>
    <x v="221"/>
    <x v="1"/>
    <n v="42783.519999999997"/>
    <n v="0.22636783068783067"/>
    <x v="1"/>
    <s v="Card"/>
    <n v="3"/>
    <s v="No"/>
  </r>
  <r>
    <s v="ORD00574"/>
    <d v="2024-07-31T00:00:00"/>
    <s v="2024"/>
    <n v="7"/>
    <x v="6"/>
    <d v="2024-08-02T00:00:00"/>
    <n v="2"/>
    <s v="CUST5289"/>
    <s v="Hunar Mander"/>
    <x v="0"/>
    <n v="21"/>
    <s v="Senior"/>
    <s v="Delhi"/>
    <x v="4"/>
    <x v="0"/>
    <x v="0"/>
    <x v="4"/>
    <n v="5"/>
    <n v="3200"/>
    <n v="5"/>
    <x v="146"/>
    <x v="1"/>
    <n v="6366.19"/>
    <n v="0.41882828947368417"/>
    <x v="1"/>
    <s v="Card"/>
    <n v="3"/>
    <s v="No"/>
  </r>
  <r>
    <s v="ORD00616"/>
    <d v="2025-07-21T00:00:00"/>
    <s v="2025"/>
    <n v="7"/>
    <x v="6"/>
    <d v="2025-07-23T00:00:00"/>
    <n v="2"/>
    <s v="CUST2520"/>
    <s v="Ritvik Krishnamurthy"/>
    <x v="1"/>
    <n v="51"/>
    <s v="Senior"/>
    <s v="Ahmedabad"/>
    <x v="5"/>
    <x v="3"/>
    <x v="2"/>
    <x v="3"/>
    <n v="1"/>
    <n v="7000"/>
    <n v="20"/>
    <x v="60"/>
    <x v="0"/>
    <n v="1358.69"/>
    <n v="0.24262321428571429"/>
    <x v="0"/>
    <s v="Cash"/>
    <n v="2"/>
    <s v="No"/>
  </r>
  <r>
    <s v="ORD00635"/>
    <d v="2025-07-09T00:00:00"/>
    <s v="2025"/>
    <n v="7"/>
    <x v="6"/>
    <d v="2025-07-10T00:00:00"/>
    <n v="1"/>
    <s v="CUST9199"/>
    <s v="Aarav Kashyap"/>
    <x v="0"/>
    <n v="27"/>
    <s v="Senior"/>
    <s v="Ahmedabad"/>
    <x v="5"/>
    <x v="3"/>
    <x v="0"/>
    <x v="19"/>
    <n v="4"/>
    <n v="1200"/>
    <n v="20"/>
    <x v="77"/>
    <x v="0"/>
    <n v="447.69"/>
    <n v="0.1165859375"/>
    <x v="2"/>
    <s v="UPI"/>
    <n v="5"/>
    <s v="No"/>
  </r>
  <r>
    <s v="ORD00648"/>
    <d v="2024-07-31T00:00:00"/>
    <s v="2024"/>
    <n v="7"/>
    <x v="6"/>
    <d v="2024-08-04T00:00:00"/>
    <n v="4"/>
    <s v="CUST2219"/>
    <s v="Ira Grover"/>
    <x v="0"/>
    <n v="30"/>
    <s v="Senior"/>
    <s v="Chennai"/>
    <x v="6"/>
    <x v="1"/>
    <x v="4"/>
    <x v="8"/>
    <n v="2"/>
    <n v="3500"/>
    <n v="25"/>
    <x v="98"/>
    <x v="0"/>
    <n v="1213.52"/>
    <n v="0.23114666666666667"/>
    <x v="2"/>
    <s v="Cash"/>
    <n v="1"/>
    <s v="No"/>
  </r>
  <r>
    <s v="ORD00668"/>
    <d v="2025-07-17T00:00:00"/>
    <s v="2025"/>
    <n v="7"/>
    <x v="6"/>
    <d v="2025-07-19T00:00:00"/>
    <n v="2"/>
    <s v="CUST1674"/>
    <s v="Zoya Deep"/>
    <x v="1"/>
    <n v="50"/>
    <s v="Senior"/>
    <s v="Kolkata"/>
    <x v="3"/>
    <x v="2"/>
    <x v="4"/>
    <x v="13"/>
    <n v="8"/>
    <n v="4500"/>
    <n v="15"/>
    <x v="211"/>
    <x v="1"/>
    <n v="9137.86"/>
    <n v="0.29862287581699348"/>
    <x v="0"/>
    <s v="UPI"/>
    <n v="3"/>
    <s v="No"/>
  </r>
  <r>
    <s v="ORD00720"/>
    <d v="2025-07-04T00:00:00"/>
    <s v="2025"/>
    <n v="7"/>
    <x v="6"/>
    <d v="2025-07-06T00:00:00"/>
    <n v="2"/>
    <s v="CUST3792"/>
    <s v="Samaira Iyengar"/>
    <x v="0"/>
    <n v="24"/>
    <s v="Senior"/>
    <s v="Delhi"/>
    <x v="4"/>
    <x v="0"/>
    <x v="1"/>
    <x v="10"/>
    <n v="6"/>
    <n v="25000"/>
    <n v="15"/>
    <x v="274"/>
    <x v="1"/>
    <n v="23178.47"/>
    <n v="0.18179192156862747"/>
    <x v="1"/>
    <s v="UPI"/>
    <n v="2"/>
    <s v="No"/>
  </r>
  <r>
    <s v="ORD00721"/>
    <d v="2025-07-12T00:00:00"/>
    <s v="2025"/>
    <n v="7"/>
    <x v="6"/>
    <d v="2025-07-18T00:00:00"/>
    <n v="6"/>
    <s v="CUST3016"/>
    <s v="Jayan Deep"/>
    <x v="0"/>
    <n v="52"/>
    <s v="Senior"/>
    <s v="Bhubaneswar"/>
    <x v="8"/>
    <x v="2"/>
    <x v="3"/>
    <x v="6"/>
    <n v="6"/>
    <n v="1200"/>
    <n v="5"/>
    <x v="36"/>
    <x v="0"/>
    <n v="847.32"/>
    <n v="0.12387719298245614"/>
    <x v="0"/>
    <s v="UPI"/>
    <n v="5"/>
    <s v="Yes"/>
  </r>
  <r>
    <s v="ORD00727"/>
    <d v="2025-07-03T00:00:00"/>
    <s v="2025"/>
    <n v="7"/>
    <x v="6"/>
    <d v="2025-07-10T00:00:00"/>
    <n v="7"/>
    <s v="CUST4450"/>
    <s v="Kavya Deshmukh"/>
    <x v="0"/>
    <n v="62"/>
    <s v="Senior"/>
    <s v="Patna"/>
    <x v="9"/>
    <x v="2"/>
    <x v="1"/>
    <x v="10"/>
    <n v="8"/>
    <n v="25000"/>
    <n v="25"/>
    <x v="204"/>
    <x v="1"/>
    <n v="46930.09"/>
    <n v="0.31286726666666664"/>
    <x v="1"/>
    <s v="UPI"/>
    <n v="2"/>
    <s v="No"/>
  </r>
  <r>
    <s v="ORD00734"/>
    <d v="2024-07-19T00:00:00"/>
    <s v="2024"/>
    <n v="7"/>
    <x v="6"/>
    <d v="2024-07-24T00:00:00"/>
    <n v="5"/>
    <s v="CUST8856"/>
    <s v="Misha Sastry"/>
    <x v="1"/>
    <n v="62"/>
    <s v="Senior"/>
    <s v="Patna"/>
    <x v="9"/>
    <x v="2"/>
    <x v="1"/>
    <x v="18"/>
    <n v="3"/>
    <n v="18000"/>
    <n v="15"/>
    <x v="305"/>
    <x v="1"/>
    <n v="12876.46"/>
    <n v="0.28053289760348582"/>
    <x v="2"/>
    <s v="Card"/>
    <n v="4"/>
    <s v="No"/>
  </r>
  <r>
    <s v="ORD00737"/>
    <d v="2025-07-21T00:00:00"/>
    <s v="2025"/>
    <n v="7"/>
    <x v="6"/>
    <d v="2025-07-22T00:00:00"/>
    <n v="1"/>
    <s v="CUST5206"/>
    <s v="Ritvik Sule"/>
    <x v="0"/>
    <n v="23"/>
    <s v="Senior"/>
    <s v="Bengaluru"/>
    <x v="1"/>
    <x v="1"/>
    <x v="0"/>
    <x v="23"/>
    <n v="6"/>
    <n v="900"/>
    <n v="20"/>
    <x v="222"/>
    <x v="0"/>
    <n v="1684.54"/>
    <n v="0.38993981481481482"/>
    <x v="2"/>
    <s v="Cash"/>
    <n v="1"/>
    <s v="No"/>
  </r>
  <r>
    <s v="ORD00747"/>
    <d v="2025-07-06T00:00:00"/>
    <s v="2025"/>
    <n v="7"/>
    <x v="6"/>
    <d v="2025-07-09T00:00:00"/>
    <n v="3"/>
    <s v="CUST5519"/>
    <s v="Abram Ramachandran"/>
    <x v="1"/>
    <n v="51"/>
    <s v="Senior"/>
    <s v="Patna"/>
    <x v="9"/>
    <x v="2"/>
    <x v="2"/>
    <x v="14"/>
    <n v="2"/>
    <n v="30000"/>
    <n v="10"/>
    <x v="79"/>
    <x v="1"/>
    <n v="16616.87"/>
    <n v="0.30771981481481481"/>
    <x v="1"/>
    <s v="Card"/>
    <n v="3"/>
    <s v="No"/>
  </r>
  <r>
    <s v="ORD00759"/>
    <d v="2024-07-19T00:00:00"/>
    <s v="2024"/>
    <n v="7"/>
    <x v="6"/>
    <d v="2024-07-26T00:00:00"/>
    <n v="7"/>
    <s v="CUST4874"/>
    <s v="Manikya Dugar"/>
    <x v="0"/>
    <n v="61"/>
    <s v="Senior"/>
    <s v="Ahmedabad"/>
    <x v="5"/>
    <x v="3"/>
    <x v="3"/>
    <x v="21"/>
    <n v="1"/>
    <n v="60"/>
    <n v="15"/>
    <x v="38"/>
    <x v="0"/>
    <n v="14.38"/>
    <n v="0.28196078431372551"/>
    <x v="0"/>
    <s v="Card"/>
    <n v="3"/>
    <s v="No"/>
  </r>
  <r>
    <s v="ORD00766"/>
    <d v="2025-07-27T00:00:00"/>
    <s v="2025"/>
    <n v="7"/>
    <x v="6"/>
    <d v="2025-08-01T00:00:00"/>
    <n v="5"/>
    <s v="CUST7088"/>
    <s v="Mahika Bansal"/>
    <x v="0"/>
    <n v="59"/>
    <s v="Senior"/>
    <s v="Pune"/>
    <x v="7"/>
    <x v="3"/>
    <x v="2"/>
    <x v="12"/>
    <n v="7"/>
    <n v="25000"/>
    <n v="0"/>
    <x v="227"/>
    <x v="1"/>
    <n v="24409.38"/>
    <n v="0.13948217142857144"/>
    <x v="1"/>
    <s v="Card"/>
    <n v="2"/>
    <s v="No"/>
  </r>
  <r>
    <s v="ORD00778"/>
    <d v="2024-07-13T00:00:00"/>
    <s v="2024"/>
    <n v="7"/>
    <x v="6"/>
    <d v="2024-07-20T00:00:00"/>
    <n v="7"/>
    <s v="CUST7458"/>
    <s v="Ivan Batta"/>
    <x v="0"/>
    <n v="22"/>
    <s v="Senior"/>
    <s v="Chennai"/>
    <x v="6"/>
    <x v="1"/>
    <x v="1"/>
    <x v="1"/>
    <n v="4"/>
    <n v="40000"/>
    <n v="15"/>
    <x v="405"/>
    <x v="1"/>
    <n v="17925.36"/>
    <n v="0.13180411764705882"/>
    <x v="1"/>
    <s v="Card"/>
    <n v="4"/>
    <s v="No"/>
  </r>
  <r>
    <s v="ORD00782"/>
    <d v="2025-07-11T00:00:00"/>
    <s v="2025"/>
    <n v="7"/>
    <x v="6"/>
    <d v="2025-07-18T00:00:00"/>
    <n v="7"/>
    <s v="CUST7804"/>
    <s v="Mannat Talwar"/>
    <x v="0"/>
    <n v="18"/>
    <s v="Teen"/>
    <s v="Mumbai"/>
    <x v="7"/>
    <x v="3"/>
    <x v="1"/>
    <x v="10"/>
    <n v="7"/>
    <n v="25000"/>
    <n v="15"/>
    <x v="240"/>
    <x v="1"/>
    <n v="59264.71"/>
    <n v="0.39841821848739495"/>
    <x v="1"/>
    <s v="UPI"/>
    <n v="3"/>
    <s v="No"/>
  </r>
  <r>
    <s v="ORD00787"/>
    <d v="2024-07-15T00:00:00"/>
    <s v="2024"/>
    <n v="7"/>
    <x v="6"/>
    <d v="2024-07-18T00:00:00"/>
    <n v="3"/>
    <s v="CUST9097"/>
    <s v="Tara Sinha"/>
    <x v="1"/>
    <n v="48"/>
    <s v="Senior"/>
    <s v="Patna"/>
    <x v="9"/>
    <x v="2"/>
    <x v="3"/>
    <x v="21"/>
    <n v="6"/>
    <n v="60"/>
    <n v="5"/>
    <x v="454"/>
    <x v="0"/>
    <n v="57.88"/>
    <n v="0.16923976608187136"/>
    <x v="1"/>
    <s v="UPI"/>
    <n v="2"/>
    <s v="No"/>
  </r>
  <r>
    <s v="ORD00800"/>
    <d v="2025-07-12T00:00:00"/>
    <s v="2025"/>
    <n v="7"/>
    <x v="6"/>
    <d v="2025-07-16T00:00:00"/>
    <n v="4"/>
    <s v="CUST9250"/>
    <s v="Divit Deep"/>
    <x v="0"/>
    <n v="50"/>
    <s v="Senior"/>
    <s v="Chennai"/>
    <x v="6"/>
    <x v="1"/>
    <x v="1"/>
    <x v="18"/>
    <n v="7"/>
    <n v="18000"/>
    <n v="15"/>
    <x v="455"/>
    <x v="1"/>
    <n v="26215.360000000001"/>
    <n v="0.24477460317460317"/>
    <x v="2"/>
    <s v="Cash"/>
    <n v="1"/>
    <s v="No"/>
  </r>
  <r>
    <s v="ORD00807"/>
    <d v="2025-07-26T00:00:00"/>
    <s v="2025"/>
    <n v="7"/>
    <x v="6"/>
    <d v="2025-08-02T00:00:00"/>
    <n v="7"/>
    <s v="CUST1130"/>
    <s v="Ahana  Kulkarni"/>
    <x v="0"/>
    <n v="24"/>
    <s v="Senior"/>
    <s v="Pune"/>
    <x v="7"/>
    <x v="3"/>
    <x v="3"/>
    <x v="20"/>
    <n v="7"/>
    <n v="1500"/>
    <n v="0"/>
    <x v="165"/>
    <x v="1"/>
    <n v="3905.29"/>
    <n v="0.37193238095238096"/>
    <x v="0"/>
    <s v="UPI"/>
    <n v="4"/>
    <s v="No"/>
  </r>
  <r>
    <s v="ORD00819"/>
    <d v="2024-07-07T00:00:00"/>
    <s v="2024"/>
    <n v="7"/>
    <x v="6"/>
    <d v="2024-07-11T00:00:00"/>
    <n v="4"/>
    <s v="CUST9924"/>
    <s v="Pihu Varkey"/>
    <x v="0"/>
    <n v="58"/>
    <s v="Senior"/>
    <s v="Jaipur"/>
    <x v="2"/>
    <x v="0"/>
    <x v="0"/>
    <x v="11"/>
    <n v="1"/>
    <n v="4000"/>
    <n v="25"/>
    <x v="16"/>
    <x v="0"/>
    <n v="1045.5999999999999"/>
    <n v="0.34853333333333331"/>
    <x v="0"/>
    <s v="Cash"/>
    <n v="4"/>
    <s v="No"/>
  </r>
  <r>
    <s v="ORD00821"/>
    <d v="2024-07-04T00:00:00"/>
    <s v="2024"/>
    <n v="7"/>
    <x v="6"/>
    <d v="2024-07-09T00:00:00"/>
    <n v="5"/>
    <s v="CUST5646"/>
    <s v="Hunar Anne"/>
    <x v="1"/>
    <n v="60"/>
    <s v="Senior"/>
    <s v="Pune"/>
    <x v="7"/>
    <x v="3"/>
    <x v="4"/>
    <x v="13"/>
    <n v="4"/>
    <n v="4500"/>
    <n v="0"/>
    <x v="85"/>
    <x v="1"/>
    <n v="2428.8200000000002"/>
    <n v="0.13493444444444444"/>
    <x v="2"/>
    <s v="Card"/>
    <n v="4"/>
    <s v="Yes"/>
  </r>
  <r>
    <s v="ORD00855"/>
    <d v="2025-07-02T00:00:00"/>
    <s v="2025"/>
    <n v="7"/>
    <x v="6"/>
    <d v="2025-07-04T00:00:00"/>
    <n v="2"/>
    <s v="CUST4069"/>
    <s v="Kiara Chandran"/>
    <x v="1"/>
    <n v="47"/>
    <s v="Senior"/>
    <s v="Chennai"/>
    <x v="6"/>
    <x v="1"/>
    <x v="1"/>
    <x v="1"/>
    <n v="7"/>
    <n v="40000"/>
    <n v="10"/>
    <x v="361"/>
    <x v="1"/>
    <n v="111563.07"/>
    <n v="0.44271059523809525"/>
    <x v="2"/>
    <s v="Cash"/>
    <n v="3"/>
    <s v="No"/>
  </r>
  <r>
    <s v="ORD00863"/>
    <d v="2024-07-22T00:00:00"/>
    <s v="2024"/>
    <n v="7"/>
    <x v="6"/>
    <d v="2024-07-29T00:00:00"/>
    <n v="7"/>
    <s v="CUST5828"/>
    <s v="Taran Ghose"/>
    <x v="0"/>
    <n v="47"/>
    <s v="Senior"/>
    <s v="Hyderabad"/>
    <x v="10"/>
    <x v="1"/>
    <x v="2"/>
    <x v="14"/>
    <n v="2"/>
    <n v="30000"/>
    <n v="0"/>
    <x v="310"/>
    <x v="1"/>
    <n v="16744.3"/>
    <n v="0.27907166666666666"/>
    <x v="1"/>
    <s v="Card"/>
    <n v="1"/>
    <s v="No"/>
  </r>
  <r>
    <s v="ORD00876"/>
    <d v="2024-07-11T00:00:00"/>
    <s v="2024"/>
    <n v="7"/>
    <x v="6"/>
    <d v="2024-07-15T00:00:00"/>
    <n v="4"/>
    <s v="CUST7830"/>
    <s v="Rati Shetty"/>
    <x v="1"/>
    <n v="27"/>
    <s v="Senior"/>
    <s v="Hyderabad"/>
    <x v="10"/>
    <x v="1"/>
    <x v="4"/>
    <x v="13"/>
    <n v="2"/>
    <n v="4500"/>
    <n v="20"/>
    <x v="69"/>
    <x v="0"/>
    <n v="2258.64"/>
    <n v="0.31369999999999998"/>
    <x v="1"/>
    <s v="Cash"/>
    <n v="5"/>
    <s v="No"/>
  </r>
  <r>
    <s v="ORD00936"/>
    <d v="2025-07-09T00:00:00"/>
    <s v="2025"/>
    <n v="7"/>
    <x v="6"/>
    <d v="2025-07-15T00:00:00"/>
    <n v="6"/>
    <s v="CUST1806"/>
    <s v="Hiran Bhalla"/>
    <x v="0"/>
    <n v="41"/>
    <s v="Senior"/>
    <s v="Lucknow"/>
    <x v="0"/>
    <x v="0"/>
    <x v="2"/>
    <x v="15"/>
    <n v="7"/>
    <n v="15000"/>
    <n v="25"/>
    <x v="456"/>
    <x v="1"/>
    <n v="29116.47"/>
    <n v="0.36973295238095238"/>
    <x v="0"/>
    <s v="UPI"/>
    <n v="2"/>
    <s v="No"/>
  </r>
  <r>
    <s v="ORD00946"/>
    <d v="2024-07-31T00:00:00"/>
    <s v="2024"/>
    <n v="7"/>
    <x v="6"/>
    <d v="2024-08-05T00:00:00"/>
    <n v="5"/>
    <s v="CUST2334"/>
    <s v="Miraya Kashyap"/>
    <x v="0"/>
    <n v="45"/>
    <s v="Senior"/>
    <s v="Patna"/>
    <x v="9"/>
    <x v="2"/>
    <x v="1"/>
    <x v="1"/>
    <n v="3"/>
    <n v="40000"/>
    <n v="0"/>
    <x v="267"/>
    <x v="1"/>
    <n v="47192.09"/>
    <n v="0.39326741666666665"/>
    <x v="0"/>
    <s v="Card"/>
    <n v="1"/>
    <s v="No"/>
  </r>
  <r>
    <s v="ORD00949"/>
    <d v="2024-07-24T00:00:00"/>
    <s v="2024"/>
    <n v="7"/>
    <x v="6"/>
    <d v="2024-07-29T00:00:00"/>
    <n v="5"/>
    <s v="CUST5116"/>
    <s v="Kashvi Sharaf"/>
    <x v="1"/>
    <n v="47"/>
    <s v="Senior"/>
    <s v="Mumbai"/>
    <x v="7"/>
    <x v="3"/>
    <x v="4"/>
    <x v="9"/>
    <n v="3"/>
    <n v="1800"/>
    <n v="20"/>
    <x v="222"/>
    <x v="0"/>
    <n v="862.8"/>
    <n v="0.19972222222222222"/>
    <x v="0"/>
    <s v="Card"/>
    <n v="4"/>
    <s v="Yes"/>
  </r>
  <r>
    <s v="ORD00983"/>
    <d v="2024-07-15T00:00:00"/>
    <s v="2024"/>
    <n v="7"/>
    <x v="6"/>
    <d v="2024-07-18T00:00:00"/>
    <n v="3"/>
    <s v="CUST8758"/>
    <s v="Lakshit Kunda"/>
    <x v="1"/>
    <n v="52"/>
    <s v="Senior"/>
    <s v="Ahmedabad"/>
    <x v="5"/>
    <x v="3"/>
    <x v="1"/>
    <x v="10"/>
    <n v="7"/>
    <n v="25000"/>
    <n v="20"/>
    <x v="232"/>
    <x v="1"/>
    <n v="25779.07"/>
    <n v="0.18413621428571428"/>
    <x v="0"/>
    <s v="Cash"/>
    <n v="1"/>
    <s v="No"/>
  </r>
  <r>
    <s v="ORD01003"/>
    <d v="2024-07-15T00:00:00"/>
    <s v="2024"/>
    <n v="7"/>
    <x v="6"/>
    <d v="2024-07-17T00:00:00"/>
    <n v="2"/>
    <s v="CUST8268"/>
    <s v="Nayantara Jaggi"/>
    <x v="0"/>
    <n v="29"/>
    <s v="Senior"/>
    <s v="Jaipur"/>
    <x v="2"/>
    <x v="0"/>
    <x v="0"/>
    <x v="0"/>
    <n v="6"/>
    <n v="2500"/>
    <n v="5"/>
    <x v="299"/>
    <x v="1"/>
    <n v="5191.24"/>
    <n v="0.36429754385964913"/>
    <x v="2"/>
    <s v="Cash"/>
    <n v="1"/>
    <s v="Yes"/>
  </r>
  <r>
    <s v="ORD01012"/>
    <d v="2024-07-10T00:00:00"/>
    <s v="2024"/>
    <n v="7"/>
    <x v="6"/>
    <d v="2024-07-12T00:00:00"/>
    <n v="2"/>
    <s v="CUST8929"/>
    <s v="Saanvi Manda"/>
    <x v="1"/>
    <n v="18"/>
    <s v="Teen"/>
    <s v="Bhubaneswar"/>
    <x v="8"/>
    <x v="2"/>
    <x v="1"/>
    <x v="5"/>
    <n v="4"/>
    <n v="2000"/>
    <n v="10"/>
    <x v="69"/>
    <x v="0"/>
    <n v="2719.8"/>
    <n v="0.37775000000000003"/>
    <x v="1"/>
    <s v="Card"/>
    <n v="2"/>
    <s v="No"/>
  </r>
  <r>
    <s v="ORD01015"/>
    <d v="2024-07-28T00:00:00"/>
    <s v="2024"/>
    <n v="7"/>
    <x v="6"/>
    <d v="2024-08-03T00:00:00"/>
    <n v="6"/>
    <s v="CUST5015"/>
    <s v="Anaya Sekhon"/>
    <x v="0"/>
    <n v="62"/>
    <s v="Senior"/>
    <s v="Patna"/>
    <x v="9"/>
    <x v="2"/>
    <x v="3"/>
    <x v="20"/>
    <n v="1"/>
    <n v="1500"/>
    <n v="20"/>
    <x v="157"/>
    <x v="0"/>
    <n v="428.38"/>
    <n v="0.35698333333333332"/>
    <x v="2"/>
    <s v="Cash"/>
    <n v="3"/>
    <s v="Yes"/>
  </r>
  <r>
    <s v="ORD01034"/>
    <d v="2025-07-10T00:00:00"/>
    <s v="2025"/>
    <n v="7"/>
    <x v="6"/>
    <d v="2025-07-15T00:00:00"/>
    <n v="5"/>
    <s v="CUST2840"/>
    <s v="Anahita Lalla"/>
    <x v="0"/>
    <n v="50"/>
    <s v="Senior"/>
    <s v="Bengaluru"/>
    <x v="1"/>
    <x v="1"/>
    <x v="0"/>
    <x v="4"/>
    <n v="4"/>
    <n v="3200"/>
    <n v="0"/>
    <x v="158"/>
    <x v="1"/>
    <n v="2323.3200000000002"/>
    <n v="0.181509375"/>
    <x v="0"/>
    <s v="UPI"/>
    <n v="4"/>
    <s v="No"/>
  </r>
  <r>
    <s v="ORD01036"/>
    <d v="2025-07-07T00:00:00"/>
    <s v="2025"/>
    <n v="7"/>
    <x v="6"/>
    <d v="2025-07-10T00:00:00"/>
    <n v="3"/>
    <s v="CUST1104"/>
    <s v="Zeeshan Dubey"/>
    <x v="1"/>
    <n v="19"/>
    <s v="Teen"/>
    <s v="Hyderabad"/>
    <x v="10"/>
    <x v="1"/>
    <x v="2"/>
    <x v="14"/>
    <n v="7"/>
    <n v="30000"/>
    <n v="5"/>
    <x v="421"/>
    <x v="1"/>
    <n v="71700.59"/>
    <n v="0.35940145363408521"/>
    <x v="0"/>
    <s v="Cash"/>
    <n v="2"/>
    <s v="No"/>
  </r>
  <r>
    <s v="ORD01058"/>
    <d v="2025-07-10T00:00:00"/>
    <s v="2025"/>
    <n v="7"/>
    <x v="6"/>
    <d v="2025-07-17T00:00:00"/>
    <n v="7"/>
    <s v="CUST3491"/>
    <s v="Divit Virk"/>
    <x v="1"/>
    <n v="30"/>
    <s v="Senior"/>
    <s v="Pune"/>
    <x v="7"/>
    <x v="3"/>
    <x v="1"/>
    <x v="1"/>
    <n v="5"/>
    <n v="40000"/>
    <n v="15"/>
    <x v="156"/>
    <x v="1"/>
    <n v="22893.08"/>
    <n v="0.13466517647058823"/>
    <x v="0"/>
    <s v="UPI"/>
    <n v="4"/>
    <s v="No"/>
  </r>
  <r>
    <s v="ORD01070"/>
    <d v="2024-07-19T00:00:00"/>
    <s v="2024"/>
    <n v="7"/>
    <x v="6"/>
    <d v="2024-07-22T00:00:00"/>
    <n v="3"/>
    <s v="CUST3631"/>
    <s v="Nishith Kalita"/>
    <x v="0"/>
    <n v="53"/>
    <s v="Senior"/>
    <s v="Lucknow"/>
    <x v="0"/>
    <x v="0"/>
    <x v="4"/>
    <x v="13"/>
    <n v="6"/>
    <n v="4500"/>
    <n v="5"/>
    <x v="342"/>
    <x v="1"/>
    <n v="3959.03"/>
    <n v="0.15434814814814815"/>
    <x v="1"/>
    <s v="Cash"/>
    <n v="1"/>
    <s v="No"/>
  </r>
  <r>
    <s v="ORD01087"/>
    <d v="2025-07-19T00:00:00"/>
    <s v="2025"/>
    <n v="7"/>
    <x v="6"/>
    <d v="2025-07-20T00:00:00"/>
    <n v="1"/>
    <s v="CUST1969"/>
    <s v="Abram Kalla"/>
    <x v="1"/>
    <n v="24"/>
    <s v="Senior"/>
    <s v="Chennai"/>
    <x v="6"/>
    <x v="1"/>
    <x v="1"/>
    <x v="18"/>
    <n v="1"/>
    <n v="18000"/>
    <n v="0"/>
    <x v="85"/>
    <x v="1"/>
    <n v="6040.78"/>
    <n v="0.33559888888888889"/>
    <x v="1"/>
    <s v="Cash"/>
    <n v="3"/>
    <s v="Yes"/>
  </r>
  <r>
    <s v="ORD01102"/>
    <d v="2025-07-02T00:00:00"/>
    <s v="2025"/>
    <n v="7"/>
    <x v="6"/>
    <d v="2025-07-06T00:00:00"/>
    <n v="4"/>
    <s v="CUST5666"/>
    <s v="Raghav Khurana"/>
    <x v="1"/>
    <n v="36"/>
    <s v="Senior"/>
    <s v="Kolkata"/>
    <x v="3"/>
    <x v="2"/>
    <x v="4"/>
    <x v="16"/>
    <n v="2"/>
    <n v="800"/>
    <n v="15"/>
    <x v="142"/>
    <x v="0"/>
    <n v="220.31"/>
    <n v="0.16199264705882352"/>
    <x v="1"/>
    <s v="UPI"/>
    <n v="2"/>
    <s v="No"/>
  </r>
  <r>
    <s v="ORD01119"/>
    <d v="2025-07-21T00:00:00"/>
    <s v="2025"/>
    <n v="7"/>
    <x v="6"/>
    <d v="2025-07-24T00:00:00"/>
    <n v="3"/>
    <s v="CUST3870"/>
    <s v="Biju Comar"/>
    <x v="1"/>
    <n v="37"/>
    <s v="Senior"/>
    <s v="Bengaluru"/>
    <x v="1"/>
    <x v="1"/>
    <x v="0"/>
    <x v="19"/>
    <n v="3"/>
    <n v="1200"/>
    <n v="5"/>
    <x v="144"/>
    <x v="0"/>
    <n v="1042.02"/>
    <n v="0.30468421052631578"/>
    <x v="0"/>
    <s v="Card"/>
    <n v="5"/>
    <s v="No"/>
  </r>
  <r>
    <s v="ORD01125"/>
    <d v="2024-07-12T00:00:00"/>
    <s v="2024"/>
    <n v="7"/>
    <x v="6"/>
    <d v="2024-07-15T00:00:00"/>
    <n v="3"/>
    <s v="CUST8355"/>
    <s v="Anika Gera"/>
    <x v="1"/>
    <n v="39"/>
    <s v="Senior"/>
    <s v="Hyderabad"/>
    <x v="10"/>
    <x v="1"/>
    <x v="4"/>
    <x v="13"/>
    <n v="2"/>
    <n v="4500"/>
    <n v="10"/>
    <x v="394"/>
    <x v="0"/>
    <n v="2082.14"/>
    <n v="0.25705432098765429"/>
    <x v="1"/>
    <s v="Card"/>
    <n v="2"/>
    <s v="No"/>
  </r>
  <r>
    <s v="ORD01134"/>
    <d v="2024-07-20T00:00:00"/>
    <s v="2024"/>
    <n v="7"/>
    <x v="6"/>
    <d v="2024-07-23T00:00:00"/>
    <n v="3"/>
    <s v="CUST4575"/>
    <s v="Alia Garg"/>
    <x v="1"/>
    <n v="34"/>
    <s v="Senior"/>
    <s v="Ahmedabad"/>
    <x v="5"/>
    <x v="3"/>
    <x v="2"/>
    <x v="12"/>
    <n v="1"/>
    <n v="25000"/>
    <n v="25"/>
    <x v="124"/>
    <x v="1"/>
    <n v="2593.23"/>
    <n v="0.1383056"/>
    <x v="2"/>
    <s v="Card"/>
    <n v="3"/>
    <s v="No"/>
  </r>
  <r>
    <s v="ORD01137"/>
    <d v="2025-07-14T00:00:00"/>
    <s v="2025"/>
    <n v="7"/>
    <x v="6"/>
    <d v="2025-07-18T00:00:00"/>
    <n v="4"/>
    <s v="CUST5919"/>
    <s v="Shamik Deol"/>
    <x v="1"/>
    <n v="38"/>
    <s v="Senior"/>
    <s v="Lucknow"/>
    <x v="0"/>
    <x v="0"/>
    <x v="2"/>
    <x v="15"/>
    <n v="3"/>
    <n v="15000"/>
    <n v="0"/>
    <x v="177"/>
    <x v="1"/>
    <n v="9368.8799999999992"/>
    <n v="0.20819733333333332"/>
    <x v="0"/>
    <s v="UPI"/>
    <n v="4"/>
    <s v="No"/>
  </r>
  <r>
    <s v="ORD01146"/>
    <d v="2024-07-04T00:00:00"/>
    <s v="2024"/>
    <n v="7"/>
    <x v="6"/>
    <d v="2024-07-07T00:00:00"/>
    <n v="3"/>
    <s v="CUST2332"/>
    <s v="Zoya Bahri"/>
    <x v="1"/>
    <n v="47"/>
    <s v="Senior"/>
    <s v="Kolkata"/>
    <x v="3"/>
    <x v="2"/>
    <x v="4"/>
    <x v="16"/>
    <n v="8"/>
    <n v="800"/>
    <n v="15"/>
    <x v="457"/>
    <x v="0"/>
    <n v="967.77"/>
    <n v="0.17789889705882353"/>
    <x v="0"/>
    <s v="Card"/>
    <n v="3"/>
    <s v="No"/>
  </r>
  <r>
    <s v="ORD01154"/>
    <d v="2024-07-24T00:00:00"/>
    <s v="2024"/>
    <n v="7"/>
    <x v="6"/>
    <d v="2024-07-25T00:00:00"/>
    <n v="1"/>
    <s v="CUST6903"/>
    <s v="Mahika Krishnamurthy"/>
    <x v="1"/>
    <n v="39"/>
    <s v="Senior"/>
    <s v="Bengaluru"/>
    <x v="1"/>
    <x v="1"/>
    <x v="3"/>
    <x v="17"/>
    <n v="2"/>
    <n v="450"/>
    <n v="15"/>
    <x v="74"/>
    <x v="0"/>
    <n v="237"/>
    <n v="0.30980392156862746"/>
    <x v="1"/>
    <s v="UPI"/>
    <n v="1"/>
    <s v="No"/>
  </r>
  <r>
    <s v="ORD01164"/>
    <d v="2025-07-31T00:00:00"/>
    <s v="2025"/>
    <n v="7"/>
    <x v="6"/>
    <d v="2025-08-07T00:00:00"/>
    <n v="7"/>
    <s v="CUST1183"/>
    <s v="Ira Thakur"/>
    <x v="1"/>
    <n v="18"/>
    <s v="Teen"/>
    <s v="Pune"/>
    <x v="7"/>
    <x v="3"/>
    <x v="3"/>
    <x v="22"/>
    <n v="3"/>
    <n v="300"/>
    <n v="0"/>
    <x v="132"/>
    <x v="0"/>
    <n v="388.14"/>
    <n v="0.43126666666666663"/>
    <x v="0"/>
    <s v="Cash"/>
    <n v="2"/>
    <s v="No"/>
  </r>
  <r>
    <s v="ORD01168"/>
    <d v="2024-07-06T00:00:00"/>
    <s v="2024"/>
    <n v="7"/>
    <x v="6"/>
    <d v="2024-07-10T00:00:00"/>
    <n v="4"/>
    <s v="CUST3867"/>
    <s v="Diya Madan"/>
    <x v="0"/>
    <n v="54"/>
    <s v="Senior"/>
    <s v="Hyderabad"/>
    <x v="10"/>
    <x v="1"/>
    <x v="1"/>
    <x v="5"/>
    <n v="5"/>
    <n v="2000"/>
    <n v="25"/>
    <x v="0"/>
    <x v="0"/>
    <n v="2117.1799999999998"/>
    <n v="0.28229066666666663"/>
    <x v="0"/>
    <s v="Card"/>
    <n v="3"/>
    <s v="Yes"/>
  </r>
  <r>
    <s v="ORD01178"/>
    <d v="2025-07-06T00:00:00"/>
    <s v="2025"/>
    <n v="7"/>
    <x v="6"/>
    <d v="2025-07-10T00:00:00"/>
    <n v="4"/>
    <s v="CUST1173"/>
    <s v="Shayak Lanka"/>
    <x v="1"/>
    <n v="39"/>
    <s v="Senior"/>
    <s v="Delhi"/>
    <x v="4"/>
    <x v="0"/>
    <x v="4"/>
    <x v="9"/>
    <n v="5"/>
    <n v="1800"/>
    <n v="15"/>
    <x v="33"/>
    <x v="0"/>
    <n v="1784.44"/>
    <n v="0.23326013071895427"/>
    <x v="1"/>
    <s v="Card"/>
    <n v="4"/>
    <s v="No"/>
  </r>
  <r>
    <s v="ORD01214"/>
    <d v="2025-07-14T00:00:00"/>
    <s v="2025"/>
    <n v="7"/>
    <x v="6"/>
    <d v="2025-07-21T00:00:00"/>
    <n v="7"/>
    <s v="CUST9473"/>
    <s v="Riaan Thaman"/>
    <x v="0"/>
    <n v="20"/>
    <s v="Teen"/>
    <s v="Delhi"/>
    <x v="4"/>
    <x v="0"/>
    <x v="4"/>
    <x v="16"/>
    <n v="4"/>
    <n v="800"/>
    <n v="0"/>
    <x v="254"/>
    <x v="0"/>
    <n v="648.04"/>
    <n v="0.20251249999999998"/>
    <x v="1"/>
    <s v="Cash"/>
    <n v="2"/>
    <s v="Yes"/>
  </r>
  <r>
    <s v="ORD01215"/>
    <d v="2025-07-13T00:00:00"/>
    <s v="2025"/>
    <n v="7"/>
    <x v="6"/>
    <d v="2025-07-14T00:00:00"/>
    <n v="1"/>
    <s v="CUST5102"/>
    <s v="Pari Dyal"/>
    <x v="0"/>
    <n v="51"/>
    <s v="Senior"/>
    <s v="Pune"/>
    <x v="7"/>
    <x v="3"/>
    <x v="3"/>
    <x v="20"/>
    <n v="5"/>
    <n v="1500"/>
    <n v="5"/>
    <x v="231"/>
    <x v="0"/>
    <n v="1065.3599999999999"/>
    <n v="0.14952421052631579"/>
    <x v="2"/>
    <s v="Card"/>
    <n v="3"/>
    <s v="No"/>
  </r>
  <r>
    <s v="ORD01217"/>
    <d v="2025-07-08T00:00:00"/>
    <s v="2025"/>
    <n v="7"/>
    <x v="6"/>
    <d v="2025-07-10T00:00:00"/>
    <n v="2"/>
    <s v="CUST4870"/>
    <s v="Alisha Lad"/>
    <x v="0"/>
    <n v="30"/>
    <s v="Senior"/>
    <s v="Kolkata"/>
    <x v="3"/>
    <x v="2"/>
    <x v="1"/>
    <x v="2"/>
    <n v="2"/>
    <n v="55000"/>
    <n v="10"/>
    <x v="264"/>
    <x v="1"/>
    <n v="16230.91"/>
    <n v="0.16394858585858585"/>
    <x v="0"/>
    <s v="Cash"/>
    <n v="2"/>
    <s v="No"/>
  </r>
  <r>
    <s v="ORD01218"/>
    <d v="2024-07-20T00:00:00"/>
    <s v="2024"/>
    <n v="7"/>
    <x v="6"/>
    <d v="2024-07-27T00:00:00"/>
    <n v="7"/>
    <s v="CUST7044"/>
    <s v="Priyansh Bobal"/>
    <x v="0"/>
    <n v="27"/>
    <s v="Senior"/>
    <s v="Lucknow"/>
    <x v="0"/>
    <x v="0"/>
    <x v="2"/>
    <x v="15"/>
    <n v="1"/>
    <n v="15000"/>
    <n v="10"/>
    <x v="49"/>
    <x v="1"/>
    <n v="2033.2"/>
    <n v="0.15060740740740741"/>
    <x v="2"/>
    <s v="Cash"/>
    <n v="3"/>
    <s v="No"/>
  </r>
  <r>
    <s v="ORD01229"/>
    <d v="2024-07-08T00:00:00"/>
    <s v="2024"/>
    <n v="7"/>
    <x v="6"/>
    <d v="2024-07-12T00:00:00"/>
    <n v="4"/>
    <s v="CUST9420"/>
    <s v="Indrans Swamy"/>
    <x v="0"/>
    <n v="60"/>
    <s v="Senior"/>
    <s v="Lucknow"/>
    <x v="0"/>
    <x v="0"/>
    <x v="0"/>
    <x v="11"/>
    <n v="2"/>
    <n v="4000"/>
    <n v="5"/>
    <x v="159"/>
    <x v="0"/>
    <n v="938.36"/>
    <n v="0.12346842105263157"/>
    <x v="1"/>
    <s v="UPI"/>
    <n v="4"/>
    <s v="No"/>
  </r>
  <r>
    <s v="ORD01235"/>
    <d v="2025-07-06T00:00:00"/>
    <s v="2025"/>
    <n v="7"/>
    <x v="6"/>
    <d v="2025-07-13T00:00:00"/>
    <n v="7"/>
    <s v="CUST5221"/>
    <s v="Manjari Doshi"/>
    <x v="0"/>
    <n v="27"/>
    <s v="Senior"/>
    <s v="Lucknow"/>
    <x v="0"/>
    <x v="0"/>
    <x v="2"/>
    <x v="15"/>
    <n v="4"/>
    <n v="15000"/>
    <n v="15"/>
    <x v="262"/>
    <x v="1"/>
    <n v="6792.63"/>
    <n v="0.13318882352941178"/>
    <x v="1"/>
    <s v="UPI"/>
    <n v="1"/>
    <s v="No"/>
  </r>
  <r>
    <s v="ORD01239"/>
    <d v="2024-07-05T00:00:00"/>
    <s v="2024"/>
    <n v="7"/>
    <x v="6"/>
    <d v="2024-07-06T00:00:00"/>
    <n v="1"/>
    <s v="CUST2348"/>
    <s v="Hansh Bhattacharyya"/>
    <x v="0"/>
    <n v="27"/>
    <s v="Senior"/>
    <s v="Lucknow"/>
    <x v="0"/>
    <x v="0"/>
    <x v="3"/>
    <x v="22"/>
    <n v="2"/>
    <n v="300"/>
    <n v="25"/>
    <x v="372"/>
    <x v="0"/>
    <n v="100.44"/>
    <n v="0.22319999999999998"/>
    <x v="2"/>
    <s v="Card"/>
    <n v="1"/>
    <s v="Yes"/>
  </r>
  <r>
    <s v="ORD01248"/>
    <d v="2025-07-04T00:00:00"/>
    <s v="2025"/>
    <n v="7"/>
    <x v="6"/>
    <d v="2025-07-06T00:00:00"/>
    <n v="2"/>
    <s v="CUST1121"/>
    <s v="Saksham Devan"/>
    <x v="0"/>
    <n v="34"/>
    <s v="Senior"/>
    <s v="Delhi"/>
    <x v="4"/>
    <x v="0"/>
    <x v="1"/>
    <x v="1"/>
    <n v="6"/>
    <n v="40000"/>
    <n v="5"/>
    <x v="50"/>
    <x v="1"/>
    <n v="99246.37"/>
    <n v="0.43529109649122805"/>
    <x v="1"/>
    <s v="UPI"/>
    <n v="2"/>
    <s v="No"/>
  </r>
  <r>
    <s v="ORD01250"/>
    <d v="2025-07-28T00:00:00"/>
    <s v="2025"/>
    <n v="7"/>
    <x v="6"/>
    <d v="2025-07-30T00:00:00"/>
    <n v="2"/>
    <s v="CUST3421"/>
    <s v="Urvi Baral"/>
    <x v="1"/>
    <n v="61"/>
    <s v="Senior"/>
    <s v="Bhubaneswar"/>
    <x v="8"/>
    <x v="2"/>
    <x v="0"/>
    <x v="23"/>
    <n v="7"/>
    <n v="900"/>
    <n v="20"/>
    <x v="160"/>
    <x v="0"/>
    <n v="515.23"/>
    <n v="0.10222817460317461"/>
    <x v="2"/>
    <s v="UPI"/>
    <n v="5"/>
    <s v="No"/>
  </r>
  <r>
    <s v="ORD01254"/>
    <d v="2025-07-03T00:00:00"/>
    <s v="2025"/>
    <n v="7"/>
    <x v="6"/>
    <d v="2025-07-08T00:00:00"/>
    <n v="5"/>
    <s v="CUST9954"/>
    <s v="Zaina Dugar"/>
    <x v="1"/>
    <n v="19"/>
    <s v="Teen"/>
    <s v="Lucknow"/>
    <x v="0"/>
    <x v="0"/>
    <x v="4"/>
    <x v="24"/>
    <n v="1"/>
    <n v="1200"/>
    <n v="15"/>
    <x v="175"/>
    <x v="0"/>
    <n v="105.97"/>
    <n v="0.1038921568627451"/>
    <x v="1"/>
    <s v="UPI"/>
    <n v="2"/>
    <s v="No"/>
  </r>
  <r>
    <s v="ORD01291"/>
    <d v="2025-07-08T00:00:00"/>
    <s v="2025"/>
    <n v="7"/>
    <x v="6"/>
    <d v="2025-07-10T00:00:00"/>
    <n v="2"/>
    <s v="CUST4208"/>
    <s v="Rasha Chada"/>
    <x v="0"/>
    <n v="30"/>
    <s v="Senior"/>
    <s v="Chennai"/>
    <x v="6"/>
    <x v="1"/>
    <x v="4"/>
    <x v="13"/>
    <n v="1"/>
    <n v="4500"/>
    <n v="25"/>
    <x v="198"/>
    <x v="0"/>
    <n v="987.82"/>
    <n v="0.2926874074074074"/>
    <x v="2"/>
    <s v="Cash"/>
    <n v="5"/>
    <s v="No"/>
  </r>
  <r>
    <s v="ORD01319"/>
    <d v="2025-07-17T00:00:00"/>
    <s v="2025"/>
    <n v="7"/>
    <x v="6"/>
    <d v="2025-07-18T00:00:00"/>
    <n v="1"/>
    <s v="CUST8564"/>
    <s v="Nakul Sani"/>
    <x v="1"/>
    <n v="53"/>
    <s v="Senior"/>
    <s v="Patna"/>
    <x v="9"/>
    <x v="2"/>
    <x v="0"/>
    <x v="0"/>
    <n v="1"/>
    <n v="2500"/>
    <n v="5"/>
    <x v="458"/>
    <x v="0"/>
    <n v="895.27"/>
    <n v="0.37695578947368419"/>
    <x v="2"/>
    <s v="Cash"/>
    <n v="1"/>
    <s v="No"/>
  </r>
  <r>
    <s v="ORD01361"/>
    <d v="2025-07-26T00:00:00"/>
    <s v="2025"/>
    <n v="7"/>
    <x v="6"/>
    <d v="2025-08-01T00:00:00"/>
    <n v="6"/>
    <s v="CUST4765"/>
    <s v="Vivaan Kanda"/>
    <x v="1"/>
    <n v="64"/>
    <s v="Senior"/>
    <s v="Kolkata"/>
    <x v="3"/>
    <x v="2"/>
    <x v="4"/>
    <x v="24"/>
    <n v="5"/>
    <n v="1200"/>
    <n v="25"/>
    <x v="148"/>
    <x v="0"/>
    <n v="1820.27"/>
    <n v="0.40450444444444444"/>
    <x v="1"/>
    <s v="Cash"/>
    <n v="5"/>
    <s v="No"/>
  </r>
  <r>
    <s v="ORD01388"/>
    <d v="2025-07-17T00:00:00"/>
    <s v="2025"/>
    <n v="7"/>
    <x v="6"/>
    <d v="2025-07-19T00:00:00"/>
    <n v="2"/>
    <s v="CUST8727"/>
    <s v="Kabir Varkey"/>
    <x v="1"/>
    <n v="51"/>
    <s v="Senior"/>
    <s v="Patna"/>
    <x v="9"/>
    <x v="2"/>
    <x v="1"/>
    <x v="1"/>
    <n v="3"/>
    <n v="40000"/>
    <n v="5"/>
    <x v="277"/>
    <x v="1"/>
    <n v="15395.92"/>
    <n v="0.13505192982456141"/>
    <x v="0"/>
    <s v="Cash"/>
    <n v="4"/>
    <s v="No"/>
  </r>
  <r>
    <s v="ORD01397"/>
    <d v="2024-07-30T00:00:00"/>
    <s v="2024"/>
    <n v="7"/>
    <x v="6"/>
    <d v="2024-08-01T00:00:00"/>
    <n v="2"/>
    <s v="CUST3445"/>
    <s v="Trisha Balay"/>
    <x v="0"/>
    <n v="61"/>
    <s v="Senior"/>
    <s v="Bengaluru"/>
    <x v="1"/>
    <x v="1"/>
    <x v="2"/>
    <x v="14"/>
    <n v="7"/>
    <n v="30000"/>
    <n v="25"/>
    <x v="218"/>
    <x v="1"/>
    <n v="27293.96"/>
    <n v="0.17329498412698413"/>
    <x v="2"/>
    <s v="Card"/>
    <n v="1"/>
    <s v="No"/>
  </r>
  <r>
    <s v="ORD01407"/>
    <d v="2024-07-04T00:00:00"/>
    <s v="2024"/>
    <n v="7"/>
    <x v="6"/>
    <d v="2024-07-05T00:00:00"/>
    <n v="1"/>
    <s v="CUST7468"/>
    <s v="Ayesha Ravel"/>
    <x v="0"/>
    <n v="39"/>
    <s v="Senior"/>
    <s v="Hyderabad"/>
    <x v="10"/>
    <x v="1"/>
    <x v="0"/>
    <x v="23"/>
    <n v="3"/>
    <n v="900"/>
    <n v="5"/>
    <x v="217"/>
    <x v="0"/>
    <n v="618.9"/>
    <n v="0.24128654970760233"/>
    <x v="1"/>
    <s v="Card"/>
    <n v="4"/>
    <s v="No"/>
  </r>
  <r>
    <s v="ORD01413"/>
    <d v="2024-07-01T00:00:00"/>
    <s v="2024"/>
    <n v="7"/>
    <x v="6"/>
    <d v="2024-07-08T00:00:00"/>
    <n v="7"/>
    <s v="CUST1124"/>
    <s v="Rania Keer"/>
    <x v="0"/>
    <n v="62"/>
    <s v="Senior"/>
    <s v="Patna"/>
    <x v="9"/>
    <x v="2"/>
    <x v="4"/>
    <x v="16"/>
    <n v="4"/>
    <n v="800"/>
    <n v="0"/>
    <x v="254"/>
    <x v="0"/>
    <n v="1300.3399999999999"/>
    <n v="0.40635624999999997"/>
    <x v="0"/>
    <s v="UPI"/>
    <n v="5"/>
    <s v="No"/>
  </r>
  <r>
    <s v="ORD01418"/>
    <d v="2024-07-15T00:00:00"/>
    <s v="2024"/>
    <n v="7"/>
    <x v="6"/>
    <d v="2024-07-18T00:00:00"/>
    <n v="3"/>
    <s v="CUST1996"/>
    <s v="Yasmin Bhat"/>
    <x v="1"/>
    <n v="23"/>
    <s v="Senior"/>
    <s v="Mumbai"/>
    <x v="7"/>
    <x v="3"/>
    <x v="0"/>
    <x v="0"/>
    <n v="7"/>
    <n v="2500"/>
    <n v="15"/>
    <x v="391"/>
    <x v="1"/>
    <n v="6164.45"/>
    <n v="0.41441680672268905"/>
    <x v="2"/>
    <s v="UPI"/>
    <n v="1"/>
    <s v="No"/>
  </r>
  <r>
    <s v="ORD01423"/>
    <d v="2025-07-28T00:00:00"/>
    <s v="2025"/>
    <n v="7"/>
    <x v="6"/>
    <d v="2025-08-01T00:00:00"/>
    <n v="4"/>
    <s v="CUST7796"/>
    <s v="Prerak Subramaniam"/>
    <x v="1"/>
    <n v="24"/>
    <s v="Senior"/>
    <s v="Pune"/>
    <x v="7"/>
    <x v="3"/>
    <x v="4"/>
    <x v="24"/>
    <n v="1"/>
    <n v="1200"/>
    <n v="0"/>
    <x v="157"/>
    <x v="0"/>
    <n v="206.06"/>
    <n v="0.17171666666666666"/>
    <x v="0"/>
    <s v="Cash"/>
    <n v="1"/>
    <s v="No"/>
  </r>
  <r>
    <s v="ORD01431"/>
    <d v="2025-07-11T00:00:00"/>
    <s v="2025"/>
    <n v="7"/>
    <x v="6"/>
    <d v="2025-07-18T00:00:00"/>
    <n v="7"/>
    <s v="CUST9404"/>
    <s v="Nayantara Sekhon"/>
    <x v="1"/>
    <n v="27"/>
    <s v="Senior"/>
    <s v="Bengaluru"/>
    <x v="1"/>
    <x v="1"/>
    <x v="1"/>
    <x v="1"/>
    <n v="1"/>
    <n v="40000"/>
    <n v="25"/>
    <x v="80"/>
    <x v="1"/>
    <n v="4719.0600000000004"/>
    <n v="0.15730200000000003"/>
    <x v="0"/>
    <s v="Cash"/>
    <n v="5"/>
    <s v="No"/>
  </r>
  <r>
    <s v="ORD01443"/>
    <d v="2025-07-01T00:00:00"/>
    <s v="2025"/>
    <n v="7"/>
    <x v="6"/>
    <d v="2025-07-06T00:00:00"/>
    <n v="5"/>
    <s v="CUST5067"/>
    <s v="Romil Hegde"/>
    <x v="1"/>
    <n v="60"/>
    <s v="Senior"/>
    <s v="Kolkata"/>
    <x v="3"/>
    <x v="2"/>
    <x v="2"/>
    <x v="15"/>
    <n v="7"/>
    <n v="15000"/>
    <n v="0"/>
    <x v="459"/>
    <x v="1"/>
    <n v="38700.15"/>
    <n v="0.36857285714285715"/>
    <x v="2"/>
    <s v="UPI"/>
    <n v="4"/>
    <s v="No"/>
  </r>
  <r>
    <s v="ORD01460"/>
    <d v="2025-07-25T00:00:00"/>
    <s v="2025"/>
    <n v="7"/>
    <x v="6"/>
    <d v="2025-07-30T00:00:00"/>
    <n v="5"/>
    <s v="CUST9471"/>
    <s v="Zeeshan Dora"/>
    <x v="1"/>
    <n v="21"/>
    <s v="Senior"/>
    <s v="Hyderabad"/>
    <x v="10"/>
    <x v="1"/>
    <x v="0"/>
    <x v="0"/>
    <n v="2"/>
    <n v="2500"/>
    <n v="15"/>
    <x v="43"/>
    <x v="0"/>
    <n v="1036.6500000000001"/>
    <n v="0.24391764705882354"/>
    <x v="0"/>
    <s v="Cash"/>
    <n v="4"/>
    <s v="No"/>
  </r>
  <r>
    <s v="ORD01487"/>
    <d v="2024-07-13T00:00:00"/>
    <s v="2024"/>
    <n v="7"/>
    <x v="6"/>
    <d v="2024-07-17T00:00:00"/>
    <n v="4"/>
    <s v="CUST7177"/>
    <s v="Shalv Wali"/>
    <x v="0"/>
    <n v="62"/>
    <s v="Senior"/>
    <s v="Kolkata"/>
    <x v="3"/>
    <x v="2"/>
    <x v="2"/>
    <x v="15"/>
    <n v="1"/>
    <n v="15000"/>
    <n v="0"/>
    <x v="107"/>
    <x v="1"/>
    <n v="6053.32"/>
    <n v="0.40355466666666667"/>
    <x v="1"/>
    <s v="Cash"/>
    <n v="3"/>
    <s v="No"/>
  </r>
  <r>
    <s v="ORD01494"/>
    <d v="2024-07-23T00:00:00"/>
    <s v="2024"/>
    <n v="7"/>
    <x v="6"/>
    <d v="2024-07-26T00:00:00"/>
    <n v="3"/>
    <s v="CUST1865"/>
    <s v="Priyansh Kapadia"/>
    <x v="1"/>
    <n v="28"/>
    <s v="Senior"/>
    <s v="Mumbai"/>
    <x v="7"/>
    <x v="3"/>
    <x v="2"/>
    <x v="14"/>
    <n v="8"/>
    <n v="30000"/>
    <n v="5"/>
    <x v="50"/>
    <x v="1"/>
    <n v="62452.73"/>
    <n v="0.27391548245614039"/>
    <x v="1"/>
    <s v="UPI"/>
    <n v="5"/>
    <s v="No"/>
  </r>
  <r>
    <s v="ORD01495"/>
    <d v="2025-07-26T00:00:00"/>
    <s v="2025"/>
    <n v="7"/>
    <x v="6"/>
    <d v="2025-07-27T00:00:00"/>
    <n v="1"/>
    <s v="CUST1957"/>
    <s v="Pranay Krishnan"/>
    <x v="0"/>
    <n v="49"/>
    <s v="Senior"/>
    <s v="Lucknow"/>
    <x v="0"/>
    <x v="0"/>
    <x v="0"/>
    <x v="19"/>
    <n v="3"/>
    <n v="1200"/>
    <n v="25"/>
    <x v="31"/>
    <x v="0"/>
    <n v="967.58"/>
    <n v="0.35836296296296299"/>
    <x v="2"/>
    <s v="UPI"/>
    <n v="4"/>
    <s v="No"/>
  </r>
  <r>
    <s v="ORD01496"/>
    <d v="2024-07-05T00:00:00"/>
    <s v="2024"/>
    <n v="7"/>
    <x v="6"/>
    <d v="2024-07-06T00:00:00"/>
    <n v="1"/>
    <s v="CUST7381"/>
    <s v="Indrajit Garde"/>
    <x v="1"/>
    <n v="18"/>
    <s v="Teen"/>
    <s v="Jaipur"/>
    <x v="2"/>
    <x v="0"/>
    <x v="1"/>
    <x v="2"/>
    <n v="6"/>
    <n v="55000"/>
    <n v="20"/>
    <x v="460"/>
    <x v="1"/>
    <n v="59527.21"/>
    <n v="0.22548185606060606"/>
    <x v="1"/>
    <s v="UPI"/>
    <n v="1"/>
    <s v="Yes"/>
  </r>
  <r>
    <s v="ORD01497"/>
    <d v="2024-07-31T00:00:00"/>
    <s v="2024"/>
    <n v="7"/>
    <x v="6"/>
    <d v="2024-08-01T00:00:00"/>
    <n v="1"/>
    <s v="CUST3916"/>
    <s v="Oorja Chaudry"/>
    <x v="1"/>
    <n v="24"/>
    <s v="Senior"/>
    <s v="Bhubaneswar"/>
    <x v="8"/>
    <x v="2"/>
    <x v="1"/>
    <x v="5"/>
    <n v="3"/>
    <n v="2000"/>
    <n v="15"/>
    <x v="171"/>
    <x v="0"/>
    <n v="2150.65"/>
    <n v="0.42169607843137258"/>
    <x v="2"/>
    <s v="UPI"/>
    <n v="1"/>
    <s v="No"/>
  </r>
  <r>
    <s v="ORD01584"/>
    <d v="2024-07-26T00:00:00"/>
    <s v="2024"/>
    <n v="7"/>
    <x v="6"/>
    <d v="2024-07-29T00:00:00"/>
    <n v="3"/>
    <s v="CUST7989"/>
    <s v="Mannat Anand"/>
    <x v="0"/>
    <n v="34"/>
    <s v="Senior"/>
    <s v="Ahmedabad"/>
    <x v="5"/>
    <x v="3"/>
    <x v="1"/>
    <x v="2"/>
    <n v="7"/>
    <n v="55000"/>
    <n v="5"/>
    <x v="364"/>
    <x v="1"/>
    <n v="119398.66"/>
    <n v="0.32644883116883117"/>
    <x v="2"/>
    <s v="Cash"/>
    <n v="2"/>
    <s v="No"/>
  </r>
  <r>
    <s v="ORD01585"/>
    <d v="2024-07-10T00:00:00"/>
    <s v="2024"/>
    <n v="7"/>
    <x v="6"/>
    <d v="2024-07-16T00:00:00"/>
    <n v="6"/>
    <s v="CUST7326"/>
    <s v="Hazel Kumer"/>
    <x v="1"/>
    <n v="54"/>
    <s v="Senior"/>
    <s v="Delhi"/>
    <x v="4"/>
    <x v="0"/>
    <x v="0"/>
    <x v="19"/>
    <n v="8"/>
    <n v="1200"/>
    <n v="15"/>
    <x v="127"/>
    <x v="0"/>
    <n v="3446.15"/>
    <n v="0.42232230392156866"/>
    <x v="2"/>
    <s v="Cash"/>
    <n v="5"/>
    <s v="No"/>
  </r>
  <r>
    <s v="ORD01587"/>
    <d v="2024-07-20T00:00:00"/>
    <s v="2024"/>
    <n v="7"/>
    <x v="6"/>
    <d v="2024-07-22T00:00:00"/>
    <n v="2"/>
    <s v="CUST8580"/>
    <s v="Charvi Wali"/>
    <x v="1"/>
    <n v="61"/>
    <s v="Senior"/>
    <s v="Mumbai"/>
    <x v="7"/>
    <x v="3"/>
    <x v="3"/>
    <x v="17"/>
    <n v="4"/>
    <n v="450"/>
    <n v="0"/>
    <x v="100"/>
    <x v="0"/>
    <n v="272.41000000000003"/>
    <n v="0.15133888888888891"/>
    <x v="1"/>
    <s v="Cash"/>
    <n v="5"/>
    <s v="No"/>
  </r>
  <r>
    <s v="ORD01590"/>
    <d v="2025-07-25T00:00:00"/>
    <s v="2025"/>
    <n v="7"/>
    <x v="6"/>
    <d v="2025-08-01T00:00:00"/>
    <n v="7"/>
    <s v="CUST5234"/>
    <s v="Adah Ganesh"/>
    <x v="1"/>
    <n v="55"/>
    <s v="Senior"/>
    <s v="Jaipur"/>
    <x v="2"/>
    <x v="0"/>
    <x v="4"/>
    <x v="9"/>
    <n v="5"/>
    <n v="1800"/>
    <n v="15"/>
    <x v="33"/>
    <x v="0"/>
    <n v="2736.19"/>
    <n v="0.35767189542483663"/>
    <x v="1"/>
    <s v="Cash"/>
    <n v="5"/>
    <s v="No"/>
  </r>
  <r>
    <s v="ORD01596"/>
    <d v="2025-07-24T00:00:00"/>
    <s v="2025"/>
    <n v="7"/>
    <x v="6"/>
    <d v="2025-07-29T00:00:00"/>
    <n v="5"/>
    <s v="CUST7416"/>
    <s v="Nehmat Agarwal"/>
    <x v="0"/>
    <n v="39"/>
    <s v="Senior"/>
    <s v="Kolkata"/>
    <x v="3"/>
    <x v="2"/>
    <x v="4"/>
    <x v="13"/>
    <n v="1"/>
    <n v="4500"/>
    <n v="20"/>
    <x v="11"/>
    <x v="0"/>
    <n v="435.7"/>
    <n v="0.12102777777777778"/>
    <x v="1"/>
    <s v="Card"/>
    <n v="1"/>
    <s v="No"/>
  </r>
  <r>
    <s v="ORD01606"/>
    <d v="2024-07-12T00:00:00"/>
    <s v="2024"/>
    <n v="7"/>
    <x v="6"/>
    <d v="2024-07-14T00:00:00"/>
    <n v="2"/>
    <s v="CUST5554"/>
    <s v="Kartik Atwal"/>
    <x v="1"/>
    <n v="31"/>
    <s v="Senior"/>
    <s v="Hyderabad"/>
    <x v="10"/>
    <x v="1"/>
    <x v="1"/>
    <x v="10"/>
    <n v="4"/>
    <n v="25000"/>
    <n v="25"/>
    <x v="174"/>
    <x v="1"/>
    <n v="18479.82"/>
    <n v="0.24639759999999999"/>
    <x v="2"/>
    <s v="Card"/>
    <n v="3"/>
    <s v="No"/>
  </r>
  <r>
    <s v="ORD01610"/>
    <d v="2025-07-20T00:00:00"/>
    <s v="2025"/>
    <n v="7"/>
    <x v="6"/>
    <d v="2025-07-21T00:00:00"/>
    <n v="1"/>
    <s v="CUST7329"/>
    <s v="Onkar Bumb"/>
    <x v="1"/>
    <n v="58"/>
    <s v="Senior"/>
    <s v="Lucknow"/>
    <x v="0"/>
    <x v="0"/>
    <x v="2"/>
    <x v="12"/>
    <n v="8"/>
    <n v="25000"/>
    <n v="5"/>
    <x v="93"/>
    <x v="1"/>
    <n v="33056.78"/>
    <n v="0.17398305263157895"/>
    <x v="0"/>
    <s v="Cash"/>
    <n v="4"/>
    <s v="No"/>
  </r>
  <r>
    <s v="ORD01625"/>
    <d v="2024-07-14T00:00:00"/>
    <s v="2024"/>
    <n v="7"/>
    <x v="6"/>
    <d v="2024-07-15T00:00:00"/>
    <n v="1"/>
    <s v="CUST5466"/>
    <s v="Kanav Sodhi"/>
    <x v="0"/>
    <n v="63"/>
    <s v="Senior"/>
    <s v="Chennai"/>
    <x v="6"/>
    <x v="1"/>
    <x v="1"/>
    <x v="2"/>
    <n v="3"/>
    <n v="55000"/>
    <n v="5"/>
    <x v="294"/>
    <x v="1"/>
    <n v="65360.61"/>
    <n v="0.41697358851674643"/>
    <x v="0"/>
    <s v="Cash"/>
    <n v="2"/>
    <s v="No"/>
  </r>
  <r>
    <s v="ORD01629"/>
    <d v="2025-07-19T00:00:00"/>
    <s v="2025"/>
    <n v="7"/>
    <x v="6"/>
    <d v="2025-07-25T00:00:00"/>
    <n v="6"/>
    <s v="CUST7581"/>
    <s v="Ahana  Bhagat"/>
    <x v="1"/>
    <n v="43"/>
    <s v="Senior"/>
    <s v="Patna"/>
    <x v="9"/>
    <x v="2"/>
    <x v="4"/>
    <x v="16"/>
    <n v="7"/>
    <n v="800"/>
    <n v="25"/>
    <x v="328"/>
    <x v="0"/>
    <n v="1699.93"/>
    <n v="0.4047452380952381"/>
    <x v="2"/>
    <s v="Cash"/>
    <n v="3"/>
    <s v="No"/>
  </r>
  <r>
    <s v="ORD01630"/>
    <d v="2025-07-12T00:00:00"/>
    <s v="2025"/>
    <n v="7"/>
    <x v="6"/>
    <d v="2025-07-14T00:00:00"/>
    <n v="2"/>
    <s v="CUST8145"/>
    <s v="Yuvaan Varkey"/>
    <x v="0"/>
    <n v="29"/>
    <s v="Senior"/>
    <s v="Bengaluru"/>
    <x v="1"/>
    <x v="1"/>
    <x v="2"/>
    <x v="15"/>
    <n v="1"/>
    <n v="15000"/>
    <n v="10"/>
    <x v="49"/>
    <x v="1"/>
    <n v="2813.91"/>
    <n v="0.20843777777777778"/>
    <x v="1"/>
    <s v="UPI"/>
    <n v="1"/>
    <s v="No"/>
  </r>
  <r>
    <s v="ORD01635"/>
    <d v="2025-07-17T00:00:00"/>
    <s v="2025"/>
    <n v="7"/>
    <x v="6"/>
    <d v="2025-07-18T00:00:00"/>
    <n v="1"/>
    <s v="CUST6820"/>
    <s v="Samiha Badami"/>
    <x v="0"/>
    <n v="44"/>
    <s v="Senior"/>
    <s v="Kolkata"/>
    <x v="3"/>
    <x v="2"/>
    <x v="2"/>
    <x v="12"/>
    <n v="1"/>
    <n v="25000"/>
    <n v="0"/>
    <x v="163"/>
    <x v="1"/>
    <n v="7302.86"/>
    <n v="0.2921144"/>
    <x v="2"/>
    <s v="UPI"/>
    <n v="5"/>
    <s v="No"/>
  </r>
  <r>
    <s v="ORD01656"/>
    <d v="2024-07-20T00:00:00"/>
    <s v="2024"/>
    <n v="7"/>
    <x v="6"/>
    <d v="2024-07-26T00:00:00"/>
    <n v="6"/>
    <s v="CUST1572"/>
    <s v="Samar Virk"/>
    <x v="0"/>
    <n v="25"/>
    <s v="Senior"/>
    <s v="Bhubaneswar"/>
    <x v="8"/>
    <x v="2"/>
    <x v="2"/>
    <x v="7"/>
    <n v="6"/>
    <n v="5000"/>
    <n v="25"/>
    <x v="208"/>
    <x v="1"/>
    <n v="9157.36"/>
    <n v="0.40699377777777779"/>
    <x v="0"/>
    <s v="UPI"/>
    <n v="2"/>
    <s v="No"/>
  </r>
  <r>
    <s v="ORD01683"/>
    <d v="2025-07-31T00:00:00"/>
    <s v="2025"/>
    <n v="7"/>
    <x v="6"/>
    <d v="2025-08-06T00:00:00"/>
    <n v="6"/>
    <s v="CUST6129"/>
    <s v="Nirvi Anand"/>
    <x v="0"/>
    <n v="64"/>
    <s v="Senior"/>
    <s v="Jaipur"/>
    <x v="2"/>
    <x v="0"/>
    <x v="1"/>
    <x v="5"/>
    <n v="4"/>
    <n v="2000"/>
    <n v="5"/>
    <x v="159"/>
    <x v="0"/>
    <n v="1628.93"/>
    <n v="0.21433289473684211"/>
    <x v="2"/>
    <s v="Card"/>
    <n v="1"/>
    <s v="No"/>
  </r>
  <r>
    <s v="ORD01699"/>
    <d v="2024-07-20T00:00:00"/>
    <s v="2024"/>
    <n v="7"/>
    <x v="6"/>
    <d v="2024-07-22T00:00:00"/>
    <n v="2"/>
    <s v="CUST4513"/>
    <s v="Kabir Grewal"/>
    <x v="1"/>
    <n v="36"/>
    <s v="Senior"/>
    <s v="Jaipur"/>
    <x v="2"/>
    <x v="0"/>
    <x v="3"/>
    <x v="6"/>
    <n v="5"/>
    <n v="1200"/>
    <n v="0"/>
    <x v="32"/>
    <x v="0"/>
    <n v="2211.65"/>
    <n v="0.36860833333333337"/>
    <x v="1"/>
    <s v="Card"/>
    <n v="1"/>
    <s v="No"/>
  </r>
  <r>
    <s v="ORD01700"/>
    <d v="2025-07-08T00:00:00"/>
    <s v="2025"/>
    <n v="7"/>
    <x v="6"/>
    <d v="2025-07-11T00:00:00"/>
    <n v="3"/>
    <s v="CUST4162"/>
    <s v="Neelofar Bhatia"/>
    <x v="1"/>
    <n v="19"/>
    <s v="Teen"/>
    <s v="Chennai"/>
    <x v="6"/>
    <x v="1"/>
    <x v="0"/>
    <x v="19"/>
    <n v="7"/>
    <n v="1200"/>
    <n v="5"/>
    <x v="251"/>
    <x v="0"/>
    <n v="2617.13"/>
    <n v="0.32796115288220551"/>
    <x v="0"/>
    <s v="Card"/>
    <n v="2"/>
    <s v="No"/>
  </r>
  <r>
    <s v="ORD01705"/>
    <d v="2025-07-11T00:00:00"/>
    <s v="2025"/>
    <n v="7"/>
    <x v="6"/>
    <d v="2025-07-14T00:00:00"/>
    <n v="3"/>
    <s v="CUST1229"/>
    <s v="Emir Karpe"/>
    <x v="1"/>
    <n v="62"/>
    <s v="Senior"/>
    <s v="Bhubaneswar"/>
    <x v="8"/>
    <x v="2"/>
    <x v="2"/>
    <x v="15"/>
    <n v="7"/>
    <n v="15000"/>
    <n v="0"/>
    <x v="459"/>
    <x v="1"/>
    <n v="43285.33"/>
    <n v="0.41224123809523811"/>
    <x v="2"/>
    <s v="UPI"/>
    <n v="5"/>
    <s v="Yes"/>
  </r>
  <r>
    <s v="ORD01723"/>
    <d v="2024-07-26T00:00:00"/>
    <s v="2024"/>
    <n v="7"/>
    <x v="6"/>
    <d v="2024-08-02T00:00:00"/>
    <n v="7"/>
    <s v="CUST1238"/>
    <s v="Pari Bhargava"/>
    <x v="1"/>
    <n v="39"/>
    <s v="Senior"/>
    <s v="Hyderabad"/>
    <x v="10"/>
    <x v="1"/>
    <x v="2"/>
    <x v="15"/>
    <n v="1"/>
    <n v="15000"/>
    <n v="0"/>
    <x v="107"/>
    <x v="1"/>
    <n v="6641.74"/>
    <n v="0.44278266666666666"/>
    <x v="2"/>
    <s v="UPI"/>
    <n v="5"/>
    <s v="No"/>
  </r>
  <r>
    <s v="ORD01724"/>
    <d v="2024-07-10T00:00:00"/>
    <s v="2024"/>
    <n v="7"/>
    <x v="6"/>
    <d v="2024-07-16T00:00:00"/>
    <n v="6"/>
    <s v="CUST7607"/>
    <s v="Lakshay Kata"/>
    <x v="1"/>
    <n v="33"/>
    <s v="Senior"/>
    <s v="Kolkata"/>
    <x v="3"/>
    <x v="2"/>
    <x v="1"/>
    <x v="18"/>
    <n v="1"/>
    <n v="18000"/>
    <n v="0"/>
    <x v="85"/>
    <x v="1"/>
    <n v="4848.2"/>
    <n v="0.26934444444444444"/>
    <x v="1"/>
    <s v="Card"/>
    <n v="5"/>
    <s v="No"/>
  </r>
  <r>
    <s v="ORD01726"/>
    <d v="2025-07-31T00:00:00"/>
    <s v="2025"/>
    <n v="7"/>
    <x v="6"/>
    <d v="2025-08-04T00:00:00"/>
    <n v="4"/>
    <s v="CUST4302"/>
    <s v="Aniruddh Bumb"/>
    <x v="1"/>
    <n v="65"/>
    <s v="Senior"/>
    <s v="Kolkata"/>
    <x v="3"/>
    <x v="2"/>
    <x v="0"/>
    <x v="11"/>
    <n v="8"/>
    <n v="4000"/>
    <n v="25"/>
    <x v="13"/>
    <x v="1"/>
    <n v="4782.57"/>
    <n v="0.19927375"/>
    <x v="1"/>
    <s v="Cash"/>
    <n v="1"/>
    <s v="No"/>
  </r>
  <r>
    <s v="ORD01741"/>
    <d v="2025-07-02T00:00:00"/>
    <s v="2025"/>
    <n v="7"/>
    <x v="6"/>
    <d v="2025-07-09T00:00:00"/>
    <n v="7"/>
    <s v="CUST3439"/>
    <s v="Kanav Lanka"/>
    <x v="1"/>
    <n v="33"/>
    <s v="Senior"/>
    <s v="Ahmedabad"/>
    <x v="5"/>
    <x v="3"/>
    <x v="0"/>
    <x v="4"/>
    <n v="2"/>
    <n v="3200"/>
    <n v="15"/>
    <x v="457"/>
    <x v="0"/>
    <n v="545.57000000000005"/>
    <n v="0.10028860294117647"/>
    <x v="0"/>
    <s v="Card"/>
    <n v="5"/>
    <s v="No"/>
  </r>
  <r>
    <s v="ORD01748"/>
    <d v="2025-07-14T00:00:00"/>
    <s v="2025"/>
    <n v="7"/>
    <x v="6"/>
    <d v="2025-07-19T00:00:00"/>
    <n v="5"/>
    <s v="CUST2315"/>
    <s v="Samaira Gaba"/>
    <x v="0"/>
    <n v="47"/>
    <s v="Senior"/>
    <s v="Mumbai"/>
    <x v="7"/>
    <x v="3"/>
    <x v="1"/>
    <x v="1"/>
    <n v="4"/>
    <n v="40000"/>
    <n v="10"/>
    <x v="40"/>
    <x v="1"/>
    <n v="53442.5"/>
    <n v="0.37112847222222223"/>
    <x v="1"/>
    <s v="Cash"/>
    <n v="5"/>
    <s v="No"/>
  </r>
  <r>
    <s v="ORD01749"/>
    <d v="2024-07-08T00:00:00"/>
    <s v="2024"/>
    <n v="7"/>
    <x v="6"/>
    <d v="2024-07-15T00:00:00"/>
    <n v="7"/>
    <s v="CUST3928"/>
    <s v="Pihu Biswas"/>
    <x v="0"/>
    <n v="51"/>
    <s v="Senior"/>
    <s v="Lucknow"/>
    <x v="0"/>
    <x v="0"/>
    <x v="4"/>
    <x v="24"/>
    <n v="7"/>
    <n v="1200"/>
    <n v="20"/>
    <x v="118"/>
    <x v="0"/>
    <n v="2969.44"/>
    <n v="0.44188095238095237"/>
    <x v="2"/>
    <s v="UPI"/>
    <n v="4"/>
    <s v="No"/>
  </r>
  <r>
    <s v="ORD01756"/>
    <d v="2025-07-22T00:00:00"/>
    <s v="2025"/>
    <n v="7"/>
    <x v="6"/>
    <d v="2025-07-24T00:00:00"/>
    <n v="2"/>
    <s v="CUST6532"/>
    <s v="Sara Kala"/>
    <x v="0"/>
    <n v="63"/>
    <s v="Senior"/>
    <s v="Bengaluru"/>
    <x v="1"/>
    <x v="1"/>
    <x v="1"/>
    <x v="1"/>
    <n v="3"/>
    <n v="40000"/>
    <n v="20"/>
    <x v="121"/>
    <x v="1"/>
    <n v="25442.92"/>
    <n v="0.26503041666666666"/>
    <x v="2"/>
    <s v="UPI"/>
    <n v="4"/>
    <s v="No"/>
  </r>
  <r>
    <s v="ORD01784"/>
    <d v="2024-07-06T00:00:00"/>
    <s v="2024"/>
    <n v="7"/>
    <x v="6"/>
    <d v="2024-07-13T00:00:00"/>
    <n v="7"/>
    <s v="CUST7621"/>
    <s v="Jivika Reddy"/>
    <x v="0"/>
    <n v="20"/>
    <s v="Teen"/>
    <s v="Ahmedabad"/>
    <x v="5"/>
    <x v="3"/>
    <x v="2"/>
    <x v="3"/>
    <n v="7"/>
    <n v="7000"/>
    <n v="20"/>
    <x v="461"/>
    <x v="1"/>
    <n v="17532.11"/>
    <n v="0.44724770408163267"/>
    <x v="2"/>
    <s v="Card"/>
    <n v="5"/>
    <s v="No"/>
  </r>
  <r>
    <s v="ORD01786"/>
    <d v="2025-07-25T00:00:00"/>
    <s v="2025"/>
    <n v="7"/>
    <x v="6"/>
    <d v="2025-07-29T00:00:00"/>
    <n v="4"/>
    <s v="CUST9951"/>
    <s v="Divij Vala"/>
    <x v="0"/>
    <n v="22"/>
    <s v="Senior"/>
    <s v="Jaipur"/>
    <x v="2"/>
    <x v="0"/>
    <x v="3"/>
    <x v="6"/>
    <n v="4"/>
    <n v="1200"/>
    <n v="0"/>
    <x v="7"/>
    <x v="0"/>
    <n v="1487.9"/>
    <n v="0.30997916666666669"/>
    <x v="2"/>
    <s v="UPI"/>
    <n v="2"/>
    <s v="No"/>
  </r>
  <r>
    <s v="ORD01789"/>
    <d v="2024-07-17T00:00:00"/>
    <s v="2024"/>
    <n v="7"/>
    <x v="6"/>
    <d v="2024-07-18T00:00:00"/>
    <n v="1"/>
    <s v="CUST7515"/>
    <s v="Chirag Jhaveri"/>
    <x v="1"/>
    <n v="34"/>
    <s v="Senior"/>
    <s v="Hyderabad"/>
    <x v="10"/>
    <x v="1"/>
    <x v="2"/>
    <x v="14"/>
    <n v="6"/>
    <n v="30000"/>
    <n v="0"/>
    <x v="152"/>
    <x v="1"/>
    <n v="36970.51"/>
    <n v="0.20539172222222224"/>
    <x v="2"/>
    <s v="Card"/>
    <n v="2"/>
    <s v="No"/>
  </r>
  <r>
    <s v="ORD01798"/>
    <d v="2025-07-18T00:00:00"/>
    <s v="2025"/>
    <n v="7"/>
    <x v="6"/>
    <d v="2025-07-20T00:00:00"/>
    <n v="2"/>
    <s v="CUST1118"/>
    <s v="Mamooty Sethi"/>
    <x v="0"/>
    <n v="40"/>
    <s v="Senior"/>
    <s v="Kolkata"/>
    <x v="3"/>
    <x v="2"/>
    <x v="0"/>
    <x v="19"/>
    <n v="2"/>
    <n v="1200"/>
    <n v="5"/>
    <x v="256"/>
    <x v="0"/>
    <n v="362.34"/>
    <n v="0.15892105263157894"/>
    <x v="2"/>
    <s v="Card"/>
    <n v="3"/>
    <s v="No"/>
  </r>
  <r>
    <s v="ORD01803"/>
    <d v="2025-07-24T00:00:00"/>
    <s v="2025"/>
    <n v="7"/>
    <x v="6"/>
    <d v="2025-07-28T00:00:00"/>
    <n v="4"/>
    <s v="CUST2685"/>
    <s v="Damini Badami"/>
    <x v="0"/>
    <n v="62"/>
    <s v="Senior"/>
    <s v="Hyderabad"/>
    <x v="10"/>
    <x v="1"/>
    <x v="0"/>
    <x v="4"/>
    <n v="2"/>
    <n v="3200"/>
    <n v="15"/>
    <x v="457"/>
    <x v="0"/>
    <n v="908.33"/>
    <n v="0.16697242647058824"/>
    <x v="1"/>
    <s v="Cash"/>
    <n v="2"/>
    <s v="Yes"/>
  </r>
  <r>
    <s v="ORD01818"/>
    <d v="2025-07-25T00:00:00"/>
    <s v="2025"/>
    <n v="7"/>
    <x v="6"/>
    <d v="2025-07-29T00:00:00"/>
    <n v="4"/>
    <s v="CUST1094"/>
    <s v="Lavanya Karnik"/>
    <x v="0"/>
    <n v="44"/>
    <s v="Senior"/>
    <s v="Hyderabad"/>
    <x v="10"/>
    <x v="1"/>
    <x v="0"/>
    <x v="19"/>
    <n v="8"/>
    <n v="1200"/>
    <n v="15"/>
    <x v="127"/>
    <x v="0"/>
    <n v="1789.68"/>
    <n v="0.21932352941176472"/>
    <x v="0"/>
    <s v="Card"/>
    <n v="3"/>
    <s v="No"/>
  </r>
  <r>
    <s v="ORD01826"/>
    <d v="2025-07-29T00:00:00"/>
    <s v="2025"/>
    <n v="7"/>
    <x v="6"/>
    <d v="2025-07-31T00:00:00"/>
    <n v="2"/>
    <s v="CUST5401"/>
    <s v="Oorja Ratti"/>
    <x v="1"/>
    <n v="45"/>
    <s v="Senior"/>
    <s v="Ahmedabad"/>
    <x v="5"/>
    <x v="3"/>
    <x v="2"/>
    <x v="12"/>
    <n v="7"/>
    <n v="25000"/>
    <n v="20"/>
    <x v="232"/>
    <x v="1"/>
    <n v="50479.11"/>
    <n v="0.36056507142857142"/>
    <x v="2"/>
    <s v="Card"/>
    <n v="5"/>
    <s v="No"/>
  </r>
  <r>
    <s v="ORD01827"/>
    <d v="2024-07-31T00:00:00"/>
    <s v="2024"/>
    <n v="7"/>
    <x v="6"/>
    <d v="2024-08-03T00:00:00"/>
    <n v="3"/>
    <s v="CUST5807"/>
    <s v="Rasha Setty"/>
    <x v="1"/>
    <n v="65"/>
    <s v="Senior"/>
    <s v="Mumbai"/>
    <x v="7"/>
    <x v="3"/>
    <x v="3"/>
    <x v="20"/>
    <n v="7"/>
    <n v="1500"/>
    <n v="20"/>
    <x v="172"/>
    <x v="0"/>
    <n v="2110.61"/>
    <n v="0.25126309523809526"/>
    <x v="2"/>
    <s v="Card"/>
    <n v="3"/>
    <s v="No"/>
  </r>
  <r>
    <s v="ORD01828"/>
    <d v="2024-07-04T00:00:00"/>
    <s v="2024"/>
    <n v="7"/>
    <x v="6"/>
    <d v="2024-07-09T00:00:00"/>
    <n v="5"/>
    <s v="CUST8108"/>
    <s v="Rania Bhatti"/>
    <x v="1"/>
    <n v="22"/>
    <s v="Senior"/>
    <s v="Bhubaneswar"/>
    <x v="8"/>
    <x v="2"/>
    <x v="1"/>
    <x v="2"/>
    <n v="6"/>
    <n v="55000"/>
    <n v="5"/>
    <x v="352"/>
    <x v="1"/>
    <n v="86118.16"/>
    <n v="0.27469907496012758"/>
    <x v="0"/>
    <s v="UPI"/>
    <n v="3"/>
    <s v="No"/>
  </r>
  <r>
    <s v="ORD01842"/>
    <d v="2024-07-11T00:00:00"/>
    <s v="2024"/>
    <n v="7"/>
    <x v="6"/>
    <d v="2024-07-12T00:00:00"/>
    <n v="1"/>
    <s v="CUST9790"/>
    <s v="Samarth Mangal"/>
    <x v="0"/>
    <n v="49"/>
    <s v="Senior"/>
    <s v="Bengaluru"/>
    <x v="1"/>
    <x v="1"/>
    <x v="0"/>
    <x v="19"/>
    <n v="7"/>
    <n v="1200"/>
    <n v="25"/>
    <x v="117"/>
    <x v="0"/>
    <n v="2123.1"/>
    <n v="0.33699999999999997"/>
    <x v="2"/>
    <s v="UPI"/>
    <n v="2"/>
    <s v="No"/>
  </r>
  <r>
    <s v="ORD01846"/>
    <d v="2024-07-20T00:00:00"/>
    <s v="2024"/>
    <n v="7"/>
    <x v="6"/>
    <d v="2024-07-23T00:00:00"/>
    <n v="3"/>
    <s v="CUST9691"/>
    <s v="Divij Bajwa"/>
    <x v="0"/>
    <n v="35"/>
    <s v="Senior"/>
    <s v="Mumbai"/>
    <x v="7"/>
    <x v="3"/>
    <x v="0"/>
    <x v="11"/>
    <n v="5"/>
    <n v="4000"/>
    <n v="25"/>
    <x v="107"/>
    <x v="1"/>
    <n v="2621.66"/>
    <n v="0.17477733333333331"/>
    <x v="1"/>
    <s v="Cash"/>
    <n v="1"/>
    <s v="No"/>
  </r>
  <r>
    <s v="ORD01847"/>
    <d v="2024-07-13T00:00:00"/>
    <s v="2024"/>
    <n v="7"/>
    <x v="6"/>
    <d v="2024-07-20T00:00:00"/>
    <n v="7"/>
    <s v="CUST2234"/>
    <s v="Dishani Karnik"/>
    <x v="1"/>
    <n v="64"/>
    <s v="Senior"/>
    <s v="Lucknow"/>
    <x v="0"/>
    <x v="0"/>
    <x v="1"/>
    <x v="1"/>
    <n v="8"/>
    <n v="40000"/>
    <n v="20"/>
    <x v="462"/>
    <x v="1"/>
    <n v="38141.1"/>
    <n v="0.14898867187500001"/>
    <x v="0"/>
    <s v="Cash"/>
    <n v="1"/>
    <s v="No"/>
  </r>
  <r>
    <s v="ORD01879"/>
    <d v="2024-07-13T00:00:00"/>
    <s v="2024"/>
    <n v="7"/>
    <x v="6"/>
    <d v="2024-07-20T00:00:00"/>
    <n v="7"/>
    <s v="CUST8720"/>
    <s v="Uthkarsh Bath"/>
    <x v="0"/>
    <n v="62"/>
    <s v="Senior"/>
    <s v="Lucknow"/>
    <x v="0"/>
    <x v="0"/>
    <x v="4"/>
    <x v="16"/>
    <n v="8"/>
    <n v="800"/>
    <n v="25"/>
    <x v="7"/>
    <x v="0"/>
    <n v="1758.66"/>
    <n v="0.36638750000000003"/>
    <x v="1"/>
    <s v="UPI"/>
    <n v="2"/>
    <s v="No"/>
  </r>
  <r>
    <s v="ORD01880"/>
    <d v="2024-07-13T00:00:00"/>
    <s v="2024"/>
    <n v="7"/>
    <x v="6"/>
    <d v="2024-07-14T00:00:00"/>
    <n v="1"/>
    <s v="CUST5390"/>
    <s v="Bhavin Jhaveri"/>
    <x v="1"/>
    <n v="42"/>
    <s v="Senior"/>
    <s v="Mumbai"/>
    <x v="7"/>
    <x v="3"/>
    <x v="4"/>
    <x v="16"/>
    <n v="2"/>
    <n v="800"/>
    <n v="20"/>
    <x v="335"/>
    <x v="0"/>
    <n v="219.94"/>
    <n v="0.171828125"/>
    <x v="0"/>
    <s v="Cash"/>
    <n v="5"/>
    <s v="Yes"/>
  </r>
  <r>
    <s v="ORD01894"/>
    <d v="2025-07-24T00:00:00"/>
    <s v="2025"/>
    <n v="7"/>
    <x v="6"/>
    <d v="2025-07-28T00:00:00"/>
    <n v="4"/>
    <s v="CUST8346"/>
    <s v="Lakshit Vig"/>
    <x v="0"/>
    <n v="31"/>
    <s v="Senior"/>
    <s v="Delhi"/>
    <x v="4"/>
    <x v="0"/>
    <x v="0"/>
    <x v="4"/>
    <n v="1"/>
    <n v="3200"/>
    <n v="10"/>
    <x v="86"/>
    <x v="0"/>
    <n v="360.45"/>
    <n v="0.12515625"/>
    <x v="2"/>
    <s v="UPI"/>
    <n v="1"/>
    <s v="No"/>
  </r>
  <r>
    <s v="ORD01938"/>
    <d v="2024-07-11T00:00:00"/>
    <s v="2024"/>
    <n v="7"/>
    <x v="6"/>
    <d v="2024-07-15T00:00:00"/>
    <n v="4"/>
    <s v="CUST1278"/>
    <s v="Nayantara Mallick"/>
    <x v="0"/>
    <n v="38"/>
    <s v="Senior"/>
    <s v="Jaipur"/>
    <x v="2"/>
    <x v="0"/>
    <x v="1"/>
    <x v="2"/>
    <n v="8"/>
    <n v="55000"/>
    <n v="0"/>
    <x v="114"/>
    <x v="1"/>
    <n v="50416.95"/>
    <n v="0.11458397727272726"/>
    <x v="1"/>
    <s v="UPI"/>
    <n v="4"/>
    <s v="No"/>
  </r>
  <r>
    <s v="ORD01948"/>
    <d v="2024-07-01T00:00:00"/>
    <s v="2024"/>
    <n v="7"/>
    <x v="6"/>
    <d v="2024-07-08T00:00:00"/>
    <n v="7"/>
    <s v="CUST5529"/>
    <s v="Aradhya Kohli"/>
    <x v="0"/>
    <n v="54"/>
    <s v="Senior"/>
    <s v="Delhi"/>
    <x v="4"/>
    <x v="0"/>
    <x v="2"/>
    <x v="15"/>
    <n v="4"/>
    <n v="15000"/>
    <n v="5"/>
    <x v="201"/>
    <x v="1"/>
    <n v="6277.07"/>
    <n v="0.1101240350877193"/>
    <x v="1"/>
    <s v="UPI"/>
    <n v="4"/>
    <s v="Yes"/>
  </r>
  <r>
    <s v="ORD01954"/>
    <d v="2024-07-16T00:00:00"/>
    <s v="2024"/>
    <n v="7"/>
    <x v="6"/>
    <d v="2024-07-22T00:00:00"/>
    <n v="6"/>
    <s v="CUST5596"/>
    <s v="Indrans Balan"/>
    <x v="1"/>
    <n v="46"/>
    <s v="Senior"/>
    <s v="Kolkata"/>
    <x v="3"/>
    <x v="2"/>
    <x v="4"/>
    <x v="8"/>
    <n v="2"/>
    <n v="3500"/>
    <n v="25"/>
    <x v="98"/>
    <x v="0"/>
    <n v="908.92"/>
    <n v="0.17312761904761903"/>
    <x v="0"/>
    <s v="Card"/>
    <n v="4"/>
    <s v="No"/>
  </r>
  <r>
    <s v="ORD01955"/>
    <d v="2025-07-05T00:00:00"/>
    <s v="2025"/>
    <n v="7"/>
    <x v="6"/>
    <d v="2025-07-10T00:00:00"/>
    <n v="5"/>
    <s v="CUST9598"/>
    <s v="Nishith Gala"/>
    <x v="0"/>
    <n v="52"/>
    <s v="Senior"/>
    <s v="Lucknow"/>
    <x v="0"/>
    <x v="0"/>
    <x v="0"/>
    <x v="0"/>
    <n v="8"/>
    <n v="2500"/>
    <n v="25"/>
    <x v="107"/>
    <x v="1"/>
    <n v="5646.81"/>
    <n v="0.37645400000000001"/>
    <x v="1"/>
    <s v="Card"/>
    <n v="5"/>
    <s v="Yes"/>
  </r>
  <r>
    <s v="ORD01957"/>
    <d v="2024-07-25T00:00:00"/>
    <s v="2024"/>
    <n v="7"/>
    <x v="6"/>
    <d v="2024-07-30T00:00:00"/>
    <n v="5"/>
    <s v="CUST8262"/>
    <s v="Ritvik Kapur"/>
    <x v="1"/>
    <n v="31"/>
    <s v="Senior"/>
    <s v="Lucknow"/>
    <x v="0"/>
    <x v="0"/>
    <x v="1"/>
    <x v="10"/>
    <n v="1"/>
    <n v="25000"/>
    <n v="25"/>
    <x v="124"/>
    <x v="1"/>
    <n v="5294.15"/>
    <n v="0.28235466666666664"/>
    <x v="1"/>
    <s v="UPI"/>
    <n v="1"/>
    <s v="No"/>
  </r>
  <r>
    <s v="ORD01968"/>
    <d v="2024-07-21T00:00:00"/>
    <s v="2024"/>
    <n v="7"/>
    <x v="6"/>
    <d v="2024-07-24T00:00:00"/>
    <n v="3"/>
    <s v="CUST7985"/>
    <s v="Anvi Hora"/>
    <x v="1"/>
    <n v="34"/>
    <s v="Senior"/>
    <s v="Delhi"/>
    <x v="4"/>
    <x v="0"/>
    <x v="3"/>
    <x v="21"/>
    <n v="5"/>
    <n v="60"/>
    <n v="0"/>
    <x v="412"/>
    <x v="0"/>
    <n v="38.93"/>
    <n v="0.12976666666666667"/>
    <x v="0"/>
    <s v="Cash"/>
    <n v="2"/>
    <s v="No"/>
  </r>
  <r>
    <s v="ORD01979"/>
    <d v="2024-07-22T00:00:00"/>
    <s v="2024"/>
    <n v="7"/>
    <x v="6"/>
    <d v="2024-07-26T00:00:00"/>
    <n v="4"/>
    <s v="CUST2277"/>
    <s v="Ritvik Sant"/>
    <x v="0"/>
    <n v="26"/>
    <s v="Senior"/>
    <s v="Ahmedabad"/>
    <x v="5"/>
    <x v="3"/>
    <x v="3"/>
    <x v="20"/>
    <n v="5"/>
    <n v="1500"/>
    <n v="5"/>
    <x v="231"/>
    <x v="0"/>
    <n v="1183.05"/>
    <n v="0.16604210526315788"/>
    <x v="2"/>
    <s v="Card"/>
    <n v="1"/>
    <s v="No"/>
  </r>
  <r>
    <s v="ORD01995"/>
    <d v="2024-07-31T00:00:00"/>
    <s v="2024"/>
    <n v="7"/>
    <x v="6"/>
    <d v="2024-08-01T00:00:00"/>
    <n v="1"/>
    <s v="CUST5739"/>
    <s v="Indrajit Sha"/>
    <x v="0"/>
    <n v="19"/>
    <s v="Teen"/>
    <s v="Delhi"/>
    <x v="4"/>
    <x v="0"/>
    <x v="3"/>
    <x v="22"/>
    <n v="1"/>
    <n v="300"/>
    <n v="0"/>
    <x v="412"/>
    <x v="0"/>
    <n v="101.92"/>
    <n v="0.33973333333333333"/>
    <x v="1"/>
    <s v="Cash"/>
    <n v="3"/>
    <s v="No"/>
  </r>
  <r>
    <s v="ORD02031"/>
    <d v="2025-07-01T00:00:00"/>
    <s v="2025"/>
    <n v="7"/>
    <x v="6"/>
    <d v="2025-07-02T00:00:00"/>
    <n v="1"/>
    <s v="CUST1501"/>
    <s v="Vivaan Comar"/>
    <x v="1"/>
    <n v="24"/>
    <s v="Senior"/>
    <s v="Kolkata"/>
    <x v="3"/>
    <x v="2"/>
    <x v="4"/>
    <x v="13"/>
    <n v="8"/>
    <n v="4500"/>
    <n v="10"/>
    <x v="22"/>
    <x v="1"/>
    <n v="3930.83"/>
    <n v="0.12132191358024691"/>
    <x v="0"/>
    <s v="Cash"/>
    <n v="4"/>
    <s v="No"/>
  </r>
  <r>
    <s v="ORD02047"/>
    <d v="2025-07-23T00:00:00"/>
    <s v="2025"/>
    <n v="7"/>
    <x v="6"/>
    <d v="2025-07-24T00:00:00"/>
    <n v="1"/>
    <s v="CUST2359"/>
    <s v="Romil Vig"/>
    <x v="1"/>
    <n v="38"/>
    <s v="Senior"/>
    <s v="Chennai"/>
    <x v="6"/>
    <x v="1"/>
    <x v="3"/>
    <x v="22"/>
    <n v="2"/>
    <n v="300"/>
    <n v="5"/>
    <x v="332"/>
    <x v="0"/>
    <n v="173.06"/>
    <n v="0.30361403508771928"/>
    <x v="1"/>
    <s v="Cash"/>
    <n v="5"/>
    <s v="Yes"/>
  </r>
  <r>
    <s v="ORD02050"/>
    <d v="2025-07-11T00:00:00"/>
    <s v="2025"/>
    <n v="7"/>
    <x v="6"/>
    <d v="2025-07-13T00:00:00"/>
    <n v="2"/>
    <s v="CUST3307"/>
    <s v="Kismat Bhagat"/>
    <x v="1"/>
    <n v="29"/>
    <s v="Senior"/>
    <s v="Mumbai"/>
    <x v="7"/>
    <x v="3"/>
    <x v="4"/>
    <x v="24"/>
    <n v="1"/>
    <n v="1200"/>
    <n v="0"/>
    <x v="157"/>
    <x v="0"/>
    <n v="424.96"/>
    <n v="0.3541333333333333"/>
    <x v="0"/>
    <s v="Card"/>
    <n v="4"/>
    <s v="No"/>
  </r>
  <r>
    <s v="ORD02079"/>
    <d v="2024-07-09T00:00:00"/>
    <s v="2024"/>
    <n v="7"/>
    <x v="6"/>
    <d v="2024-07-13T00:00:00"/>
    <n v="4"/>
    <s v="CUST1396"/>
    <s v="Eshani Upadhyay"/>
    <x v="0"/>
    <n v="32"/>
    <s v="Senior"/>
    <s v="Bhubaneswar"/>
    <x v="8"/>
    <x v="2"/>
    <x v="0"/>
    <x v="11"/>
    <n v="3"/>
    <n v="4000"/>
    <n v="0"/>
    <x v="35"/>
    <x v="1"/>
    <n v="4171.0600000000004"/>
    <n v="0.34758833333333339"/>
    <x v="2"/>
    <s v="Card"/>
    <n v="5"/>
    <s v="No"/>
  </r>
  <r>
    <s v="ORD02080"/>
    <d v="2025-07-31T00:00:00"/>
    <s v="2025"/>
    <n v="7"/>
    <x v="6"/>
    <d v="2025-08-02T00:00:00"/>
    <n v="2"/>
    <s v="CUST8286"/>
    <s v="Yuvaan Kakar"/>
    <x v="0"/>
    <n v="62"/>
    <s v="Senior"/>
    <s v="Hyderabad"/>
    <x v="10"/>
    <x v="1"/>
    <x v="0"/>
    <x v="23"/>
    <n v="6"/>
    <n v="900"/>
    <n v="0"/>
    <x v="234"/>
    <x v="0"/>
    <n v="1073.42"/>
    <n v="0.1987814814814815"/>
    <x v="1"/>
    <s v="UPI"/>
    <n v="4"/>
    <s v="No"/>
  </r>
  <r>
    <s v="ORD02105"/>
    <d v="2025-07-01T00:00:00"/>
    <s v="2025"/>
    <n v="7"/>
    <x v="6"/>
    <d v="2025-07-03T00:00:00"/>
    <n v="2"/>
    <s v="CUST2445"/>
    <s v="Shalv Rastogi"/>
    <x v="0"/>
    <n v="34"/>
    <s v="Senior"/>
    <s v="Mumbai"/>
    <x v="7"/>
    <x v="3"/>
    <x v="0"/>
    <x v="0"/>
    <n v="8"/>
    <n v="2500"/>
    <n v="0"/>
    <x v="245"/>
    <x v="1"/>
    <n v="6467.08"/>
    <n v="0.32335399999999997"/>
    <x v="2"/>
    <s v="UPI"/>
    <n v="3"/>
    <s v="No"/>
  </r>
  <r>
    <s v="ORD02118"/>
    <d v="2024-07-04T00:00:00"/>
    <s v="2024"/>
    <n v="7"/>
    <x v="6"/>
    <d v="2024-07-05T00:00:00"/>
    <n v="1"/>
    <s v="CUST9386"/>
    <s v="Vritika Sheth"/>
    <x v="0"/>
    <n v="26"/>
    <s v="Senior"/>
    <s v="Chennai"/>
    <x v="6"/>
    <x v="1"/>
    <x v="3"/>
    <x v="21"/>
    <n v="2"/>
    <n v="60"/>
    <n v="10"/>
    <x v="314"/>
    <x v="0"/>
    <n v="16.350000000000001"/>
    <n v="0.15138888888888891"/>
    <x v="0"/>
    <s v="Cash"/>
    <n v="5"/>
    <s v="No"/>
  </r>
  <r>
    <s v="ORD02132"/>
    <d v="2024-07-19T00:00:00"/>
    <s v="2024"/>
    <n v="7"/>
    <x v="6"/>
    <d v="2024-07-22T00:00:00"/>
    <n v="3"/>
    <s v="CUST3445"/>
    <s v="Zeeshan Viswanathan"/>
    <x v="0"/>
    <n v="28"/>
    <s v="Senior"/>
    <s v="Mumbai"/>
    <x v="7"/>
    <x v="3"/>
    <x v="2"/>
    <x v="7"/>
    <n v="4"/>
    <n v="5000"/>
    <n v="0"/>
    <x v="245"/>
    <x v="1"/>
    <n v="4562.08"/>
    <n v="0.228104"/>
    <x v="2"/>
    <s v="Card"/>
    <n v="1"/>
    <s v="No"/>
  </r>
  <r>
    <s v="ORD02153"/>
    <d v="2024-07-29T00:00:00"/>
    <s v="2024"/>
    <n v="7"/>
    <x v="6"/>
    <d v="2024-08-03T00:00:00"/>
    <n v="5"/>
    <s v="CUST6505"/>
    <s v="Aaina Dutta"/>
    <x v="0"/>
    <n v="45"/>
    <s v="Senior"/>
    <s v="Patna"/>
    <x v="9"/>
    <x v="2"/>
    <x v="3"/>
    <x v="6"/>
    <n v="5"/>
    <n v="1200"/>
    <n v="10"/>
    <x v="234"/>
    <x v="0"/>
    <n v="2368.6"/>
    <n v="0.43862962962962959"/>
    <x v="1"/>
    <s v="Cash"/>
    <n v="3"/>
    <s v="No"/>
  </r>
  <r>
    <s v="ORD02163"/>
    <d v="2025-07-12T00:00:00"/>
    <s v="2025"/>
    <n v="7"/>
    <x v="6"/>
    <d v="2025-07-15T00:00:00"/>
    <n v="3"/>
    <s v="CUST5491"/>
    <s v="Zeeshan Rao"/>
    <x v="1"/>
    <n v="21"/>
    <s v="Senior"/>
    <s v="Hyderabad"/>
    <x v="10"/>
    <x v="1"/>
    <x v="2"/>
    <x v="3"/>
    <n v="3"/>
    <n v="7000"/>
    <n v="25"/>
    <x v="195"/>
    <x v="1"/>
    <n v="5007.72"/>
    <n v="0.31795047619047623"/>
    <x v="0"/>
    <s v="Cash"/>
    <n v="5"/>
    <s v="No"/>
  </r>
  <r>
    <s v="ORD02170"/>
    <d v="2024-07-11T00:00:00"/>
    <s v="2024"/>
    <n v="7"/>
    <x v="6"/>
    <d v="2024-07-16T00:00:00"/>
    <n v="5"/>
    <s v="CUST1206"/>
    <s v="Hiran Joshi"/>
    <x v="1"/>
    <n v="65"/>
    <s v="Senior"/>
    <s v="Lucknow"/>
    <x v="0"/>
    <x v="0"/>
    <x v="0"/>
    <x v="23"/>
    <n v="8"/>
    <n v="900"/>
    <n v="15"/>
    <x v="56"/>
    <x v="0"/>
    <n v="1721.25"/>
    <n v="0.28125"/>
    <x v="0"/>
    <s v="Card"/>
    <n v="1"/>
    <s v="Yes"/>
  </r>
  <r>
    <s v="ORD02203"/>
    <d v="2024-07-30T00:00:00"/>
    <s v="2024"/>
    <n v="7"/>
    <x v="6"/>
    <d v="2024-08-05T00:00:00"/>
    <n v="6"/>
    <s v="CUST1504"/>
    <s v="Charvi Borde"/>
    <x v="0"/>
    <n v="62"/>
    <s v="Senior"/>
    <s v="Pune"/>
    <x v="7"/>
    <x v="3"/>
    <x v="2"/>
    <x v="14"/>
    <n v="1"/>
    <n v="30000"/>
    <n v="25"/>
    <x v="208"/>
    <x v="1"/>
    <n v="5392.73"/>
    <n v="0.23967688888888886"/>
    <x v="1"/>
    <s v="Card"/>
    <n v="4"/>
    <s v="No"/>
  </r>
  <r>
    <s v="ORD02205"/>
    <d v="2025-07-03T00:00:00"/>
    <s v="2025"/>
    <n v="7"/>
    <x v="6"/>
    <d v="2025-07-06T00:00:00"/>
    <n v="3"/>
    <s v="CUST4152"/>
    <s v="Pari Bhalla"/>
    <x v="0"/>
    <n v="30"/>
    <s v="Senior"/>
    <s v="Jaipur"/>
    <x v="2"/>
    <x v="0"/>
    <x v="1"/>
    <x v="5"/>
    <n v="5"/>
    <n v="2000"/>
    <n v="25"/>
    <x v="0"/>
    <x v="0"/>
    <n v="3022.63"/>
    <n v="0.40301733333333334"/>
    <x v="1"/>
    <s v="Cash"/>
    <n v="3"/>
    <s v="No"/>
  </r>
  <r>
    <s v="ORD02212"/>
    <d v="2024-07-29T00:00:00"/>
    <s v="2024"/>
    <n v="7"/>
    <x v="6"/>
    <d v="2024-08-03T00:00:00"/>
    <n v="5"/>
    <s v="CUST3188"/>
    <s v="Indrajit Tank"/>
    <x v="1"/>
    <n v="39"/>
    <s v="Senior"/>
    <s v="Hyderabad"/>
    <x v="10"/>
    <x v="1"/>
    <x v="3"/>
    <x v="17"/>
    <n v="4"/>
    <n v="450"/>
    <n v="10"/>
    <x v="29"/>
    <x v="0"/>
    <n v="263.38"/>
    <n v="0.16258024691358025"/>
    <x v="0"/>
    <s v="Card"/>
    <n v="1"/>
    <s v="No"/>
  </r>
  <r>
    <s v="ORD02213"/>
    <d v="2025-07-21T00:00:00"/>
    <s v="2025"/>
    <n v="7"/>
    <x v="6"/>
    <d v="2025-07-28T00:00:00"/>
    <n v="7"/>
    <s v="CUST9569"/>
    <s v="Indranil Ramaswamy"/>
    <x v="1"/>
    <n v="56"/>
    <s v="Senior"/>
    <s v="Pune"/>
    <x v="7"/>
    <x v="3"/>
    <x v="3"/>
    <x v="6"/>
    <n v="4"/>
    <n v="1200"/>
    <n v="20"/>
    <x v="77"/>
    <x v="0"/>
    <n v="1154.22"/>
    <n v="0.30057812500000003"/>
    <x v="0"/>
    <s v="UPI"/>
    <n v="5"/>
    <s v="No"/>
  </r>
  <r>
    <s v="ORD02215"/>
    <d v="2025-07-29T00:00:00"/>
    <s v="2025"/>
    <n v="7"/>
    <x v="6"/>
    <d v="2025-07-30T00:00:00"/>
    <n v="1"/>
    <s v="CUST1616"/>
    <s v="Siya Chaudhuri"/>
    <x v="1"/>
    <n v="35"/>
    <s v="Senior"/>
    <s v="Chennai"/>
    <x v="6"/>
    <x v="1"/>
    <x v="0"/>
    <x v="11"/>
    <n v="8"/>
    <n v="4000"/>
    <n v="5"/>
    <x v="463"/>
    <x v="1"/>
    <n v="3736.27"/>
    <n v="0.12290361842105263"/>
    <x v="1"/>
    <s v="Cash"/>
    <n v="3"/>
    <s v="No"/>
  </r>
  <r>
    <s v="ORD02225"/>
    <d v="2024-07-06T00:00:00"/>
    <s v="2024"/>
    <n v="7"/>
    <x v="6"/>
    <d v="2024-07-13T00:00:00"/>
    <n v="7"/>
    <s v="CUST4414"/>
    <s v="Piya Agarwal"/>
    <x v="0"/>
    <n v="36"/>
    <s v="Senior"/>
    <s v="Bhubaneswar"/>
    <x v="8"/>
    <x v="2"/>
    <x v="0"/>
    <x v="23"/>
    <n v="3"/>
    <n v="900"/>
    <n v="25"/>
    <x v="63"/>
    <x v="0"/>
    <n v="564.16"/>
    <n v="0.27859753086419753"/>
    <x v="0"/>
    <s v="Card"/>
    <n v="3"/>
    <s v="No"/>
  </r>
  <r>
    <s v="ORD02234"/>
    <d v="2025-07-27T00:00:00"/>
    <s v="2025"/>
    <n v="7"/>
    <x v="6"/>
    <d v="2025-07-28T00:00:00"/>
    <n v="1"/>
    <s v="CUST7701"/>
    <s v="Divyansh Shah"/>
    <x v="1"/>
    <n v="43"/>
    <s v="Senior"/>
    <s v="Ahmedabad"/>
    <x v="5"/>
    <x v="3"/>
    <x v="0"/>
    <x v="19"/>
    <n v="4"/>
    <n v="1200"/>
    <n v="25"/>
    <x v="11"/>
    <x v="0"/>
    <n v="1253.96"/>
    <n v="0.34832222222222226"/>
    <x v="1"/>
    <s v="UPI"/>
    <n v="3"/>
    <s v="No"/>
  </r>
  <r>
    <s v="ORD02243"/>
    <d v="2025-07-03T00:00:00"/>
    <s v="2025"/>
    <n v="7"/>
    <x v="6"/>
    <d v="2025-07-07T00:00:00"/>
    <n v="4"/>
    <s v="CUST7161"/>
    <s v="Ahana  Singh"/>
    <x v="0"/>
    <n v="37"/>
    <s v="Senior"/>
    <s v="Jaipur"/>
    <x v="2"/>
    <x v="0"/>
    <x v="4"/>
    <x v="13"/>
    <n v="4"/>
    <n v="4500"/>
    <n v="5"/>
    <x v="446"/>
    <x v="1"/>
    <n v="4392.7"/>
    <n v="0.25688304093567249"/>
    <x v="1"/>
    <s v="Cash"/>
    <n v="1"/>
    <s v="No"/>
  </r>
  <r>
    <s v="ORD02251"/>
    <d v="2024-07-04T00:00:00"/>
    <s v="2024"/>
    <n v="7"/>
    <x v="6"/>
    <d v="2024-07-06T00:00:00"/>
    <n v="2"/>
    <s v="CUST2684"/>
    <s v="Prerak Grewal"/>
    <x v="1"/>
    <n v="54"/>
    <s v="Senior"/>
    <s v="Jaipur"/>
    <x v="2"/>
    <x v="0"/>
    <x v="2"/>
    <x v="3"/>
    <n v="2"/>
    <n v="7000"/>
    <n v="5"/>
    <x v="87"/>
    <x v="1"/>
    <n v="5690.27"/>
    <n v="0.42783984962406019"/>
    <x v="2"/>
    <s v="UPI"/>
    <n v="3"/>
    <s v="No"/>
  </r>
  <r>
    <s v="ORD02262"/>
    <d v="2025-07-31T00:00:00"/>
    <s v="2025"/>
    <n v="7"/>
    <x v="6"/>
    <d v="2025-08-03T00:00:00"/>
    <n v="3"/>
    <s v="CUST6483"/>
    <s v="Shalv Garde"/>
    <x v="0"/>
    <n v="63"/>
    <s v="Senior"/>
    <s v="Hyderabad"/>
    <x v="10"/>
    <x v="1"/>
    <x v="4"/>
    <x v="24"/>
    <n v="1"/>
    <n v="1200"/>
    <n v="25"/>
    <x v="132"/>
    <x v="0"/>
    <n v="112.13"/>
    <n v="0.12458888888888889"/>
    <x v="0"/>
    <s v="Card"/>
    <n v="5"/>
    <s v="No"/>
  </r>
  <r>
    <s v="ORD02273"/>
    <d v="2025-07-21T00:00:00"/>
    <s v="2025"/>
    <n v="7"/>
    <x v="6"/>
    <d v="2025-07-23T00:00:00"/>
    <n v="2"/>
    <s v="CUST9790"/>
    <s v="Umang Cherian"/>
    <x v="0"/>
    <n v="25"/>
    <s v="Senior"/>
    <s v="Lucknow"/>
    <x v="0"/>
    <x v="0"/>
    <x v="2"/>
    <x v="15"/>
    <n v="4"/>
    <n v="15000"/>
    <n v="10"/>
    <x v="79"/>
    <x v="1"/>
    <n v="20337.259999999998"/>
    <n v="0.37661592592592591"/>
    <x v="1"/>
    <s v="UPI"/>
    <n v="4"/>
    <s v="No"/>
  </r>
  <r>
    <s v="ORD02278"/>
    <d v="2024-07-25T00:00:00"/>
    <s v="2024"/>
    <n v="7"/>
    <x v="6"/>
    <d v="2024-07-29T00:00:00"/>
    <n v="4"/>
    <s v="CUST5213"/>
    <s v="Saksham Yohannan"/>
    <x v="1"/>
    <n v="32"/>
    <s v="Senior"/>
    <s v="Pune"/>
    <x v="7"/>
    <x v="3"/>
    <x v="0"/>
    <x v="4"/>
    <n v="6"/>
    <n v="3200"/>
    <n v="10"/>
    <x v="263"/>
    <x v="1"/>
    <n v="7340.9"/>
    <n v="0.42482060185185183"/>
    <x v="0"/>
    <s v="UPI"/>
    <n v="3"/>
    <s v="No"/>
  </r>
  <r>
    <s v="ORD02287"/>
    <d v="2025-07-15T00:00:00"/>
    <s v="2025"/>
    <n v="7"/>
    <x v="6"/>
    <d v="2025-07-21T00:00:00"/>
    <n v="6"/>
    <s v="CUST4563"/>
    <s v="Ahana  Badami"/>
    <x v="0"/>
    <n v="19"/>
    <s v="Teen"/>
    <s v="Bhubaneswar"/>
    <x v="8"/>
    <x v="2"/>
    <x v="3"/>
    <x v="22"/>
    <n v="6"/>
    <n v="300"/>
    <n v="10"/>
    <x v="29"/>
    <x v="0"/>
    <n v="417.7"/>
    <n v="0.25783950617283952"/>
    <x v="0"/>
    <s v="Card"/>
    <n v="1"/>
    <s v="No"/>
  </r>
  <r>
    <s v="ORD02293"/>
    <d v="2024-07-06T00:00:00"/>
    <s v="2024"/>
    <n v="7"/>
    <x v="6"/>
    <d v="2024-07-13T00:00:00"/>
    <n v="7"/>
    <s v="CUST8076"/>
    <s v="Jayan Karnik"/>
    <x v="1"/>
    <n v="60"/>
    <s v="Senior"/>
    <s v="Jaipur"/>
    <x v="2"/>
    <x v="0"/>
    <x v="1"/>
    <x v="5"/>
    <n v="7"/>
    <n v="2000"/>
    <n v="20"/>
    <x v="464"/>
    <x v="1"/>
    <n v="4355.09"/>
    <n v="0.38884732142857142"/>
    <x v="1"/>
    <s v="UPI"/>
    <n v="2"/>
    <s v="No"/>
  </r>
  <r>
    <s v="ORD02310"/>
    <d v="2025-07-22T00:00:00"/>
    <s v="2025"/>
    <n v="7"/>
    <x v="6"/>
    <d v="2025-07-27T00:00:00"/>
    <n v="5"/>
    <s v="CUST3512"/>
    <s v="Yakshit Samra"/>
    <x v="1"/>
    <n v="19"/>
    <s v="Teen"/>
    <s v="Lucknow"/>
    <x v="0"/>
    <x v="0"/>
    <x v="2"/>
    <x v="14"/>
    <n v="3"/>
    <n v="30000"/>
    <n v="25"/>
    <x v="129"/>
    <x v="1"/>
    <n v="20568.72"/>
    <n v="0.30472177777777781"/>
    <x v="0"/>
    <s v="Cash"/>
    <n v="4"/>
    <s v="No"/>
  </r>
  <r>
    <s v="ORD02329"/>
    <d v="2025-07-04T00:00:00"/>
    <s v="2025"/>
    <n v="7"/>
    <x v="6"/>
    <d v="2025-07-07T00:00:00"/>
    <n v="3"/>
    <s v="CUST7023"/>
    <s v="Akarsh Babu"/>
    <x v="1"/>
    <n v="54"/>
    <s v="Senior"/>
    <s v="Kolkata"/>
    <x v="3"/>
    <x v="2"/>
    <x v="1"/>
    <x v="10"/>
    <n v="6"/>
    <n v="25000"/>
    <n v="20"/>
    <x v="267"/>
    <x v="1"/>
    <n v="34940.58"/>
    <n v="0.29117150000000003"/>
    <x v="2"/>
    <s v="UPI"/>
    <n v="4"/>
    <s v="No"/>
  </r>
  <r>
    <s v="ORD02330"/>
    <d v="2024-07-03T00:00:00"/>
    <s v="2024"/>
    <n v="7"/>
    <x v="6"/>
    <d v="2024-07-09T00:00:00"/>
    <n v="6"/>
    <s v="CUST1439"/>
    <s v="Hrishita Sant"/>
    <x v="0"/>
    <n v="20"/>
    <s v="Teen"/>
    <s v="Ahmedabad"/>
    <x v="5"/>
    <x v="3"/>
    <x v="3"/>
    <x v="21"/>
    <n v="8"/>
    <n v="60"/>
    <n v="0"/>
    <x v="106"/>
    <x v="0"/>
    <n v="65.930000000000007"/>
    <n v="0.13735416666666669"/>
    <x v="0"/>
    <s v="Cash"/>
    <n v="3"/>
    <s v="Yes"/>
  </r>
  <r>
    <s v="ORD02351"/>
    <d v="2025-07-12T00:00:00"/>
    <s v="2025"/>
    <n v="7"/>
    <x v="6"/>
    <d v="2025-07-17T00:00:00"/>
    <n v="5"/>
    <s v="CUST2853"/>
    <s v="Akarsh Rana"/>
    <x v="1"/>
    <n v="60"/>
    <s v="Senior"/>
    <s v="Kolkata"/>
    <x v="3"/>
    <x v="2"/>
    <x v="3"/>
    <x v="17"/>
    <n v="5"/>
    <n v="450"/>
    <n v="0"/>
    <x v="226"/>
    <x v="0"/>
    <n v="676.15"/>
    <n v="0.30051111111111112"/>
    <x v="2"/>
    <s v="Cash"/>
    <n v="2"/>
    <s v="No"/>
  </r>
  <r>
    <s v="ORD02366"/>
    <d v="2025-07-25T00:00:00"/>
    <s v="2025"/>
    <n v="7"/>
    <x v="6"/>
    <d v="2025-07-30T00:00:00"/>
    <n v="5"/>
    <s v="CUST9116"/>
    <s v="Ehsaan Doctor"/>
    <x v="0"/>
    <n v="56"/>
    <s v="Senior"/>
    <s v="Delhi"/>
    <x v="4"/>
    <x v="0"/>
    <x v="4"/>
    <x v="13"/>
    <n v="2"/>
    <n v="4500"/>
    <n v="10"/>
    <x v="394"/>
    <x v="0"/>
    <n v="1082.1500000000001"/>
    <n v="0.13359876543209878"/>
    <x v="1"/>
    <s v="Cash"/>
    <n v="3"/>
    <s v="No"/>
  </r>
  <r>
    <s v="ORD02388"/>
    <d v="2024-07-20T00:00:00"/>
    <s v="2024"/>
    <n v="7"/>
    <x v="6"/>
    <d v="2024-07-24T00:00:00"/>
    <n v="4"/>
    <s v="CUST2198"/>
    <s v="Samaira Koshy"/>
    <x v="1"/>
    <n v="20"/>
    <s v="Teen"/>
    <s v="Pune"/>
    <x v="7"/>
    <x v="3"/>
    <x v="2"/>
    <x v="3"/>
    <n v="6"/>
    <n v="7000"/>
    <n v="20"/>
    <x v="59"/>
    <x v="1"/>
    <n v="8506.4500000000007"/>
    <n v="0.2531681547619048"/>
    <x v="0"/>
    <s v="Cash"/>
    <n v="4"/>
    <s v="No"/>
  </r>
  <r>
    <s v="ORD02411"/>
    <d v="2025-07-28T00:00:00"/>
    <s v="2025"/>
    <n v="7"/>
    <x v="6"/>
    <d v="2025-07-31T00:00:00"/>
    <n v="3"/>
    <s v="CUST5617"/>
    <s v="Yuvaan Singh"/>
    <x v="1"/>
    <n v="37"/>
    <s v="Senior"/>
    <s v="Chennai"/>
    <x v="6"/>
    <x v="1"/>
    <x v="1"/>
    <x v="10"/>
    <n v="3"/>
    <n v="25000"/>
    <n v="10"/>
    <x v="129"/>
    <x v="1"/>
    <n v="13977.37"/>
    <n v="0.20707214814814817"/>
    <x v="1"/>
    <s v="UPI"/>
    <n v="2"/>
    <s v="No"/>
  </r>
  <r>
    <s v="ORD02421"/>
    <d v="2025-07-23T00:00:00"/>
    <s v="2025"/>
    <n v="7"/>
    <x v="6"/>
    <d v="2025-07-24T00:00:00"/>
    <n v="1"/>
    <s v="CUST4762"/>
    <s v="Sana Chandran"/>
    <x v="0"/>
    <n v="56"/>
    <s v="Senior"/>
    <s v="Bengaluru"/>
    <x v="1"/>
    <x v="1"/>
    <x v="2"/>
    <x v="7"/>
    <n v="5"/>
    <n v="5000"/>
    <n v="0"/>
    <x v="163"/>
    <x v="1"/>
    <n v="9624.06"/>
    <n v="0.38496239999999998"/>
    <x v="2"/>
    <s v="Card"/>
    <n v="4"/>
    <s v="No"/>
  </r>
  <r>
    <s v="ORD02429"/>
    <d v="2024-07-30T00:00:00"/>
    <s v="2024"/>
    <n v="7"/>
    <x v="6"/>
    <d v="2024-08-01T00:00:00"/>
    <n v="2"/>
    <s v="CUST4822"/>
    <s v="Lakshay Magar"/>
    <x v="1"/>
    <n v="60"/>
    <s v="Senior"/>
    <s v="Kolkata"/>
    <x v="3"/>
    <x v="2"/>
    <x v="3"/>
    <x v="17"/>
    <n v="6"/>
    <n v="450"/>
    <n v="5"/>
    <x v="217"/>
    <x v="0"/>
    <n v="948.83"/>
    <n v="0.3699142300194932"/>
    <x v="1"/>
    <s v="Card"/>
    <n v="1"/>
    <s v="No"/>
  </r>
  <r>
    <s v="ORD02430"/>
    <d v="2025-07-01T00:00:00"/>
    <s v="2025"/>
    <n v="7"/>
    <x v="6"/>
    <d v="2025-07-08T00:00:00"/>
    <n v="7"/>
    <s v="CUST4458"/>
    <s v="Priyansh Vala"/>
    <x v="0"/>
    <n v="41"/>
    <s v="Senior"/>
    <s v="Mumbai"/>
    <x v="7"/>
    <x v="3"/>
    <x v="1"/>
    <x v="2"/>
    <n v="5"/>
    <n v="55000"/>
    <n v="20"/>
    <x v="81"/>
    <x v="1"/>
    <n v="45505.65"/>
    <n v="0.20684386363636365"/>
    <x v="0"/>
    <s v="Cash"/>
    <n v="5"/>
    <s v="No"/>
  </r>
  <r>
    <s v="ORD02453"/>
    <d v="2025-07-11T00:00:00"/>
    <s v="2025"/>
    <n v="7"/>
    <x v="6"/>
    <d v="2025-07-13T00:00:00"/>
    <n v="2"/>
    <s v="CUST4117"/>
    <s v="Zaina Kakar"/>
    <x v="1"/>
    <n v="50"/>
    <s v="Senior"/>
    <s v="Pune"/>
    <x v="7"/>
    <x v="3"/>
    <x v="1"/>
    <x v="18"/>
    <n v="1"/>
    <n v="18000"/>
    <n v="5"/>
    <x v="446"/>
    <x v="1"/>
    <n v="3969.4"/>
    <n v="0.23212865497076024"/>
    <x v="1"/>
    <s v="Cash"/>
    <n v="3"/>
    <s v="No"/>
  </r>
  <r>
    <s v="ORD02456"/>
    <d v="2024-07-18T00:00:00"/>
    <s v="2024"/>
    <n v="7"/>
    <x v="6"/>
    <d v="2024-07-20T00:00:00"/>
    <n v="2"/>
    <s v="CUST9645"/>
    <s v="Aradhya Saxena"/>
    <x v="1"/>
    <n v="27"/>
    <s v="Senior"/>
    <s v="Ahmedabad"/>
    <x v="5"/>
    <x v="3"/>
    <x v="3"/>
    <x v="22"/>
    <n v="7"/>
    <n v="300"/>
    <n v="0"/>
    <x v="259"/>
    <x v="0"/>
    <n v="868.99"/>
    <n v="0.4138047619047619"/>
    <x v="0"/>
    <s v="Cash"/>
    <n v="3"/>
    <s v="No"/>
  </r>
  <r>
    <s v="ORD02465"/>
    <d v="2025-07-30T00:00:00"/>
    <s v="2025"/>
    <n v="7"/>
    <x v="6"/>
    <d v="2025-07-31T00:00:00"/>
    <n v="1"/>
    <s v="CUST8122"/>
    <s v="Dhanush Bawa"/>
    <x v="0"/>
    <n v="53"/>
    <s v="Senior"/>
    <s v="Hyderabad"/>
    <x v="10"/>
    <x v="1"/>
    <x v="0"/>
    <x v="0"/>
    <n v="7"/>
    <n v="2500"/>
    <n v="25"/>
    <x v="28"/>
    <x v="1"/>
    <n v="4085.31"/>
    <n v="0.31126171428571431"/>
    <x v="0"/>
    <s v="Cash"/>
    <n v="1"/>
    <s v="No"/>
  </r>
  <r>
    <s v="ORD02483"/>
    <d v="2024-07-11T00:00:00"/>
    <s v="2024"/>
    <n v="7"/>
    <x v="6"/>
    <d v="2024-07-14T00:00:00"/>
    <n v="3"/>
    <s v="CUST3384"/>
    <s v="Lakshay Chada"/>
    <x v="1"/>
    <n v="64"/>
    <s v="Senior"/>
    <s v="Bhubaneswar"/>
    <x v="8"/>
    <x v="2"/>
    <x v="0"/>
    <x v="11"/>
    <n v="7"/>
    <n v="4000"/>
    <n v="20"/>
    <x v="213"/>
    <x v="1"/>
    <n v="4968.62"/>
    <n v="0.22181339285714285"/>
    <x v="0"/>
    <s v="Card"/>
    <n v="5"/>
    <s v="No"/>
  </r>
  <r>
    <s v="ORD02484"/>
    <d v="2025-07-15T00:00:00"/>
    <s v="2025"/>
    <n v="7"/>
    <x v="6"/>
    <d v="2025-07-20T00:00:00"/>
    <n v="5"/>
    <s v="CUST8658"/>
    <s v="Kashvi Choudhry"/>
    <x v="1"/>
    <n v="62"/>
    <s v="Senior"/>
    <s v="Mumbai"/>
    <x v="7"/>
    <x v="3"/>
    <x v="1"/>
    <x v="18"/>
    <n v="1"/>
    <n v="18000"/>
    <n v="25"/>
    <x v="49"/>
    <x v="1"/>
    <n v="6055.76"/>
    <n v="0.44857481481481482"/>
    <x v="0"/>
    <s v="Cash"/>
    <n v="2"/>
    <s v="No"/>
  </r>
  <r>
    <s v="ORD02487"/>
    <d v="2024-07-17T00:00:00"/>
    <s v="2024"/>
    <n v="7"/>
    <x v="6"/>
    <d v="2024-07-21T00:00:00"/>
    <n v="4"/>
    <s v="CUST1507"/>
    <s v="Zain Srinivas"/>
    <x v="1"/>
    <n v="33"/>
    <s v="Senior"/>
    <s v="Ahmedabad"/>
    <x v="5"/>
    <x v="3"/>
    <x v="0"/>
    <x v="11"/>
    <n v="4"/>
    <n v="4000"/>
    <n v="20"/>
    <x v="158"/>
    <x v="1"/>
    <n v="3449.55"/>
    <n v="0.26949609375"/>
    <x v="0"/>
    <s v="Cash"/>
    <n v="5"/>
    <s v="No"/>
  </r>
  <r>
    <s v="ORD02494"/>
    <d v="2024-07-15T00:00:00"/>
    <s v="2024"/>
    <n v="7"/>
    <x v="6"/>
    <d v="2024-07-16T00:00:00"/>
    <n v="1"/>
    <s v="CUST5784"/>
    <s v="Ryan Bassi"/>
    <x v="1"/>
    <n v="57"/>
    <s v="Senior"/>
    <s v="Ahmedabad"/>
    <x v="5"/>
    <x v="3"/>
    <x v="1"/>
    <x v="18"/>
    <n v="4"/>
    <n v="18000"/>
    <n v="25"/>
    <x v="79"/>
    <x v="1"/>
    <n v="17553.93"/>
    <n v="0.32507277777777777"/>
    <x v="0"/>
    <s v="Card"/>
    <n v="3"/>
    <s v="No"/>
  </r>
  <r>
    <s v="ORD02499"/>
    <d v="2025-07-29T00:00:00"/>
    <s v="2025"/>
    <n v="7"/>
    <x v="6"/>
    <d v="2025-08-03T00:00:00"/>
    <n v="5"/>
    <s v="CUST6455"/>
    <s v="Indrans Deep"/>
    <x v="0"/>
    <n v="26"/>
    <s v="Senior"/>
    <s v="Delhi"/>
    <x v="4"/>
    <x v="0"/>
    <x v="2"/>
    <x v="14"/>
    <n v="7"/>
    <n v="30000"/>
    <n v="0"/>
    <x v="465"/>
    <x v="1"/>
    <n v="57770.400000000001"/>
    <n v="0.27509714285714287"/>
    <x v="1"/>
    <s v="Cash"/>
    <n v="4"/>
    <s v="No"/>
  </r>
  <r>
    <s v="ORD02500"/>
    <d v="2024-07-13T00:00:00"/>
    <s v="2024"/>
    <n v="7"/>
    <x v="6"/>
    <d v="2024-07-16T00:00:00"/>
    <n v="3"/>
    <s v="CUST4545"/>
    <s v="Anika Sanghvi"/>
    <x v="0"/>
    <n v="59"/>
    <s v="Senior"/>
    <s v="Chennai"/>
    <x v="6"/>
    <x v="1"/>
    <x v="3"/>
    <x v="22"/>
    <n v="4"/>
    <n v="300"/>
    <n v="20"/>
    <x v="338"/>
    <x v="0"/>
    <n v="189.01"/>
    <n v="0.19688541666666665"/>
    <x v="0"/>
    <s v="Card"/>
    <n v="1"/>
    <s v="No"/>
  </r>
  <r>
    <s v="ORD02507"/>
    <d v="2024-07-30T00:00:00"/>
    <s v="2024"/>
    <n v="7"/>
    <x v="6"/>
    <d v="2024-08-03T00:00:00"/>
    <n v="4"/>
    <s v="CUST5583"/>
    <s v="Manjari Dora"/>
    <x v="0"/>
    <n v="47"/>
    <s v="Senior"/>
    <s v="Hyderabad"/>
    <x v="10"/>
    <x v="1"/>
    <x v="4"/>
    <x v="8"/>
    <n v="6"/>
    <n v="3500"/>
    <n v="15"/>
    <x v="111"/>
    <x v="1"/>
    <n v="3438.47"/>
    <n v="0.1926313725490196"/>
    <x v="2"/>
    <s v="Cash"/>
    <n v="5"/>
    <s v="No"/>
  </r>
  <r>
    <s v="ORD02516"/>
    <d v="2024-07-21T00:00:00"/>
    <s v="2024"/>
    <n v="7"/>
    <x v="6"/>
    <d v="2024-07-23T00:00:00"/>
    <n v="2"/>
    <s v="CUST7112"/>
    <s v="Raunak Verma"/>
    <x v="1"/>
    <n v="23"/>
    <s v="Senior"/>
    <s v="Delhi"/>
    <x v="4"/>
    <x v="0"/>
    <x v="1"/>
    <x v="2"/>
    <n v="2"/>
    <n v="55000"/>
    <n v="20"/>
    <x v="203"/>
    <x v="1"/>
    <n v="22463.9"/>
    <n v="0.25527159090909091"/>
    <x v="1"/>
    <s v="UPI"/>
    <n v="3"/>
    <s v="No"/>
  </r>
  <r>
    <s v="ORD02535"/>
    <d v="2024-07-25T00:00:00"/>
    <s v="2024"/>
    <n v="7"/>
    <x v="6"/>
    <d v="2024-07-30T00:00:00"/>
    <n v="5"/>
    <s v="CUST1776"/>
    <s v="Devansh Kulkarni"/>
    <x v="1"/>
    <n v="40"/>
    <s v="Senior"/>
    <s v="Chennai"/>
    <x v="6"/>
    <x v="1"/>
    <x v="0"/>
    <x v="19"/>
    <n v="7"/>
    <n v="1200"/>
    <n v="15"/>
    <x v="48"/>
    <x v="0"/>
    <n v="1053.18"/>
    <n v="0.14750420168067227"/>
    <x v="1"/>
    <s v="Cash"/>
    <n v="4"/>
    <s v="No"/>
  </r>
  <r>
    <s v="ORD02536"/>
    <d v="2025-07-15T00:00:00"/>
    <s v="2025"/>
    <n v="7"/>
    <x v="6"/>
    <d v="2025-07-21T00:00:00"/>
    <n v="6"/>
    <s v="CUST8454"/>
    <s v="Jivin Loyal"/>
    <x v="1"/>
    <n v="48"/>
    <s v="Senior"/>
    <s v="Ahmedabad"/>
    <x v="5"/>
    <x v="3"/>
    <x v="4"/>
    <x v="8"/>
    <n v="6"/>
    <n v="3500"/>
    <n v="20"/>
    <x v="200"/>
    <x v="1"/>
    <n v="6043.06"/>
    <n v="0.35970595238095243"/>
    <x v="2"/>
    <s v="Card"/>
    <n v="4"/>
    <s v="No"/>
  </r>
  <r>
    <s v="ORD02538"/>
    <d v="2025-07-30T00:00:00"/>
    <s v="2025"/>
    <n v="7"/>
    <x v="6"/>
    <d v="2025-08-02T00:00:00"/>
    <n v="3"/>
    <s v="CUST2048"/>
    <s v="Onkar Chakrabarti"/>
    <x v="0"/>
    <n v="34"/>
    <s v="Senior"/>
    <s v="Delhi"/>
    <x v="4"/>
    <x v="0"/>
    <x v="2"/>
    <x v="12"/>
    <n v="1"/>
    <n v="25000"/>
    <n v="0"/>
    <x v="163"/>
    <x v="1"/>
    <n v="9909.58"/>
    <n v="0.39638319999999999"/>
    <x v="1"/>
    <s v="UPI"/>
    <n v="3"/>
    <s v="No"/>
  </r>
  <r>
    <s v="ORD02548"/>
    <d v="2024-07-06T00:00:00"/>
    <s v="2024"/>
    <n v="7"/>
    <x v="6"/>
    <d v="2024-07-12T00:00:00"/>
    <n v="6"/>
    <s v="CUST4608"/>
    <s v="Aradhya Bhargava"/>
    <x v="0"/>
    <n v="57"/>
    <s v="Senior"/>
    <s v="Lucknow"/>
    <x v="0"/>
    <x v="0"/>
    <x v="0"/>
    <x v="4"/>
    <n v="2"/>
    <n v="3200"/>
    <n v="25"/>
    <x v="7"/>
    <x v="0"/>
    <n v="892.21"/>
    <n v="0.18587708333333333"/>
    <x v="2"/>
    <s v="Card"/>
    <n v="2"/>
    <s v="No"/>
  </r>
  <r>
    <s v="ORD02564"/>
    <d v="2025-07-25T00:00:00"/>
    <s v="2025"/>
    <n v="7"/>
    <x v="6"/>
    <d v="2025-07-29T00:00:00"/>
    <n v="4"/>
    <s v="CUST9044"/>
    <s v="Arnav Vig"/>
    <x v="0"/>
    <n v="50"/>
    <s v="Senior"/>
    <s v="Jaipur"/>
    <x v="2"/>
    <x v="0"/>
    <x v="1"/>
    <x v="5"/>
    <n v="7"/>
    <n v="2000"/>
    <n v="10"/>
    <x v="228"/>
    <x v="1"/>
    <n v="2988.05"/>
    <n v="0.23714682539682541"/>
    <x v="1"/>
    <s v="Cash"/>
    <n v="5"/>
    <s v="No"/>
  </r>
  <r>
    <s v="ORD02579"/>
    <d v="2024-07-22T00:00:00"/>
    <s v="2024"/>
    <n v="7"/>
    <x v="6"/>
    <d v="2024-07-29T00:00:00"/>
    <n v="7"/>
    <s v="CUST8062"/>
    <s v="Nitya Bail"/>
    <x v="1"/>
    <n v="49"/>
    <s v="Senior"/>
    <s v="Hyderabad"/>
    <x v="10"/>
    <x v="1"/>
    <x v="4"/>
    <x v="16"/>
    <n v="8"/>
    <n v="800"/>
    <n v="0"/>
    <x v="229"/>
    <x v="0"/>
    <n v="2854.59"/>
    <n v="0.44602968750000005"/>
    <x v="1"/>
    <s v="Card"/>
    <n v="2"/>
    <s v="No"/>
  </r>
  <r>
    <s v="ORD02582"/>
    <d v="2025-07-15T00:00:00"/>
    <s v="2025"/>
    <n v="7"/>
    <x v="6"/>
    <d v="2025-07-19T00:00:00"/>
    <n v="4"/>
    <s v="CUST6681"/>
    <s v="Kartik Chana"/>
    <x v="0"/>
    <n v="40"/>
    <s v="Senior"/>
    <s v="Patna"/>
    <x v="9"/>
    <x v="2"/>
    <x v="3"/>
    <x v="20"/>
    <n v="4"/>
    <n v="1500"/>
    <n v="0"/>
    <x v="32"/>
    <x v="0"/>
    <n v="966.43"/>
    <n v="0.16107166666666667"/>
    <x v="2"/>
    <s v="Card"/>
    <n v="2"/>
    <s v="No"/>
  </r>
  <r>
    <s v="ORD02593"/>
    <d v="2024-07-22T00:00:00"/>
    <s v="2024"/>
    <n v="7"/>
    <x v="6"/>
    <d v="2024-07-24T00:00:00"/>
    <n v="2"/>
    <s v="CUST8246"/>
    <s v="Divij Sharaf"/>
    <x v="1"/>
    <n v="43"/>
    <s v="Senior"/>
    <s v="Hyderabad"/>
    <x v="10"/>
    <x v="1"/>
    <x v="1"/>
    <x v="5"/>
    <n v="6"/>
    <n v="2000"/>
    <n v="20"/>
    <x v="196"/>
    <x v="0"/>
    <n v="3305.58"/>
    <n v="0.34433124999999998"/>
    <x v="1"/>
    <s v="UPI"/>
    <n v="5"/>
    <s v="No"/>
  </r>
  <r>
    <s v="ORD02610"/>
    <d v="2024-07-05T00:00:00"/>
    <s v="2024"/>
    <n v="7"/>
    <x v="6"/>
    <d v="2024-07-08T00:00:00"/>
    <n v="3"/>
    <s v="CUST7641"/>
    <s v="Diya Raj"/>
    <x v="1"/>
    <n v="54"/>
    <s v="Senior"/>
    <s v="Lucknow"/>
    <x v="0"/>
    <x v="0"/>
    <x v="1"/>
    <x v="10"/>
    <n v="1"/>
    <n v="25000"/>
    <n v="5"/>
    <x v="379"/>
    <x v="1"/>
    <n v="7241.5"/>
    <n v="0.30490526315789473"/>
    <x v="1"/>
    <s v="UPI"/>
    <n v="3"/>
    <s v="No"/>
  </r>
  <r>
    <s v="ORD02644"/>
    <d v="2024-07-30T00:00:00"/>
    <s v="2024"/>
    <n v="7"/>
    <x v="6"/>
    <d v="2024-08-06T00:00:00"/>
    <n v="7"/>
    <s v="CUST8556"/>
    <s v="Jhanvi Arora"/>
    <x v="0"/>
    <n v="64"/>
    <s v="Senior"/>
    <s v="Patna"/>
    <x v="9"/>
    <x v="2"/>
    <x v="2"/>
    <x v="15"/>
    <n v="4"/>
    <n v="15000"/>
    <n v="10"/>
    <x v="79"/>
    <x v="1"/>
    <n v="6947.45"/>
    <n v="0.12865648148148148"/>
    <x v="2"/>
    <s v="Cash"/>
    <n v="4"/>
    <s v="No"/>
  </r>
  <r>
    <s v="ORD02671"/>
    <d v="2024-07-12T00:00:00"/>
    <s v="2024"/>
    <n v="7"/>
    <x v="6"/>
    <d v="2024-07-13T00:00:00"/>
    <n v="1"/>
    <s v="CUST2066"/>
    <s v="Sumer Chandran"/>
    <x v="0"/>
    <n v="21"/>
    <s v="Senior"/>
    <s v="Mumbai"/>
    <x v="7"/>
    <x v="3"/>
    <x v="3"/>
    <x v="6"/>
    <n v="2"/>
    <n v="1200"/>
    <n v="15"/>
    <x v="62"/>
    <x v="0"/>
    <n v="356.78"/>
    <n v="0.17489215686274509"/>
    <x v="1"/>
    <s v="Card"/>
    <n v="1"/>
    <s v="No"/>
  </r>
  <r>
    <s v="ORD02678"/>
    <d v="2024-07-04T00:00:00"/>
    <s v="2024"/>
    <n v="7"/>
    <x v="6"/>
    <d v="2024-07-07T00:00:00"/>
    <n v="3"/>
    <s v="CUST1234"/>
    <s v="Madhav Raju"/>
    <x v="0"/>
    <n v="61"/>
    <s v="Senior"/>
    <s v="Delhi"/>
    <x v="4"/>
    <x v="0"/>
    <x v="2"/>
    <x v="12"/>
    <n v="8"/>
    <n v="25000"/>
    <n v="15"/>
    <x v="156"/>
    <x v="1"/>
    <n v="71454.259999999995"/>
    <n v="0.4203191764705882"/>
    <x v="1"/>
    <s v="Cash"/>
    <n v="4"/>
    <s v="No"/>
  </r>
  <r>
    <s v="ORD02683"/>
    <d v="2025-07-11T00:00:00"/>
    <s v="2025"/>
    <n v="7"/>
    <x v="6"/>
    <d v="2025-07-15T00:00:00"/>
    <n v="4"/>
    <s v="CUST3945"/>
    <s v="Dharmajan Majumdar"/>
    <x v="0"/>
    <n v="41"/>
    <s v="Senior"/>
    <s v="Hyderabad"/>
    <x v="10"/>
    <x v="1"/>
    <x v="4"/>
    <x v="9"/>
    <n v="1"/>
    <n v="1800"/>
    <n v="25"/>
    <x v="27"/>
    <x v="0"/>
    <n v="437.41"/>
    <n v="0.32400740740740741"/>
    <x v="2"/>
    <s v="Card"/>
    <n v="2"/>
    <s v="No"/>
  </r>
  <r>
    <s v="ORD02706"/>
    <d v="2025-07-04T00:00:00"/>
    <s v="2025"/>
    <n v="7"/>
    <x v="6"/>
    <d v="2025-07-11T00:00:00"/>
    <n v="7"/>
    <s v="CUST4530"/>
    <s v="Ela Kar"/>
    <x v="0"/>
    <n v="30"/>
    <s v="Senior"/>
    <s v="Hyderabad"/>
    <x v="10"/>
    <x v="1"/>
    <x v="4"/>
    <x v="8"/>
    <n v="7"/>
    <n v="3500"/>
    <n v="20"/>
    <x v="466"/>
    <x v="1"/>
    <n v="7680.56"/>
    <n v="0.39186530612244902"/>
    <x v="0"/>
    <s v="Cash"/>
    <n v="1"/>
    <s v="No"/>
  </r>
  <r>
    <s v="ORD02723"/>
    <d v="2024-07-09T00:00:00"/>
    <s v="2024"/>
    <n v="7"/>
    <x v="6"/>
    <d v="2024-07-15T00:00:00"/>
    <n v="6"/>
    <s v="CUST7882"/>
    <s v="Jiya Deo"/>
    <x v="0"/>
    <n v="20"/>
    <s v="Teen"/>
    <s v="Lucknow"/>
    <x v="0"/>
    <x v="0"/>
    <x v="4"/>
    <x v="24"/>
    <n v="8"/>
    <n v="1200"/>
    <n v="5"/>
    <x v="325"/>
    <x v="0"/>
    <n v="1097.8900000000001"/>
    <n v="0.1203826754385965"/>
    <x v="0"/>
    <s v="Cash"/>
    <n v="5"/>
    <s v="No"/>
  </r>
  <r>
    <s v="ORD02728"/>
    <d v="2024-07-05T00:00:00"/>
    <s v="2024"/>
    <n v="7"/>
    <x v="6"/>
    <d v="2024-07-11T00:00:00"/>
    <n v="6"/>
    <s v="CUST5238"/>
    <s v="Sara Kurian"/>
    <x v="1"/>
    <n v="19"/>
    <s v="Teen"/>
    <s v="Mumbai"/>
    <x v="7"/>
    <x v="3"/>
    <x v="3"/>
    <x v="17"/>
    <n v="5"/>
    <n v="450"/>
    <n v="20"/>
    <x v="100"/>
    <x v="0"/>
    <n v="263.85000000000002"/>
    <n v="0.14658333333333334"/>
    <x v="0"/>
    <s v="Cash"/>
    <n v="1"/>
    <s v="No"/>
  </r>
  <r>
    <s v="ORD02737"/>
    <d v="2025-07-27T00:00:00"/>
    <s v="2025"/>
    <n v="7"/>
    <x v="6"/>
    <d v="2025-08-01T00:00:00"/>
    <n v="5"/>
    <s v="CUST4446"/>
    <s v="Jayan Sahni"/>
    <x v="1"/>
    <n v="19"/>
    <s v="Teen"/>
    <s v="Ahmedabad"/>
    <x v="5"/>
    <x v="3"/>
    <x v="2"/>
    <x v="7"/>
    <n v="1"/>
    <n v="5000"/>
    <n v="5"/>
    <x v="167"/>
    <x v="0"/>
    <n v="873.12"/>
    <n v="0.18381473684210525"/>
    <x v="1"/>
    <s v="UPI"/>
    <n v="1"/>
    <s v="No"/>
  </r>
  <r>
    <s v="ORD02760"/>
    <d v="2025-07-20T00:00:00"/>
    <s v="2025"/>
    <n v="7"/>
    <x v="6"/>
    <d v="2025-07-26T00:00:00"/>
    <n v="6"/>
    <s v="CUST5068"/>
    <s v="Gokul Setty"/>
    <x v="1"/>
    <n v="56"/>
    <s v="Senior"/>
    <s v="Jaipur"/>
    <x v="2"/>
    <x v="0"/>
    <x v="0"/>
    <x v="0"/>
    <n v="1"/>
    <n v="2500"/>
    <n v="15"/>
    <x v="248"/>
    <x v="0"/>
    <n v="910.05"/>
    <n v="0.42825882352941175"/>
    <x v="0"/>
    <s v="Cash"/>
    <n v="3"/>
    <s v="No"/>
  </r>
  <r>
    <s v="ORD02778"/>
    <d v="2025-07-23T00:00:00"/>
    <s v="2025"/>
    <n v="7"/>
    <x v="6"/>
    <d v="2025-07-25T00:00:00"/>
    <n v="2"/>
    <s v="CUST7207"/>
    <s v="Jayant Savant"/>
    <x v="0"/>
    <n v="53"/>
    <s v="Senior"/>
    <s v="Kolkata"/>
    <x v="3"/>
    <x v="2"/>
    <x v="3"/>
    <x v="17"/>
    <n v="7"/>
    <n v="450"/>
    <n v="15"/>
    <x v="451"/>
    <x v="0"/>
    <n v="812.88"/>
    <n v="0.30359663865546216"/>
    <x v="2"/>
    <s v="Cash"/>
    <n v="5"/>
    <s v="Yes"/>
  </r>
  <r>
    <s v="ORD02796"/>
    <d v="2024-07-30T00:00:00"/>
    <s v="2024"/>
    <n v="7"/>
    <x v="6"/>
    <d v="2024-08-02T00:00:00"/>
    <n v="3"/>
    <s v="CUST3454"/>
    <s v="Anya Sane"/>
    <x v="1"/>
    <n v="47"/>
    <s v="Senior"/>
    <s v="Chennai"/>
    <x v="6"/>
    <x v="1"/>
    <x v="1"/>
    <x v="10"/>
    <n v="7"/>
    <n v="25000"/>
    <n v="25"/>
    <x v="321"/>
    <x v="1"/>
    <n v="18102.46"/>
    <n v="0.13792350476190476"/>
    <x v="1"/>
    <s v="UPI"/>
    <n v="1"/>
    <s v="No"/>
  </r>
  <r>
    <s v="ORD02809"/>
    <d v="2024-07-21T00:00:00"/>
    <s v="2024"/>
    <n v="7"/>
    <x v="6"/>
    <d v="2024-07-28T00:00:00"/>
    <n v="7"/>
    <s v="CUST5222"/>
    <s v="Advika Deep"/>
    <x v="1"/>
    <n v="20"/>
    <s v="Teen"/>
    <s v="Delhi"/>
    <x v="4"/>
    <x v="0"/>
    <x v="4"/>
    <x v="8"/>
    <n v="6"/>
    <n v="3500"/>
    <n v="5"/>
    <x v="184"/>
    <x v="1"/>
    <n v="2140.8200000000002"/>
    <n v="0.1073092731829574"/>
    <x v="0"/>
    <s v="UPI"/>
    <n v="3"/>
    <s v="No"/>
  </r>
  <r>
    <s v="ORD02823"/>
    <d v="2024-07-10T00:00:00"/>
    <s v="2024"/>
    <n v="7"/>
    <x v="6"/>
    <d v="2024-07-16T00:00:00"/>
    <n v="6"/>
    <s v="CUST7444"/>
    <s v="Onkar Warrior"/>
    <x v="0"/>
    <n v="50"/>
    <s v="Senior"/>
    <s v="Patna"/>
    <x v="9"/>
    <x v="2"/>
    <x v="3"/>
    <x v="17"/>
    <n v="4"/>
    <n v="450"/>
    <n v="5"/>
    <x v="284"/>
    <x v="0"/>
    <n v="572.34"/>
    <n v="0.33470175438596494"/>
    <x v="1"/>
    <s v="Card"/>
    <n v="3"/>
    <s v="No"/>
  </r>
  <r>
    <s v="ORD02841"/>
    <d v="2024-07-14T00:00:00"/>
    <s v="2024"/>
    <n v="7"/>
    <x v="6"/>
    <d v="2024-07-21T00:00:00"/>
    <n v="7"/>
    <s v="CUST1202"/>
    <s v="Shamik Bhardwaj"/>
    <x v="0"/>
    <n v="51"/>
    <s v="Senior"/>
    <s v="Ahmedabad"/>
    <x v="5"/>
    <x v="3"/>
    <x v="0"/>
    <x v="0"/>
    <n v="6"/>
    <n v="2500"/>
    <n v="15"/>
    <x v="215"/>
    <x v="1"/>
    <n v="2628.73"/>
    <n v="0.20617490196078431"/>
    <x v="0"/>
    <s v="Cash"/>
    <n v="3"/>
    <s v="No"/>
  </r>
  <r>
    <s v="ORD02858"/>
    <d v="2025-07-27T00:00:00"/>
    <s v="2025"/>
    <n v="7"/>
    <x v="6"/>
    <d v="2025-07-29T00:00:00"/>
    <n v="2"/>
    <s v="CUST2295"/>
    <s v="Nayantara Talwar"/>
    <x v="1"/>
    <n v="55"/>
    <s v="Senior"/>
    <s v="Mumbai"/>
    <x v="7"/>
    <x v="3"/>
    <x v="1"/>
    <x v="2"/>
    <n v="7"/>
    <n v="55000"/>
    <n v="25"/>
    <x v="375"/>
    <x v="1"/>
    <n v="71462.97"/>
    <n v="0.24749080519480521"/>
    <x v="1"/>
    <s v="Card"/>
    <n v="2"/>
    <s v="No"/>
  </r>
  <r>
    <s v="ORD02922"/>
    <d v="2025-07-18T00:00:00"/>
    <s v="2025"/>
    <n v="7"/>
    <x v="6"/>
    <d v="2025-07-25T00:00:00"/>
    <n v="7"/>
    <s v="CUST4731"/>
    <s v="Tiya Jayaraman"/>
    <x v="0"/>
    <n v="26"/>
    <s v="Senior"/>
    <s v="Kolkata"/>
    <x v="3"/>
    <x v="2"/>
    <x v="3"/>
    <x v="20"/>
    <n v="5"/>
    <n v="1500"/>
    <n v="0"/>
    <x v="0"/>
    <x v="0"/>
    <n v="1427.05"/>
    <n v="0.19027333333333332"/>
    <x v="2"/>
    <s v="Cash"/>
    <n v="5"/>
    <s v="No"/>
  </r>
  <r>
    <s v="ORD02936"/>
    <d v="2024-07-05T00:00:00"/>
    <s v="2024"/>
    <n v="7"/>
    <x v="6"/>
    <d v="2024-07-06T00:00:00"/>
    <n v="1"/>
    <s v="CUST5796"/>
    <s v="Indrans Mander"/>
    <x v="0"/>
    <n v="48"/>
    <s v="Senior"/>
    <s v="Bhubaneswar"/>
    <x v="8"/>
    <x v="2"/>
    <x v="0"/>
    <x v="19"/>
    <n v="7"/>
    <n v="1200"/>
    <n v="10"/>
    <x v="190"/>
    <x v="0"/>
    <n v="3221.35"/>
    <n v="0.42610449735449735"/>
    <x v="0"/>
    <s v="UPI"/>
    <n v="5"/>
    <s v="No"/>
  </r>
  <r>
    <s v="ORD02938"/>
    <d v="2025-07-25T00:00:00"/>
    <s v="2025"/>
    <n v="7"/>
    <x v="6"/>
    <d v="2025-08-01T00:00:00"/>
    <n v="7"/>
    <s v="CUST9131"/>
    <s v="Samaira Dugal"/>
    <x v="0"/>
    <n v="27"/>
    <s v="Senior"/>
    <s v="Ahmedabad"/>
    <x v="5"/>
    <x v="3"/>
    <x v="3"/>
    <x v="22"/>
    <n v="3"/>
    <n v="300"/>
    <n v="0"/>
    <x v="132"/>
    <x v="0"/>
    <n v="356.4"/>
    <n v="0.39599999999999996"/>
    <x v="1"/>
    <s v="UPI"/>
    <n v="2"/>
    <s v="Yes"/>
  </r>
  <r>
    <s v="ORD02940"/>
    <d v="2024-07-26T00:00:00"/>
    <s v="2024"/>
    <n v="7"/>
    <x v="6"/>
    <d v="2024-07-27T00:00:00"/>
    <n v="1"/>
    <s v="CUST9841"/>
    <s v="Riaan Buch"/>
    <x v="0"/>
    <n v="39"/>
    <s v="Senior"/>
    <s v="Jaipur"/>
    <x v="2"/>
    <x v="0"/>
    <x v="0"/>
    <x v="19"/>
    <n v="7"/>
    <n v="1200"/>
    <n v="25"/>
    <x v="117"/>
    <x v="0"/>
    <n v="1499.32"/>
    <n v="0.23798730158730158"/>
    <x v="0"/>
    <s v="Card"/>
    <n v="2"/>
    <s v="Yes"/>
  </r>
  <r>
    <s v="ORD02960"/>
    <d v="2024-07-31T00:00:00"/>
    <s v="2024"/>
    <n v="7"/>
    <x v="6"/>
    <d v="2024-08-02T00:00:00"/>
    <n v="2"/>
    <s v="CUST6199"/>
    <s v="Drishya Gala"/>
    <x v="0"/>
    <n v="46"/>
    <s v="Senior"/>
    <s v="Kolkata"/>
    <x v="3"/>
    <x v="2"/>
    <x v="0"/>
    <x v="19"/>
    <n v="8"/>
    <n v="1200"/>
    <n v="25"/>
    <x v="69"/>
    <x v="0"/>
    <n v="907.92"/>
    <n v="0.12609999999999999"/>
    <x v="0"/>
    <s v="UPI"/>
    <n v="2"/>
    <s v="No"/>
  </r>
  <r>
    <s v="ORD02962"/>
    <d v="2025-07-14T00:00:00"/>
    <s v="2025"/>
    <n v="7"/>
    <x v="6"/>
    <d v="2025-07-18T00:00:00"/>
    <n v="4"/>
    <s v="CUST9747"/>
    <s v="Vardaniya Maharaj"/>
    <x v="0"/>
    <n v="38"/>
    <s v="Senior"/>
    <s v="Bhubaneswar"/>
    <x v="8"/>
    <x v="2"/>
    <x v="3"/>
    <x v="6"/>
    <n v="2"/>
    <n v="1200"/>
    <n v="20"/>
    <x v="252"/>
    <x v="0"/>
    <n v="450.9"/>
    <n v="0.23484374999999999"/>
    <x v="1"/>
    <s v="UPI"/>
    <n v="5"/>
    <s v="No"/>
  </r>
  <r>
    <s v="ORD02982"/>
    <d v="2025-07-01T00:00:00"/>
    <s v="2025"/>
    <n v="7"/>
    <x v="6"/>
    <d v="2025-07-03T00:00:00"/>
    <n v="2"/>
    <s v="CUST1122"/>
    <s v="Rasha Dhillon"/>
    <x v="0"/>
    <n v="47"/>
    <s v="Senior"/>
    <s v="Bhubaneswar"/>
    <x v="8"/>
    <x v="2"/>
    <x v="2"/>
    <x v="15"/>
    <n v="8"/>
    <n v="15000"/>
    <n v="15"/>
    <x v="140"/>
    <x v="1"/>
    <n v="20274.43"/>
    <n v="0.19876892156862747"/>
    <x v="0"/>
    <s v="Cash"/>
    <n v="2"/>
    <s v="No"/>
  </r>
  <r>
    <s v="ORD02985"/>
    <d v="2024-07-31T00:00:00"/>
    <s v="2024"/>
    <n v="7"/>
    <x v="6"/>
    <d v="2024-08-04T00:00:00"/>
    <n v="4"/>
    <s v="CUST8306"/>
    <s v="Shayak Bhardwaj"/>
    <x v="1"/>
    <n v="36"/>
    <s v="Senior"/>
    <s v="Delhi"/>
    <x v="4"/>
    <x v="0"/>
    <x v="4"/>
    <x v="24"/>
    <n v="7"/>
    <n v="1200"/>
    <n v="0"/>
    <x v="172"/>
    <x v="0"/>
    <n v="2370.46"/>
    <n v="0.28219761904761903"/>
    <x v="0"/>
    <s v="Cash"/>
    <n v="5"/>
    <s v="No"/>
  </r>
  <r>
    <s v="ORD02993"/>
    <d v="2025-07-14T00:00:00"/>
    <s v="2025"/>
    <n v="7"/>
    <x v="6"/>
    <d v="2025-07-16T00:00:00"/>
    <n v="2"/>
    <s v="CUST3931"/>
    <s v="Tara Randhawa"/>
    <x v="0"/>
    <n v="25"/>
    <s v="Senior"/>
    <s v="Hyderabad"/>
    <x v="10"/>
    <x v="1"/>
    <x v="0"/>
    <x v="19"/>
    <n v="6"/>
    <n v="1200"/>
    <n v="25"/>
    <x v="234"/>
    <x v="0"/>
    <n v="998.87"/>
    <n v="0.18497592592592593"/>
    <x v="1"/>
    <s v="Card"/>
    <n v="3"/>
    <s v="No"/>
  </r>
  <r>
    <s v="ORD03007"/>
    <d v="2025-07-27T00:00:00"/>
    <s v="2025"/>
    <n v="7"/>
    <x v="6"/>
    <d v="2025-07-28T00:00:00"/>
    <n v="1"/>
    <s v="CUST3511"/>
    <s v="Zoya Bandi"/>
    <x v="0"/>
    <n v="55"/>
    <s v="Senior"/>
    <s v="Bengaluru"/>
    <x v="1"/>
    <x v="1"/>
    <x v="4"/>
    <x v="9"/>
    <n v="4"/>
    <n v="1800"/>
    <n v="0"/>
    <x v="69"/>
    <x v="0"/>
    <n v="900.98"/>
    <n v="0.12513611111111111"/>
    <x v="0"/>
    <s v="Cash"/>
    <n v="2"/>
    <s v="No"/>
  </r>
  <r>
    <s v="ORD03011"/>
    <d v="2025-07-18T00:00:00"/>
    <s v="2025"/>
    <n v="7"/>
    <x v="6"/>
    <d v="2025-07-22T00:00:00"/>
    <n v="4"/>
    <s v="CUST7163"/>
    <s v="Kimaya Goda"/>
    <x v="1"/>
    <n v="31"/>
    <s v="Senior"/>
    <s v="Chennai"/>
    <x v="6"/>
    <x v="1"/>
    <x v="4"/>
    <x v="8"/>
    <n v="4"/>
    <n v="3500"/>
    <n v="10"/>
    <x v="228"/>
    <x v="1"/>
    <n v="1298.8599999999999"/>
    <n v="0.10308412698412697"/>
    <x v="0"/>
    <s v="Card"/>
    <n v="5"/>
    <s v="No"/>
  </r>
  <r>
    <s v="ORD03013"/>
    <d v="2024-07-09T00:00:00"/>
    <s v="2024"/>
    <n v="7"/>
    <x v="6"/>
    <d v="2024-07-15T00:00:00"/>
    <n v="6"/>
    <s v="CUST8408"/>
    <s v="Ishita Shetty"/>
    <x v="0"/>
    <n v="26"/>
    <s v="Senior"/>
    <s v="Jaipur"/>
    <x v="2"/>
    <x v="0"/>
    <x v="2"/>
    <x v="12"/>
    <n v="3"/>
    <n v="25000"/>
    <n v="0"/>
    <x v="174"/>
    <x v="1"/>
    <n v="11601.14"/>
    <n v="0.15468186666666667"/>
    <x v="2"/>
    <s v="Cash"/>
    <n v="1"/>
    <s v="Yes"/>
  </r>
  <r>
    <s v="ORD03030"/>
    <d v="2024-07-22T00:00:00"/>
    <s v="2024"/>
    <n v="7"/>
    <x v="6"/>
    <d v="2024-07-26T00:00:00"/>
    <n v="4"/>
    <s v="CUST9189"/>
    <s v="Pihu Ahluwalia"/>
    <x v="1"/>
    <n v="47"/>
    <s v="Senior"/>
    <s v="Jaipur"/>
    <x v="2"/>
    <x v="0"/>
    <x v="3"/>
    <x v="6"/>
    <n v="6"/>
    <n v="1200"/>
    <n v="5"/>
    <x v="36"/>
    <x v="0"/>
    <n v="2436.4699999999998"/>
    <n v="0.35620906432748534"/>
    <x v="2"/>
    <s v="UPI"/>
    <n v="4"/>
    <s v="No"/>
  </r>
  <r>
    <s v="ORD03035"/>
    <d v="2024-07-25T00:00:00"/>
    <s v="2024"/>
    <n v="7"/>
    <x v="6"/>
    <d v="2024-07-26T00:00:00"/>
    <n v="1"/>
    <s v="CUST3677"/>
    <s v="Vihaan Rout"/>
    <x v="1"/>
    <n v="19"/>
    <s v="Teen"/>
    <s v="Kolkata"/>
    <x v="3"/>
    <x v="2"/>
    <x v="2"/>
    <x v="12"/>
    <n v="7"/>
    <n v="25000"/>
    <n v="25"/>
    <x v="321"/>
    <x v="1"/>
    <n v="39599.33"/>
    <n v="0.30170918095238097"/>
    <x v="0"/>
    <s v="UPI"/>
    <n v="5"/>
    <s v="No"/>
  </r>
  <r>
    <s v="ORD03041"/>
    <d v="2024-07-23T00:00:00"/>
    <s v="2024"/>
    <n v="7"/>
    <x v="6"/>
    <d v="2024-07-29T00:00:00"/>
    <n v="6"/>
    <s v="CUST6021"/>
    <s v="Amani Sama"/>
    <x v="0"/>
    <n v="35"/>
    <s v="Senior"/>
    <s v="Pune"/>
    <x v="7"/>
    <x v="3"/>
    <x v="2"/>
    <x v="3"/>
    <n v="2"/>
    <n v="7000"/>
    <n v="0"/>
    <x v="90"/>
    <x v="1"/>
    <n v="4010.78"/>
    <n v="0.28648428571428575"/>
    <x v="0"/>
    <s v="UPI"/>
    <n v="3"/>
    <s v="No"/>
  </r>
  <r>
    <s v="ORD03044"/>
    <d v="2025-07-23T00:00:00"/>
    <s v="2025"/>
    <n v="7"/>
    <x v="6"/>
    <d v="2025-07-26T00:00:00"/>
    <n v="3"/>
    <s v="CUST3916"/>
    <s v="Sana Dar"/>
    <x v="1"/>
    <n v="29"/>
    <s v="Senior"/>
    <s v="Pune"/>
    <x v="7"/>
    <x v="3"/>
    <x v="3"/>
    <x v="20"/>
    <n v="6"/>
    <n v="1500"/>
    <n v="5"/>
    <x v="95"/>
    <x v="0"/>
    <n v="1896.95"/>
    <n v="0.2218654970760234"/>
    <x v="0"/>
    <s v="UPI"/>
    <n v="5"/>
    <s v="No"/>
  </r>
  <r>
    <s v="ORD03054"/>
    <d v="2025-07-22T00:00:00"/>
    <s v="2025"/>
    <n v="7"/>
    <x v="6"/>
    <d v="2025-07-23T00:00:00"/>
    <n v="1"/>
    <s v="CUST2010"/>
    <s v="Taimur Brar"/>
    <x v="0"/>
    <n v="36"/>
    <s v="Senior"/>
    <s v="Bengaluru"/>
    <x v="1"/>
    <x v="1"/>
    <x v="4"/>
    <x v="8"/>
    <n v="3"/>
    <n v="3500"/>
    <n v="10"/>
    <x v="161"/>
    <x v="0"/>
    <n v="2955.11"/>
    <n v="0.31271005291005294"/>
    <x v="0"/>
    <s v="Card"/>
    <n v="4"/>
    <s v="No"/>
  </r>
  <r>
    <s v="ORD03061"/>
    <d v="2025-07-23T00:00:00"/>
    <s v="2025"/>
    <n v="7"/>
    <x v="6"/>
    <d v="2025-07-24T00:00:00"/>
    <n v="1"/>
    <s v="CUST2451"/>
    <s v="Lavanya Chana"/>
    <x v="1"/>
    <n v="26"/>
    <s v="Senior"/>
    <s v="Delhi"/>
    <x v="4"/>
    <x v="0"/>
    <x v="2"/>
    <x v="15"/>
    <n v="7"/>
    <n v="15000"/>
    <n v="10"/>
    <x v="309"/>
    <x v="1"/>
    <n v="14792.92"/>
    <n v="0.15653883597883597"/>
    <x v="1"/>
    <s v="Card"/>
    <n v="3"/>
    <s v="No"/>
  </r>
  <r>
    <s v="ORD03098"/>
    <d v="2024-07-14T00:00:00"/>
    <s v="2024"/>
    <n v="7"/>
    <x v="6"/>
    <d v="2024-07-20T00:00:00"/>
    <n v="6"/>
    <s v="CUST2287"/>
    <s v="Mehul Wali"/>
    <x v="1"/>
    <n v="34"/>
    <s v="Senior"/>
    <s v="Chennai"/>
    <x v="6"/>
    <x v="1"/>
    <x v="2"/>
    <x v="3"/>
    <n v="2"/>
    <n v="7000"/>
    <n v="5"/>
    <x v="87"/>
    <x v="1"/>
    <n v="3738.14"/>
    <n v="0.28106315789473685"/>
    <x v="1"/>
    <s v="Card"/>
    <n v="4"/>
    <s v="No"/>
  </r>
  <r>
    <s v="ORD03124"/>
    <d v="2025-07-08T00:00:00"/>
    <s v="2025"/>
    <n v="7"/>
    <x v="6"/>
    <d v="2025-07-12T00:00:00"/>
    <n v="4"/>
    <s v="CUST9745"/>
    <s v="Purab Bobal"/>
    <x v="0"/>
    <n v="21"/>
    <s v="Senior"/>
    <s v="Chennai"/>
    <x v="6"/>
    <x v="1"/>
    <x v="4"/>
    <x v="9"/>
    <n v="2"/>
    <n v="1800"/>
    <n v="5"/>
    <x v="144"/>
    <x v="0"/>
    <n v="380.77"/>
    <n v="0.11133625730994151"/>
    <x v="0"/>
    <s v="Card"/>
    <n v="2"/>
    <s v="No"/>
  </r>
  <r>
    <s v="ORD03130"/>
    <d v="2024-07-04T00:00:00"/>
    <s v="2024"/>
    <n v="7"/>
    <x v="6"/>
    <d v="2024-07-05T00:00:00"/>
    <n v="1"/>
    <s v="CUST4216"/>
    <s v="Nitara Desai"/>
    <x v="1"/>
    <n v="56"/>
    <s v="Senior"/>
    <s v="Pune"/>
    <x v="7"/>
    <x v="3"/>
    <x v="1"/>
    <x v="18"/>
    <n v="5"/>
    <n v="18000"/>
    <n v="5"/>
    <x v="345"/>
    <x v="1"/>
    <n v="18669.689999999999"/>
    <n v="0.21835894736842104"/>
    <x v="2"/>
    <s v="UPI"/>
    <n v="3"/>
    <s v="Yes"/>
  </r>
  <r>
    <s v="ORD03145"/>
    <d v="2025-07-12T00:00:00"/>
    <s v="2025"/>
    <n v="7"/>
    <x v="6"/>
    <d v="2025-07-14T00:00:00"/>
    <n v="2"/>
    <s v="CUST5925"/>
    <s v="Riya Khurana"/>
    <x v="1"/>
    <n v="26"/>
    <s v="Senior"/>
    <s v="Pune"/>
    <x v="7"/>
    <x v="3"/>
    <x v="4"/>
    <x v="13"/>
    <n v="1"/>
    <n v="4500"/>
    <n v="10"/>
    <x v="24"/>
    <x v="0"/>
    <n v="1713.17"/>
    <n v="0.42300493827160496"/>
    <x v="1"/>
    <s v="Cash"/>
    <n v="3"/>
    <s v="No"/>
  </r>
  <r>
    <s v="ORD03184"/>
    <d v="2025-07-14T00:00:00"/>
    <s v="2025"/>
    <n v="7"/>
    <x v="6"/>
    <d v="2025-07-19T00:00:00"/>
    <n v="5"/>
    <s v="CUST7007"/>
    <s v="Alia Sama"/>
    <x v="0"/>
    <n v="65"/>
    <s v="Senior"/>
    <s v="Patna"/>
    <x v="9"/>
    <x v="2"/>
    <x v="3"/>
    <x v="6"/>
    <n v="6"/>
    <n v="1200"/>
    <n v="5"/>
    <x v="36"/>
    <x v="0"/>
    <n v="2645.07"/>
    <n v="0.38670614035087719"/>
    <x v="2"/>
    <s v="UPI"/>
    <n v="5"/>
    <s v="No"/>
  </r>
  <r>
    <s v="ORD03198"/>
    <d v="2024-07-11T00:00:00"/>
    <s v="2024"/>
    <n v="7"/>
    <x v="6"/>
    <d v="2024-07-16T00:00:00"/>
    <n v="5"/>
    <s v="CUST3643"/>
    <s v="Aniruddh Mammen"/>
    <x v="0"/>
    <n v="64"/>
    <s v="Senior"/>
    <s v="Lucknow"/>
    <x v="0"/>
    <x v="0"/>
    <x v="0"/>
    <x v="23"/>
    <n v="5"/>
    <n v="900"/>
    <n v="5"/>
    <x v="133"/>
    <x v="0"/>
    <n v="1245.27"/>
    <n v="0.29129122807017543"/>
    <x v="0"/>
    <s v="Cash"/>
    <n v="2"/>
    <s v="No"/>
  </r>
  <r>
    <s v="ORD03219"/>
    <d v="2024-07-12T00:00:00"/>
    <s v="2024"/>
    <n v="7"/>
    <x v="6"/>
    <d v="2024-07-15T00:00:00"/>
    <n v="3"/>
    <s v="CUST7830"/>
    <s v="Reyansh Sehgal"/>
    <x v="0"/>
    <n v="43"/>
    <s v="Senior"/>
    <s v="Pune"/>
    <x v="7"/>
    <x v="3"/>
    <x v="3"/>
    <x v="6"/>
    <n v="6"/>
    <n v="1200"/>
    <n v="5"/>
    <x v="36"/>
    <x v="0"/>
    <n v="831.21"/>
    <n v="0.12152192982456141"/>
    <x v="2"/>
    <s v="Card"/>
    <n v="4"/>
    <s v="No"/>
  </r>
  <r>
    <s v="ORD03244"/>
    <d v="2025-07-11T00:00:00"/>
    <s v="2025"/>
    <n v="7"/>
    <x v="6"/>
    <d v="2025-07-13T00:00:00"/>
    <n v="2"/>
    <s v="CUST2747"/>
    <s v="Devansh Aurora"/>
    <x v="1"/>
    <n v="29"/>
    <s v="Senior"/>
    <s v="Bengaluru"/>
    <x v="1"/>
    <x v="1"/>
    <x v="1"/>
    <x v="5"/>
    <n v="5"/>
    <n v="2000"/>
    <n v="15"/>
    <x v="3"/>
    <x v="0"/>
    <n v="864.04"/>
    <n v="0.10165176470588234"/>
    <x v="2"/>
    <s v="Cash"/>
    <n v="2"/>
    <s v="No"/>
  </r>
  <r>
    <s v="ORD03262"/>
    <d v="2025-07-09T00:00:00"/>
    <s v="2025"/>
    <n v="7"/>
    <x v="6"/>
    <d v="2025-07-15T00:00:00"/>
    <n v="6"/>
    <s v="CUST3365"/>
    <s v="Indrajit Wason"/>
    <x v="1"/>
    <n v="38"/>
    <s v="Senior"/>
    <s v="Lucknow"/>
    <x v="0"/>
    <x v="0"/>
    <x v="3"/>
    <x v="22"/>
    <n v="8"/>
    <n v="300"/>
    <n v="5"/>
    <x v="256"/>
    <x v="0"/>
    <n v="770.5"/>
    <n v="0.33793859649122809"/>
    <x v="1"/>
    <s v="Card"/>
    <n v="1"/>
    <s v="No"/>
  </r>
  <r>
    <s v="ORD03287"/>
    <d v="2025-07-20T00:00:00"/>
    <s v="2025"/>
    <n v="7"/>
    <x v="6"/>
    <d v="2025-07-26T00:00:00"/>
    <n v="6"/>
    <s v="CUST6674"/>
    <s v="Hazel Sastry"/>
    <x v="1"/>
    <n v="46"/>
    <s v="Senior"/>
    <s v="Bengaluru"/>
    <x v="1"/>
    <x v="1"/>
    <x v="2"/>
    <x v="3"/>
    <n v="5"/>
    <n v="7000"/>
    <n v="10"/>
    <x v="103"/>
    <x v="1"/>
    <n v="11264.99"/>
    <n v="0.35761873015873014"/>
    <x v="2"/>
    <s v="UPI"/>
    <n v="5"/>
    <s v="No"/>
  </r>
  <r>
    <s v="ORD03299"/>
    <d v="2025-07-15T00:00:00"/>
    <s v="2025"/>
    <n v="7"/>
    <x v="6"/>
    <d v="2025-07-17T00:00:00"/>
    <n v="2"/>
    <s v="CUST6662"/>
    <s v="Anay Bhavsar"/>
    <x v="1"/>
    <n v="42"/>
    <s v="Senior"/>
    <s v="Mumbai"/>
    <x v="7"/>
    <x v="3"/>
    <x v="1"/>
    <x v="5"/>
    <n v="5"/>
    <n v="2000"/>
    <n v="25"/>
    <x v="0"/>
    <x v="0"/>
    <n v="3169.18"/>
    <n v="0.42255733333333328"/>
    <x v="2"/>
    <s v="Card"/>
    <n v="3"/>
    <s v="No"/>
  </r>
  <r>
    <s v="ORD03303"/>
    <d v="2025-07-29T00:00:00"/>
    <s v="2025"/>
    <n v="7"/>
    <x v="6"/>
    <d v="2025-08-05T00:00:00"/>
    <n v="7"/>
    <s v="CUST8429"/>
    <s v="Madhav Raj"/>
    <x v="0"/>
    <n v="40"/>
    <s v="Senior"/>
    <s v="Bengaluru"/>
    <x v="1"/>
    <x v="1"/>
    <x v="2"/>
    <x v="3"/>
    <n v="7"/>
    <n v="7000"/>
    <n v="20"/>
    <x v="461"/>
    <x v="1"/>
    <n v="11940.6"/>
    <n v="0.30460714285714285"/>
    <x v="2"/>
    <s v="Cash"/>
    <n v="2"/>
    <s v="Yes"/>
  </r>
  <r>
    <s v="ORD03312"/>
    <d v="2024-07-28T00:00:00"/>
    <s v="2024"/>
    <n v="7"/>
    <x v="6"/>
    <d v="2024-08-04T00:00:00"/>
    <n v="7"/>
    <s v="CUST2877"/>
    <s v="Adira Deshmukh"/>
    <x v="0"/>
    <n v="39"/>
    <s v="Senior"/>
    <s v="Bhubaneswar"/>
    <x v="8"/>
    <x v="2"/>
    <x v="4"/>
    <x v="13"/>
    <n v="7"/>
    <n v="4500"/>
    <n v="0"/>
    <x v="103"/>
    <x v="1"/>
    <n v="11628.69"/>
    <n v="0.36916476190476194"/>
    <x v="0"/>
    <s v="UPI"/>
    <n v="3"/>
    <s v="Yes"/>
  </r>
  <r>
    <s v="ORD03314"/>
    <d v="2024-07-03T00:00:00"/>
    <s v="2024"/>
    <n v="7"/>
    <x v="6"/>
    <d v="2024-07-07T00:00:00"/>
    <n v="4"/>
    <s v="CUST1378"/>
    <s v="Samaira Mani"/>
    <x v="1"/>
    <n v="54"/>
    <s v="Senior"/>
    <s v="Kolkata"/>
    <x v="3"/>
    <x v="2"/>
    <x v="1"/>
    <x v="1"/>
    <n v="5"/>
    <n v="40000"/>
    <n v="20"/>
    <x v="145"/>
    <x v="1"/>
    <n v="27780.55"/>
    <n v="0.17362843749999998"/>
    <x v="0"/>
    <s v="Cash"/>
    <n v="5"/>
    <s v="No"/>
  </r>
  <r>
    <s v="ORD03331"/>
    <d v="2024-07-25T00:00:00"/>
    <s v="2024"/>
    <n v="7"/>
    <x v="6"/>
    <d v="2024-07-26T00:00:00"/>
    <n v="1"/>
    <s v="CUST1145"/>
    <s v="Eshani Suresh"/>
    <x v="1"/>
    <n v="35"/>
    <s v="Senior"/>
    <s v="Chennai"/>
    <x v="6"/>
    <x v="1"/>
    <x v="4"/>
    <x v="9"/>
    <n v="8"/>
    <n v="1800"/>
    <n v="10"/>
    <x v="287"/>
    <x v="1"/>
    <n v="5801.93"/>
    <n v="0.4476797839506173"/>
    <x v="1"/>
    <s v="Cash"/>
    <n v="4"/>
    <s v="No"/>
  </r>
  <r>
    <s v="ORD03333"/>
    <d v="2024-07-14T00:00:00"/>
    <s v="2024"/>
    <n v="7"/>
    <x v="6"/>
    <d v="2024-07-15T00:00:00"/>
    <n v="1"/>
    <s v="CUST4020"/>
    <s v="Shray Bobal"/>
    <x v="0"/>
    <n v="49"/>
    <s v="Senior"/>
    <s v="Lucknow"/>
    <x v="0"/>
    <x v="0"/>
    <x v="1"/>
    <x v="10"/>
    <n v="3"/>
    <n v="25000"/>
    <n v="15"/>
    <x v="153"/>
    <x v="1"/>
    <n v="18203.7"/>
    <n v="0.28554823529411766"/>
    <x v="2"/>
    <s v="UPI"/>
    <n v="4"/>
    <s v="No"/>
  </r>
  <r>
    <s v="ORD03352"/>
    <d v="2024-07-20T00:00:00"/>
    <s v="2024"/>
    <n v="7"/>
    <x v="6"/>
    <d v="2024-07-25T00:00:00"/>
    <n v="5"/>
    <s v="CUST5845"/>
    <s v="Miraan Sankaran"/>
    <x v="1"/>
    <n v="41"/>
    <s v="Senior"/>
    <s v="Pune"/>
    <x v="7"/>
    <x v="3"/>
    <x v="2"/>
    <x v="3"/>
    <n v="7"/>
    <n v="7000"/>
    <n v="10"/>
    <x v="449"/>
    <x v="1"/>
    <n v="14272.85"/>
    <n v="0.32364739229024941"/>
    <x v="2"/>
    <s v="Card"/>
    <n v="3"/>
    <s v="No"/>
  </r>
  <r>
    <s v="ORD03357"/>
    <d v="2025-07-18T00:00:00"/>
    <s v="2025"/>
    <n v="7"/>
    <x v="6"/>
    <d v="2025-07-19T00:00:00"/>
    <n v="1"/>
    <s v="CUST4275"/>
    <s v="Samar Chahal"/>
    <x v="0"/>
    <n v="38"/>
    <s v="Senior"/>
    <s v="Chennai"/>
    <x v="6"/>
    <x v="1"/>
    <x v="1"/>
    <x v="1"/>
    <n v="3"/>
    <n v="40000"/>
    <n v="5"/>
    <x v="277"/>
    <x v="1"/>
    <n v="19002.849999999999"/>
    <n v="0.16669166666666665"/>
    <x v="1"/>
    <s v="Card"/>
    <n v="4"/>
    <s v="Yes"/>
  </r>
  <r>
    <s v="ORD03365"/>
    <d v="2025-07-13T00:00:00"/>
    <s v="2025"/>
    <n v="7"/>
    <x v="6"/>
    <d v="2025-07-17T00:00:00"/>
    <n v="4"/>
    <s v="CUST9080"/>
    <s v="Vivaan Datta"/>
    <x v="1"/>
    <n v="28"/>
    <s v="Senior"/>
    <s v="Delhi"/>
    <x v="4"/>
    <x v="0"/>
    <x v="1"/>
    <x v="5"/>
    <n v="8"/>
    <n v="2000"/>
    <n v="20"/>
    <x v="158"/>
    <x v="1"/>
    <n v="2962.48"/>
    <n v="0.23144375"/>
    <x v="1"/>
    <s v="Card"/>
    <n v="5"/>
    <s v="No"/>
  </r>
  <r>
    <s v="ORD03371"/>
    <d v="2025-07-15T00:00:00"/>
    <s v="2025"/>
    <n v="7"/>
    <x v="6"/>
    <d v="2025-07-22T00:00:00"/>
    <n v="7"/>
    <s v="CUST2439"/>
    <s v="Prerak Karan"/>
    <x v="1"/>
    <n v="28"/>
    <s v="Senior"/>
    <s v="Hyderabad"/>
    <x v="10"/>
    <x v="1"/>
    <x v="2"/>
    <x v="14"/>
    <n v="8"/>
    <n v="30000"/>
    <n v="20"/>
    <x v="23"/>
    <x v="1"/>
    <n v="60818.26"/>
    <n v="0.31676177083333334"/>
    <x v="2"/>
    <s v="Card"/>
    <n v="4"/>
    <s v="No"/>
  </r>
  <r>
    <s v="ORD03379"/>
    <d v="2025-07-19T00:00:00"/>
    <s v="2025"/>
    <n v="7"/>
    <x v="6"/>
    <d v="2025-07-24T00:00:00"/>
    <n v="5"/>
    <s v="CUST6263"/>
    <s v="Divij Malhotra"/>
    <x v="1"/>
    <n v="65"/>
    <s v="Senior"/>
    <s v="Delhi"/>
    <x v="4"/>
    <x v="0"/>
    <x v="1"/>
    <x v="2"/>
    <n v="4"/>
    <n v="55000"/>
    <n v="0"/>
    <x v="81"/>
    <x v="1"/>
    <n v="77879.710000000006"/>
    <n v="0.35399868181818184"/>
    <x v="0"/>
    <s v="Cash"/>
    <n v="3"/>
    <s v="No"/>
  </r>
  <r>
    <s v="ORD03386"/>
    <d v="2025-07-15T00:00:00"/>
    <s v="2025"/>
    <n v="7"/>
    <x v="6"/>
    <d v="2025-07-21T00:00:00"/>
    <n v="6"/>
    <s v="CUST1424"/>
    <s v="Navya Rajagopal"/>
    <x v="0"/>
    <n v="43"/>
    <s v="Senior"/>
    <s v="Lucknow"/>
    <x v="0"/>
    <x v="0"/>
    <x v="2"/>
    <x v="3"/>
    <n v="2"/>
    <n v="7000"/>
    <n v="5"/>
    <x v="87"/>
    <x v="1"/>
    <n v="1516.08"/>
    <n v="0.11399097744360902"/>
    <x v="1"/>
    <s v="UPI"/>
    <n v="1"/>
    <s v="No"/>
  </r>
  <r>
    <s v="ORD03392"/>
    <d v="2024-07-29T00:00:00"/>
    <s v="2024"/>
    <n v="7"/>
    <x v="6"/>
    <d v="2024-08-05T00:00:00"/>
    <n v="7"/>
    <s v="CUST6406"/>
    <s v="Kavya Shere"/>
    <x v="0"/>
    <n v="59"/>
    <s v="Senior"/>
    <s v="Hyderabad"/>
    <x v="10"/>
    <x v="1"/>
    <x v="0"/>
    <x v="23"/>
    <n v="6"/>
    <n v="900"/>
    <n v="25"/>
    <x v="24"/>
    <x v="0"/>
    <n v="619.91"/>
    <n v="0.1530641975308642"/>
    <x v="1"/>
    <s v="Cash"/>
    <n v="5"/>
    <s v="No"/>
  </r>
  <r>
    <s v="ORD03394"/>
    <d v="2024-07-30T00:00:00"/>
    <s v="2024"/>
    <n v="7"/>
    <x v="6"/>
    <d v="2024-08-05T00:00:00"/>
    <n v="6"/>
    <s v="CUST2630"/>
    <s v="Trisha Barman"/>
    <x v="1"/>
    <n v="61"/>
    <s v="Senior"/>
    <s v="Bengaluru"/>
    <x v="1"/>
    <x v="1"/>
    <x v="2"/>
    <x v="12"/>
    <n v="3"/>
    <n v="25000"/>
    <n v="0"/>
    <x v="174"/>
    <x v="1"/>
    <n v="27466.98"/>
    <n v="0.36622640000000001"/>
    <x v="1"/>
    <s v="Card"/>
    <n v="1"/>
    <s v="No"/>
  </r>
  <r>
    <s v="ORD03410"/>
    <d v="2025-07-09T00:00:00"/>
    <s v="2025"/>
    <n v="7"/>
    <x v="6"/>
    <d v="2025-07-12T00:00:00"/>
    <n v="3"/>
    <s v="CUST8071"/>
    <s v="Ishaan Magar"/>
    <x v="1"/>
    <n v="48"/>
    <s v="Senior"/>
    <s v="Mumbai"/>
    <x v="7"/>
    <x v="3"/>
    <x v="2"/>
    <x v="14"/>
    <n v="6"/>
    <n v="30000"/>
    <n v="0"/>
    <x v="152"/>
    <x v="1"/>
    <n v="32630.42"/>
    <n v="0.18128011111111111"/>
    <x v="1"/>
    <s v="Cash"/>
    <n v="3"/>
    <s v="No"/>
  </r>
  <r>
    <s v="ORD03422"/>
    <d v="2025-07-02T00:00:00"/>
    <s v="2025"/>
    <n v="7"/>
    <x v="6"/>
    <d v="2025-07-05T00:00:00"/>
    <n v="3"/>
    <s v="CUST6405"/>
    <s v="Neysa Vyas"/>
    <x v="0"/>
    <n v="37"/>
    <s v="Senior"/>
    <s v="Mumbai"/>
    <x v="7"/>
    <x v="3"/>
    <x v="1"/>
    <x v="5"/>
    <n v="1"/>
    <n v="2000"/>
    <n v="15"/>
    <x v="401"/>
    <x v="0"/>
    <n v="248.53"/>
    <n v="0.14619411764705884"/>
    <x v="0"/>
    <s v="Card"/>
    <n v="1"/>
    <s v="No"/>
  </r>
  <r>
    <s v="ORD03440"/>
    <d v="2025-07-25T00:00:00"/>
    <s v="2025"/>
    <n v="7"/>
    <x v="6"/>
    <d v="2025-07-26T00:00:00"/>
    <n v="1"/>
    <s v="CUST5467"/>
    <s v="Samar Dube"/>
    <x v="0"/>
    <n v="65"/>
    <s v="Senior"/>
    <s v="Bhubaneswar"/>
    <x v="8"/>
    <x v="2"/>
    <x v="3"/>
    <x v="22"/>
    <n v="1"/>
    <n v="300"/>
    <n v="5"/>
    <x v="99"/>
    <x v="0"/>
    <n v="87.38"/>
    <n v="0.30659649122807014"/>
    <x v="1"/>
    <s v="Card"/>
    <n v="4"/>
    <s v="No"/>
  </r>
  <r>
    <s v="ORD03456"/>
    <d v="2024-07-10T00:00:00"/>
    <s v="2024"/>
    <n v="7"/>
    <x v="6"/>
    <d v="2024-07-15T00:00:00"/>
    <n v="5"/>
    <s v="CUST2367"/>
    <s v="Shayak Bajaj"/>
    <x v="0"/>
    <n v="36"/>
    <s v="Senior"/>
    <s v="Hyderabad"/>
    <x v="10"/>
    <x v="1"/>
    <x v="3"/>
    <x v="22"/>
    <n v="3"/>
    <n v="300"/>
    <n v="20"/>
    <x v="19"/>
    <x v="0"/>
    <n v="228.96"/>
    <n v="0.318"/>
    <x v="0"/>
    <s v="UPI"/>
    <n v="5"/>
    <s v="No"/>
  </r>
  <r>
    <s v="ORD03463"/>
    <d v="2025-07-14T00:00:00"/>
    <s v="2025"/>
    <n v="7"/>
    <x v="6"/>
    <d v="2025-07-15T00:00:00"/>
    <n v="1"/>
    <s v="CUST2366"/>
    <s v="Zaina Mammen"/>
    <x v="0"/>
    <n v="24"/>
    <s v="Senior"/>
    <s v="Bhubaneswar"/>
    <x v="8"/>
    <x v="2"/>
    <x v="4"/>
    <x v="24"/>
    <n v="3"/>
    <n v="1200"/>
    <n v="15"/>
    <x v="178"/>
    <x v="0"/>
    <n v="1209.4000000000001"/>
    <n v="0.39522875816993469"/>
    <x v="2"/>
    <s v="Card"/>
    <n v="5"/>
    <s v="No"/>
  </r>
  <r>
    <s v="ORD03465"/>
    <d v="2024-07-06T00:00:00"/>
    <s v="2024"/>
    <n v="7"/>
    <x v="6"/>
    <d v="2024-07-08T00:00:00"/>
    <n v="2"/>
    <s v="CUST6129"/>
    <s v="Jayan Sengupta"/>
    <x v="0"/>
    <n v="35"/>
    <s v="Senior"/>
    <s v="Mumbai"/>
    <x v="7"/>
    <x v="3"/>
    <x v="4"/>
    <x v="24"/>
    <n v="1"/>
    <n v="1200"/>
    <n v="10"/>
    <x v="214"/>
    <x v="0"/>
    <n v="172.76"/>
    <n v="0.15996296296296295"/>
    <x v="1"/>
    <s v="Cash"/>
    <n v="1"/>
    <s v="Yes"/>
  </r>
  <r>
    <s v="ORD03493"/>
    <d v="2025-07-06T00:00:00"/>
    <s v="2025"/>
    <n v="7"/>
    <x v="6"/>
    <d v="2025-07-09T00:00:00"/>
    <n v="3"/>
    <s v="CUST7034"/>
    <s v="Samar Subramaniam"/>
    <x v="0"/>
    <n v="30"/>
    <s v="Senior"/>
    <s v="Hyderabad"/>
    <x v="10"/>
    <x v="1"/>
    <x v="1"/>
    <x v="5"/>
    <n v="1"/>
    <n v="2000"/>
    <n v="0"/>
    <x v="420"/>
    <x v="0"/>
    <n v="273.48"/>
    <n v="0.13674"/>
    <x v="0"/>
    <s v="UPI"/>
    <n v="5"/>
    <s v="No"/>
  </r>
  <r>
    <s v="ORD03500"/>
    <d v="2025-07-22T00:00:00"/>
    <s v="2025"/>
    <n v="7"/>
    <x v="6"/>
    <d v="2025-07-26T00:00:00"/>
    <n v="4"/>
    <s v="CUST4327"/>
    <s v="Manjari Kulkarni"/>
    <x v="0"/>
    <n v="54"/>
    <s v="Senior"/>
    <s v="Chennai"/>
    <x v="6"/>
    <x v="1"/>
    <x v="4"/>
    <x v="9"/>
    <n v="4"/>
    <n v="1800"/>
    <n v="20"/>
    <x v="192"/>
    <x v="0"/>
    <n v="2494.35"/>
    <n v="0.433046875"/>
    <x v="2"/>
    <s v="UPI"/>
    <n v="1"/>
    <s v="No"/>
  </r>
  <r>
    <s v="ORD03536"/>
    <d v="2025-07-27T00:00:00"/>
    <s v="2025"/>
    <n v="7"/>
    <x v="6"/>
    <d v="2025-07-31T00:00:00"/>
    <n v="4"/>
    <s v="CUST7889"/>
    <s v="Heer Chakrabarti"/>
    <x v="1"/>
    <n v="33"/>
    <s v="Senior"/>
    <s v="Pune"/>
    <x v="7"/>
    <x v="3"/>
    <x v="0"/>
    <x v="23"/>
    <n v="7"/>
    <n v="900"/>
    <n v="10"/>
    <x v="436"/>
    <x v="0"/>
    <n v="2273.38"/>
    <n v="0.4009488536155203"/>
    <x v="0"/>
    <s v="Card"/>
    <n v="4"/>
    <s v="No"/>
  </r>
  <r>
    <s v="ORD03554"/>
    <d v="2025-07-03T00:00:00"/>
    <s v="2025"/>
    <n v="7"/>
    <x v="6"/>
    <d v="2025-07-10T00:00:00"/>
    <n v="7"/>
    <s v="CUST4197"/>
    <s v="Taimur Sharma"/>
    <x v="1"/>
    <n v="54"/>
    <s v="Senior"/>
    <s v="Bengaluru"/>
    <x v="1"/>
    <x v="1"/>
    <x v="0"/>
    <x v="23"/>
    <n v="6"/>
    <n v="900"/>
    <n v="10"/>
    <x v="242"/>
    <x v="0"/>
    <n v="1731.63"/>
    <n v="0.35630246913580249"/>
    <x v="2"/>
    <s v="Cash"/>
    <n v="5"/>
    <s v="No"/>
  </r>
  <r>
    <s v="ORD03559"/>
    <d v="2025-07-26T00:00:00"/>
    <s v="2025"/>
    <n v="7"/>
    <x v="6"/>
    <d v="2025-07-29T00:00:00"/>
    <n v="3"/>
    <s v="CUST6845"/>
    <s v="Yasmin Gulati"/>
    <x v="1"/>
    <n v="21"/>
    <s v="Senior"/>
    <s v="Hyderabad"/>
    <x v="10"/>
    <x v="1"/>
    <x v="4"/>
    <x v="16"/>
    <n v="3"/>
    <n v="800"/>
    <n v="10"/>
    <x v="70"/>
    <x v="0"/>
    <n v="800.16"/>
    <n v="0.37044444444444441"/>
    <x v="0"/>
    <s v="Card"/>
    <n v="1"/>
    <s v="No"/>
  </r>
  <r>
    <s v="ORD03597"/>
    <d v="2024-07-24T00:00:00"/>
    <s v="2024"/>
    <n v="7"/>
    <x v="6"/>
    <d v="2024-07-26T00:00:00"/>
    <n v="2"/>
    <s v="CUST5567"/>
    <s v="Samaira Ganesh"/>
    <x v="0"/>
    <n v="34"/>
    <s v="Senior"/>
    <s v="Patna"/>
    <x v="9"/>
    <x v="2"/>
    <x v="2"/>
    <x v="3"/>
    <n v="4"/>
    <n v="7000"/>
    <n v="20"/>
    <x v="213"/>
    <x v="1"/>
    <n v="7340.43"/>
    <n v="0.32769776785714289"/>
    <x v="0"/>
    <s v="UPI"/>
    <n v="4"/>
    <s v="No"/>
  </r>
  <r>
    <s v="ORD03616"/>
    <d v="2025-07-28T00:00:00"/>
    <s v="2025"/>
    <n v="7"/>
    <x v="6"/>
    <d v="2025-08-04T00:00:00"/>
    <n v="7"/>
    <s v="CUST7157"/>
    <s v="Hrishita Mammen"/>
    <x v="1"/>
    <n v="29"/>
    <s v="Senior"/>
    <s v="Bengaluru"/>
    <x v="1"/>
    <x v="1"/>
    <x v="0"/>
    <x v="0"/>
    <n v="1"/>
    <n v="2500"/>
    <n v="0"/>
    <x v="181"/>
    <x v="0"/>
    <n v="415.61"/>
    <n v="0.166244"/>
    <x v="2"/>
    <s v="Cash"/>
    <n v="4"/>
    <s v="No"/>
  </r>
  <r>
    <s v="ORD03647"/>
    <d v="2024-07-24T00:00:00"/>
    <s v="2024"/>
    <n v="7"/>
    <x v="6"/>
    <d v="2024-07-28T00:00:00"/>
    <n v="4"/>
    <s v="CUST8856"/>
    <s v="Vardaniya Dara"/>
    <x v="1"/>
    <n v="34"/>
    <s v="Senior"/>
    <s v="Jaipur"/>
    <x v="2"/>
    <x v="0"/>
    <x v="0"/>
    <x v="23"/>
    <n v="7"/>
    <n v="900"/>
    <n v="5"/>
    <x v="300"/>
    <x v="0"/>
    <n v="2000.11"/>
    <n v="0.33418713450292398"/>
    <x v="0"/>
    <s v="Card"/>
    <n v="1"/>
    <s v="No"/>
  </r>
  <r>
    <s v="ORD03650"/>
    <d v="2025-07-08T00:00:00"/>
    <s v="2025"/>
    <n v="7"/>
    <x v="6"/>
    <d v="2025-07-14T00:00:00"/>
    <n v="6"/>
    <s v="CUST6465"/>
    <s v="Sana Manda"/>
    <x v="0"/>
    <n v="18"/>
    <s v="Teen"/>
    <s v="Mumbai"/>
    <x v="7"/>
    <x v="3"/>
    <x v="2"/>
    <x v="12"/>
    <n v="7"/>
    <n v="25000"/>
    <n v="10"/>
    <x v="218"/>
    <x v="1"/>
    <n v="24962.44"/>
    <n v="0.15849168253968254"/>
    <x v="2"/>
    <s v="Cash"/>
    <n v="1"/>
    <s v="No"/>
  </r>
  <r>
    <s v="ORD03666"/>
    <d v="2024-07-29T00:00:00"/>
    <s v="2024"/>
    <n v="7"/>
    <x v="6"/>
    <d v="2024-08-02T00:00:00"/>
    <n v="4"/>
    <s v="CUST7119"/>
    <s v="Vaibhav Bassi"/>
    <x v="1"/>
    <n v="18"/>
    <s v="Teen"/>
    <s v="Lucknow"/>
    <x v="0"/>
    <x v="0"/>
    <x v="0"/>
    <x v="0"/>
    <n v="5"/>
    <n v="2500"/>
    <n v="0"/>
    <x v="97"/>
    <x v="1"/>
    <n v="3401.38"/>
    <n v="0.27211040000000003"/>
    <x v="1"/>
    <s v="Card"/>
    <n v="5"/>
    <s v="Yes"/>
  </r>
  <r>
    <s v="ORD03673"/>
    <d v="2025-07-04T00:00:00"/>
    <s v="2025"/>
    <n v="7"/>
    <x v="6"/>
    <d v="2025-07-08T00:00:00"/>
    <n v="4"/>
    <s v="CUST1841"/>
    <s v="Ryan Dada"/>
    <x v="0"/>
    <n v="33"/>
    <s v="Senior"/>
    <s v="Lucknow"/>
    <x v="0"/>
    <x v="0"/>
    <x v="4"/>
    <x v="16"/>
    <n v="8"/>
    <n v="800"/>
    <n v="20"/>
    <x v="141"/>
    <x v="0"/>
    <n v="1488.5"/>
    <n v="0.29072265624999999"/>
    <x v="0"/>
    <s v="UPI"/>
    <n v="1"/>
    <s v="No"/>
  </r>
  <r>
    <s v="ORD03675"/>
    <d v="2024-07-22T00:00:00"/>
    <s v="2024"/>
    <n v="7"/>
    <x v="6"/>
    <d v="2024-07-26T00:00:00"/>
    <n v="4"/>
    <s v="CUST9798"/>
    <s v="Aarna Venkatesh"/>
    <x v="0"/>
    <n v="29"/>
    <s v="Senior"/>
    <s v="Lucknow"/>
    <x v="0"/>
    <x v="0"/>
    <x v="0"/>
    <x v="19"/>
    <n v="8"/>
    <n v="1200"/>
    <n v="20"/>
    <x v="91"/>
    <x v="0"/>
    <n v="1752.61"/>
    <n v="0.22820442708333333"/>
    <x v="0"/>
    <s v="Cash"/>
    <n v="5"/>
    <s v="No"/>
  </r>
  <r>
    <s v="ORD03688"/>
    <d v="2024-07-01T00:00:00"/>
    <s v="2024"/>
    <n v="7"/>
    <x v="6"/>
    <d v="2024-07-05T00:00:00"/>
    <n v="4"/>
    <s v="CUST4413"/>
    <s v="Anya Mani"/>
    <x v="0"/>
    <n v="55"/>
    <s v="Senior"/>
    <s v="Pune"/>
    <x v="7"/>
    <x v="3"/>
    <x v="1"/>
    <x v="10"/>
    <n v="1"/>
    <n v="25000"/>
    <n v="10"/>
    <x v="208"/>
    <x v="1"/>
    <n v="8440.77"/>
    <n v="0.37514533333333333"/>
    <x v="2"/>
    <s v="UPI"/>
    <n v="3"/>
    <s v="Yes"/>
  </r>
  <r>
    <s v="ORD03701"/>
    <d v="2024-07-22T00:00:00"/>
    <s v="2024"/>
    <n v="7"/>
    <x v="6"/>
    <d v="2024-07-25T00:00:00"/>
    <n v="3"/>
    <s v="CUST6412"/>
    <s v="Umang Bhavsar"/>
    <x v="1"/>
    <n v="56"/>
    <s v="Senior"/>
    <s v="Kolkata"/>
    <x v="3"/>
    <x v="2"/>
    <x v="0"/>
    <x v="0"/>
    <n v="1"/>
    <n v="2500"/>
    <n v="15"/>
    <x v="248"/>
    <x v="0"/>
    <n v="818.26"/>
    <n v="0.38506352941176469"/>
    <x v="1"/>
    <s v="UPI"/>
    <n v="4"/>
    <s v="No"/>
  </r>
  <r>
    <s v="ORD03705"/>
    <d v="2025-07-27T00:00:00"/>
    <s v="2025"/>
    <n v="7"/>
    <x v="6"/>
    <d v="2025-07-30T00:00:00"/>
    <n v="3"/>
    <s v="CUST8398"/>
    <s v="Kashvi Banerjee"/>
    <x v="0"/>
    <n v="26"/>
    <s v="Senior"/>
    <s v="Hyderabad"/>
    <x v="10"/>
    <x v="1"/>
    <x v="0"/>
    <x v="23"/>
    <n v="6"/>
    <n v="900"/>
    <n v="10"/>
    <x v="242"/>
    <x v="0"/>
    <n v="1047.3"/>
    <n v="0.21549382716049381"/>
    <x v="1"/>
    <s v="Cash"/>
    <n v="2"/>
    <s v="No"/>
  </r>
  <r>
    <s v="ORD03731"/>
    <d v="2025-07-08T00:00:00"/>
    <s v="2025"/>
    <n v="7"/>
    <x v="6"/>
    <d v="2025-07-09T00:00:00"/>
    <n v="1"/>
    <s v="CUST7132"/>
    <s v="Suhana Sabharwal"/>
    <x v="0"/>
    <n v="60"/>
    <s v="Senior"/>
    <s v="Pune"/>
    <x v="7"/>
    <x v="3"/>
    <x v="1"/>
    <x v="5"/>
    <n v="6"/>
    <n v="2000"/>
    <n v="10"/>
    <x v="189"/>
    <x v="1"/>
    <n v="3281.22"/>
    <n v="0.30381666666666662"/>
    <x v="2"/>
    <s v="UPI"/>
    <n v="3"/>
    <s v="Yes"/>
  </r>
  <r>
    <s v="ORD03735"/>
    <d v="2024-07-19T00:00:00"/>
    <s v="2024"/>
    <n v="7"/>
    <x v="6"/>
    <d v="2024-07-25T00:00:00"/>
    <n v="6"/>
    <s v="CUST4095"/>
    <s v="Siya Saini"/>
    <x v="0"/>
    <n v="20"/>
    <s v="Teen"/>
    <s v="Mumbai"/>
    <x v="7"/>
    <x v="3"/>
    <x v="4"/>
    <x v="9"/>
    <n v="3"/>
    <n v="1800"/>
    <n v="25"/>
    <x v="24"/>
    <x v="0"/>
    <n v="939.74"/>
    <n v="0.23203456790123456"/>
    <x v="0"/>
    <s v="Cash"/>
    <n v="4"/>
    <s v="No"/>
  </r>
  <r>
    <s v="ORD03758"/>
    <d v="2024-07-30T00:00:00"/>
    <s v="2024"/>
    <n v="7"/>
    <x v="6"/>
    <d v="2024-08-02T00:00:00"/>
    <n v="3"/>
    <s v="CUST4314"/>
    <s v="Farhan Behl"/>
    <x v="1"/>
    <n v="36"/>
    <s v="Senior"/>
    <s v="Patna"/>
    <x v="9"/>
    <x v="2"/>
    <x v="1"/>
    <x v="1"/>
    <n v="4"/>
    <n v="40000"/>
    <n v="20"/>
    <x v="392"/>
    <x v="1"/>
    <n v="51350.32"/>
    <n v="0.40117437499999997"/>
    <x v="2"/>
    <s v="Cash"/>
    <n v="1"/>
    <s v="No"/>
  </r>
  <r>
    <s v="ORD03787"/>
    <d v="2024-07-11T00:00:00"/>
    <s v="2024"/>
    <n v="7"/>
    <x v="6"/>
    <d v="2024-07-13T00:00:00"/>
    <n v="2"/>
    <s v="CUST1073"/>
    <s v="Biju Babu"/>
    <x v="0"/>
    <n v="61"/>
    <s v="Senior"/>
    <s v="Jaipur"/>
    <x v="2"/>
    <x v="0"/>
    <x v="4"/>
    <x v="8"/>
    <n v="8"/>
    <n v="3500"/>
    <n v="20"/>
    <x v="213"/>
    <x v="1"/>
    <n v="2945.18"/>
    <n v="0.13148124999999999"/>
    <x v="1"/>
    <s v="Card"/>
    <n v="3"/>
    <s v="Yes"/>
  </r>
  <r>
    <s v="ORD03840"/>
    <d v="2024-07-12T00:00:00"/>
    <s v="2024"/>
    <n v="7"/>
    <x v="6"/>
    <d v="2024-07-19T00:00:00"/>
    <n v="7"/>
    <s v="CUST7417"/>
    <s v="Lakshay Ramachandran"/>
    <x v="1"/>
    <n v="38"/>
    <s v="Senior"/>
    <s v="Lucknow"/>
    <x v="0"/>
    <x v="0"/>
    <x v="0"/>
    <x v="11"/>
    <n v="1"/>
    <n v="4000"/>
    <n v="25"/>
    <x v="16"/>
    <x v="0"/>
    <n v="932.39"/>
    <n v="0.31079666666666667"/>
    <x v="1"/>
    <s v="UPI"/>
    <n v="5"/>
    <s v="No"/>
  </r>
  <r>
    <s v="ORD03849"/>
    <d v="2025-07-15T00:00:00"/>
    <s v="2025"/>
    <n v="7"/>
    <x v="6"/>
    <d v="2025-07-19T00:00:00"/>
    <n v="4"/>
    <s v="CUST1651"/>
    <s v="Shanaya Sundaram"/>
    <x v="0"/>
    <n v="43"/>
    <s v="Senior"/>
    <s v="Mumbai"/>
    <x v="7"/>
    <x v="3"/>
    <x v="2"/>
    <x v="7"/>
    <n v="1"/>
    <n v="5000"/>
    <n v="5"/>
    <x v="167"/>
    <x v="0"/>
    <n v="1330.93"/>
    <n v="0.28019578947368423"/>
    <x v="1"/>
    <s v="UPI"/>
    <n v="2"/>
    <s v="No"/>
  </r>
  <r>
    <s v="ORD03857"/>
    <d v="2025-07-28T00:00:00"/>
    <s v="2025"/>
    <n v="7"/>
    <x v="6"/>
    <d v="2025-08-02T00:00:00"/>
    <n v="5"/>
    <s v="CUST6983"/>
    <s v="Arhaan Buch"/>
    <x v="0"/>
    <n v="64"/>
    <s v="Senior"/>
    <s v="Kolkata"/>
    <x v="3"/>
    <x v="2"/>
    <x v="1"/>
    <x v="5"/>
    <n v="4"/>
    <n v="2000"/>
    <n v="0"/>
    <x v="94"/>
    <x v="0"/>
    <n v="1977.94"/>
    <n v="0.2472425"/>
    <x v="0"/>
    <s v="UPI"/>
    <n v="3"/>
    <s v="No"/>
  </r>
  <r>
    <s v="ORD03861"/>
    <d v="2025-07-02T00:00:00"/>
    <s v="2025"/>
    <n v="7"/>
    <x v="6"/>
    <d v="2025-07-06T00:00:00"/>
    <n v="4"/>
    <s v="CUST1011"/>
    <s v="Nirvaan Kalita"/>
    <x v="0"/>
    <n v="39"/>
    <s v="Senior"/>
    <s v="Chennai"/>
    <x v="6"/>
    <x v="1"/>
    <x v="4"/>
    <x v="8"/>
    <n v="2"/>
    <n v="3500"/>
    <n v="0"/>
    <x v="409"/>
    <x v="0"/>
    <n v="1322.31"/>
    <n v="0.18890142857142855"/>
    <x v="0"/>
    <s v="UPI"/>
    <n v="1"/>
    <s v="No"/>
  </r>
  <r>
    <s v="ORD03865"/>
    <d v="2024-07-08T00:00:00"/>
    <s v="2024"/>
    <n v="7"/>
    <x v="6"/>
    <d v="2024-07-09T00:00:00"/>
    <n v="1"/>
    <s v="CUST5832"/>
    <s v="Fateh Halder"/>
    <x v="0"/>
    <n v="37"/>
    <s v="Senior"/>
    <s v="Hyderabad"/>
    <x v="10"/>
    <x v="1"/>
    <x v="2"/>
    <x v="7"/>
    <n v="2"/>
    <n v="5000"/>
    <n v="10"/>
    <x v="51"/>
    <x v="0"/>
    <n v="3579.53"/>
    <n v="0.39772555555555555"/>
    <x v="2"/>
    <s v="Card"/>
    <n v="3"/>
    <s v="No"/>
  </r>
  <r>
    <s v="ORD03888"/>
    <d v="2024-07-31T00:00:00"/>
    <s v="2024"/>
    <n v="7"/>
    <x v="6"/>
    <d v="2024-08-07T00:00:00"/>
    <n v="7"/>
    <s v="CUST7346"/>
    <s v="Nakul Guha"/>
    <x v="0"/>
    <n v="19"/>
    <s v="Teen"/>
    <s v="Bengaluru"/>
    <x v="1"/>
    <x v="1"/>
    <x v="3"/>
    <x v="20"/>
    <n v="6"/>
    <n v="1500"/>
    <n v="25"/>
    <x v="302"/>
    <x v="0"/>
    <n v="2760.77"/>
    <n v="0.40900296296296296"/>
    <x v="0"/>
    <s v="Card"/>
    <n v="2"/>
    <s v="No"/>
  </r>
  <r>
    <s v="ORD03890"/>
    <d v="2024-07-17T00:00:00"/>
    <s v="2024"/>
    <n v="7"/>
    <x v="6"/>
    <d v="2024-07-23T00:00:00"/>
    <n v="6"/>
    <s v="CUST8823"/>
    <s v="Anya Kalla"/>
    <x v="1"/>
    <n v="48"/>
    <s v="Senior"/>
    <s v="Mumbai"/>
    <x v="7"/>
    <x v="3"/>
    <x v="3"/>
    <x v="6"/>
    <n v="7"/>
    <n v="1200"/>
    <n v="5"/>
    <x v="251"/>
    <x v="0"/>
    <n v="1110.8599999999999"/>
    <n v="0.13920551378446114"/>
    <x v="1"/>
    <s v="Cash"/>
    <n v="2"/>
    <s v="No"/>
  </r>
  <r>
    <s v="ORD03913"/>
    <d v="2024-07-09T00:00:00"/>
    <s v="2024"/>
    <n v="7"/>
    <x v="6"/>
    <d v="2024-07-15T00:00:00"/>
    <n v="6"/>
    <s v="CUST1680"/>
    <s v="Lavanya Dubey"/>
    <x v="1"/>
    <n v="64"/>
    <s v="Senior"/>
    <s v="Pune"/>
    <x v="7"/>
    <x v="3"/>
    <x v="4"/>
    <x v="16"/>
    <n v="4"/>
    <n v="800"/>
    <n v="20"/>
    <x v="46"/>
    <x v="0"/>
    <n v="658.72"/>
    <n v="0.2573125"/>
    <x v="2"/>
    <s v="Cash"/>
    <n v="2"/>
    <s v="No"/>
  </r>
  <r>
    <s v="ORD03925"/>
    <d v="2024-07-14T00:00:00"/>
    <s v="2024"/>
    <n v="7"/>
    <x v="6"/>
    <d v="2024-07-19T00:00:00"/>
    <n v="5"/>
    <s v="CUST4313"/>
    <s v="Anay Kurian"/>
    <x v="1"/>
    <n v="56"/>
    <s v="Senior"/>
    <s v="Bhubaneswar"/>
    <x v="8"/>
    <x v="2"/>
    <x v="3"/>
    <x v="20"/>
    <n v="8"/>
    <n v="1500"/>
    <n v="20"/>
    <x v="196"/>
    <x v="0"/>
    <n v="3482"/>
    <n v="0.36270833333333335"/>
    <x v="0"/>
    <s v="UPI"/>
    <n v="5"/>
    <s v="No"/>
  </r>
  <r>
    <s v="ORD03949"/>
    <d v="2024-07-03T00:00:00"/>
    <s v="2024"/>
    <n v="7"/>
    <x v="6"/>
    <d v="2024-07-06T00:00:00"/>
    <n v="3"/>
    <s v="CUST6023"/>
    <s v="Nehmat Raman"/>
    <x v="1"/>
    <n v="42"/>
    <s v="Senior"/>
    <s v="Mumbai"/>
    <x v="7"/>
    <x v="3"/>
    <x v="3"/>
    <x v="22"/>
    <n v="4"/>
    <n v="300"/>
    <n v="15"/>
    <x v="175"/>
    <x v="0"/>
    <n v="280.3"/>
    <n v="0.27480392156862748"/>
    <x v="0"/>
    <s v="Cash"/>
    <n v="2"/>
    <s v="No"/>
  </r>
  <r>
    <s v="ORD03966"/>
    <d v="2024-07-10T00:00:00"/>
    <s v="2024"/>
    <n v="7"/>
    <x v="6"/>
    <d v="2024-07-15T00:00:00"/>
    <n v="5"/>
    <s v="CUST7205"/>
    <s v="Ranbir Rajagopalan"/>
    <x v="0"/>
    <n v="34"/>
    <s v="Senior"/>
    <s v="Patna"/>
    <x v="9"/>
    <x v="2"/>
    <x v="2"/>
    <x v="12"/>
    <n v="5"/>
    <n v="25000"/>
    <n v="5"/>
    <x v="324"/>
    <x v="1"/>
    <n v="28919.16"/>
    <n v="0.24352976842105262"/>
    <x v="1"/>
    <s v="Cash"/>
    <n v="1"/>
    <s v="No"/>
  </r>
  <r>
    <s v="ORD03968"/>
    <d v="2024-07-13T00:00:00"/>
    <s v="2024"/>
    <n v="7"/>
    <x v="6"/>
    <d v="2024-07-15T00:00:00"/>
    <n v="2"/>
    <s v="CUST8408"/>
    <s v="Dhruv Chacko"/>
    <x v="1"/>
    <n v="31"/>
    <s v="Senior"/>
    <s v="Bengaluru"/>
    <x v="1"/>
    <x v="1"/>
    <x v="2"/>
    <x v="3"/>
    <n v="6"/>
    <n v="7000"/>
    <n v="20"/>
    <x v="59"/>
    <x v="1"/>
    <n v="5828.29"/>
    <n v="0.1734610119047619"/>
    <x v="1"/>
    <s v="UPI"/>
    <n v="4"/>
    <s v="No"/>
  </r>
  <r>
    <s v="ORD03982"/>
    <d v="2024-07-31T00:00:00"/>
    <s v="2024"/>
    <n v="7"/>
    <x v="6"/>
    <d v="2024-08-02T00:00:00"/>
    <n v="2"/>
    <s v="CUST7949"/>
    <s v="Shayak Talwar"/>
    <x v="1"/>
    <n v="33"/>
    <s v="Senior"/>
    <s v="Bhubaneswar"/>
    <x v="8"/>
    <x v="2"/>
    <x v="4"/>
    <x v="9"/>
    <n v="3"/>
    <n v="1800"/>
    <n v="0"/>
    <x v="234"/>
    <x v="0"/>
    <n v="1515.4"/>
    <n v="0.28062962962962967"/>
    <x v="2"/>
    <s v="UPI"/>
    <n v="2"/>
    <s v="No"/>
  </r>
  <r>
    <s v="ORD04000"/>
    <d v="2024-07-23T00:00:00"/>
    <s v="2024"/>
    <n v="7"/>
    <x v="6"/>
    <d v="2024-07-27T00:00:00"/>
    <n v="4"/>
    <s v="CUST8008"/>
    <s v="Indrajit Gour"/>
    <x v="0"/>
    <n v="36"/>
    <s v="Senior"/>
    <s v="Pune"/>
    <x v="7"/>
    <x v="3"/>
    <x v="0"/>
    <x v="4"/>
    <n v="8"/>
    <n v="3200"/>
    <n v="0"/>
    <x v="237"/>
    <x v="1"/>
    <n v="10449.02"/>
    <n v="0.40816484375000001"/>
    <x v="2"/>
    <s v="Cash"/>
    <n v="5"/>
    <s v="Yes"/>
  </r>
  <r>
    <s v="ORD00005"/>
    <d v="2024-08-24T00:00:00"/>
    <s v="2024"/>
    <n v="8"/>
    <x v="7"/>
    <d v="2024-08-29T00:00:00"/>
    <n v="5"/>
    <s v="CUST4150"/>
    <s v="Tara Sunder"/>
    <x v="0"/>
    <n v="20"/>
    <s v="Teen"/>
    <s v="Bhubaneswar"/>
    <x v="8"/>
    <x v="2"/>
    <x v="2"/>
    <x v="14"/>
    <n v="2"/>
    <n v="30000"/>
    <n v="5"/>
    <x v="201"/>
    <x v="1"/>
    <n v="8363.65"/>
    <n v="0.14673070175438596"/>
    <x v="1"/>
    <s v="UPI"/>
    <n v="4"/>
    <s v="No"/>
  </r>
  <r>
    <s v="ORD00042"/>
    <d v="2024-08-26T00:00:00"/>
    <s v="2024"/>
    <n v="8"/>
    <x v="7"/>
    <d v="2024-08-29T00:00:00"/>
    <n v="3"/>
    <s v="CUST6502"/>
    <s v="Nirvaan Bansal"/>
    <x v="1"/>
    <n v="52"/>
    <s v="Senior"/>
    <s v="Bengaluru"/>
    <x v="1"/>
    <x v="1"/>
    <x v="2"/>
    <x v="15"/>
    <n v="4"/>
    <n v="15000"/>
    <n v="15"/>
    <x v="262"/>
    <x v="1"/>
    <n v="10563"/>
    <n v="0.20711764705882352"/>
    <x v="0"/>
    <s v="UPI"/>
    <n v="2"/>
    <s v="Yes"/>
  </r>
  <r>
    <s v="ORD00069"/>
    <d v="2025-08-15T00:00:00"/>
    <s v="2025"/>
    <n v="8"/>
    <x v="7"/>
    <d v="2025-08-20T00:00:00"/>
    <n v="5"/>
    <s v="CUST3146"/>
    <s v="Tushar Kunda"/>
    <x v="1"/>
    <n v="46"/>
    <s v="Senior"/>
    <s v="Patna"/>
    <x v="9"/>
    <x v="2"/>
    <x v="3"/>
    <x v="6"/>
    <n v="1"/>
    <n v="1200"/>
    <n v="25"/>
    <x v="132"/>
    <x v="0"/>
    <n v="213.21"/>
    <n v="0.2369"/>
    <x v="0"/>
    <s v="Cash"/>
    <n v="2"/>
    <s v="No"/>
  </r>
  <r>
    <s v="ORD00075"/>
    <d v="2024-08-26T00:00:00"/>
    <s v="2024"/>
    <n v="8"/>
    <x v="7"/>
    <d v="2024-08-27T00:00:00"/>
    <n v="1"/>
    <s v="CUST9617"/>
    <s v="Baiju Dube"/>
    <x v="1"/>
    <n v="18"/>
    <s v="Teen"/>
    <s v="Patna"/>
    <x v="9"/>
    <x v="2"/>
    <x v="2"/>
    <x v="7"/>
    <n v="3"/>
    <n v="5000"/>
    <n v="0"/>
    <x v="107"/>
    <x v="1"/>
    <n v="4285.17"/>
    <n v="0.28567799999999999"/>
    <x v="1"/>
    <s v="UPI"/>
    <n v="3"/>
    <s v="No"/>
  </r>
  <r>
    <s v="ORD00094"/>
    <d v="2025-08-29T00:00:00"/>
    <s v="2025"/>
    <n v="8"/>
    <x v="7"/>
    <d v="2025-09-02T00:00:00"/>
    <n v="4"/>
    <s v="CUST2768"/>
    <s v="Kiara Lal"/>
    <x v="1"/>
    <n v="63"/>
    <s v="Senior"/>
    <s v="Jaipur"/>
    <x v="2"/>
    <x v="0"/>
    <x v="1"/>
    <x v="2"/>
    <n v="6"/>
    <n v="55000"/>
    <n v="20"/>
    <x v="460"/>
    <x v="1"/>
    <n v="105093.95"/>
    <n v="0.39808314393939392"/>
    <x v="1"/>
    <s v="Cash"/>
    <n v="2"/>
    <s v="No"/>
  </r>
  <r>
    <s v="ORD00096"/>
    <d v="2024-08-25T00:00:00"/>
    <s v="2024"/>
    <n v="8"/>
    <x v="7"/>
    <d v="2024-08-31T00:00:00"/>
    <n v="6"/>
    <s v="CUST4522"/>
    <s v="Samar Vala"/>
    <x v="1"/>
    <n v="46"/>
    <s v="Senior"/>
    <s v="Mumbai"/>
    <x v="7"/>
    <x v="3"/>
    <x v="3"/>
    <x v="17"/>
    <n v="8"/>
    <n v="450"/>
    <n v="15"/>
    <x v="178"/>
    <x v="0"/>
    <n v="931.48"/>
    <n v="0.30440522875816994"/>
    <x v="0"/>
    <s v="Cash"/>
    <n v="1"/>
    <s v="No"/>
  </r>
  <r>
    <s v="ORD00110"/>
    <d v="2025-08-04T00:00:00"/>
    <s v="2025"/>
    <n v="8"/>
    <x v="7"/>
    <d v="2025-08-07T00:00:00"/>
    <n v="3"/>
    <s v="CUST9312"/>
    <s v="Aaryahi Bahl"/>
    <x v="0"/>
    <n v="37"/>
    <s v="Senior"/>
    <s v="Jaipur"/>
    <x v="2"/>
    <x v="0"/>
    <x v="3"/>
    <x v="6"/>
    <n v="1"/>
    <n v="1200"/>
    <n v="10"/>
    <x v="214"/>
    <x v="0"/>
    <n v="171.62"/>
    <n v="0.15890740740740741"/>
    <x v="2"/>
    <s v="Cash"/>
    <n v="1"/>
    <s v="No"/>
  </r>
  <r>
    <s v="ORD00127"/>
    <d v="2025-08-15T00:00:00"/>
    <s v="2025"/>
    <n v="8"/>
    <x v="7"/>
    <d v="2025-08-21T00:00:00"/>
    <n v="6"/>
    <s v="CUST2698"/>
    <s v="Rati Sahni"/>
    <x v="1"/>
    <n v="26"/>
    <s v="Senior"/>
    <s v="Hyderabad"/>
    <x v="10"/>
    <x v="1"/>
    <x v="4"/>
    <x v="24"/>
    <n v="6"/>
    <n v="1200"/>
    <n v="25"/>
    <x v="234"/>
    <x v="0"/>
    <n v="2099.08"/>
    <n v="0.38871851851851852"/>
    <x v="0"/>
    <s v="Cash"/>
    <n v="4"/>
    <s v="No"/>
  </r>
  <r>
    <s v="ORD00131"/>
    <d v="2025-08-20T00:00:00"/>
    <s v="2025"/>
    <n v="8"/>
    <x v="7"/>
    <d v="2025-08-25T00:00:00"/>
    <n v="5"/>
    <s v="CUST3956"/>
    <s v="Ishita Comar"/>
    <x v="1"/>
    <n v="38"/>
    <s v="Senior"/>
    <s v="Bengaluru"/>
    <x v="1"/>
    <x v="1"/>
    <x v="1"/>
    <x v="5"/>
    <n v="5"/>
    <n v="2000"/>
    <n v="10"/>
    <x v="51"/>
    <x v="0"/>
    <n v="2645.37"/>
    <n v="0.29392999999999997"/>
    <x v="0"/>
    <s v="UPI"/>
    <n v="4"/>
    <s v="No"/>
  </r>
  <r>
    <s v="ORD00136"/>
    <d v="2025-08-14T00:00:00"/>
    <s v="2025"/>
    <n v="8"/>
    <x v="7"/>
    <d v="2025-08-18T00:00:00"/>
    <n v="4"/>
    <s v="CUST4279"/>
    <s v="Taimur Sawhney"/>
    <x v="0"/>
    <n v="26"/>
    <s v="Senior"/>
    <s v="Bengaluru"/>
    <x v="1"/>
    <x v="1"/>
    <x v="3"/>
    <x v="20"/>
    <n v="8"/>
    <n v="1500"/>
    <n v="0"/>
    <x v="35"/>
    <x v="1"/>
    <n v="1995.84"/>
    <n v="0.16632"/>
    <x v="1"/>
    <s v="Card"/>
    <n v="3"/>
    <s v="No"/>
  </r>
  <r>
    <s v="ORD00145"/>
    <d v="2025-08-11T00:00:00"/>
    <s v="2025"/>
    <n v="8"/>
    <x v="7"/>
    <d v="2025-08-13T00:00:00"/>
    <n v="2"/>
    <s v="CUST7070"/>
    <s v="Ivan Sood"/>
    <x v="0"/>
    <n v="38"/>
    <s v="Senior"/>
    <s v="Mumbai"/>
    <x v="7"/>
    <x v="3"/>
    <x v="3"/>
    <x v="6"/>
    <n v="5"/>
    <n v="1200"/>
    <n v="15"/>
    <x v="171"/>
    <x v="0"/>
    <n v="1852.46"/>
    <n v="0.36322745098039216"/>
    <x v="0"/>
    <s v="Cash"/>
    <n v="1"/>
    <s v="Yes"/>
  </r>
  <r>
    <s v="ORD00153"/>
    <d v="2024-08-04T00:00:00"/>
    <s v="2024"/>
    <n v="8"/>
    <x v="7"/>
    <d v="2024-08-11T00:00:00"/>
    <n v="7"/>
    <s v="CUST1436"/>
    <s v="Nirvi Reddy"/>
    <x v="1"/>
    <n v="34"/>
    <s v="Senior"/>
    <s v="Bhubaneswar"/>
    <x v="8"/>
    <x v="2"/>
    <x v="0"/>
    <x v="11"/>
    <n v="4"/>
    <n v="4000"/>
    <n v="25"/>
    <x v="35"/>
    <x v="1"/>
    <n v="5184.3100000000004"/>
    <n v="0.43202583333333339"/>
    <x v="1"/>
    <s v="Cash"/>
    <n v="4"/>
    <s v="No"/>
  </r>
  <r>
    <s v="ORD00160"/>
    <d v="2025-08-28T00:00:00"/>
    <s v="2025"/>
    <n v="8"/>
    <x v="7"/>
    <d v="2025-08-30T00:00:00"/>
    <n v="2"/>
    <s v="CUST4814"/>
    <s v="Indrans Thaman"/>
    <x v="0"/>
    <n v="24"/>
    <s v="Senior"/>
    <s v="Delhi"/>
    <x v="4"/>
    <x v="0"/>
    <x v="4"/>
    <x v="13"/>
    <n v="2"/>
    <n v="4500"/>
    <n v="25"/>
    <x v="302"/>
    <x v="0"/>
    <n v="1216.57"/>
    <n v="0.18023259259259258"/>
    <x v="2"/>
    <s v="UPI"/>
    <n v="1"/>
    <s v="No"/>
  </r>
  <r>
    <s v="ORD00166"/>
    <d v="2025-08-30T00:00:00"/>
    <s v="2025"/>
    <n v="8"/>
    <x v="7"/>
    <d v="2025-09-03T00:00:00"/>
    <n v="4"/>
    <s v="CUST5374"/>
    <s v="Shayak Mander"/>
    <x v="1"/>
    <n v="37"/>
    <s v="Senior"/>
    <s v="Kolkata"/>
    <x v="3"/>
    <x v="2"/>
    <x v="0"/>
    <x v="0"/>
    <n v="5"/>
    <n v="2500"/>
    <n v="25"/>
    <x v="362"/>
    <x v="0"/>
    <n v="3038.97"/>
    <n v="0.32415679999999997"/>
    <x v="2"/>
    <s v="UPI"/>
    <n v="2"/>
    <s v="Yes"/>
  </r>
  <r>
    <s v="ORD00170"/>
    <d v="2025-08-03T00:00:00"/>
    <s v="2025"/>
    <n v="8"/>
    <x v="7"/>
    <d v="2025-08-04T00:00:00"/>
    <n v="1"/>
    <s v="CUST4365"/>
    <s v="Kartik Kara"/>
    <x v="1"/>
    <n v="23"/>
    <s v="Senior"/>
    <s v="Lucknow"/>
    <x v="0"/>
    <x v="0"/>
    <x v="3"/>
    <x v="6"/>
    <n v="8"/>
    <n v="1200"/>
    <n v="5"/>
    <x v="325"/>
    <x v="0"/>
    <n v="2465.71"/>
    <n v="0.27036293859649124"/>
    <x v="1"/>
    <s v="UPI"/>
    <n v="4"/>
    <s v="No"/>
  </r>
  <r>
    <s v="ORD00180"/>
    <d v="2024-08-25T00:00:00"/>
    <s v="2024"/>
    <n v="8"/>
    <x v="7"/>
    <d v="2024-08-27T00:00:00"/>
    <n v="2"/>
    <s v="CUST5177"/>
    <s v="Nayantara Kumer"/>
    <x v="0"/>
    <n v="39"/>
    <s v="Senior"/>
    <s v="Bhubaneswar"/>
    <x v="8"/>
    <x v="2"/>
    <x v="1"/>
    <x v="1"/>
    <n v="6"/>
    <n v="40000"/>
    <n v="0"/>
    <x v="381"/>
    <x v="1"/>
    <n v="63006.61"/>
    <n v="0.26252754166666664"/>
    <x v="0"/>
    <s v="Cash"/>
    <n v="2"/>
    <s v="Yes"/>
  </r>
  <r>
    <s v="ORD00181"/>
    <d v="2024-08-15T00:00:00"/>
    <s v="2024"/>
    <n v="8"/>
    <x v="7"/>
    <d v="2024-08-20T00:00:00"/>
    <n v="5"/>
    <s v="CUST1647"/>
    <s v="Suhana Deep"/>
    <x v="0"/>
    <n v="30"/>
    <s v="Senior"/>
    <s v="Kolkata"/>
    <x v="3"/>
    <x v="2"/>
    <x v="0"/>
    <x v="19"/>
    <n v="8"/>
    <n v="1200"/>
    <n v="5"/>
    <x v="325"/>
    <x v="0"/>
    <n v="1328.64"/>
    <n v="0.1456842105263158"/>
    <x v="2"/>
    <s v="Card"/>
    <n v="3"/>
    <s v="No"/>
  </r>
  <r>
    <s v="ORD00184"/>
    <d v="2025-08-03T00:00:00"/>
    <s v="2025"/>
    <n v="8"/>
    <x v="7"/>
    <d v="2025-08-07T00:00:00"/>
    <n v="4"/>
    <s v="CUST1749"/>
    <s v="Darshit Kohli"/>
    <x v="0"/>
    <n v="65"/>
    <s v="Senior"/>
    <s v="Chennai"/>
    <x v="6"/>
    <x v="1"/>
    <x v="1"/>
    <x v="5"/>
    <n v="7"/>
    <n v="2000"/>
    <n v="10"/>
    <x v="228"/>
    <x v="1"/>
    <n v="4997.87"/>
    <n v="0.39665634920634918"/>
    <x v="1"/>
    <s v="Card"/>
    <n v="3"/>
    <s v="No"/>
  </r>
  <r>
    <s v="ORD00197"/>
    <d v="2024-08-31T00:00:00"/>
    <s v="2024"/>
    <n v="8"/>
    <x v="7"/>
    <d v="2024-09-04T00:00:00"/>
    <n v="4"/>
    <s v="CUST2692"/>
    <s v="Zain Devi"/>
    <x v="0"/>
    <n v="23"/>
    <s v="Senior"/>
    <s v="Ahmedabad"/>
    <x v="5"/>
    <x v="3"/>
    <x v="0"/>
    <x v="0"/>
    <n v="6"/>
    <n v="2500"/>
    <n v="15"/>
    <x v="215"/>
    <x v="1"/>
    <n v="5682.43"/>
    <n v="0.44568078431372549"/>
    <x v="2"/>
    <s v="Cash"/>
    <n v="4"/>
    <s v="No"/>
  </r>
  <r>
    <s v="ORD00200"/>
    <d v="2025-08-25T00:00:00"/>
    <s v="2025"/>
    <n v="8"/>
    <x v="7"/>
    <d v="2025-08-29T00:00:00"/>
    <n v="4"/>
    <s v="CUST6443"/>
    <s v="Aarna Mall"/>
    <x v="1"/>
    <n v="39"/>
    <s v="Senior"/>
    <s v="Jaipur"/>
    <x v="2"/>
    <x v="0"/>
    <x v="4"/>
    <x v="13"/>
    <n v="3"/>
    <n v="4500"/>
    <n v="10"/>
    <x v="447"/>
    <x v="1"/>
    <n v="4103.87"/>
    <n v="0.33776707818930041"/>
    <x v="2"/>
    <s v="UPI"/>
    <n v="2"/>
    <s v="No"/>
  </r>
  <r>
    <s v="ORD00210"/>
    <d v="2025-08-15T00:00:00"/>
    <s v="2025"/>
    <n v="8"/>
    <x v="7"/>
    <d v="2025-08-19T00:00:00"/>
    <n v="4"/>
    <s v="CUST7370"/>
    <s v="Vanya Magar"/>
    <x v="0"/>
    <n v="63"/>
    <s v="Senior"/>
    <s v="Mumbai"/>
    <x v="7"/>
    <x v="3"/>
    <x v="2"/>
    <x v="14"/>
    <n v="2"/>
    <n v="30000"/>
    <n v="20"/>
    <x v="96"/>
    <x v="1"/>
    <n v="19890.57"/>
    <n v="0.41438687499999999"/>
    <x v="0"/>
    <s v="Card"/>
    <n v="5"/>
    <s v="No"/>
  </r>
  <r>
    <s v="ORD00220"/>
    <d v="2025-08-09T00:00:00"/>
    <s v="2025"/>
    <n v="8"/>
    <x v="7"/>
    <d v="2025-08-16T00:00:00"/>
    <n v="7"/>
    <s v="CUST3174"/>
    <s v="Misha Chakraborty"/>
    <x v="0"/>
    <n v="27"/>
    <s v="Senior"/>
    <s v="Patna"/>
    <x v="9"/>
    <x v="2"/>
    <x v="4"/>
    <x v="9"/>
    <n v="7"/>
    <n v="1800"/>
    <n v="15"/>
    <x v="467"/>
    <x v="1"/>
    <n v="4286.57"/>
    <n v="0.40023996265172734"/>
    <x v="0"/>
    <s v="UPI"/>
    <n v="3"/>
    <s v="No"/>
  </r>
  <r>
    <s v="ORD00230"/>
    <d v="2024-08-24T00:00:00"/>
    <s v="2024"/>
    <n v="8"/>
    <x v="7"/>
    <d v="2024-08-29T00:00:00"/>
    <n v="5"/>
    <s v="CUST5668"/>
    <s v="Yasmin Choudhry"/>
    <x v="0"/>
    <n v="60"/>
    <s v="Senior"/>
    <s v="Pune"/>
    <x v="7"/>
    <x v="3"/>
    <x v="2"/>
    <x v="12"/>
    <n v="4"/>
    <n v="25000"/>
    <n v="25"/>
    <x v="174"/>
    <x v="1"/>
    <n v="23466.54"/>
    <n v="0.31288720000000003"/>
    <x v="2"/>
    <s v="UPI"/>
    <n v="1"/>
    <s v="No"/>
  </r>
  <r>
    <s v="ORD00231"/>
    <d v="2024-08-16T00:00:00"/>
    <s v="2024"/>
    <n v="8"/>
    <x v="7"/>
    <d v="2024-08-20T00:00:00"/>
    <n v="4"/>
    <s v="CUST2847"/>
    <s v="Taimur Loyal"/>
    <x v="0"/>
    <n v="49"/>
    <s v="Senior"/>
    <s v="Bhubaneswar"/>
    <x v="8"/>
    <x v="2"/>
    <x v="0"/>
    <x v="0"/>
    <n v="1"/>
    <n v="2500"/>
    <n v="10"/>
    <x v="226"/>
    <x v="0"/>
    <n v="277.02999999999997"/>
    <n v="0.12312444444444444"/>
    <x v="1"/>
    <s v="UPI"/>
    <n v="2"/>
    <s v="No"/>
  </r>
  <r>
    <s v="ORD00235"/>
    <d v="2024-08-15T00:00:00"/>
    <s v="2024"/>
    <n v="8"/>
    <x v="7"/>
    <d v="2024-08-16T00:00:00"/>
    <n v="1"/>
    <s v="CUST8428"/>
    <s v="Devansh Chadha"/>
    <x v="0"/>
    <n v="37"/>
    <s v="Senior"/>
    <s v="Bhubaneswar"/>
    <x v="8"/>
    <x v="2"/>
    <x v="2"/>
    <x v="3"/>
    <n v="1"/>
    <n v="7000"/>
    <n v="25"/>
    <x v="98"/>
    <x v="0"/>
    <n v="2110.37"/>
    <n v="0.40197523809523805"/>
    <x v="0"/>
    <s v="Cash"/>
    <n v="1"/>
    <s v="No"/>
  </r>
  <r>
    <s v="ORD00244"/>
    <d v="2024-08-06T00:00:00"/>
    <s v="2024"/>
    <n v="8"/>
    <x v="7"/>
    <d v="2024-08-08T00:00:00"/>
    <n v="2"/>
    <s v="CUST9515"/>
    <s v="Romil Bahl"/>
    <x v="1"/>
    <n v="62"/>
    <s v="Senior"/>
    <s v="Ahmedabad"/>
    <x v="5"/>
    <x v="3"/>
    <x v="3"/>
    <x v="6"/>
    <n v="2"/>
    <n v="1200"/>
    <n v="20"/>
    <x v="252"/>
    <x v="0"/>
    <n v="774.28"/>
    <n v="0.4032708333333333"/>
    <x v="1"/>
    <s v="Card"/>
    <n v="4"/>
    <s v="Yes"/>
  </r>
  <r>
    <s v="ORD00264"/>
    <d v="2025-08-05T00:00:00"/>
    <s v="2025"/>
    <n v="8"/>
    <x v="7"/>
    <d v="2025-08-11T00:00:00"/>
    <n v="6"/>
    <s v="CUST4695"/>
    <s v="Nehmat Majumdar"/>
    <x v="0"/>
    <n v="46"/>
    <s v="Senior"/>
    <s v="Bengaluru"/>
    <x v="1"/>
    <x v="1"/>
    <x v="1"/>
    <x v="5"/>
    <n v="1"/>
    <n v="2000"/>
    <n v="10"/>
    <x v="100"/>
    <x v="0"/>
    <n v="645.49"/>
    <n v="0.35860555555555557"/>
    <x v="2"/>
    <s v="UPI"/>
    <n v="1"/>
    <s v="Yes"/>
  </r>
  <r>
    <s v="ORD00274"/>
    <d v="2025-08-07T00:00:00"/>
    <s v="2025"/>
    <n v="8"/>
    <x v="7"/>
    <d v="2025-08-12T00:00:00"/>
    <n v="5"/>
    <s v="CUST9561"/>
    <s v="Aniruddh Banerjee"/>
    <x v="1"/>
    <n v="25"/>
    <s v="Senior"/>
    <s v="Delhi"/>
    <x v="4"/>
    <x v="0"/>
    <x v="2"/>
    <x v="15"/>
    <n v="2"/>
    <n v="15000"/>
    <n v="0"/>
    <x v="80"/>
    <x v="1"/>
    <n v="7591.82"/>
    <n v="0.25306066666666666"/>
    <x v="1"/>
    <s v="UPI"/>
    <n v="1"/>
    <s v="No"/>
  </r>
  <r>
    <s v="ORD00283"/>
    <d v="2024-08-04T00:00:00"/>
    <s v="2024"/>
    <n v="8"/>
    <x v="7"/>
    <d v="2024-08-07T00:00:00"/>
    <n v="3"/>
    <s v="CUST6004"/>
    <s v="Shanaya Halder"/>
    <x v="1"/>
    <n v="45"/>
    <s v="Senior"/>
    <s v="Delhi"/>
    <x v="4"/>
    <x v="0"/>
    <x v="4"/>
    <x v="13"/>
    <n v="5"/>
    <n v="4500"/>
    <n v="5"/>
    <x v="349"/>
    <x v="1"/>
    <n v="6127.27"/>
    <n v="0.28665590643274858"/>
    <x v="0"/>
    <s v="Cash"/>
    <n v="5"/>
    <s v="No"/>
  </r>
  <r>
    <s v="ORD00287"/>
    <d v="2025-08-30T00:00:00"/>
    <s v="2025"/>
    <n v="8"/>
    <x v="7"/>
    <d v="2025-09-02T00:00:00"/>
    <n v="3"/>
    <s v="CUST4643"/>
    <s v="Farhan Sridhar"/>
    <x v="1"/>
    <n v="60"/>
    <s v="Senior"/>
    <s v="Ahmedabad"/>
    <x v="5"/>
    <x v="3"/>
    <x v="0"/>
    <x v="23"/>
    <n v="3"/>
    <n v="900"/>
    <n v="25"/>
    <x v="63"/>
    <x v="0"/>
    <n v="290.02999999999997"/>
    <n v="0.14322469135802468"/>
    <x v="0"/>
    <s v="Card"/>
    <n v="2"/>
    <s v="No"/>
  </r>
  <r>
    <s v="ORD00289"/>
    <d v="2025-08-10T00:00:00"/>
    <s v="2025"/>
    <n v="8"/>
    <x v="7"/>
    <d v="2025-08-13T00:00:00"/>
    <n v="3"/>
    <s v="CUST5817"/>
    <s v="Piya Andra"/>
    <x v="1"/>
    <n v="25"/>
    <s v="Senior"/>
    <s v="Jaipur"/>
    <x v="2"/>
    <x v="0"/>
    <x v="1"/>
    <x v="18"/>
    <n v="2"/>
    <n v="18000"/>
    <n v="15"/>
    <x v="211"/>
    <x v="1"/>
    <n v="4244.25"/>
    <n v="0.13870098039215686"/>
    <x v="1"/>
    <s v="UPI"/>
    <n v="5"/>
    <s v="No"/>
  </r>
  <r>
    <s v="ORD00308"/>
    <d v="2024-08-15T00:00:00"/>
    <s v="2024"/>
    <n v="8"/>
    <x v="7"/>
    <d v="2024-08-19T00:00:00"/>
    <n v="4"/>
    <s v="CUST3435"/>
    <s v="Raghav Iyengar"/>
    <x v="0"/>
    <n v="18"/>
    <s v="Teen"/>
    <s v="Bhubaneswar"/>
    <x v="8"/>
    <x v="2"/>
    <x v="2"/>
    <x v="12"/>
    <n v="8"/>
    <n v="25000"/>
    <n v="15"/>
    <x v="156"/>
    <x v="1"/>
    <n v="24769.77"/>
    <n v="0.1457045294117647"/>
    <x v="0"/>
    <s v="Card"/>
    <n v="1"/>
    <s v="No"/>
  </r>
  <r>
    <s v="ORD00334"/>
    <d v="2025-08-16T00:00:00"/>
    <s v="2025"/>
    <n v="8"/>
    <x v="7"/>
    <d v="2025-08-19T00:00:00"/>
    <n v="3"/>
    <s v="CUST7113"/>
    <s v="Pari Mani"/>
    <x v="0"/>
    <n v="53"/>
    <s v="Senior"/>
    <s v="Lucknow"/>
    <x v="0"/>
    <x v="0"/>
    <x v="2"/>
    <x v="3"/>
    <n v="1"/>
    <n v="7000"/>
    <n v="0"/>
    <x v="409"/>
    <x v="0"/>
    <n v="1746.84"/>
    <n v="0.24954857142857143"/>
    <x v="2"/>
    <s v="UPI"/>
    <n v="4"/>
    <s v="No"/>
  </r>
  <r>
    <s v="ORD00343"/>
    <d v="2025-08-06T00:00:00"/>
    <s v="2025"/>
    <n v="8"/>
    <x v="7"/>
    <d v="2025-08-13T00:00:00"/>
    <n v="7"/>
    <s v="CUST3395"/>
    <s v="Inaaya  Taneja"/>
    <x v="1"/>
    <n v="40"/>
    <s v="Senior"/>
    <s v="Hyderabad"/>
    <x v="10"/>
    <x v="1"/>
    <x v="2"/>
    <x v="7"/>
    <n v="4"/>
    <n v="5000"/>
    <n v="0"/>
    <x v="245"/>
    <x v="1"/>
    <n v="7149.5"/>
    <n v="0.35747499999999999"/>
    <x v="2"/>
    <s v="Cash"/>
    <n v="2"/>
    <s v="Yes"/>
  </r>
  <r>
    <s v="ORD00352"/>
    <d v="2025-08-15T00:00:00"/>
    <s v="2025"/>
    <n v="8"/>
    <x v="7"/>
    <d v="2025-08-19T00:00:00"/>
    <n v="4"/>
    <s v="CUST3135"/>
    <s v="Kiara Zachariah"/>
    <x v="0"/>
    <n v="61"/>
    <s v="Senior"/>
    <s v="Bhubaneswar"/>
    <x v="8"/>
    <x v="2"/>
    <x v="3"/>
    <x v="21"/>
    <n v="7"/>
    <n v="60"/>
    <n v="10"/>
    <x v="258"/>
    <x v="0"/>
    <n v="54.36"/>
    <n v="0.1438095238095238"/>
    <x v="0"/>
    <s v="UPI"/>
    <n v="5"/>
    <s v="No"/>
  </r>
  <r>
    <s v="ORD00363"/>
    <d v="2025-08-31T00:00:00"/>
    <s v="2025"/>
    <n v="8"/>
    <x v="7"/>
    <d v="2025-09-03T00:00:00"/>
    <n v="3"/>
    <s v="CUST6570"/>
    <s v="Riaan Boase"/>
    <x v="0"/>
    <n v="50"/>
    <s v="Senior"/>
    <s v="Pune"/>
    <x v="7"/>
    <x v="3"/>
    <x v="0"/>
    <x v="11"/>
    <n v="5"/>
    <n v="4000"/>
    <n v="25"/>
    <x v="107"/>
    <x v="1"/>
    <n v="4425.46"/>
    <n v="0.29503066666666666"/>
    <x v="2"/>
    <s v="UPI"/>
    <n v="4"/>
    <s v="No"/>
  </r>
  <r>
    <s v="ORD00421"/>
    <d v="2024-08-25T00:00:00"/>
    <s v="2024"/>
    <n v="8"/>
    <x v="7"/>
    <d v="2024-08-31T00:00:00"/>
    <n v="6"/>
    <s v="CUST3248"/>
    <s v="Farhan Krishnamurthy"/>
    <x v="0"/>
    <n v="64"/>
    <s v="Senior"/>
    <s v="Delhi"/>
    <x v="4"/>
    <x v="0"/>
    <x v="0"/>
    <x v="11"/>
    <n v="4"/>
    <n v="4000"/>
    <n v="15"/>
    <x v="123"/>
    <x v="1"/>
    <n v="4975.88"/>
    <n v="0.36587352941176471"/>
    <x v="0"/>
    <s v="Cash"/>
    <n v="2"/>
    <s v="No"/>
  </r>
  <r>
    <s v="ORD00428"/>
    <d v="2025-08-10T00:00:00"/>
    <s v="2025"/>
    <n v="8"/>
    <x v="7"/>
    <d v="2025-08-17T00:00:00"/>
    <n v="7"/>
    <s v="CUST1685"/>
    <s v="Riaan Warrior"/>
    <x v="1"/>
    <n v="64"/>
    <s v="Senior"/>
    <s v="Ahmedabad"/>
    <x v="5"/>
    <x v="3"/>
    <x v="3"/>
    <x v="21"/>
    <n v="1"/>
    <n v="60"/>
    <n v="20"/>
    <x v="468"/>
    <x v="0"/>
    <n v="19.760000000000002"/>
    <n v="0.41166666666666668"/>
    <x v="2"/>
    <s v="Card"/>
    <n v="4"/>
    <s v="No"/>
  </r>
  <r>
    <s v="ORD00460"/>
    <d v="2024-08-29T00:00:00"/>
    <s v="2024"/>
    <n v="8"/>
    <x v="7"/>
    <d v="2024-09-05T00:00:00"/>
    <n v="7"/>
    <s v="CUST1003"/>
    <s v="Jayan Soni"/>
    <x v="0"/>
    <n v="60"/>
    <s v="Senior"/>
    <s v="Chennai"/>
    <x v="6"/>
    <x v="1"/>
    <x v="3"/>
    <x v="21"/>
    <n v="5"/>
    <n v="60"/>
    <n v="15"/>
    <x v="176"/>
    <x v="0"/>
    <n v="59.81"/>
    <n v="0.23454901960784313"/>
    <x v="1"/>
    <s v="UPI"/>
    <n v="4"/>
    <s v="No"/>
  </r>
  <r>
    <s v="ORD00472"/>
    <d v="2025-08-25T00:00:00"/>
    <s v="2025"/>
    <n v="8"/>
    <x v="7"/>
    <d v="2025-08-30T00:00:00"/>
    <n v="5"/>
    <s v="CUST3476"/>
    <s v="Keya Ahuja"/>
    <x v="1"/>
    <n v="41"/>
    <s v="Senior"/>
    <s v="Chennai"/>
    <x v="6"/>
    <x v="1"/>
    <x v="4"/>
    <x v="9"/>
    <n v="8"/>
    <n v="1800"/>
    <n v="5"/>
    <x v="382"/>
    <x v="1"/>
    <n v="2328.61"/>
    <n v="0.17022002923976609"/>
    <x v="2"/>
    <s v="Card"/>
    <n v="1"/>
    <s v="No"/>
  </r>
  <r>
    <s v="ORD00478"/>
    <d v="2024-08-28T00:00:00"/>
    <s v="2024"/>
    <n v="8"/>
    <x v="7"/>
    <d v="2024-08-30T00:00:00"/>
    <n v="2"/>
    <s v="CUST5641"/>
    <s v="Pranay Chana"/>
    <x v="1"/>
    <n v="30"/>
    <s v="Senior"/>
    <s v="Hyderabad"/>
    <x v="10"/>
    <x v="1"/>
    <x v="1"/>
    <x v="18"/>
    <n v="2"/>
    <n v="18000"/>
    <n v="0"/>
    <x v="298"/>
    <x v="1"/>
    <n v="4374.83"/>
    <n v="0.12152305555555555"/>
    <x v="1"/>
    <s v="Card"/>
    <n v="2"/>
    <s v="No"/>
  </r>
  <r>
    <s v="ORD00506"/>
    <d v="2025-08-30T00:00:00"/>
    <s v="2025"/>
    <n v="8"/>
    <x v="7"/>
    <d v="2025-09-03T00:00:00"/>
    <n v="4"/>
    <s v="CUST5994"/>
    <s v="Navya Bajaj"/>
    <x v="0"/>
    <n v="63"/>
    <s v="Senior"/>
    <s v="Jaipur"/>
    <x v="2"/>
    <x v="0"/>
    <x v="0"/>
    <x v="11"/>
    <n v="1"/>
    <n v="4000"/>
    <n v="15"/>
    <x v="6"/>
    <x v="0"/>
    <n v="978.12"/>
    <n v="0.28768235294117644"/>
    <x v="0"/>
    <s v="Card"/>
    <n v="2"/>
    <s v="No"/>
  </r>
  <r>
    <s v="ORD00522"/>
    <d v="2024-08-27T00:00:00"/>
    <s v="2024"/>
    <n v="8"/>
    <x v="7"/>
    <d v="2024-09-01T00:00:00"/>
    <n v="5"/>
    <s v="CUST4639"/>
    <s v="Shayak Jain"/>
    <x v="1"/>
    <n v="30"/>
    <s v="Senior"/>
    <s v="Hyderabad"/>
    <x v="10"/>
    <x v="1"/>
    <x v="1"/>
    <x v="18"/>
    <n v="8"/>
    <n v="18000"/>
    <n v="25"/>
    <x v="71"/>
    <x v="1"/>
    <n v="23215.119999999999"/>
    <n v="0.21495481481481479"/>
    <x v="0"/>
    <s v="Card"/>
    <n v="1"/>
    <s v="No"/>
  </r>
  <r>
    <s v="ORD00534"/>
    <d v="2025-08-05T00:00:00"/>
    <s v="2025"/>
    <n v="8"/>
    <x v="7"/>
    <d v="2025-08-09T00:00:00"/>
    <n v="4"/>
    <s v="CUST6705"/>
    <s v="Himmat Ahluwalia"/>
    <x v="1"/>
    <n v="62"/>
    <s v="Senior"/>
    <s v="Ahmedabad"/>
    <x v="5"/>
    <x v="3"/>
    <x v="2"/>
    <x v="7"/>
    <n v="6"/>
    <n v="5000"/>
    <n v="5"/>
    <x v="131"/>
    <x v="1"/>
    <n v="5743.8"/>
    <n v="0.20153684210526315"/>
    <x v="2"/>
    <s v="Card"/>
    <n v="1"/>
    <s v="No"/>
  </r>
  <r>
    <s v="ORD00544"/>
    <d v="2024-08-16T00:00:00"/>
    <s v="2024"/>
    <n v="8"/>
    <x v="7"/>
    <d v="2024-08-17T00:00:00"/>
    <n v="1"/>
    <s v="CUST6959"/>
    <s v="Ivan Shah"/>
    <x v="0"/>
    <n v="39"/>
    <s v="Senior"/>
    <s v="Mumbai"/>
    <x v="7"/>
    <x v="3"/>
    <x v="0"/>
    <x v="4"/>
    <n v="2"/>
    <n v="3200"/>
    <n v="5"/>
    <x v="76"/>
    <x v="0"/>
    <n v="952.5"/>
    <n v="0.15666118421052633"/>
    <x v="1"/>
    <s v="Cash"/>
    <n v="4"/>
    <s v="No"/>
  </r>
  <r>
    <s v="ORD00551"/>
    <d v="2025-08-21T00:00:00"/>
    <s v="2025"/>
    <n v="8"/>
    <x v="7"/>
    <d v="2025-08-24T00:00:00"/>
    <n v="3"/>
    <s v="CUST5660"/>
    <s v="Armaan Shankar"/>
    <x v="1"/>
    <n v="21"/>
    <s v="Senior"/>
    <s v="Hyderabad"/>
    <x v="10"/>
    <x v="1"/>
    <x v="0"/>
    <x v="0"/>
    <n v="3"/>
    <n v="2500"/>
    <n v="10"/>
    <x v="302"/>
    <x v="0"/>
    <n v="2213.2800000000002"/>
    <n v="0.32789333333333337"/>
    <x v="1"/>
    <s v="UPI"/>
    <n v="5"/>
    <s v="Yes"/>
  </r>
  <r>
    <s v="ORD00556"/>
    <d v="2025-08-20T00:00:00"/>
    <s v="2025"/>
    <n v="8"/>
    <x v="7"/>
    <d v="2025-08-23T00:00:00"/>
    <n v="3"/>
    <s v="CUST5344"/>
    <s v="Vivaan Bora"/>
    <x v="0"/>
    <n v="37"/>
    <s v="Senior"/>
    <s v="Kolkata"/>
    <x v="3"/>
    <x v="2"/>
    <x v="3"/>
    <x v="20"/>
    <n v="2"/>
    <n v="1500"/>
    <n v="25"/>
    <x v="226"/>
    <x v="0"/>
    <n v="347.7"/>
    <n v="0.15453333333333333"/>
    <x v="0"/>
    <s v="Card"/>
    <n v="1"/>
    <s v="No"/>
  </r>
  <r>
    <s v="ORD00564"/>
    <d v="2025-08-12T00:00:00"/>
    <s v="2025"/>
    <n v="8"/>
    <x v="7"/>
    <d v="2025-08-19T00:00:00"/>
    <n v="7"/>
    <s v="CUST9605"/>
    <s v="Rhea Sachar"/>
    <x v="1"/>
    <n v="49"/>
    <s v="Senior"/>
    <s v="Bengaluru"/>
    <x v="1"/>
    <x v="1"/>
    <x v="2"/>
    <x v="12"/>
    <n v="2"/>
    <n v="25000"/>
    <n v="10"/>
    <x v="177"/>
    <x v="1"/>
    <n v="15063.75"/>
    <n v="0.33474999999999999"/>
    <x v="1"/>
    <s v="Cash"/>
    <n v="5"/>
    <s v="No"/>
  </r>
  <r>
    <s v="ORD00570"/>
    <d v="2025-08-12T00:00:00"/>
    <s v="2025"/>
    <n v="8"/>
    <x v="7"/>
    <d v="2025-08-18T00:00:00"/>
    <n v="6"/>
    <s v="CUST5275"/>
    <s v="Bhavin Swaminathan"/>
    <x v="0"/>
    <n v="40"/>
    <s v="Senior"/>
    <s v="Delhi"/>
    <x v="4"/>
    <x v="0"/>
    <x v="0"/>
    <x v="11"/>
    <n v="6"/>
    <n v="4000"/>
    <n v="15"/>
    <x v="182"/>
    <x v="1"/>
    <n v="4216.2"/>
    <n v="0.20667647058823529"/>
    <x v="2"/>
    <s v="Cash"/>
    <n v="1"/>
    <s v="No"/>
  </r>
  <r>
    <s v="ORD00572"/>
    <d v="2024-08-28T00:00:00"/>
    <s v="2024"/>
    <n v="8"/>
    <x v="7"/>
    <d v="2024-09-04T00:00:00"/>
    <n v="7"/>
    <s v="CUST7722"/>
    <s v="Samaira Venkataraman"/>
    <x v="1"/>
    <n v="46"/>
    <s v="Senior"/>
    <s v="Jaipur"/>
    <x v="2"/>
    <x v="0"/>
    <x v="2"/>
    <x v="14"/>
    <n v="3"/>
    <n v="30000"/>
    <n v="25"/>
    <x v="129"/>
    <x v="1"/>
    <n v="16364.89"/>
    <n v="0.24244281481481481"/>
    <x v="2"/>
    <s v="Card"/>
    <n v="3"/>
    <s v="No"/>
  </r>
  <r>
    <s v="ORD00581"/>
    <d v="2024-08-01T00:00:00"/>
    <s v="2024"/>
    <n v="8"/>
    <x v="7"/>
    <d v="2024-08-04T00:00:00"/>
    <n v="3"/>
    <s v="CUST1723"/>
    <s v="Tarini Chada"/>
    <x v="0"/>
    <n v="49"/>
    <s v="Senior"/>
    <s v="Pune"/>
    <x v="7"/>
    <x v="3"/>
    <x v="4"/>
    <x v="13"/>
    <n v="5"/>
    <n v="4500"/>
    <n v="10"/>
    <x v="346"/>
    <x v="1"/>
    <n v="4768.3500000000004"/>
    <n v="0.23547407407407409"/>
    <x v="0"/>
    <s v="Card"/>
    <n v="3"/>
    <s v="No"/>
  </r>
  <r>
    <s v="ORD00583"/>
    <d v="2024-08-25T00:00:00"/>
    <s v="2024"/>
    <n v="8"/>
    <x v="7"/>
    <d v="2024-08-31T00:00:00"/>
    <n v="6"/>
    <s v="CUST8653"/>
    <s v="Devansh Sehgal"/>
    <x v="1"/>
    <n v="25"/>
    <s v="Senior"/>
    <s v="Jaipur"/>
    <x v="2"/>
    <x v="0"/>
    <x v="1"/>
    <x v="1"/>
    <n v="6"/>
    <n v="40000"/>
    <n v="25"/>
    <x v="152"/>
    <x v="1"/>
    <n v="45666.17"/>
    <n v="0.25370094444444441"/>
    <x v="1"/>
    <s v="Card"/>
    <n v="4"/>
    <s v="No"/>
  </r>
  <r>
    <s v="ORD00587"/>
    <d v="2025-08-11T00:00:00"/>
    <s v="2025"/>
    <n v="8"/>
    <x v="7"/>
    <d v="2025-08-17T00:00:00"/>
    <n v="6"/>
    <s v="CUST8423"/>
    <s v="Saira Gopal"/>
    <x v="1"/>
    <n v="64"/>
    <s v="Senior"/>
    <s v="Patna"/>
    <x v="9"/>
    <x v="2"/>
    <x v="0"/>
    <x v="19"/>
    <n v="4"/>
    <n v="1200"/>
    <n v="0"/>
    <x v="7"/>
    <x v="0"/>
    <n v="813.38"/>
    <n v="0.16945416666666666"/>
    <x v="2"/>
    <s v="Cash"/>
    <n v="3"/>
    <s v="No"/>
  </r>
  <r>
    <s v="ORD00618"/>
    <d v="2025-08-11T00:00:00"/>
    <s v="2025"/>
    <n v="8"/>
    <x v="7"/>
    <d v="2025-08-12T00:00:00"/>
    <n v="1"/>
    <s v="CUST8424"/>
    <s v="Fateh Sodhi"/>
    <x v="1"/>
    <n v="33"/>
    <s v="Senior"/>
    <s v="Patna"/>
    <x v="9"/>
    <x v="2"/>
    <x v="0"/>
    <x v="11"/>
    <n v="4"/>
    <n v="4000"/>
    <n v="10"/>
    <x v="134"/>
    <x v="1"/>
    <n v="4972.0200000000004"/>
    <n v="0.34527916666666669"/>
    <x v="1"/>
    <s v="UPI"/>
    <n v="5"/>
    <s v="No"/>
  </r>
  <r>
    <s v="ORD00655"/>
    <d v="2024-08-31T00:00:00"/>
    <s v="2024"/>
    <n v="8"/>
    <x v="7"/>
    <d v="2024-09-04T00:00:00"/>
    <n v="4"/>
    <s v="CUST9407"/>
    <s v="Sumer Bora"/>
    <x v="1"/>
    <n v="37"/>
    <s v="Senior"/>
    <s v="Kolkata"/>
    <x v="3"/>
    <x v="2"/>
    <x v="0"/>
    <x v="19"/>
    <n v="3"/>
    <n v="1200"/>
    <n v="15"/>
    <x v="178"/>
    <x v="0"/>
    <n v="1046.4100000000001"/>
    <n v="0.3419640522875817"/>
    <x v="2"/>
    <s v="Cash"/>
    <n v="3"/>
    <s v="No"/>
  </r>
  <r>
    <s v="ORD00678"/>
    <d v="2024-08-10T00:00:00"/>
    <s v="2024"/>
    <n v="8"/>
    <x v="7"/>
    <d v="2024-08-13T00:00:00"/>
    <n v="3"/>
    <s v="CUST4373"/>
    <s v="Gatik Toor"/>
    <x v="0"/>
    <n v="36"/>
    <s v="Senior"/>
    <s v="Bhubaneswar"/>
    <x v="8"/>
    <x v="2"/>
    <x v="0"/>
    <x v="0"/>
    <n v="8"/>
    <n v="2500"/>
    <n v="0"/>
    <x v="245"/>
    <x v="1"/>
    <n v="6419.43"/>
    <n v="0.32097150000000002"/>
    <x v="0"/>
    <s v="UPI"/>
    <n v="1"/>
    <s v="No"/>
  </r>
  <r>
    <s v="ORD00679"/>
    <d v="2024-08-09T00:00:00"/>
    <s v="2024"/>
    <n v="8"/>
    <x v="7"/>
    <d v="2024-08-11T00:00:00"/>
    <n v="2"/>
    <s v="CUST2814"/>
    <s v="Raghav Vohra"/>
    <x v="0"/>
    <n v="52"/>
    <s v="Senior"/>
    <s v="Delhi"/>
    <x v="4"/>
    <x v="0"/>
    <x v="3"/>
    <x v="6"/>
    <n v="7"/>
    <n v="1200"/>
    <n v="5"/>
    <x v="251"/>
    <x v="0"/>
    <n v="3228.1"/>
    <n v="0.40452380952380951"/>
    <x v="1"/>
    <s v="Cash"/>
    <n v="2"/>
    <s v="No"/>
  </r>
  <r>
    <s v="ORD00692"/>
    <d v="2025-08-28T00:00:00"/>
    <s v="2025"/>
    <n v="8"/>
    <x v="7"/>
    <d v="2025-09-01T00:00:00"/>
    <n v="4"/>
    <s v="CUST2979"/>
    <s v="Rati Sunder"/>
    <x v="0"/>
    <n v="31"/>
    <s v="Senior"/>
    <s v="Bengaluru"/>
    <x v="1"/>
    <x v="1"/>
    <x v="4"/>
    <x v="8"/>
    <n v="3"/>
    <n v="3500"/>
    <n v="0"/>
    <x v="165"/>
    <x v="1"/>
    <n v="3247.14"/>
    <n v="0.30925142857142857"/>
    <x v="2"/>
    <s v="UPI"/>
    <n v="3"/>
    <s v="Yes"/>
  </r>
  <r>
    <s v="ORD00704"/>
    <d v="2025-08-26T00:00:00"/>
    <s v="2025"/>
    <n v="8"/>
    <x v="7"/>
    <d v="2025-08-31T00:00:00"/>
    <n v="5"/>
    <s v="CUST8878"/>
    <s v="Arnav Bahri"/>
    <x v="0"/>
    <n v="39"/>
    <s v="Senior"/>
    <s v="Chennai"/>
    <x v="6"/>
    <x v="1"/>
    <x v="3"/>
    <x v="20"/>
    <n v="3"/>
    <n v="1500"/>
    <n v="5"/>
    <x v="133"/>
    <x v="0"/>
    <n v="1917.49"/>
    <n v="0.4485356725146199"/>
    <x v="0"/>
    <s v="UPI"/>
    <n v="5"/>
    <s v="No"/>
  </r>
  <r>
    <s v="ORD00705"/>
    <d v="2025-08-28T00:00:00"/>
    <s v="2025"/>
    <n v="8"/>
    <x v="7"/>
    <d v="2025-09-01T00:00:00"/>
    <n v="4"/>
    <s v="CUST7812"/>
    <s v="Kartik Chakraborty"/>
    <x v="1"/>
    <n v="65"/>
    <s v="Senior"/>
    <s v="Ahmedabad"/>
    <x v="5"/>
    <x v="3"/>
    <x v="3"/>
    <x v="22"/>
    <n v="5"/>
    <n v="300"/>
    <n v="25"/>
    <x v="367"/>
    <x v="0"/>
    <n v="117.41"/>
    <n v="0.10436444444444444"/>
    <x v="2"/>
    <s v="Card"/>
    <n v="1"/>
    <s v="No"/>
  </r>
  <r>
    <s v="ORD00711"/>
    <d v="2024-08-16T00:00:00"/>
    <s v="2024"/>
    <n v="8"/>
    <x v="7"/>
    <d v="2024-08-22T00:00:00"/>
    <n v="6"/>
    <s v="CUST8060"/>
    <s v="Aradhya Arora"/>
    <x v="0"/>
    <n v="29"/>
    <s v="Senior"/>
    <s v="Ahmedabad"/>
    <x v="5"/>
    <x v="3"/>
    <x v="2"/>
    <x v="15"/>
    <n v="4"/>
    <n v="15000"/>
    <n v="15"/>
    <x v="262"/>
    <x v="1"/>
    <n v="19701.580000000002"/>
    <n v="0.38630549019607846"/>
    <x v="2"/>
    <s v="Card"/>
    <n v="1"/>
    <s v="No"/>
  </r>
  <r>
    <s v="ORD00729"/>
    <d v="2024-08-24T00:00:00"/>
    <s v="2024"/>
    <n v="8"/>
    <x v="7"/>
    <d v="2024-08-25T00:00:00"/>
    <n v="1"/>
    <s v="CUST3144"/>
    <s v="Abram Srivastava"/>
    <x v="1"/>
    <n v="55"/>
    <s v="Senior"/>
    <s v="Hyderabad"/>
    <x v="10"/>
    <x v="1"/>
    <x v="4"/>
    <x v="13"/>
    <n v="3"/>
    <n v="4500"/>
    <n v="20"/>
    <x v="189"/>
    <x v="1"/>
    <n v="4340.0200000000004"/>
    <n v="0.40185370370370377"/>
    <x v="2"/>
    <s v="Card"/>
    <n v="4"/>
    <s v="No"/>
  </r>
  <r>
    <s v="ORD00733"/>
    <d v="2024-08-05T00:00:00"/>
    <s v="2024"/>
    <n v="8"/>
    <x v="7"/>
    <d v="2024-08-08T00:00:00"/>
    <n v="3"/>
    <s v="CUST8292"/>
    <s v="Jhanvi Gupta"/>
    <x v="1"/>
    <n v="18"/>
    <s v="Teen"/>
    <s v="Bengaluru"/>
    <x v="1"/>
    <x v="1"/>
    <x v="1"/>
    <x v="2"/>
    <n v="2"/>
    <n v="55000"/>
    <n v="15"/>
    <x v="419"/>
    <x v="1"/>
    <n v="21084.880000000001"/>
    <n v="0.22550673796791446"/>
    <x v="1"/>
    <s v="Cash"/>
    <n v="5"/>
    <s v="No"/>
  </r>
  <r>
    <s v="ORD00736"/>
    <d v="2024-08-25T00:00:00"/>
    <s v="2024"/>
    <n v="8"/>
    <x v="7"/>
    <d v="2024-09-01T00:00:00"/>
    <n v="7"/>
    <s v="CUST4399"/>
    <s v="Gatik Bail"/>
    <x v="0"/>
    <n v="29"/>
    <s v="Senior"/>
    <s v="Kolkata"/>
    <x v="3"/>
    <x v="2"/>
    <x v="2"/>
    <x v="3"/>
    <n v="8"/>
    <n v="7000"/>
    <n v="10"/>
    <x v="437"/>
    <x v="1"/>
    <n v="20509.48"/>
    <n v="0.40693412698412695"/>
    <x v="1"/>
    <s v="Card"/>
    <n v="2"/>
    <s v="No"/>
  </r>
  <r>
    <s v="ORD00767"/>
    <d v="2024-08-09T00:00:00"/>
    <s v="2024"/>
    <n v="8"/>
    <x v="7"/>
    <d v="2024-08-10T00:00:00"/>
    <n v="1"/>
    <s v="CUST4120"/>
    <s v="Ojas Chokshi"/>
    <x v="0"/>
    <n v="63"/>
    <s v="Senior"/>
    <s v="Jaipur"/>
    <x v="2"/>
    <x v="0"/>
    <x v="1"/>
    <x v="2"/>
    <n v="6"/>
    <n v="55000"/>
    <n v="10"/>
    <x v="244"/>
    <x v="1"/>
    <n v="58249.8"/>
    <n v="0.19612727272727273"/>
    <x v="2"/>
    <s v="Card"/>
    <n v="2"/>
    <s v="No"/>
  </r>
  <r>
    <s v="ORD00772"/>
    <d v="2024-08-14T00:00:00"/>
    <s v="2024"/>
    <n v="8"/>
    <x v="7"/>
    <d v="2024-08-19T00:00:00"/>
    <n v="5"/>
    <s v="CUST5240"/>
    <s v="Shamik Bakshi"/>
    <x v="1"/>
    <n v="32"/>
    <s v="Senior"/>
    <s v="Pune"/>
    <x v="7"/>
    <x v="3"/>
    <x v="4"/>
    <x v="24"/>
    <n v="2"/>
    <n v="1200"/>
    <n v="5"/>
    <x v="256"/>
    <x v="0"/>
    <n v="847.3"/>
    <n v="0.37162280701754385"/>
    <x v="2"/>
    <s v="Cash"/>
    <n v="5"/>
    <s v="No"/>
  </r>
  <r>
    <s v="ORD00786"/>
    <d v="2025-08-15T00:00:00"/>
    <s v="2025"/>
    <n v="8"/>
    <x v="7"/>
    <d v="2025-08-21T00:00:00"/>
    <n v="6"/>
    <s v="CUST8838"/>
    <s v="Aradhya Gopal"/>
    <x v="0"/>
    <n v="25"/>
    <s v="Senior"/>
    <s v="Kolkata"/>
    <x v="3"/>
    <x v="2"/>
    <x v="3"/>
    <x v="17"/>
    <n v="3"/>
    <n v="450"/>
    <n v="0"/>
    <x v="27"/>
    <x v="0"/>
    <n v="454.86"/>
    <n v="0.33693333333333336"/>
    <x v="0"/>
    <s v="UPI"/>
    <n v="2"/>
    <s v="No"/>
  </r>
  <r>
    <s v="ORD00798"/>
    <d v="2025-08-05T00:00:00"/>
    <s v="2025"/>
    <n v="8"/>
    <x v="7"/>
    <d v="2025-08-10T00:00:00"/>
    <n v="5"/>
    <s v="CUST4305"/>
    <s v="Raunak Bansal"/>
    <x v="0"/>
    <n v="33"/>
    <s v="Senior"/>
    <s v="Pune"/>
    <x v="7"/>
    <x v="3"/>
    <x v="1"/>
    <x v="18"/>
    <n v="1"/>
    <n v="18000"/>
    <n v="20"/>
    <x v="134"/>
    <x v="1"/>
    <n v="1508.07"/>
    <n v="0.10472708333333333"/>
    <x v="0"/>
    <s v="Card"/>
    <n v="4"/>
    <s v="Yes"/>
  </r>
  <r>
    <s v="ORD00818"/>
    <d v="2024-08-14T00:00:00"/>
    <s v="2024"/>
    <n v="8"/>
    <x v="7"/>
    <d v="2024-08-18T00:00:00"/>
    <n v="4"/>
    <s v="CUST5669"/>
    <s v="Chirag Sachdeva"/>
    <x v="1"/>
    <n v="58"/>
    <s v="Senior"/>
    <s v="Pune"/>
    <x v="7"/>
    <x v="3"/>
    <x v="0"/>
    <x v="0"/>
    <n v="2"/>
    <n v="2500"/>
    <n v="0"/>
    <x v="400"/>
    <x v="0"/>
    <n v="2093.13"/>
    <n v="0.418626"/>
    <x v="0"/>
    <s v="Card"/>
    <n v="1"/>
    <s v="No"/>
  </r>
  <r>
    <s v="ORD00826"/>
    <d v="2025-08-13T00:00:00"/>
    <s v="2025"/>
    <n v="8"/>
    <x v="7"/>
    <d v="2025-08-16T00:00:00"/>
    <n v="3"/>
    <s v="CUST4175"/>
    <s v="Madhup Hari"/>
    <x v="0"/>
    <n v="64"/>
    <s v="Senior"/>
    <s v="Delhi"/>
    <x v="4"/>
    <x v="0"/>
    <x v="4"/>
    <x v="16"/>
    <n v="5"/>
    <n v="800"/>
    <n v="0"/>
    <x v="57"/>
    <x v="0"/>
    <n v="491.03"/>
    <n v="0.12275749999999999"/>
    <x v="1"/>
    <s v="Card"/>
    <n v="1"/>
    <s v="No"/>
  </r>
  <r>
    <s v="ORD00841"/>
    <d v="2024-08-05T00:00:00"/>
    <s v="2024"/>
    <n v="8"/>
    <x v="7"/>
    <d v="2024-08-12T00:00:00"/>
    <n v="7"/>
    <s v="CUST6665"/>
    <s v="Faiyaz Samra"/>
    <x v="1"/>
    <n v="23"/>
    <s v="Senior"/>
    <s v="Lucknow"/>
    <x v="0"/>
    <x v="0"/>
    <x v="4"/>
    <x v="13"/>
    <n v="1"/>
    <n v="4500"/>
    <n v="15"/>
    <x v="282"/>
    <x v="0"/>
    <n v="1321.71"/>
    <n v="0.34554509803921568"/>
    <x v="1"/>
    <s v="Card"/>
    <n v="4"/>
    <s v="No"/>
  </r>
  <r>
    <s v="ORD00852"/>
    <d v="2025-08-31T00:00:00"/>
    <s v="2025"/>
    <n v="8"/>
    <x v="7"/>
    <d v="2025-09-04T00:00:00"/>
    <n v="4"/>
    <s v="CUST9497"/>
    <s v="Ishaan Vora"/>
    <x v="1"/>
    <n v="24"/>
    <s v="Senior"/>
    <s v="Bhubaneswar"/>
    <x v="8"/>
    <x v="2"/>
    <x v="1"/>
    <x v="10"/>
    <n v="2"/>
    <n v="25000"/>
    <n v="5"/>
    <x v="83"/>
    <x v="1"/>
    <n v="19460"/>
    <n v="0.40968421052631576"/>
    <x v="2"/>
    <s v="Card"/>
    <n v="1"/>
    <s v="No"/>
  </r>
  <r>
    <s v="ORD00878"/>
    <d v="2024-08-26T00:00:00"/>
    <s v="2024"/>
    <n v="8"/>
    <x v="7"/>
    <d v="2024-08-29T00:00:00"/>
    <n v="3"/>
    <s v="CUST9602"/>
    <s v="Yuvaan Bala"/>
    <x v="1"/>
    <n v="50"/>
    <s v="Senior"/>
    <s v="Bengaluru"/>
    <x v="1"/>
    <x v="1"/>
    <x v="2"/>
    <x v="15"/>
    <n v="6"/>
    <n v="15000"/>
    <n v="25"/>
    <x v="129"/>
    <x v="1"/>
    <n v="13383.68"/>
    <n v="0.19827674074074075"/>
    <x v="2"/>
    <s v="UPI"/>
    <n v="3"/>
    <s v="No"/>
  </r>
  <r>
    <s v="ORD00882"/>
    <d v="2025-08-26T00:00:00"/>
    <s v="2025"/>
    <n v="8"/>
    <x v="7"/>
    <d v="2025-08-30T00:00:00"/>
    <n v="4"/>
    <s v="CUST7882"/>
    <s v="Kimaya Char"/>
    <x v="0"/>
    <n v="21"/>
    <s v="Senior"/>
    <s v="Kolkata"/>
    <x v="3"/>
    <x v="2"/>
    <x v="4"/>
    <x v="16"/>
    <n v="1"/>
    <n v="800"/>
    <n v="25"/>
    <x v="265"/>
    <x v="0"/>
    <n v="254.69"/>
    <n v="0.42448333333333332"/>
    <x v="2"/>
    <s v="Card"/>
    <n v="3"/>
    <s v="No"/>
  </r>
  <r>
    <s v="ORD00883"/>
    <d v="2024-08-15T00:00:00"/>
    <s v="2024"/>
    <n v="8"/>
    <x v="7"/>
    <d v="2024-08-18T00:00:00"/>
    <n v="3"/>
    <s v="CUST2763"/>
    <s v="Vivaan Keer"/>
    <x v="1"/>
    <n v="42"/>
    <s v="Senior"/>
    <s v="Chennai"/>
    <x v="6"/>
    <x v="1"/>
    <x v="0"/>
    <x v="11"/>
    <n v="4"/>
    <n v="4000"/>
    <n v="5"/>
    <x v="146"/>
    <x v="1"/>
    <n v="5496.73"/>
    <n v="0.36162697368421048"/>
    <x v="2"/>
    <s v="Card"/>
    <n v="4"/>
    <s v="No"/>
  </r>
  <r>
    <s v="ORD00894"/>
    <d v="2024-08-09T00:00:00"/>
    <s v="2024"/>
    <n v="8"/>
    <x v="7"/>
    <d v="2024-08-14T00:00:00"/>
    <n v="5"/>
    <s v="CUST1750"/>
    <s v="Riya Mannan"/>
    <x v="0"/>
    <n v="64"/>
    <s v="Senior"/>
    <s v="Mumbai"/>
    <x v="7"/>
    <x v="3"/>
    <x v="1"/>
    <x v="2"/>
    <n v="1"/>
    <n v="55000"/>
    <n v="5"/>
    <x v="370"/>
    <x v="1"/>
    <n v="15492.41"/>
    <n v="0.29650545454545452"/>
    <x v="0"/>
    <s v="Cash"/>
    <n v="3"/>
    <s v="Yes"/>
  </r>
  <r>
    <s v="ORD00898"/>
    <d v="2024-08-01T00:00:00"/>
    <s v="2024"/>
    <n v="8"/>
    <x v="7"/>
    <d v="2024-08-04T00:00:00"/>
    <n v="3"/>
    <s v="CUST4453"/>
    <s v="Kimaya Khurana"/>
    <x v="0"/>
    <n v="41"/>
    <s v="Senior"/>
    <s v="Patna"/>
    <x v="9"/>
    <x v="2"/>
    <x v="2"/>
    <x v="3"/>
    <n v="4"/>
    <n v="7000"/>
    <n v="25"/>
    <x v="9"/>
    <x v="1"/>
    <n v="6213.96"/>
    <n v="0.29590285714285713"/>
    <x v="2"/>
    <s v="UPI"/>
    <n v="4"/>
    <s v="No"/>
  </r>
  <r>
    <s v="ORD00900"/>
    <d v="2025-08-07T00:00:00"/>
    <s v="2025"/>
    <n v="8"/>
    <x v="7"/>
    <d v="2025-08-11T00:00:00"/>
    <n v="4"/>
    <s v="CUST8274"/>
    <s v="Nehmat Chandran"/>
    <x v="0"/>
    <n v="32"/>
    <s v="Senior"/>
    <s v="Mumbai"/>
    <x v="7"/>
    <x v="3"/>
    <x v="3"/>
    <x v="20"/>
    <n v="7"/>
    <n v="1500"/>
    <n v="20"/>
    <x v="172"/>
    <x v="0"/>
    <n v="3626.36"/>
    <n v="0.43170952380952382"/>
    <x v="0"/>
    <s v="Card"/>
    <n v="3"/>
    <s v="Yes"/>
  </r>
  <r>
    <s v="ORD00901"/>
    <d v="2025-08-09T00:00:00"/>
    <s v="2025"/>
    <n v="8"/>
    <x v="7"/>
    <d v="2025-08-14T00:00:00"/>
    <n v="5"/>
    <s v="CUST6508"/>
    <s v="Miraan Aurora"/>
    <x v="1"/>
    <n v="55"/>
    <s v="Senior"/>
    <s v="Mumbai"/>
    <x v="7"/>
    <x v="3"/>
    <x v="1"/>
    <x v="5"/>
    <n v="7"/>
    <n v="2000"/>
    <n v="15"/>
    <x v="197"/>
    <x v="1"/>
    <n v="2095.42"/>
    <n v="0.17608571428571429"/>
    <x v="1"/>
    <s v="UPI"/>
    <n v="1"/>
    <s v="No"/>
  </r>
  <r>
    <s v="ORD00908"/>
    <d v="2025-08-08T00:00:00"/>
    <s v="2025"/>
    <n v="8"/>
    <x v="7"/>
    <d v="2025-08-10T00:00:00"/>
    <n v="2"/>
    <s v="CUST6729"/>
    <s v="Jayesh Golla"/>
    <x v="0"/>
    <n v="22"/>
    <s v="Senior"/>
    <s v="Lucknow"/>
    <x v="0"/>
    <x v="0"/>
    <x v="3"/>
    <x v="6"/>
    <n v="2"/>
    <n v="1200"/>
    <n v="5"/>
    <x v="256"/>
    <x v="0"/>
    <n v="863.17"/>
    <n v="0.37858333333333333"/>
    <x v="1"/>
    <s v="UPI"/>
    <n v="5"/>
    <s v="No"/>
  </r>
  <r>
    <s v="ORD00910"/>
    <d v="2025-08-14T00:00:00"/>
    <s v="2025"/>
    <n v="8"/>
    <x v="7"/>
    <d v="2025-08-15T00:00:00"/>
    <n v="1"/>
    <s v="CUST3626"/>
    <s v="Mannat Shroff"/>
    <x v="1"/>
    <n v="20"/>
    <s v="Teen"/>
    <s v="Pune"/>
    <x v="7"/>
    <x v="3"/>
    <x v="2"/>
    <x v="12"/>
    <n v="1"/>
    <n v="25000"/>
    <n v="0"/>
    <x v="163"/>
    <x v="1"/>
    <n v="5920.92"/>
    <n v="0.23683680000000001"/>
    <x v="1"/>
    <s v="Cash"/>
    <n v="3"/>
    <s v="No"/>
  </r>
  <r>
    <s v="ORD00912"/>
    <d v="2024-08-25T00:00:00"/>
    <s v="2024"/>
    <n v="8"/>
    <x v="7"/>
    <d v="2024-08-30T00:00:00"/>
    <n v="5"/>
    <s v="CUST9982"/>
    <s v="Ayesha Yohannan"/>
    <x v="1"/>
    <n v="52"/>
    <s v="Senior"/>
    <s v="Patna"/>
    <x v="9"/>
    <x v="2"/>
    <x v="1"/>
    <x v="18"/>
    <n v="1"/>
    <n v="18000"/>
    <n v="20"/>
    <x v="134"/>
    <x v="1"/>
    <n v="4099.46"/>
    <n v="0.28468472222222224"/>
    <x v="0"/>
    <s v="UPI"/>
    <n v="5"/>
    <s v="No"/>
  </r>
  <r>
    <s v="ORD00913"/>
    <d v="2024-08-22T00:00:00"/>
    <s v="2024"/>
    <n v="8"/>
    <x v="7"/>
    <d v="2024-08-24T00:00:00"/>
    <n v="2"/>
    <s v="CUST5801"/>
    <s v="Drishya Bhalla"/>
    <x v="0"/>
    <n v="39"/>
    <s v="Senior"/>
    <s v="Mumbai"/>
    <x v="7"/>
    <x v="3"/>
    <x v="4"/>
    <x v="9"/>
    <n v="8"/>
    <n v="1800"/>
    <n v="10"/>
    <x v="287"/>
    <x v="1"/>
    <n v="2438.2199999999998"/>
    <n v="0.18813425925925925"/>
    <x v="0"/>
    <s v="Cash"/>
    <n v="1"/>
    <s v="No"/>
  </r>
  <r>
    <s v="ORD00917"/>
    <d v="2024-08-15T00:00:00"/>
    <s v="2024"/>
    <n v="8"/>
    <x v="7"/>
    <d v="2024-08-16T00:00:00"/>
    <n v="1"/>
    <s v="CUST3070"/>
    <s v="Armaan Gupta"/>
    <x v="0"/>
    <n v="45"/>
    <s v="Senior"/>
    <s v="Hyderabad"/>
    <x v="10"/>
    <x v="1"/>
    <x v="2"/>
    <x v="3"/>
    <n v="3"/>
    <n v="7000"/>
    <n v="20"/>
    <x v="200"/>
    <x v="1"/>
    <n v="2462.75"/>
    <n v="0.14659226190476191"/>
    <x v="0"/>
    <s v="Card"/>
    <n v="4"/>
    <s v="No"/>
  </r>
  <r>
    <s v="ORD00928"/>
    <d v="2024-08-06T00:00:00"/>
    <s v="2024"/>
    <n v="8"/>
    <x v="7"/>
    <d v="2024-08-08T00:00:00"/>
    <n v="2"/>
    <s v="CUST3242"/>
    <s v="Khushi Bhagat"/>
    <x v="1"/>
    <n v="32"/>
    <s v="Senior"/>
    <s v="Bhubaneswar"/>
    <x v="8"/>
    <x v="2"/>
    <x v="2"/>
    <x v="14"/>
    <n v="8"/>
    <n v="30000"/>
    <n v="5"/>
    <x v="50"/>
    <x v="1"/>
    <n v="63936.33"/>
    <n v="0.28042250000000002"/>
    <x v="0"/>
    <s v="Card"/>
    <n v="2"/>
    <s v="No"/>
  </r>
  <r>
    <s v="ORD00935"/>
    <d v="2024-08-28T00:00:00"/>
    <s v="2024"/>
    <n v="8"/>
    <x v="7"/>
    <d v="2024-08-30T00:00:00"/>
    <n v="2"/>
    <s v="CUST2807"/>
    <s v="Kiara Doctor"/>
    <x v="1"/>
    <n v="26"/>
    <s v="Senior"/>
    <s v="Kolkata"/>
    <x v="3"/>
    <x v="2"/>
    <x v="0"/>
    <x v="0"/>
    <n v="1"/>
    <n v="2500"/>
    <n v="15"/>
    <x v="248"/>
    <x v="0"/>
    <n v="889.12"/>
    <n v="0.41840941176470586"/>
    <x v="1"/>
    <s v="Card"/>
    <n v="3"/>
    <s v="No"/>
  </r>
  <r>
    <s v="ORD00964"/>
    <d v="2025-08-27T00:00:00"/>
    <s v="2025"/>
    <n v="8"/>
    <x v="7"/>
    <d v="2025-08-29T00:00:00"/>
    <n v="2"/>
    <s v="CUST1052"/>
    <s v="Neelofar Kata"/>
    <x v="1"/>
    <n v="35"/>
    <s v="Senior"/>
    <s v="Lucknow"/>
    <x v="0"/>
    <x v="0"/>
    <x v="4"/>
    <x v="16"/>
    <n v="6"/>
    <n v="800"/>
    <n v="15"/>
    <x v="102"/>
    <x v="0"/>
    <n v="1024.6500000000001"/>
    <n v="0.25113970588235296"/>
    <x v="0"/>
    <s v="Card"/>
    <n v="1"/>
    <s v="No"/>
  </r>
  <r>
    <s v="ORD00967"/>
    <d v="2025-08-07T00:00:00"/>
    <s v="2025"/>
    <n v="8"/>
    <x v="7"/>
    <d v="2025-08-10T00:00:00"/>
    <n v="3"/>
    <s v="CUST7782"/>
    <s v="Amira Karan"/>
    <x v="0"/>
    <n v="30"/>
    <s v="Senior"/>
    <s v="Pune"/>
    <x v="7"/>
    <x v="3"/>
    <x v="2"/>
    <x v="15"/>
    <n v="5"/>
    <n v="15000"/>
    <n v="10"/>
    <x v="129"/>
    <x v="1"/>
    <n v="13895.19"/>
    <n v="0.20585466666666669"/>
    <x v="0"/>
    <s v="Cash"/>
    <n v="3"/>
    <s v="Yes"/>
  </r>
  <r>
    <s v="ORD01007"/>
    <d v="2024-08-20T00:00:00"/>
    <s v="2024"/>
    <n v="8"/>
    <x v="7"/>
    <d v="2024-08-26T00:00:00"/>
    <n v="6"/>
    <s v="CUST2213"/>
    <s v="Saksham Sangha"/>
    <x v="1"/>
    <n v="63"/>
    <s v="Senior"/>
    <s v="Jaipur"/>
    <x v="2"/>
    <x v="0"/>
    <x v="2"/>
    <x v="14"/>
    <n v="6"/>
    <n v="30000"/>
    <n v="10"/>
    <x v="320"/>
    <x v="1"/>
    <n v="33822.69"/>
    <n v="0.20878203703703704"/>
    <x v="1"/>
    <s v="UPI"/>
    <n v="3"/>
    <s v="No"/>
  </r>
  <r>
    <s v="ORD01009"/>
    <d v="2024-08-10T00:00:00"/>
    <s v="2024"/>
    <n v="8"/>
    <x v="7"/>
    <d v="2024-08-16T00:00:00"/>
    <n v="6"/>
    <s v="CUST3593"/>
    <s v="Hansh Verma"/>
    <x v="1"/>
    <n v="48"/>
    <s v="Senior"/>
    <s v="Patna"/>
    <x v="9"/>
    <x v="2"/>
    <x v="3"/>
    <x v="17"/>
    <n v="3"/>
    <n v="450"/>
    <n v="25"/>
    <x v="469"/>
    <x v="0"/>
    <n v="170.28"/>
    <n v="0.16817777777777779"/>
    <x v="0"/>
    <s v="UPI"/>
    <n v="2"/>
    <s v="No"/>
  </r>
  <r>
    <s v="ORD01052"/>
    <d v="2024-08-09T00:00:00"/>
    <s v="2024"/>
    <n v="8"/>
    <x v="7"/>
    <d v="2024-08-10T00:00:00"/>
    <n v="1"/>
    <s v="CUST4242"/>
    <s v="Adah Sen"/>
    <x v="0"/>
    <n v="18"/>
    <s v="Teen"/>
    <s v="Chennai"/>
    <x v="6"/>
    <x v="1"/>
    <x v="1"/>
    <x v="10"/>
    <n v="3"/>
    <n v="25000"/>
    <n v="15"/>
    <x v="153"/>
    <x v="1"/>
    <n v="21491"/>
    <n v="0.33711372549019608"/>
    <x v="0"/>
    <s v="Card"/>
    <n v="5"/>
    <s v="No"/>
  </r>
  <r>
    <s v="ORD01053"/>
    <d v="2024-08-06T00:00:00"/>
    <s v="2024"/>
    <n v="8"/>
    <x v="7"/>
    <d v="2024-08-12T00:00:00"/>
    <n v="6"/>
    <s v="CUST7646"/>
    <s v="Ira Kale"/>
    <x v="1"/>
    <n v="31"/>
    <s v="Senior"/>
    <s v="Jaipur"/>
    <x v="2"/>
    <x v="0"/>
    <x v="0"/>
    <x v="23"/>
    <n v="8"/>
    <n v="900"/>
    <n v="0"/>
    <x v="69"/>
    <x v="0"/>
    <n v="1362.7"/>
    <n v="0.1892638888888889"/>
    <x v="0"/>
    <s v="Card"/>
    <n v="5"/>
    <s v="No"/>
  </r>
  <r>
    <s v="ORD01055"/>
    <d v="2024-08-08T00:00:00"/>
    <s v="2024"/>
    <n v="8"/>
    <x v="7"/>
    <d v="2024-08-09T00:00:00"/>
    <n v="1"/>
    <s v="CUST4721"/>
    <s v="Yuvaan Madan"/>
    <x v="1"/>
    <n v="25"/>
    <s v="Senior"/>
    <s v="Bengaluru"/>
    <x v="1"/>
    <x v="1"/>
    <x v="0"/>
    <x v="23"/>
    <n v="3"/>
    <n v="900"/>
    <n v="10"/>
    <x v="429"/>
    <x v="0"/>
    <n v="832.37"/>
    <n v="0.34253909465020577"/>
    <x v="2"/>
    <s v="Cash"/>
    <n v="4"/>
    <s v="No"/>
  </r>
  <r>
    <s v="ORD01059"/>
    <d v="2025-08-23T00:00:00"/>
    <s v="2025"/>
    <n v="8"/>
    <x v="7"/>
    <d v="2025-08-25T00:00:00"/>
    <n v="2"/>
    <s v="CUST5915"/>
    <s v="Chirag Chhabra"/>
    <x v="0"/>
    <n v="22"/>
    <s v="Senior"/>
    <s v="Pune"/>
    <x v="7"/>
    <x v="3"/>
    <x v="0"/>
    <x v="23"/>
    <n v="4"/>
    <n v="900"/>
    <n v="25"/>
    <x v="31"/>
    <x v="0"/>
    <n v="635.6"/>
    <n v="0.23540740740740743"/>
    <x v="0"/>
    <s v="Card"/>
    <n v="1"/>
    <s v="Yes"/>
  </r>
  <r>
    <s v="ORD01079"/>
    <d v="2024-08-11T00:00:00"/>
    <s v="2024"/>
    <n v="8"/>
    <x v="7"/>
    <d v="2024-08-12T00:00:00"/>
    <n v="1"/>
    <s v="CUST4732"/>
    <s v="Dhruv Suresh"/>
    <x v="1"/>
    <n v="63"/>
    <s v="Senior"/>
    <s v="Patna"/>
    <x v="9"/>
    <x v="2"/>
    <x v="0"/>
    <x v="19"/>
    <n v="8"/>
    <n v="1200"/>
    <n v="10"/>
    <x v="20"/>
    <x v="0"/>
    <n v="2151.44"/>
    <n v="0.24900925925925926"/>
    <x v="0"/>
    <s v="UPI"/>
    <n v="1"/>
    <s v="No"/>
  </r>
  <r>
    <s v="ORD01083"/>
    <d v="2024-08-31T00:00:00"/>
    <s v="2024"/>
    <n v="8"/>
    <x v="7"/>
    <d v="2024-09-01T00:00:00"/>
    <n v="1"/>
    <s v="CUST6871"/>
    <s v="Nehmat Mahajan"/>
    <x v="0"/>
    <n v="22"/>
    <s v="Senior"/>
    <s v="Kolkata"/>
    <x v="3"/>
    <x v="2"/>
    <x v="1"/>
    <x v="18"/>
    <n v="7"/>
    <n v="18000"/>
    <n v="25"/>
    <x v="309"/>
    <x v="1"/>
    <n v="37193.07"/>
    <n v="0.39357746031746033"/>
    <x v="1"/>
    <s v="Card"/>
    <n v="2"/>
    <s v="No"/>
  </r>
  <r>
    <s v="ORD01085"/>
    <d v="2024-08-18T00:00:00"/>
    <s v="2024"/>
    <n v="8"/>
    <x v="7"/>
    <d v="2024-08-25T00:00:00"/>
    <n v="7"/>
    <s v="CUST7677"/>
    <s v="Diya Walla"/>
    <x v="1"/>
    <n v="62"/>
    <s v="Senior"/>
    <s v="Jaipur"/>
    <x v="2"/>
    <x v="0"/>
    <x v="2"/>
    <x v="14"/>
    <n v="3"/>
    <n v="30000"/>
    <n v="0"/>
    <x v="241"/>
    <x v="1"/>
    <n v="30697.35"/>
    <n v="0.34108166666666667"/>
    <x v="0"/>
    <s v="UPI"/>
    <n v="2"/>
    <s v="No"/>
  </r>
  <r>
    <s v="ORD01106"/>
    <d v="2024-08-16T00:00:00"/>
    <s v="2024"/>
    <n v="8"/>
    <x v="7"/>
    <d v="2024-08-21T00:00:00"/>
    <n v="5"/>
    <s v="CUST2042"/>
    <s v="Anahi Borde"/>
    <x v="0"/>
    <n v="29"/>
    <s v="Senior"/>
    <s v="Bhubaneswar"/>
    <x v="8"/>
    <x v="2"/>
    <x v="2"/>
    <x v="14"/>
    <n v="8"/>
    <n v="30000"/>
    <n v="0"/>
    <x v="381"/>
    <x v="1"/>
    <n v="34807.67"/>
    <n v="0.14503195833333332"/>
    <x v="1"/>
    <s v="Cash"/>
    <n v="1"/>
    <s v="No"/>
  </r>
  <r>
    <s v="ORD01114"/>
    <d v="2024-08-28T00:00:00"/>
    <s v="2024"/>
    <n v="8"/>
    <x v="7"/>
    <d v="2024-09-04T00:00:00"/>
    <n v="7"/>
    <s v="CUST6954"/>
    <s v="Zeeshan Verma"/>
    <x v="1"/>
    <n v="53"/>
    <s v="Senior"/>
    <s v="Delhi"/>
    <x v="4"/>
    <x v="0"/>
    <x v="4"/>
    <x v="8"/>
    <n v="4"/>
    <n v="3500"/>
    <n v="15"/>
    <x v="197"/>
    <x v="1"/>
    <n v="4766.3500000000004"/>
    <n v="0.40053361344537819"/>
    <x v="0"/>
    <s v="UPI"/>
    <n v="1"/>
    <s v="No"/>
  </r>
  <r>
    <s v="ORD01139"/>
    <d v="2024-08-12T00:00:00"/>
    <s v="2024"/>
    <n v="8"/>
    <x v="7"/>
    <d v="2024-08-14T00:00:00"/>
    <n v="2"/>
    <s v="CUST7544"/>
    <s v="Vaibhav Sant"/>
    <x v="1"/>
    <n v="18"/>
    <s v="Teen"/>
    <s v="Delhi"/>
    <x v="4"/>
    <x v="0"/>
    <x v="2"/>
    <x v="15"/>
    <n v="3"/>
    <n v="15000"/>
    <n v="5"/>
    <x v="343"/>
    <x v="1"/>
    <n v="17818.36"/>
    <n v="0.41680374269005849"/>
    <x v="0"/>
    <s v="UPI"/>
    <n v="4"/>
    <s v="No"/>
  </r>
  <r>
    <s v="ORD01179"/>
    <d v="2024-08-26T00:00:00"/>
    <s v="2024"/>
    <n v="8"/>
    <x v="7"/>
    <d v="2024-09-01T00:00:00"/>
    <n v="6"/>
    <s v="CUST9050"/>
    <s v="Yuvaan Kara"/>
    <x v="0"/>
    <n v="49"/>
    <s v="Senior"/>
    <s v="Ahmedabad"/>
    <x v="5"/>
    <x v="3"/>
    <x v="4"/>
    <x v="16"/>
    <n v="5"/>
    <n v="800"/>
    <n v="25"/>
    <x v="16"/>
    <x v="0"/>
    <n v="852.72"/>
    <n v="0.28423999999999999"/>
    <x v="2"/>
    <s v="UPI"/>
    <n v="4"/>
    <s v="No"/>
  </r>
  <r>
    <s v="ORD01183"/>
    <d v="2024-08-09T00:00:00"/>
    <s v="2024"/>
    <n v="8"/>
    <x v="7"/>
    <d v="2024-08-14T00:00:00"/>
    <n v="5"/>
    <s v="CUST7359"/>
    <s v="Jayesh Acharya"/>
    <x v="0"/>
    <n v="34"/>
    <s v="Senior"/>
    <s v="Kolkata"/>
    <x v="3"/>
    <x v="2"/>
    <x v="1"/>
    <x v="18"/>
    <n v="8"/>
    <n v="18000"/>
    <n v="5"/>
    <x v="212"/>
    <x v="1"/>
    <n v="18359.71"/>
    <n v="0.13420840643274853"/>
    <x v="2"/>
    <s v="UPI"/>
    <n v="3"/>
    <s v="No"/>
  </r>
  <r>
    <s v="ORD01189"/>
    <d v="2025-08-31T00:00:00"/>
    <s v="2025"/>
    <n v="8"/>
    <x v="7"/>
    <d v="2025-09-05T00:00:00"/>
    <n v="5"/>
    <s v="CUST7770"/>
    <s v="Mamooty Chowdhury"/>
    <x v="0"/>
    <n v="53"/>
    <s v="Senior"/>
    <s v="Hyderabad"/>
    <x v="10"/>
    <x v="1"/>
    <x v="2"/>
    <x v="15"/>
    <n v="3"/>
    <n v="15000"/>
    <n v="10"/>
    <x v="428"/>
    <x v="1"/>
    <n v="16336.68"/>
    <n v="0.4033748148148148"/>
    <x v="2"/>
    <s v="Cash"/>
    <n v="4"/>
    <s v="Yes"/>
  </r>
  <r>
    <s v="ORD01191"/>
    <d v="2025-08-22T00:00:00"/>
    <s v="2025"/>
    <n v="8"/>
    <x v="7"/>
    <d v="2025-08-29T00:00:00"/>
    <n v="7"/>
    <s v="CUST4498"/>
    <s v="Nirvi Amble"/>
    <x v="0"/>
    <n v="60"/>
    <s v="Senior"/>
    <s v="Jaipur"/>
    <x v="2"/>
    <x v="0"/>
    <x v="3"/>
    <x v="22"/>
    <n v="4"/>
    <n v="300"/>
    <n v="0"/>
    <x v="157"/>
    <x v="0"/>
    <n v="467.58"/>
    <n v="0.38965"/>
    <x v="1"/>
    <s v="Card"/>
    <n v="5"/>
    <s v="No"/>
  </r>
  <r>
    <s v="ORD01194"/>
    <d v="2024-08-13T00:00:00"/>
    <s v="2024"/>
    <n v="8"/>
    <x v="7"/>
    <d v="2024-08-19T00:00:00"/>
    <n v="6"/>
    <s v="CUST3086"/>
    <s v="Divyansh Apte"/>
    <x v="1"/>
    <n v="57"/>
    <s v="Senior"/>
    <s v="Lucknow"/>
    <x v="0"/>
    <x v="0"/>
    <x v="3"/>
    <x v="20"/>
    <n v="4"/>
    <n v="1500"/>
    <n v="20"/>
    <x v="7"/>
    <x v="0"/>
    <n v="1284.29"/>
    <n v="0.26756041666666663"/>
    <x v="0"/>
    <s v="Cash"/>
    <n v="4"/>
    <s v="No"/>
  </r>
  <r>
    <s v="ORD01244"/>
    <d v="2024-08-31T00:00:00"/>
    <s v="2024"/>
    <n v="8"/>
    <x v="7"/>
    <d v="2024-09-03T00:00:00"/>
    <n v="3"/>
    <s v="CUST4449"/>
    <s v="Priyansh Dua"/>
    <x v="0"/>
    <n v="47"/>
    <s v="Senior"/>
    <s v="Chennai"/>
    <x v="6"/>
    <x v="1"/>
    <x v="2"/>
    <x v="3"/>
    <n v="2"/>
    <n v="7000"/>
    <n v="0"/>
    <x v="90"/>
    <x v="1"/>
    <n v="3420.35"/>
    <n v="0.24431071428571427"/>
    <x v="0"/>
    <s v="Card"/>
    <n v="1"/>
    <s v="No"/>
  </r>
  <r>
    <s v="ORD01256"/>
    <d v="2025-08-28T00:00:00"/>
    <s v="2025"/>
    <n v="8"/>
    <x v="7"/>
    <d v="2025-08-29T00:00:00"/>
    <n v="1"/>
    <s v="CUST2629"/>
    <s v="Sana Tara"/>
    <x v="0"/>
    <n v="65"/>
    <s v="Senior"/>
    <s v="Patna"/>
    <x v="9"/>
    <x v="2"/>
    <x v="4"/>
    <x v="9"/>
    <n v="5"/>
    <n v="1800"/>
    <n v="25"/>
    <x v="302"/>
    <x v="0"/>
    <n v="2430.12"/>
    <n v="0.36001777777777777"/>
    <x v="2"/>
    <s v="Cash"/>
    <n v="2"/>
    <s v="No"/>
  </r>
  <r>
    <s v="ORD01278"/>
    <d v="2025-08-14T00:00:00"/>
    <s v="2025"/>
    <n v="8"/>
    <x v="7"/>
    <d v="2025-08-18T00:00:00"/>
    <n v="4"/>
    <s v="CUST8595"/>
    <s v="Indranil Ahuja"/>
    <x v="0"/>
    <n v="21"/>
    <s v="Senior"/>
    <s v="Hyderabad"/>
    <x v="10"/>
    <x v="1"/>
    <x v="3"/>
    <x v="21"/>
    <n v="5"/>
    <n v="60"/>
    <n v="5"/>
    <x v="99"/>
    <x v="0"/>
    <n v="87.01"/>
    <n v="0.30529824561403512"/>
    <x v="0"/>
    <s v="Card"/>
    <n v="3"/>
    <s v="No"/>
  </r>
  <r>
    <s v="ORD01307"/>
    <d v="2025-08-25T00:00:00"/>
    <s v="2025"/>
    <n v="8"/>
    <x v="7"/>
    <d v="2025-08-29T00:00:00"/>
    <n v="4"/>
    <s v="CUST6817"/>
    <s v="Yakshit Swaminathan"/>
    <x v="0"/>
    <n v="57"/>
    <s v="Senior"/>
    <s v="Bhubaneswar"/>
    <x v="8"/>
    <x v="2"/>
    <x v="0"/>
    <x v="19"/>
    <n v="3"/>
    <n v="1200"/>
    <n v="0"/>
    <x v="11"/>
    <x v="0"/>
    <n v="1543.5"/>
    <n v="0.42875000000000002"/>
    <x v="0"/>
    <s v="UPI"/>
    <n v="1"/>
    <s v="No"/>
  </r>
  <r>
    <s v="ORD01317"/>
    <d v="2025-08-17T00:00:00"/>
    <s v="2025"/>
    <n v="8"/>
    <x v="7"/>
    <d v="2025-08-22T00:00:00"/>
    <n v="5"/>
    <s v="CUST8642"/>
    <s v="Sara Dash"/>
    <x v="0"/>
    <n v="52"/>
    <s v="Senior"/>
    <s v="Hyderabad"/>
    <x v="10"/>
    <x v="1"/>
    <x v="0"/>
    <x v="19"/>
    <n v="4"/>
    <n v="1200"/>
    <n v="20"/>
    <x v="77"/>
    <x v="0"/>
    <n v="1605.13"/>
    <n v="0.41800260416666668"/>
    <x v="2"/>
    <s v="UPI"/>
    <n v="2"/>
    <s v="No"/>
  </r>
  <r>
    <s v="ORD01345"/>
    <d v="2024-08-11T00:00:00"/>
    <s v="2024"/>
    <n v="8"/>
    <x v="7"/>
    <d v="2024-08-16T00:00:00"/>
    <n v="5"/>
    <s v="CUST5612"/>
    <s v="Ivan Babu"/>
    <x v="1"/>
    <n v="28"/>
    <s v="Senior"/>
    <s v="Hyderabad"/>
    <x v="10"/>
    <x v="1"/>
    <x v="3"/>
    <x v="20"/>
    <n v="7"/>
    <n v="1500"/>
    <n v="15"/>
    <x v="470"/>
    <x v="0"/>
    <n v="1918.98"/>
    <n v="0.21501176470588235"/>
    <x v="2"/>
    <s v="Cash"/>
    <n v="5"/>
    <s v="No"/>
  </r>
  <r>
    <s v="ORD01356"/>
    <d v="2025-08-05T00:00:00"/>
    <s v="2025"/>
    <n v="8"/>
    <x v="7"/>
    <d v="2025-08-12T00:00:00"/>
    <n v="7"/>
    <s v="CUST9922"/>
    <s v="Shaan Khanna"/>
    <x v="1"/>
    <n v="43"/>
    <s v="Senior"/>
    <s v="Bhubaneswar"/>
    <x v="8"/>
    <x v="2"/>
    <x v="1"/>
    <x v="1"/>
    <n v="8"/>
    <n v="40000"/>
    <n v="25"/>
    <x v="381"/>
    <x v="1"/>
    <n v="102868.53"/>
    <n v="0.42861887500000001"/>
    <x v="0"/>
    <s v="Cash"/>
    <n v="4"/>
    <s v="No"/>
  </r>
  <r>
    <s v="ORD01371"/>
    <d v="2024-08-10T00:00:00"/>
    <s v="2024"/>
    <n v="8"/>
    <x v="7"/>
    <d v="2024-08-17T00:00:00"/>
    <n v="7"/>
    <s v="CUST4641"/>
    <s v="Sahil Mann"/>
    <x v="1"/>
    <n v="51"/>
    <s v="Senior"/>
    <s v="Kolkata"/>
    <x v="3"/>
    <x v="2"/>
    <x v="4"/>
    <x v="16"/>
    <n v="4"/>
    <n v="800"/>
    <n v="20"/>
    <x v="46"/>
    <x v="0"/>
    <n v="1056.8399999999999"/>
    <n v="0.41282812499999999"/>
    <x v="2"/>
    <s v="Cash"/>
    <n v="4"/>
    <s v="No"/>
  </r>
  <r>
    <s v="ORD01373"/>
    <d v="2025-08-31T00:00:00"/>
    <s v="2025"/>
    <n v="8"/>
    <x v="7"/>
    <d v="2025-09-02T00:00:00"/>
    <n v="2"/>
    <s v="CUST6023"/>
    <s v="Rhea Iyengar"/>
    <x v="0"/>
    <n v="61"/>
    <s v="Senior"/>
    <s v="Lucknow"/>
    <x v="0"/>
    <x v="0"/>
    <x v="0"/>
    <x v="0"/>
    <n v="2"/>
    <n v="2500"/>
    <n v="15"/>
    <x v="43"/>
    <x v="0"/>
    <n v="1021.49"/>
    <n v="0.24035058823529412"/>
    <x v="1"/>
    <s v="Cash"/>
    <n v="2"/>
    <s v="Yes"/>
  </r>
  <r>
    <s v="ORD01379"/>
    <d v="2025-08-04T00:00:00"/>
    <s v="2025"/>
    <n v="8"/>
    <x v="7"/>
    <d v="2025-08-05T00:00:00"/>
    <n v="1"/>
    <s v="CUST6315"/>
    <s v="Faiyaz Handa"/>
    <x v="1"/>
    <n v="46"/>
    <s v="Senior"/>
    <s v="Lucknow"/>
    <x v="0"/>
    <x v="0"/>
    <x v="3"/>
    <x v="17"/>
    <n v="5"/>
    <n v="450"/>
    <n v="5"/>
    <x v="116"/>
    <x v="0"/>
    <n v="858.47"/>
    <n v="0.40162339181286549"/>
    <x v="1"/>
    <s v="Cash"/>
    <n v="3"/>
    <s v="No"/>
  </r>
  <r>
    <s v="ORD01384"/>
    <d v="2025-08-20T00:00:00"/>
    <s v="2025"/>
    <n v="8"/>
    <x v="7"/>
    <d v="2025-08-25T00:00:00"/>
    <n v="5"/>
    <s v="CUST9038"/>
    <s v="Sara Vora"/>
    <x v="0"/>
    <n v="49"/>
    <s v="Senior"/>
    <s v="Patna"/>
    <x v="9"/>
    <x v="2"/>
    <x v="2"/>
    <x v="7"/>
    <n v="8"/>
    <n v="5000"/>
    <n v="25"/>
    <x v="80"/>
    <x v="1"/>
    <n v="5217.3100000000004"/>
    <n v="0.17391033333333333"/>
    <x v="2"/>
    <s v="Cash"/>
    <n v="3"/>
    <s v="No"/>
  </r>
  <r>
    <s v="ORD01385"/>
    <d v="2025-08-22T00:00:00"/>
    <s v="2025"/>
    <n v="8"/>
    <x v="7"/>
    <d v="2025-08-23T00:00:00"/>
    <n v="1"/>
    <s v="CUST3125"/>
    <s v="Lakshay Lal"/>
    <x v="1"/>
    <n v="50"/>
    <s v="Senior"/>
    <s v="Patna"/>
    <x v="9"/>
    <x v="2"/>
    <x v="2"/>
    <x v="14"/>
    <n v="5"/>
    <n v="30000"/>
    <n v="5"/>
    <x v="268"/>
    <x v="1"/>
    <n v="16758.560000000001"/>
    <n v="0.11760392982456142"/>
    <x v="2"/>
    <s v="Cash"/>
    <n v="1"/>
    <s v="No"/>
  </r>
  <r>
    <s v="ORD01386"/>
    <d v="2025-08-21T00:00:00"/>
    <s v="2025"/>
    <n v="8"/>
    <x v="7"/>
    <d v="2025-08-26T00:00:00"/>
    <n v="5"/>
    <s v="CUST2734"/>
    <s v="Divij Handa"/>
    <x v="0"/>
    <n v="30"/>
    <s v="Senior"/>
    <s v="Bengaluru"/>
    <x v="1"/>
    <x v="1"/>
    <x v="2"/>
    <x v="15"/>
    <n v="3"/>
    <n v="15000"/>
    <n v="25"/>
    <x v="357"/>
    <x v="1"/>
    <n v="15103.82"/>
    <n v="0.44752059259259258"/>
    <x v="2"/>
    <s v="UPI"/>
    <n v="3"/>
    <s v="No"/>
  </r>
  <r>
    <s v="ORD01404"/>
    <d v="2024-08-20T00:00:00"/>
    <s v="2024"/>
    <n v="8"/>
    <x v="7"/>
    <d v="2024-08-26T00:00:00"/>
    <n v="6"/>
    <s v="CUST2462"/>
    <s v="Advik Ramaswamy"/>
    <x v="0"/>
    <n v="25"/>
    <s v="Senior"/>
    <s v="Delhi"/>
    <x v="4"/>
    <x v="0"/>
    <x v="3"/>
    <x v="6"/>
    <n v="3"/>
    <n v="1200"/>
    <n v="5"/>
    <x v="144"/>
    <x v="0"/>
    <n v="1488.9"/>
    <n v="0.43535087719298249"/>
    <x v="0"/>
    <s v="Card"/>
    <n v="5"/>
    <s v="No"/>
  </r>
  <r>
    <s v="ORD01412"/>
    <d v="2025-08-01T00:00:00"/>
    <s v="2025"/>
    <n v="8"/>
    <x v="7"/>
    <d v="2025-08-05T00:00:00"/>
    <n v="4"/>
    <s v="CUST7982"/>
    <s v="Rasha Aggarwal"/>
    <x v="0"/>
    <n v="44"/>
    <s v="Senior"/>
    <s v="Mumbai"/>
    <x v="7"/>
    <x v="3"/>
    <x v="2"/>
    <x v="15"/>
    <n v="5"/>
    <n v="15000"/>
    <n v="20"/>
    <x v="310"/>
    <x v="1"/>
    <n v="13348.02"/>
    <n v="0.222467"/>
    <x v="0"/>
    <s v="Card"/>
    <n v="1"/>
    <s v="No"/>
  </r>
  <r>
    <s v="ORD01416"/>
    <d v="2025-08-23T00:00:00"/>
    <s v="2025"/>
    <n v="8"/>
    <x v="7"/>
    <d v="2025-08-24T00:00:00"/>
    <n v="1"/>
    <s v="CUST1634"/>
    <s v="Ishaan Chakrabarti"/>
    <x v="0"/>
    <n v="19"/>
    <s v="Teen"/>
    <s v="Patna"/>
    <x v="9"/>
    <x v="2"/>
    <x v="3"/>
    <x v="21"/>
    <n v="4"/>
    <n v="60"/>
    <n v="0"/>
    <x v="188"/>
    <x v="0"/>
    <n v="70.260000000000005"/>
    <n v="0.29275000000000001"/>
    <x v="2"/>
    <s v="UPI"/>
    <n v="3"/>
    <s v="No"/>
  </r>
  <r>
    <s v="ORD01420"/>
    <d v="2024-08-29T00:00:00"/>
    <s v="2024"/>
    <n v="8"/>
    <x v="7"/>
    <d v="2024-08-30T00:00:00"/>
    <n v="1"/>
    <s v="CUST8128"/>
    <s v="Himmat Bhargava"/>
    <x v="0"/>
    <n v="40"/>
    <s v="Senior"/>
    <s v="Lucknow"/>
    <x v="0"/>
    <x v="0"/>
    <x v="0"/>
    <x v="23"/>
    <n v="8"/>
    <n v="900"/>
    <n v="15"/>
    <x v="56"/>
    <x v="0"/>
    <n v="1247.3"/>
    <n v="0.20380718954248364"/>
    <x v="2"/>
    <s v="Card"/>
    <n v="5"/>
    <s v="No"/>
  </r>
  <r>
    <s v="ORD01432"/>
    <d v="2025-08-11T00:00:00"/>
    <s v="2025"/>
    <n v="8"/>
    <x v="7"/>
    <d v="2025-08-16T00:00:00"/>
    <n v="5"/>
    <s v="CUST1500"/>
    <s v="Divij Ganesan"/>
    <x v="0"/>
    <n v="52"/>
    <s v="Senior"/>
    <s v="Delhi"/>
    <x v="4"/>
    <x v="0"/>
    <x v="4"/>
    <x v="8"/>
    <n v="3"/>
    <n v="3500"/>
    <n v="5"/>
    <x v="42"/>
    <x v="0"/>
    <n v="1842.97"/>
    <n v="0.18475889724310776"/>
    <x v="0"/>
    <s v="Cash"/>
    <n v="4"/>
    <s v="No"/>
  </r>
  <r>
    <s v="ORD01434"/>
    <d v="2024-08-05T00:00:00"/>
    <s v="2024"/>
    <n v="8"/>
    <x v="7"/>
    <d v="2024-08-08T00:00:00"/>
    <n v="3"/>
    <s v="CUST8754"/>
    <s v="Advika Borde"/>
    <x v="0"/>
    <n v="29"/>
    <s v="Senior"/>
    <s v="Mumbai"/>
    <x v="7"/>
    <x v="3"/>
    <x v="3"/>
    <x v="21"/>
    <n v="2"/>
    <n v="60"/>
    <n v="10"/>
    <x v="314"/>
    <x v="0"/>
    <n v="26.08"/>
    <n v="0.24148148148148146"/>
    <x v="1"/>
    <s v="Card"/>
    <n v="1"/>
    <s v="No"/>
  </r>
  <r>
    <s v="ORD01450"/>
    <d v="2025-08-13T00:00:00"/>
    <s v="2025"/>
    <n v="8"/>
    <x v="7"/>
    <d v="2025-08-16T00:00:00"/>
    <n v="3"/>
    <s v="CUST1807"/>
    <s v="Rohan Lala"/>
    <x v="0"/>
    <n v="25"/>
    <s v="Senior"/>
    <s v="Kolkata"/>
    <x v="3"/>
    <x v="2"/>
    <x v="2"/>
    <x v="12"/>
    <n v="3"/>
    <n v="25000"/>
    <n v="0"/>
    <x v="174"/>
    <x v="1"/>
    <n v="11573.51"/>
    <n v="0.15431346666666668"/>
    <x v="2"/>
    <s v="Cash"/>
    <n v="4"/>
    <s v="No"/>
  </r>
  <r>
    <s v="ORD01463"/>
    <d v="2025-08-07T00:00:00"/>
    <s v="2025"/>
    <n v="8"/>
    <x v="7"/>
    <d v="2025-08-10T00:00:00"/>
    <n v="3"/>
    <s v="CUST4735"/>
    <s v="Misha Vasa"/>
    <x v="1"/>
    <n v="40"/>
    <s v="Senior"/>
    <s v="Patna"/>
    <x v="9"/>
    <x v="2"/>
    <x v="0"/>
    <x v="4"/>
    <n v="1"/>
    <n v="3200"/>
    <n v="15"/>
    <x v="154"/>
    <x v="0"/>
    <n v="696.49"/>
    <n v="0.25606250000000003"/>
    <x v="0"/>
    <s v="Cash"/>
    <n v="2"/>
    <s v="No"/>
  </r>
  <r>
    <s v="ORD01481"/>
    <d v="2024-08-29T00:00:00"/>
    <s v="2024"/>
    <n v="8"/>
    <x v="7"/>
    <d v="2024-09-02T00:00:00"/>
    <n v="4"/>
    <s v="CUST7623"/>
    <s v="Diya Halder"/>
    <x v="0"/>
    <n v="18"/>
    <s v="Teen"/>
    <s v="Ahmedabad"/>
    <x v="5"/>
    <x v="3"/>
    <x v="4"/>
    <x v="8"/>
    <n v="7"/>
    <n v="3500"/>
    <n v="15"/>
    <x v="199"/>
    <x v="1"/>
    <n v="3291.77"/>
    <n v="0.15806818727490995"/>
    <x v="1"/>
    <s v="Card"/>
    <n v="3"/>
    <s v="Yes"/>
  </r>
  <r>
    <s v="ORD01498"/>
    <d v="2024-08-02T00:00:00"/>
    <s v="2024"/>
    <n v="8"/>
    <x v="7"/>
    <d v="2024-08-03T00:00:00"/>
    <n v="1"/>
    <s v="CUST3230"/>
    <s v="Dhanuk Mani"/>
    <x v="0"/>
    <n v="20"/>
    <s v="Teen"/>
    <s v="Hyderabad"/>
    <x v="10"/>
    <x v="1"/>
    <x v="3"/>
    <x v="6"/>
    <n v="7"/>
    <n v="1200"/>
    <n v="20"/>
    <x v="118"/>
    <x v="0"/>
    <n v="2285.6799999999998"/>
    <n v="0.34013095238095237"/>
    <x v="0"/>
    <s v="UPI"/>
    <n v="1"/>
    <s v="Yes"/>
  </r>
  <r>
    <s v="ORD01499"/>
    <d v="2025-08-29T00:00:00"/>
    <s v="2025"/>
    <n v="8"/>
    <x v="7"/>
    <d v="2025-09-04T00:00:00"/>
    <n v="6"/>
    <s v="CUST2419"/>
    <s v="Amira Malhotra"/>
    <x v="1"/>
    <n v="53"/>
    <s v="Senior"/>
    <s v="Patna"/>
    <x v="9"/>
    <x v="2"/>
    <x v="4"/>
    <x v="8"/>
    <n v="4"/>
    <n v="3500"/>
    <n v="25"/>
    <x v="165"/>
    <x v="1"/>
    <n v="4207.38"/>
    <n v="0.40070285714285714"/>
    <x v="0"/>
    <s v="Cash"/>
    <n v="5"/>
    <s v="No"/>
  </r>
  <r>
    <s v="ORD01503"/>
    <d v="2024-08-22T00:00:00"/>
    <s v="2024"/>
    <n v="8"/>
    <x v="7"/>
    <d v="2024-08-25T00:00:00"/>
    <n v="3"/>
    <s v="CUST3480"/>
    <s v="Riya Krishnan"/>
    <x v="1"/>
    <n v="51"/>
    <s v="Senior"/>
    <s v="Hyderabad"/>
    <x v="10"/>
    <x v="1"/>
    <x v="3"/>
    <x v="17"/>
    <n v="7"/>
    <n v="450"/>
    <n v="0"/>
    <x v="295"/>
    <x v="0"/>
    <n v="595.77"/>
    <n v="0.18913333333333332"/>
    <x v="1"/>
    <s v="Card"/>
    <n v="4"/>
    <s v="No"/>
  </r>
  <r>
    <s v="ORD01504"/>
    <d v="2025-08-05T00:00:00"/>
    <s v="2025"/>
    <n v="8"/>
    <x v="7"/>
    <d v="2025-08-11T00:00:00"/>
    <n v="6"/>
    <s v="CUST5118"/>
    <s v="Baiju Mani"/>
    <x v="1"/>
    <n v="52"/>
    <s v="Senior"/>
    <s v="Lucknow"/>
    <x v="0"/>
    <x v="0"/>
    <x v="2"/>
    <x v="12"/>
    <n v="5"/>
    <n v="25000"/>
    <n v="5"/>
    <x v="324"/>
    <x v="1"/>
    <n v="40223.97"/>
    <n v="0.33872816842105263"/>
    <x v="1"/>
    <s v="UPI"/>
    <n v="2"/>
    <s v="No"/>
  </r>
  <r>
    <s v="ORD01511"/>
    <d v="2025-08-31T00:00:00"/>
    <s v="2025"/>
    <n v="8"/>
    <x v="7"/>
    <d v="2025-09-06T00:00:00"/>
    <n v="6"/>
    <s v="CUST5253"/>
    <s v="Prerak Johal"/>
    <x v="1"/>
    <n v="58"/>
    <s v="Senior"/>
    <s v="Kolkata"/>
    <x v="3"/>
    <x v="2"/>
    <x v="4"/>
    <x v="16"/>
    <n v="8"/>
    <n v="800"/>
    <n v="10"/>
    <x v="192"/>
    <x v="0"/>
    <n v="2503.65"/>
    <n v="0.43466145833333336"/>
    <x v="0"/>
    <s v="Cash"/>
    <n v="4"/>
    <s v="Yes"/>
  </r>
  <r>
    <s v="ORD01515"/>
    <d v="2025-08-19T00:00:00"/>
    <s v="2025"/>
    <n v="8"/>
    <x v="7"/>
    <d v="2025-08-25T00:00:00"/>
    <n v="6"/>
    <s v="CUST6518"/>
    <s v="Pranay Badami"/>
    <x v="0"/>
    <n v="52"/>
    <s v="Senior"/>
    <s v="Ahmedabad"/>
    <x v="5"/>
    <x v="3"/>
    <x v="4"/>
    <x v="9"/>
    <n v="6"/>
    <n v="1800"/>
    <n v="25"/>
    <x v="394"/>
    <x v="0"/>
    <n v="2037.32"/>
    <n v="0.25152098765432096"/>
    <x v="0"/>
    <s v="Card"/>
    <n v="2"/>
    <s v="Yes"/>
  </r>
  <r>
    <s v="ORD01554"/>
    <d v="2025-08-03T00:00:00"/>
    <s v="2025"/>
    <n v="8"/>
    <x v="7"/>
    <d v="2025-08-08T00:00:00"/>
    <n v="5"/>
    <s v="CUST7760"/>
    <s v="Aarna Rau"/>
    <x v="0"/>
    <n v="60"/>
    <s v="Senior"/>
    <s v="Jaipur"/>
    <x v="2"/>
    <x v="0"/>
    <x v="2"/>
    <x v="3"/>
    <n v="1"/>
    <n v="7000"/>
    <n v="0"/>
    <x v="409"/>
    <x v="0"/>
    <n v="1841.31"/>
    <n v="0.26304428571428573"/>
    <x v="1"/>
    <s v="UPI"/>
    <n v="1"/>
    <s v="No"/>
  </r>
  <r>
    <s v="ORD01600"/>
    <d v="2025-08-31T00:00:00"/>
    <s v="2025"/>
    <n v="8"/>
    <x v="7"/>
    <d v="2025-09-06T00:00:00"/>
    <n v="6"/>
    <s v="CUST7492"/>
    <s v="Adah Sunder"/>
    <x v="0"/>
    <n v="20"/>
    <s v="Teen"/>
    <s v="Lucknow"/>
    <x v="0"/>
    <x v="0"/>
    <x v="4"/>
    <x v="9"/>
    <n v="5"/>
    <n v="1800"/>
    <n v="15"/>
    <x v="33"/>
    <x v="0"/>
    <n v="1425.64"/>
    <n v="0.18635816993464055"/>
    <x v="1"/>
    <s v="Card"/>
    <n v="1"/>
    <s v="No"/>
  </r>
  <r>
    <s v="ORD01616"/>
    <d v="2025-08-11T00:00:00"/>
    <s v="2025"/>
    <n v="8"/>
    <x v="7"/>
    <d v="2025-08-13T00:00:00"/>
    <n v="2"/>
    <s v="CUST3364"/>
    <s v="Reyansh Arora"/>
    <x v="0"/>
    <n v="42"/>
    <s v="Senior"/>
    <s v="Chennai"/>
    <x v="6"/>
    <x v="1"/>
    <x v="3"/>
    <x v="17"/>
    <n v="5"/>
    <n v="450"/>
    <n v="20"/>
    <x v="100"/>
    <x v="0"/>
    <n v="256.19"/>
    <n v="0.14232777777777778"/>
    <x v="2"/>
    <s v="Card"/>
    <n v="4"/>
    <s v="No"/>
  </r>
  <r>
    <s v="ORD01624"/>
    <d v="2024-08-09T00:00:00"/>
    <s v="2024"/>
    <n v="8"/>
    <x v="7"/>
    <d v="2024-08-12T00:00:00"/>
    <n v="3"/>
    <s v="CUST5246"/>
    <s v="Arnav Ahluwalia"/>
    <x v="0"/>
    <n v="59"/>
    <s v="Senior"/>
    <s v="Bhubaneswar"/>
    <x v="8"/>
    <x v="2"/>
    <x v="0"/>
    <x v="23"/>
    <n v="2"/>
    <n v="900"/>
    <n v="5"/>
    <x v="284"/>
    <x v="0"/>
    <n v="646.95000000000005"/>
    <n v="0.37833333333333335"/>
    <x v="1"/>
    <s v="Card"/>
    <n v="1"/>
    <s v="No"/>
  </r>
  <r>
    <s v="ORD01631"/>
    <d v="2025-08-04T00:00:00"/>
    <s v="2025"/>
    <n v="8"/>
    <x v="7"/>
    <d v="2025-08-09T00:00:00"/>
    <n v="5"/>
    <s v="CUST4554"/>
    <s v="Hunar Kar"/>
    <x v="0"/>
    <n v="36"/>
    <s v="Senior"/>
    <s v="Patna"/>
    <x v="9"/>
    <x v="2"/>
    <x v="3"/>
    <x v="21"/>
    <n v="2"/>
    <n v="60"/>
    <n v="0"/>
    <x v="122"/>
    <x v="0"/>
    <n v="34.22"/>
    <n v="0.28516666666666668"/>
    <x v="0"/>
    <s v="Cash"/>
    <n v="5"/>
    <s v="No"/>
  </r>
  <r>
    <s v="ORD01634"/>
    <d v="2025-08-27T00:00:00"/>
    <s v="2025"/>
    <n v="8"/>
    <x v="7"/>
    <d v="2025-08-29T00:00:00"/>
    <n v="2"/>
    <s v="CUST2578"/>
    <s v="Indrans Vaidya"/>
    <x v="0"/>
    <n v="38"/>
    <s v="Senior"/>
    <s v="Bhubaneswar"/>
    <x v="8"/>
    <x v="2"/>
    <x v="1"/>
    <x v="5"/>
    <n v="3"/>
    <n v="2000"/>
    <n v="10"/>
    <x v="234"/>
    <x v="0"/>
    <n v="1968.33"/>
    <n v="0.36450555555555553"/>
    <x v="1"/>
    <s v="Cash"/>
    <n v="5"/>
    <s v="No"/>
  </r>
  <r>
    <s v="ORD01664"/>
    <d v="2025-08-09T00:00:00"/>
    <s v="2025"/>
    <n v="8"/>
    <x v="7"/>
    <d v="2025-08-12T00:00:00"/>
    <n v="3"/>
    <s v="CUST3801"/>
    <s v="Indranil Upadhyay"/>
    <x v="0"/>
    <n v="55"/>
    <s v="Senior"/>
    <s v="Bhubaneswar"/>
    <x v="8"/>
    <x v="2"/>
    <x v="4"/>
    <x v="9"/>
    <n v="6"/>
    <n v="1800"/>
    <n v="5"/>
    <x v="10"/>
    <x v="1"/>
    <n v="2057.33"/>
    <n v="0.2005194931773879"/>
    <x v="2"/>
    <s v="Cash"/>
    <n v="3"/>
    <s v="No"/>
  </r>
  <r>
    <s v="ORD01666"/>
    <d v="2025-08-01T00:00:00"/>
    <s v="2025"/>
    <n v="8"/>
    <x v="7"/>
    <d v="2025-08-04T00:00:00"/>
    <n v="3"/>
    <s v="CUST2519"/>
    <s v="Shlok Raja"/>
    <x v="1"/>
    <n v="46"/>
    <s v="Senior"/>
    <s v="Jaipur"/>
    <x v="2"/>
    <x v="0"/>
    <x v="4"/>
    <x v="8"/>
    <n v="8"/>
    <n v="3500"/>
    <n v="5"/>
    <x v="78"/>
    <x v="1"/>
    <n v="4850.78"/>
    <n v="0.18236015037593983"/>
    <x v="2"/>
    <s v="UPI"/>
    <n v="2"/>
    <s v="No"/>
  </r>
  <r>
    <s v="ORD01693"/>
    <d v="2025-08-22T00:00:00"/>
    <s v="2025"/>
    <n v="8"/>
    <x v="7"/>
    <d v="2025-08-27T00:00:00"/>
    <n v="5"/>
    <s v="CUST1020"/>
    <s v="Anika D’Alia"/>
    <x v="0"/>
    <n v="49"/>
    <s v="Senior"/>
    <s v="Mumbai"/>
    <x v="7"/>
    <x v="3"/>
    <x v="1"/>
    <x v="5"/>
    <n v="3"/>
    <n v="2000"/>
    <n v="15"/>
    <x v="171"/>
    <x v="0"/>
    <n v="1545.84"/>
    <n v="0.30310588235294117"/>
    <x v="1"/>
    <s v="Card"/>
    <n v="4"/>
    <s v="No"/>
  </r>
  <r>
    <s v="ORD01702"/>
    <d v="2024-08-04T00:00:00"/>
    <s v="2024"/>
    <n v="8"/>
    <x v="7"/>
    <d v="2024-08-05T00:00:00"/>
    <n v="1"/>
    <s v="CUST9105"/>
    <s v="Trisha Chawla"/>
    <x v="1"/>
    <n v="24"/>
    <s v="Senior"/>
    <s v="Kolkata"/>
    <x v="3"/>
    <x v="2"/>
    <x v="2"/>
    <x v="15"/>
    <n v="5"/>
    <n v="15000"/>
    <n v="10"/>
    <x v="129"/>
    <x v="1"/>
    <n v="6801.25"/>
    <n v="0.10075925925925926"/>
    <x v="1"/>
    <s v="Card"/>
    <n v="2"/>
    <s v="No"/>
  </r>
  <r>
    <s v="ORD01703"/>
    <d v="2024-08-18T00:00:00"/>
    <s v="2024"/>
    <n v="8"/>
    <x v="7"/>
    <d v="2024-08-19T00:00:00"/>
    <n v="1"/>
    <s v="CUST8908"/>
    <s v="Manjari Kumar"/>
    <x v="1"/>
    <n v="24"/>
    <s v="Senior"/>
    <s v="Bhubaneswar"/>
    <x v="8"/>
    <x v="2"/>
    <x v="2"/>
    <x v="15"/>
    <n v="5"/>
    <n v="15000"/>
    <n v="20"/>
    <x v="310"/>
    <x v="1"/>
    <n v="7005.52"/>
    <n v="0.11675866666666668"/>
    <x v="1"/>
    <s v="Cash"/>
    <n v="1"/>
    <s v="No"/>
  </r>
  <r>
    <s v="ORD01709"/>
    <d v="2025-08-09T00:00:00"/>
    <s v="2025"/>
    <n v="8"/>
    <x v="7"/>
    <d v="2025-08-11T00:00:00"/>
    <n v="2"/>
    <s v="CUST3237"/>
    <s v="Oorja Choudhry"/>
    <x v="1"/>
    <n v="54"/>
    <s v="Senior"/>
    <s v="Hyderabad"/>
    <x v="10"/>
    <x v="1"/>
    <x v="1"/>
    <x v="1"/>
    <n v="4"/>
    <n v="40000"/>
    <n v="20"/>
    <x v="392"/>
    <x v="1"/>
    <n v="36925.74"/>
    <n v="0.28848234374999998"/>
    <x v="2"/>
    <s v="Cash"/>
    <n v="2"/>
    <s v="No"/>
  </r>
  <r>
    <s v="ORD01715"/>
    <d v="2025-08-25T00:00:00"/>
    <s v="2025"/>
    <n v="8"/>
    <x v="7"/>
    <d v="2025-08-31T00:00:00"/>
    <n v="6"/>
    <s v="CUST6785"/>
    <s v="Faiyaz Shah"/>
    <x v="1"/>
    <n v="24"/>
    <s v="Senior"/>
    <s v="Mumbai"/>
    <x v="7"/>
    <x v="3"/>
    <x v="2"/>
    <x v="7"/>
    <n v="7"/>
    <n v="5000"/>
    <n v="0"/>
    <x v="304"/>
    <x v="1"/>
    <n v="7768.57"/>
    <n v="0.22195914285714285"/>
    <x v="1"/>
    <s v="Cash"/>
    <n v="5"/>
    <s v="No"/>
  </r>
  <r>
    <s v="ORD01738"/>
    <d v="2025-08-04T00:00:00"/>
    <s v="2025"/>
    <n v="8"/>
    <x v="7"/>
    <d v="2025-08-05T00:00:00"/>
    <n v="1"/>
    <s v="CUST6748"/>
    <s v="Priyansh Rout"/>
    <x v="0"/>
    <n v="26"/>
    <s v="Senior"/>
    <s v="Hyderabad"/>
    <x v="10"/>
    <x v="1"/>
    <x v="4"/>
    <x v="24"/>
    <n v="6"/>
    <n v="1200"/>
    <n v="0"/>
    <x v="69"/>
    <x v="0"/>
    <n v="1985.65"/>
    <n v="0.27578472222222222"/>
    <x v="0"/>
    <s v="Card"/>
    <n v="4"/>
    <s v="No"/>
  </r>
  <r>
    <s v="ORD01743"/>
    <d v="2025-08-18T00:00:00"/>
    <s v="2025"/>
    <n v="8"/>
    <x v="7"/>
    <d v="2025-08-24T00:00:00"/>
    <n v="6"/>
    <s v="CUST7556"/>
    <s v="Nakul Keer"/>
    <x v="0"/>
    <n v="26"/>
    <s v="Senior"/>
    <s v="Pune"/>
    <x v="7"/>
    <x v="3"/>
    <x v="1"/>
    <x v="18"/>
    <n v="8"/>
    <n v="18000"/>
    <n v="15"/>
    <x v="340"/>
    <x v="1"/>
    <n v="18567.419999999998"/>
    <n v="0.15169460784313724"/>
    <x v="0"/>
    <s v="Cash"/>
    <n v="4"/>
    <s v="No"/>
  </r>
  <r>
    <s v="ORD01775"/>
    <d v="2025-08-10T00:00:00"/>
    <s v="2025"/>
    <n v="8"/>
    <x v="7"/>
    <d v="2025-08-15T00:00:00"/>
    <n v="5"/>
    <s v="CUST7599"/>
    <s v="Rati Kota"/>
    <x v="0"/>
    <n v="46"/>
    <s v="Senior"/>
    <s v="Chennai"/>
    <x v="6"/>
    <x v="1"/>
    <x v="0"/>
    <x v="11"/>
    <n v="5"/>
    <n v="4000"/>
    <n v="0"/>
    <x v="245"/>
    <x v="1"/>
    <n v="5859.14"/>
    <n v="0.29295700000000002"/>
    <x v="2"/>
    <s v="UPI"/>
    <n v="4"/>
    <s v="No"/>
  </r>
  <r>
    <s v="ORD01804"/>
    <d v="2025-08-19T00:00:00"/>
    <s v="2025"/>
    <n v="8"/>
    <x v="7"/>
    <d v="2025-08-21T00:00:00"/>
    <n v="2"/>
    <s v="CUST9733"/>
    <s v="Aarna Wali"/>
    <x v="1"/>
    <n v="38"/>
    <s v="Senior"/>
    <s v="Chennai"/>
    <x v="6"/>
    <x v="1"/>
    <x v="4"/>
    <x v="16"/>
    <n v="4"/>
    <n v="800"/>
    <n v="5"/>
    <x v="250"/>
    <x v="0"/>
    <n v="617.72"/>
    <n v="0.20319736842105265"/>
    <x v="2"/>
    <s v="UPI"/>
    <n v="1"/>
    <s v="No"/>
  </r>
  <r>
    <s v="ORD01812"/>
    <d v="2025-08-08T00:00:00"/>
    <s v="2025"/>
    <n v="8"/>
    <x v="7"/>
    <d v="2025-08-14T00:00:00"/>
    <n v="6"/>
    <s v="CUST7115"/>
    <s v="Neysa Srivastava"/>
    <x v="0"/>
    <n v="55"/>
    <s v="Senior"/>
    <s v="Delhi"/>
    <x v="4"/>
    <x v="0"/>
    <x v="2"/>
    <x v="12"/>
    <n v="3"/>
    <n v="25000"/>
    <n v="5"/>
    <x v="247"/>
    <x v="1"/>
    <n v="27484.799999999999"/>
    <n v="0.38575157894736839"/>
    <x v="2"/>
    <s v="Cash"/>
    <n v="3"/>
    <s v="Yes"/>
  </r>
  <r>
    <s v="ORD01824"/>
    <d v="2024-08-18T00:00:00"/>
    <s v="2024"/>
    <n v="8"/>
    <x v="7"/>
    <d v="2024-08-22T00:00:00"/>
    <n v="4"/>
    <s v="CUST6370"/>
    <s v="Jiya Shroff"/>
    <x v="1"/>
    <n v="24"/>
    <s v="Senior"/>
    <s v="Lucknow"/>
    <x v="0"/>
    <x v="0"/>
    <x v="0"/>
    <x v="4"/>
    <n v="1"/>
    <n v="3200"/>
    <n v="0"/>
    <x v="254"/>
    <x v="0"/>
    <n v="503.8"/>
    <n v="0.15743750000000001"/>
    <x v="1"/>
    <s v="Card"/>
    <n v="4"/>
    <s v="No"/>
  </r>
  <r>
    <s v="ORD01825"/>
    <d v="2024-08-21T00:00:00"/>
    <s v="2024"/>
    <n v="8"/>
    <x v="7"/>
    <d v="2024-08-23T00:00:00"/>
    <n v="2"/>
    <s v="CUST5911"/>
    <s v="Tejas Dhingra"/>
    <x v="0"/>
    <n v="20"/>
    <s v="Teen"/>
    <s v="Chennai"/>
    <x v="6"/>
    <x v="1"/>
    <x v="4"/>
    <x v="24"/>
    <n v="4"/>
    <n v="1200"/>
    <n v="15"/>
    <x v="102"/>
    <x v="0"/>
    <n v="1396.67"/>
    <n v="0.34232107843137255"/>
    <x v="0"/>
    <s v="Card"/>
    <n v="3"/>
    <s v="Yes"/>
  </r>
  <r>
    <s v="ORD01843"/>
    <d v="2025-08-09T00:00:00"/>
    <s v="2025"/>
    <n v="8"/>
    <x v="7"/>
    <d v="2025-08-10T00:00:00"/>
    <n v="1"/>
    <s v="CUST8496"/>
    <s v="Aarav Kale"/>
    <x v="0"/>
    <n v="52"/>
    <s v="Senior"/>
    <s v="Delhi"/>
    <x v="4"/>
    <x v="0"/>
    <x v="4"/>
    <x v="24"/>
    <n v="5"/>
    <n v="1200"/>
    <n v="5"/>
    <x v="137"/>
    <x v="0"/>
    <n v="1756.58"/>
    <n v="0.30817192982456137"/>
    <x v="2"/>
    <s v="Cash"/>
    <n v="3"/>
    <s v="No"/>
  </r>
  <r>
    <s v="ORD01868"/>
    <d v="2024-08-23T00:00:00"/>
    <s v="2024"/>
    <n v="8"/>
    <x v="7"/>
    <d v="2024-08-29T00:00:00"/>
    <n v="6"/>
    <s v="CUST8641"/>
    <s v="Pihu Kaur"/>
    <x v="1"/>
    <n v="27"/>
    <s v="Senior"/>
    <s v="Kolkata"/>
    <x v="3"/>
    <x v="2"/>
    <x v="1"/>
    <x v="5"/>
    <n v="4"/>
    <n v="2000"/>
    <n v="0"/>
    <x v="94"/>
    <x v="0"/>
    <n v="1162"/>
    <n v="0.14524999999999999"/>
    <x v="0"/>
    <s v="Card"/>
    <n v="5"/>
    <s v="Yes"/>
  </r>
  <r>
    <s v="ORD01893"/>
    <d v="2025-08-25T00:00:00"/>
    <s v="2025"/>
    <n v="8"/>
    <x v="7"/>
    <d v="2025-08-27T00:00:00"/>
    <n v="2"/>
    <s v="CUST6352"/>
    <s v="Piya Chanda"/>
    <x v="1"/>
    <n v="18"/>
    <s v="Teen"/>
    <s v="Ahmedabad"/>
    <x v="5"/>
    <x v="3"/>
    <x v="2"/>
    <x v="3"/>
    <n v="3"/>
    <n v="7000"/>
    <n v="25"/>
    <x v="195"/>
    <x v="1"/>
    <n v="4968.68"/>
    <n v="0.31547174603174605"/>
    <x v="2"/>
    <s v="UPI"/>
    <n v="5"/>
    <s v="No"/>
  </r>
  <r>
    <s v="ORD01897"/>
    <d v="2025-08-10T00:00:00"/>
    <s v="2025"/>
    <n v="8"/>
    <x v="7"/>
    <d v="2025-08-12T00:00:00"/>
    <n v="2"/>
    <s v="CUST1381"/>
    <s v="Elakshi Cherian"/>
    <x v="1"/>
    <n v="39"/>
    <s v="Senior"/>
    <s v="Chennai"/>
    <x v="6"/>
    <x v="1"/>
    <x v="2"/>
    <x v="7"/>
    <n v="6"/>
    <n v="5000"/>
    <n v="20"/>
    <x v="13"/>
    <x v="1"/>
    <n v="6873.08"/>
    <n v="0.28637833333333335"/>
    <x v="2"/>
    <s v="Cash"/>
    <n v="5"/>
    <s v="No"/>
  </r>
  <r>
    <s v="ORD01946"/>
    <d v="2024-08-27T00:00:00"/>
    <s v="2024"/>
    <n v="8"/>
    <x v="7"/>
    <d v="2024-09-02T00:00:00"/>
    <n v="6"/>
    <s v="CUST8209"/>
    <s v="Madhav Khanna"/>
    <x v="1"/>
    <n v="48"/>
    <s v="Senior"/>
    <s v="Pune"/>
    <x v="7"/>
    <x v="3"/>
    <x v="0"/>
    <x v="4"/>
    <n v="8"/>
    <n v="3200"/>
    <n v="10"/>
    <x v="439"/>
    <x v="1"/>
    <n v="5451.68"/>
    <n v="0.23661805555555557"/>
    <x v="2"/>
    <s v="Cash"/>
    <n v="1"/>
    <s v="No"/>
  </r>
  <r>
    <s v="ORD01964"/>
    <d v="2024-08-15T00:00:00"/>
    <s v="2024"/>
    <n v="8"/>
    <x v="7"/>
    <d v="2024-08-17T00:00:00"/>
    <n v="2"/>
    <s v="CUST2533"/>
    <s v="Hazel Mahajan"/>
    <x v="1"/>
    <n v="57"/>
    <s v="Senior"/>
    <s v="Kolkata"/>
    <x v="3"/>
    <x v="2"/>
    <x v="2"/>
    <x v="12"/>
    <n v="5"/>
    <n v="25000"/>
    <n v="25"/>
    <x v="344"/>
    <x v="1"/>
    <n v="15210.11"/>
    <n v="0.16224117333333335"/>
    <x v="0"/>
    <s v="Cash"/>
    <n v="3"/>
    <s v="Yes"/>
  </r>
  <r>
    <s v="ORD01974"/>
    <d v="2024-08-26T00:00:00"/>
    <s v="2024"/>
    <n v="8"/>
    <x v="7"/>
    <d v="2024-08-29T00:00:00"/>
    <n v="3"/>
    <s v="CUST9925"/>
    <s v="Zoya Sibal"/>
    <x v="1"/>
    <n v="59"/>
    <s v="Senior"/>
    <s v="Bengaluru"/>
    <x v="1"/>
    <x v="1"/>
    <x v="3"/>
    <x v="17"/>
    <n v="2"/>
    <n v="450"/>
    <n v="15"/>
    <x v="74"/>
    <x v="0"/>
    <n v="327.20999999999998"/>
    <n v="0.42772549019607842"/>
    <x v="2"/>
    <s v="Card"/>
    <n v="1"/>
    <s v="No"/>
  </r>
  <r>
    <s v="ORD01983"/>
    <d v="2025-08-03T00:00:00"/>
    <s v="2025"/>
    <n v="8"/>
    <x v="7"/>
    <d v="2025-08-10T00:00:00"/>
    <n v="7"/>
    <s v="CUST7175"/>
    <s v="Divit Chacko"/>
    <x v="0"/>
    <n v="25"/>
    <s v="Senior"/>
    <s v="Lucknow"/>
    <x v="0"/>
    <x v="0"/>
    <x v="3"/>
    <x v="20"/>
    <n v="8"/>
    <n v="1500"/>
    <n v="5"/>
    <x v="205"/>
    <x v="1"/>
    <n v="3615.36"/>
    <n v="0.31713684210526316"/>
    <x v="0"/>
    <s v="Cash"/>
    <n v="1"/>
    <s v="No"/>
  </r>
  <r>
    <s v="ORD01991"/>
    <d v="2024-08-28T00:00:00"/>
    <s v="2024"/>
    <n v="8"/>
    <x v="7"/>
    <d v="2024-09-02T00:00:00"/>
    <n v="5"/>
    <s v="CUST7759"/>
    <s v="Anahita Bose"/>
    <x v="0"/>
    <n v="58"/>
    <s v="Senior"/>
    <s v="Bengaluru"/>
    <x v="1"/>
    <x v="1"/>
    <x v="1"/>
    <x v="1"/>
    <n v="2"/>
    <n v="40000"/>
    <n v="20"/>
    <x v="1"/>
    <x v="1"/>
    <n v="18583.189999999999"/>
    <n v="0.29036234374999997"/>
    <x v="0"/>
    <s v="Cash"/>
    <n v="1"/>
    <s v="No"/>
  </r>
  <r>
    <s v="ORD02001"/>
    <d v="2024-08-19T00:00:00"/>
    <s v="2024"/>
    <n v="8"/>
    <x v="7"/>
    <d v="2024-08-23T00:00:00"/>
    <n v="4"/>
    <s v="CUST4167"/>
    <s v="Veer Wagle"/>
    <x v="1"/>
    <n v="29"/>
    <s v="Senior"/>
    <s v="Patna"/>
    <x v="9"/>
    <x v="2"/>
    <x v="1"/>
    <x v="18"/>
    <n v="6"/>
    <n v="18000"/>
    <n v="5"/>
    <x v="471"/>
    <x v="1"/>
    <n v="30467.8"/>
    <n v="0.29695711500974659"/>
    <x v="0"/>
    <s v="Cash"/>
    <n v="4"/>
    <s v="No"/>
  </r>
  <r>
    <s v="ORD02007"/>
    <d v="2024-08-24T00:00:00"/>
    <s v="2024"/>
    <n v="8"/>
    <x v="7"/>
    <d v="2024-08-27T00:00:00"/>
    <n v="3"/>
    <s v="CUST2691"/>
    <s v="Kashvi Tata"/>
    <x v="1"/>
    <n v="48"/>
    <s v="Senior"/>
    <s v="Bengaluru"/>
    <x v="1"/>
    <x v="1"/>
    <x v="2"/>
    <x v="7"/>
    <n v="7"/>
    <n v="5000"/>
    <n v="5"/>
    <x v="355"/>
    <x v="1"/>
    <n v="6293.18"/>
    <n v="0.18926857142857142"/>
    <x v="0"/>
    <s v="UPI"/>
    <n v="5"/>
    <s v="No"/>
  </r>
  <r>
    <s v="ORD02010"/>
    <d v="2024-08-24T00:00:00"/>
    <s v="2024"/>
    <n v="8"/>
    <x v="7"/>
    <d v="2024-08-25T00:00:00"/>
    <n v="1"/>
    <s v="CUST7449"/>
    <s v="Anika Guha"/>
    <x v="0"/>
    <n v="62"/>
    <s v="Senior"/>
    <s v="Jaipur"/>
    <x v="2"/>
    <x v="0"/>
    <x v="1"/>
    <x v="2"/>
    <n v="4"/>
    <n v="55000"/>
    <n v="0"/>
    <x v="81"/>
    <x v="1"/>
    <n v="60723.09"/>
    <n v="0.27601404545454544"/>
    <x v="0"/>
    <s v="Card"/>
    <n v="2"/>
    <s v="No"/>
  </r>
  <r>
    <s v="ORD02016"/>
    <d v="2024-08-17T00:00:00"/>
    <s v="2024"/>
    <n v="8"/>
    <x v="7"/>
    <d v="2024-08-23T00:00:00"/>
    <n v="6"/>
    <s v="CUST4673"/>
    <s v="Charvi Grover"/>
    <x v="0"/>
    <n v="39"/>
    <s v="Senior"/>
    <s v="Mumbai"/>
    <x v="7"/>
    <x v="3"/>
    <x v="0"/>
    <x v="0"/>
    <n v="1"/>
    <n v="2500"/>
    <n v="0"/>
    <x v="181"/>
    <x v="0"/>
    <n v="288.56"/>
    <n v="0.115424"/>
    <x v="1"/>
    <s v="Card"/>
    <n v="1"/>
    <s v="No"/>
  </r>
  <r>
    <s v="ORD02017"/>
    <d v="2024-08-05T00:00:00"/>
    <s v="2024"/>
    <n v="8"/>
    <x v="7"/>
    <d v="2024-08-06T00:00:00"/>
    <n v="1"/>
    <s v="CUST7575"/>
    <s v="Zoya Dutta"/>
    <x v="0"/>
    <n v="54"/>
    <s v="Senior"/>
    <s v="Kolkata"/>
    <x v="3"/>
    <x v="2"/>
    <x v="4"/>
    <x v="24"/>
    <n v="1"/>
    <n v="1200"/>
    <n v="0"/>
    <x v="157"/>
    <x v="0"/>
    <n v="458.23"/>
    <n v="0.38185833333333336"/>
    <x v="0"/>
    <s v="Card"/>
    <n v="2"/>
    <s v="No"/>
  </r>
  <r>
    <s v="ORD02035"/>
    <d v="2025-08-20T00:00:00"/>
    <s v="2025"/>
    <n v="8"/>
    <x v="7"/>
    <d v="2025-08-26T00:00:00"/>
    <n v="6"/>
    <s v="CUST5455"/>
    <s v="Piya Joshi"/>
    <x v="0"/>
    <n v="49"/>
    <s v="Senior"/>
    <s v="Chennai"/>
    <x v="6"/>
    <x v="1"/>
    <x v="0"/>
    <x v="19"/>
    <n v="1"/>
    <n v="1200"/>
    <n v="15"/>
    <x v="175"/>
    <x v="0"/>
    <n v="313.47000000000003"/>
    <n v="0.30732352941176472"/>
    <x v="2"/>
    <s v="Card"/>
    <n v="2"/>
    <s v="No"/>
  </r>
  <r>
    <s v="ORD02062"/>
    <d v="2024-08-26T00:00:00"/>
    <s v="2024"/>
    <n v="8"/>
    <x v="7"/>
    <d v="2024-08-29T00:00:00"/>
    <n v="3"/>
    <s v="CUST6431"/>
    <s v="Sumer De"/>
    <x v="1"/>
    <n v="36"/>
    <s v="Senior"/>
    <s v="Jaipur"/>
    <x v="2"/>
    <x v="0"/>
    <x v="4"/>
    <x v="9"/>
    <n v="8"/>
    <n v="1800"/>
    <n v="0"/>
    <x v="134"/>
    <x v="1"/>
    <n v="2536.85"/>
    <n v="0.17617013888888888"/>
    <x v="0"/>
    <s v="Card"/>
    <n v="1"/>
    <s v="No"/>
  </r>
  <r>
    <s v="ORD02078"/>
    <d v="2025-08-25T00:00:00"/>
    <s v="2025"/>
    <n v="8"/>
    <x v="7"/>
    <d v="2025-09-01T00:00:00"/>
    <n v="7"/>
    <s v="CUST1102"/>
    <s v="Shanaya Bhalla"/>
    <x v="1"/>
    <n v="40"/>
    <s v="Senior"/>
    <s v="Jaipur"/>
    <x v="2"/>
    <x v="0"/>
    <x v="0"/>
    <x v="4"/>
    <n v="3"/>
    <n v="3200"/>
    <n v="10"/>
    <x v="20"/>
    <x v="0"/>
    <n v="3536.56"/>
    <n v="0.40932407407407406"/>
    <x v="1"/>
    <s v="Card"/>
    <n v="5"/>
    <s v="No"/>
  </r>
  <r>
    <s v="ORD02088"/>
    <d v="2025-08-24T00:00:00"/>
    <s v="2025"/>
    <n v="8"/>
    <x v="7"/>
    <d v="2025-08-27T00:00:00"/>
    <n v="3"/>
    <s v="CUST2242"/>
    <s v="Reyansh Tella"/>
    <x v="0"/>
    <n v="39"/>
    <s v="Senior"/>
    <s v="Mumbai"/>
    <x v="7"/>
    <x v="3"/>
    <x v="0"/>
    <x v="0"/>
    <n v="5"/>
    <n v="2500"/>
    <n v="20"/>
    <x v="435"/>
    <x v="0"/>
    <n v="2239.96"/>
    <n v="0.223996"/>
    <x v="0"/>
    <s v="UPI"/>
    <n v="4"/>
    <s v="No"/>
  </r>
  <r>
    <s v="ORD02090"/>
    <d v="2024-08-30T00:00:00"/>
    <s v="2024"/>
    <n v="8"/>
    <x v="7"/>
    <d v="2024-09-06T00:00:00"/>
    <n v="7"/>
    <s v="CUST8385"/>
    <s v="Eva Bora"/>
    <x v="1"/>
    <n v="20"/>
    <s v="Teen"/>
    <s v="Bengaluru"/>
    <x v="1"/>
    <x v="1"/>
    <x v="0"/>
    <x v="0"/>
    <n v="3"/>
    <n v="2500"/>
    <n v="15"/>
    <x v="301"/>
    <x v="0"/>
    <n v="1105.3699999999999"/>
    <n v="0.1733913725490196"/>
    <x v="1"/>
    <s v="Cash"/>
    <n v="1"/>
    <s v="No"/>
  </r>
  <r>
    <s v="ORD02103"/>
    <d v="2024-08-21T00:00:00"/>
    <s v="2024"/>
    <n v="8"/>
    <x v="7"/>
    <d v="2024-08-28T00:00:00"/>
    <n v="7"/>
    <s v="CUST8458"/>
    <s v="Damini Choudhury"/>
    <x v="1"/>
    <n v="36"/>
    <s v="Senior"/>
    <s v="Hyderabad"/>
    <x v="10"/>
    <x v="1"/>
    <x v="0"/>
    <x v="11"/>
    <n v="7"/>
    <n v="4000"/>
    <n v="20"/>
    <x v="213"/>
    <x v="1"/>
    <n v="3379.2"/>
    <n v="0.15085714285714286"/>
    <x v="0"/>
    <s v="Card"/>
    <n v="2"/>
    <s v="No"/>
  </r>
  <r>
    <s v="ORD02113"/>
    <d v="2025-08-26T00:00:00"/>
    <s v="2025"/>
    <n v="8"/>
    <x v="7"/>
    <d v="2025-08-31T00:00:00"/>
    <n v="5"/>
    <s v="CUST6536"/>
    <s v="Yuvraj  Shukla"/>
    <x v="1"/>
    <n v="31"/>
    <s v="Senior"/>
    <s v="Chennai"/>
    <x v="6"/>
    <x v="1"/>
    <x v="3"/>
    <x v="6"/>
    <n v="7"/>
    <n v="1200"/>
    <n v="25"/>
    <x v="117"/>
    <x v="0"/>
    <n v="2387.5700000000002"/>
    <n v="0.37897936507936508"/>
    <x v="1"/>
    <s v="Cash"/>
    <n v="1"/>
    <s v="No"/>
  </r>
  <r>
    <s v="ORD02131"/>
    <d v="2024-08-16T00:00:00"/>
    <s v="2024"/>
    <n v="8"/>
    <x v="7"/>
    <d v="2024-08-19T00:00:00"/>
    <n v="3"/>
    <s v="CUST1216"/>
    <s v="Madhup Agate"/>
    <x v="0"/>
    <n v="59"/>
    <s v="Senior"/>
    <s v="Lucknow"/>
    <x v="0"/>
    <x v="0"/>
    <x v="3"/>
    <x v="6"/>
    <n v="8"/>
    <n v="1200"/>
    <n v="10"/>
    <x v="20"/>
    <x v="0"/>
    <n v="3371.15"/>
    <n v="0.39017939814814817"/>
    <x v="1"/>
    <s v="Cash"/>
    <n v="1"/>
    <s v="No"/>
  </r>
  <r>
    <s v="ORD02140"/>
    <d v="2025-08-25T00:00:00"/>
    <s v="2025"/>
    <n v="8"/>
    <x v="7"/>
    <d v="2025-08-27T00:00:00"/>
    <n v="2"/>
    <s v="CUST5125"/>
    <s v="Navya Maharaj"/>
    <x v="1"/>
    <n v="33"/>
    <s v="Senior"/>
    <s v="Patna"/>
    <x v="9"/>
    <x v="2"/>
    <x v="3"/>
    <x v="21"/>
    <n v="6"/>
    <n v="60"/>
    <n v="20"/>
    <x v="246"/>
    <x v="0"/>
    <n v="126.41"/>
    <n v="0.43892361111111111"/>
    <x v="0"/>
    <s v="UPI"/>
    <n v="1"/>
    <s v="No"/>
  </r>
  <r>
    <s v="ORD02158"/>
    <d v="2024-08-28T00:00:00"/>
    <s v="2024"/>
    <n v="8"/>
    <x v="7"/>
    <d v="2024-09-04T00:00:00"/>
    <n v="7"/>
    <s v="CUST4327"/>
    <s v="Ahana  Devi"/>
    <x v="1"/>
    <n v="33"/>
    <s v="Senior"/>
    <s v="Delhi"/>
    <x v="4"/>
    <x v="0"/>
    <x v="0"/>
    <x v="23"/>
    <n v="4"/>
    <n v="900"/>
    <n v="0"/>
    <x v="11"/>
    <x v="0"/>
    <n v="502.89"/>
    <n v="0.13969166666666666"/>
    <x v="1"/>
    <s v="UPI"/>
    <n v="2"/>
    <s v="No"/>
  </r>
  <r>
    <s v="ORD02160"/>
    <d v="2024-08-16T00:00:00"/>
    <s v="2024"/>
    <n v="8"/>
    <x v="7"/>
    <d v="2024-08-20T00:00:00"/>
    <n v="4"/>
    <s v="CUST4500"/>
    <s v="Tara Saran"/>
    <x v="0"/>
    <n v="50"/>
    <s v="Senior"/>
    <s v="Bengaluru"/>
    <x v="1"/>
    <x v="1"/>
    <x v="3"/>
    <x v="20"/>
    <n v="2"/>
    <n v="1500"/>
    <n v="25"/>
    <x v="226"/>
    <x v="0"/>
    <n v="970.31"/>
    <n v="0.43124888888888885"/>
    <x v="1"/>
    <s v="Card"/>
    <n v="5"/>
    <s v="No"/>
  </r>
  <r>
    <s v="ORD02167"/>
    <d v="2024-08-30T00:00:00"/>
    <s v="2024"/>
    <n v="8"/>
    <x v="7"/>
    <d v="2024-08-31T00:00:00"/>
    <n v="1"/>
    <s v="CUST1794"/>
    <s v="Baiju Gole"/>
    <x v="1"/>
    <n v="24"/>
    <s v="Senior"/>
    <s v="Mumbai"/>
    <x v="7"/>
    <x v="3"/>
    <x v="2"/>
    <x v="14"/>
    <n v="7"/>
    <n v="30000"/>
    <n v="0"/>
    <x v="465"/>
    <x v="1"/>
    <n v="87109.57"/>
    <n v="0.4148074761904762"/>
    <x v="2"/>
    <s v="Card"/>
    <n v="3"/>
    <s v="No"/>
  </r>
  <r>
    <s v="ORD02168"/>
    <d v="2025-08-02T00:00:00"/>
    <s v="2025"/>
    <n v="8"/>
    <x v="7"/>
    <d v="2025-08-04T00:00:00"/>
    <n v="2"/>
    <s v="CUST9772"/>
    <s v="Zain Bhardwaj"/>
    <x v="0"/>
    <n v="41"/>
    <s v="Senior"/>
    <s v="Mumbai"/>
    <x v="7"/>
    <x v="3"/>
    <x v="2"/>
    <x v="3"/>
    <n v="4"/>
    <n v="7000"/>
    <n v="25"/>
    <x v="9"/>
    <x v="1"/>
    <n v="4075.65"/>
    <n v="0.19407857142857143"/>
    <x v="1"/>
    <s v="Cash"/>
    <n v="4"/>
    <s v="No"/>
  </r>
  <r>
    <s v="ORD02169"/>
    <d v="2025-08-06T00:00:00"/>
    <s v="2025"/>
    <n v="8"/>
    <x v="7"/>
    <d v="2025-08-10T00:00:00"/>
    <n v="4"/>
    <s v="CUST4641"/>
    <s v="Romil Yadav"/>
    <x v="1"/>
    <n v="18"/>
    <s v="Teen"/>
    <s v="Mumbai"/>
    <x v="7"/>
    <x v="3"/>
    <x v="0"/>
    <x v="11"/>
    <n v="2"/>
    <n v="4000"/>
    <n v="25"/>
    <x v="32"/>
    <x v="0"/>
    <n v="729.34"/>
    <n v="0.12155666666666667"/>
    <x v="1"/>
    <s v="UPI"/>
    <n v="4"/>
    <s v="No"/>
  </r>
  <r>
    <s v="ORD02172"/>
    <d v="2024-08-19T00:00:00"/>
    <s v="2024"/>
    <n v="8"/>
    <x v="7"/>
    <d v="2024-08-25T00:00:00"/>
    <n v="6"/>
    <s v="CUST9734"/>
    <s v="Alia Goyal"/>
    <x v="1"/>
    <n v="24"/>
    <s v="Senior"/>
    <s v="Chennai"/>
    <x v="6"/>
    <x v="1"/>
    <x v="2"/>
    <x v="7"/>
    <n v="1"/>
    <n v="5000"/>
    <n v="20"/>
    <x v="57"/>
    <x v="0"/>
    <n v="1280.1600000000001"/>
    <n v="0.32004000000000005"/>
    <x v="1"/>
    <s v="Card"/>
    <n v="1"/>
    <s v="No"/>
  </r>
  <r>
    <s v="ORD02188"/>
    <d v="2024-08-09T00:00:00"/>
    <s v="2024"/>
    <n v="8"/>
    <x v="7"/>
    <d v="2024-08-13T00:00:00"/>
    <n v="4"/>
    <s v="CUST4278"/>
    <s v="Madhav Mani"/>
    <x v="0"/>
    <n v="28"/>
    <s v="Senior"/>
    <s v="Kolkata"/>
    <x v="3"/>
    <x v="2"/>
    <x v="3"/>
    <x v="17"/>
    <n v="6"/>
    <n v="450"/>
    <n v="15"/>
    <x v="433"/>
    <x v="0"/>
    <n v="375.71"/>
    <n v="0.16370806100217863"/>
    <x v="1"/>
    <s v="UPI"/>
    <n v="4"/>
    <s v="No"/>
  </r>
  <r>
    <s v="ORD02201"/>
    <d v="2025-08-03T00:00:00"/>
    <s v="2025"/>
    <n v="8"/>
    <x v="7"/>
    <d v="2025-08-05T00:00:00"/>
    <n v="2"/>
    <s v="CUST5429"/>
    <s v="Jiya Bail"/>
    <x v="0"/>
    <n v="62"/>
    <s v="Senior"/>
    <s v="Kolkata"/>
    <x v="3"/>
    <x v="2"/>
    <x v="0"/>
    <x v="19"/>
    <n v="1"/>
    <n v="1200"/>
    <n v="15"/>
    <x v="175"/>
    <x v="0"/>
    <n v="218.49"/>
    <n v="0.21420588235294119"/>
    <x v="2"/>
    <s v="UPI"/>
    <n v="2"/>
    <s v="No"/>
  </r>
  <r>
    <s v="ORD02207"/>
    <d v="2025-08-20T00:00:00"/>
    <s v="2025"/>
    <n v="8"/>
    <x v="7"/>
    <d v="2025-08-25T00:00:00"/>
    <n v="5"/>
    <s v="CUST3874"/>
    <s v="Saanvi Atwal"/>
    <x v="0"/>
    <n v="58"/>
    <s v="Senior"/>
    <s v="Chennai"/>
    <x v="6"/>
    <x v="1"/>
    <x v="2"/>
    <x v="7"/>
    <n v="7"/>
    <n v="5000"/>
    <n v="25"/>
    <x v="292"/>
    <x v="1"/>
    <n v="8306.51"/>
    <n v="0.31643847619047621"/>
    <x v="0"/>
    <s v="Cash"/>
    <n v="5"/>
    <s v="No"/>
  </r>
  <r>
    <s v="ORD02242"/>
    <d v="2025-08-29T00:00:00"/>
    <s v="2025"/>
    <n v="8"/>
    <x v="7"/>
    <d v="2025-09-05T00:00:00"/>
    <n v="7"/>
    <s v="CUST8883"/>
    <s v="Vedika Brahmbhatt"/>
    <x v="0"/>
    <n v="57"/>
    <s v="Senior"/>
    <s v="Lucknow"/>
    <x v="0"/>
    <x v="0"/>
    <x v="3"/>
    <x v="20"/>
    <n v="3"/>
    <n v="1500"/>
    <n v="0"/>
    <x v="148"/>
    <x v="0"/>
    <n v="1625.93"/>
    <n v="0.36131777777777779"/>
    <x v="2"/>
    <s v="Cash"/>
    <n v="3"/>
    <s v="Yes"/>
  </r>
  <r>
    <s v="ORD02259"/>
    <d v="2024-08-09T00:00:00"/>
    <s v="2024"/>
    <n v="8"/>
    <x v="7"/>
    <d v="2024-08-11T00:00:00"/>
    <n v="2"/>
    <s v="CUST1499"/>
    <s v="Nitya Chakraborty"/>
    <x v="0"/>
    <n v="58"/>
    <s v="Senior"/>
    <s v="Pune"/>
    <x v="7"/>
    <x v="3"/>
    <x v="3"/>
    <x v="21"/>
    <n v="2"/>
    <n v="60"/>
    <n v="25"/>
    <x v="110"/>
    <x v="0"/>
    <n v="40.380000000000003"/>
    <n v="0.44866666666666671"/>
    <x v="2"/>
    <s v="Cash"/>
    <n v="3"/>
    <s v="No"/>
  </r>
  <r>
    <s v="ORD02286"/>
    <d v="2024-08-01T00:00:00"/>
    <s v="2024"/>
    <n v="8"/>
    <x v="7"/>
    <d v="2024-08-06T00:00:00"/>
    <n v="5"/>
    <s v="CUST3509"/>
    <s v="Advik Bhatti"/>
    <x v="1"/>
    <n v="44"/>
    <s v="Senior"/>
    <s v="Jaipur"/>
    <x v="2"/>
    <x v="0"/>
    <x v="2"/>
    <x v="12"/>
    <n v="6"/>
    <n v="25000"/>
    <n v="25"/>
    <x v="21"/>
    <x v="1"/>
    <n v="48948.66"/>
    <n v="0.43509920000000002"/>
    <x v="0"/>
    <s v="UPI"/>
    <n v="1"/>
    <s v="No"/>
  </r>
  <r>
    <s v="ORD02295"/>
    <d v="2025-08-16T00:00:00"/>
    <s v="2025"/>
    <n v="8"/>
    <x v="7"/>
    <d v="2025-08-22T00:00:00"/>
    <n v="6"/>
    <s v="CUST1782"/>
    <s v="Prisha Ganesan"/>
    <x v="0"/>
    <n v="25"/>
    <s v="Senior"/>
    <s v="Ahmedabad"/>
    <x v="5"/>
    <x v="3"/>
    <x v="4"/>
    <x v="13"/>
    <n v="8"/>
    <n v="4500"/>
    <n v="5"/>
    <x v="15"/>
    <x v="1"/>
    <n v="6215"/>
    <n v="0.1817251461988304"/>
    <x v="2"/>
    <s v="Cash"/>
    <n v="5"/>
    <s v="No"/>
  </r>
  <r>
    <s v="ORD02313"/>
    <d v="2025-08-19T00:00:00"/>
    <s v="2025"/>
    <n v="8"/>
    <x v="7"/>
    <d v="2025-08-23T00:00:00"/>
    <n v="4"/>
    <s v="CUST6217"/>
    <s v="Aarna Sodhi"/>
    <x v="1"/>
    <n v="34"/>
    <s v="Senior"/>
    <s v="Bhubaneswar"/>
    <x v="8"/>
    <x v="2"/>
    <x v="4"/>
    <x v="13"/>
    <n v="6"/>
    <n v="4500"/>
    <n v="25"/>
    <x v="346"/>
    <x v="1"/>
    <n v="7590.32"/>
    <n v="0.37483061728395062"/>
    <x v="0"/>
    <s v="UPI"/>
    <n v="3"/>
    <s v="No"/>
  </r>
  <r>
    <s v="ORD02328"/>
    <d v="2025-08-31T00:00:00"/>
    <s v="2025"/>
    <n v="8"/>
    <x v="7"/>
    <d v="2025-09-02T00:00:00"/>
    <n v="2"/>
    <s v="CUST6655"/>
    <s v="Nirvaan Subramaniam"/>
    <x v="0"/>
    <n v="19"/>
    <s v="Teen"/>
    <s v="Chennai"/>
    <x v="6"/>
    <x v="1"/>
    <x v="1"/>
    <x v="5"/>
    <n v="1"/>
    <n v="2000"/>
    <n v="0"/>
    <x v="420"/>
    <x v="0"/>
    <n v="794.62"/>
    <n v="0.39731"/>
    <x v="2"/>
    <s v="Cash"/>
    <n v="5"/>
    <s v="No"/>
  </r>
  <r>
    <s v="ORD02364"/>
    <d v="2024-08-25T00:00:00"/>
    <s v="2024"/>
    <n v="8"/>
    <x v="7"/>
    <d v="2024-08-27T00:00:00"/>
    <n v="2"/>
    <s v="CUST6666"/>
    <s v="Miraan Kamdar"/>
    <x v="0"/>
    <n v="51"/>
    <s v="Senior"/>
    <s v="Lucknow"/>
    <x v="0"/>
    <x v="0"/>
    <x v="2"/>
    <x v="3"/>
    <n v="3"/>
    <n v="7000"/>
    <n v="10"/>
    <x v="389"/>
    <x v="1"/>
    <n v="4184.51"/>
    <n v="0.22140264550264552"/>
    <x v="2"/>
    <s v="Cash"/>
    <n v="4"/>
    <s v="No"/>
  </r>
  <r>
    <s v="ORD02368"/>
    <d v="2025-08-22T00:00:00"/>
    <s v="2025"/>
    <n v="8"/>
    <x v="7"/>
    <d v="2025-08-29T00:00:00"/>
    <n v="7"/>
    <s v="CUST7860"/>
    <s v="Vedika Tank"/>
    <x v="0"/>
    <n v="58"/>
    <s v="Senior"/>
    <s v="Hyderabad"/>
    <x v="10"/>
    <x v="1"/>
    <x v="1"/>
    <x v="18"/>
    <n v="5"/>
    <n v="18000"/>
    <n v="0"/>
    <x v="241"/>
    <x v="1"/>
    <n v="21555.66"/>
    <n v="0.23950733333333332"/>
    <x v="0"/>
    <s v="Card"/>
    <n v="4"/>
    <s v="No"/>
  </r>
  <r>
    <s v="ORD02424"/>
    <d v="2024-08-20T00:00:00"/>
    <s v="2024"/>
    <n v="8"/>
    <x v="7"/>
    <d v="2024-08-22T00:00:00"/>
    <n v="2"/>
    <s v="CUST7490"/>
    <s v="Ivan Gour"/>
    <x v="0"/>
    <n v="42"/>
    <s v="Senior"/>
    <s v="Pune"/>
    <x v="7"/>
    <x v="3"/>
    <x v="1"/>
    <x v="2"/>
    <n v="5"/>
    <n v="55000"/>
    <n v="15"/>
    <x v="358"/>
    <x v="1"/>
    <n v="81413.350000000006"/>
    <n v="0.34829240641711234"/>
    <x v="1"/>
    <s v="UPI"/>
    <n v="5"/>
    <s v="No"/>
  </r>
  <r>
    <s v="ORD02433"/>
    <d v="2024-08-13T00:00:00"/>
    <s v="2024"/>
    <n v="8"/>
    <x v="7"/>
    <d v="2024-08-20T00:00:00"/>
    <n v="7"/>
    <s v="CUST9618"/>
    <s v="Indranil Sachdev"/>
    <x v="1"/>
    <n v="39"/>
    <s v="Senior"/>
    <s v="Bhubaneswar"/>
    <x v="8"/>
    <x v="2"/>
    <x v="2"/>
    <x v="12"/>
    <n v="3"/>
    <n v="25000"/>
    <n v="15"/>
    <x v="153"/>
    <x v="1"/>
    <n v="13986.84"/>
    <n v="0.21940141176470587"/>
    <x v="1"/>
    <s v="Card"/>
    <n v="4"/>
    <s v="No"/>
  </r>
  <r>
    <s v="ORD02446"/>
    <d v="2025-08-25T00:00:00"/>
    <s v="2025"/>
    <n v="8"/>
    <x v="7"/>
    <d v="2025-08-26T00:00:00"/>
    <n v="1"/>
    <s v="CUST7780"/>
    <s v="Jhanvi Lall"/>
    <x v="1"/>
    <n v="45"/>
    <s v="Senior"/>
    <s v="Pune"/>
    <x v="7"/>
    <x v="3"/>
    <x v="1"/>
    <x v="10"/>
    <n v="3"/>
    <n v="25000"/>
    <n v="5"/>
    <x v="247"/>
    <x v="1"/>
    <n v="12572.54"/>
    <n v="0.17645670175438596"/>
    <x v="1"/>
    <s v="Card"/>
    <n v="1"/>
    <s v="No"/>
  </r>
  <r>
    <s v="ORD02459"/>
    <d v="2024-08-29T00:00:00"/>
    <s v="2024"/>
    <n v="8"/>
    <x v="7"/>
    <d v="2024-09-04T00:00:00"/>
    <n v="6"/>
    <s v="CUST9547"/>
    <s v="Anay Sane"/>
    <x v="0"/>
    <n v="23"/>
    <s v="Senior"/>
    <s v="Chennai"/>
    <x v="6"/>
    <x v="1"/>
    <x v="3"/>
    <x v="20"/>
    <n v="7"/>
    <n v="1500"/>
    <n v="10"/>
    <x v="161"/>
    <x v="0"/>
    <n v="1730.54"/>
    <n v="0.18312592592592591"/>
    <x v="2"/>
    <s v="Card"/>
    <n v="3"/>
    <s v="No"/>
  </r>
  <r>
    <s v="ORD02480"/>
    <d v="2025-08-13T00:00:00"/>
    <s v="2025"/>
    <n v="8"/>
    <x v="7"/>
    <d v="2025-08-14T00:00:00"/>
    <n v="1"/>
    <s v="CUST9421"/>
    <s v="Anya Chatterjee"/>
    <x v="0"/>
    <n v="35"/>
    <s v="Senior"/>
    <s v="Jaipur"/>
    <x v="2"/>
    <x v="0"/>
    <x v="3"/>
    <x v="6"/>
    <n v="3"/>
    <n v="1200"/>
    <n v="25"/>
    <x v="31"/>
    <x v="0"/>
    <n v="735.33"/>
    <n v="0.27234444444444444"/>
    <x v="1"/>
    <s v="Cash"/>
    <n v="5"/>
    <s v="No"/>
  </r>
  <r>
    <s v="ORD02497"/>
    <d v="2025-08-10T00:00:00"/>
    <s v="2025"/>
    <n v="8"/>
    <x v="7"/>
    <d v="2025-08-17T00:00:00"/>
    <n v="7"/>
    <s v="CUST7856"/>
    <s v="Biju Sem"/>
    <x v="1"/>
    <n v="19"/>
    <s v="Teen"/>
    <s v="Jaipur"/>
    <x v="2"/>
    <x v="0"/>
    <x v="3"/>
    <x v="6"/>
    <n v="3"/>
    <n v="1200"/>
    <n v="5"/>
    <x v="144"/>
    <x v="0"/>
    <n v="498.44"/>
    <n v="0.14574269005847953"/>
    <x v="1"/>
    <s v="Cash"/>
    <n v="5"/>
    <s v="No"/>
  </r>
  <r>
    <s v="ORD02529"/>
    <d v="2025-08-28T00:00:00"/>
    <s v="2025"/>
    <n v="8"/>
    <x v="7"/>
    <d v="2025-09-03T00:00:00"/>
    <n v="6"/>
    <s v="CUST1929"/>
    <s v="Mohanlal Raval"/>
    <x v="1"/>
    <n v="62"/>
    <s v="Senior"/>
    <s v="Bengaluru"/>
    <x v="1"/>
    <x v="1"/>
    <x v="0"/>
    <x v="23"/>
    <n v="7"/>
    <n v="900"/>
    <n v="25"/>
    <x v="472"/>
    <x v="0"/>
    <n v="1424.58"/>
    <n v="0.30149841269841271"/>
    <x v="1"/>
    <s v="Cash"/>
    <n v="5"/>
    <s v="No"/>
  </r>
  <r>
    <s v="ORD02550"/>
    <d v="2024-08-25T00:00:00"/>
    <s v="2024"/>
    <n v="8"/>
    <x v="7"/>
    <d v="2024-08-31T00:00:00"/>
    <n v="6"/>
    <s v="CUST6536"/>
    <s v="Jivika Brar"/>
    <x v="0"/>
    <n v="48"/>
    <s v="Senior"/>
    <s v="Chennai"/>
    <x v="6"/>
    <x v="1"/>
    <x v="0"/>
    <x v="4"/>
    <n v="7"/>
    <n v="3200"/>
    <n v="0"/>
    <x v="213"/>
    <x v="1"/>
    <n v="4416.58"/>
    <n v="0.19716875"/>
    <x v="0"/>
    <s v="UPI"/>
    <n v="2"/>
    <s v="Yes"/>
  </r>
  <r>
    <s v="ORD02551"/>
    <d v="2024-08-17T00:00:00"/>
    <s v="2024"/>
    <n v="8"/>
    <x v="7"/>
    <d v="2024-08-22T00:00:00"/>
    <n v="5"/>
    <s v="CUST4710"/>
    <s v="Amira Banerjee"/>
    <x v="1"/>
    <n v="46"/>
    <s v="Senior"/>
    <s v="Bengaluru"/>
    <x v="1"/>
    <x v="1"/>
    <x v="1"/>
    <x v="1"/>
    <n v="3"/>
    <n v="40000"/>
    <n v="25"/>
    <x v="241"/>
    <x v="1"/>
    <n v="23586.26"/>
    <n v="0.26206955555555556"/>
    <x v="1"/>
    <s v="UPI"/>
    <n v="2"/>
    <s v="No"/>
  </r>
  <r>
    <s v="ORD02576"/>
    <d v="2024-08-29T00:00:00"/>
    <s v="2024"/>
    <n v="8"/>
    <x v="7"/>
    <d v="2024-08-30T00:00:00"/>
    <n v="1"/>
    <s v="CUST3710"/>
    <s v="Madhav Boase"/>
    <x v="0"/>
    <n v="62"/>
    <s v="Senior"/>
    <s v="Patna"/>
    <x v="9"/>
    <x v="2"/>
    <x v="2"/>
    <x v="12"/>
    <n v="2"/>
    <n v="25000"/>
    <n v="5"/>
    <x v="83"/>
    <x v="1"/>
    <n v="20719.419999999998"/>
    <n v="0.43619831578947366"/>
    <x v="0"/>
    <s v="Cash"/>
    <n v="3"/>
    <s v="No"/>
  </r>
  <r>
    <s v="ORD02601"/>
    <d v="2024-08-06T00:00:00"/>
    <s v="2024"/>
    <n v="8"/>
    <x v="7"/>
    <d v="2024-08-09T00:00:00"/>
    <n v="3"/>
    <s v="CUST1481"/>
    <s v="Raunak Doctor"/>
    <x v="0"/>
    <n v="44"/>
    <s v="Senior"/>
    <s v="Bhubaneswar"/>
    <x v="8"/>
    <x v="2"/>
    <x v="4"/>
    <x v="16"/>
    <n v="2"/>
    <n v="800"/>
    <n v="0"/>
    <x v="339"/>
    <x v="0"/>
    <n v="614.16999999999996"/>
    <n v="0.38385624999999995"/>
    <x v="2"/>
    <s v="Card"/>
    <n v="3"/>
    <s v="No"/>
  </r>
  <r>
    <s v="ORD02608"/>
    <d v="2024-08-25T00:00:00"/>
    <s v="2024"/>
    <n v="8"/>
    <x v="7"/>
    <d v="2024-08-29T00:00:00"/>
    <n v="4"/>
    <s v="CUST7636"/>
    <s v="Anya Lata"/>
    <x v="0"/>
    <n v="65"/>
    <s v="Senior"/>
    <s v="Patna"/>
    <x v="9"/>
    <x v="2"/>
    <x v="2"/>
    <x v="3"/>
    <n v="5"/>
    <n v="7000"/>
    <n v="20"/>
    <x v="4"/>
    <x v="1"/>
    <n v="9642.99"/>
    <n v="0.34439249999999999"/>
    <x v="0"/>
    <s v="Card"/>
    <n v="3"/>
    <s v="Yes"/>
  </r>
  <r>
    <s v="ORD02621"/>
    <d v="2024-08-10T00:00:00"/>
    <s v="2024"/>
    <n v="8"/>
    <x v="7"/>
    <d v="2024-08-14T00:00:00"/>
    <n v="4"/>
    <s v="CUST6695"/>
    <s v="Heer Khare"/>
    <x v="0"/>
    <n v="48"/>
    <s v="Senior"/>
    <s v="Pune"/>
    <x v="7"/>
    <x v="3"/>
    <x v="4"/>
    <x v="8"/>
    <n v="7"/>
    <n v="3500"/>
    <n v="10"/>
    <x v="438"/>
    <x v="1"/>
    <n v="6514.13"/>
    <n v="0.29542539682539681"/>
    <x v="0"/>
    <s v="Cash"/>
    <n v="4"/>
    <s v="No"/>
  </r>
  <r>
    <s v="ORD02652"/>
    <d v="2024-08-05T00:00:00"/>
    <s v="2024"/>
    <n v="8"/>
    <x v="7"/>
    <d v="2024-08-10T00:00:00"/>
    <n v="5"/>
    <s v="CUST1664"/>
    <s v="Indrans Malhotra"/>
    <x v="1"/>
    <n v="28"/>
    <s v="Senior"/>
    <s v="Patna"/>
    <x v="9"/>
    <x v="2"/>
    <x v="4"/>
    <x v="16"/>
    <n v="3"/>
    <n v="800"/>
    <n v="5"/>
    <x v="256"/>
    <x v="0"/>
    <n v="990.03"/>
    <n v="0.43422368421052632"/>
    <x v="1"/>
    <s v="UPI"/>
    <n v="5"/>
    <s v="No"/>
  </r>
  <r>
    <s v="ORD02666"/>
    <d v="2024-08-12T00:00:00"/>
    <s v="2024"/>
    <n v="8"/>
    <x v="7"/>
    <d v="2024-08-16T00:00:00"/>
    <n v="4"/>
    <s v="CUST2740"/>
    <s v="Raunak Lalla"/>
    <x v="0"/>
    <n v="62"/>
    <s v="Senior"/>
    <s v="Chennai"/>
    <x v="6"/>
    <x v="1"/>
    <x v="3"/>
    <x v="20"/>
    <n v="1"/>
    <n v="1500"/>
    <n v="25"/>
    <x v="367"/>
    <x v="0"/>
    <n v="415.86"/>
    <n v="0.36965333333333333"/>
    <x v="1"/>
    <s v="UPI"/>
    <n v="1"/>
    <s v="No"/>
  </r>
  <r>
    <s v="ORD02675"/>
    <d v="2024-08-21T00:00:00"/>
    <s v="2024"/>
    <n v="8"/>
    <x v="7"/>
    <d v="2024-08-27T00:00:00"/>
    <n v="6"/>
    <s v="CUST1665"/>
    <s v="Rati Ram"/>
    <x v="1"/>
    <n v="34"/>
    <s v="Senior"/>
    <s v="Chennai"/>
    <x v="6"/>
    <x v="1"/>
    <x v="0"/>
    <x v="23"/>
    <n v="2"/>
    <n v="900"/>
    <n v="10"/>
    <x v="29"/>
    <x v="0"/>
    <n v="647.88"/>
    <n v="0.39992592592592591"/>
    <x v="0"/>
    <s v="Cash"/>
    <n v="5"/>
    <s v="No"/>
  </r>
  <r>
    <s v="ORD02714"/>
    <d v="2024-08-27T00:00:00"/>
    <s v="2024"/>
    <n v="8"/>
    <x v="7"/>
    <d v="2024-09-01T00:00:00"/>
    <n v="5"/>
    <s v="CUST5878"/>
    <s v="Shaan Bhardwaj"/>
    <x v="0"/>
    <n v="45"/>
    <s v="Senior"/>
    <s v="Jaipur"/>
    <x v="2"/>
    <x v="0"/>
    <x v="2"/>
    <x v="15"/>
    <n v="4"/>
    <n v="15000"/>
    <n v="20"/>
    <x v="96"/>
    <x v="1"/>
    <n v="11403.54"/>
    <n v="0.23757375000000003"/>
    <x v="2"/>
    <s v="UPI"/>
    <n v="4"/>
    <s v="No"/>
  </r>
  <r>
    <s v="ORD02721"/>
    <d v="2024-08-30T00:00:00"/>
    <s v="2024"/>
    <n v="8"/>
    <x v="7"/>
    <d v="2024-09-04T00:00:00"/>
    <n v="5"/>
    <s v="CUST4202"/>
    <s v="Vanya Barman"/>
    <x v="0"/>
    <n v="49"/>
    <s v="Senior"/>
    <s v="Jaipur"/>
    <x v="2"/>
    <x v="0"/>
    <x v="1"/>
    <x v="2"/>
    <n v="2"/>
    <n v="55000"/>
    <n v="25"/>
    <x v="385"/>
    <x v="1"/>
    <n v="27433.31"/>
    <n v="0.33252496969696971"/>
    <x v="0"/>
    <s v="Cash"/>
    <n v="5"/>
    <s v="Yes"/>
  </r>
  <r>
    <s v="ORD02742"/>
    <d v="2025-08-28T00:00:00"/>
    <s v="2025"/>
    <n v="8"/>
    <x v="7"/>
    <d v="2025-08-30T00:00:00"/>
    <n v="2"/>
    <s v="CUST9812"/>
    <s v="Uthkarsh Vora"/>
    <x v="1"/>
    <n v="46"/>
    <s v="Senior"/>
    <s v="Lucknow"/>
    <x v="0"/>
    <x v="0"/>
    <x v="4"/>
    <x v="24"/>
    <n v="4"/>
    <n v="1200"/>
    <n v="0"/>
    <x v="7"/>
    <x v="0"/>
    <n v="1776.96"/>
    <n v="0.37020000000000003"/>
    <x v="0"/>
    <s v="UPI"/>
    <n v="5"/>
    <s v="No"/>
  </r>
  <r>
    <s v="ORD02744"/>
    <d v="2025-08-05T00:00:00"/>
    <s v="2025"/>
    <n v="8"/>
    <x v="7"/>
    <d v="2025-08-07T00:00:00"/>
    <n v="2"/>
    <s v="CUST2928"/>
    <s v="Biju Kakar"/>
    <x v="1"/>
    <n v="53"/>
    <s v="Senior"/>
    <s v="Lucknow"/>
    <x v="0"/>
    <x v="0"/>
    <x v="2"/>
    <x v="7"/>
    <n v="5"/>
    <n v="5000"/>
    <n v="5"/>
    <x v="379"/>
    <x v="1"/>
    <n v="4541.59"/>
    <n v="0.19122484210526317"/>
    <x v="1"/>
    <s v="Cash"/>
    <n v="1"/>
    <s v="No"/>
  </r>
  <r>
    <s v="ORD02754"/>
    <d v="2025-08-25T00:00:00"/>
    <s v="2025"/>
    <n v="8"/>
    <x v="7"/>
    <d v="2025-08-28T00:00:00"/>
    <n v="3"/>
    <s v="CUST4025"/>
    <s v="Tejas Bahl"/>
    <x v="1"/>
    <n v="41"/>
    <s v="Senior"/>
    <s v="Bhubaneswar"/>
    <x v="8"/>
    <x v="2"/>
    <x v="3"/>
    <x v="22"/>
    <n v="2"/>
    <n v="300"/>
    <n v="10"/>
    <x v="397"/>
    <x v="0"/>
    <n v="71.91"/>
    <n v="0.13316666666666666"/>
    <x v="2"/>
    <s v="Cash"/>
    <n v="5"/>
    <s v="Yes"/>
  </r>
  <r>
    <s v="ORD02780"/>
    <d v="2024-08-13T00:00:00"/>
    <s v="2024"/>
    <n v="8"/>
    <x v="7"/>
    <d v="2024-08-17T00:00:00"/>
    <n v="4"/>
    <s v="CUST4404"/>
    <s v="Lakshit Arya"/>
    <x v="0"/>
    <n v="49"/>
    <s v="Senior"/>
    <s v="Patna"/>
    <x v="9"/>
    <x v="2"/>
    <x v="0"/>
    <x v="23"/>
    <n v="1"/>
    <n v="900"/>
    <n v="15"/>
    <x v="74"/>
    <x v="0"/>
    <n v="163.38999999999999"/>
    <n v="0.21358169934640522"/>
    <x v="0"/>
    <s v="UPI"/>
    <n v="1"/>
    <s v="No"/>
  </r>
  <r>
    <s v="ORD02800"/>
    <d v="2025-08-04T00:00:00"/>
    <s v="2025"/>
    <n v="8"/>
    <x v="7"/>
    <d v="2025-08-09T00:00:00"/>
    <n v="5"/>
    <s v="CUST5862"/>
    <s v="Kimaya Thakkar"/>
    <x v="0"/>
    <n v="27"/>
    <s v="Senior"/>
    <s v="Bengaluru"/>
    <x v="1"/>
    <x v="1"/>
    <x v="0"/>
    <x v="19"/>
    <n v="1"/>
    <n v="1200"/>
    <n v="5"/>
    <x v="179"/>
    <x v="0"/>
    <n v="404.71"/>
    <n v="0.35500877192982455"/>
    <x v="0"/>
    <s v="Cash"/>
    <n v="4"/>
    <s v="No"/>
  </r>
  <r>
    <s v="ORD02812"/>
    <d v="2024-08-18T00:00:00"/>
    <s v="2024"/>
    <n v="8"/>
    <x v="7"/>
    <d v="2024-08-23T00:00:00"/>
    <n v="5"/>
    <s v="CUST8145"/>
    <s v="Nirvi D’Alia"/>
    <x v="0"/>
    <n v="65"/>
    <s v="Senior"/>
    <s v="Bengaluru"/>
    <x v="1"/>
    <x v="1"/>
    <x v="1"/>
    <x v="18"/>
    <n v="4"/>
    <n v="18000"/>
    <n v="15"/>
    <x v="422"/>
    <x v="1"/>
    <n v="9580.67"/>
    <n v="0.1565468954248366"/>
    <x v="1"/>
    <s v="UPI"/>
    <n v="5"/>
    <s v="No"/>
  </r>
  <r>
    <s v="ORD02815"/>
    <d v="2025-08-29T00:00:00"/>
    <s v="2025"/>
    <n v="8"/>
    <x v="7"/>
    <d v="2025-08-31T00:00:00"/>
    <n v="2"/>
    <s v="CUST2647"/>
    <s v="Nehmat Kapadia"/>
    <x v="0"/>
    <n v="54"/>
    <s v="Senior"/>
    <s v="Ahmedabad"/>
    <x v="5"/>
    <x v="3"/>
    <x v="3"/>
    <x v="21"/>
    <n v="7"/>
    <n v="60"/>
    <n v="10"/>
    <x v="258"/>
    <x v="0"/>
    <n v="112.68"/>
    <n v="0.29809523809523814"/>
    <x v="1"/>
    <s v="UPI"/>
    <n v="4"/>
    <s v="No"/>
  </r>
  <r>
    <s v="ORD02820"/>
    <d v="2024-08-14T00:00:00"/>
    <s v="2024"/>
    <n v="8"/>
    <x v="7"/>
    <d v="2024-08-19T00:00:00"/>
    <n v="5"/>
    <s v="CUST4853"/>
    <s v="Azad Bath"/>
    <x v="1"/>
    <n v="42"/>
    <s v="Senior"/>
    <s v="Kolkata"/>
    <x v="3"/>
    <x v="2"/>
    <x v="0"/>
    <x v="11"/>
    <n v="8"/>
    <n v="4000"/>
    <n v="0"/>
    <x v="25"/>
    <x v="1"/>
    <n v="12412.63"/>
    <n v="0.3878946875"/>
    <x v="2"/>
    <s v="Cash"/>
    <n v="2"/>
    <s v="No"/>
  </r>
  <r>
    <s v="ORD02822"/>
    <d v="2025-08-12T00:00:00"/>
    <s v="2025"/>
    <n v="8"/>
    <x v="7"/>
    <d v="2025-08-17T00:00:00"/>
    <n v="5"/>
    <s v="CUST4099"/>
    <s v="Kashvi Setty"/>
    <x v="0"/>
    <n v="41"/>
    <s v="Senior"/>
    <s v="Mumbai"/>
    <x v="7"/>
    <x v="3"/>
    <x v="1"/>
    <x v="10"/>
    <n v="2"/>
    <n v="25000"/>
    <n v="5"/>
    <x v="83"/>
    <x v="1"/>
    <n v="8662.6"/>
    <n v="0.18237052631578948"/>
    <x v="2"/>
    <s v="UPI"/>
    <n v="4"/>
    <s v="No"/>
  </r>
  <r>
    <s v="ORD02828"/>
    <d v="2024-08-14T00:00:00"/>
    <s v="2024"/>
    <n v="8"/>
    <x v="7"/>
    <d v="2024-08-16T00:00:00"/>
    <n v="2"/>
    <s v="CUST6730"/>
    <s v="Raunak Chauhan"/>
    <x v="0"/>
    <n v="50"/>
    <s v="Senior"/>
    <s v="Patna"/>
    <x v="9"/>
    <x v="2"/>
    <x v="1"/>
    <x v="2"/>
    <n v="6"/>
    <n v="55000"/>
    <n v="15"/>
    <x v="353"/>
    <x v="1"/>
    <n v="91695.05"/>
    <n v="0.32689857397504457"/>
    <x v="0"/>
    <s v="Card"/>
    <n v="5"/>
    <s v="No"/>
  </r>
  <r>
    <s v="ORD02840"/>
    <d v="2025-08-23T00:00:00"/>
    <s v="2025"/>
    <n v="8"/>
    <x v="7"/>
    <d v="2025-08-27T00:00:00"/>
    <n v="4"/>
    <s v="CUST5146"/>
    <s v="Renee Deo"/>
    <x v="0"/>
    <n v="51"/>
    <s v="Senior"/>
    <s v="Patna"/>
    <x v="9"/>
    <x v="2"/>
    <x v="4"/>
    <x v="8"/>
    <n v="2"/>
    <n v="3500"/>
    <n v="5"/>
    <x v="303"/>
    <x v="0"/>
    <n v="2484.33"/>
    <n v="0.37358345864661652"/>
    <x v="0"/>
    <s v="Cash"/>
    <n v="2"/>
    <s v="No"/>
  </r>
  <r>
    <s v="ORD02849"/>
    <d v="2024-08-18T00:00:00"/>
    <s v="2024"/>
    <n v="8"/>
    <x v="7"/>
    <d v="2024-08-21T00:00:00"/>
    <n v="3"/>
    <s v="CUST7596"/>
    <s v="Nehmat Goda"/>
    <x v="0"/>
    <n v="33"/>
    <s v="Senior"/>
    <s v="Pune"/>
    <x v="7"/>
    <x v="3"/>
    <x v="2"/>
    <x v="12"/>
    <n v="5"/>
    <n v="25000"/>
    <n v="25"/>
    <x v="344"/>
    <x v="1"/>
    <n v="10265.99"/>
    <n v="0.10950389333333332"/>
    <x v="1"/>
    <s v="Cash"/>
    <n v="2"/>
    <s v="No"/>
  </r>
  <r>
    <s v="ORD02856"/>
    <d v="2025-08-06T00:00:00"/>
    <s v="2025"/>
    <n v="8"/>
    <x v="7"/>
    <d v="2025-08-08T00:00:00"/>
    <n v="2"/>
    <s v="CUST6227"/>
    <s v="Lakshay Badal"/>
    <x v="0"/>
    <n v="32"/>
    <s v="Senior"/>
    <s v="Lucknow"/>
    <x v="0"/>
    <x v="0"/>
    <x v="1"/>
    <x v="18"/>
    <n v="3"/>
    <n v="18000"/>
    <n v="20"/>
    <x v="350"/>
    <x v="1"/>
    <n v="10722.44"/>
    <n v="0.24820462962962964"/>
    <x v="1"/>
    <s v="Cash"/>
    <n v="4"/>
    <s v="No"/>
  </r>
  <r>
    <s v="ORD02867"/>
    <d v="2024-08-12T00:00:00"/>
    <s v="2024"/>
    <n v="8"/>
    <x v="7"/>
    <d v="2024-08-13T00:00:00"/>
    <n v="1"/>
    <s v="CUST9623"/>
    <s v="Misha Ravel"/>
    <x v="0"/>
    <n v="40"/>
    <s v="Senior"/>
    <s v="Pune"/>
    <x v="7"/>
    <x v="3"/>
    <x v="3"/>
    <x v="17"/>
    <n v="3"/>
    <n v="450"/>
    <n v="0"/>
    <x v="27"/>
    <x v="0"/>
    <n v="574.14"/>
    <n v="0.42528888888888888"/>
    <x v="0"/>
    <s v="Cash"/>
    <n v="2"/>
    <s v="No"/>
  </r>
  <r>
    <s v="ORD02885"/>
    <d v="2024-08-30T00:00:00"/>
    <s v="2024"/>
    <n v="8"/>
    <x v="7"/>
    <d v="2024-09-05T00:00:00"/>
    <n v="6"/>
    <s v="CUST6705"/>
    <s v="Raghav Khare"/>
    <x v="1"/>
    <n v="32"/>
    <s v="Senior"/>
    <s v="Bhubaneswar"/>
    <x v="8"/>
    <x v="2"/>
    <x v="4"/>
    <x v="8"/>
    <n v="5"/>
    <n v="3500"/>
    <n v="0"/>
    <x v="239"/>
    <x v="1"/>
    <n v="5117.67"/>
    <n v="0.29243828571428571"/>
    <x v="1"/>
    <s v="UPI"/>
    <n v="5"/>
    <s v="No"/>
  </r>
  <r>
    <s v="ORD02894"/>
    <d v="2025-08-06T00:00:00"/>
    <s v="2025"/>
    <n v="8"/>
    <x v="7"/>
    <d v="2025-08-13T00:00:00"/>
    <n v="7"/>
    <s v="CUST5725"/>
    <s v="Parinaaz Ganesh"/>
    <x v="0"/>
    <n v="26"/>
    <s v="Senior"/>
    <s v="Mumbai"/>
    <x v="7"/>
    <x v="3"/>
    <x v="1"/>
    <x v="5"/>
    <n v="6"/>
    <n v="2000"/>
    <n v="25"/>
    <x v="51"/>
    <x v="0"/>
    <n v="2856.29"/>
    <n v="0.31736555555555557"/>
    <x v="2"/>
    <s v="Card"/>
    <n v="3"/>
    <s v="Yes"/>
  </r>
  <r>
    <s v="ORD02949"/>
    <d v="2024-08-03T00:00:00"/>
    <s v="2024"/>
    <n v="8"/>
    <x v="7"/>
    <d v="2024-08-09T00:00:00"/>
    <n v="6"/>
    <s v="CUST1110"/>
    <s v="Mannat Wali"/>
    <x v="1"/>
    <n v="63"/>
    <s v="Senior"/>
    <s v="Pune"/>
    <x v="7"/>
    <x v="3"/>
    <x v="0"/>
    <x v="23"/>
    <n v="6"/>
    <n v="900"/>
    <n v="15"/>
    <x v="187"/>
    <x v="0"/>
    <n v="1337.15"/>
    <n v="0.29131808278867105"/>
    <x v="1"/>
    <s v="UPI"/>
    <n v="4"/>
    <s v="Yes"/>
  </r>
  <r>
    <s v="ORD02952"/>
    <d v="2025-08-28T00:00:00"/>
    <s v="2025"/>
    <n v="8"/>
    <x v="7"/>
    <d v="2025-09-04T00:00:00"/>
    <n v="7"/>
    <s v="CUST5123"/>
    <s v="Prerak Hayer"/>
    <x v="1"/>
    <n v="43"/>
    <s v="Senior"/>
    <s v="Hyderabad"/>
    <x v="10"/>
    <x v="1"/>
    <x v="0"/>
    <x v="23"/>
    <n v="3"/>
    <n v="900"/>
    <n v="0"/>
    <x v="31"/>
    <x v="0"/>
    <n v="742.37"/>
    <n v="0.27495185185185184"/>
    <x v="2"/>
    <s v="Cash"/>
    <n v="3"/>
    <s v="No"/>
  </r>
  <r>
    <s v="ORD02959"/>
    <d v="2024-08-20T00:00:00"/>
    <s v="2024"/>
    <n v="8"/>
    <x v="7"/>
    <d v="2024-08-23T00:00:00"/>
    <n v="3"/>
    <s v="CUST3514"/>
    <s v="Sumer Devi"/>
    <x v="1"/>
    <n v="24"/>
    <s v="Senior"/>
    <s v="Ahmedabad"/>
    <x v="5"/>
    <x v="3"/>
    <x v="1"/>
    <x v="5"/>
    <n v="4"/>
    <n v="2000"/>
    <n v="15"/>
    <x v="44"/>
    <x v="0"/>
    <n v="1611.5"/>
    <n v="0.23698529411764707"/>
    <x v="1"/>
    <s v="Cash"/>
    <n v="3"/>
    <s v="No"/>
  </r>
  <r>
    <s v="ORD02961"/>
    <d v="2024-08-22T00:00:00"/>
    <s v="2024"/>
    <n v="8"/>
    <x v="7"/>
    <d v="2024-08-27T00:00:00"/>
    <n v="5"/>
    <s v="CUST8078"/>
    <s v="Aarav Arora"/>
    <x v="0"/>
    <n v="60"/>
    <s v="Senior"/>
    <s v="Mumbai"/>
    <x v="7"/>
    <x v="3"/>
    <x v="0"/>
    <x v="11"/>
    <n v="6"/>
    <n v="4000"/>
    <n v="25"/>
    <x v="85"/>
    <x v="1"/>
    <n v="2523.08"/>
    <n v="0.14017111111111111"/>
    <x v="0"/>
    <s v="Card"/>
    <n v="5"/>
    <s v="No"/>
  </r>
  <r>
    <s v="ORD02964"/>
    <d v="2025-08-06T00:00:00"/>
    <s v="2025"/>
    <n v="8"/>
    <x v="7"/>
    <d v="2025-08-13T00:00:00"/>
    <n v="7"/>
    <s v="CUST6929"/>
    <s v="Nakul Butala"/>
    <x v="0"/>
    <n v="49"/>
    <s v="Senior"/>
    <s v="Kolkata"/>
    <x v="3"/>
    <x v="2"/>
    <x v="3"/>
    <x v="20"/>
    <n v="7"/>
    <n v="1500"/>
    <n v="15"/>
    <x v="470"/>
    <x v="0"/>
    <n v="2252.61"/>
    <n v="0.25239327731092437"/>
    <x v="2"/>
    <s v="Card"/>
    <n v="5"/>
    <s v="No"/>
  </r>
  <r>
    <s v="ORD02975"/>
    <d v="2024-08-02T00:00:00"/>
    <s v="2024"/>
    <n v="8"/>
    <x v="7"/>
    <d v="2024-08-05T00:00:00"/>
    <n v="3"/>
    <s v="CUST8670"/>
    <s v="Purab Kapoor"/>
    <x v="0"/>
    <n v="29"/>
    <s v="Senior"/>
    <s v="Delhi"/>
    <x v="4"/>
    <x v="0"/>
    <x v="3"/>
    <x v="22"/>
    <n v="2"/>
    <n v="300"/>
    <n v="10"/>
    <x v="397"/>
    <x v="0"/>
    <n v="74.540000000000006"/>
    <n v="0.13803703703703704"/>
    <x v="1"/>
    <s v="Cash"/>
    <n v="2"/>
    <s v="No"/>
  </r>
  <r>
    <s v="ORD02987"/>
    <d v="2024-08-10T00:00:00"/>
    <s v="2024"/>
    <n v="8"/>
    <x v="7"/>
    <d v="2024-08-17T00:00:00"/>
    <n v="7"/>
    <s v="CUST9656"/>
    <s v="Samaira Aggarwal"/>
    <x v="1"/>
    <n v="22"/>
    <s v="Senior"/>
    <s v="Ahmedabad"/>
    <x v="5"/>
    <x v="3"/>
    <x v="4"/>
    <x v="13"/>
    <n v="4"/>
    <n v="4500"/>
    <n v="10"/>
    <x v="404"/>
    <x v="1"/>
    <n v="6603.43"/>
    <n v="0.40761913580246917"/>
    <x v="0"/>
    <s v="Card"/>
    <n v="3"/>
    <s v="No"/>
  </r>
  <r>
    <s v="ORD03047"/>
    <d v="2025-08-22T00:00:00"/>
    <s v="2025"/>
    <n v="8"/>
    <x v="7"/>
    <d v="2025-08-27T00:00:00"/>
    <n v="5"/>
    <s v="CUST2503"/>
    <s v="Zoya Vyas"/>
    <x v="0"/>
    <n v="34"/>
    <s v="Senior"/>
    <s v="Delhi"/>
    <x v="4"/>
    <x v="0"/>
    <x v="4"/>
    <x v="9"/>
    <n v="8"/>
    <n v="1800"/>
    <n v="20"/>
    <x v="54"/>
    <x v="1"/>
    <n v="2603.71"/>
    <n v="0.22601649305555555"/>
    <x v="0"/>
    <s v="Card"/>
    <n v="4"/>
    <s v="No"/>
  </r>
  <r>
    <s v="ORD03055"/>
    <d v="2024-08-10T00:00:00"/>
    <s v="2024"/>
    <n v="8"/>
    <x v="7"/>
    <d v="2024-08-12T00:00:00"/>
    <n v="2"/>
    <s v="CUST9736"/>
    <s v="Dharmajan Wable"/>
    <x v="1"/>
    <n v="22"/>
    <s v="Senior"/>
    <s v="Patna"/>
    <x v="9"/>
    <x v="2"/>
    <x v="4"/>
    <x v="24"/>
    <n v="6"/>
    <n v="1200"/>
    <n v="5"/>
    <x v="36"/>
    <x v="0"/>
    <n v="1835.95"/>
    <n v="0.26841374269005847"/>
    <x v="1"/>
    <s v="Cash"/>
    <n v="3"/>
    <s v="No"/>
  </r>
  <r>
    <s v="ORD03060"/>
    <d v="2024-08-23T00:00:00"/>
    <s v="2024"/>
    <n v="8"/>
    <x v="7"/>
    <d v="2024-08-29T00:00:00"/>
    <n v="6"/>
    <s v="CUST1247"/>
    <s v="Hunar Wali"/>
    <x v="1"/>
    <n v="31"/>
    <s v="Senior"/>
    <s v="Ahmedabad"/>
    <x v="5"/>
    <x v="3"/>
    <x v="4"/>
    <x v="13"/>
    <n v="7"/>
    <n v="4500"/>
    <n v="0"/>
    <x v="103"/>
    <x v="1"/>
    <n v="4178.03"/>
    <n v="0.13263587301587301"/>
    <x v="2"/>
    <s v="Card"/>
    <n v="3"/>
    <s v="No"/>
  </r>
  <r>
    <s v="ORD03062"/>
    <d v="2025-08-21T00:00:00"/>
    <s v="2025"/>
    <n v="8"/>
    <x v="7"/>
    <d v="2025-08-28T00:00:00"/>
    <n v="7"/>
    <s v="CUST3140"/>
    <s v="Vardaniya Krish"/>
    <x v="1"/>
    <n v="40"/>
    <s v="Senior"/>
    <s v="Kolkata"/>
    <x v="3"/>
    <x v="2"/>
    <x v="4"/>
    <x v="16"/>
    <n v="6"/>
    <n v="800"/>
    <n v="20"/>
    <x v="77"/>
    <x v="0"/>
    <n v="876.98"/>
    <n v="0.22838020833333333"/>
    <x v="2"/>
    <s v="UPI"/>
    <n v="3"/>
    <s v="No"/>
  </r>
  <r>
    <s v="ORD03093"/>
    <d v="2025-08-09T00:00:00"/>
    <s v="2025"/>
    <n v="8"/>
    <x v="7"/>
    <d v="2025-08-14T00:00:00"/>
    <n v="5"/>
    <s v="CUST5940"/>
    <s v="Jayan Kala"/>
    <x v="0"/>
    <n v="54"/>
    <s v="Senior"/>
    <s v="Mumbai"/>
    <x v="7"/>
    <x v="3"/>
    <x v="3"/>
    <x v="20"/>
    <n v="7"/>
    <n v="1500"/>
    <n v="10"/>
    <x v="161"/>
    <x v="0"/>
    <n v="2905.25"/>
    <n v="0.30743386243386245"/>
    <x v="0"/>
    <s v="UPI"/>
    <n v="1"/>
    <s v="No"/>
  </r>
  <r>
    <s v="ORD03105"/>
    <d v="2024-08-14T00:00:00"/>
    <s v="2024"/>
    <n v="8"/>
    <x v="7"/>
    <d v="2024-08-16T00:00:00"/>
    <n v="2"/>
    <s v="CUST2099"/>
    <s v="Shray Kannan"/>
    <x v="1"/>
    <n v="30"/>
    <s v="Senior"/>
    <s v="Bhubaneswar"/>
    <x v="8"/>
    <x v="2"/>
    <x v="1"/>
    <x v="2"/>
    <n v="2"/>
    <n v="55000"/>
    <n v="25"/>
    <x v="385"/>
    <x v="1"/>
    <n v="10267.85"/>
    <n v="0.12445878787878788"/>
    <x v="0"/>
    <s v="UPI"/>
    <n v="5"/>
    <s v="No"/>
  </r>
  <r>
    <s v="ORD03111"/>
    <d v="2025-08-24T00:00:00"/>
    <s v="2025"/>
    <n v="8"/>
    <x v="7"/>
    <d v="2025-08-26T00:00:00"/>
    <n v="2"/>
    <s v="CUST5653"/>
    <s v="Uthkarsh Chada"/>
    <x v="1"/>
    <n v="52"/>
    <s v="Senior"/>
    <s v="Kolkata"/>
    <x v="3"/>
    <x v="2"/>
    <x v="1"/>
    <x v="18"/>
    <n v="6"/>
    <n v="18000"/>
    <n v="5"/>
    <x v="471"/>
    <x v="1"/>
    <n v="17466.330000000002"/>
    <n v="0.17023713450292399"/>
    <x v="2"/>
    <s v="Cash"/>
    <n v="5"/>
    <s v="No"/>
  </r>
  <r>
    <s v="ORD03153"/>
    <d v="2025-08-22T00:00:00"/>
    <s v="2025"/>
    <n v="8"/>
    <x v="7"/>
    <d v="2025-08-24T00:00:00"/>
    <n v="2"/>
    <s v="CUST6347"/>
    <s v="Seher Sarraf"/>
    <x v="1"/>
    <n v="57"/>
    <s v="Senior"/>
    <s v="Hyderabad"/>
    <x v="10"/>
    <x v="1"/>
    <x v="4"/>
    <x v="13"/>
    <n v="7"/>
    <n v="4500"/>
    <n v="10"/>
    <x v="253"/>
    <x v="1"/>
    <n v="8361.5499999999993"/>
    <n v="0.29494003527336859"/>
    <x v="1"/>
    <s v="Cash"/>
    <n v="4"/>
    <s v="No"/>
  </r>
  <r>
    <s v="ORD03165"/>
    <d v="2025-08-09T00:00:00"/>
    <s v="2025"/>
    <n v="8"/>
    <x v="7"/>
    <d v="2025-08-12T00:00:00"/>
    <n v="3"/>
    <s v="CUST5359"/>
    <s v="Ryan Wadhwa"/>
    <x v="1"/>
    <n v="18"/>
    <s v="Teen"/>
    <s v="Jaipur"/>
    <x v="2"/>
    <x v="0"/>
    <x v="1"/>
    <x v="2"/>
    <n v="1"/>
    <n v="55000"/>
    <n v="25"/>
    <x v="26"/>
    <x v="1"/>
    <n v="11862.71"/>
    <n v="0.28758084848484844"/>
    <x v="0"/>
    <s v="Card"/>
    <n v="2"/>
    <s v="No"/>
  </r>
  <r>
    <s v="ORD03175"/>
    <d v="2024-08-11T00:00:00"/>
    <s v="2024"/>
    <n v="8"/>
    <x v="7"/>
    <d v="2024-08-14T00:00:00"/>
    <n v="3"/>
    <s v="CUST1454"/>
    <s v="Hunar Ranganathan"/>
    <x v="1"/>
    <n v="25"/>
    <s v="Senior"/>
    <s v="Lucknow"/>
    <x v="0"/>
    <x v="0"/>
    <x v="2"/>
    <x v="15"/>
    <n v="8"/>
    <n v="15000"/>
    <n v="15"/>
    <x v="140"/>
    <x v="1"/>
    <n v="39816.879999999997"/>
    <n v="0.39036156862745097"/>
    <x v="0"/>
    <s v="UPI"/>
    <n v="1"/>
    <s v="No"/>
  </r>
  <r>
    <s v="ORD03186"/>
    <d v="2024-08-29T00:00:00"/>
    <s v="2024"/>
    <n v="8"/>
    <x v="7"/>
    <d v="2024-09-04T00:00:00"/>
    <n v="6"/>
    <s v="CUST8365"/>
    <s v="Elakshi Cheema"/>
    <x v="1"/>
    <n v="20"/>
    <s v="Teen"/>
    <s v="Pune"/>
    <x v="7"/>
    <x v="3"/>
    <x v="0"/>
    <x v="11"/>
    <n v="1"/>
    <n v="4000"/>
    <n v="20"/>
    <x v="254"/>
    <x v="0"/>
    <n v="339.12"/>
    <n v="0.105975"/>
    <x v="1"/>
    <s v="UPI"/>
    <n v="4"/>
    <s v="No"/>
  </r>
  <r>
    <s v="ORD03187"/>
    <d v="2024-08-15T00:00:00"/>
    <s v="2024"/>
    <n v="8"/>
    <x v="7"/>
    <d v="2024-08-18T00:00:00"/>
    <n v="3"/>
    <s v="CUST7379"/>
    <s v="Yuvaan Babu"/>
    <x v="1"/>
    <n v="54"/>
    <s v="Senior"/>
    <s v="Jaipur"/>
    <x v="2"/>
    <x v="0"/>
    <x v="3"/>
    <x v="20"/>
    <n v="7"/>
    <n v="1500"/>
    <n v="0"/>
    <x v="165"/>
    <x v="1"/>
    <n v="1859.25"/>
    <n v="0.17707142857142857"/>
    <x v="1"/>
    <s v="UPI"/>
    <n v="1"/>
    <s v="No"/>
  </r>
  <r>
    <s v="ORD03189"/>
    <d v="2024-08-13T00:00:00"/>
    <s v="2024"/>
    <n v="8"/>
    <x v="7"/>
    <d v="2024-08-19T00:00:00"/>
    <n v="6"/>
    <s v="CUST9141"/>
    <s v="Anahita Solanki"/>
    <x v="1"/>
    <n v="45"/>
    <s v="Senior"/>
    <s v="Kolkata"/>
    <x v="3"/>
    <x v="2"/>
    <x v="4"/>
    <x v="9"/>
    <n v="1"/>
    <n v="1800"/>
    <n v="15"/>
    <x v="108"/>
    <x v="0"/>
    <n v="230.39"/>
    <n v="0.15058169934640522"/>
    <x v="1"/>
    <s v="Cash"/>
    <n v="2"/>
    <s v="No"/>
  </r>
  <r>
    <s v="ORD03193"/>
    <d v="2024-08-05T00:00:00"/>
    <s v="2024"/>
    <n v="8"/>
    <x v="7"/>
    <d v="2024-08-11T00:00:00"/>
    <n v="6"/>
    <s v="CUST9749"/>
    <s v="Yuvaan Tandon"/>
    <x v="1"/>
    <n v="59"/>
    <s v="Senior"/>
    <s v="Chennai"/>
    <x v="6"/>
    <x v="1"/>
    <x v="4"/>
    <x v="24"/>
    <n v="2"/>
    <n v="1200"/>
    <n v="20"/>
    <x v="252"/>
    <x v="0"/>
    <n v="273.19"/>
    <n v="0.14228645833333334"/>
    <x v="0"/>
    <s v="Card"/>
    <n v="1"/>
    <s v="No"/>
  </r>
  <r>
    <s v="ORD03199"/>
    <d v="2025-08-01T00:00:00"/>
    <s v="2025"/>
    <n v="8"/>
    <x v="7"/>
    <d v="2025-08-07T00:00:00"/>
    <n v="6"/>
    <s v="CUST8953"/>
    <s v="Yuvraj  Sathe"/>
    <x v="0"/>
    <n v="41"/>
    <s v="Senior"/>
    <s v="Bengaluru"/>
    <x v="1"/>
    <x v="1"/>
    <x v="0"/>
    <x v="4"/>
    <n v="4"/>
    <n v="3200"/>
    <n v="15"/>
    <x v="473"/>
    <x v="1"/>
    <n v="3342.85"/>
    <n v="0.30724724264705883"/>
    <x v="0"/>
    <s v="Cash"/>
    <n v="3"/>
    <s v="No"/>
  </r>
  <r>
    <s v="ORD03200"/>
    <d v="2025-08-07T00:00:00"/>
    <s v="2025"/>
    <n v="8"/>
    <x v="7"/>
    <d v="2025-08-10T00:00:00"/>
    <n v="3"/>
    <s v="CUST9335"/>
    <s v="Divyansh Raman"/>
    <x v="1"/>
    <n v="53"/>
    <s v="Senior"/>
    <s v="Patna"/>
    <x v="9"/>
    <x v="2"/>
    <x v="2"/>
    <x v="7"/>
    <n v="2"/>
    <n v="5000"/>
    <n v="0"/>
    <x v="435"/>
    <x v="0"/>
    <n v="1561.72"/>
    <n v="0.15617200000000001"/>
    <x v="1"/>
    <s v="Cash"/>
    <n v="3"/>
    <s v="No"/>
  </r>
  <r>
    <s v="ORD03202"/>
    <d v="2024-08-22T00:00:00"/>
    <s v="2024"/>
    <n v="8"/>
    <x v="7"/>
    <d v="2024-08-28T00:00:00"/>
    <n v="6"/>
    <s v="CUST7574"/>
    <s v="Ishaan Borde"/>
    <x v="0"/>
    <n v="58"/>
    <s v="Senior"/>
    <s v="Bengaluru"/>
    <x v="1"/>
    <x v="1"/>
    <x v="3"/>
    <x v="17"/>
    <n v="4"/>
    <n v="450"/>
    <n v="25"/>
    <x v="27"/>
    <x v="0"/>
    <n v="598.04"/>
    <n v="0.44299259259259255"/>
    <x v="2"/>
    <s v="UPI"/>
    <n v="1"/>
    <s v="No"/>
  </r>
  <r>
    <s v="ORD03226"/>
    <d v="2025-08-04T00:00:00"/>
    <s v="2025"/>
    <n v="8"/>
    <x v="7"/>
    <d v="2025-08-11T00:00:00"/>
    <n v="7"/>
    <s v="CUST5231"/>
    <s v="Ivan Dani"/>
    <x v="0"/>
    <n v="50"/>
    <s v="Senior"/>
    <s v="Bengaluru"/>
    <x v="1"/>
    <x v="1"/>
    <x v="2"/>
    <x v="14"/>
    <n v="4"/>
    <n v="30000"/>
    <n v="15"/>
    <x v="140"/>
    <x v="1"/>
    <n v="18149.47"/>
    <n v="0.17793598039215688"/>
    <x v="0"/>
    <s v="Cash"/>
    <n v="1"/>
    <s v="No"/>
  </r>
  <r>
    <s v="ORD03227"/>
    <d v="2024-08-09T00:00:00"/>
    <s v="2024"/>
    <n v="8"/>
    <x v="7"/>
    <d v="2024-08-14T00:00:00"/>
    <n v="5"/>
    <s v="CUST5316"/>
    <s v="Nakul Bhasin"/>
    <x v="1"/>
    <n v="56"/>
    <s v="Senior"/>
    <s v="Bengaluru"/>
    <x v="1"/>
    <x v="1"/>
    <x v="2"/>
    <x v="7"/>
    <n v="1"/>
    <n v="5000"/>
    <n v="20"/>
    <x v="57"/>
    <x v="0"/>
    <n v="1591.91"/>
    <n v="0.39797750000000004"/>
    <x v="1"/>
    <s v="UPI"/>
    <n v="2"/>
    <s v="No"/>
  </r>
  <r>
    <s v="ORD03234"/>
    <d v="2024-08-24T00:00:00"/>
    <s v="2024"/>
    <n v="8"/>
    <x v="7"/>
    <d v="2024-08-28T00:00:00"/>
    <n v="4"/>
    <s v="CUST9437"/>
    <s v="Rhea Edwin"/>
    <x v="1"/>
    <n v="54"/>
    <s v="Senior"/>
    <s v="Lucknow"/>
    <x v="0"/>
    <x v="0"/>
    <x v="0"/>
    <x v="0"/>
    <n v="3"/>
    <n v="2500"/>
    <n v="0"/>
    <x v="0"/>
    <x v="0"/>
    <n v="2237.4"/>
    <n v="0.29832000000000003"/>
    <x v="1"/>
    <s v="Card"/>
    <n v="4"/>
    <s v="No"/>
  </r>
  <r>
    <s v="ORD03241"/>
    <d v="2024-08-21T00:00:00"/>
    <s v="2024"/>
    <n v="8"/>
    <x v="7"/>
    <d v="2024-08-22T00:00:00"/>
    <n v="1"/>
    <s v="CUST4775"/>
    <s v="Ehsaan Andra"/>
    <x v="1"/>
    <n v="33"/>
    <s v="Senior"/>
    <s v="Patna"/>
    <x v="9"/>
    <x v="2"/>
    <x v="3"/>
    <x v="21"/>
    <n v="3"/>
    <n v="60"/>
    <n v="15"/>
    <x v="474"/>
    <x v="0"/>
    <n v="67.89"/>
    <n v="0.44372549019607843"/>
    <x v="0"/>
    <s v="UPI"/>
    <n v="1"/>
    <s v="No"/>
  </r>
  <r>
    <s v="ORD03249"/>
    <d v="2025-08-15T00:00:00"/>
    <s v="2025"/>
    <n v="8"/>
    <x v="7"/>
    <d v="2025-08-21T00:00:00"/>
    <n v="6"/>
    <s v="CUST7787"/>
    <s v="Tiya Sankaran"/>
    <x v="0"/>
    <n v="32"/>
    <s v="Senior"/>
    <s v="Kolkata"/>
    <x v="3"/>
    <x v="2"/>
    <x v="4"/>
    <x v="24"/>
    <n v="5"/>
    <n v="1200"/>
    <n v="25"/>
    <x v="148"/>
    <x v="0"/>
    <n v="1508.35"/>
    <n v="0.33518888888888887"/>
    <x v="2"/>
    <s v="Card"/>
    <n v="5"/>
    <s v="No"/>
  </r>
  <r>
    <s v="ORD03261"/>
    <d v="2024-08-12T00:00:00"/>
    <s v="2024"/>
    <n v="8"/>
    <x v="7"/>
    <d v="2024-08-19T00:00:00"/>
    <n v="7"/>
    <s v="CUST4772"/>
    <s v="Nehmat Setty"/>
    <x v="1"/>
    <n v="42"/>
    <s v="Senior"/>
    <s v="Delhi"/>
    <x v="4"/>
    <x v="0"/>
    <x v="0"/>
    <x v="19"/>
    <n v="1"/>
    <n v="1200"/>
    <n v="5"/>
    <x v="179"/>
    <x v="0"/>
    <n v="451.7"/>
    <n v="0.3962280701754386"/>
    <x v="1"/>
    <s v="UPI"/>
    <n v="2"/>
    <s v="No"/>
  </r>
  <r>
    <s v="ORD03264"/>
    <d v="2024-08-20T00:00:00"/>
    <s v="2024"/>
    <n v="8"/>
    <x v="7"/>
    <d v="2024-08-26T00:00:00"/>
    <n v="6"/>
    <s v="CUST2179"/>
    <s v="Taimur Ahluwalia"/>
    <x v="0"/>
    <n v="61"/>
    <s v="Senior"/>
    <s v="Delhi"/>
    <x v="4"/>
    <x v="0"/>
    <x v="1"/>
    <x v="5"/>
    <n v="4"/>
    <n v="2000"/>
    <n v="25"/>
    <x v="32"/>
    <x v="0"/>
    <n v="1849.74"/>
    <n v="0.30829000000000001"/>
    <x v="1"/>
    <s v="UPI"/>
    <n v="2"/>
    <s v="No"/>
  </r>
  <r>
    <s v="ORD03273"/>
    <d v="2024-08-26T00:00:00"/>
    <s v="2024"/>
    <n v="8"/>
    <x v="7"/>
    <d v="2024-08-27T00:00:00"/>
    <n v="1"/>
    <s v="CUST9622"/>
    <s v="Jayesh Bajwa"/>
    <x v="1"/>
    <n v="29"/>
    <s v="Senior"/>
    <s v="Patna"/>
    <x v="9"/>
    <x v="2"/>
    <x v="4"/>
    <x v="16"/>
    <n v="6"/>
    <n v="800"/>
    <n v="15"/>
    <x v="102"/>
    <x v="0"/>
    <n v="760.88"/>
    <n v="0.18649019607843137"/>
    <x v="0"/>
    <s v="UPI"/>
    <n v="4"/>
    <s v="No"/>
  </r>
  <r>
    <s v="ORD03283"/>
    <d v="2025-08-25T00:00:00"/>
    <s v="2025"/>
    <n v="8"/>
    <x v="7"/>
    <d v="2025-08-29T00:00:00"/>
    <n v="4"/>
    <s v="CUST5754"/>
    <s v="Nitara Madan"/>
    <x v="0"/>
    <n v="53"/>
    <s v="Senior"/>
    <s v="Bhubaneswar"/>
    <x v="8"/>
    <x v="2"/>
    <x v="3"/>
    <x v="20"/>
    <n v="5"/>
    <n v="1500"/>
    <n v="10"/>
    <x v="302"/>
    <x v="0"/>
    <n v="2918.72"/>
    <n v="0.43240296296296293"/>
    <x v="0"/>
    <s v="Card"/>
    <n v="2"/>
    <s v="No"/>
  </r>
  <r>
    <s v="ORD03286"/>
    <d v="2025-08-08T00:00:00"/>
    <s v="2025"/>
    <n v="8"/>
    <x v="7"/>
    <d v="2025-08-14T00:00:00"/>
    <n v="6"/>
    <s v="CUST4798"/>
    <s v="Khushi Kunda"/>
    <x v="1"/>
    <n v="45"/>
    <s v="Senior"/>
    <s v="Ahmedabad"/>
    <x v="5"/>
    <x v="3"/>
    <x v="2"/>
    <x v="12"/>
    <n v="8"/>
    <n v="25000"/>
    <n v="25"/>
    <x v="204"/>
    <x v="1"/>
    <n v="39742.22"/>
    <n v="0.26494813333333334"/>
    <x v="0"/>
    <s v="Cash"/>
    <n v="3"/>
    <s v="No"/>
  </r>
  <r>
    <s v="ORD03291"/>
    <d v="2024-08-12T00:00:00"/>
    <s v="2024"/>
    <n v="8"/>
    <x v="7"/>
    <d v="2024-08-15T00:00:00"/>
    <n v="3"/>
    <s v="CUST1201"/>
    <s v="Indranil Sheth"/>
    <x v="1"/>
    <n v="36"/>
    <s v="Senior"/>
    <s v="Ahmedabad"/>
    <x v="5"/>
    <x v="3"/>
    <x v="1"/>
    <x v="1"/>
    <n v="4"/>
    <n v="40000"/>
    <n v="15"/>
    <x v="405"/>
    <x v="1"/>
    <n v="45868.78"/>
    <n v="0.33727044117647059"/>
    <x v="0"/>
    <s v="Cash"/>
    <n v="3"/>
    <s v="No"/>
  </r>
  <r>
    <s v="ORD03298"/>
    <d v="2025-08-10T00:00:00"/>
    <s v="2025"/>
    <n v="8"/>
    <x v="7"/>
    <d v="2025-08-16T00:00:00"/>
    <n v="6"/>
    <s v="CUST1445"/>
    <s v="Tushar Agate"/>
    <x v="0"/>
    <n v="19"/>
    <s v="Teen"/>
    <s v="Jaipur"/>
    <x v="2"/>
    <x v="0"/>
    <x v="0"/>
    <x v="19"/>
    <n v="3"/>
    <n v="1200"/>
    <n v="25"/>
    <x v="31"/>
    <x v="0"/>
    <n v="317.64999999999998"/>
    <n v="0.11764814814814814"/>
    <x v="0"/>
    <s v="Cash"/>
    <n v="4"/>
    <s v="No"/>
  </r>
  <r>
    <s v="ORD03302"/>
    <d v="2025-08-02T00:00:00"/>
    <s v="2025"/>
    <n v="8"/>
    <x v="7"/>
    <d v="2025-08-09T00:00:00"/>
    <n v="7"/>
    <s v="CUST1036"/>
    <s v="Aaina Kapadia"/>
    <x v="1"/>
    <n v="30"/>
    <s v="Senior"/>
    <s v="Patna"/>
    <x v="9"/>
    <x v="2"/>
    <x v="3"/>
    <x v="17"/>
    <n v="8"/>
    <n v="450"/>
    <n v="5"/>
    <x v="144"/>
    <x v="0"/>
    <n v="1015.46"/>
    <n v="0.29691812865497075"/>
    <x v="0"/>
    <s v="Card"/>
    <n v="2"/>
    <s v="No"/>
  </r>
  <r>
    <s v="ORD03322"/>
    <d v="2024-08-08T00:00:00"/>
    <s v="2024"/>
    <n v="8"/>
    <x v="7"/>
    <d v="2024-08-12T00:00:00"/>
    <n v="4"/>
    <s v="CUST2769"/>
    <s v="Advik Hegde"/>
    <x v="0"/>
    <n v="46"/>
    <s v="Senior"/>
    <s v="Delhi"/>
    <x v="4"/>
    <x v="0"/>
    <x v="0"/>
    <x v="11"/>
    <n v="8"/>
    <n v="4000"/>
    <n v="15"/>
    <x v="475"/>
    <x v="1"/>
    <n v="10600.51"/>
    <n v="0.38972463235294119"/>
    <x v="1"/>
    <s v="UPI"/>
    <n v="2"/>
    <s v="No"/>
  </r>
  <r>
    <s v="ORD03340"/>
    <d v="2025-08-03T00:00:00"/>
    <s v="2025"/>
    <n v="8"/>
    <x v="7"/>
    <d v="2025-08-05T00:00:00"/>
    <n v="2"/>
    <s v="CUST7936"/>
    <s v="Pihu Dora"/>
    <x v="0"/>
    <n v="52"/>
    <s v="Senior"/>
    <s v="Hyderabad"/>
    <x v="10"/>
    <x v="1"/>
    <x v="1"/>
    <x v="18"/>
    <n v="4"/>
    <n v="18000"/>
    <n v="20"/>
    <x v="220"/>
    <x v="1"/>
    <n v="15265.32"/>
    <n v="0.26502291666666666"/>
    <x v="0"/>
    <s v="Card"/>
    <n v="5"/>
    <s v="No"/>
  </r>
  <r>
    <s v="ORD03341"/>
    <d v="2025-08-04T00:00:00"/>
    <s v="2025"/>
    <n v="8"/>
    <x v="7"/>
    <d v="2025-08-05T00:00:00"/>
    <n v="1"/>
    <s v="CUST2807"/>
    <s v="Neelofar Subramaniam"/>
    <x v="1"/>
    <n v="35"/>
    <s v="Senior"/>
    <s v="Bhubaneswar"/>
    <x v="8"/>
    <x v="2"/>
    <x v="2"/>
    <x v="12"/>
    <n v="8"/>
    <n v="25000"/>
    <n v="20"/>
    <x v="145"/>
    <x v="1"/>
    <n v="21091.040000000001"/>
    <n v="0.13181899999999999"/>
    <x v="0"/>
    <s v="Card"/>
    <n v="3"/>
    <s v="No"/>
  </r>
  <r>
    <s v="ORD03354"/>
    <d v="2025-08-03T00:00:00"/>
    <s v="2025"/>
    <n v="8"/>
    <x v="7"/>
    <d v="2025-08-09T00:00:00"/>
    <n v="6"/>
    <s v="CUST1279"/>
    <s v="Hunar Hegde"/>
    <x v="1"/>
    <n v="39"/>
    <s v="Senior"/>
    <s v="Lucknow"/>
    <x v="0"/>
    <x v="0"/>
    <x v="2"/>
    <x v="12"/>
    <n v="8"/>
    <n v="25000"/>
    <n v="10"/>
    <x v="152"/>
    <x v="1"/>
    <n v="78562.37"/>
    <n v="0.43645761111111109"/>
    <x v="2"/>
    <s v="Cash"/>
    <n v="4"/>
    <s v="No"/>
  </r>
  <r>
    <s v="ORD03363"/>
    <d v="2025-08-12T00:00:00"/>
    <s v="2025"/>
    <n v="8"/>
    <x v="7"/>
    <d v="2025-08-16T00:00:00"/>
    <n v="4"/>
    <s v="CUST7786"/>
    <s v="Shalv Sathe"/>
    <x v="1"/>
    <n v="65"/>
    <s v="Senior"/>
    <s v="Delhi"/>
    <x v="4"/>
    <x v="0"/>
    <x v="1"/>
    <x v="10"/>
    <n v="5"/>
    <n v="25000"/>
    <n v="20"/>
    <x v="55"/>
    <x v="1"/>
    <n v="39133.660000000003"/>
    <n v="0.39133660000000003"/>
    <x v="0"/>
    <s v="UPI"/>
    <n v="2"/>
    <s v="No"/>
  </r>
  <r>
    <s v="ORD03377"/>
    <d v="2025-08-06T00:00:00"/>
    <s v="2025"/>
    <n v="8"/>
    <x v="7"/>
    <d v="2025-08-10T00:00:00"/>
    <n v="4"/>
    <s v="CUST5429"/>
    <s v="Yashvi Bora"/>
    <x v="1"/>
    <n v="18"/>
    <s v="Teen"/>
    <s v="Delhi"/>
    <x v="4"/>
    <x v="0"/>
    <x v="1"/>
    <x v="5"/>
    <n v="5"/>
    <n v="2000"/>
    <n v="0"/>
    <x v="435"/>
    <x v="0"/>
    <n v="4163.55"/>
    <n v="0.41635500000000003"/>
    <x v="1"/>
    <s v="Card"/>
    <n v="2"/>
    <s v="No"/>
  </r>
  <r>
    <s v="ORD03391"/>
    <d v="2024-08-14T00:00:00"/>
    <s v="2024"/>
    <n v="8"/>
    <x v="7"/>
    <d v="2024-08-19T00:00:00"/>
    <n v="5"/>
    <s v="CUST8460"/>
    <s v="Fateh Ramanathan"/>
    <x v="0"/>
    <n v="57"/>
    <s v="Senior"/>
    <s v="Patna"/>
    <x v="9"/>
    <x v="2"/>
    <x v="0"/>
    <x v="23"/>
    <n v="3"/>
    <n v="900"/>
    <n v="10"/>
    <x v="429"/>
    <x v="0"/>
    <n v="1050.6199999999999"/>
    <n v="0.43235390946502056"/>
    <x v="2"/>
    <s v="Cash"/>
    <n v="3"/>
    <s v="No"/>
  </r>
  <r>
    <s v="ORD03400"/>
    <d v="2024-08-15T00:00:00"/>
    <s v="2024"/>
    <n v="8"/>
    <x v="7"/>
    <d v="2024-08-18T00:00:00"/>
    <n v="3"/>
    <s v="CUST5422"/>
    <s v="Taimur Aggarwal"/>
    <x v="0"/>
    <n v="52"/>
    <s v="Senior"/>
    <s v="Hyderabad"/>
    <x v="10"/>
    <x v="1"/>
    <x v="2"/>
    <x v="7"/>
    <n v="5"/>
    <n v="5000"/>
    <n v="25"/>
    <x v="124"/>
    <x v="1"/>
    <n v="5565.28"/>
    <n v="0.29681493333333331"/>
    <x v="2"/>
    <s v="Card"/>
    <n v="2"/>
    <s v="No"/>
  </r>
  <r>
    <s v="ORD03407"/>
    <d v="2024-08-18T00:00:00"/>
    <s v="2024"/>
    <n v="8"/>
    <x v="7"/>
    <d v="2024-08-21T00:00:00"/>
    <n v="3"/>
    <s v="CUST4608"/>
    <s v="Rhea Dhingra"/>
    <x v="0"/>
    <n v="56"/>
    <s v="Senior"/>
    <s v="Mumbai"/>
    <x v="7"/>
    <x v="3"/>
    <x v="3"/>
    <x v="20"/>
    <n v="2"/>
    <n v="1500"/>
    <n v="5"/>
    <x v="442"/>
    <x v="0"/>
    <n v="1027.51"/>
    <n v="0.36052982456140348"/>
    <x v="0"/>
    <s v="Cash"/>
    <n v="1"/>
    <s v="No"/>
  </r>
  <r>
    <s v="ORD03408"/>
    <d v="2025-08-28T00:00:00"/>
    <s v="2025"/>
    <n v="8"/>
    <x v="7"/>
    <d v="2025-08-29T00:00:00"/>
    <n v="1"/>
    <s v="CUST8643"/>
    <s v="Akarsh Hans"/>
    <x v="0"/>
    <n v="31"/>
    <s v="Senior"/>
    <s v="Jaipur"/>
    <x v="2"/>
    <x v="0"/>
    <x v="0"/>
    <x v="19"/>
    <n v="1"/>
    <n v="1200"/>
    <n v="15"/>
    <x v="175"/>
    <x v="0"/>
    <n v="424.18"/>
    <n v="0.41586274509803922"/>
    <x v="2"/>
    <s v="Card"/>
    <n v="5"/>
    <s v="No"/>
  </r>
  <r>
    <s v="ORD03423"/>
    <d v="2025-08-07T00:00:00"/>
    <s v="2025"/>
    <n v="8"/>
    <x v="7"/>
    <d v="2025-08-13T00:00:00"/>
    <n v="6"/>
    <s v="CUST8091"/>
    <s v="Azad Gaba"/>
    <x v="1"/>
    <n v="48"/>
    <s v="Senior"/>
    <s v="Jaipur"/>
    <x v="2"/>
    <x v="0"/>
    <x v="3"/>
    <x v="20"/>
    <n v="2"/>
    <n v="1500"/>
    <n v="25"/>
    <x v="226"/>
    <x v="0"/>
    <n v="981.1"/>
    <n v="0.43604444444444446"/>
    <x v="2"/>
    <s v="Cash"/>
    <n v="2"/>
    <s v="No"/>
  </r>
  <r>
    <s v="ORD03425"/>
    <d v="2025-08-27T00:00:00"/>
    <s v="2025"/>
    <n v="8"/>
    <x v="7"/>
    <d v="2025-08-30T00:00:00"/>
    <n v="3"/>
    <s v="CUST7221"/>
    <s v="Neelofar Das"/>
    <x v="1"/>
    <n v="36"/>
    <s v="Senior"/>
    <s v="Ahmedabad"/>
    <x v="5"/>
    <x v="3"/>
    <x v="0"/>
    <x v="11"/>
    <n v="3"/>
    <n v="4000"/>
    <n v="10"/>
    <x v="189"/>
    <x v="1"/>
    <n v="2277.5700000000002"/>
    <n v="0.21088611111111114"/>
    <x v="1"/>
    <s v="Card"/>
    <n v="1"/>
    <s v="No"/>
  </r>
  <r>
    <s v="ORD03430"/>
    <d v="2025-08-30T00:00:00"/>
    <s v="2025"/>
    <n v="8"/>
    <x v="7"/>
    <d v="2025-09-03T00:00:00"/>
    <n v="4"/>
    <s v="CUST4371"/>
    <s v="Yuvaan Bhatnagar"/>
    <x v="1"/>
    <n v="51"/>
    <s v="Senior"/>
    <s v="Hyderabad"/>
    <x v="10"/>
    <x v="1"/>
    <x v="4"/>
    <x v="9"/>
    <n v="5"/>
    <n v="1800"/>
    <n v="5"/>
    <x v="95"/>
    <x v="0"/>
    <n v="2798.3"/>
    <n v="0.32728654970760235"/>
    <x v="1"/>
    <s v="UPI"/>
    <n v="5"/>
    <s v="Yes"/>
  </r>
  <r>
    <s v="ORD03435"/>
    <d v="2024-08-28T00:00:00"/>
    <s v="2024"/>
    <n v="8"/>
    <x v="7"/>
    <d v="2024-09-04T00:00:00"/>
    <n v="7"/>
    <s v="CUST2818"/>
    <s v="Lakshay Gulati"/>
    <x v="1"/>
    <n v="20"/>
    <s v="Teen"/>
    <s v="Ahmedabad"/>
    <x v="5"/>
    <x v="3"/>
    <x v="3"/>
    <x v="22"/>
    <n v="1"/>
    <n v="300"/>
    <n v="5"/>
    <x v="99"/>
    <x v="0"/>
    <n v="31.57"/>
    <n v="0.11077192982456141"/>
    <x v="0"/>
    <s v="UPI"/>
    <n v="1"/>
    <s v="No"/>
  </r>
  <r>
    <s v="ORD03448"/>
    <d v="2024-08-25T00:00:00"/>
    <s v="2024"/>
    <n v="8"/>
    <x v="7"/>
    <d v="2024-08-26T00:00:00"/>
    <n v="1"/>
    <s v="CUST3859"/>
    <s v="Rhea Char"/>
    <x v="1"/>
    <n v="44"/>
    <s v="Senior"/>
    <s v="Pune"/>
    <x v="7"/>
    <x v="3"/>
    <x v="1"/>
    <x v="10"/>
    <n v="2"/>
    <n v="25000"/>
    <n v="0"/>
    <x v="183"/>
    <x v="1"/>
    <n v="13008.01"/>
    <n v="0.26016020000000001"/>
    <x v="1"/>
    <s v="Card"/>
    <n v="5"/>
    <s v="No"/>
  </r>
  <r>
    <s v="ORD03457"/>
    <d v="2025-08-19T00:00:00"/>
    <s v="2025"/>
    <n v="8"/>
    <x v="7"/>
    <d v="2025-08-21T00:00:00"/>
    <n v="2"/>
    <s v="CUST5615"/>
    <s v="Zaina Raman"/>
    <x v="0"/>
    <n v="65"/>
    <s v="Senior"/>
    <s v="Ahmedabad"/>
    <x v="5"/>
    <x v="3"/>
    <x v="3"/>
    <x v="20"/>
    <n v="2"/>
    <n v="1500"/>
    <n v="25"/>
    <x v="226"/>
    <x v="0"/>
    <n v="607.89"/>
    <n v="0.27017333333333332"/>
    <x v="2"/>
    <s v="UPI"/>
    <n v="2"/>
    <s v="Yes"/>
  </r>
  <r>
    <s v="ORD03495"/>
    <d v="2025-08-09T00:00:00"/>
    <s v="2025"/>
    <n v="8"/>
    <x v="7"/>
    <d v="2025-08-14T00:00:00"/>
    <n v="5"/>
    <s v="CUST6333"/>
    <s v="Zeeshan Jain"/>
    <x v="0"/>
    <n v="46"/>
    <s v="Senior"/>
    <s v="Chennai"/>
    <x v="6"/>
    <x v="1"/>
    <x v="4"/>
    <x v="8"/>
    <n v="4"/>
    <n v="3500"/>
    <n v="5"/>
    <x v="87"/>
    <x v="1"/>
    <n v="5923.8"/>
    <n v="0.44539849624060152"/>
    <x v="0"/>
    <s v="Card"/>
    <n v="2"/>
    <s v="No"/>
  </r>
  <r>
    <s v="ORD03512"/>
    <d v="2024-08-21T00:00:00"/>
    <s v="2024"/>
    <n v="8"/>
    <x v="7"/>
    <d v="2024-08-28T00:00:00"/>
    <n v="7"/>
    <s v="CUST7536"/>
    <s v="Gatik Bassi"/>
    <x v="0"/>
    <n v="28"/>
    <s v="Senior"/>
    <s v="Jaipur"/>
    <x v="2"/>
    <x v="0"/>
    <x v="0"/>
    <x v="0"/>
    <n v="5"/>
    <n v="2500"/>
    <n v="25"/>
    <x v="362"/>
    <x v="0"/>
    <n v="1378.54"/>
    <n v="0.14704426666666667"/>
    <x v="1"/>
    <s v="UPI"/>
    <n v="3"/>
    <s v="No"/>
  </r>
  <r>
    <s v="ORD03525"/>
    <d v="2025-08-12T00:00:00"/>
    <s v="2025"/>
    <n v="8"/>
    <x v="7"/>
    <d v="2025-08-16T00:00:00"/>
    <n v="4"/>
    <s v="CUST8445"/>
    <s v="Samar Bhasin"/>
    <x v="0"/>
    <n v="57"/>
    <s v="Senior"/>
    <s v="Chennai"/>
    <x v="6"/>
    <x v="1"/>
    <x v="0"/>
    <x v="11"/>
    <n v="1"/>
    <n v="4000"/>
    <n v="15"/>
    <x v="6"/>
    <x v="0"/>
    <n v="1337.2"/>
    <n v="0.39329411764705885"/>
    <x v="0"/>
    <s v="Card"/>
    <n v="4"/>
    <s v="No"/>
  </r>
  <r>
    <s v="ORD03540"/>
    <d v="2025-08-16T00:00:00"/>
    <s v="2025"/>
    <n v="8"/>
    <x v="7"/>
    <d v="2025-08-17T00:00:00"/>
    <n v="1"/>
    <s v="CUST2621"/>
    <s v="Aarna Sachdeva"/>
    <x v="1"/>
    <n v="35"/>
    <s v="Senior"/>
    <s v="Patna"/>
    <x v="9"/>
    <x v="2"/>
    <x v="2"/>
    <x v="3"/>
    <n v="4"/>
    <n v="7000"/>
    <n v="25"/>
    <x v="9"/>
    <x v="1"/>
    <n v="2348.44"/>
    <n v="0.11183047619047619"/>
    <x v="0"/>
    <s v="UPI"/>
    <n v="2"/>
    <s v="No"/>
  </r>
  <r>
    <s v="ORD03544"/>
    <d v="2024-08-07T00:00:00"/>
    <s v="2024"/>
    <n v="8"/>
    <x v="7"/>
    <d v="2024-08-11T00:00:00"/>
    <n v="4"/>
    <s v="CUST5777"/>
    <s v="Aarna Sarin"/>
    <x v="1"/>
    <n v="29"/>
    <s v="Senior"/>
    <s v="Kolkata"/>
    <x v="3"/>
    <x v="2"/>
    <x v="0"/>
    <x v="19"/>
    <n v="4"/>
    <n v="1200"/>
    <n v="0"/>
    <x v="7"/>
    <x v="0"/>
    <n v="1522.83"/>
    <n v="0.31725624999999996"/>
    <x v="2"/>
    <s v="Cash"/>
    <n v="3"/>
    <s v="No"/>
  </r>
  <r>
    <s v="ORD03550"/>
    <d v="2025-08-20T00:00:00"/>
    <s v="2025"/>
    <n v="8"/>
    <x v="7"/>
    <d v="2025-08-22T00:00:00"/>
    <n v="2"/>
    <s v="CUST2550"/>
    <s v="Hunar Borde"/>
    <x v="0"/>
    <n v="38"/>
    <s v="Senior"/>
    <s v="Pune"/>
    <x v="7"/>
    <x v="3"/>
    <x v="4"/>
    <x v="13"/>
    <n v="4"/>
    <n v="4500"/>
    <n v="15"/>
    <x v="312"/>
    <x v="1"/>
    <n v="3481.11"/>
    <n v="0.22752352941176471"/>
    <x v="2"/>
    <s v="UPI"/>
    <n v="4"/>
    <s v="Yes"/>
  </r>
  <r>
    <s v="ORD03569"/>
    <d v="2024-08-14T00:00:00"/>
    <s v="2024"/>
    <n v="8"/>
    <x v="7"/>
    <d v="2024-08-20T00:00:00"/>
    <n v="6"/>
    <s v="CUST7095"/>
    <s v="Arnav Bhakta"/>
    <x v="1"/>
    <n v="47"/>
    <s v="Senior"/>
    <s v="Delhi"/>
    <x v="4"/>
    <x v="0"/>
    <x v="4"/>
    <x v="13"/>
    <n v="6"/>
    <n v="4500"/>
    <n v="15"/>
    <x v="476"/>
    <x v="1"/>
    <n v="3546.81"/>
    <n v="0.15454509803921568"/>
    <x v="0"/>
    <s v="Card"/>
    <n v="4"/>
    <s v="No"/>
  </r>
  <r>
    <s v="ORD03601"/>
    <d v="2024-08-06T00:00:00"/>
    <s v="2024"/>
    <n v="8"/>
    <x v="7"/>
    <d v="2024-08-10T00:00:00"/>
    <n v="4"/>
    <s v="CUST4564"/>
    <s v="Mannat Chokshi"/>
    <x v="1"/>
    <n v="19"/>
    <s v="Teen"/>
    <s v="Lucknow"/>
    <x v="0"/>
    <x v="0"/>
    <x v="1"/>
    <x v="5"/>
    <n v="6"/>
    <n v="2000"/>
    <n v="20"/>
    <x v="196"/>
    <x v="0"/>
    <n v="3873.19"/>
    <n v="0.40345729166666666"/>
    <x v="2"/>
    <s v="Cash"/>
    <n v="2"/>
    <s v="No"/>
  </r>
  <r>
    <s v="ORD03609"/>
    <d v="2025-08-18T00:00:00"/>
    <s v="2025"/>
    <n v="8"/>
    <x v="7"/>
    <d v="2025-08-23T00:00:00"/>
    <n v="5"/>
    <s v="CUST3489"/>
    <s v="Sara Loke"/>
    <x v="0"/>
    <n v="22"/>
    <s v="Senior"/>
    <s v="Delhi"/>
    <x v="4"/>
    <x v="0"/>
    <x v="2"/>
    <x v="12"/>
    <n v="7"/>
    <n v="25000"/>
    <n v="0"/>
    <x v="227"/>
    <x v="1"/>
    <n v="59999.61"/>
    <n v="0.3428549142857143"/>
    <x v="0"/>
    <s v="Cash"/>
    <n v="2"/>
    <s v="No"/>
  </r>
  <r>
    <s v="ORD03610"/>
    <d v="2024-08-19T00:00:00"/>
    <s v="2024"/>
    <n v="8"/>
    <x v="7"/>
    <d v="2024-08-23T00:00:00"/>
    <n v="4"/>
    <s v="CUST2733"/>
    <s v="Mishti Mani"/>
    <x v="0"/>
    <n v="33"/>
    <s v="Senior"/>
    <s v="Delhi"/>
    <x v="4"/>
    <x v="0"/>
    <x v="2"/>
    <x v="3"/>
    <n v="6"/>
    <n v="7000"/>
    <n v="15"/>
    <x v="440"/>
    <x v="1"/>
    <n v="8586.7800000000007"/>
    <n v="0.24052605042016809"/>
    <x v="0"/>
    <s v="Cash"/>
    <n v="4"/>
    <s v="No"/>
  </r>
  <r>
    <s v="ORD03615"/>
    <d v="2024-08-15T00:00:00"/>
    <s v="2024"/>
    <n v="8"/>
    <x v="7"/>
    <d v="2024-08-21T00:00:00"/>
    <n v="6"/>
    <s v="CUST2243"/>
    <s v="Suhana Chopra"/>
    <x v="0"/>
    <n v="37"/>
    <s v="Senior"/>
    <s v="Mumbai"/>
    <x v="7"/>
    <x v="3"/>
    <x v="0"/>
    <x v="23"/>
    <n v="4"/>
    <n v="900"/>
    <n v="0"/>
    <x v="11"/>
    <x v="0"/>
    <n v="648.36"/>
    <n v="0.18010000000000001"/>
    <x v="0"/>
    <s v="UPI"/>
    <n v="4"/>
    <s v="No"/>
  </r>
  <r>
    <s v="ORD03620"/>
    <d v="2024-08-13T00:00:00"/>
    <s v="2024"/>
    <n v="8"/>
    <x v="7"/>
    <d v="2024-08-16T00:00:00"/>
    <n v="3"/>
    <s v="CUST3134"/>
    <s v="Nakul Sekhon"/>
    <x v="1"/>
    <n v="28"/>
    <s v="Senior"/>
    <s v="Delhi"/>
    <x v="4"/>
    <x v="0"/>
    <x v="1"/>
    <x v="18"/>
    <n v="2"/>
    <n v="18000"/>
    <n v="0"/>
    <x v="298"/>
    <x v="1"/>
    <n v="8957.58"/>
    <n v="0.24882166666666666"/>
    <x v="2"/>
    <s v="Card"/>
    <n v="2"/>
    <s v="Yes"/>
  </r>
  <r>
    <s v="ORD03626"/>
    <d v="2024-08-24T00:00:00"/>
    <s v="2024"/>
    <n v="8"/>
    <x v="7"/>
    <d v="2024-08-27T00:00:00"/>
    <n v="3"/>
    <s v="CUST5458"/>
    <s v="Hunar Raman"/>
    <x v="1"/>
    <n v="25"/>
    <s v="Senior"/>
    <s v="Jaipur"/>
    <x v="2"/>
    <x v="0"/>
    <x v="2"/>
    <x v="3"/>
    <n v="6"/>
    <n v="7000"/>
    <n v="25"/>
    <x v="103"/>
    <x v="1"/>
    <n v="13352.33"/>
    <n v="0.42388349206349207"/>
    <x v="2"/>
    <s v="Cash"/>
    <n v="3"/>
    <s v="No"/>
  </r>
  <r>
    <s v="ORD03629"/>
    <d v="2024-08-19T00:00:00"/>
    <s v="2024"/>
    <n v="8"/>
    <x v="7"/>
    <d v="2024-08-23T00:00:00"/>
    <n v="4"/>
    <s v="CUST5553"/>
    <s v="Bhavin Savant"/>
    <x v="0"/>
    <n v="32"/>
    <s v="Senior"/>
    <s v="Kolkata"/>
    <x v="3"/>
    <x v="2"/>
    <x v="1"/>
    <x v="18"/>
    <n v="6"/>
    <n v="18000"/>
    <n v="20"/>
    <x v="58"/>
    <x v="1"/>
    <n v="38292.35"/>
    <n v="0.44319849537037037"/>
    <x v="1"/>
    <s v="UPI"/>
    <n v="1"/>
    <s v="Yes"/>
  </r>
  <r>
    <s v="ORD03632"/>
    <d v="2024-08-01T00:00:00"/>
    <s v="2024"/>
    <n v="8"/>
    <x v="7"/>
    <d v="2024-08-07T00:00:00"/>
    <n v="6"/>
    <s v="CUST5758"/>
    <s v="Anaya Tailor"/>
    <x v="1"/>
    <n v="65"/>
    <s v="Senior"/>
    <s v="Pune"/>
    <x v="7"/>
    <x v="3"/>
    <x v="2"/>
    <x v="3"/>
    <n v="2"/>
    <n v="7000"/>
    <n v="20"/>
    <x v="464"/>
    <x v="1"/>
    <n v="4626.24"/>
    <n v="0.41305714285714284"/>
    <x v="2"/>
    <s v="Card"/>
    <n v="5"/>
    <s v="Yes"/>
  </r>
  <r>
    <s v="ORD03648"/>
    <d v="2025-08-14T00:00:00"/>
    <s v="2025"/>
    <n v="8"/>
    <x v="7"/>
    <d v="2025-08-20T00:00:00"/>
    <n v="6"/>
    <s v="CUST2273"/>
    <s v="Samarth Wason"/>
    <x v="1"/>
    <n v="33"/>
    <s v="Senior"/>
    <s v="Kolkata"/>
    <x v="3"/>
    <x v="2"/>
    <x v="0"/>
    <x v="11"/>
    <n v="3"/>
    <n v="4000"/>
    <n v="10"/>
    <x v="189"/>
    <x v="1"/>
    <n v="3089.04"/>
    <n v="0.28602222222222223"/>
    <x v="1"/>
    <s v="Card"/>
    <n v="1"/>
    <s v="No"/>
  </r>
  <r>
    <s v="ORD03656"/>
    <d v="2024-08-10T00:00:00"/>
    <s v="2024"/>
    <n v="8"/>
    <x v="7"/>
    <d v="2024-08-14T00:00:00"/>
    <n v="4"/>
    <s v="CUST7956"/>
    <s v="Prisha Bora"/>
    <x v="1"/>
    <n v="56"/>
    <s v="Senior"/>
    <s v="Jaipur"/>
    <x v="2"/>
    <x v="0"/>
    <x v="0"/>
    <x v="19"/>
    <n v="7"/>
    <n v="1200"/>
    <n v="5"/>
    <x v="251"/>
    <x v="0"/>
    <n v="1532.94"/>
    <n v="0.19209774436090227"/>
    <x v="0"/>
    <s v="Card"/>
    <n v="2"/>
    <s v="No"/>
  </r>
  <r>
    <s v="ORD03670"/>
    <d v="2024-08-27T00:00:00"/>
    <s v="2024"/>
    <n v="8"/>
    <x v="7"/>
    <d v="2024-09-03T00:00:00"/>
    <n v="7"/>
    <s v="CUST4765"/>
    <s v="Shalv Sura"/>
    <x v="1"/>
    <n v="54"/>
    <s v="Senior"/>
    <s v="Bengaluru"/>
    <x v="1"/>
    <x v="1"/>
    <x v="1"/>
    <x v="1"/>
    <n v="5"/>
    <n v="40000"/>
    <n v="15"/>
    <x v="156"/>
    <x v="1"/>
    <n v="51961.06"/>
    <n v="0.30565329411764702"/>
    <x v="0"/>
    <s v="Card"/>
    <n v="5"/>
    <s v="No"/>
  </r>
  <r>
    <s v="ORD03683"/>
    <d v="2025-08-19T00:00:00"/>
    <s v="2025"/>
    <n v="8"/>
    <x v="7"/>
    <d v="2025-08-24T00:00:00"/>
    <n v="5"/>
    <s v="CUST9991"/>
    <s v="Advika Deol"/>
    <x v="1"/>
    <n v="59"/>
    <s v="Senior"/>
    <s v="Mumbai"/>
    <x v="7"/>
    <x v="3"/>
    <x v="3"/>
    <x v="22"/>
    <n v="4"/>
    <n v="300"/>
    <n v="25"/>
    <x v="132"/>
    <x v="0"/>
    <n v="327.32"/>
    <n v="0.36368888888888889"/>
    <x v="2"/>
    <s v="Cash"/>
    <n v="3"/>
    <s v="No"/>
  </r>
  <r>
    <s v="ORD03690"/>
    <d v="2025-08-19T00:00:00"/>
    <s v="2025"/>
    <n v="8"/>
    <x v="7"/>
    <d v="2025-08-26T00:00:00"/>
    <n v="7"/>
    <s v="CUST8577"/>
    <s v="Azad Thakur"/>
    <x v="0"/>
    <n v="49"/>
    <s v="Senior"/>
    <s v="Patna"/>
    <x v="9"/>
    <x v="2"/>
    <x v="0"/>
    <x v="19"/>
    <n v="4"/>
    <n v="1200"/>
    <n v="25"/>
    <x v="11"/>
    <x v="0"/>
    <n v="1519.1"/>
    <n v="0.42197222222222219"/>
    <x v="2"/>
    <s v="Card"/>
    <n v="2"/>
    <s v="No"/>
  </r>
  <r>
    <s v="ORD03691"/>
    <d v="2024-08-27T00:00:00"/>
    <s v="2024"/>
    <n v="8"/>
    <x v="7"/>
    <d v="2024-09-02T00:00:00"/>
    <n v="6"/>
    <s v="CUST8716"/>
    <s v="Zara Agrawal"/>
    <x v="1"/>
    <n v="55"/>
    <s v="Senior"/>
    <s v="Pune"/>
    <x v="7"/>
    <x v="3"/>
    <x v="2"/>
    <x v="14"/>
    <n v="1"/>
    <n v="30000"/>
    <n v="0"/>
    <x v="80"/>
    <x v="1"/>
    <n v="4182.82"/>
    <n v="0.13942733333333332"/>
    <x v="0"/>
    <s v="UPI"/>
    <n v="4"/>
    <s v="No"/>
  </r>
  <r>
    <s v="ORD03692"/>
    <d v="2024-08-16T00:00:00"/>
    <s v="2024"/>
    <n v="8"/>
    <x v="7"/>
    <d v="2024-08-19T00:00:00"/>
    <n v="3"/>
    <s v="CUST8778"/>
    <s v="Divij Sahni"/>
    <x v="1"/>
    <n v="51"/>
    <s v="Senior"/>
    <s v="Delhi"/>
    <x v="4"/>
    <x v="0"/>
    <x v="2"/>
    <x v="15"/>
    <n v="2"/>
    <n v="15000"/>
    <n v="0"/>
    <x v="80"/>
    <x v="1"/>
    <n v="6302.4"/>
    <n v="0.21007999999999999"/>
    <x v="2"/>
    <s v="UPI"/>
    <n v="4"/>
    <s v="No"/>
  </r>
  <r>
    <s v="ORD03715"/>
    <d v="2024-08-13T00:00:00"/>
    <s v="2024"/>
    <n v="8"/>
    <x v="7"/>
    <d v="2024-08-14T00:00:00"/>
    <n v="1"/>
    <s v="CUST9499"/>
    <s v="Heer Bahl"/>
    <x v="1"/>
    <n v="29"/>
    <s v="Senior"/>
    <s v="Delhi"/>
    <x v="4"/>
    <x v="0"/>
    <x v="3"/>
    <x v="22"/>
    <n v="7"/>
    <n v="300"/>
    <n v="0"/>
    <x v="259"/>
    <x v="0"/>
    <n v="648.24"/>
    <n v="0.30868571428571429"/>
    <x v="1"/>
    <s v="UPI"/>
    <n v="2"/>
    <s v="No"/>
  </r>
  <r>
    <s v="ORD03729"/>
    <d v="2025-08-02T00:00:00"/>
    <s v="2025"/>
    <n v="8"/>
    <x v="7"/>
    <d v="2025-08-08T00:00:00"/>
    <n v="6"/>
    <s v="CUST8041"/>
    <s v="Nakul Boase"/>
    <x v="0"/>
    <n v="52"/>
    <s v="Senior"/>
    <s v="Bhubaneswar"/>
    <x v="8"/>
    <x v="2"/>
    <x v="3"/>
    <x v="6"/>
    <n v="8"/>
    <n v="1200"/>
    <n v="25"/>
    <x v="69"/>
    <x v="0"/>
    <n v="745.85"/>
    <n v="0.10359027777777778"/>
    <x v="2"/>
    <s v="Cash"/>
    <n v="1"/>
    <s v="No"/>
  </r>
  <r>
    <s v="ORD03732"/>
    <d v="2024-08-31T00:00:00"/>
    <s v="2024"/>
    <n v="8"/>
    <x v="7"/>
    <d v="2024-09-05T00:00:00"/>
    <n v="5"/>
    <s v="CUST1378"/>
    <s v="Navya Bhardwaj"/>
    <x v="1"/>
    <n v="24"/>
    <s v="Senior"/>
    <s v="Bengaluru"/>
    <x v="1"/>
    <x v="1"/>
    <x v="0"/>
    <x v="23"/>
    <n v="8"/>
    <n v="900"/>
    <n v="5"/>
    <x v="36"/>
    <x v="0"/>
    <n v="1547.81"/>
    <n v="0.22628801169590643"/>
    <x v="2"/>
    <s v="Card"/>
    <n v="2"/>
    <s v="No"/>
  </r>
  <r>
    <s v="ORD03733"/>
    <d v="2024-08-04T00:00:00"/>
    <s v="2024"/>
    <n v="8"/>
    <x v="7"/>
    <d v="2024-08-05T00:00:00"/>
    <n v="1"/>
    <s v="CUST6170"/>
    <s v="Hazel Dixit"/>
    <x v="1"/>
    <n v="42"/>
    <s v="Senior"/>
    <s v="Pune"/>
    <x v="7"/>
    <x v="3"/>
    <x v="2"/>
    <x v="12"/>
    <n v="5"/>
    <n v="25000"/>
    <n v="10"/>
    <x v="21"/>
    <x v="1"/>
    <n v="15501.02"/>
    <n v="0.13778684444444445"/>
    <x v="1"/>
    <s v="UPI"/>
    <n v="2"/>
    <s v="No"/>
  </r>
  <r>
    <s v="ORD03738"/>
    <d v="2024-08-27T00:00:00"/>
    <s v="2024"/>
    <n v="8"/>
    <x v="7"/>
    <d v="2024-09-01T00:00:00"/>
    <n v="5"/>
    <s v="CUST9330"/>
    <s v="Lagan Wali"/>
    <x v="1"/>
    <n v="46"/>
    <s v="Senior"/>
    <s v="Lucknow"/>
    <x v="0"/>
    <x v="0"/>
    <x v="3"/>
    <x v="21"/>
    <n v="3"/>
    <n v="60"/>
    <n v="20"/>
    <x v="281"/>
    <x v="0"/>
    <n v="17.41"/>
    <n v="0.12090277777777778"/>
    <x v="1"/>
    <s v="UPI"/>
    <n v="1"/>
    <s v="No"/>
  </r>
  <r>
    <s v="ORD03748"/>
    <d v="2025-08-06T00:00:00"/>
    <s v="2025"/>
    <n v="8"/>
    <x v="7"/>
    <d v="2025-08-12T00:00:00"/>
    <n v="6"/>
    <s v="CUST7328"/>
    <s v="Damini Hans"/>
    <x v="0"/>
    <n v="58"/>
    <s v="Senior"/>
    <s v="Lucknow"/>
    <x v="0"/>
    <x v="0"/>
    <x v="2"/>
    <x v="15"/>
    <n v="2"/>
    <n v="15000"/>
    <n v="10"/>
    <x v="180"/>
    <x v="1"/>
    <n v="10653.71"/>
    <n v="0.39458185185185179"/>
    <x v="2"/>
    <s v="UPI"/>
    <n v="5"/>
    <s v="No"/>
  </r>
  <r>
    <s v="ORD03776"/>
    <d v="2025-08-16T00:00:00"/>
    <s v="2025"/>
    <n v="8"/>
    <x v="7"/>
    <d v="2025-08-21T00:00:00"/>
    <n v="5"/>
    <s v="CUST6114"/>
    <s v="Devansh Mann"/>
    <x v="1"/>
    <n v="34"/>
    <s v="Senior"/>
    <s v="Lucknow"/>
    <x v="0"/>
    <x v="0"/>
    <x v="2"/>
    <x v="7"/>
    <n v="3"/>
    <n v="5000"/>
    <n v="15"/>
    <x v="215"/>
    <x v="1"/>
    <n v="3609.88"/>
    <n v="0.28312784313725492"/>
    <x v="2"/>
    <s v="UPI"/>
    <n v="2"/>
    <s v="No"/>
  </r>
  <r>
    <s v="ORD03796"/>
    <d v="2024-08-21T00:00:00"/>
    <s v="2024"/>
    <n v="8"/>
    <x v="7"/>
    <d v="2024-08-25T00:00:00"/>
    <n v="4"/>
    <s v="CUST4280"/>
    <s v="Tara Dayal"/>
    <x v="1"/>
    <n v="59"/>
    <s v="Senior"/>
    <s v="Bhubaneswar"/>
    <x v="8"/>
    <x v="2"/>
    <x v="4"/>
    <x v="24"/>
    <n v="6"/>
    <n v="1200"/>
    <n v="10"/>
    <x v="101"/>
    <x v="0"/>
    <n v="1534.77"/>
    <n v="0.23684722222222221"/>
    <x v="1"/>
    <s v="Card"/>
    <n v="1"/>
    <s v="No"/>
  </r>
  <r>
    <s v="ORD03811"/>
    <d v="2024-08-28T00:00:00"/>
    <s v="2024"/>
    <n v="8"/>
    <x v="7"/>
    <d v="2024-08-30T00:00:00"/>
    <n v="2"/>
    <s v="CUST4519"/>
    <s v="Riya Dey"/>
    <x v="1"/>
    <n v="53"/>
    <s v="Senior"/>
    <s v="Bhubaneswar"/>
    <x v="8"/>
    <x v="2"/>
    <x v="2"/>
    <x v="12"/>
    <n v="8"/>
    <n v="25000"/>
    <n v="15"/>
    <x v="156"/>
    <x v="1"/>
    <n v="56018.78"/>
    <n v="0.32952223529411762"/>
    <x v="0"/>
    <s v="UPI"/>
    <n v="4"/>
    <s v="No"/>
  </r>
  <r>
    <s v="ORD03817"/>
    <d v="2024-08-21T00:00:00"/>
    <s v="2024"/>
    <n v="8"/>
    <x v="7"/>
    <d v="2024-08-28T00:00:00"/>
    <n v="7"/>
    <s v="CUST6963"/>
    <s v="Dhruv Contractor"/>
    <x v="1"/>
    <n v="38"/>
    <s v="Senior"/>
    <s v="Kolkata"/>
    <x v="3"/>
    <x v="2"/>
    <x v="4"/>
    <x v="9"/>
    <n v="3"/>
    <n v="1800"/>
    <n v="20"/>
    <x v="222"/>
    <x v="0"/>
    <n v="1150.97"/>
    <n v="0.26642824074074073"/>
    <x v="2"/>
    <s v="Cash"/>
    <n v="1"/>
    <s v="No"/>
  </r>
  <r>
    <s v="ORD03846"/>
    <d v="2024-08-05T00:00:00"/>
    <s v="2024"/>
    <n v="8"/>
    <x v="7"/>
    <d v="2024-08-10T00:00:00"/>
    <n v="5"/>
    <s v="CUST3639"/>
    <s v="Vaibhav Handa"/>
    <x v="1"/>
    <n v="60"/>
    <s v="Senior"/>
    <s v="Mumbai"/>
    <x v="7"/>
    <x v="3"/>
    <x v="4"/>
    <x v="16"/>
    <n v="8"/>
    <n v="800"/>
    <n v="20"/>
    <x v="141"/>
    <x v="0"/>
    <n v="2132.1799999999998"/>
    <n v="0.41644140624999998"/>
    <x v="2"/>
    <s v="Cash"/>
    <n v="2"/>
    <s v="No"/>
  </r>
  <r>
    <s v="ORD03860"/>
    <d v="2024-08-30T00:00:00"/>
    <s v="2024"/>
    <n v="8"/>
    <x v="7"/>
    <d v="2024-09-01T00:00:00"/>
    <n v="2"/>
    <s v="CUST2605"/>
    <s v="Dhanuk Dugar"/>
    <x v="1"/>
    <n v="53"/>
    <s v="Senior"/>
    <s v="Mumbai"/>
    <x v="7"/>
    <x v="3"/>
    <x v="4"/>
    <x v="13"/>
    <n v="6"/>
    <n v="4500"/>
    <n v="0"/>
    <x v="180"/>
    <x v="1"/>
    <n v="6895.81"/>
    <n v="0.25540037037037039"/>
    <x v="1"/>
    <s v="Card"/>
    <n v="4"/>
    <s v="No"/>
  </r>
  <r>
    <s v="ORD03868"/>
    <d v="2024-08-14T00:00:00"/>
    <s v="2024"/>
    <n v="8"/>
    <x v="7"/>
    <d v="2024-08-20T00:00:00"/>
    <n v="6"/>
    <s v="CUST7247"/>
    <s v="Indranil Desai"/>
    <x v="1"/>
    <n v="36"/>
    <s v="Senior"/>
    <s v="Chennai"/>
    <x v="6"/>
    <x v="1"/>
    <x v="0"/>
    <x v="4"/>
    <n v="4"/>
    <n v="3200"/>
    <n v="0"/>
    <x v="158"/>
    <x v="1"/>
    <n v="3669.27"/>
    <n v="0.28666171875000002"/>
    <x v="2"/>
    <s v="Cash"/>
    <n v="1"/>
    <s v="No"/>
  </r>
  <r>
    <s v="ORD03870"/>
    <d v="2025-08-17T00:00:00"/>
    <s v="2025"/>
    <n v="8"/>
    <x v="7"/>
    <d v="2025-08-23T00:00:00"/>
    <n v="6"/>
    <s v="CUST9343"/>
    <s v="Drishya Dara"/>
    <x v="1"/>
    <n v="37"/>
    <s v="Senior"/>
    <s v="Patna"/>
    <x v="9"/>
    <x v="2"/>
    <x v="0"/>
    <x v="0"/>
    <n v="1"/>
    <n v="2500"/>
    <n v="10"/>
    <x v="226"/>
    <x v="0"/>
    <n v="810.76"/>
    <n v="0.36033777777777776"/>
    <x v="1"/>
    <s v="Cash"/>
    <n v="1"/>
    <s v="No"/>
  </r>
  <r>
    <s v="ORD03871"/>
    <d v="2025-08-08T00:00:00"/>
    <s v="2025"/>
    <n v="8"/>
    <x v="7"/>
    <d v="2025-08-09T00:00:00"/>
    <n v="1"/>
    <s v="CUST8197"/>
    <s v="Saira Desai"/>
    <x v="0"/>
    <n v="62"/>
    <s v="Senior"/>
    <s v="Mumbai"/>
    <x v="7"/>
    <x v="3"/>
    <x v="1"/>
    <x v="5"/>
    <n v="3"/>
    <n v="2000"/>
    <n v="0"/>
    <x v="32"/>
    <x v="0"/>
    <n v="2105.2199999999998"/>
    <n v="0.35086999999999996"/>
    <x v="1"/>
    <s v="UPI"/>
    <n v="5"/>
    <s v="No"/>
  </r>
  <r>
    <s v="ORD03903"/>
    <d v="2024-08-22T00:00:00"/>
    <s v="2024"/>
    <n v="8"/>
    <x v="7"/>
    <d v="2024-08-26T00:00:00"/>
    <n v="4"/>
    <s v="CUST5271"/>
    <s v="Hrishita Maharaj"/>
    <x v="1"/>
    <n v="35"/>
    <s v="Senior"/>
    <s v="Kolkata"/>
    <x v="3"/>
    <x v="2"/>
    <x v="1"/>
    <x v="5"/>
    <n v="4"/>
    <n v="2000"/>
    <n v="20"/>
    <x v="229"/>
    <x v="0"/>
    <n v="2232.8000000000002"/>
    <n v="0.34887500000000005"/>
    <x v="0"/>
    <s v="Cash"/>
    <n v="4"/>
    <s v="No"/>
  </r>
  <r>
    <s v="ORD03910"/>
    <d v="2025-08-03T00:00:00"/>
    <s v="2025"/>
    <n v="8"/>
    <x v="7"/>
    <d v="2025-08-08T00:00:00"/>
    <n v="5"/>
    <s v="CUST3718"/>
    <s v="Rasha Rana"/>
    <x v="1"/>
    <n v="52"/>
    <s v="Senior"/>
    <s v="Ahmedabad"/>
    <x v="5"/>
    <x v="3"/>
    <x v="2"/>
    <x v="15"/>
    <n v="5"/>
    <n v="15000"/>
    <n v="15"/>
    <x v="153"/>
    <x v="1"/>
    <n v="12523.31"/>
    <n v="0.19644407843137254"/>
    <x v="2"/>
    <s v="Card"/>
    <n v="1"/>
    <s v="No"/>
  </r>
  <r>
    <s v="ORD03911"/>
    <d v="2024-08-12T00:00:00"/>
    <s v="2024"/>
    <n v="8"/>
    <x v="7"/>
    <d v="2024-08-19T00:00:00"/>
    <n v="7"/>
    <s v="CUST7987"/>
    <s v="Tanya Wali"/>
    <x v="1"/>
    <n v="43"/>
    <s v="Senior"/>
    <s v="Patna"/>
    <x v="9"/>
    <x v="2"/>
    <x v="1"/>
    <x v="18"/>
    <n v="7"/>
    <n v="18000"/>
    <n v="0"/>
    <x v="84"/>
    <x v="1"/>
    <n v="52791.66"/>
    <n v="0.41898142857142862"/>
    <x v="0"/>
    <s v="UPI"/>
    <n v="4"/>
    <s v="No"/>
  </r>
  <r>
    <s v="ORD03915"/>
    <d v="2024-08-02T00:00:00"/>
    <s v="2024"/>
    <n v="8"/>
    <x v="7"/>
    <d v="2024-08-08T00:00:00"/>
    <n v="6"/>
    <s v="CUST7626"/>
    <s v="Indrajit Bir"/>
    <x v="1"/>
    <n v="32"/>
    <s v="Senior"/>
    <s v="Chennai"/>
    <x v="6"/>
    <x v="1"/>
    <x v="0"/>
    <x v="19"/>
    <n v="2"/>
    <n v="1200"/>
    <n v="10"/>
    <x v="70"/>
    <x v="0"/>
    <n v="470.93"/>
    <n v="0.21802314814814816"/>
    <x v="2"/>
    <s v="UPI"/>
    <n v="2"/>
    <s v="Yes"/>
  </r>
  <r>
    <s v="ORD03936"/>
    <d v="2024-08-01T00:00:00"/>
    <s v="2024"/>
    <n v="8"/>
    <x v="7"/>
    <d v="2024-08-06T00:00:00"/>
    <n v="5"/>
    <s v="CUST8472"/>
    <s v="Aniruddh Rege"/>
    <x v="0"/>
    <n v="48"/>
    <s v="Senior"/>
    <s v="Lucknow"/>
    <x v="0"/>
    <x v="0"/>
    <x v="1"/>
    <x v="5"/>
    <n v="7"/>
    <n v="2000"/>
    <n v="0"/>
    <x v="90"/>
    <x v="1"/>
    <n v="2189.41"/>
    <n v="0.15638642857142857"/>
    <x v="1"/>
    <s v="UPI"/>
    <n v="4"/>
    <s v="No"/>
  </r>
  <r>
    <s v="ORD03944"/>
    <d v="2025-08-20T00:00:00"/>
    <s v="2025"/>
    <n v="8"/>
    <x v="7"/>
    <d v="2025-08-21T00:00:00"/>
    <n v="1"/>
    <s v="CUST8284"/>
    <s v="Shayak Butala"/>
    <x v="0"/>
    <n v="56"/>
    <s v="Senior"/>
    <s v="Hyderabad"/>
    <x v="10"/>
    <x v="1"/>
    <x v="3"/>
    <x v="6"/>
    <n v="7"/>
    <n v="1200"/>
    <n v="15"/>
    <x v="48"/>
    <x v="0"/>
    <n v="2033.09"/>
    <n v="0.28474649859943979"/>
    <x v="1"/>
    <s v="Card"/>
    <n v="4"/>
    <s v="No"/>
  </r>
  <r>
    <s v="ORD03952"/>
    <d v="2025-08-27T00:00:00"/>
    <s v="2025"/>
    <n v="8"/>
    <x v="7"/>
    <d v="2025-09-02T00:00:00"/>
    <n v="6"/>
    <s v="CUST6590"/>
    <s v="Mohanlal Anand"/>
    <x v="0"/>
    <n v="45"/>
    <s v="Senior"/>
    <s v="Kolkata"/>
    <x v="3"/>
    <x v="2"/>
    <x v="3"/>
    <x v="21"/>
    <n v="3"/>
    <n v="60"/>
    <n v="0"/>
    <x v="280"/>
    <x v="0"/>
    <n v="44.72"/>
    <n v="0.24844444444444444"/>
    <x v="2"/>
    <s v="Card"/>
    <n v="2"/>
    <s v="No"/>
  </r>
  <r>
    <s v="ORD03965"/>
    <d v="2024-08-08T00:00:00"/>
    <s v="2024"/>
    <n v="8"/>
    <x v="7"/>
    <d v="2024-08-09T00:00:00"/>
    <n v="1"/>
    <s v="CUST7495"/>
    <s v="Anay Dyal"/>
    <x v="1"/>
    <n v="49"/>
    <s v="Senior"/>
    <s v="Jaipur"/>
    <x v="2"/>
    <x v="0"/>
    <x v="1"/>
    <x v="18"/>
    <n v="6"/>
    <n v="18000"/>
    <n v="5"/>
    <x v="471"/>
    <x v="1"/>
    <n v="43566.34"/>
    <n v="0.42462319688109157"/>
    <x v="0"/>
    <s v="Cash"/>
    <n v="5"/>
    <s v="No"/>
  </r>
  <r>
    <s v="ORD03967"/>
    <d v="2024-08-22T00:00:00"/>
    <s v="2024"/>
    <n v="8"/>
    <x v="7"/>
    <d v="2024-08-28T00:00:00"/>
    <n v="6"/>
    <s v="CUST9701"/>
    <s v="Hrishita Roy"/>
    <x v="0"/>
    <n v="38"/>
    <s v="Senior"/>
    <s v="Lucknow"/>
    <x v="0"/>
    <x v="0"/>
    <x v="4"/>
    <x v="13"/>
    <n v="4"/>
    <n v="4500"/>
    <n v="20"/>
    <x v="134"/>
    <x v="1"/>
    <n v="2876.13"/>
    <n v="0.19973125"/>
    <x v="0"/>
    <s v="Card"/>
    <n v="5"/>
    <s v="Yes"/>
  </r>
  <r>
    <s v="ORD03984"/>
    <d v="2025-08-19T00:00:00"/>
    <s v="2025"/>
    <n v="8"/>
    <x v="7"/>
    <d v="2025-08-21T00:00:00"/>
    <n v="2"/>
    <s v="CUST7290"/>
    <s v="Nakul Gill"/>
    <x v="1"/>
    <n v="24"/>
    <s v="Senior"/>
    <s v="Bhubaneswar"/>
    <x v="8"/>
    <x v="2"/>
    <x v="2"/>
    <x v="14"/>
    <n v="3"/>
    <n v="30000"/>
    <n v="0"/>
    <x v="241"/>
    <x v="1"/>
    <n v="30660.400000000001"/>
    <n v="0.34067111111111115"/>
    <x v="1"/>
    <s v="Card"/>
    <n v="3"/>
    <s v="No"/>
  </r>
  <r>
    <s v="ORD03990"/>
    <d v="2024-08-26T00:00:00"/>
    <s v="2024"/>
    <n v="8"/>
    <x v="7"/>
    <d v="2024-08-28T00:00:00"/>
    <n v="2"/>
    <s v="CUST8327"/>
    <s v="Ishaan Bose"/>
    <x v="1"/>
    <n v="30"/>
    <s v="Senior"/>
    <s v="Mumbai"/>
    <x v="7"/>
    <x v="3"/>
    <x v="0"/>
    <x v="4"/>
    <n v="1"/>
    <n v="3200"/>
    <n v="0"/>
    <x v="254"/>
    <x v="0"/>
    <n v="943.96"/>
    <n v="0.29498750000000001"/>
    <x v="0"/>
    <s v="UPI"/>
    <n v="1"/>
    <s v="No"/>
  </r>
  <r>
    <s v="ORD00007"/>
    <d v="2025-09-27T00:00:00"/>
    <s v="2025"/>
    <n v="9"/>
    <x v="8"/>
    <d v="2025-10-03T00:00:00"/>
    <n v="6"/>
    <s v="CUST4598"/>
    <s v="Lagan Shere"/>
    <x v="1"/>
    <n v="21"/>
    <s v="Senior"/>
    <s v="Mumbai"/>
    <x v="7"/>
    <x v="3"/>
    <x v="1"/>
    <x v="5"/>
    <n v="7"/>
    <n v="2000"/>
    <n v="10"/>
    <x v="228"/>
    <x v="1"/>
    <n v="5378.11"/>
    <n v="0.42683412698412698"/>
    <x v="0"/>
    <s v="Card"/>
    <n v="5"/>
    <s v="No"/>
  </r>
  <r>
    <s v="ORD00028"/>
    <d v="2025-09-06T00:00:00"/>
    <s v="2025"/>
    <n v="9"/>
    <x v="8"/>
    <d v="2025-09-12T00:00:00"/>
    <n v="6"/>
    <s v="CUST8239"/>
    <s v="Advika Chaudry"/>
    <x v="1"/>
    <n v="53"/>
    <s v="Senior"/>
    <s v="Hyderabad"/>
    <x v="10"/>
    <x v="1"/>
    <x v="1"/>
    <x v="2"/>
    <n v="3"/>
    <n v="55000"/>
    <n v="20"/>
    <x v="477"/>
    <x v="1"/>
    <n v="57735.5"/>
    <n v="0.43739015151515154"/>
    <x v="2"/>
    <s v="UPI"/>
    <n v="3"/>
    <s v="No"/>
  </r>
  <r>
    <s v="ORD00030"/>
    <d v="2024-09-21T00:00:00"/>
    <s v="2024"/>
    <n v="9"/>
    <x v="8"/>
    <d v="2024-09-27T00:00:00"/>
    <n v="6"/>
    <s v="CUST3532"/>
    <s v="Taimur Sachdeva"/>
    <x v="0"/>
    <n v="28"/>
    <s v="Senior"/>
    <s v="Chennai"/>
    <x v="6"/>
    <x v="1"/>
    <x v="3"/>
    <x v="6"/>
    <n v="3"/>
    <n v="1200"/>
    <n v="25"/>
    <x v="31"/>
    <x v="0"/>
    <n v="341.36"/>
    <n v="0.12642962962962964"/>
    <x v="1"/>
    <s v="Card"/>
    <n v="4"/>
    <s v="No"/>
  </r>
  <r>
    <s v="ORD00033"/>
    <d v="2025-09-10T00:00:00"/>
    <s v="2025"/>
    <n v="9"/>
    <x v="8"/>
    <d v="2025-09-13T00:00:00"/>
    <n v="3"/>
    <s v="CUST3925"/>
    <s v="Jivika Rana"/>
    <x v="1"/>
    <n v="20"/>
    <s v="Teen"/>
    <s v="Bengaluru"/>
    <x v="1"/>
    <x v="1"/>
    <x v="0"/>
    <x v="4"/>
    <n v="6"/>
    <n v="3200"/>
    <n v="25"/>
    <x v="134"/>
    <x v="1"/>
    <n v="2516.4"/>
    <n v="0.17475000000000002"/>
    <x v="1"/>
    <s v="Card"/>
    <n v="4"/>
    <s v="No"/>
  </r>
  <r>
    <s v="ORD00050"/>
    <d v="2024-09-08T00:00:00"/>
    <s v="2024"/>
    <n v="9"/>
    <x v="8"/>
    <d v="2024-09-15T00:00:00"/>
    <n v="7"/>
    <s v="CUST1672"/>
    <s v="Kabir Balakrishnan"/>
    <x v="1"/>
    <n v="52"/>
    <s v="Senior"/>
    <s v="Delhi"/>
    <x v="4"/>
    <x v="0"/>
    <x v="4"/>
    <x v="16"/>
    <n v="6"/>
    <n v="800"/>
    <n v="0"/>
    <x v="7"/>
    <x v="0"/>
    <n v="732.71"/>
    <n v="0.15264791666666666"/>
    <x v="0"/>
    <s v="Cash"/>
    <n v="4"/>
    <s v="No"/>
  </r>
  <r>
    <s v="ORD00054"/>
    <d v="2024-09-07T00:00:00"/>
    <s v="2024"/>
    <n v="9"/>
    <x v="8"/>
    <d v="2024-09-12T00:00:00"/>
    <n v="5"/>
    <s v="CUST4937"/>
    <s v="Rasha Badal"/>
    <x v="1"/>
    <n v="59"/>
    <s v="Senior"/>
    <s v="Patna"/>
    <x v="9"/>
    <x v="2"/>
    <x v="3"/>
    <x v="22"/>
    <n v="1"/>
    <n v="300"/>
    <n v="0"/>
    <x v="412"/>
    <x v="0"/>
    <n v="104.11"/>
    <n v="0.3470333333333333"/>
    <x v="0"/>
    <s v="Cash"/>
    <n v="4"/>
    <s v="No"/>
  </r>
  <r>
    <s v="ORD00079"/>
    <d v="2025-09-15T00:00:00"/>
    <s v="2025"/>
    <n v="9"/>
    <x v="8"/>
    <d v="2025-09-17T00:00:00"/>
    <n v="2"/>
    <s v="CUST9153"/>
    <s v="Damini Dora"/>
    <x v="0"/>
    <n v="32"/>
    <s v="Senior"/>
    <s v="Jaipur"/>
    <x v="2"/>
    <x v="0"/>
    <x v="4"/>
    <x v="13"/>
    <n v="5"/>
    <n v="4500"/>
    <n v="25"/>
    <x v="341"/>
    <x v="1"/>
    <n v="7538.25"/>
    <n v="0.44671111111111111"/>
    <x v="1"/>
    <s v="Cash"/>
    <n v="4"/>
    <s v="No"/>
  </r>
  <r>
    <s v="ORD00081"/>
    <d v="2025-09-20T00:00:00"/>
    <s v="2025"/>
    <n v="9"/>
    <x v="8"/>
    <d v="2025-09-22T00:00:00"/>
    <n v="2"/>
    <s v="CUST7248"/>
    <s v="Divit Chad"/>
    <x v="1"/>
    <n v="54"/>
    <s v="Senior"/>
    <s v="Pune"/>
    <x v="7"/>
    <x v="3"/>
    <x v="4"/>
    <x v="16"/>
    <n v="7"/>
    <n v="800"/>
    <n v="10"/>
    <x v="160"/>
    <x v="0"/>
    <n v="2253.7199999999998"/>
    <n v="0.4471666666666666"/>
    <x v="1"/>
    <s v="UPI"/>
    <n v="1"/>
    <s v="No"/>
  </r>
  <r>
    <s v="ORD00151"/>
    <d v="2025-09-18T00:00:00"/>
    <s v="2025"/>
    <n v="9"/>
    <x v="8"/>
    <d v="2025-09-23T00:00:00"/>
    <n v="5"/>
    <s v="CUST8487"/>
    <s v="Anaya Rastogi"/>
    <x v="0"/>
    <n v="56"/>
    <s v="Senior"/>
    <s v="Lucknow"/>
    <x v="0"/>
    <x v="0"/>
    <x v="2"/>
    <x v="14"/>
    <n v="6"/>
    <n v="30000"/>
    <n v="5"/>
    <x v="225"/>
    <x v="1"/>
    <n v="53431.67"/>
    <n v="0.31246590643274852"/>
    <x v="0"/>
    <s v="Cash"/>
    <n v="5"/>
    <s v="No"/>
  </r>
  <r>
    <s v="ORD00162"/>
    <d v="2025-09-25T00:00:00"/>
    <s v="2025"/>
    <n v="9"/>
    <x v="8"/>
    <d v="2025-10-01T00:00:00"/>
    <n v="6"/>
    <s v="CUST1611"/>
    <s v="Zaina Datta"/>
    <x v="0"/>
    <n v="44"/>
    <s v="Senior"/>
    <s v="Chennai"/>
    <x v="6"/>
    <x v="1"/>
    <x v="1"/>
    <x v="1"/>
    <n v="8"/>
    <n v="40000"/>
    <n v="5"/>
    <x v="249"/>
    <x v="1"/>
    <n v="37144.83"/>
    <n v="0.12218694078947369"/>
    <x v="2"/>
    <s v="UPI"/>
    <n v="3"/>
    <s v="No"/>
  </r>
  <r>
    <s v="ORD00167"/>
    <d v="2024-09-30T00:00:00"/>
    <s v="2024"/>
    <n v="9"/>
    <x v="8"/>
    <d v="2024-10-03T00:00:00"/>
    <n v="3"/>
    <s v="CUST3616"/>
    <s v="Alia Chaudry"/>
    <x v="1"/>
    <n v="61"/>
    <s v="Senior"/>
    <s v="Lucknow"/>
    <x v="0"/>
    <x v="0"/>
    <x v="4"/>
    <x v="16"/>
    <n v="5"/>
    <n v="800"/>
    <n v="10"/>
    <x v="11"/>
    <x v="0"/>
    <n v="845.57"/>
    <n v="0.23488055555555556"/>
    <x v="0"/>
    <s v="Card"/>
    <n v="2"/>
    <s v="No"/>
  </r>
  <r>
    <s v="ORD00255"/>
    <d v="2024-09-27T00:00:00"/>
    <s v="2024"/>
    <n v="9"/>
    <x v="8"/>
    <d v="2024-09-30T00:00:00"/>
    <n v="3"/>
    <s v="CUST9743"/>
    <s v="Ranbir Wable"/>
    <x v="0"/>
    <n v="32"/>
    <s v="Senior"/>
    <s v="Kolkata"/>
    <x v="3"/>
    <x v="2"/>
    <x v="3"/>
    <x v="17"/>
    <n v="3"/>
    <n v="450"/>
    <n v="5"/>
    <x v="68"/>
    <x v="0"/>
    <n v="470.94"/>
    <n v="0.36720467836257309"/>
    <x v="1"/>
    <s v="UPI"/>
    <n v="3"/>
    <s v="No"/>
  </r>
  <r>
    <s v="ORD00263"/>
    <d v="2024-09-02T00:00:00"/>
    <s v="2024"/>
    <n v="9"/>
    <x v="8"/>
    <d v="2024-09-03T00:00:00"/>
    <n v="1"/>
    <s v="CUST7323"/>
    <s v="Manjari Bhandari"/>
    <x v="1"/>
    <n v="64"/>
    <s v="Senior"/>
    <s v="Delhi"/>
    <x v="4"/>
    <x v="0"/>
    <x v="2"/>
    <x v="7"/>
    <n v="8"/>
    <n v="5000"/>
    <n v="15"/>
    <x v="315"/>
    <x v="1"/>
    <n v="11120.35"/>
    <n v="0.32706911764705882"/>
    <x v="0"/>
    <s v="Cash"/>
    <n v="4"/>
    <s v="No"/>
  </r>
  <r>
    <s v="ORD00285"/>
    <d v="2024-09-16T00:00:00"/>
    <s v="2024"/>
    <n v="9"/>
    <x v="8"/>
    <d v="2024-09-19T00:00:00"/>
    <n v="3"/>
    <s v="CUST5536"/>
    <s v="Kanav Datta"/>
    <x v="1"/>
    <n v="59"/>
    <s v="Senior"/>
    <s v="Patna"/>
    <x v="9"/>
    <x v="2"/>
    <x v="4"/>
    <x v="9"/>
    <n v="3"/>
    <n v="1800"/>
    <n v="20"/>
    <x v="222"/>
    <x v="0"/>
    <n v="786.6"/>
    <n v="0.18208333333333335"/>
    <x v="1"/>
    <s v="UPI"/>
    <n v="1"/>
    <s v="No"/>
  </r>
  <r>
    <s v="ORD00316"/>
    <d v="2025-09-24T00:00:00"/>
    <s v="2025"/>
    <n v="9"/>
    <x v="8"/>
    <d v="2025-09-29T00:00:00"/>
    <n v="5"/>
    <s v="CUST6273"/>
    <s v="Riya Seshadri"/>
    <x v="1"/>
    <n v="44"/>
    <s v="Senior"/>
    <s v="Kolkata"/>
    <x v="3"/>
    <x v="2"/>
    <x v="2"/>
    <x v="14"/>
    <n v="7"/>
    <n v="30000"/>
    <n v="10"/>
    <x v="221"/>
    <x v="1"/>
    <n v="20851.98"/>
    <n v="0.1103279365079365"/>
    <x v="2"/>
    <s v="UPI"/>
    <n v="4"/>
    <s v="No"/>
  </r>
  <r>
    <s v="ORD00317"/>
    <d v="2025-09-10T00:00:00"/>
    <s v="2025"/>
    <n v="9"/>
    <x v="8"/>
    <d v="2025-09-15T00:00:00"/>
    <n v="5"/>
    <s v="CUST9393"/>
    <s v="Tiya Salvi"/>
    <x v="1"/>
    <n v="62"/>
    <s v="Senior"/>
    <s v="Lucknow"/>
    <x v="0"/>
    <x v="0"/>
    <x v="4"/>
    <x v="24"/>
    <n v="4"/>
    <n v="1200"/>
    <n v="5"/>
    <x v="47"/>
    <x v="0"/>
    <n v="1717.3"/>
    <n v="0.37660087719298246"/>
    <x v="1"/>
    <s v="Card"/>
    <n v="3"/>
    <s v="No"/>
  </r>
  <r>
    <s v="ORD00321"/>
    <d v="2025-09-29T00:00:00"/>
    <s v="2025"/>
    <n v="9"/>
    <x v="8"/>
    <d v="2025-10-04T00:00:00"/>
    <n v="5"/>
    <s v="CUST4675"/>
    <s v="Sana Kakar"/>
    <x v="1"/>
    <n v="33"/>
    <s v="Senior"/>
    <s v="Lucknow"/>
    <x v="0"/>
    <x v="0"/>
    <x v="4"/>
    <x v="16"/>
    <n v="7"/>
    <n v="800"/>
    <n v="15"/>
    <x v="126"/>
    <x v="0"/>
    <n v="1448"/>
    <n v="0.30420168067226888"/>
    <x v="2"/>
    <s v="Card"/>
    <n v="3"/>
    <s v="No"/>
  </r>
  <r>
    <s v="ORD00323"/>
    <d v="2025-09-09T00:00:00"/>
    <s v="2025"/>
    <n v="9"/>
    <x v="8"/>
    <d v="2025-09-11T00:00:00"/>
    <n v="2"/>
    <s v="CUST3847"/>
    <s v="Misha Boase"/>
    <x v="0"/>
    <n v="42"/>
    <s v="Senior"/>
    <s v="Hyderabad"/>
    <x v="10"/>
    <x v="1"/>
    <x v="3"/>
    <x v="17"/>
    <n v="5"/>
    <n v="450"/>
    <n v="5"/>
    <x v="116"/>
    <x v="0"/>
    <n v="841.48"/>
    <n v="0.39367485380116962"/>
    <x v="0"/>
    <s v="Cash"/>
    <n v="3"/>
    <s v="Yes"/>
  </r>
  <r>
    <s v="ORD00329"/>
    <d v="2025-09-15T00:00:00"/>
    <s v="2025"/>
    <n v="9"/>
    <x v="8"/>
    <d v="2025-09-16T00:00:00"/>
    <n v="1"/>
    <s v="CUST2072"/>
    <s v="Divit Maharaj"/>
    <x v="0"/>
    <n v="60"/>
    <s v="Senior"/>
    <s v="Bhubaneswar"/>
    <x v="8"/>
    <x v="2"/>
    <x v="2"/>
    <x v="7"/>
    <n v="2"/>
    <n v="5000"/>
    <n v="5"/>
    <x v="224"/>
    <x v="0"/>
    <n v="2486.9699999999998"/>
    <n v="0.26178631578947364"/>
    <x v="2"/>
    <s v="Cash"/>
    <n v="4"/>
    <s v="No"/>
  </r>
  <r>
    <s v="ORD00358"/>
    <d v="2024-09-12T00:00:00"/>
    <s v="2024"/>
    <n v="9"/>
    <x v="8"/>
    <d v="2024-09-17T00:00:00"/>
    <n v="5"/>
    <s v="CUST8133"/>
    <s v="Zaina Deep"/>
    <x v="0"/>
    <n v="22"/>
    <s v="Senior"/>
    <s v="Pune"/>
    <x v="7"/>
    <x v="3"/>
    <x v="2"/>
    <x v="14"/>
    <n v="2"/>
    <n v="30000"/>
    <n v="20"/>
    <x v="96"/>
    <x v="1"/>
    <n v="20965.71"/>
    <n v="0.43678562499999996"/>
    <x v="0"/>
    <s v="Cash"/>
    <n v="4"/>
    <s v="No"/>
  </r>
  <r>
    <s v="ORD00387"/>
    <d v="2025-09-02T00:00:00"/>
    <s v="2025"/>
    <n v="9"/>
    <x v="8"/>
    <d v="2025-09-03T00:00:00"/>
    <n v="1"/>
    <s v="CUST5622"/>
    <s v="Anika Bora"/>
    <x v="1"/>
    <n v="26"/>
    <s v="Senior"/>
    <s v="Patna"/>
    <x v="9"/>
    <x v="2"/>
    <x v="3"/>
    <x v="6"/>
    <n v="4"/>
    <n v="1200"/>
    <n v="0"/>
    <x v="7"/>
    <x v="0"/>
    <n v="1906.85"/>
    <n v="0.39726041666666667"/>
    <x v="0"/>
    <s v="UPI"/>
    <n v="4"/>
    <s v="No"/>
  </r>
  <r>
    <s v="ORD00400"/>
    <d v="2025-09-07T00:00:00"/>
    <s v="2025"/>
    <n v="9"/>
    <x v="8"/>
    <d v="2025-09-12T00:00:00"/>
    <n v="5"/>
    <s v="CUST2161"/>
    <s v="Tanya Chopra"/>
    <x v="0"/>
    <n v="31"/>
    <s v="Senior"/>
    <s v="Bhubaneswar"/>
    <x v="8"/>
    <x v="2"/>
    <x v="3"/>
    <x v="6"/>
    <n v="8"/>
    <n v="1200"/>
    <n v="25"/>
    <x v="69"/>
    <x v="0"/>
    <n v="3087.04"/>
    <n v="0.42875555555555556"/>
    <x v="0"/>
    <s v="UPI"/>
    <n v="5"/>
    <s v="No"/>
  </r>
  <r>
    <s v="ORD00404"/>
    <d v="2025-09-30T00:00:00"/>
    <s v="2025"/>
    <n v="9"/>
    <x v="8"/>
    <d v="2025-10-03T00:00:00"/>
    <n v="3"/>
    <s v="CUST6163"/>
    <s v="Vivaan Soni"/>
    <x v="1"/>
    <n v="41"/>
    <s v="Senior"/>
    <s v="Delhi"/>
    <x v="4"/>
    <x v="0"/>
    <x v="3"/>
    <x v="17"/>
    <n v="4"/>
    <n v="450"/>
    <n v="20"/>
    <x v="266"/>
    <x v="0"/>
    <n v="373"/>
    <n v="0.2590277777777778"/>
    <x v="1"/>
    <s v="UPI"/>
    <n v="4"/>
    <s v="No"/>
  </r>
  <r>
    <s v="ORD00414"/>
    <d v="2025-09-25T00:00:00"/>
    <s v="2025"/>
    <n v="9"/>
    <x v="8"/>
    <d v="2025-09-27T00:00:00"/>
    <n v="2"/>
    <s v="CUST8216"/>
    <s v="Keya Sastry"/>
    <x v="0"/>
    <n v="32"/>
    <s v="Senior"/>
    <s v="Mumbai"/>
    <x v="7"/>
    <x v="3"/>
    <x v="4"/>
    <x v="9"/>
    <n v="2"/>
    <n v="1800"/>
    <n v="0"/>
    <x v="11"/>
    <x v="0"/>
    <n v="688.13"/>
    <n v="0.19114722222222222"/>
    <x v="2"/>
    <s v="UPI"/>
    <n v="2"/>
    <s v="No"/>
  </r>
  <r>
    <s v="ORD00426"/>
    <d v="2025-09-25T00:00:00"/>
    <s v="2025"/>
    <n v="9"/>
    <x v="8"/>
    <d v="2025-10-01T00:00:00"/>
    <n v="6"/>
    <s v="CUST7126"/>
    <s v="Anika Suresh"/>
    <x v="0"/>
    <n v="42"/>
    <s v="Senior"/>
    <s v="Jaipur"/>
    <x v="2"/>
    <x v="0"/>
    <x v="3"/>
    <x v="20"/>
    <n v="3"/>
    <n v="1500"/>
    <n v="5"/>
    <x v="133"/>
    <x v="0"/>
    <n v="1585.19"/>
    <n v="0.37080467836257314"/>
    <x v="2"/>
    <s v="UPI"/>
    <n v="4"/>
    <s v="No"/>
  </r>
  <r>
    <s v="ORD00435"/>
    <d v="2025-09-14T00:00:00"/>
    <s v="2025"/>
    <n v="9"/>
    <x v="8"/>
    <d v="2025-09-19T00:00:00"/>
    <n v="5"/>
    <s v="CUST1094"/>
    <s v="Tanya Chhabra"/>
    <x v="1"/>
    <n v="33"/>
    <s v="Senior"/>
    <s v="Mumbai"/>
    <x v="7"/>
    <x v="3"/>
    <x v="0"/>
    <x v="4"/>
    <n v="8"/>
    <n v="3200"/>
    <n v="15"/>
    <x v="359"/>
    <x v="1"/>
    <n v="6426.68"/>
    <n v="0.29534375000000002"/>
    <x v="2"/>
    <s v="Cash"/>
    <n v="5"/>
    <s v="No"/>
  </r>
  <r>
    <s v="ORD00449"/>
    <d v="2024-09-24T00:00:00"/>
    <s v="2024"/>
    <n v="9"/>
    <x v="8"/>
    <d v="2024-09-25T00:00:00"/>
    <n v="1"/>
    <s v="CUST6095"/>
    <s v="Sara Jani"/>
    <x v="0"/>
    <n v="61"/>
    <s v="Senior"/>
    <s v="Kolkata"/>
    <x v="3"/>
    <x v="2"/>
    <x v="1"/>
    <x v="5"/>
    <n v="8"/>
    <n v="2000"/>
    <n v="0"/>
    <x v="296"/>
    <x v="1"/>
    <n v="6622.62"/>
    <n v="0.41391374999999997"/>
    <x v="0"/>
    <s v="Cash"/>
    <n v="3"/>
    <s v="Yes"/>
  </r>
  <r>
    <s v="ORD00451"/>
    <d v="2024-09-07T00:00:00"/>
    <s v="2024"/>
    <n v="9"/>
    <x v="8"/>
    <d v="2024-09-08T00:00:00"/>
    <n v="1"/>
    <s v="CUST9422"/>
    <s v="Sana Randhawa"/>
    <x v="0"/>
    <n v="31"/>
    <s v="Senior"/>
    <s v="Lucknow"/>
    <x v="0"/>
    <x v="0"/>
    <x v="4"/>
    <x v="24"/>
    <n v="6"/>
    <n v="1200"/>
    <n v="10"/>
    <x v="101"/>
    <x v="0"/>
    <n v="2594.9499999999998"/>
    <n v="0.4004552469135802"/>
    <x v="2"/>
    <s v="Card"/>
    <n v="3"/>
    <s v="No"/>
  </r>
  <r>
    <s v="ORD00470"/>
    <d v="2024-09-14T00:00:00"/>
    <s v="2024"/>
    <n v="9"/>
    <x v="8"/>
    <d v="2024-09-17T00:00:00"/>
    <n v="3"/>
    <s v="CUST5267"/>
    <s v="Kartik Chandra"/>
    <x v="0"/>
    <n v="58"/>
    <s v="Senior"/>
    <s v="Jaipur"/>
    <x v="2"/>
    <x v="0"/>
    <x v="0"/>
    <x v="19"/>
    <n v="1"/>
    <n v="1200"/>
    <n v="25"/>
    <x v="132"/>
    <x v="0"/>
    <n v="93.04"/>
    <n v="0.10337777777777779"/>
    <x v="0"/>
    <s v="Card"/>
    <n v="5"/>
    <s v="Yes"/>
  </r>
  <r>
    <s v="ORD00486"/>
    <d v="2024-09-04T00:00:00"/>
    <s v="2024"/>
    <n v="9"/>
    <x v="8"/>
    <d v="2024-09-06T00:00:00"/>
    <n v="2"/>
    <s v="CUST5896"/>
    <s v="Adah Dasgupta"/>
    <x v="1"/>
    <n v="24"/>
    <s v="Senior"/>
    <s v="Bhubaneswar"/>
    <x v="8"/>
    <x v="2"/>
    <x v="4"/>
    <x v="13"/>
    <n v="2"/>
    <n v="4500"/>
    <n v="25"/>
    <x v="302"/>
    <x v="0"/>
    <n v="2002.76"/>
    <n v="0.29670518518518518"/>
    <x v="2"/>
    <s v="Card"/>
    <n v="2"/>
    <s v="No"/>
  </r>
  <r>
    <s v="ORD00490"/>
    <d v="2025-09-19T00:00:00"/>
    <s v="2025"/>
    <n v="9"/>
    <x v="8"/>
    <d v="2025-09-21T00:00:00"/>
    <n v="2"/>
    <s v="CUST1235"/>
    <s v="Prisha Bir"/>
    <x v="0"/>
    <n v="58"/>
    <s v="Senior"/>
    <s v="Hyderabad"/>
    <x v="10"/>
    <x v="1"/>
    <x v="4"/>
    <x v="16"/>
    <n v="8"/>
    <n v="800"/>
    <n v="20"/>
    <x v="141"/>
    <x v="0"/>
    <n v="1998.12"/>
    <n v="0.39025781249999997"/>
    <x v="2"/>
    <s v="Card"/>
    <n v="5"/>
    <s v="Yes"/>
  </r>
  <r>
    <s v="ORD00491"/>
    <d v="2024-09-28T00:00:00"/>
    <s v="2024"/>
    <n v="9"/>
    <x v="8"/>
    <d v="2024-10-02T00:00:00"/>
    <n v="4"/>
    <s v="CUST4613"/>
    <s v="Kabir Bala"/>
    <x v="0"/>
    <n v="30"/>
    <s v="Senior"/>
    <s v="Delhi"/>
    <x v="4"/>
    <x v="0"/>
    <x v="4"/>
    <x v="13"/>
    <n v="6"/>
    <n v="4500"/>
    <n v="0"/>
    <x v="180"/>
    <x v="1"/>
    <n v="2928.19"/>
    <n v="0.10845148148148148"/>
    <x v="0"/>
    <s v="Card"/>
    <n v="5"/>
    <s v="No"/>
  </r>
  <r>
    <s v="ORD00495"/>
    <d v="2024-09-02T00:00:00"/>
    <s v="2024"/>
    <n v="9"/>
    <x v="8"/>
    <d v="2024-09-08T00:00:00"/>
    <n v="6"/>
    <s v="CUST1616"/>
    <s v="Taran Madan"/>
    <x v="0"/>
    <n v="63"/>
    <s v="Senior"/>
    <s v="Jaipur"/>
    <x v="2"/>
    <x v="0"/>
    <x v="0"/>
    <x v="0"/>
    <n v="5"/>
    <n v="2500"/>
    <n v="10"/>
    <x v="113"/>
    <x v="1"/>
    <n v="3413.53"/>
    <n v="0.30342488888888891"/>
    <x v="2"/>
    <s v="Cash"/>
    <n v="5"/>
    <s v="No"/>
  </r>
  <r>
    <s v="ORD00504"/>
    <d v="2024-09-29T00:00:00"/>
    <s v="2024"/>
    <n v="9"/>
    <x v="8"/>
    <d v="2024-10-04T00:00:00"/>
    <n v="5"/>
    <s v="CUST1083"/>
    <s v="Rhea Thaker"/>
    <x v="1"/>
    <n v="20"/>
    <s v="Teen"/>
    <s v="Hyderabad"/>
    <x v="10"/>
    <x v="1"/>
    <x v="3"/>
    <x v="21"/>
    <n v="1"/>
    <n v="60"/>
    <n v="15"/>
    <x v="38"/>
    <x v="0"/>
    <n v="13.47"/>
    <n v="0.26411764705882357"/>
    <x v="1"/>
    <s v="Card"/>
    <n v="4"/>
    <s v="No"/>
  </r>
  <r>
    <s v="ORD00513"/>
    <d v="2024-09-27T00:00:00"/>
    <s v="2024"/>
    <n v="9"/>
    <x v="8"/>
    <d v="2024-10-03T00:00:00"/>
    <n v="6"/>
    <s v="CUST3424"/>
    <s v="Yakshit Shan"/>
    <x v="1"/>
    <n v="27"/>
    <s v="Senior"/>
    <s v="Mumbai"/>
    <x v="7"/>
    <x v="3"/>
    <x v="0"/>
    <x v="0"/>
    <n v="5"/>
    <n v="2500"/>
    <n v="15"/>
    <x v="478"/>
    <x v="1"/>
    <n v="1175.6400000000001"/>
    <n v="0.11064847058823531"/>
    <x v="0"/>
    <s v="UPI"/>
    <n v="5"/>
    <s v="No"/>
  </r>
  <r>
    <s v="ORD00529"/>
    <d v="2025-09-17T00:00:00"/>
    <s v="2025"/>
    <n v="9"/>
    <x v="8"/>
    <d v="2025-09-21T00:00:00"/>
    <n v="4"/>
    <s v="CUST8144"/>
    <s v="Kimaya Singhal"/>
    <x v="1"/>
    <n v="58"/>
    <s v="Senior"/>
    <s v="Bhubaneswar"/>
    <x v="8"/>
    <x v="2"/>
    <x v="3"/>
    <x v="6"/>
    <n v="6"/>
    <n v="1200"/>
    <n v="20"/>
    <x v="192"/>
    <x v="0"/>
    <n v="1114.3599999999999"/>
    <n v="0.19346527777777775"/>
    <x v="2"/>
    <s v="Cash"/>
    <n v="1"/>
    <s v="No"/>
  </r>
  <r>
    <s v="ORD00554"/>
    <d v="2025-09-10T00:00:00"/>
    <s v="2025"/>
    <n v="9"/>
    <x v="8"/>
    <d v="2025-09-11T00:00:00"/>
    <n v="1"/>
    <s v="CUST8695"/>
    <s v="Nehmat Gill"/>
    <x v="0"/>
    <n v="38"/>
    <s v="Senior"/>
    <s v="Delhi"/>
    <x v="4"/>
    <x v="0"/>
    <x v="0"/>
    <x v="4"/>
    <n v="6"/>
    <n v="3200"/>
    <n v="20"/>
    <x v="479"/>
    <x v="1"/>
    <n v="6386.63"/>
    <n v="0.41579622395833332"/>
    <x v="1"/>
    <s v="Card"/>
    <n v="4"/>
    <s v="No"/>
  </r>
  <r>
    <s v="ORD00565"/>
    <d v="2025-09-03T00:00:00"/>
    <s v="2025"/>
    <n v="9"/>
    <x v="8"/>
    <d v="2025-09-05T00:00:00"/>
    <n v="2"/>
    <s v="CUST7928"/>
    <s v="Tara Bajwa"/>
    <x v="0"/>
    <n v="27"/>
    <s v="Senior"/>
    <s v="Bengaluru"/>
    <x v="1"/>
    <x v="1"/>
    <x v="2"/>
    <x v="15"/>
    <n v="5"/>
    <n v="15000"/>
    <n v="15"/>
    <x v="153"/>
    <x v="1"/>
    <n v="19575.62"/>
    <n v="0.30706854901960784"/>
    <x v="1"/>
    <s v="UPI"/>
    <n v="5"/>
    <s v="Yes"/>
  </r>
  <r>
    <s v="ORD00573"/>
    <d v="2024-09-12T00:00:00"/>
    <s v="2024"/>
    <n v="9"/>
    <x v="8"/>
    <d v="2024-09-16T00:00:00"/>
    <n v="4"/>
    <s v="CUST7022"/>
    <s v="Suhana Deol"/>
    <x v="0"/>
    <n v="43"/>
    <s v="Senior"/>
    <s v="Delhi"/>
    <x v="4"/>
    <x v="0"/>
    <x v="0"/>
    <x v="19"/>
    <n v="1"/>
    <n v="1200"/>
    <n v="0"/>
    <x v="157"/>
    <x v="0"/>
    <n v="152.29"/>
    <n v="0.12690833333333332"/>
    <x v="2"/>
    <s v="UPI"/>
    <n v="5"/>
    <s v="No"/>
  </r>
  <r>
    <s v="ORD00588"/>
    <d v="2024-09-16T00:00:00"/>
    <s v="2024"/>
    <n v="9"/>
    <x v="8"/>
    <d v="2024-09-17T00:00:00"/>
    <n v="1"/>
    <s v="CUST9964"/>
    <s v="Hridaan Savant"/>
    <x v="1"/>
    <n v="23"/>
    <s v="Senior"/>
    <s v="Delhi"/>
    <x v="4"/>
    <x v="0"/>
    <x v="4"/>
    <x v="9"/>
    <n v="4"/>
    <n v="1800"/>
    <n v="15"/>
    <x v="56"/>
    <x v="0"/>
    <n v="2562.96"/>
    <n v="0.41878431372549019"/>
    <x v="0"/>
    <s v="UPI"/>
    <n v="2"/>
    <s v="No"/>
  </r>
  <r>
    <s v="ORD00594"/>
    <d v="2025-09-19T00:00:00"/>
    <s v="2025"/>
    <n v="9"/>
    <x v="8"/>
    <d v="2025-09-23T00:00:00"/>
    <n v="4"/>
    <s v="CUST3941"/>
    <s v="Yuvaan Keer"/>
    <x v="0"/>
    <n v="43"/>
    <s v="Senior"/>
    <s v="Hyderabad"/>
    <x v="10"/>
    <x v="1"/>
    <x v="1"/>
    <x v="1"/>
    <n v="5"/>
    <n v="40000"/>
    <n v="10"/>
    <x v="152"/>
    <x v="1"/>
    <n v="44005.87"/>
    <n v="0.24447705555555557"/>
    <x v="0"/>
    <s v="Cash"/>
    <n v="4"/>
    <s v="No"/>
  </r>
  <r>
    <s v="ORD00602"/>
    <d v="2024-09-03T00:00:00"/>
    <s v="2024"/>
    <n v="9"/>
    <x v="8"/>
    <d v="2024-09-07T00:00:00"/>
    <n v="4"/>
    <s v="CUST2915"/>
    <s v="Renee Dave"/>
    <x v="1"/>
    <n v="57"/>
    <s v="Senior"/>
    <s v="Bhubaneswar"/>
    <x v="8"/>
    <x v="2"/>
    <x v="4"/>
    <x v="13"/>
    <n v="7"/>
    <n v="4500"/>
    <n v="0"/>
    <x v="103"/>
    <x v="1"/>
    <n v="12396.3"/>
    <n v="0.39353333333333329"/>
    <x v="0"/>
    <s v="Card"/>
    <n v="2"/>
    <s v="No"/>
  </r>
  <r>
    <s v="ORD00607"/>
    <d v="2025-09-28T00:00:00"/>
    <s v="2025"/>
    <n v="9"/>
    <x v="8"/>
    <d v="2025-10-05T00:00:00"/>
    <n v="7"/>
    <s v="CUST1764"/>
    <s v="Advik Suresh"/>
    <x v="1"/>
    <n v="27"/>
    <s v="Senior"/>
    <s v="Patna"/>
    <x v="9"/>
    <x v="2"/>
    <x v="0"/>
    <x v="11"/>
    <n v="2"/>
    <n v="4000"/>
    <n v="25"/>
    <x v="32"/>
    <x v="0"/>
    <n v="2594.11"/>
    <n v="0.43235166666666669"/>
    <x v="2"/>
    <s v="Card"/>
    <n v="4"/>
    <s v="No"/>
  </r>
  <r>
    <s v="ORD00634"/>
    <d v="2024-09-02T00:00:00"/>
    <s v="2024"/>
    <n v="9"/>
    <x v="8"/>
    <d v="2024-09-06T00:00:00"/>
    <n v="4"/>
    <s v="CUST4829"/>
    <s v="Saksham Khare"/>
    <x v="0"/>
    <n v="35"/>
    <s v="Senior"/>
    <s v="Lucknow"/>
    <x v="0"/>
    <x v="0"/>
    <x v="0"/>
    <x v="0"/>
    <n v="4"/>
    <n v="2500"/>
    <n v="20"/>
    <x v="94"/>
    <x v="0"/>
    <n v="1775.66"/>
    <n v="0.2219575"/>
    <x v="0"/>
    <s v="UPI"/>
    <n v="2"/>
    <s v="No"/>
  </r>
  <r>
    <s v="ORD00643"/>
    <d v="2024-09-30T00:00:00"/>
    <s v="2024"/>
    <n v="9"/>
    <x v="8"/>
    <d v="2024-10-05T00:00:00"/>
    <n v="5"/>
    <s v="CUST4425"/>
    <s v="Nitara Vyas"/>
    <x v="0"/>
    <n v="30"/>
    <s v="Senior"/>
    <s v="Bhubaneswar"/>
    <x v="8"/>
    <x v="2"/>
    <x v="3"/>
    <x v="6"/>
    <n v="5"/>
    <n v="1200"/>
    <n v="20"/>
    <x v="7"/>
    <x v="0"/>
    <n v="1319.45"/>
    <n v="0.27488541666666666"/>
    <x v="1"/>
    <s v="Cash"/>
    <n v="2"/>
    <s v="No"/>
  </r>
  <r>
    <s v="ORD00673"/>
    <d v="2025-09-28T00:00:00"/>
    <s v="2025"/>
    <n v="9"/>
    <x v="8"/>
    <d v="2025-10-05T00:00:00"/>
    <n v="7"/>
    <s v="CUST8679"/>
    <s v="Riaan Balakrishnan"/>
    <x v="1"/>
    <n v="39"/>
    <s v="Senior"/>
    <s v="Bengaluru"/>
    <x v="1"/>
    <x v="1"/>
    <x v="4"/>
    <x v="9"/>
    <n v="7"/>
    <n v="1800"/>
    <n v="25"/>
    <x v="161"/>
    <x v="0"/>
    <n v="2871"/>
    <n v="0.30380952380952381"/>
    <x v="1"/>
    <s v="Card"/>
    <n v="4"/>
    <s v="No"/>
  </r>
  <r>
    <s v="ORD00688"/>
    <d v="2024-09-22T00:00:00"/>
    <s v="2024"/>
    <n v="9"/>
    <x v="8"/>
    <d v="2024-09-25T00:00:00"/>
    <n v="3"/>
    <s v="CUST3915"/>
    <s v="Veer Upadhyay"/>
    <x v="0"/>
    <n v="63"/>
    <s v="Senior"/>
    <s v="Hyderabad"/>
    <x v="10"/>
    <x v="1"/>
    <x v="0"/>
    <x v="19"/>
    <n v="8"/>
    <n v="1200"/>
    <n v="25"/>
    <x v="69"/>
    <x v="0"/>
    <n v="3119.65"/>
    <n v="0.43328472222222225"/>
    <x v="1"/>
    <s v="Cash"/>
    <n v="5"/>
    <s v="No"/>
  </r>
  <r>
    <s v="ORD00696"/>
    <d v="2024-09-30T00:00:00"/>
    <s v="2024"/>
    <n v="9"/>
    <x v="8"/>
    <d v="2024-10-03T00:00:00"/>
    <n v="3"/>
    <s v="CUST4873"/>
    <s v="Nehmat Garde"/>
    <x v="1"/>
    <n v="33"/>
    <s v="Senior"/>
    <s v="Kolkata"/>
    <x v="3"/>
    <x v="2"/>
    <x v="1"/>
    <x v="2"/>
    <n v="3"/>
    <n v="55000"/>
    <n v="10"/>
    <x v="414"/>
    <x v="1"/>
    <n v="40903.69"/>
    <n v="0.27544572390572392"/>
    <x v="2"/>
    <s v="Cash"/>
    <n v="2"/>
    <s v="No"/>
  </r>
  <r>
    <s v="ORD00713"/>
    <d v="2024-09-01T00:00:00"/>
    <s v="2024"/>
    <n v="9"/>
    <x v="8"/>
    <d v="2024-09-02T00:00:00"/>
    <n v="1"/>
    <s v="CUST6605"/>
    <s v="Trisha Shukla"/>
    <x v="0"/>
    <n v="55"/>
    <s v="Senior"/>
    <s v="Mumbai"/>
    <x v="7"/>
    <x v="3"/>
    <x v="3"/>
    <x v="22"/>
    <n v="2"/>
    <n v="300"/>
    <n v="0"/>
    <x v="265"/>
    <x v="0"/>
    <n v="257.18"/>
    <n v="0.42863333333333337"/>
    <x v="2"/>
    <s v="Card"/>
    <n v="1"/>
    <s v="No"/>
  </r>
  <r>
    <s v="ORD00724"/>
    <d v="2024-09-08T00:00:00"/>
    <s v="2024"/>
    <n v="9"/>
    <x v="8"/>
    <d v="2024-09-15T00:00:00"/>
    <n v="7"/>
    <s v="CUST6980"/>
    <s v="Vardaniya Sami"/>
    <x v="0"/>
    <n v="51"/>
    <s v="Senior"/>
    <s v="Bhubaneswar"/>
    <x v="8"/>
    <x v="2"/>
    <x v="0"/>
    <x v="11"/>
    <n v="4"/>
    <n v="4000"/>
    <n v="0"/>
    <x v="296"/>
    <x v="1"/>
    <n v="4986.25"/>
    <n v="0.311640625"/>
    <x v="0"/>
    <s v="Card"/>
    <n v="5"/>
    <s v="No"/>
  </r>
  <r>
    <s v="ORD00725"/>
    <d v="2024-09-04T00:00:00"/>
    <s v="2024"/>
    <n v="9"/>
    <x v="8"/>
    <d v="2024-09-11T00:00:00"/>
    <n v="7"/>
    <s v="CUST5863"/>
    <s v="Baiju Karnik"/>
    <x v="0"/>
    <n v="49"/>
    <s v="Senior"/>
    <s v="Bhubaneswar"/>
    <x v="8"/>
    <x v="2"/>
    <x v="3"/>
    <x v="20"/>
    <n v="5"/>
    <n v="1500"/>
    <n v="5"/>
    <x v="231"/>
    <x v="0"/>
    <n v="1343.27"/>
    <n v="0.18852912280701753"/>
    <x v="0"/>
    <s v="Cash"/>
    <n v="1"/>
    <s v="No"/>
  </r>
  <r>
    <s v="ORD00748"/>
    <d v="2024-09-04T00:00:00"/>
    <s v="2024"/>
    <n v="9"/>
    <x v="8"/>
    <d v="2024-09-05T00:00:00"/>
    <n v="1"/>
    <s v="CUST4932"/>
    <s v="Raghav Gade"/>
    <x v="0"/>
    <n v="28"/>
    <s v="Senior"/>
    <s v="Kolkata"/>
    <x v="3"/>
    <x v="2"/>
    <x v="1"/>
    <x v="2"/>
    <n v="5"/>
    <n v="55000"/>
    <n v="20"/>
    <x v="81"/>
    <x v="1"/>
    <n v="27421.65"/>
    <n v="0.12464386363636365"/>
    <x v="0"/>
    <s v="Cash"/>
    <n v="1"/>
    <s v="No"/>
  </r>
  <r>
    <s v="ORD00762"/>
    <d v="2025-09-09T00:00:00"/>
    <s v="2025"/>
    <n v="9"/>
    <x v="8"/>
    <d v="2025-09-10T00:00:00"/>
    <n v="1"/>
    <s v="CUST4270"/>
    <s v="Badal Venkatesh"/>
    <x v="0"/>
    <n v="21"/>
    <s v="Senior"/>
    <s v="Delhi"/>
    <x v="4"/>
    <x v="0"/>
    <x v="3"/>
    <x v="21"/>
    <n v="5"/>
    <n v="60"/>
    <n v="25"/>
    <x v="307"/>
    <x v="0"/>
    <n v="51.38"/>
    <n v="0.22835555555555556"/>
    <x v="0"/>
    <s v="UPI"/>
    <n v="2"/>
    <s v="No"/>
  </r>
  <r>
    <s v="ORD00774"/>
    <d v="2024-09-22T00:00:00"/>
    <s v="2024"/>
    <n v="9"/>
    <x v="8"/>
    <d v="2024-09-28T00:00:00"/>
    <n v="6"/>
    <s v="CUST9999"/>
    <s v="Jhanvi Deshmukh"/>
    <x v="1"/>
    <n v="64"/>
    <s v="Senior"/>
    <s v="Chennai"/>
    <x v="6"/>
    <x v="1"/>
    <x v="3"/>
    <x v="21"/>
    <n v="5"/>
    <n v="60"/>
    <n v="10"/>
    <x v="326"/>
    <x v="0"/>
    <n v="28.39"/>
    <n v="0.10514814814814814"/>
    <x v="2"/>
    <s v="Cash"/>
    <n v="1"/>
    <s v="No"/>
  </r>
  <r>
    <s v="ORD00811"/>
    <d v="2025-09-01T00:00:00"/>
    <s v="2025"/>
    <n v="9"/>
    <x v="8"/>
    <d v="2025-09-02T00:00:00"/>
    <n v="1"/>
    <s v="CUST3322"/>
    <s v="Mehul Sundaram"/>
    <x v="0"/>
    <n v="35"/>
    <s v="Senior"/>
    <s v="Delhi"/>
    <x v="4"/>
    <x v="0"/>
    <x v="1"/>
    <x v="5"/>
    <n v="8"/>
    <n v="2000"/>
    <n v="15"/>
    <x v="123"/>
    <x v="1"/>
    <n v="3622.06"/>
    <n v="0.26632794117647057"/>
    <x v="2"/>
    <s v="Card"/>
    <n v="3"/>
    <s v="No"/>
  </r>
  <r>
    <s v="ORD00824"/>
    <d v="2025-09-29T00:00:00"/>
    <s v="2025"/>
    <n v="9"/>
    <x v="8"/>
    <d v="2025-09-30T00:00:00"/>
    <n v="1"/>
    <s v="CUST7422"/>
    <s v="Kaira Issac"/>
    <x v="1"/>
    <n v="53"/>
    <s v="Senior"/>
    <s v="Chennai"/>
    <x v="6"/>
    <x v="1"/>
    <x v="4"/>
    <x v="9"/>
    <n v="2"/>
    <n v="1800"/>
    <n v="0"/>
    <x v="11"/>
    <x v="0"/>
    <n v="1587.69"/>
    <n v="0.441025"/>
    <x v="1"/>
    <s v="Card"/>
    <n v="1"/>
    <s v="No"/>
  </r>
  <r>
    <s v="ORD00827"/>
    <d v="2025-09-21T00:00:00"/>
    <s v="2025"/>
    <n v="9"/>
    <x v="8"/>
    <d v="2025-09-22T00:00:00"/>
    <n v="1"/>
    <s v="CUST8522"/>
    <s v="Piya Seth"/>
    <x v="0"/>
    <n v="24"/>
    <s v="Senior"/>
    <s v="Chennai"/>
    <x v="6"/>
    <x v="1"/>
    <x v="4"/>
    <x v="8"/>
    <n v="3"/>
    <n v="3500"/>
    <n v="0"/>
    <x v="165"/>
    <x v="1"/>
    <n v="4440.62"/>
    <n v="0.42291619047619045"/>
    <x v="2"/>
    <s v="UPI"/>
    <n v="3"/>
    <s v="No"/>
  </r>
  <r>
    <s v="ORD00840"/>
    <d v="2025-09-25T00:00:00"/>
    <s v="2025"/>
    <n v="9"/>
    <x v="8"/>
    <d v="2025-09-27T00:00:00"/>
    <n v="2"/>
    <s v="CUST7599"/>
    <s v="Advik Subramanian"/>
    <x v="0"/>
    <n v="52"/>
    <s v="Senior"/>
    <s v="Lucknow"/>
    <x v="0"/>
    <x v="0"/>
    <x v="1"/>
    <x v="5"/>
    <n v="1"/>
    <n v="2000"/>
    <n v="0"/>
    <x v="420"/>
    <x v="0"/>
    <n v="571.07000000000005"/>
    <n v="0.28553500000000004"/>
    <x v="0"/>
    <s v="UPI"/>
    <n v="4"/>
    <s v="No"/>
  </r>
  <r>
    <s v="ORD00851"/>
    <d v="2025-09-24T00:00:00"/>
    <s v="2025"/>
    <n v="9"/>
    <x v="8"/>
    <d v="2025-09-27T00:00:00"/>
    <n v="3"/>
    <s v="CUST7058"/>
    <s v="Aniruddh Rege"/>
    <x v="0"/>
    <n v="21"/>
    <s v="Senior"/>
    <s v="Bhubaneswar"/>
    <x v="8"/>
    <x v="2"/>
    <x v="3"/>
    <x v="22"/>
    <n v="4"/>
    <n v="300"/>
    <n v="10"/>
    <x v="214"/>
    <x v="0"/>
    <n v="414.39"/>
    <n v="0.38369444444444445"/>
    <x v="1"/>
    <s v="Cash"/>
    <n v="2"/>
    <s v="No"/>
  </r>
  <r>
    <s v="ORD00858"/>
    <d v="2025-09-09T00:00:00"/>
    <s v="2025"/>
    <n v="9"/>
    <x v="8"/>
    <d v="2025-09-13T00:00:00"/>
    <n v="4"/>
    <s v="CUST5153"/>
    <s v="Shayak Babu"/>
    <x v="1"/>
    <n v="47"/>
    <s v="Senior"/>
    <s v="Hyderabad"/>
    <x v="10"/>
    <x v="1"/>
    <x v="4"/>
    <x v="8"/>
    <n v="6"/>
    <n v="3500"/>
    <n v="20"/>
    <x v="200"/>
    <x v="1"/>
    <n v="3005.79"/>
    <n v="0.17891607142857144"/>
    <x v="0"/>
    <s v="Cash"/>
    <n v="5"/>
    <s v="No"/>
  </r>
  <r>
    <s v="ORD00902"/>
    <d v="2025-09-04T00:00:00"/>
    <s v="2025"/>
    <n v="9"/>
    <x v="8"/>
    <d v="2025-09-10T00:00:00"/>
    <n v="6"/>
    <s v="CUST5709"/>
    <s v="Raunak Sandal"/>
    <x v="1"/>
    <n v="45"/>
    <s v="Senior"/>
    <s v="Kolkata"/>
    <x v="3"/>
    <x v="2"/>
    <x v="0"/>
    <x v="11"/>
    <n v="5"/>
    <n v="4000"/>
    <n v="5"/>
    <x v="53"/>
    <x v="1"/>
    <n v="2163.9699999999998"/>
    <n v="0.11389315789473684"/>
    <x v="2"/>
    <s v="Card"/>
    <n v="4"/>
    <s v="No"/>
  </r>
  <r>
    <s v="ORD00915"/>
    <d v="2025-09-03T00:00:00"/>
    <s v="2025"/>
    <n v="9"/>
    <x v="8"/>
    <d v="2025-09-08T00:00:00"/>
    <n v="5"/>
    <s v="CUST3052"/>
    <s v="Rhea Sidhu"/>
    <x v="0"/>
    <n v="44"/>
    <s v="Senior"/>
    <s v="Bhubaneswar"/>
    <x v="8"/>
    <x v="2"/>
    <x v="0"/>
    <x v="19"/>
    <n v="5"/>
    <n v="1200"/>
    <n v="10"/>
    <x v="234"/>
    <x v="0"/>
    <n v="1784.43"/>
    <n v="0.33045000000000002"/>
    <x v="0"/>
    <s v="Cash"/>
    <n v="1"/>
    <s v="Yes"/>
  </r>
  <r>
    <s v="ORD00954"/>
    <d v="2025-09-28T00:00:00"/>
    <s v="2025"/>
    <n v="9"/>
    <x v="8"/>
    <d v="2025-09-30T00:00:00"/>
    <n v="2"/>
    <s v="CUST2496"/>
    <s v="Lakshay Mander"/>
    <x v="0"/>
    <n v="27"/>
    <s v="Senior"/>
    <s v="Chennai"/>
    <x v="6"/>
    <x v="1"/>
    <x v="3"/>
    <x v="6"/>
    <n v="6"/>
    <n v="1200"/>
    <n v="0"/>
    <x v="69"/>
    <x v="0"/>
    <n v="982.2"/>
    <n v="0.13641666666666669"/>
    <x v="0"/>
    <s v="UPI"/>
    <n v="1"/>
    <s v="No"/>
  </r>
  <r>
    <s v="ORD00986"/>
    <d v="2025-09-20T00:00:00"/>
    <s v="2025"/>
    <n v="9"/>
    <x v="8"/>
    <d v="2025-09-26T00:00:00"/>
    <n v="6"/>
    <s v="CUST1583"/>
    <s v="Anay Karnik"/>
    <x v="0"/>
    <n v="40"/>
    <s v="Senior"/>
    <s v="Patna"/>
    <x v="9"/>
    <x v="2"/>
    <x v="1"/>
    <x v="18"/>
    <n v="7"/>
    <n v="18000"/>
    <n v="5"/>
    <x v="233"/>
    <x v="1"/>
    <n v="46523.59"/>
    <n v="0.38866825396825394"/>
    <x v="1"/>
    <s v="Card"/>
    <n v="5"/>
    <s v="Yes"/>
  </r>
  <r>
    <s v="ORD00998"/>
    <d v="2024-09-26T00:00:00"/>
    <s v="2024"/>
    <n v="9"/>
    <x v="8"/>
    <d v="2024-10-01T00:00:00"/>
    <n v="5"/>
    <s v="CUST5569"/>
    <s v="Mamooty Butala"/>
    <x v="1"/>
    <n v="41"/>
    <s v="Senior"/>
    <s v="Bhubaneswar"/>
    <x v="8"/>
    <x v="2"/>
    <x v="1"/>
    <x v="5"/>
    <n v="7"/>
    <n v="2000"/>
    <n v="5"/>
    <x v="87"/>
    <x v="1"/>
    <n v="1986.09"/>
    <n v="0.14933007518796992"/>
    <x v="0"/>
    <s v="UPI"/>
    <n v="4"/>
    <s v="No"/>
  </r>
  <r>
    <s v="ORD01000"/>
    <d v="2024-09-05T00:00:00"/>
    <s v="2024"/>
    <n v="9"/>
    <x v="8"/>
    <d v="2024-09-09T00:00:00"/>
    <n v="4"/>
    <s v="CUST7722"/>
    <s v="Kimaya Master"/>
    <x v="0"/>
    <n v="58"/>
    <s v="Senior"/>
    <s v="Hyderabad"/>
    <x v="10"/>
    <x v="1"/>
    <x v="0"/>
    <x v="19"/>
    <n v="3"/>
    <n v="1200"/>
    <n v="20"/>
    <x v="86"/>
    <x v="0"/>
    <n v="671.12"/>
    <n v="0.23302777777777778"/>
    <x v="1"/>
    <s v="UPI"/>
    <n v="1"/>
    <s v="No"/>
  </r>
  <r>
    <s v="ORD01019"/>
    <d v="2025-09-10T00:00:00"/>
    <s v="2025"/>
    <n v="9"/>
    <x v="8"/>
    <d v="2025-09-17T00:00:00"/>
    <n v="7"/>
    <s v="CUST8475"/>
    <s v="Rohan Sehgal"/>
    <x v="0"/>
    <n v="34"/>
    <s v="Senior"/>
    <s v="Delhi"/>
    <x v="4"/>
    <x v="0"/>
    <x v="0"/>
    <x v="23"/>
    <n v="8"/>
    <n v="900"/>
    <n v="25"/>
    <x v="234"/>
    <x v="0"/>
    <n v="2096.35"/>
    <n v="0.38821296296296293"/>
    <x v="0"/>
    <s v="Cash"/>
    <n v="5"/>
    <s v="No"/>
  </r>
  <r>
    <s v="ORD01024"/>
    <d v="2024-09-17T00:00:00"/>
    <s v="2024"/>
    <n v="9"/>
    <x v="8"/>
    <d v="2024-09-20T00:00:00"/>
    <n v="3"/>
    <s v="CUST4747"/>
    <s v="Faiyaz Reddy"/>
    <x v="1"/>
    <n v="48"/>
    <s v="Senior"/>
    <s v="Pune"/>
    <x v="7"/>
    <x v="3"/>
    <x v="4"/>
    <x v="9"/>
    <n v="5"/>
    <n v="1800"/>
    <n v="10"/>
    <x v="394"/>
    <x v="0"/>
    <n v="1584.78"/>
    <n v="0.19565185185185185"/>
    <x v="0"/>
    <s v="Cash"/>
    <n v="3"/>
    <s v="No"/>
  </r>
  <r>
    <s v="ORD01030"/>
    <d v="2024-09-04T00:00:00"/>
    <s v="2024"/>
    <n v="9"/>
    <x v="8"/>
    <d v="2024-09-05T00:00:00"/>
    <n v="1"/>
    <s v="CUST8180"/>
    <s v="Yashvi Chaudhari"/>
    <x v="0"/>
    <n v="38"/>
    <s v="Senior"/>
    <s v="Kolkata"/>
    <x v="3"/>
    <x v="2"/>
    <x v="0"/>
    <x v="23"/>
    <n v="5"/>
    <n v="900"/>
    <n v="25"/>
    <x v="198"/>
    <x v="0"/>
    <n v="1492.94"/>
    <n v="0.44235259259259263"/>
    <x v="1"/>
    <s v="Cash"/>
    <n v="1"/>
    <s v="No"/>
  </r>
  <r>
    <s v="ORD01033"/>
    <d v="2025-09-12T00:00:00"/>
    <s v="2025"/>
    <n v="9"/>
    <x v="8"/>
    <d v="2025-09-13T00:00:00"/>
    <n v="1"/>
    <s v="CUST8163"/>
    <s v="Dharmajan Grewal"/>
    <x v="0"/>
    <n v="50"/>
    <s v="Senior"/>
    <s v="Ahmedabad"/>
    <x v="5"/>
    <x v="3"/>
    <x v="0"/>
    <x v="4"/>
    <n v="5"/>
    <n v="3200"/>
    <n v="20"/>
    <x v="158"/>
    <x v="1"/>
    <n v="4264.79"/>
    <n v="0.33318671875"/>
    <x v="1"/>
    <s v="Card"/>
    <n v="1"/>
    <s v="No"/>
  </r>
  <r>
    <s v="ORD01039"/>
    <d v="2025-09-08T00:00:00"/>
    <s v="2025"/>
    <n v="9"/>
    <x v="8"/>
    <d v="2025-09-15T00:00:00"/>
    <n v="7"/>
    <s v="CUST6821"/>
    <s v="Samaira Goel"/>
    <x v="0"/>
    <n v="26"/>
    <s v="Senior"/>
    <s v="Jaipur"/>
    <x v="2"/>
    <x v="0"/>
    <x v="1"/>
    <x v="1"/>
    <n v="1"/>
    <n v="40000"/>
    <n v="15"/>
    <x v="315"/>
    <x v="1"/>
    <n v="4976.3599999999997"/>
    <n v="0.1463635294117647"/>
    <x v="0"/>
    <s v="UPI"/>
    <n v="2"/>
    <s v="No"/>
  </r>
  <r>
    <s v="ORD01040"/>
    <d v="2025-09-20T00:00:00"/>
    <s v="2025"/>
    <n v="9"/>
    <x v="8"/>
    <d v="2025-09-24T00:00:00"/>
    <n v="4"/>
    <s v="CUST4254"/>
    <s v="Eshani D’Alia"/>
    <x v="0"/>
    <n v="42"/>
    <s v="Senior"/>
    <s v="Kolkata"/>
    <x v="3"/>
    <x v="2"/>
    <x v="1"/>
    <x v="2"/>
    <n v="3"/>
    <n v="55000"/>
    <n v="20"/>
    <x v="477"/>
    <x v="1"/>
    <n v="17206.32"/>
    <n v="0.1303509090909091"/>
    <x v="2"/>
    <s v="Card"/>
    <n v="5"/>
    <s v="No"/>
  </r>
  <r>
    <s v="ORD01046"/>
    <d v="2025-09-05T00:00:00"/>
    <s v="2025"/>
    <n v="9"/>
    <x v="8"/>
    <d v="2025-09-08T00:00:00"/>
    <n v="3"/>
    <s v="CUST1466"/>
    <s v="Azad Taneja"/>
    <x v="0"/>
    <n v="39"/>
    <s v="Senior"/>
    <s v="Hyderabad"/>
    <x v="10"/>
    <x v="1"/>
    <x v="3"/>
    <x v="6"/>
    <n v="3"/>
    <n v="1200"/>
    <n v="15"/>
    <x v="178"/>
    <x v="0"/>
    <n v="1327.2"/>
    <n v="0.43372549019607842"/>
    <x v="1"/>
    <s v="Cash"/>
    <n v="4"/>
    <s v="No"/>
  </r>
  <r>
    <s v="ORD01093"/>
    <d v="2024-09-13T00:00:00"/>
    <s v="2024"/>
    <n v="9"/>
    <x v="8"/>
    <d v="2024-09-19T00:00:00"/>
    <n v="6"/>
    <s v="CUST9715"/>
    <s v="Ehsaan Dhillon"/>
    <x v="1"/>
    <n v="52"/>
    <s v="Senior"/>
    <s v="Bhubaneswar"/>
    <x v="8"/>
    <x v="2"/>
    <x v="2"/>
    <x v="14"/>
    <n v="6"/>
    <n v="30000"/>
    <n v="5"/>
    <x v="225"/>
    <x v="1"/>
    <n v="50142.91"/>
    <n v="0.29323339181286551"/>
    <x v="1"/>
    <s v="UPI"/>
    <n v="2"/>
    <s v="No"/>
  </r>
  <r>
    <s v="ORD01098"/>
    <d v="2024-09-08T00:00:00"/>
    <s v="2024"/>
    <n v="9"/>
    <x v="8"/>
    <d v="2024-09-14T00:00:00"/>
    <n v="6"/>
    <s v="CUST2905"/>
    <s v="Kismat Tank"/>
    <x v="1"/>
    <n v="18"/>
    <s v="Teen"/>
    <s v="Mumbai"/>
    <x v="7"/>
    <x v="3"/>
    <x v="4"/>
    <x v="9"/>
    <n v="7"/>
    <n v="1800"/>
    <n v="5"/>
    <x v="329"/>
    <x v="1"/>
    <n v="3828.91"/>
    <n v="0.31987552213868004"/>
    <x v="2"/>
    <s v="Cash"/>
    <n v="4"/>
    <s v="Yes"/>
  </r>
  <r>
    <s v="ORD01105"/>
    <d v="2024-09-20T00:00:00"/>
    <s v="2024"/>
    <n v="9"/>
    <x v="8"/>
    <d v="2024-09-21T00:00:00"/>
    <n v="1"/>
    <s v="CUST1232"/>
    <s v="Samar Kulkarni"/>
    <x v="0"/>
    <n v="39"/>
    <s v="Senior"/>
    <s v="Pune"/>
    <x v="7"/>
    <x v="3"/>
    <x v="2"/>
    <x v="14"/>
    <n v="8"/>
    <n v="30000"/>
    <n v="5"/>
    <x v="50"/>
    <x v="1"/>
    <n v="30655.29"/>
    <n v="0.13445302631578948"/>
    <x v="2"/>
    <s v="UPI"/>
    <n v="1"/>
    <s v="No"/>
  </r>
  <r>
    <s v="ORD01113"/>
    <d v="2025-09-24T00:00:00"/>
    <s v="2025"/>
    <n v="9"/>
    <x v="8"/>
    <d v="2025-09-30T00:00:00"/>
    <n v="6"/>
    <s v="CUST7535"/>
    <s v="Jhanvi Devi"/>
    <x v="0"/>
    <n v="64"/>
    <s v="Senior"/>
    <s v="Lucknow"/>
    <x v="0"/>
    <x v="0"/>
    <x v="2"/>
    <x v="15"/>
    <n v="4"/>
    <n v="15000"/>
    <n v="25"/>
    <x v="177"/>
    <x v="1"/>
    <n v="17242.3"/>
    <n v="0.38316222222222218"/>
    <x v="1"/>
    <s v="Cash"/>
    <n v="2"/>
    <s v="No"/>
  </r>
  <r>
    <s v="ORD01136"/>
    <d v="2025-09-21T00:00:00"/>
    <s v="2025"/>
    <n v="9"/>
    <x v="8"/>
    <d v="2025-09-22T00:00:00"/>
    <n v="1"/>
    <s v="CUST6216"/>
    <s v="Divyansh Buch"/>
    <x v="1"/>
    <n v="62"/>
    <s v="Senior"/>
    <s v="Bhubaneswar"/>
    <x v="8"/>
    <x v="2"/>
    <x v="0"/>
    <x v="0"/>
    <n v="5"/>
    <n v="2500"/>
    <n v="25"/>
    <x v="362"/>
    <x v="0"/>
    <n v="1463.4"/>
    <n v="0.15609600000000001"/>
    <x v="0"/>
    <s v="UPI"/>
    <n v="4"/>
    <s v="No"/>
  </r>
  <r>
    <s v="ORD01147"/>
    <d v="2025-09-25T00:00:00"/>
    <s v="2025"/>
    <n v="9"/>
    <x v="8"/>
    <d v="2025-09-29T00:00:00"/>
    <n v="4"/>
    <s v="CUST5040"/>
    <s v="Lakshay Khurana"/>
    <x v="0"/>
    <n v="58"/>
    <s v="Senior"/>
    <s v="Hyderabad"/>
    <x v="10"/>
    <x v="1"/>
    <x v="4"/>
    <x v="8"/>
    <n v="8"/>
    <n v="3500"/>
    <n v="20"/>
    <x v="213"/>
    <x v="1"/>
    <n v="8934.42"/>
    <n v="0.39885803571428574"/>
    <x v="0"/>
    <s v="UPI"/>
    <n v="3"/>
    <s v="No"/>
  </r>
  <r>
    <s v="ORD01152"/>
    <d v="2025-09-04T00:00:00"/>
    <s v="2025"/>
    <n v="9"/>
    <x v="8"/>
    <d v="2025-09-07T00:00:00"/>
    <n v="3"/>
    <s v="CUST7144"/>
    <s v="Suhana Manda"/>
    <x v="0"/>
    <n v="58"/>
    <s v="Senior"/>
    <s v="Delhi"/>
    <x v="4"/>
    <x v="0"/>
    <x v="4"/>
    <x v="13"/>
    <n v="3"/>
    <n v="4500"/>
    <n v="10"/>
    <x v="447"/>
    <x v="1"/>
    <n v="2860.37"/>
    <n v="0.23542139917695473"/>
    <x v="0"/>
    <s v="Cash"/>
    <n v="1"/>
    <s v="No"/>
  </r>
  <r>
    <s v="ORD01153"/>
    <d v="2024-09-15T00:00:00"/>
    <s v="2024"/>
    <n v="9"/>
    <x v="8"/>
    <d v="2024-09-22T00:00:00"/>
    <n v="7"/>
    <s v="CUST1645"/>
    <s v="Shayak Sehgal"/>
    <x v="0"/>
    <n v="64"/>
    <s v="Senior"/>
    <s v="Patna"/>
    <x v="9"/>
    <x v="2"/>
    <x v="2"/>
    <x v="7"/>
    <n v="2"/>
    <n v="5000"/>
    <n v="0"/>
    <x v="435"/>
    <x v="0"/>
    <n v="4010.31"/>
    <n v="0.40103099999999997"/>
    <x v="1"/>
    <s v="Card"/>
    <n v="1"/>
    <s v="No"/>
  </r>
  <r>
    <s v="ORD01167"/>
    <d v="2025-09-23T00:00:00"/>
    <s v="2025"/>
    <n v="9"/>
    <x v="8"/>
    <d v="2025-09-24T00:00:00"/>
    <n v="1"/>
    <s v="CUST8859"/>
    <s v="Mahika Tripathi"/>
    <x v="0"/>
    <n v="64"/>
    <s v="Senior"/>
    <s v="Patna"/>
    <x v="9"/>
    <x v="2"/>
    <x v="2"/>
    <x v="15"/>
    <n v="2"/>
    <n v="15000"/>
    <n v="15"/>
    <x v="17"/>
    <x v="1"/>
    <n v="5423.68"/>
    <n v="0.21269333333333335"/>
    <x v="0"/>
    <s v="UPI"/>
    <n v="1"/>
    <s v="Yes"/>
  </r>
  <r>
    <s v="ORD01175"/>
    <d v="2024-09-28T00:00:00"/>
    <s v="2024"/>
    <n v="9"/>
    <x v="8"/>
    <d v="2024-10-04T00:00:00"/>
    <n v="6"/>
    <s v="CUST7435"/>
    <s v="Badal Luthra"/>
    <x v="0"/>
    <n v="54"/>
    <s v="Senior"/>
    <s v="Ahmedabad"/>
    <x v="5"/>
    <x v="3"/>
    <x v="3"/>
    <x v="6"/>
    <n v="4"/>
    <n v="1200"/>
    <n v="25"/>
    <x v="11"/>
    <x v="0"/>
    <n v="808.68"/>
    <n v="0.22463333333333332"/>
    <x v="2"/>
    <s v="Cash"/>
    <n v="2"/>
    <s v="No"/>
  </r>
  <r>
    <s v="ORD01184"/>
    <d v="2025-09-03T00:00:00"/>
    <s v="2025"/>
    <n v="9"/>
    <x v="8"/>
    <d v="2025-09-08T00:00:00"/>
    <n v="5"/>
    <s v="CUST6429"/>
    <s v="Saksham Chand"/>
    <x v="1"/>
    <n v="25"/>
    <s v="Senior"/>
    <s v="Bhubaneswar"/>
    <x v="8"/>
    <x v="2"/>
    <x v="2"/>
    <x v="3"/>
    <n v="4"/>
    <n v="7000"/>
    <n v="15"/>
    <x v="286"/>
    <x v="1"/>
    <n v="6659.56"/>
    <n v="0.27981344537815128"/>
    <x v="1"/>
    <s v="Cash"/>
    <n v="1"/>
    <s v="No"/>
  </r>
  <r>
    <s v="ORD01213"/>
    <d v="2024-09-02T00:00:00"/>
    <s v="2024"/>
    <n v="9"/>
    <x v="8"/>
    <d v="2024-09-08T00:00:00"/>
    <n v="6"/>
    <s v="CUST8296"/>
    <s v="Ishaan Saini"/>
    <x v="1"/>
    <n v="23"/>
    <s v="Senior"/>
    <s v="Delhi"/>
    <x v="4"/>
    <x v="0"/>
    <x v="4"/>
    <x v="8"/>
    <n v="4"/>
    <n v="3500"/>
    <n v="10"/>
    <x v="228"/>
    <x v="1"/>
    <n v="4053.32"/>
    <n v="0.32169206349206353"/>
    <x v="2"/>
    <s v="Card"/>
    <n v="3"/>
    <s v="No"/>
  </r>
  <r>
    <s v="ORD01226"/>
    <d v="2024-09-22T00:00:00"/>
    <s v="2024"/>
    <n v="9"/>
    <x v="8"/>
    <d v="2024-09-29T00:00:00"/>
    <n v="7"/>
    <s v="CUST8100"/>
    <s v="Sara Wali"/>
    <x v="0"/>
    <n v="56"/>
    <s v="Senior"/>
    <s v="Pune"/>
    <x v="7"/>
    <x v="3"/>
    <x v="4"/>
    <x v="24"/>
    <n v="8"/>
    <n v="1200"/>
    <n v="0"/>
    <x v="196"/>
    <x v="0"/>
    <n v="1181.8399999999999"/>
    <n v="0.12310833333333332"/>
    <x v="0"/>
    <s v="Card"/>
    <n v="4"/>
    <s v="Yes"/>
  </r>
  <r>
    <s v="ORD01249"/>
    <d v="2024-09-22T00:00:00"/>
    <s v="2024"/>
    <n v="9"/>
    <x v="8"/>
    <d v="2024-09-25T00:00:00"/>
    <n v="3"/>
    <s v="CUST4313"/>
    <s v="Diya Grover"/>
    <x v="0"/>
    <n v="44"/>
    <s v="Senior"/>
    <s v="Hyderabad"/>
    <x v="10"/>
    <x v="1"/>
    <x v="1"/>
    <x v="5"/>
    <n v="6"/>
    <n v="2000"/>
    <n v="20"/>
    <x v="196"/>
    <x v="0"/>
    <n v="3066.64"/>
    <n v="0.31944166666666668"/>
    <x v="1"/>
    <s v="Card"/>
    <n v="1"/>
    <s v="No"/>
  </r>
  <r>
    <s v="ORD01252"/>
    <d v="2025-09-23T00:00:00"/>
    <s v="2025"/>
    <n v="9"/>
    <x v="8"/>
    <d v="2025-09-27T00:00:00"/>
    <n v="4"/>
    <s v="CUST7836"/>
    <s v="Samarth Sarraf"/>
    <x v="1"/>
    <n v="56"/>
    <s v="Senior"/>
    <s v="Kolkata"/>
    <x v="3"/>
    <x v="2"/>
    <x v="2"/>
    <x v="14"/>
    <n v="4"/>
    <n v="30000"/>
    <n v="15"/>
    <x v="140"/>
    <x v="1"/>
    <n v="36450.19"/>
    <n v="0.35735480392156865"/>
    <x v="1"/>
    <s v="Cash"/>
    <n v="1"/>
    <s v="No"/>
  </r>
  <r>
    <s v="ORD01255"/>
    <d v="2024-09-06T00:00:00"/>
    <s v="2024"/>
    <n v="9"/>
    <x v="8"/>
    <d v="2024-09-13T00:00:00"/>
    <n v="7"/>
    <s v="CUST2898"/>
    <s v="Seher Karan"/>
    <x v="0"/>
    <n v="42"/>
    <s v="Senior"/>
    <s v="Lucknow"/>
    <x v="0"/>
    <x v="0"/>
    <x v="4"/>
    <x v="9"/>
    <n v="4"/>
    <n v="1800"/>
    <n v="0"/>
    <x v="69"/>
    <x v="0"/>
    <n v="1513.59"/>
    <n v="0.21022083333333333"/>
    <x v="2"/>
    <s v="UPI"/>
    <n v="1"/>
    <s v="No"/>
  </r>
  <r>
    <s v="ORD01259"/>
    <d v="2024-09-15T00:00:00"/>
    <s v="2024"/>
    <n v="9"/>
    <x v="8"/>
    <d v="2024-09-22T00:00:00"/>
    <n v="7"/>
    <s v="CUST2507"/>
    <s v="Yuvraj  Bora"/>
    <x v="1"/>
    <n v="29"/>
    <s v="Senior"/>
    <s v="Delhi"/>
    <x v="4"/>
    <x v="0"/>
    <x v="2"/>
    <x v="12"/>
    <n v="5"/>
    <n v="25000"/>
    <n v="25"/>
    <x v="344"/>
    <x v="1"/>
    <n v="41589.410000000003"/>
    <n v="0.44362037333333337"/>
    <x v="2"/>
    <s v="Card"/>
    <n v="5"/>
    <s v="No"/>
  </r>
  <r>
    <s v="ORD01267"/>
    <d v="2024-09-27T00:00:00"/>
    <s v="2024"/>
    <n v="9"/>
    <x v="8"/>
    <d v="2024-10-02T00:00:00"/>
    <n v="5"/>
    <s v="CUST2640"/>
    <s v="Parinaaz Yadav"/>
    <x v="1"/>
    <n v="25"/>
    <s v="Senior"/>
    <s v="Bengaluru"/>
    <x v="1"/>
    <x v="1"/>
    <x v="4"/>
    <x v="8"/>
    <n v="6"/>
    <n v="3500"/>
    <n v="0"/>
    <x v="9"/>
    <x v="1"/>
    <n v="8107.75"/>
    <n v="0.38608333333333333"/>
    <x v="2"/>
    <s v="Card"/>
    <n v="2"/>
    <s v="No"/>
  </r>
  <r>
    <s v="ORD01288"/>
    <d v="2025-09-30T00:00:00"/>
    <s v="2025"/>
    <n v="9"/>
    <x v="8"/>
    <d v="2025-10-07T00:00:00"/>
    <n v="7"/>
    <s v="CUST9796"/>
    <s v="Pari Lala"/>
    <x v="0"/>
    <n v="20"/>
    <s v="Teen"/>
    <s v="Jaipur"/>
    <x v="2"/>
    <x v="0"/>
    <x v="4"/>
    <x v="24"/>
    <n v="3"/>
    <n v="1200"/>
    <n v="25"/>
    <x v="31"/>
    <x v="0"/>
    <n v="499.33"/>
    <n v="0.18493703703703704"/>
    <x v="0"/>
    <s v="Card"/>
    <n v="1"/>
    <s v="No"/>
  </r>
  <r>
    <s v="ORD01305"/>
    <d v="2024-09-02T00:00:00"/>
    <s v="2024"/>
    <n v="9"/>
    <x v="8"/>
    <d v="2024-09-04T00:00:00"/>
    <n v="2"/>
    <s v="CUST7638"/>
    <s v="Yakshit Sekhon"/>
    <x v="1"/>
    <n v="54"/>
    <s v="Senior"/>
    <s v="Bengaluru"/>
    <x v="1"/>
    <x v="1"/>
    <x v="2"/>
    <x v="7"/>
    <n v="3"/>
    <n v="5000"/>
    <n v="10"/>
    <x v="49"/>
    <x v="1"/>
    <n v="3657.3"/>
    <n v="0.2709111111111111"/>
    <x v="2"/>
    <s v="UPI"/>
    <n v="3"/>
    <s v="No"/>
  </r>
  <r>
    <s v="ORD01315"/>
    <d v="2025-09-25T00:00:00"/>
    <s v="2025"/>
    <n v="9"/>
    <x v="8"/>
    <d v="2025-10-01T00:00:00"/>
    <n v="6"/>
    <s v="CUST6569"/>
    <s v="Tarini Shan"/>
    <x v="0"/>
    <n v="36"/>
    <s v="Senior"/>
    <s v="Bhubaneswar"/>
    <x v="8"/>
    <x v="2"/>
    <x v="1"/>
    <x v="5"/>
    <n v="4"/>
    <n v="2000"/>
    <n v="5"/>
    <x v="159"/>
    <x v="0"/>
    <n v="982.15"/>
    <n v="0.12923026315789474"/>
    <x v="0"/>
    <s v="Card"/>
    <n v="2"/>
    <s v="No"/>
  </r>
  <r>
    <s v="ORD01330"/>
    <d v="2024-09-28T00:00:00"/>
    <s v="2024"/>
    <n v="9"/>
    <x v="8"/>
    <d v="2024-10-04T00:00:00"/>
    <n v="6"/>
    <s v="CUST9660"/>
    <s v="Kaira Choudhry"/>
    <x v="0"/>
    <n v="44"/>
    <s v="Senior"/>
    <s v="Hyderabad"/>
    <x v="10"/>
    <x v="1"/>
    <x v="2"/>
    <x v="15"/>
    <n v="6"/>
    <n v="15000"/>
    <n v="20"/>
    <x v="202"/>
    <x v="1"/>
    <n v="14158.8"/>
    <n v="0.19664999999999999"/>
    <x v="0"/>
    <s v="UPI"/>
    <n v="1"/>
    <s v="No"/>
  </r>
  <r>
    <s v="ORD01339"/>
    <d v="2024-09-16T00:00:00"/>
    <s v="2024"/>
    <n v="9"/>
    <x v="8"/>
    <d v="2024-09-20T00:00:00"/>
    <n v="4"/>
    <s v="CUST7198"/>
    <s v="Sahil Kalita"/>
    <x v="1"/>
    <n v="44"/>
    <s v="Senior"/>
    <s v="Bhubaneswar"/>
    <x v="8"/>
    <x v="2"/>
    <x v="1"/>
    <x v="10"/>
    <n v="1"/>
    <n v="25000"/>
    <n v="20"/>
    <x v="245"/>
    <x v="1"/>
    <n v="5626.5"/>
    <n v="0.28132499999999999"/>
    <x v="1"/>
    <s v="Card"/>
    <n v="4"/>
    <s v="Yes"/>
  </r>
  <r>
    <s v="ORD01387"/>
    <d v="2025-09-01T00:00:00"/>
    <s v="2025"/>
    <n v="9"/>
    <x v="8"/>
    <d v="2025-09-07T00:00:00"/>
    <n v="6"/>
    <s v="CUST1132"/>
    <s v="Myra Agarwal"/>
    <x v="0"/>
    <n v="51"/>
    <s v="Senior"/>
    <s v="Mumbai"/>
    <x v="7"/>
    <x v="3"/>
    <x v="3"/>
    <x v="17"/>
    <n v="8"/>
    <n v="450"/>
    <n v="5"/>
    <x v="144"/>
    <x v="0"/>
    <n v="1294.8599999999999"/>
    <n v="0.37861403508771929"/>
    <x v="2"/>
    <s v="Cash"/>
    <n v="5"/>
    <s v="No"/>
  </r>
  <r>
    <s v="ORD01394"/>
    <d v="2025-09-01T00:00:00"/>
    <s v="2025"/>
    <n v="9"/>
    <x v="8"/>
    <d v="2025-09-07T00:00:00"/>
    <n v="6"/>
    <s v="CUST9078"/>
    <s v="Mehul Ram"/>
    <x v="0"/>
    <n v="28"/>
    <s v="Senior"/>
    <s v="Delhi"/>
    <x v="4"/>
    <x v="0"/>
    <x v="4"/>
    <x v="9"/>
    <n v="1"/>
    <n v="1800"/>
    <n v="20"/>
    <x v="266"/>
    <x v="0"/>
    <n v="480.36"/>
    <n v="0.33358333333333334"/>
    <x v="0"/>
    <s v="Cash"/>
    <n v="3"/>
    <s v="No"/>
  </r>
  <r>
    <s v="ORD01406"/>
    <d v="2025-09-10T00:00:00"/>
    <s v="2025"/>
    <n v="9"/>
    <x v="8"/>
    <d v="2025-09-11T00:00:00"/>
    <n v="1"/>
    <s v="CUST3930"/>
    <s v="Jivin Sem"/>
    <x v="1"/>
    <n v="59"/>
    <s v="Senior"/>
    <s v="Bhubaneswar"/>
    <x v="8"/>
    <x v="2"/>
    <x v="4"/>
    <x v="24"/>
    <n v="2"/>
    <n v="1200"/>
    <n v="5"/>
    <x v="256"/>
    <x v="0"/>
    <n v="416.04"/>
    <n v="0.18247368421052632"/>
    <x v="2"/>
    <s v="UPI"/>
    <n v="3"/>
    <s v="No"/>
  </r>
  <r>
    <s v="ORD01417"/>
    <d v="2024-09-02T00:00:00"/>
    <s v="2024"/>
    <n v="9"/>
    <x v="8"/>
    <d v="2024-09-04T00:00:00"/>
    <n v="2"/>
    <s v="CUST7943"/>
    <s v="Akarsh Sarma"/>
    <x v="0"/>
    <n v="52"/>
    <s v="Senior"/>
    <s v="Hyderabad"/>
    <x v="10"/>
    <x v="1"/>
    <x v="0"/>
    <x v="0"/>
    <n v="6"/>
    <n v="2500"/>
    <n v="15"/>
    <x v="215"/>
    <x v="1"/>
    <n v="5258.22"/>
    <n v="0.41240941176470591"/>
    <x v="1"/>
    <s v="Card"/>
    <n v="5"/>
    <s v="Yes"/>
  </r>
  <r>
    <s v="ORD01435"/>
    <d v="2025-09-19T00:00:00"/>
    <s v="2025"/>
    <n v="9"/>
    <x v="8"/>
    <d v="2025-09-21T00:00:00"/>
    <n v="2"/>
    <s v="CUST9370"/>
    <s v="Aradhya Mandal"/>
    <x v="1"/>
    <n v="61"/>
    <s v="Senior"/>
    <s v="Kolkata"/>
    <x v="3"/>
    <x v="2"/>
    <x v="4"/>
    <x v="9"/>
    <n v="7"/>
    <n v="1800"/>
    <n v="20"/>
    <x v="371"/>
    <x v="1"/>
    <n v="1347.35"/>
    <n v="0.13366567460317461"/>
    <x v="0"/>
    <s v="Cash"/>
    <n v="2"/>
    <s v="No"/>
  </r>
  <r>
    <s v="ORD01447"/>
    <d v="2025-09-20T00:00:00"/>
    <s v="2025"/>
    <n v="9"/>
    <x v="8"/>
    <d v="2025-09-26T00:00:00"/>
    <n v="6"/>
    <s v="CUST1685"/>
    <s v="Ishaan Handa"/>
    <x v="0"/>
    <n v="43"/>
    <s v="Senior"/>
    <s v="Jaipur"/>
    <x v="2"/>
    <x v="0"/>
    <x v="0"/>
    <x v="19"/>
    <n v="2"/>
    <n v="1200"/>
    <n v="10"/>
    <x v="70"/>
    <x v="0"/>
    <n v="911.81"/>
    <n v="0.42213425925925924"/>
    <x v="2"/>
    <s v="Card"/>
    <n v="3"/>
    <s v="No"/>
  </r>
  <r>
    <s v="ORD01459"/>
    <d v="2025-09-26T00:00:00"/>
    <s v="2025"/>
    <n v="9"/>
    <x v="8"/>
    <d v="2025-09-30T00:00:00"/>
    <n v="4"/>
    <s v="CUST3200"/>
    <s v="Arhaan Dada"/>
    <x v="1"/>
    <n v="57"/>
    <s v="Senior"/>
    <s v="Bengaluru"/>
    <x v="1"/>
    <x v="1"/>
    <x v="3"/>
    <x v="6"/>
    <n v="2"/>
    <n v="1200"/>
    <n v="0"/>
    <x v="64"/>
    <x v="0"/>
    <n v="931.42"/>
    <n v="0.38809166666666667"/>
    <x v="1"/>
    <s v="UPI"/>
    <n v="1"/>
    <s v="Yes"/>
  </r>
  <r>
    <s v="ORD01467"/>
    <d v="2025-09-06T00:00:00"/>
    <s v="2025"/>
    <n v="9"/>
    <x v="8"/>
    <d v="2025-09-09T00:00:00"/>
    <n v="3"/>
    <s v="CUST3725"/>
    <s v="Suhana Dewan"/>
    <x v="1"/>
    <n v="28"/>
    <s v="Senior"/>
    <s v="Hyderabad"/>
    <x v="10"/>
    <x v="1"/>
    <x v="2"/>
    <x v="12"/>
    <n v="7"/>
    <n v="25000"/>
    <n v="25"/>
    <x v="321"/>
    <x v="1"/>
    <n v="51266.17"/>
    <n v="0.39059939047619047"/>
    <x v="0"/>
    <s v="Cash"/>
    <n v="1"/>
    <s v="No"/>
  </r>
  <r>
    <s v="ORD01565"/>
    <d v="2024-09-15T00:00:00"/>
    <s v="2024"/>
    <n v="9"/>
    <x v="8"/>
    <d v="2024-09-16T00:00:00"/>
    <n v="1"/>
    <s v="CUST8692"/>
    <s v="Neysa Kaur"/>
    <x v="1"/>
    <n v="23"/>
    <s v="Senior"/>
    <s v="Hyderabad"/>
    <x v="10"/>
    <x v="1"/>
    <x v="0"/>
    <x v="4"/>
    <n v="1"/>
    <n v="3200"/>
    <n v="20"/>
    <x v="46"/>
    <x v="0"/>
    <n v="984.06"/>
    <n v="0.38439843749999997"/>
    <x v="2"/>
    <s v="Cash"/>
    <n v="5"/>
    <s v="No"/>
  </r>
  <r>
    <s v="ORD01588"/>
    <d v="2024-09-28T00:00:00"/>
    <s v="2024"/>
    <n v="9"/>
    <x v="8"/>
    <d v="2024-10-05T00:00:00"/>
    <n v="7"/>
    <s v="CUST6495"/>
    <s v="Uthkarsh Rajan"/>
    <x v="1"/>
    <n v="40"/>
    <s v="Senior"/>
    <s v="Pune"/>
    <x v="7"/>
    <x v="3"/>
    <x v="3"/>
    <x v="22"/>
    <n v="4"/>
    <n v="300"/>
    <n v="10"/>
    <x v="214"/>
    <x v="0"/>
    <n v="118.44"/>
    <n v="0.10966666666666666"/>
    <x v="0"/>
    <s v="Cash"/>
    <n v="3"/>
    <s v="No"/>
  </r>
  <r>
    <s v="ORD01608"/>
    <d v="2024-09-06T00:00:00"/>
    <s v="2024"/>
    <n v="9"/>
    <x v="8"/>
    <d v="2024-09-10T00:00:00"/>
    <n v="4"/>
    <s v="CUST3671"/>
    <s v="Lagan Majumdar"/>
    <x v="0"/>
    <n v="60"/>
    <s v="Senior"/>
    <s v="Chennai"/>
    <x v="6"/>
    <x v="1"/>
    <x v="4"/>
    <x v="16"/>
    <n v="6"/>
    <n v="800"/>
    <n v="0"/>
    <x v="7"/>
    <x v="0"/>
    <n v="1421.9"/>
    <n v="0.29622916666666671"/>
    <x v="0"/>
    <s v="Cash"/>
    <n v="4"/>
    <s v="No"/>
  </r>
  <r>
    <s v="ORD01618"/>
    <d v="2025-09-22T00:00:00"/>
    <s v="2025"/>
    <n v="9"/>
    <x v="8"/>
    <d v="2025-09-25T00:00:00"/>
    <n v="3"/>
    <s v="CUST1192"/>
    <s v="Tara Barman"/>
    <x v="1"/>
    <n v="47"/>
    <s v="Senior"/>
    <s v="Hyderabad"/>
    <x v="10"/>
    <x v="1"/>
    <x v="2"/>
    <x v="3"/>
    <n v="6"/>
    <n v="7000"/>
    <n v="20"/>
    <x v="59"/>
    <x v="1"/>
    <n v="7086.55"/>
    <n v="0.2109092261904762"/>
    <x v="2"/>
    <s v="Cash"/>
    <n v="5"/>
    <s v="No"/>
  </r>
  <r>
    <s v="ORD01638"/>
    <d v="2024-09-18T00:00:00"/>
    <s v="2024"/>
    <n v="9"/>
    <x v="8"/>
    <d v="2024-09-19T00:00:00"/>
    <n v="1"/>
    <s v="CUST2218"/>
    <s v="Lavanya Srinivas"/>
    <x v="0"/>
    <n v="27"/>
    <s v="Senior"/>
    <s v="Bhubaneswar"/>
    <x v="8"/>
    <x v="2"/>
    <x v="0"/>
    <x v="19"/>
    <n v="4"/>
    <n v="1200"/>
    <n v="5"/>
    <x v="47"/>
    <x v="0"/>
    <n v="907.83"/>
    <n v="0.19908552631578949"/>
    <x v="1"/>
    <s v="Cash"/>
    <n v="2"/>
    <s v="Yes"/>
  </r>
  <r>
    <s v="ORD01647"/>
    <d v="2024-09-28T00:00:00"/>
    <s v="2024"/>
    <n v="9"/>
    <x v="8"/>
    <d v="2024-10-04T00:00:00"/>
    <n v="6"/>
    <s v="CUST9159"/>
    <s v="Arnav Kota"/>
    <x v="1"/>
    <n v="53"/>
    <s v="Senior"/>
    <s v="Ahmedabad"/>
    <x v="5"/>
    <x v="3"/>
    <x v="0"/>
    <x v="11"/>
    <n v="5"/>
    <n v="4000"/>
    <n v="15"/>
    <x v="238"/>
    <x v="1"/>
    <n v="6008.99"/>
    <n v="0.35347000000000001"/>
    <x v="1"/>
    <s v="Cash"/>
    <n v="5"/>
    <s v="No"/>
  </r>
  <r>
    <s v="ORD01657"/>
    <d v="2024-09-30T00:00:00"/>
    <s v="2024"/>
    <n v="9"/>
    <x v="8"/>
    <d v="2024-10-03T00:00:00"/>
    <n v="3"/>
    <s v="CUST3154"/>
    <s v="Veer Ray"/>
    <x v="0"/>
    <n v="43"/>
    <s v="Senior"/>
    <s v="Jaipur"/>
    <x v="2"/>
    <x v="0"/>
    <x v="4"/>
    <x v="8"/>
    <n v="7"/>
    <n v="3500"/>
    <n v="20"/>
    <x v="466"/>
    <x v="1"/>
    <n v="2629.63"/>
    <n v="0.13416479591836736"/>
    <x v="0"/>
    <s v="Card"/>
    <n v="4"/>
    <s v="No"/>
  </r>
  <r>
    <s v="ORD01660"/>
    <d v="2025-09-27T00:00:00"/>
    <s v="2025"/>
    <n v="9"/>
    <x v="8"/>
    <d v="2025-10-01T00:00:00"/>
    <n v="4"/>
    <s v="CUST6034"/>
    <s v="Hrishita Sengupta"/>
    <x v="1"/>
    <n v="42"/>
    <s v="Senior"/>
    <s v="Pune"/>
    <x v="7"/>
    <x v="3"/>
    <x v="0"/>
    <x v="23"/>
    <n v="6"/>
    <n v="900"/>
    <n v="10"/>
    <x v="242"/>
    <x v="0"/>
    <n v="1171.01"/>
    <n v="0.24094855967078188"/>
    <x v="2"/>
    <s v="Card"/>
    <n v="5"/>
    <s v="No"/>
  </r>
  <r>
    <s v="ORD01672"/>
    <d v="2025-09-26T00:00:00"/>
    <s v="2025"/>
    <n v="9"/>
    <x v="8"/>
    <d v="2025-09-27T00:00:00"/>
    <n v="1"/>
    <s v="CUST2663"/>
    <s v="Charvi Wali"/>
    <x v="0"/>
    <n v="40"/>
    <s v="Senior"/>
    <s v="Delhi"/>
    <x v="4"/>
    <x v="0"/>
    <x v="3"/>
    <x v="20"/>
    <n v="5"/>
    <n v="1500"/>
    <n v="10"/>
    <x v="302"/>
    <x v="0"/>
    <n v="983.65"/>
    <n v="0.14572592592592593"/>
    <x v="0"/>
    <s v="UPI"/>
    <n v="4"/>
    <s v="Yes"/>
  </r>
  <r>
    <s v="ORD01684"/>
    <d v="2024-09-27T00:00:00"/>
    <s v="2024"/>
    <n v="9"/>
    <x v="8"/>
    <d v="2024-10-02T00:00:00"/>
    <n v="5"/>
    <s v="CUST4950"/>
    <s v="Tanya Kannan"/>
    <x v="0"/>
    <n v="18"/>
    <s v="Teen"/>
    <s v="Mumbai"/>
    <x v="7"/>
    <x v="3"/>
    <x v="0"/>
    <x v="19"/>
    <n v="8"/>
    <n v="1200"/>
    <n v="10"/>
    <x v="20"/>
    <x v="0"/>
    <n v="3481.57"/>
    <n v="0.40295949074074078"/>
    <x v="2"/>
    <s v="Cash"/>
    <n v="3"/>
    <s v="No"/>
  </r>
  <r>
    <s v="ORD01685"/>
    <d v="2024-09-14T00:00:00"/>
    <s v="2024"/>
    <n v="9"/>
    <x v="8"/>
    <d v="2024-09-18T00:00:00"/>
    <n v="4"/>
    <s v="CUST1692"/>
    <s v="Suhana Keer"/>
    <x v="0"/>
    <n v="62"/>
    <s v="Senior"/>
    <s v="Lucknow"/>
    <x v="0"/>
    <x v="0"/>
    <x v="4"/>
    <x v="24"/>
    <n v="2"/>
    <n v="1200"/>
    <n v="20"/>
    <x v="252"/>
    <x v="0"/>
    <n v="382.06"/>
    <n v="0.19898958333333333"/>
    <x v="2"/>
    <s v="Card"/>
    <n v="1"/>
    <s v="No"/>
  </r>
  <r>
    <s v="ORD01727"/>
    <d v="2025-09-27T00:00:00"/>
    <s v="2025"/>
    <n v="9"/>
    <x v="8"/>
    <d v="2025-09-30T00:00:00"/>
    <n v="3"/>
    <s v="CUST5918"/>
    <s v="Jayan Sarkar"/>
    <x v="0"/>
    <n v="53"/>
    <s v="Senior"/>
    <s v="Delhi"/>
    <x v="4"/>
    <x v="0"/>
    <x v="3"/>
    <x v="17"/>
    <n v="7"/>
    <n v="450"/>
    <n v="5"/>
    <x v="416"/>
    <x v="0"/>
    <n v="1304.07"/>
    <n v="0.43577944862155388"/>
    <x v="1"/>
    <s v="Cash"/>
    <n v="1"/>
    <s v="No"/>
  </r>
  <r>
    <s v="ORD01746"/>
    <d v="2024-09-09T00:00:00"/>
    <s v="2024"/>
    <n v="9"/>
    <x v="8"/>
    <d v="2024-09-15T00:00:00"/>
    <n v="6"/>
    <s v="CUST7199"/>
    <s v="Hiran Krishnamurthy"/>
    <x v="0"/>
    <n v="25"/>
    <s v="Senior"/>
    <s v="Chennai"/>
    <x v="6"/>
    <x v="1"/>
    <x v="1"/>
    <x v="5"/>
    <n v="7"/>
    <n v="2000"/>
    <n v="10"/>
    <x v="228"/>
    <x v="1"/>
    <n v="3003.71"/>
    <n v="0.23838968253968254"/>
    <x v="0"/>
    <s v="Cash"/>
    <n v="3"/>
    <s v="No"/>
  </r>
  <r>
    <s v="ORD01759"/>
    <d v="2025-09-10T00:00:00"/>
    <s v="2025"/>
    <n v="9"/>
    <x v="8"/>
    <d v="2025-09-17T00:00:00"/>
    <n v="7"/>
    <s v="CUST4714"/>
    <s v="Siya Deep"/>
    <x v="0"/>
    <n v="46"/>
    <s v="Senior"/>
    <s v="Delhi"/>
    <x v="4"/>
    <x v="0"/>
    <x v="0"/>
    <x v="0"/>
    <n v="1"/>
    <n v="2500"/>
    <n v="5"/>
    <x v="458"/>
    <x v="0"/>
    <n v="405.19"/>
    <n v="0.17060631578947369"/>
    <x v="1"/>
    <s v="Cash"/>
    <n v="5"/>
    <s v="Yes"/>
  </r>
  <r>
    <s v="ORD01771"/>
    <d v="2024-09-26T00:00:00"/>
    <s v="2024"/>
    <n v="9"/>
    <x v="8"/>
    <d v="2024-09-27T00:00:00"/>
    <n v="1"/>
    <s v="CUST3515"/>
    <s v="Sumer Tandon"/>
    <x v="1"/>
    <n v="36"/>
    <s v="Senior"/>
    <s v="Delhi"/>
    <x v="4"/>
    <x v="0"/>
    <x v="4"/>
    <x v="8"/>
    <n v="7"/>
    <n v="3500"/>
    <n v="15"/>
    <x v="199"/>
    <x v="1"/>
    <n v="5956.01"/>
    <n v="0.28600288115246097"/>
    <x v="0"/>
    <s v="Card"/>
    <n v="1"/>
    <s v="No"/>
  </r>
  <r>
    <s v="ORD01774"/>
    <d v="2025-09-22T00:00:00"/>
    <s v="2025"/>
    <n v="9"/>
    <x v="8"/>
    <d v="2025-09-29T00:00:00"/>
    <n v="7"/>
    <s v="CUST5943"/>
    <s v="Hunar Trivedi"/>
    <x v="1"/>
    <n v="63"/>
    <s v="Senior"/>
    <s v="Jaipur"/>
    <x v="2"/>
    <x v="0"/>
    <x v="2"/>
    <x v="7"/>
    <n v="1"/>
    <n v="5000"/>
    <n v="5"/>
    <x v="167"/>
    <x v="0"/>
    <n v="1202.1400000000001"/>
    <n v="0.25308210526315794"/>
    <x v="0"/>
    <s v="Cash"/>
    <n v="3"/>
    <s v="No"/>
  </r>
  <r>
    <s v="ORD01780"/>
    <d v="2024-09-16T00:00:00"/>
    <s v="2024"/>
    <n v="9"/>
    <x v="8"/>
    <d v="2024-09-22T00:00:00"/>
    <n v="6"/>
    <s v="CUST6270"/>
    <s v="Saksham Upadhyay"/>
    <x v="1"/>
    <n v="46"/>
    <s v="Senior"/>
    <s v="Hyderabad"/>
    <x v="10"/>
    <x v="1"/>
    <x v="3"/>
    <x v="21"/>
    <n v="8"/>
    <n v="60"/>
    <n v="15"/>
    <x v="115"/>
    <x v="0"/>
    <n v="82.11"/>
    <n v="0.20125000000000001"/>
    <x v="0"/>
    <s v="Card"/>
    <n v="3"/>
    <s v="No"/>
  </r>
  <r>
    <s v="ORD01802"/>
    <d v="2024-09-09T00:00:00"/>
    <s v="2024"/>
    <n v="9"/>
    <x v="8"/>
    <d v="2024-09-12T00:00:00"/>
    <n v="3"/>
    <s v="CUST4803"/>
    <s v="Rania Gaba"/>
    <x v="1"/>
    <n v="26"/>
    <s v="Senior"/>
    <s v="Delhi"/>
    <x v="4"/>
    <x v="0"/>
    <x v="4"/>
    <x v="13"/>
    <n v="6"/>
    <n v="4500"/>
    <n v="5"/>
    <x v="342"/>
    <x v="1"/>
    <n v="5547.51"/>
    <n v="0.21627719298245615"/>
    <x v="0"/>
    <s v="UPI"/>
    <n v="5"/>
    <s v="No"/>
  </r>
  <r>
    <s v="ORD01805"/>
    <d v="2024-09-23T00:00:00"/>
    <s v="2024"/>
    <n v="9"/>
    <x v="8"/>
    <d v="2024-09-26T00:00:00"/>
    <n v="3"/>
    <s v="CUST1162"/>
    <s v="Neysa Kurian"/>
    <x v="1"/>
    <n v="24"/>
    <s v="Senior"/>
    <s v="Pune"/>
    <x v="7"/>
    <x v="3"/>
    <x v="2"/>
    <x v="15"/>
    <n v="2"/>
    <n v="15000"/>
    <n v="20"/>
    <x v="13"/>
    <x v="1"/>
    <n v="5425.28"/>
    <n v="0.22605333333333333"/>
    <x v="2"/>
    <s v="Cash"/>
    <n v="3"/>
    <s v="No"/>
  </r>
  <r>
    <s v="ORD01815"/>
    <d v="2025-09-12T00:00:00"/>
    <s v="2025"/>
    <n v="9"/>
    <x v="8"/>
    <d v="2025-09-16T00:00:00"/>
    <n v="4"/>
    <s v="CUST3789"/>
    <s v="Shamik Kata"/>
    <x v="1"/>
    <n v="20"/>
    <s v="Teen"/>
    <s v="Chennai"/>
    <x v="6"/>
    <x v="1"/>
    <x v="3"/>
    <x v="22"/>
    <n v="1"/>
    <n v="300"/>
    <n v="10"/>
    <x v="326"/>
    <x v="0"/>
    <n v="34.700000000000003"/>
    <n v="0.12851851851851853"/>
    <x v="2"/>
    <s v="Cash"/>
    <n v="3"/>
    <s v="No"/>
  </r>
  <r>
    <s v="ORD01820"/>
    <d v="2025-09-04T00:00:00"/>
    <s v="2025"/>
    <n v="9"/>
    <x v="8"/>
    <d v="2025-09-06T00:00:00"/>
    <n v="2"/>
    <s v="CUST8586"/>
    <s v="Alisha Balasubramanian"/>
    <x v="0"/>
    <n v="30"/>
    <s v="Senior"/>
    <s v="Pune"/>
    <x v="7"/>
    <x v="3"/>
    <x v="3"/>
    <x v="6"/>
    <n v="8"/>
    <n v="1200"/>
    <n v="15"/>
    <x v="127"/>
    <x v="0"/>
    <n v="1789.8"/>
    <n v="0.21933823529411764"/>
    <x v="2"/>
    <s v="Card"/>
    <n v="2"/>
    <s v="No"/>
  </r>
  <r>
    <s v="ORD01830"/>
    <d v="2025-09-19T00:00:00"/>
    <s v="2025"/>
    <n v="9"/>
    <x v="8"/>
    <d v="2025-09-24T00:00:00"/>
    <n v="5"/>
    <s v="CUST2272"/>
    <s v="Darshit Tandon"/>
    <x v="1"/>
    <n v="61"/>
    <s v="Senior"/>
    <s v="Delhi"/>
    <x v="4"/>
    <x v="0"/>
    <x v="1"/>
    <x v="5"/>
    <n v="8"/>
    <n v="2000"/>
    <n v="25"/>
    <x v="35"/>
    <x v="1"/>
    <n v="2732.62"/>
    <n v="0.22771833333333333"/>
    <x v="0"/>
    <s v="Cash"/>
    <n v="1"/>
    <s v="No"/>
  </r>
  <r>
    <s v="ORD01837"/>
    <d v="2024-09-22T00:00:00"/>
    <s v="2024"/>
    <n v="9"/>
    <x v="8"/>
    <d v="2024-09-28T00:00:00"/>
    <n v="6"/>
    <s v="CUST4004"/>
    <s v="Aarna Shere"/>
    <x v="1"/>
    <n v="44"/>
    <s v="Senior"/>
    <s v="Jaipur"/>
    <x v="2"/>
    <x v="0"/>
    <x v="0"/>
    <x v="23"/>
    <n v="2"/>
    <n v="900"/>
    <n v="20"/>
    <x v="266"/>
    <x v="0"/>
    <n v="639.86"/>
    <n v="0.44434722222222223"/>
    <x v="1"/>
    <s v="Cash"/>
    <n v="5"/>
    <s v="No"/>
  </r>
  <r>
    <s v="ORD01848"/>
    <d v="2025-09-20T00:00:00"/>
    <s v="2025"/>
    <n v="9"/>
    <x v="8"/>
    <d v="2025-09-23T00:00:00"/>
    <n v="3"/>
    <s v="CUST4633"/>
    <s v="Taran Bajaj"/>
    <x v="0"/>
    <n v="39"/>
    <s v="Senior"/>
    <s v="Bhubaneswar"/>
    <x v="8"/>
    <x v="2"/>
    <x v="0"/>
    <x v="11"/>
    <n v="1"/>
    <n v="4000"/>
    <n v="0"/>
    <x v="57"/>
    <x v="0"/>
    <n v="1268.54"/>
    <n v="0.317135"/>
    <x v="1"/>
    <s v="Cash"/>
    <n v="3"/>
    <s v="No"/>
  </r>
  <r>
    <s v="ORD01888"/>
    <d v="2024-09-28T00:00:00"/>
    <s v="2024"/>
    <n v="9"/>
    <x v="8"/>
    <d v="2024-10-03T00:00:00"/>
    <n v="5"/>
    <s v="CUST2518"/>
    <s v="Aniruddh Bumb"/>
    <x v="1"/>
    <n v="32"/>
    <s v="Senior"/>
    <s v="Bengaluru"/>
    <x v="1"/>
    <x v="1"/>
    <x v="1"/>
    <x v="10"/>
    <n v="3"/>
    <n v="25000"/>
    <n v="15"/>
    <x v="153"/>
    <x v="1"/>
    <n v="20240.61"/>
    <n v="0.31749976470588237"/>
    <x v="0"/>
    <s v="Cash"/>
    <n v="1"/>
    <s v="No"/>
  </r>
  <r>
    <s v="ORD01900"/>
    <d v="2024-09-14T00:00:00"/>
    <s v="2024"/>
    <n v="9"/>
    <x v="8"/>
    <d v="2024-09-17T00:00:00"/>
    <n v="3"/>
    <s v="CUST6396"/>
    <s v="Farhan Lad"/>
    <x v="0"/>
    <n v="50"/>
    <s v="Senior"/>
    <s v="Bengaluru"/>
    <x v="1"/>
    <x v="1"/>
    <x v="1"/>
    <x v="18"/>
    <n v="1"/>
    <n v="18000"/>
    <n v="25"/>
    <x v="49"/>
    <x v="1"/>
    <n v="3423.99"/>
    <n v="0.25362888888888885"/>
    <x v="0"/>
    <s v="Cash"/>
    <n v="5"/>
    <s v="No"/>
  </r>
  <r>
    <s v="ORD01903"/>
    <d v="2025-09-07T00:00:00"/>
    <s v="2025"/>
    <n v="9"/>
    <x v="8"/>
    <d v="2025-09-10T00:00:00"/>
    <n v="3"/>
    <s v="CUST9876"/>
    <s v="Himmat Krish"/>
    <x v="1"/>
    <n v="19"/>
    <s v="Teen"/>
    <s v="Jaipur"/>
    <x v="2"/>
    <x v="0"/>
    <x v="1"/>
    <x v="5"/>
    <n v="8"/>
    <n v="2000"/>
    <n v="25"/>
    <x v="35"/>
    <x v="1"/>
    <n v="4752.09"/>
    <n v="0.39600750000000001"/>
    <x v="0"/>
    <s v="Card"/>
    <n v="4"/>
    <s v="No"/>
  </r>
  <r>
    <s v="ORD01926"/>
    <d v="2025-09-28T00:00:00"/>
    <s v="2025"/>
    <n v="9"/>
    <x v="8"/>
    <d v="2025-09-29T00:00:00"/>
    <n v="1"/>
    <s v="CUST3142"/>
    <s v="Ishita Dada"/>
    <x v="0"/>
    <n v="28"/>
    <s v="Senior"/>
    <s v="Patna"/>
    <x v="9"/>
    <x v="2"/>
    <x v="0"/>
    <x v="11"/>
    <n v="2"/>
    <n v="4000"/>
    <n v="25"/>
    <x v="32"/>
    <x v="0"/>
    <n v="879.25"/>
    <n v="0.14654166666666665"/>
    <x v="0"/>
    <s v="Cash"/>
    <n v="1"/>
    <s v="No"/>
  </r>
  <r>
    <s v="ORD01928"/>
    <d v="2025-09-25T00:00:00"/>
    <s v="2025"/>
    <n v="9"/>
    <x v="8"/>
    <d v="2025-09-30T00:00:00"/>
    <n v="5"/>
    <s v="CUST5983"/>
    <s v="Ivan Bahl"/>
    <x v="1"/>
    <n v="37"/>
    <s v="Senior"/>
    <s v="Chennai"/>
    <x v="6"/>
    <x v="1"/>
    <x v="2"/>
    <x v="14"/>
    <n v="7"/>
    <n v="30000"/>
    <n v="25"/>
    <x v="218"/>
    <x v="1"/>
    <n v="45457.13"/>
    <n v="0.28861669841269838"/>
    <x v="2"/>
    <s v="Cash"/>
    <n v="5"/>
    <s v="No"/>
  </r>
  <r>
    <s v="ORD01930"/>
    <d v="2025-09-13T00:00:00"/>
    <s v="2025"/>
    <n v="9"/>
    <x v="8"/>
    <d v="2025-09-17T00:00:00"/>
    <n v="4"/>
    <s v="CUST9555"/>
    <s v="Kimaya Bassi"/>
    <x v="0"/>
    <n v="42"/>
    <s v="Senior"/>
    <s v="Patna"/>
    <x v="9"/>
    <x v="2"/>
    <x v="1"/>
    <x v="10"/>
    <n v="5"/>
    <n v="25000"/>
    <n v="20"/>
    <x v="55"/>
    <x v="1"/>
    <n v="22514.82"/>
    <n v="0.22514819999999999"/>
    <x v="1"/>
    <s v="Cash"/>
    <n v="4"/>
    <s v="No"/>
  </r>
  <r>
    <s v="ORD01944"/>
    <d v="2025-09-03T00:00:00"/>
    <s v="2025"/>
    <n v="9"/>
    <x v="8"/>
    <d v="2025-09-04T00:00:00"/>
    <n v="1"/>
    <s v="CUST3299"/>
    <s v="Diya Ramanathan"/>
    <x v="1"/>
    <n v="18"/>
    <s v="Teen"/>
    <s v="Chennai"/>
    <x v="6"/>
    <x v="1"/>
    <x v="0"/>
    <x v="23"/>
    <n v="5"/>
    <n v="900"/>
    <n v="5"/>
    <x v="133"/>
    <x v="0"/>
    <n v="950.18"/>
    <n v="0.22226432748538011"/>
    <x v="2"/>
    <s v="UPI"/>
    <n v="1"/>
    <s v="No"/>
  </r>
  <r>
    <s v="ORD01992"/>
    <d v="2025-09-09T00:00:00"/>
    <s v="2025"/>
    <n v="9"/>
    <x v="8"/>
    <d v="2025-09-14T00:00:00"/>
    <n v="5"/>
    <s v="CUST6244"/>
    <s v="Hazel Dayal"/>
    <x v="1"/>
    <n v="37"/>
    <s v="Senior"/>
    <s v="Chennai"/>
    <x v="6"/>
    <x v="1"/>
    <x v="4"/>
    <x v="13"/>
    <n v="1"/>
    <n v="4500"/>
    <n v="15"/>
    <x v="282"/>
    <x v="0"/>
    <n v="861.35"/>
    <n v="0.22518954248366013"/>
    <x v="0"/>
    <s v="Cash"/>
    <n v="1"/>
    <s v="No"/>
  </r>
  <r>
    <s v="ORD01998"/>
    <d v="2025-09-18T00:00:00"/>
    <s v="2025"/>
    <n v="9"/>
    <x v="8"/>
    <d v="2025-09-25T00:00:00"/>
    <n v="7"/>
    <s v="CUST1759"/>
    <s v="Bhavin Keer"/>
    <x v="0"/>
    <n v="25"/>
    <s v="Senior"/>
    <s v="Mumbai"/>
    <x v="7"/>
    <x v="3"/>
    <x v="4"/>
    <x v="24"/>
    <n v="5"/>
    <n v="1200"/>
    <n v="5"/>
    <x v="137"/>
    <x v="0"/>
    <n v="2118.86"/>
    <n v="0.37172982456140352"/>
    <x v="1"/>
    <s v="Card"/>
    <n v="1"/>
    <s v="No"/>
  </r>
  <r>
    <s v="ORD02004"/>
    <d v="2024-09-19T00:00:00"/>
    <s v="2024"/>
    <n v="9"/>
    <x v="8"/>
    <d v="2024-09-26T00:00:00"/>
    <n v="7"/>
    <s v="CUST9370"/>
    <s v="Prisha Chaudry"/>
    <x v="0"/>
    <n v="57"/>
    <s v="Senior"/>
    <s v="Delhi"/>
    <x v="4"/>
    <x v="0"/>
    <x v="3"/>
    <x v="17"/>
    <n v="2"/>
    <n v="450"/>
    <n v="10"/>
    <x v="139"/>
    <x v="0"/>
    <n v="230.48"/>
    <n v="0.28454320987654319"/>
    <x v="0"/>
    <s v="Cash"/>
    <n v="3"/>
    <s v="No"/>
  </r>
  <r>
    <s v="ORD02026"/>
    <d v="2024-09-03T00:00:00"/>
    <s v="2024"/>
    <n v="9"/>
    <x v="8"/>
    <d v="2024-09-07T00:00:00"/>
    <n v="4"/>
    <s v="CUST8805"/>
    <s v="Yakshit Salvi"/>
    <x v="1"/>
    <n v="49"/>
    <s v="Senior"/>
    <s v="Delhi"/>
    <x v="4"/>
    <x v="0"/>
    <x v="4"/>
    <x v="13"/>
    <n v="4"/>
    <n v="4500"/>
    <n v="20"/>
    <x v="134"/>
    <x v="1"/>
    <n v="6118.39"/>
    <n v="0.42488819444444448"/>
    <x v="2"/>
    <s v="Card"/>
    <n v="5"/>
    <s v="No"/>
  </r>
  <r>
    <s v="ORD02046"/>
    <d v="2024-09-23T00:00:00"/>
    <s v="2024"/>
    <n v="9"/>
    <x v="8"/>
    <d v="2024-09-24T00:00:00"/>
    <n v="1"/>
    <s v="CUST7181"/>
    <s v="Riya Setty"/>
    <x v="0"/>
    <n v="64"/>
    <s v="Senior"/>
    <s v="Hyderabad"/>
    <x v="10"/>
    <x v="1"/>
    <x v="3"/>
    <x v="17"/>
    <n v="7"/>
    <n v="450"/>
    <n v="15"/>
    <x v="451"/>
    <x v="0"/>
    <n v="979.41"/>
    <n v="0.3657927170868347"/>
    <x v="0"/>
    <s v="UPI"/>
    <n v="4"/>
    <s v="No"/>
  </r>
  <r>
    <s v="ORD02054"/>
    <d v="2024-09-13T00:00:00"/>
    <s v="2024"/>
    <n v="9"/>
    <x v="8"/>
    <d v="2024-09-17T00:00:00"/>
    <n v="4"/>
    <s v="CUST4708"/>
    <s v="Nehmat Maharaj"/>
    <x v="0"/>
    <n v="35"/>
    <s v="Senior"/>
    <s v="Hyderabad"/>
    <x v="10"/>
    <x v="1"/>
    <x v="2"/>
    <x v="12"/>
    <n v="7"/>
    <n v="25000"/>
    <n v="15"/>
    <x v="240"/>
    <x v="1"/>
    <n v="57367.32"/>
    <n v="0.38566265546218487"/>
    <x v="0"/>
    <s v="Card"/>
    <n v="5"/>
    <s v="No"/>
  </r>
  <r>
    <s v="ORD02056"/>
    <d v="2024-09-06T00:00:00"/>
    <s v="2024"/>
    <n v="9"/>
    <x v="8"/>
    <d v="2024-09-09T00:00:00"/>
    <n v="3"/>
    <s v="CUST4944"/>
    <s v="Kimaya Rajagopal"/>
    <x v="0"/>
    <n v="43"/>
    <s v="Senior"/>
    <s v="Delhi"/>
    <x v="4"/>
    <x v="0"/>
    <x v="0"/>
    <x v="19"/>
    <n v="8"/>
    <n v="1200"/>
    <n v="0"/>
    <x v="196"/>
    <x v="0"/>
    <n v="2988.72"/>
    <n v="0.31132499999999996"/>
    <x v="2"/>
    <s v="Card"/>
    <n v="2"/>
    <s v="No"/>
  </r>
  <r>
    <s v="ORD02067"/>
    <d v="2025-09-01T00:00:00"/>
    <s v="2025"/>
    <n v="9"/>
    <x v="8"/>
    <d v="2025-09-08T00:00:00"/>
    <n v="7"/>
    <s v="CUST3261"/>
    <s v="Hazel Guha"/>
    <x v="1"/>
    <n v="58"/>
    <s v="Senior"/>
    <s v="Lucknow"/>
    <x v="0"/>
    <x v="0"/>
    <x v="4"/>
    <x v="24"/>
    <n v="6"/>
    <n v="1200"/>
    <n v="15"/>
    <x v="56"/>
    <x v="0"/>
    <n v="2281.3200000000002"/>
    <n v="0.37276470588235294"/>
    <x v="0"/>
    <s v="Card"/>
    <n v="4"/>
    <s v="Yes"/>
  </r>
  <r>
    <s v="ORD02070"/>
    <d v="2024-09-04T00:00:00"/>
    <s v="2024"/>
    <n v="9"/>
    <x v="8"/>
    <d v="2024-09-08T00:00:00"/>
    <n v="4"/>
    <s v="CUST4419"/>
    <s v="Oorja Sachdev"/>
    <x v="0"/>
    <n v="48"/>
    <s v="Senior"/>
    <s v="Lucknow"/>
    <x v="0"/>
    <x v="0"/>
    <x v="4"/>
    <x v="16"/>
    <n v="8"/>
    <n v="800"/>
    <n v="25"/>
    <x v="7"/>
    <x v="0"/>
    <n v="1229.71"/>
    <n v="0.25618958333333336"/>
    <x v="1"/>
    <s v="Card"/>
    <n v="4"/>
    <s v="No"/>
  </r>
  <r>
    <s v="ORD02115"/>
    <d v="2024-09-12T00:00:00"/>
    <s v="2024"/>
    <n v="9"/>
    <x v="8"/>
    <d v="2024-09-13T00:00:00"/>
    <n v="1"/>
    <s v="CUST9623"/>
    <s v="Anahi Dayal"/>
    <x v="0"/>
    <n v="22"/>
    <s v="Senior"/>
    <s v="Lucknow"/>
    <x v="0"/>
    <x v="0"/>
    <x v="3"/>
    <x v="21"/>
    <n v="2"/>
    <n v="60"/>
    <n v="25"/>
    <x v="110"/>
    <x v="0"/>
    <n v="40.39"/>
    <n v="0.44877777777777778"/>
    <x v="1"/>
    <s v="Card"/>
    <n v="3"/>
    <s v="No"/>
  </r>
  <r>
    <s v="ORD02122"/>
    <d v="2024-09-16T00:00:00"/>
    <s v="2024"/>
    <n v="9"/>
    <x v="8"/>
    <d v="2024-09-20T00:00:00"/>
    <n v="4"/>
    <s v="CUST8843"/>
    <s v="Ishita Kalla"/>
    <x v="1"/>
    <n v="26"/>
    <s v="Senior"/>
    <s v="Bhubaneswar"/>
    <x v="8"/>
    <x v="2"/>
    <x v="0"/>
    <x v="11"/>
    <n v="4"/>
    <n v="4000"/>
    <n v="15"/>
    <x v="123"/>
    <x v="1"/>
    <n v="1708.26"/>
    <n v="0.12560735294117648"/>
    <x v="1"/>
    <s v="Cash"/>
    <n v="4"/>
    <s v="No"/>
  </r>
  <r>
    <s v="ORD02123"/>
    <d v="2025-09-26T00:00:00"/>
    <s v="2025"/>
    <n v="9"/>
    <x v="8"/>
    <d v="2025-09-29T00:00:00"/>
    <n v="3"/>
    <s v="CUST1402"/>
    <s v="Pranay Ravel"/>
    <x v="0"/>
    <n v="64"/>
    <s v="Senior"/>
    <s v="Bhubaneswar"/>
    <x v="8"/>
    <x v="2"/>
    <x v="3"/>
    <x v="20"/>
    <n v="8"/>
    <n v="1500"/>
    <n v="15"/>
    <x v="368"/>
    <x v="1"/>
    <n v="3976.33"/>
    <n v="0.3898362745098039"/>
    <x v="0"/>
    <s v="UPI"/>
    <n v="2"/>
    <s v="No"/>
  </r>
  <r>
    <s v="ORD02125"/>
    <d v="2025-09-07T00:00:00"/>
    <s v="2025"/>
    <n v="9"/>
    <x v="8"/>
    <d v="2025-09-12T00:00:00"/>
    <n v="5"/>
    <s v="CUST9810"/>
    <s v="Alia Dugal"/>
    <x v="0"/>
    <n v="47"/>
    <s v="Senior"/>
    <s v="Pune"/>
    <x v="7"/>
    <x v="3"/>
    <x v="0"/>
    <x v="11"/>
    <n v="4"/>
    <n v="4000"/>
    <n v="10"/>
    <x v="134"/>
    <x v="1"/>
    <n v="3629.37"/>
    <n v="0.25203958333333332"/>
    <x v="0"/>
    <s v="Cash"/>
    <n v="1"/>
    <s v="No"/>
  </r>
  <r>
    <s v="ORD02129"/>
    <d v="2025-09-11T00:00:00"/>
    <s v="2025"/>
    <n v="9"/>
    <x v="8"/>
    <d v="2025-09-15T00:00:00"/>
    <n v="4"/>
    <s v="CUST1645"/>
    <s v="Badal Varughese"/>
    <x v="0"/>
    <n v="59"/>
    <s v="Senior"/>
    <s v="Ahmedabad"/>
    <x v="5"/>
    <x v="3"/>
    <x v="1"/>
    <x v="2"/>
    <n v="3"/>
    <n v="55000"/>
    <n v="10"/>
    <x v="414"/>
    <x v="1"/>
    <n v="52803.72"/>
    <n v="0.35558060606060604"/>
    <x v="0"/>
    <s v="Cash"/>
    <n v="2"/>
    <s v="No"/>
  </r>
  <r>
    <s v="ORD02141"/>
    <d v="2025-09-22T00:00:00"/>
    <s v="2025"/>
    <n v="9"/>
    <x v="8"/>
    <d v="2025-09-29T00:00:00"/>
    <n v="7"/>
    <s v="CUST1976"/>
    <s v="Anaya Rajagopalan"/>
    <x v="1"/>
    <n v="64"/>
    <s v="Senior"/>
    <s v="Hyderabad"/>
    <x v="10"/>
    <x v="1"/>
    <x v="0"/>
    <x v="19"/>
    <n v="5"/>
    <n v="1200"/>
    <n v="15"/>
    <x v="171"/>
    <x v="0"/>
    <n v="1467.69"/>
    <n v="0.28778235294117649"/>
    <x v="2"/>
    <s v="UPI"/>
    <n v="1"/>
    <s v="Yes"/>
  </r>
  <r>
    <s v="ORD02144"/>
    <d v="2024-09-24T00:00:00"/>
    <s v="2024"/>
    <n v="9"/>
    <x v="8"/>
    <d v="2024-09-26T00:00:00"/>
    <n v="2"/>
    <s v="CUST1079"/>
    <s v="Taran Vig"/>
    <x v="1"/>
    <n v="39"/>
    <s v="Senior"/>
    <s v="Hyderabad"/>
    <x v="10"/>
    <x v="1"/>
    <x v="2"/>
    <x v="12"/>
    <n v="2"/>
    <n v="25000"/>
    <n v="10"/>
    <x v="177"/>
    <x v="1"/>
    <n v="16946.95"/>
    <n v="0.37659888888888893"/>
    <x v="2"/>
    <s v="UPI"/>
    <n v="2"/>
    <s v="No"/>
  </r>
  <r>
    <s v="ORD02154"/>
    <d v="2024-09-03T00:00:00"/>
    <s v="2024"/>
    <n v="9"/>
    <x v="8"/>
    <d v="2024-09-05T00:00:00"/>
    <n v="2"/>
    <s v="CUST3048"/>
    <s v="Aarav Subramaniam"/>
    <x v="1"/>
    <n v="46"/>
    <s v="Senior"/>
    <s v="Mumbai"/>
    <x v="7"/>
    <x v="3"/>
    <x v="1"/>
    <x v="10"/>
    <n v="4"/>
    <n v="25000"/>
    <n v="10"/>
    <x v="241"/>
    <x v="1"/>
    <n v="15878.19"/>
    <n v="0.17642433333333335"/>
    <x v="1"/>
    <s v="Card"/>
    <n v="5"/>
    <s v="No"/>
  </r>
  <r>
    <s v="ORD02155"/>
    <d v="2024-09-06T00:00:00"/>
    <s v="2024"/>
    <n v="9"/>
    <x v="8"/>
    <d v="2024-09-09T00:00:00"/>
    <n v="3"/>
    <s v="CUST9226"/>
    <s v="Purab Sagar"/>
    <x v="1"/>
    <n v="23"/>
    <s v="Senior"/>
    <s v="Bhubaneswar"/>
    <x v="8"/>
    <x v="2"/>
    <x v="4"/>
    <x v="9"/>
    <n v="1"/>
    <n v="1800"/>
    <n v="5"/>
    <x v="284"/>
    <x v="0"/>
    <n v="548.48"/>
    <n v="0.32074853801169589"/>
    <x v="0"/>
    <s v="Card"/>
    <n v="2"/>
    <s v="No"/>
  </r>
  <r>
    <s v="ORD02165"/>
    <d v="2025-09-10T00:00:00"/>
    <s v="2025"/>
    <n v="9"/>
    <x v="8"/>
    <d v="2025-09-12T00:00:00"/>
    <n v="2"/>
    <s v="CUST1778"/>
    <s v="Faiyaz Biswas"/>
    <x v="1"/>
    <n v="18"/>
    <s v="Teen"/>
    <s v="Kolkata"/>
    <x v="3"/>
    <x v="2"/>
    <x v="2"/>
    <x v="14"/>
    <n v="7"/>
    <n v="30000"/>
    <n v="25"/>
    <x v="218"/>
    <x v="1"/>
    <n v="32851.22"/>
    <n v="0.2085791746031746"/>
    <x v="2"/>
    <s v="Cash"/>
    <n v="3"/>
    <s v="No"/>
  </r>
  <r>
    <s v="ORD02171"/>
    <d v="2024-09-17T00:00:00"/>
    <s v="2024"/>
    <n v="9"/>
    <x v="8"/>
    <d v="2024-09-18T00:00:00"/>
    <n v="1"/>
    <s v="CUST5210"/>
    <s v="Nitya Tank"/>
    <x v="0"/>
    <n v="21"/>
    <s v="Senior"/>
    <s v="Jaipur"/>
    <x v="2"/>
    <x v="0"/>
    <x v="1"/>
    <x v="1"/>
    <n v="2"/>
    <n v="40000"/>
    <n v="15"/>
    <x v="398"/>
    <x v="1"/>
    <n v="24853.63"/>
    <n v="0.36549455882352944"/>
    <x v="2"/>
    <s v="Cash"/>
    <n v="5"/>
    <s v="No"/>
  </r>
  <r>
    <s v="ORD02183"/>
    <d v="2025-09-01T00:00:00"/>
    <s v="2025"/>
    <n v="9"/>
    <x v="8"/>
    <d v="2025-09-06T00:00:00"/>
    <n v="5"/>
    <s v="CUST4654"/>
    <s v="Oorja Kala"/>
    <x v="1"/>
    <n v="22"/>
    <s v="Senior"/>
    <s v="Hyderabad"/>
    <x v="10"/>
    <x v="1"/>
    <x v="4"/>
    <x v="16"/>
    <n v="7"/>
    <n v="800"/>
    <n v="25"/>
    <x v="328"/>
    <x v="0"/>
    <n v="513.14"/>
    <n v="0.12217619047619047"/>
    <x v="2"/>
    <s v="Cash"/>
    <n v="2"/>
    <s v="No"/>
  </r>
  <r>
    <s v="ORD02196"/>
    <d v="2025-09-07T00:00:00"/>
    <s v="2025"/>
    <n v="9"/>
    <x v="8"/>
    <d v="2025-09-12T00:00:00"/>
    <n v="5"/>
    <s v="CUST5278"/>
    <s v="Eshani Virk"/>
    <x v="1"/>
    <n v="34"/>
    <s v="Senior"/>
    <s v="Bengaluru"/>
    <x v="1"/>
    <x v="1"/>
    <x v="2"/>
    <x v="12"/>
    <n v="5"/>
    <n v="25000"/>
    <n v="10"/>
    <x v="21"/>
    <x v="1"/>
    <n v="41420.93"/>
    <n v="0.36818604444444447"/>
    <x v="2"/>
    <s v="Cash"/>
    <n v="3"/>
    <s v="No"/>
  </r>
  <r>
    <s v="ORD02224"/>
    <d v="2025-09-12T00:00:00"/>
    <s v="2025"/>
    <n v="9"/>
    <x v="8"/>
    <d v="2025-09-14T00:00:00"/>
    <n v="2"/>
    <s v="CUST6293"/>
    <s v="Gokul Biswas"/>
    <x v="1"/>
    <n v="32"/>
    <s v="Senior"/>
    <s v="Hyderabad"/>
    <x v="10"/>
    <x v="1"/>
    <x v="1"/>
    <x v="2"/>
    <n v="2"/>
    <n v="55000"/>
    <n v="5"/>
    <x v="480"/>
    <x v="1"/>
    <n v="30958.52"/>
    <n v="0.29625377990430624"/>
    <x v="0"/>
    <s v="Card"/>
    <n v="5"/>
    <s v="No"/>
  </r>
  <r>
    <s v="ORD02227"/>
    <d v="2024-09-11T00:00:00"/>
    <s v="2024"/>
    <n v="9"/>
    <x v="8"/>
    <d v="2024-09-15T00:00:00"/>
    <n v="4"/>
    <s v="CUST9334"/>
    <s v="Aniruddh Ganesh"/>
    <x v="1"/>
    <n v="65"/>
    <s v="Senior"/>
    <s v="Patna"/>
    <x v="9"/>
    <x v="2"/>
    <x v="2"/>
    <x v="15"/>
    <n v="2"/>
    <n v="15000"/>
    <n v="20"/>
    <x v="13"/>
    <x v="1"/>
    <n v="10195.709999999999"/>
    <n v="0.42482124999999998"/>
    <x v="0"/>
    <s v="UPI"/>
    <n v="2"/>
    <s v="No"/>
  </r>
  <r>
    <s v="ORD02228"/>
    <d v="2024-09-21T00:00:00"/>
    <s v="2024"/>
    <n v="9"/>
    <x v="8"/>
    <d v="2024-09-27T00:00:00"/>
    <n v="6"/>
    <s v="CUST7908"/>
    <s v="Stuvan Mallick"/>
    <x v="0"/>
    <n v="48"/>
    <s v="Senior"/>
    <s v="Patna"/>
    <x v="9"/>
    <x v="2"/>
    <x v="1"/>
    <x v="1"/>
    <n v="4"/>
    <n v="40000"/>
    <n v="0"/>
    <x v="145"/>
    <x v="1"/>
    <n v="22389.11"/>
    <n v="0.13993193749999999"/>
    <x v="0"/>
    <s v="UPI"/>
    <n v="3"/>
    <s v="No"/>
  </r>
  <r>
    <s v="ORD02229"/>
    <d v="2024-09-08T00:00:00"/>
    <s v="2024"/>
    <n v="9"/>
    <x v="8"/>
    <d v="2024-09-12T00:00:00"/>
    <n v="4"/>
    <s v="CUST8012"/>
    <s v="Navya Dora"/>
    <x v="0"/>
    <n v="61"/>
    <s v="Senior"/>
    <s v="Delhi"/>
    <x v="4"/>
    <x v="0"/>
    <x v="2"/>
    <x v="7"/>
    <n v="4"/>
    <n v="5000"/>
    <n v="15"/>
    <x v="238"/>
    <x v="1"/>
    <n v="5005.25"/>
    <n v="0.29442647058823529"/>
    <x v="1"/>
    <s v="Cash"/>
    <n v="3"/>
    <s v="No"/>
  </r>
  <r>
    <s v="ORD02238"/>
    <d v="2025-09-21T00:00:00"/>
    <s v="2025"/>
    <n v="9"/>
    <x v="8"/>
    <d v="2025-09-26T00:00:00"/>
    <n v="5"/>
    <s v="CUST4523"/>
    <s v="Divyansh Mand"/>
    <x v="1"/>
    <n v="35"/>
    <s v="Senior"/>
    <s v="Delhi"/>
    <x v="4"/>
    <x v="0"/>
    <x v="3"/>
    <x v="6"/>
    <n v="5"/>
    <n v="1200"/>
    <n v="25"/>
    <x v="148"/>
    <x v="0"/>
    <n v="1542.4"/>
    <n v="0.34275555555555559"/>
    <x v="2"/>
    <s v="Cash"/>
    <n v="4"/>
    <s v="No"/>
  </r>
  <r>
    <s v="ORD02244"/>
    <d v="2024-09-25T00:00:00"/>
    <s v="2024"/>
    <n v="9"/>
    <x v="8"/>
    <d v="2024-09-30T00:00:00"/>
    <n v="5"/>
    <s v="CUST6563"/>
    <s v="Diya Raj"/>
    <x v="0"/>
    <n v="34"/>
    <s v="Senior"/>
    <s v="Jaipur"/>
    <x v="2"/>
    <x v="0"/>
    <x v="4"/>
    <x v="8"/>
    <n v="3"/>
    <n v="3500"/>
    <n v="0"/>
    <x v="165"/>
    <x v="1"/>
    <n v="4034.18"/>
    <n v="0.38420761904761902"/>
    <x v="2"/>
    <s v="Card"/>
    <n v="5"/>
    <s v="No"/>
  </r>
  <r>
    <s v="ORD02255"/>
    <d v="2025-09-02T00:00:00"/>
    <s v="2025"/>
    <n v="9"/>
    <x v="8"/>
    <d v="2025-09-05T00:00:00"/>
    <n v="3"/>
    <s v="CUST2960"/>
    <s v="Anay Bala"/>
    <x v="0"/>
    <n v="56"/>
    <s v="Senior"/>
    <s v="Kolkata"/>
    <x v="3"/>
    <x v="2"/>
    <x v="1"/>
    <x v="10"/>
    <n v="7"/>
    <n v="25000"/>
    <n v="20"/>
    <x v="232"/>
    <x v="1"/>
    <n v="20973.34"/>
    <n v="0.14980957142857143"/>
    <x v="2"/>
    <s v="Card"/>
    <n v="5"/>
    <s v="No"/>
  </r>
  <r>
    <s v="ORD02261"/>
    <d v="2025-09-22T00:00:00"/>
    <s v="2025"/>
    <n v="9"/>
    <x v="8"/>
    <d v="2025-09-26T00:00:00"/>
    <n v="4"/>
    <s v="CUST5379"/>
    <s v="Urvi Goswami"/>
    <x v="1"/>
    <n v="57"/>
    <s v="Senior"/>
    <s v="Jaipur"/>
    <x v="2"/>
    <x v="0"/>
    <x v="2"/>
    <x v="14"/>
    <n v="4"/>
    <n v="30000"/>
    <n v="20"/>
    <x v="121"/>
    <x v="1"/>
    <n v="27640.49"/>
    <n v="0.28792177083333337"/>
    <x v="0"/>
    <s v="Card"/>
    <n v="1"/>
    <s v="No"/>
  </r>
  <r>
    <s v="ORD02267"/>
    <d v="2025-09-10T00:00:00"/>
    <s v="2025"/>
    <n v="9"/>
    <x v="8"/>
    <d v="2025-09-17T00:00:00"/>
    <n v="7"/>
    <s v="CUST1377"/>
    <s v="Suhana Sehgal"/>
    <x v="0"/>
    <n v="24"/>
    <s v="Senior"/>
    <s v="Patna"/>
    <x v="9"/>
    <x v="2"/>
    <x v="2"/>
    <x v="12"/>
    <n v="7"/>
    <n v="25000"/>
    <n v="0"/>
    <x v="227"/>
    <x v="1"/>
    <n v="22271.07"/>
    <n v="0.12726325714285713"/>
    <x v="0"/>
    <s v="Cash"/>
    <n v="4"/>
    <s v="No"/>
  </r>
  <r>
    <s v="ORD02312"/>
    <d v="2024-09-30T00:00:00"/>
    <s v="2024"/>
    <n v="9"/>
    <x v="8"/>
    <d v="2024-10-03T00:00:00"/>
    <n v="3"/>
    <s v="CUST3726"/>
    <s v="Inaaya  Sathe"/>
    <x v="1"/>
    <n v="28"/>
    <s v="Senior"/>
    <s v="Delhi"/>
    <x v="4"/>
    <x v="0"/>
    <x v="1"/>
    <x v="2"/>
    <n v="8"/>
    <n v="55000"/>
    <n v="25"/>
    <x v="290"/>
    <x v="1"/>
    <n v="85372.99"/>
    <n v="0.2587060303030303"/>
    <x v="1"/>
    <s v="UPI"/>
    <n v="2"/>
    <s v="No"/>
  </r>
  <r>
    <s v="ORD02317"/>
    <d v="2024-09-04T00:00:00"/>
    <s v="2024"/>
    <n v="9"/>
    <x v="8"/>
    <d v="2024-09-06T00:00:00"/>
    <n v="2"/>
    <s v="CUST6302"/>
    <s v="Samaira Sahni"/>
    <x v="1"/>
    <n v="21"/>
    <s v="Senior"/>
    <s v="Bengaluru"/>
    <x v="1"/>
    <x v="1"/>
    <x v="1"/>
    <x v="10"/>
    <n v="8"/>
    <n v="25000"/>
    <n v="5"/>
    <x v="93"/>
    <x v="1"/>
    <n v="49476.77"/>
    <n v="0.26040405263157895"/>
    <x v="2"/>
    <s v="Cash"/>
    <n v="4"/>
    <s v="Yes"/>
  </r>
  <r>
    <s v="ORD02331"/>
    <d v="2025-09-10T00:00:00"/>
    <s v="2025"/>
    <n v="9"/>
    <x v="8"/>
    <d v="2025-09-14T00:00:00"/>
    <n v="4"/>
    <s v="CUST1078"/>
    <s v="Vaibhav Varma"/>
    <x v="1"/>
    <n v="23"/>
    <s v="Senior"/>
    <s v="Delhi"/>
    <x v="4"/>
    <x v="0"/>
    <x v="4"/>
    <x v="24"/>
    <n v="4"/>
    <n v="1200"/>
    <n v="25"/>
    <x v="11"/>
    <x v="0"/>
    <n v="824.69"/>
    <n v="0.22908055555555557"/>
    <x v="2"/>
    <s v="UPI"/>
    <n v="5"/>
    <s v="No"/>
  </r>
  <r>
    <s v="ORD02333"/>
    <d v="2024-09-25T00:00:00"/>
    <s v="2024"/>
    <n v="9"/>
    <x v="8"/>
    <d v="2024-09-28T00:00:00"/>
    <n v="3"/>
    <s v="CUST6318"/>
    <s v="Onkar Barad"/>
    <x v="1"/>
    <n v="61"/>
    <s v="Senior"/>
    <s v="Bhubaneswar"/>
    <x v="8"/>
    <x v="2"/>
    <x v="2"/>
    <x v="3"/>
    <n v="8"/>
    <n v="7000"/>
    <n v="5"/>
    <x v="434"/>
    <x v="1"/>
    <n v="23109.41"/>
    <n v="0.43438740601503761"/>
    <x v="1"/>
    <s v="UPI"/>
    <n v="2"/>
    <s v="No"/>
  </r>
  <r>
    <s v="ORD02338"/>
    <d v="2024-09-09T00:00:00"/>
    <s v="2024"/>
    <n v="9"/>
    <x v="8"/>
    <d v="2024-09-12T00:00:00"/>
    <n v="3"/>
    <s v="CUST1405"/>
    <s v="Nayantara Garg"/>
    <x v="0"/>
    <n v="55"/>
    <s v="Senior"/>
    <s v="Hyderabad"/>
    <x v="10"/>
    <x v="1"/>
    <x v="0"/>
    <x v="11"/>
    <n v="5"/>
    <n v="4000"/>
    <n v="25"/>
    <x v="107"/>
    <x v="1"/>
    <n v="4753.82"/>
    <n v="0.31692133333333333"/>
    <x v="2"/>
    <s v="UPI"/>
    <n v="3"/>
    <s v="No"/>
  </r>
  <r>
    <s v="ORD02348"/>
    <d v="2024-09-02T00:00:00"/>
    <s v="2024"/>
    <n v="9"/>
    <x v="8"/>
    <d v="2024-09-07T00:00:00"/>
    <n v="5"/>
    <s v="CUST8317"/>
    <s v="Rati Dube"/>
    <x v="1"/>
    <n v="19"/>
    <s v="Teen"/>
    <s v="Bhubaneswar"/>
    <x v="8"/>
    <x v="2"/>
    <x v="2"/>
    <x v="3"/>
    <n v="4"/>
    <n v="7000"/>
    <n v="25"/>
    <x v="9"/>
    <x v="1"/>
    <n v="5112.83"/>
    <n v="0.24346809523809523"/>
    <x v="2"/>
    <s v="Card"/>
    <n v="2"/>
    <s v="No"/>
  </r>
  <r>
    <s v="ORD02352"/>
    <d v="2025-09-11T00:00:00"/>
    <s v="2025"/>
    <n v="9"/>
    <x v="8"/>
    <d v="2025-09-16T00:00:00"/>
    <n v="5"/>
    <s v="CUST9299"/>
    <s v="Ritvik Bala"/>
    <x v="0"/>
    <n v="48"/>
    <s v="Senior"/>
    <s v="Hyderabad"/>
    <x v="10"/>
    <x v="1"/>
    <x v="1"/>
    <x v="5"/>
    <n v="2"/>
    <n v="2000"/>
    <n v="25"/>
    <x v="16"/>
    <x v="0"/>
    <n v="1306.6099999999999"/>
    <n v="0.43553666666666663"/>
    <x v="0"/>
    <s v="Cash"/>
    <n v="5"/>
    <s v="No"/>
  </r>
  <r>
    <s v="ORD02361"/>
    <d v="2025-09-24T00:00:00"/>
    <s v="2025"/>
    <n v="9"/>
    <x v="8"/>
    <d v="2025-10-01T00:00:00"/>
    <n v="7"/>
    <s v="CUST5401"/>
    <s v="Seher Dash"/>
    <x v="0"/>
    <n v="48"/>
    <s v="Senior"/>
    <s v="Kolkata"/>
    <x v="3"/>
    <x v="2"/>
    <x v="4"/>
    <x v="24"/>
    <n v="3"/>
    <n v="1200"/>
    <n v="20"/>
    <x v="86"/>
    <x v="0"/>
    <n v="379.23"/>
    <n v="0.13167708333333333"/>
    <x v="1"/>
    <s v="UPI"/>
    <n v="3"/>
    <s v="No"/>
  </r>
  <r>
    <s v="ORD02372"/>
    <d v="2025-09-10T00:00:00"/>
    <s v="2025"/>
    <n v="9"/>
    <x v="8"/>
    <d v="2025-09-16T00:00:00"/>
    <n v="6"/>
    <s v="CUST2077"/>
    <s v="Aaina Tank"/>
    <x v="1"/>
    <n v="26"/>
    <s v="Senior"/>
    <s v="Kolkata"/>
    <x v="3"/>
    <x v="2"/>
    <x v="2"/>
    <x v="15"/>
    <n v="6"/>
    <n v="15000"/>
    <n v="20"/>
    <x v="202"/>
    <x v="1"/>
    <n v="19107.3"/>
    <n v="0.26537916666666667"/>
    <x v="0"/>
    <s v="Card"/>
    <n v="3"/>
    <s v="No"/>
  </r>
  <r>
    <s v="ORD02379"/>
    <d v="2024-09-15T00:00:00"/>
    <s v="2024"/>
    <n v="9"/>
    <x v="8"/>
    <d v="2024-09-17T00:00:00"/>
    <n v="2"/>
    <s v="CUST5065"/>
    <s v="Ahana  Lall"/>
    <x v="0"/>
    <n v="32"/>
    <s v="Senior"/>
    <s v="Mumbai"/>
    <x v="7"/>
    <x v="3"/>
    <x v="1"/>
    <x v="1"/>
    <n v="4"/>
    <n v="40000"/>
    <n v="10"/>
    <x v="40"/>
    <x v="1"/>
    <n v="47644.5"/>
    <n v="0.33086458333333335"/>
    <x v="2"/>
    <s v="UPI"/>
    <n v="2"/>
    <s v="Yes"/>
  </r>
  <r>
    <s v="ORD02398"/>
    <d v="2025-09-07T00:00:00"/>
    <s v="2025"/>
    <n v="9"/>
    <x v="8"/>
    <d v="2025-09-12T00:00:00"/>
    <n v="5"/>
    <s v="CUST6987"/>
    <s v="Ishita Chad"/>
    <x v="1"/>
    <n v="31"/>
    <s v="Senior"/>
    <s v="Pune"/>
    <x v="7"/>
    <x v="3"/>
    <x v="2"/>
    <x v="3"/>
    <n v="1"/>
    <n v="7000"/>
    <n v="25"/>
    <x v="98"/>
    <x v="0"/>
    <n v="1157.43"/>
    <n v="0.22046285714285715"/>
    <x v="2"/>
    <s v="Card"/>
    <n v="2"/>
    <s v="No"/>
  </r>
  <r>
    <s v="ORD02405"/>
    <d v="2024-09-14T00:00:00"/>
    <s v="2024"/>
    <n v="9"/>
    <x v="8"/>
    <d v="2024-09-20T00:00:00"/>
    <n v="6"/>
    <s v="CUST5554"/>
    <s v="Tarini Kannan"/>
    <x v="0"/>
    <n v="46"/>
    <s v="Senior"/>
    <s v="Kolkata"/>
    <x v="3"/>
    <x v="2"/>
    <x v="0"/>
    <x v="4"/>
    <n v="6"/>
    <n v="3200"/>
    <n v="10"/>
    <x v="263"/>
    <x v="1"/>
    <n v="5276.29"/>
    <n v="0.30534085648148146"/>
    <x v="1"/>
    <s v="UPI"/>
    <n v="4"/>
    <s v="No"/>
  </r>
  <r>
    <s v="ORD02407"/>
    <d v="2024-09-21T00:00:00"/>
    <s v="2024"/>
    <n v="9"/>
    <x v="8"/>
    <d v="2024-09-22T00:00:00"/>
    <n v="1"/>
    <s v="CUST1068"/>
    <s v="Keya Rastogi"/>
    <x v="0"/>
    <n v="26"/>
    <s v="Senior"/>
    <s v="Mumbai"/>
    <x v="7"/>
    <x v="3"/>
    <x v="1"/>
    <x v="10"/>
    <n v="4"/>
    <n v="25000"/>
    <n v="10"/>
    <x v="241"/>
    <x v="1"/>
    <n v="39272.980000000003"/>
    <n v="0.4363664444444445"/>
    <x v="0"/>
    <s v="Card"/>
    <n v="4"/>
    <s v="No"/>
  </r>
  <r>
    <s v="ORD02417"/>
    <d v="2024-09-28T00:00:00"/>
    <s v="2024"/>
    <n v="9"/>
    <x v="8"/>
    <d v="2024-09-30T00:00:00"/>
    <n v="2"/>
    <s v="CUST3565"/>
    <s v="Misha Salvi"/>
    <x v="1"/>
    <n v="58"/>
    <s v="Senior"/>
    <s v="Bengaluru"/>
    <x v="1"/>
    <x v="1"/>
    <x v="3"/>
    <x v="21"/>
    <n v="1"/>
    <n v="60"/>
    <n v="10"/>
    <x v="481"/>
    <x v="0"/>
    <n v="18.41"/>
    <n v="0.34092592592592591"/>
    <x v="0"/>
    <s v="Card"/>
    <n v="1"/>
    <s v="No"/>
  </r>
  <r>
    <s v="ORD02437"/>
    <d v="2025-09-19T00:00:00"/>
    <s v="2025"/>
    <n v="9"/>
    <x v="8"/>
    <d v="2025-09-25T00:00:00"/>
    <n v="6"/>
    <s v="CUST6368"/>
    <s v="Azad Sridhar"/>
    <x v="1"/>
    <n v="49"/>
    <s v="Senior"/>
    <s v="Hyderabad"/>
    <x v="10"/>
    <x v="1"/>
    <x v="2"/>
    <x v="12"/>
    <n v="4"/>
    <n v="25000"/>
    <n v="10"/>
    <x v="241"/>
    <x v="1"/>
    <n v="19665.52"/>
    <n v="0.21850577777777777"/>
    <x v="2"/>
    <s v="Cash"/>
    <n v="4"/>
    <s v="No"/>
  </r>
  <r>
    <s v="ORD02443"/>
    <d v="2025-09-03T00:00:00"/>
    <s v="2025"/>
    <n v="9"/>
    <x v="8"/>
    <d v="2025-09-07T00:00:00"/>
    <n v="4"/>
    <s v="CUST6944"/>
    <s v="Hiran Mallick"/>
    <x v="1"/>
    <n v="64"/>
    <s v="Senior"/>
    <s v="Delhi"/>
    <x v="4"/>
    <x v="0"/>
    <x v="1"/>
    <x v="18"/>
    <n v="3"/>
    <n v="18000"/>
    <n v="5"/>
    <x v="279"/>
    <x v="1"/>
    <n v="5348.59"/>
    <n v="0.10426101364522418"/>
    <x v="2"/>
    <s v="Card"/>
    <n v="5"/>
    <s v="No"/>
  </r>
  <r>
    <s v="ORD02445"/>
    <d v="2025-09-26T00:00:00"/>
    <s v="2025"/>
    <n v="9"/>
    <x v="8"/>
    <d v="2025-09-30T00:00:00"/>
    <n v="4"/>
    <s v="CUST5289"/>
    <s v="Eva Bhat"/>
    <x v="0"/>
    <n v="62"/>
    <s v="Senior"/>
    <s v="Bhubaneswar"/>
    <x v="8"/>
    <x v="2"/>
    <x v="3"/>
    <x v="21"/>
    <n v="4"/>
    <n v="60"/>
    <n v="15"/>
    <x v="482"/>
    <x v="0"/>
    <n v="55.62"/>
    <n v="0.27264705882352941"/>
    <x v="1"/>
    <s v="Cash"/>
    <n v="3"/>
    <s v="No"/>
  </r>
  <r>
    <s v="ORD02454"/>
    <d v="2025-09-19T00:00:00"/>
    <s v="2025"/>
    <n v="9"/>
    <x v="8"/>
    <d v="2025-09-23T00:00:00"/>
    <n v="4"/>
    <s v="CUST8674"/>
    <s v="Aaryahi Khalsa"/>
    <x v="0"/>
    <n v="64"/>
    <s v="Senior"/>
    <s v="Jaipur"/>
    <x v="2"/>
    <x v="0"/>
    <x v="0"/>
    <x v="19"/>
    <n v="6"/>
    <n v="1200"/>
    <n v="15"/>
    <x v="56"/>
    <x v="0"/>
    <n v="927.48"/>
    <n v="0.15154901960784314"/>
    <x v="2"/>
    <s v="Cash"/>
    <n v="3"/>
    <s v="No"/>
  </r>
  <r>
    <s v="ORD02455"/>
    <d v="2025-09-09T00:00:00"/>
    <s v="2025"/>
    <n v="9"/>
    <x v="8"/>
    <d v="2025-09-15T00:00:00"/>
    <n v="6"/>
    <s v="CUST3392"/>
    <s v="Riaan Doctor"/>
    <x v="1"/>
    <n v="64"/>
    <s v="Senior"/>
    <s v="Jaipur"/>
    <x v="2"/>
    <x v="0"/>
    <x v="4"/>
    <x v="16"/>
    <n v="2"/>
    <n v="800"/>
    <n v="0"/>
    <x v="339"/>
    <x v="0"/>
    <n v="451.49"/>
    <n v="0.28218124999999999"/>
    <x v="0"/>
    <s v="Card"/>
    <n v="2"/>
    <s v="No"/>
  </r>
  <r>
    <s v="ORD02464"/>
    <d v="2025-09-24T00:00:00"/>
    <s v="2025"/>
    <n v="9"/>
    <x v="8"/>
    <d v="2025-09-25T00:00:00"/>
    <n v="1"/>
    <s v="CUST3515"/>
    <s v="Vritika Shankar"/>
    <x v="0"/>
    <n v="18"/>
    <s v="Teen"/>
    <s v="Patna"/>
    <x v="9"/>
    <x v="2"/>
    <x v="2"/>
    <x v="14"/>
    <n v="3"/>
    <n v="30000"/>
    <n v="25"/>
    <x v="129"/>
    <x v="1"/>
    <n v="23886.2"/>
    <n v="0.35386962962962965"/>
    <x v="2"/>
    <s v="Cash"/>
    <n v="4"/>
    <s v="No"/>
  </r>
  <r>
    <s v="ORD02472"/>
    <d v="2024-09-23T00:00:00"/>
    <s v="2024"/>
    <n v="9"/>
    <x v="8"/>
    <d v="2024-09-27T00:00:00"/>
    <n v="4"/>
    <s v="CUST7628"/>
    <s v="Nayantara Chaudhuri"/>
    <x v="0"/>
    <n v="39"/>
    <s v="Senior"/>
    <s v="Patna"/>
    <x v="9"/>
    <x v="2"/>
    <x v="2"/>
    <x v="12"/>
    <n v="6"/>
    <n v="25000"/>
    <n v="0"/>
    <x v="204"/>
    <x v="1"/>
    <n v="26991.61"/>
    <n v="0.17994406666666668"/>
    <x v="0"/>
    <s v="Card"/>
    <n v="1"/>
    <s v="No"/>
  </r>
  <r>
    <s v="ORD02532"/>
    <d v="2025-09-14T00:00:00"/>
    <s v="2025"/>
    <n v="9"/>
    <x v="8"/>
    <d v="2025-09-18T00:00:00"/>
    <n v="4"/>
    <s v="CUST3199"/>
    <s v="Veer Sheth"/>
    <x v="0"/>
    <n v="39"/>
    <s v="Senior"/>
    <s v="Ahmedabad"/>
    <x v="5"/>
    <x v="3"/>
    <x v="4"/>
    <x v="24"/>
    <n v="3"/>
    <n v="1200"/>
    <n v="20"/>
    <x v="86"/>
    <x v="0"/>
    <n v="774.82"/>
    <n v="0.26903472222222224"/>
    <x v="1"/>
    <s v="Card"/>
    <n v="4"/>
    <s v="No"/>
  </r>
  <r>
    <s v="ORD02540"/>
    <d v="2024-09-22T00:00:00"/>
    <s v="2024"/>
    <n v="9"/>
    <x v="8"/>
    <d v="2024-09-29T00:00:00"/>
    <n v="7"/>
    <s v="CUST7587"/>
    <s v="Emir Bobal"/>
    <x v="0"/>
    <n v="63"/>
    <s v="Senior"/>
    <s v="Chennai"/>
    <x v="6"/>
    <x v="1"/>
    <x v="2"/>
    <x v="3"/>
    <n v="8"/>
    <n v="7000"/>
    <n v="0"/>
    <x v="185"/>
    <x v="1"/>
    <n v="12318.27"/>
    <n v="0.21996910714285714"/>
    <x v="1"/>
    <s v="Card"/>
    <n v="3"/>
    <s v="No"/>
  </r>
  <r>
    <s v="ORD02541"/>
    <d v="2025-09-04T00:00:00"/>
    <s v="2025"/>
    <n v="9"/>
    <x v="8"/>
    <d v="2025-09-11T00:00:00"/>
    <n v="7"/>
    <s v="CUST6178"/>
    <s v="Nehmat Varghese"/>
    <x v="0"/>
    <n v="24"/>
    <s v="Senior"/>
    <s v="Delhi"/>
    <x v="4"/>
    <x v="0"/>
    <x v="1"/>
    <x v="10"/>
    <n v="3"/>
    <n v="25000"/>
    <n v="15"/>
    <x v="153"/>
    <x v="1"/>
    <n v="14504.21"/>
    <n v="0.22751701960784312"/>
    <x v="2"/>
    <s v="Card"/>
    <n v="3"/>
    <s v="No"/>
  </r>
  <r>
    <s v="ORD02549"/>
    <d v="2024-09-29T00:00:00"/>
    <s v="2024"/>
    <n v="9"/>
    <x v="8"/>
    <d v="2024-10-01T00:00:00"/>
    <n v="2"/>
    <s v="CUST8087"/>
    <s v="Rohan Goel"/>
    <x v="1"/>
    <n v="51"/>
    <s v="Senior"/>
    <s v="Delhi"/>
    <x v="4"/>
    <x v="0"/>
    <x v="4"/>
    <x v="9"/>
    <n v="8"/>
    <n v="1800"/>
    <n v="25"/>
    <x v="189"/>
    <x v="1"/>
    <n v="3043.6"/>
    <n v="0.2818148148148148"/>
    <x v="1"/>
    <s v="Cash"/>
    <n v="4"/>
    <s v="No"/>
  </r>
  <r>
    <s v="ORD02555"/>
    <d v="2024-09-05T00:00:00"/>
    <s v="2024"/>
    <n v="9"/>
    <x v="8"/>
    <d v="2024-09-08T00:00:00"/>
    <n v="3"/>
    <s v="CUST6606"/>
    <s v="Raunak Lalla"/>
    <x v="1"/>
    <n v="36"/>
    <s v="Senior"/>
    <s v="Delhi"/>
    <x v="4"/>
    <x v="0"/>
    <x v="0"/>
    <x v="11"/>
    <n v="4"/>
    <n v="4000"/>
    <n v="20"/>
    <x v="158"/>
    <x v="1"/>
    <n v="2194.98"/>
    <n v="0.1714828125"/>
    <x v="0"/>
    <s v="Card"/>
    <n v="4"/>
    <s v="No"/>
  </r>
  <r>
    <s v="ORD02575"/>
    <d v="2025-09-29T00:00:00"/>
    <s v="2025"/>
    <n v="9"/>
    <x v="8"/>
    <d v="2025-10-03T00:00:00"/>
    <n v="4"/>
    <s v="CUST3881"/>
    <s v="Nirvi Sahota"/>
    <x v="1"/>
    <n v="45"/>
    <s v="Senior"/>
    <s v="Lucknow"/>
    <x v="0"/>
    <x v="0"/>
    <x v="3"/>
    <x v="6"/>
    <n v="3"/>
    <n v="1200"/>
    <n v="15"/>
    <x v="178"/>
    <x v="0"/>
    <n v="1120.8"/>
    <n v="0.36627450980392157"/>
    <x v="2"/>
    <s v="Card"/>
    <n v="2"/>
    <s v="No"/>
  </r>
  <r>
    <s v="ORD02577"/>
    <d v="2024-09-09T00:00:00"/>
    <s v="2024"/>
    <n v="9"/>
    <x v="8"/>
    <d v="2024-09-10T00:00:00"/>
    <n v="1"/>
    <s v="CUST3666"/>
    <s v="Neelofar Sha"/>
    <x v="0"/>
    <n v="53"/>
    <s v="Senior"/>
    <s v="Lucknow"/>
    <x v="0"/>
    <x v="0"/>
    <x v="0"/>
    <x v="0"/>
    <n v="7"/>
    <n v="2500"/>
    <n v="25"/>
    <x v="28"/>
    <x v="1"/>
    <n v="4012.85"/>
    <n v="0.30574095238095239"/>
    <x v="2"/>
    <s v="Cash"/>
    <n v="3"/>
    <s v="No"/>
  </r>
  <r>
    <s v="ORD02587"/>
    <d v="2025-09-08T00:00:00"/>
    <s v="2025"/>
    <n v="9"/>
    <x v="8"/>
    <d v="2025-09-11T00:00:00"/>
    <n v="3"/>
    <s v="CUST9757"/>
    <s v="Urvi Sehgal"/>
    <x v="1"/>
    <n v="36"/>
    <s v="Senior"/>
    <s v="Pune"/>
    <x v="7"/>
    <x v="3"/>
    <x v="0"/>
    <x v="11"/>
    <n v="4"/>
    <n v="4000"/>
    <n v="20"/>
    <x v="158"/>
    <x v="1"/>
    <n v="1838.78"/>
    <n v="0.14365468749999999"/>
    <x v="0"/>
    <s v="Cash"/>
    <n v="2"/>
    <s v="No"/>
  </r>
  <r>
    <s v="ORD02598"/>
    <d v="2024-09-30T00:00:00"/>
    <s v="2024"/>
    <n v="9"/>
    <x v="8"/>
    <d v="2024-10-03T00:00:00"/>
    <n v="3"/>
    <s v="CUST6802"/>
    <s v="Drishya Grewal"/>
    <x v="1"/>
    <n v="45"/>
    <s v="Senior"/>
    <s v="Hyderabad"/>
    <x v="10"/>
    <x v="1"/>
    <x v="1"/>
    <x v="10"/>
    <n v="1"/>
    <n v="25000"/>
    <n v="0"/>
    <x v="163"/>
    <x v="1"/>
    <n v="10438.74"/>
    <n v="0.41754959999999997"/>
    <x v="2"/>
    <s v="Card"/>
    <n v="4"/>
    <s v="No"/>
  </r>
  <r>
    <s v="ORD02602"/>
    <d v="2025-09-24T00:00:00"/>
    <s v="2025"/>
    <n v="9"/>
    <x v="8"/>
    <d v="2025-09-27T00:00:00"/>
    <n v="3"/>
    <s v="CUST9645"/>
    <s v="Aarav Hegde"/>
    <x v="1"/>
    <n v="53"/>
    <s v="Senior"/>
    <s v="Pune"/>
    <x v="7"/>
    <x v="3"/>
    <x v="2"/>
    <x v="7"/>
    <n v="8"/>
    <n v="5000"/>
    <n v="0"/>
    <x v="39"/>
    <x v="1"/>
    <n v="17781.66"/>
    <n v="0.44454149999999998"/>
    <x v="0"/>
    <s v="Cash"/>
    <n v="4"/>
    <s v="No"/>
  </r>
  <r>
    <s v="ORD02614"/>
    <d v="2025-09-21T00:00:00"/>
    <s v="2025"/>
    <n v="9"/>
    <x v="8"/>
    <d v="2025-09-23T00:00:00"/>
    <n v="2"/>
    <s v="CUST9457"/>
    <s v="Romil Sami"/>
    <x v="1"/>
    <n v="63"/>
    <s v="Senior"/>
    <s v="Chennai"/>
    <x v="6"/>
    <x v="1"/>
    <x v="2"/>
    <x v="7"/>
    <n v="8"/>
    <n v="5000"/>
    <n v="10"/>
    <x v="298"/>
    <x v="1"/>
    <n v="9149.44"/>
    <n v="0.25415111111111111"/>
    <x v="2"/>
    <s v="UPI"/>
    <n v="4"/>
    <s v="No"/>
  </r>
  <r>
    <s v="ORD02628"/>
    <d v="2024-09-25T00:00:00"/>
    <s v="2024"/>
    <n v="9"/>
    <x v="8"/>
    <d v="2024-09-29T00:00:00"/>
    <n v="4"/>
    <s v="CUST3610"/>
    <s v="Vardaniya Shanker"/>
    <x v="0"/>
    <n v="47"/>
    <s v="Senior"/>
    <s v="Chennai"/>
    <x v="6"/>
    <x v="1"/>
    <x v="2"/>
    <x v="7"/>
    <n v="3"/>
    <n v="5000"/>
    <n v="5"/>
    <x v="299"/>
    <x v="1"/>
    <n v="4731.62"/>
    <n v="0.33204350877192984"/>
    <x v="2"/>
    <s v="Card"/>
    <n v="5"/>
    <s v="No"/>
  </r>
  <r>
    <s v="ORD02643"/>
    <d v="2025-09-06T00:00:00"/>
    <s v="2025"/>
    <n v="9"/>
    <x v="8"/>
    <d v="2025-09-12T00:00:00"/>
    <n v="6"/>
    <s v="CUST2491"/>
    <s v="Purab Sura"/>
    <x v="0"/>
    <n v="60"/>
    <s v="Senior"/>
    <s v="Chennai"/>
    <x v="6"/>
    <x v="1"/>
    <x v="3"/>
    <x v="20"/>
    <n v="7"/>
    <n v="1500"/>
    <n v="25"/>
    <x v="135"/>
    <x v="0"/>
    <n v="2507.2800000000002"/>
    <n v="0.31838476190476195"/>
    <x v="0"/>
    <s v="Cash"/>
    <n v="2"/>
    <s v="No"/>
  </r>
  <r>
    <s v="ORD02650"/>
    <d v="2024-09-28T00:00:00"/>
    <s v="2024"/>
    <n v="9"/>
    <x v="8"/>
    <d v="2024-10-04T00:00:00"/>
    <n v="6"/>
    <s v="CUST6435"/>
    <s v="Azad Kant"/>
    <x v="1"/>
    <n v="45"/>
    <s v="Senior"/>
    <s v="Ahmedabad"/>
    <x v="5"/>
    <x v="3"/>
    <x v="1"/>
    <x v="18"/>
    <n v="4"/>
    <n v="18000"/>
    <n v="15"/>
    <x v="422"/>
    <x v="1"/>
    <n v="15923.5"/>
    <n v="0.26018790849673201"/>
    <x v="0"/>
    <s v="Card"/>
    <n v="3"/>
    <s v="No"/>
  </r>
  <r>
    <s v="ORD02651"/>
    <d v="2025-09-20T00:00:00"/>
    <s v="2025"/>
    <n v="9"/>
    <x v="8"/>
    <d v="2025-09-25T00:00:00"/>
    <n v="5"/>
    <s v="CUST9661"/>
    <s v="Reyansh Rao"/>
    <x v="0"/>
    <n v="46"/>
    <s v="Senior"/>
    <s v="Pune"/>
    <x v="7"/>
    <x v="3"/>
    <x v="2"/>
    <x v="14"/>
    <n v="6"/>
    <n v="30000"/>
    <n v="0"/>
    <x v="152"/>
    <x v="1"/>
    <n v="42807.5"/>
    <n v="0.23781944444444444"/>
    <x v="1"/>
    <s v="Card"/>
    <n v="4"/>
    <s v="No"/>
  </r>
  <r>
    <s v="ORD02659"/>
    <d v="2024-09-22T00:00:00"/>
    <s v="2024"/>
    <n v="9"/>
    <x v="8"/>
    <d v="2024-09-23T00:00:00"/>
    <n v="1"/>
    <s v="CUST1424"/>
    <s v="Tejas Dayal"/>
    <x v="0"/>
    <n v="55"/>
    <s v="Senior"/>
    <s v="Ahmedabad"/>
    <x v="5"/>
    <x v="3"/>
    <x v="3"/>
    <x v="20"/>
    <n v="1"/>
    <n v="1500"/>
    <n v="0"/>
    <x v="65"/>
    <x v="0"/>
    <n v="154.44999999999999"/>
    <n v="0.10296666666666666"/>
    <x v="0"/>
    <s v="UPI"/>
    <n v="1"/>
    <s v="Yes"/>
  </r>
  <r>
    <s v="ORD02663"/>
    <d v="2024-09-23T00:00:00"/>
    <s v="2024"/>
    <n v="9"/>
    <x v="8"/>
    <d v="2024-09-28T00:00:00"/>
    <n v="5"/>
    <s v="CUST4342"/>
    <s v="Shayak Wali"/>
    <x v="0"/>
    <n v="53"/>
    <s v="Senior"/>
    <s v="Patna"/>
    <x v="9"/>
    <x v="2"/>
    <x v="4"/>
    <x v="16"/>
    <n v="8"/>
    <n v="800"/>
    <n v="25"/>
    <x v="7"/>
    <x v="0"/>
    <n v="1989.63"/>
    <n v="0.41450625000000002"/>
    <x v="1"/>
    <s v="Card"/>
    <n v="4"/>
    <s v="Yes"/>
  </r>
  <r>
    <s v="ORD02668"/>
    <d v="2024-09-01T00:00:00"/>
    <s v="2024"/>
    <n v="9"/>
    <x v="8"/>
    <d v="2024-09-02T00:00:00"/>
    <n v="1"/>
    <s v="CUST2989"/>
    <s v="Khushi Sundaram"/>
    <x v="0"/>
    <n v="60"/>
    <s v="Senior"/>
    <s v="Patna"/>
    <x v="9"/>
    <x v="2"/>
    <x v="2"/>
    <x v="12"/>
    <n v="4"/>
    <n v="25000"/>
    <n v="5"/>
    <x v="210"/>
    <x v="1"/>
    <n v="40778.699999999997"/>
    <n v="0.42924947368421051"/>
    <x v="1"/>
    <s v="Cash"/>
    <n v="3"/>
    <s v="No"/>
  </r>
  <r>
    <s v="ORD02676"/>
    <d v="2024-09-27T00:00:00"/>
    <s v="2024"/>
    <n v="9"/>
    <x v="8"/>
    <d v="2024-09-30T00:00:00"/>
    <n v="3"/>
    <s v="CUST8443"/>
    <s v="Biju Varkey"/>
    <x v="1"/>
    <n v="45"/>
    <s v="Senior"/>
    <s v="Chennai"/>
    <x v="6"/>
    <x v="1"/>
    <x v="4"/>
    <x v="9"/>
    <n v="5"/>
    <n v="1800"/>
    <n v="15"/>
    <x v="33"/>
    <x v="0"/>
    <n v="2354.8000000000002"/>
    <n v="0.30781699346405234"/>
    <x v="1"/>
    <s v="UPI"/>
    <n v="4"/>
    <s v="No"/>
  </r>
  <r>
    <s v="ORD02677"/>
    <d v="2024-09-23T00:00:00"/>
    <s v="2024"/>
    <n v="9"/>
    <x v="8"/>
    <d v="2024-09-25T00:00:00"/>
    <n v="2"/>
    <s v="CUST1735"/>
    <s v="Abram Karnik"/>
    <x v="0"/>
    <n v="43"/>
    <s v="Senior"/>
    <s v="Pune"/>
    <x v="7"/>
    <x v="3"/>
    <x v="3"/>
    <x v="20"/>
    <n v="7"/>
    <n v="1500"/>
    <n v="0"/>
    <x v="165"/>
    <x v="1"/>
    <n v="2999.91"/>
    <n v="0.28570571428571429"/>
    <x v="0"/>
    <s v="Cash"/>
    <n v="3"/>
    <s v="No"/>
  </r>
  <r>
    <s v="ORD02689"/>
    <d v="2025-09-25T00:00:00"/>
    <s v="2025"/>
    <n v="9"/>
    <x v="8"/>
    <d v="2025-09-30T00:00:00"/>
    <n v="5"/>
    <s v="CUST8130"/>
    <s v="Fateh Dasgupta"/>
    <x v="0"/>
    <n v="61"/>
    <s v="Senior"/>
    <s v="Ahmedabad"/>
    <x v="5"/>
    <x v="3"/>
    <x v="4"/>
    <x v="24"/>
    <n v="8"/>
    <n v="1200"/>
    <n v="15"/>
    <x v="127"/>
    <x v="0"/>
    <n v="894.81"/>
    <n v="0.1096580882352941"/>
    <x v="0"/>
    <s v="Card"/>
    <n v="3"/>
    <s v="No"/>
  </r>
  <r>
    <s v="ORD02700"/>
    <d v="2025-09-20T00:00:00"/>
    <s v="2025"/>
    <n v="9"/>
    <x v="8"/>
    <d v="2025-09-21T00:00:00"/>
    <n v="1"/>
    <s v="CUST8801"/>
    <s v="Madhup Chakraborty"/>
    <x v="1"/>
    <n v="21"/>
    <s v="Senior"/>
    <s v="Patna"/>
    <x v="9"/>
    <x v="2"/>
    <x v="2"/>
    <x v="3"/>
    <n v="6"/>
    <n v="7000"/>
    <n v="20"/>
    <x v="59"/>
    <x v="1"/>
    <n v="8172.62"/>
    <n v="0.2432327380952381"/>
    <x v="2"/>
    <s v="UPI"/>
    <n v="4"/>
    <s v="No"/>
  </r>
  <r>
    <s v="ORD02705"/>
    <d v="2025-09-30T00:00:00"/>
    <s v="2025"/>
    <n v="9"/>
    <x v="8"/>
    <d v="2025-10-02T00:00:00"/>
    <n v="2"/>
    <s v="CUST2981"/>
    <s v="Manjari Seshadri"/>
    <x v="0"/>
    <n v="50"/>
    <s v="Senior"/>
    <s v="Delhi"/>
    <x v="4"/>
    <x v="0"/>
    <x v="0"/>
    <x v="19"/>
    <n v="8"/>
    <n v="1200"/>
    <n v="20"/>
    <x v="91"/>
    <x v="0"/>
    <n v="1332.11"/>
    <n v="0.17345182291666666"/>
    <x v="0"/>
    <s v="Cash"/>
    <n v="4"/>
    <s v="No"/>
  </r>
  <r>
    <s v="ORD02715"/>
    <d v="2025-09-11T00:00:00"/>
    <s v="2025"/>
    <n v="9"/>
    <x v="8"/>
    <d v="2025-09-18T00:00:00"/>
    <n v="7"/>
    <s v="CUST1451"/>
    <s v="Lakshit Bansal"/>
    <x v="0"/>
    <n v="24"/>
    <s v="Senior"/>
    <s v="Bengaluru"/>
    <x v="1"/>
    <x v="1"/>
    <x v="1"/>
    <x v="10"/>
    <n v="2"/>
    <n v="25000"/>
    <n v="10"/>
    <x v="177"/>
    <x v="1"/>
    <n v="15399.82"/>
    <n v="0.3422182222222222"/>
    <x v="2"/>
    <s v="Cash"/>
    <n v="1"/>
    <s v="No"/>
  </r>
  <r>
    <s v="ORD02717"/>
    <d v="2024-09-15T00:00:00"/>
    <s v="2024"/>
    <n v="9"/>
    <x v="8"/>
    <d v="2024-09-19T00:00:00"/>
    <n v="4"/>
    <s v="CUST2593"/>
    <s v="Stuvan Rana"/>
    <x v="1"/>
    <n v="34"/>
    <s v="Senior"/>
    <s v="Jaipur"/>
    <x v="2"/>
    <x v="0"/>
    <x v="0"/>
    <x v="0"/>
    <n v="5"/>
    <n v="2500"/>
    <n v="25"/>
    <x v="362"/>
    <x v="0"/>
    <n v="1000.6"/>
    <n v="0.10673066666666667"/>
    <x v="2"/>
    <s v="UPI"/>
    <n v="5"/>
    <s v="No"/>
  </r>
  <r>
    <s v="ORD02727"/>
    <d v="2024-09-06T00:00:00"/>
    <s v="2024"/>
    <n v="9"/>
    <x v="8"/>
    <d v="2024-09-07T00:00:00"/>
    <n v="1"/>
    <s v="CUST6972"/>
    <s v="Taimur Shah"/>
    <x v="0"/>
    <n v="46"/>
    <s v="Senior"/>
    <s v="Jaipur"/>
    <x v="2"/>
    <x v="0"/>
    <x v="2"/>
    <x v="12"/>
    <n v="1"/>
    <n v="25000"/>
    <n v="20"/>
    <x v="245"/>
    <x v="1"/>
    <n v="3925.17"/>
    <n v="0.1962585"/>
    <x v="0"/>
    <s v="Card"/>
    <n v="5"/>
    <s v="No"/>
  </r>
  <r>
    <s v="ORD02746"/>
    <d v="2024-09-27T00:00:00"/>
    <s v="2024"/>
    <n v="9"/>
    <x v="8"/>
    <d v="2024-09-28T00:00:00"/>
    <n v="1"/>
    <s v="CUST8555"/>
    <s v="Sana Mammen"/>
    <x v="1"/>
    <n v="45"/>
    <s v="Senior"/>
    <s v="Hyderabad"/>
    <x v="10"/>
    <x v="1"/>
    <x v="4"/>
    <x v="9"/>
    <n v="7"/>
    <n v="1800"/>
    <n v="20"/>
    <x v="371"/>
    <x v="1"/>
    <n v="2331.02"/>
    <n v="0.23125198412698411"/>
    <x v="0"/>
    <s v="Card"/>
    <n v="1"/>
    <s v="No"/>
  </r>
  <r>
    <s v="ORD02757"/>
    <d v="2024-09-23T00:00:00"/>
    <s v="2024"/>
    <n v="9"/>
    <x v="8"/>
    <d v="2024-09-26T00:00:00"/>
    <n v="3"/>
    <s v="CUST1438"/>
    <s v="Rohan Lanka"/>
    <x v="1"/>
    <n v="44"/>
    <s v="Senior"/>
    <s v="Kolkata"/>
    <x v="3"/>
    <x v="2"/>
    <x v="4"/>
    <x v="8"/>
    <n v="6"/>
    <n v="3500"/>
    <n v="20"/>
    <x v="200"/>
    <x v="1"/>
    <n v="3457.12"/>
    <n v="0.20578095238095237"/>
    <x v="0"/>
    <s v="Cash"/>
    <n v="2"/>
    <s v="No"/>
  </r>
  <r>
    <s v="ORD02764"/>
    <d v="2024-09-09T00:00:00"/>
    <s v="2024"/>
    <n v="9"/>
    <x v="8"/>
    <d v="2024-09-13T00:00:00"/>
    <n v="4"/>
    <s v="CUST6905"/>
    <s v="Samaira Vyas"/>
    <x v="0"/>
    <n v="22"/>
    <s v="Senior"/>
    <s v="Pune"/>
    <x v="7"/>
    <x v="3"/>
    <x v="4"/>
    <x v="16"/>
    <n v="4"/>
    <n v="800"/>
    <n v="10"/>
    <x v="86"/>
    <x v="0"/>
    <n v="1191.96"/>
    <n v="0.41387499999999999"/>
    <x v="0"/>
    <s v="UPI"/>
    <n v="1"/>
    <s v="Yes"/>
  </r>
  <r>
    <s v="ORD02768"/>
    <d v="2025-09-18T00:00:00"/>
    <s v="2025"/>
    <n v="9"/>
    <x v="8"/>
    <d v="2025-09-23T00:00:00"/>
    <n v="5"/>
    <s v="CUST6260"/>
    <s v="Parinaaz Doctor"/>
    <x v="0"/>
    <n v="23"/>
    <s v="Senior"/>
    <s v="Bhubaneswar"/>
    <x v="8"/>
    <x v="2"/>
    <x v="0"/>
    <x v="4"/>
    <n v="4"/>
    <n v="3200"/>
    <n v="5"/>
    <x v="88"/>
    <x v="1"/>
    <n v="3808.04"/>
    <n v="0.3131611842105263"/>
    <x v="1"/>
    <s v="Cash"/>
    <n v="4"/>
    <s v="No"/>
  </r>
  <r>
    <s v="ORD02785"/>
    <d v="2024-09-26T00:00:00"/>
    <s v="2024"/>
    <n v="9"/>
    <x v="8"/>
    <d v="2024-09-27T00:00:00"/>
    <n v="1"/>
    <s v="CUST5781"/>
    <s v="Miraya Sane"/>
    <x v="0"/>
    <n v="23"/>
    <s v="Senior"/>
    <s v="Bhubaneswar"/>
    <x v="8"/>
    <x v="2"/>
    <x v="0"/>
    <x v="4"/>
    <n v="8"/>
    <n v="3200"/>
    <n v="10"/>
    <x v="439"/>
    <x v="1"/>
    <n v="6691.52"/>
    <n v="0.29043055555555558"/>
    <x v="2"/>
    <s v="Card"/>
    <n v="1"/>
    <s v="No"/>
  </r>
  <r>
    <s v="ORD02792"/>
    <d v="2025-09-02T00:00:00"/>
    <s v="2025"/>
    <n v="9"/>
    <x v="8"/>
    <d v="2025-09-09T00:00:00"/>
    <n v="7"/>
    <s v="CUST1102"/>
    <s v="Nirvi Shankar"/>
    <x v="1"/>
    <n v="48"/>
    <s v="Senior"/>
    <s v="Patna"/>
    <x v="9"/>
    <x v="2"/>
    <x v="4"/>
    <x v="16"/>
    <n v="4"/>
    <n v="800"/>
    <n v="0"/>
    <x v="254"/>
    <x v="0"/>
    <n v="960.52"/>
    <n v="0.3001625"/>
    <x v="2"/>
    <s v="Card"/>
    <n v="1"/>
    <s v="No"/>
  </r>
  <r>
    <s v="ORD02801"/>
    <d v="2025-09-28T00:00:00"/>
    <s v="2025"/>
    <n v="9"/>
    <x v="8"/>
    <d v="2025-10-03T00:00:00"/>
    <n v="5"/>
    <s v="CUST6477"/>
    <s v="Zoya Sani"/>
    <x v="1"/>
    <n v="65"/>
    <s v="Senior"/>
    <s v="Bengaluru"/>
    <x v="1"/>
    <x v="1"/>
    <x v="0"/>
    <x v="0"/>
    <n v="3"/>
    <n v="2500"/>
    <n v="25"/>
    <x v="243"/>
    <x v="0"/>
    <n v="2463.29"/>
    <n v="0.43791822222222221"/>
    <x v="1"/>
    <s v="Card"/>
    <n v="1"/>
    <s v="No"/>
  </r>
  <r>
    <s v="ORD02817"/>
    <d v="2025-09-20T00:00:00"/>
    <s v="2025"/>
    <n v="9"/>
    <x v="8"/>
    <d v="2025-09-22T00:00:00"/>
    <n v="2"/>
    <s v="CUST8529"/>
    <s v="Kimaya Chand"/>
    <x v="1"/>
    <n v="64"/>
    <s v="Senior"/>
    <s v="Lucknow"/>
    <x v="0"/>
    <x v="0"/>
    <x v="0"/>
    <x v="19"/>
    <n v="6"/>
    <n v="1200"/>
    <n v="0"/>
    <x v="69"/>
    <x v="0"/>
    <n v="3117.26"/>
    <n v="0.4329527777777778"/>
    <x v="0"/>
    <s v="Cash"/>
    <n v="3"/>
    <s v="No"/>
  </r>
  <r>
    <s v="ORD02852"/>
    <d v="2025-09-26T00:00:00"/>
    <s v="2025"/>
    <n v="9"/>
    <x v="8"/>
    <d v="2025-10-02T00:00:00"/>
    <n v="6"/>
    <s v="CUST9769"/>
    <s v="Inaaya  Chada"/>
    <x v="1"/>
    <n v="58"/>
    <s v="Senior"/>
    <s v="Patna"/>
    <x v="9"/>
    <x v="2"/>
    <x v="3"/>
    <x v="22"/>
    <n v="8"/>
    <n v="300"/>
    <n v="10"/>
    <x v="70"/>
    <x v="0"/>
    <n v="932.83"/>
    <n v="0.43186574074074074"/>
    <x v="0"/>
    <s v="UPI"/>
    <n v="5"/>
    <s v="No"/>
  </r>
  <r>
    <s v="ORD02874"/>
    <d v="2024-09-24T00:00:00"/>
    <s v="2024"/>
    <n v="9"/>
    <x v="8"/>
    <d v="2024-09-28T00:00:00"/>
    <n v="4"/>
    <s v="CUST6918"/>
    <s v="Krish Warrior"/>
    <x v="0"/>
    <n v="20"/>
    <s v="Teen"/>
    <s v="Hyderabad"/>
    <x v="10"/>
    <x v="1"/>
    <x v="4"/>
    <x v="13"/>
    <n v="1"/>
    <n v="4500"/>
    <n v="0"/>
    <x v="148"/>
    <x v="0"/>
    <n v="2006.12"/>
    <n v="0.44580444444444445"/>
    <x v="2"/>
    <s v="Card"/>
    <n v="3"/>
    <s v="No"/>
  </r>
  <r>
    <s v="ORD02880"/>
    <d v="2024-09-21T00:00:00"/>
    <s v="2024"/>
    <n v="9"/>
    <x v="8"/>
    <d v="2024-09-27T00:00:00"/>
    <n v="6"/>
    <s v="CUST8475"/>
    <s v="Parinaaz Johal"/>
    <x v="0"/>
    <n v="35"/>
    <s v="Senior"/>
    <s v="Bengaluru"/>
    <x v="1"/>
    <x v="1"/>
    <x v="0"/>
    <x v="11"/>
    <n v="1"/>
    <n v="4000"/>
    <n v="15"/>
    <x v="6"/>
    <x v="0"/>
    <n v="385.41"/>
    <n v="0.11335588235294118"/>
    <x v="0"/>
    <s v="Cash"/>
    <n v="5"/>
    <s v="No"/>
  </r>
  <r>
    <s v="ORD02887"/>
    <d v="2025-09-30T00:00:00"/>
    <s v="2025"/>
    <n v="9"/>
    <x v="8"/>
    <d v="2025-10-01T00:00:00"/>
    <n v="1"/>
    <s v="CUST6084"/>
    <s v="Romil Virk"/>
    <x v="1"/>
    <n v="22"/>
    <s v="Senior"/>
    <s v="Bengaluru"/>
    <x v="1"/>
    <x v="1"/>
    <x v="2"/>
    <x v="14"/>
    <n v="7"/>
    <n v="30000"/>
    <n v="0"/>
    <x v="465"/>
    <x v="1"/>
    <n v="43925.93"/>
    <n v="0.20917109523809524"/>
    <x v="1"/>
    <s v="Cash"/>
    <n v="3"/>
    <s v="No"/>
  </r>
  <r>
    <s v="ORD02900"/>
    <d v="2024-09-01T00:00:00"/>
    <s v="2024"/>
    <n v="9"/>
    <x v="8"/>
    <d v="2024-09-07T00:00:00"/>
    <n v="6"/>
    <s v="CUST6096"/>
    <s v="Uthkarsh Barad"/>
    <x v="1"/>
    <n v="65"/>
    <s v="Senior"/>
    <s v="Chennai"/>
    <x v="6"/>
    <x v="1"/>
    <x v="3"/>
    <x v="6"/>
    <n v="5"/>
    <n v="1200"/>
    <n v="10"/>
    <x v="234"/>
    <x v="0"/>
    <n v="1835.44"/>
    <n v="0.33989629629629631"/>
    <x v="0"/>
    <s v="Cash"/>
    <n v="4"/>
    <s v="No"/>
  </r>
  <r>
    <s v="ORD02908"/>
    <d v="2024-09-24T00:00:00"/>
    <s v="2024"/>
    <n v="9"/>
    <x v="8"/>
    <d v="2024-09-27T00:00:00"/>
    <n v="3"/>
    <s v="CUST6803"/>
    <s v="Saksham Dyal"/>
    <x v="0"/>
    <n v="56"/>
    <s v="Senior"/>
    <s v="Delhi"/>
    <x v="4"/>
    <x v="0"/>
    <x v="1"/>
    <x v="2"/>
    <n v="7"/>
    <n v="55000"/>
    <n v="0"/>
    <x v="151"/>
    <x v="1"/>
    <n v="95970.240000000005"/>
    <n v="0.24927335064935066"/>
    <x v="2"/>
    <s v="Card"/>
    <n v="5"/>
    <s v="No"/>
  </r>
  <r>
    <s v="ORD02916"/>
    <d v="2024-09-21T00:00:00"/>
    <s v="2024"/>
    <n v="9"/>
    <x v="8"/>
    <d v="2024-09-24T00:00:00"/>
    <n v="3"/>
    <s v="CUST1107"/>
    <s v="Rohan Borah"/>
    <x v="0"/>
    <n v="63"/>
    <s v="Senior"/>
    <s v="Chennai"/>
    <x v="6"/>
    <x v="1"/>
    <x v="0"/>
    <x v="11"/>
    <n v="3"/>
    <n v="4000"/>
    <n v="0"/>
    <x v="35"/>
    <x v="1"/>
    <n v="3397.32"/>
    <n v="0.28311000000000003"/>
    <x v="0"/>
    <s v="Cash"/>
    <n v="3"/>
    <s v="No"/>
  </r>
  <r>
    <s v="ORD02942"/>
    <d v="2025-09-14T00:00:00"/>
    <s v="2025"/>
    <n v="9"/>
    <x v="8"/>
    <d v="2025-09-21T00:00:00"/>
    <n v="7"/>
    <s v="CUST8271"/>
    <s v="Rhea Gokhale"/>
    <x v="1"/>
    <n v="19"/>
    <s v="Teen"/>
    <s v="Patna"/>
    <x v="9"/>
    <x v="2"/>
    <x v="3"/>
    <x v="6"/>
    <n v="7"/>
    <n v="1200"/>
    <n v="0"/>
    <x v="172"/>
    <x v="0"/>
    <n v="3706.81"/>
    <n v="0.44128690476190474"/>
    <x v="2"/>
    <s v="UPI"/>
    <n v="3"/>
    <s v="No"/>
  </r>
  <r>
    <s v="ORD02947"/>
    <d v="2025-09-10T00:00:00"/>
    <s v="2025"/>
    <n v="9"/>
    <x v="8"/>
    <d v="2025-09-15T00:00:00"/>
    <n v="5"/>
    <s v="CUST9201"/>
    <s v="Rohan Vohra"/>
    <x v="1"/>
    <n v="29"/>
    <s v="Senior"/>
    <s v="Delhi"/>
    <x v="4"/>
    <x v="0"/>
    <x v="2"/>
    <x v="14"/>
    <n v="3"/>
    <n v="30000"/>
    <n v="0"/>
    <x v="241"/>
    <x v="1"/>
    <n v="20560.72"/>
    <n v="0.22845244444444446"/>
    <x v="2"/>
    <s v="Cash"/>
    <n v="2"/>
    <s v="No"/>
  </r>
  <r>
    <s v="ORD02970"/>
    <d v="2025-09-15T00:00:00"/>
    <s v="2025"/>
    <n v="9"/>
    <x v="8"/>
    <d v="2025-09-22T00:00:00"/>
    <n v="7"/>
    <s v="CUST5650"/>
    <s v="Ahana  Loke"/>
    <x v="0"/>
    <n v="61"/>
    <s v="Senior"/>
    <s v="Pune"/>
    <x v="7"/>
    <x v="3"/>
    <x v="2"/>
    <x v="3"/>
    <n v="3"/>
    <n v="7000"/>
    <n v="10"/>
    <x v="389"/>
    <x v="1"/>
    <n v="5004.21"/>
    <n v="0.26477301587301588"/>
    <x v="0"/>
    <s v="Card"/>
    <n v="2"/>
    <s v="No"/>
  </r>
  <r>
    <s v="ORD02979"/>
    <d v="2024-09-26T00:00:00"/>
    <s v="2024"/>
    <n v="9"/>
    <x v="8"/>
    <d v="2024-10-01T00:00:00"/>
    <n v="5"/>
    <s v="CUST4971"/>
    <s v="Ivana Rege"/>
    <x v="1"/>
    <n v="38"/>
    <s v="Senior"/>
    <s v="Jaipur"/>
    <x v="2"/>
    <x v="0"/>
    <x v="1"/>
    <x v="5"/>
    <n v="3"/>
    <n v="2000"/>
    <n v="0"/>
    <x v="32"/>
    <x v="0"/>
    <n v="1041.48"/>
    <n v="0.17358000000000001"/>
    <x v="1"/>
    <s v="Card"/>
    <n v="1"/>
    <s v="No"/>
  </r>
  <r>
    <s v="ORD03026"/>
    <d v="2024-09-16T00:00:00"/>
    <s v="2024"/>
    <n v="9"/>
    <x v="8"/>
    <d v="2024-09-21T00:00:00"/>
    <n v="5"/>
    <s v="CUST1508"/>
    <s v="Nayantara Rastogi"/>
    <x v="0"/>
    <n v="57"/>
    <s v="Senior"/>
    <s v="Kolkata"/>
    <x v="3"/>
    <x v="2"/>
    <x v="1"/>
    <x v="5"/>
    <n v="1"/>
    <n v="2000"/>
    <n v="5"/>
    <x v="37"/>
    <x v="0"/>
    <n v="653.61"/>
    <n v="0.34400526315789476"/>
    <x v="2"/>
    <s v="Cash"/>
    <n v="4"/>
    <s v="No"/>
  </r>
  <r>
    <s v="ORD03028"/>
    <d v="2024-09-16T00:00:00"/>
    <s v="2024"/>
    <n v="9"/>
    <x v="8"/>
    <d v="2024-09-20T00:00:00"/>
    <n v="4"/>
    <s v="CUST9359"/>
    <s v="Amira Loke"/>
    <x v="1"/>
    <n v="30"/>
    <s v="Senior"/>
    <s v="Bhubaneswar"/>
    <x v="8"/>
    <x v="2"/>
    <x v="1"/>
    <x v="10"/>
    <n v="5"/>
    <n v="25000"/>
    <n v="0"/>
    <x v="313"/>
    <x v="1"/>
    <n v="36657.39"/>
    <n v="0.29325911999999998"/>
    <x v="1"/>
    <s v="UPI"/>
    <n v="5"/>
    <s v="Yes"/>
  </r>
  <r>
    <s v="ORD03037"/>
    <d v="2024-09-26T00:00:00"/>
    <s v="2024"/>
    <n v="9"/>
    <x v="8"/>
    <d v="2024-10-02T00:00:00"/>
    <n v="6"/>
    <s v="CUST4928"/>
    <s v="Anahi Mann"/>
    <x v="0"/>
    <n v="53"/>
    <s v="Senior"/>
    <s v="Patna"/>
    <x v="9"/>
    <x v="2"/>
    <x v="0"/>
    <x v="4"/>
    <n v="8"/>
    <n v="3200"/>
    <n v="15"/>
    <x v="359"/>
    <x v="1"/>
    <n v="8527.58"/>
    <n v="0.39189246323529414"/>
    <x v="0"/>
    <s v="Card"/>
    <n v="2"/>
    <s v="No"/>
  </r>
  <r>
    <s v="ORD03058"/>
    <d v="2025-09-09T00:00:00"/>
    <s v="2025"/>
    <n v="9"/>
    <x v="8"/>
    <d v="2025-09-10T00:00:00"/>
    <n v="1"/>
    <s v="CUST1661"/>
    <s v="Riaan Dayal"/>
    <x v="1"/>
    <n v="55"/>
    <s v="Senior"/>
    <s v="Mumbai"/>
    <x v="7"/>
    <x v="3"/>
    <x v="0"/>
    <x v="23"/>
    <n v="2"/>
    <n v="900"/>
    <n v="10"/>
    <x v="29"/>
    <x v="0"/>
    <n v="726.48"/>
    <n v="0.44844444444444448"/>
    <x v="2"/>
    <s v="Cash"/>
    <n v="3"/>
    <s v="No"/>
  </r>
  <r>
    <s v="ORD03059"/>
    <d v="2025-09-01T00:00:00"/>
    <s v="2025"/>
    <n v="9"/>
    <x v="8"/>
    <d v="2025-09-02T00:00:00"/>
    <n v="1"/>
    <s v="CUST4872"/>
    <s v="Nirvi Khare"/>
    <x v="1"/>
    <n v="45"/>
    <s v="Senior"/>
    <s v="Patna"/>
    <x v="9"/>
    <x v="2"/>
    <x v="1"/>
    <x v="10"/>
    <n v="6"/>
    <n v="25000"/>
    <n v="20"/>
    <x v="267"/>
    <x v="1"/>
    <n v="27427.72"/>
    <n v="0.22856433333333334"/>
    <x v="0"/>
    <s v="UPI"/>
    <n v="5"/>
    <s v="No"/>
  </r>
  <r>
    <s v="ORD03065"/>
    <d v="2024-09-12T00:00:00"/>
    <s v="2024"/>
    <n v="9"/>
    <x v="8"/>
    <d v="2024-09-19T00:00:00"/>
    <n v="7"/>
    <s v="CUST5758"/>
    <s v="Indrajit Mander"/>
    <x v="1"/>
    <n v="47"/>
    <s v="Senior"/>
    <s v="Kolkata"/>
    <x v="3"/>
    <x v="2"/>
    <x v="1"/>
    <x v="2"/>
    <n v="8"/>
    <n v="55000"/>
    <n v="10"/>
    <x v="483"/>
    <x v="1"/>
    <n v="71081.84"/>
    <n v="0.17949959595959594"/>
    <x v="1"/>
    <s v="Cash"/>
    <n v="2"/>
    <s v="No"/>
  </r>
  <r>
    <s v="ORD03081"/>
    <d v="2025-09-05T00:00:00"/>
    <s v="2025"/>
    <n v="9"/>
    <x v="8"/>
    <d v="2025-09-11T00:00:00"/>
    <n v="6"/>
    <s v="CUST5177"/>
    <s v="Charvi Ramachandran"/>
    <x v="0"/>
    <n v="47"/>
    <s v="Senior"/>
    <s v="Patna"/>
    <x v="9"/>
    <x v="2"/>
    <x v="0"/>
    <x v="4"/>
    <n v="4"/>
    <n v="3200"/>
    <n v="0"/>
    <x v="158"/>
    <x v="1"/>
    <n v="4979.29"/>
    <n v="0.38900703125000002"/>
    <x v="1"/>
    <s v="UPI"/>
    <n v="3"/>
    <s v="Yes"/>
  </r>
  <r>
    <s v="ORD03083"/>
    <d v="2024-09-15T00:00:00"/>
    <s v="2024"/>
    <n v="9"/>
    <x v="8"/>
    <d v="2024-09-19T00:00:00"/>
    <n v="4"/>
    <s v="CUST2829"/>
    <s v="Kismat Agarwal"/>
    <x v="0"/>
    <n v="41"/>
    <s v="Senior"/>
    <s v="Lucknow"/>
    <x v="0"/>
    <x v="0"/>
    <x v="2"/>
    <x v="12"/>
    <n v="5"/>
    <n v="25000"/>
    <n v="20"/>
    <x v="55"/>
    <x v="1"/>
    <n v="10477.26"/>
    <n v="0.10477260000000001"/>
    <x v="2"/>
    <s v="Cash"/>
    <n v="5"/>
    <s v="No"/>
  </r>
  <r>
    <s v="ORD03127"/>
    <d v="2024-09-06T00:00:00"/>
    <s v="2024"/>
    <n v="9"/>
    <x v="8"/>
    <d v="2024-09-09T00:00:00"/>
    <n v="3"/>
    <s v="CUST5221"/>
    <s v="Seher Chanda"/>
    <x v="1"/>
    <n v="46"/>
    <s v="Senior"/>
    <s v="Patna"/>
    <x v="9"/>
    <x v="2"/>
    <x v="2"/>
    <x v="14"/>
    <n v="8"/>
    <n v="30000"/>
    <n v="10"/>
    <x v="193"/>
    <x v="1"/>
    <n v="78752.72"/>
    <n v="0.36459592592592593"/>
    <x v="2"/>
    <s v="Cash"/>
    <n v="4"/>
    <s v="No"/>
  </r>
  <r>
    <s v="ORD03144"/>
    <d v="2025-09-02T00:00:00"/>
    <s v="2025"/>
    <n v="9"/>
    <x v="8"/>
    <d v="2025-09-07T00:00:00"/>
    <n v="5"/>
    <s v="CUST8017"/>
    <s v="Gokul Krish"/>
    <x v="0"/>
    <n v="33"/>
    <s v="Senior"/>
    <s v="Bhubaneswar"/>
    <x v="8"/>
    <x v="2"/>
    <x v="4"/>
    <x v="8"/>
    <n v="7"/>
    <n v="3500"/>
    <n v="5"/>
    <x v="395"/>
    <x v="1"/>
    <n v="4867.8999999999996"/>
    <n v="0.2091471535982814"/>
    <x v="1"/>
    <s v="Card"/>
    <n v="2"/>
    <s v="No"/>
  </r>
  <r>
    <s v="ORD03150"/>
    <d v="2025-09-09T00:00:00"/>
    <s v="2025"/>
    <n v="9"/>
    <x v="8"/>
    <d v="2025-09-15T00:00:00"/>
    <n v="6"/>
    <s v="CUST4652"/>
    <s v="Divit Maharaj"/>
    <x v="0"/>
    <n v="50"/>
    <s v="Senior"/>
    <s v="Patna"/>
    <x v="9"/>
    <x v="2"/>
    <x v="1"/>
    <x v="1"/>
    <n v="3"/>
    <n v="40000"/>
    <n v="10"/>
    <x v="71"/>
    <x v="1"/>
    <n v="39503.32"/>
    <n v="0.36577148148148148"/>
    <x v="1"/>
    <s v="Card"/>
    <n v="5"/>
    <s v="No"/>
  </r>
  <r>
    <s v="ORD03163"/>
    <d v="2024-09-17T00:00:00"/>
    <s v="2024"/>
    <n v="9"/>
    <x v="8"/>
    <d v="2024-09-22T00:00:00"/>
    <n v="5"/>
    <s v="CUST2735"/>
    <s v="Aradhya Cherian"/>
    <x v="1"/>
    <n v="26"/>
    <s v="Senior"/>
    <s v="Pune"/>
    <x v="7"/>
    <x v="3"/>
    <x v="4"/>
    <x v="16"/>
    <n v="1"/>
    <n v="800"/>
    <n v="15"/>
    <x v="365"/>
    <x v="0"/>
    <n v="213.45"/>
    <n v="0.31389705882352942"/>
    <x v="0"/>
    <s v="UPI"/>
    <n v="4"/>
    <s v="No"/>
  </r>
  <r>
    <s v="ORD03164"/>
    <d v="2024-09-05T00:00:00"/>
    <s v="2024"/>
    <n v="9"/>
    <x v="8"/>
    <d v="2024-09-09T00:00:00"/>
    <n v="4"/>
    <s v="CUST4618"/>
    <s v="Advik Agrawal"/>
    <x v="0"/>
    <n v="22"/>
    <s v="Senior"/>
    <s v="Delhi"/>
    <x v="4"/>
    <x v="0"/>
    <x v="4"/>
    <x v="16"/>
    <n v="3"/>
    <n v="800"/>
    <n v="25"/>
    <x v="100"/>
    <x v="0"/>
    <n v="637.5"/>
    <n v="0.35416666666666669"/>
    <x v="1"/>
    <s v="Card"/>
    <n v="2"/>
    <s v="No"/>
  </r>
  <r>
    <s v="ORD03178"/>
    <d v="2025-09-01T00:00:00"/>
    <s v="2025"/>
    <n v="9"/>
    <x v="8"/>
    <d v="2025-09-08T00:00:00"/>
    <n v="7"/>
    <s v="CUST5556"/>
    <s v="Aarav Basak"/>
    <x v="1"/>
    <n v="43"/>
    <s v="Senior"/>
    <s v="Delhi"/>
    <x v="4"/>
    <x v="0"/>
    <x v="1"/>
    <x v="1"/>
    <n v="3"/>
    <n v="40000"/>
    <n v="5"/>
    <x v="277"/>
    <x v="1"/>
    <n v="35589.050000000003"/>
    <n v="0.31218464912280702"/>
    <x v="0"/>
    <s v="UPI"/>
    <n v="1"/>
    <s v="No"/>
  </r>
  <r>
    <s v="ORD03182"/>
    <d v="2025-09-30T00:00:00"/>
    <s v="2025"/>
    <n v="9"/>
    <x v="8"/>
    <d v="2025-10-02T00:00:00"/>
    <n v="2"/>
    <s v="CUST7559"/>
    <s v="Bhamini Biswas"/>
    <x v="1"/>
    <n v="51"/>
    <s v="Senior"/>
    <s v="Bengaluru"/>
    <x v="1"/>
    <x v="1"/>
    <x v="3"/>
    <x v="17"/>
    <n v="3"/>
    <n v="450"/>
    <n v="10"/>
    <x v="393"/>
    <x v="0"/>
    <n v="191.99"/>
    <n v="0.15801646090534979"/>
    <x v="0"/>
    <s v="Card"/>
    <n v="5"/>
    <s v="Yes"/>
  </r>
  <r>
    <s v="ORD03185"/>
    <d v="2024-09-16T00:00:00"/>
    <s v="2024"/>
    <n v="9"/>
    <x v="8"/>
    <d v="2024-09-22T00:00:00"/>
    <n v="6"/>
    <s v="CUST1494"/>
    <s v="Aniruddh Ghosh"/>
    <x v="0"/>
    <n v="23"/>
    <s v="Senior"/>
    <s v="Pune"/>
    <x v="7"/>
    <x v="3"/>
    <x v="0"/>
    <x v="11"/>
    <n v="8"/>
    <n v="4000"/>
    <n v="25"/>
    <x v="13"/>
    <x v="1"/>
    <n v="8241.52"/>
    <n v="0.34339666666666668"/>
    <x v="0"/>
    <s v="Card"/>
    <n v="3"/>
    <s v="No"/>
  </r>
  <r>
    <s v="ORD03188"/>
    <d v="2024-09-06T00:00:00"/>
    <s v="2024"/>
    <n v="9"/>
    <x v="8"/>
    <d v="2024-09-07T00:00:00"/>
    <n v="1"/>
    <s v="CUST6621"/>
    <s v="Riya Bhandari"/>
    <x v="1"/>
    <n v="31"/>
    <s v="Senior"/>
    <s v="Delhi"/>
    <x v="4"/>
    <x v="0"/>
    <x v="0"/>
    <x v="11"/>
    <n v="2"/>
    <n v="4000"/>
    <n v="0"/>
    <x v="94"/>
    <x v="0"/>
    <n v="2147.11"/>
    <n v="0.26838875000000001"/>
    <x v="2"/>
    <s v="Cash"/>
    <n v="1"/>
    <s v="No"/>
  </r>
  <r>
    <s v="ORD03206"/>
    <d v="2024-09-16T00:00:00"/>
    <s v="2024"/>
    <n v="9"/>
    <x v="8"/>
    <d v="2024-09-22T00:00:00"/>
    <n v="6"/>
    <s v="CUST7671"/>
    <s v="Faiyaz Agarwal"/>
    <x v="1"/>
    <n v="43"/>
    <s v="Senior"/>
    <s v="Chennai"/>
    <x v="6"/>
    <x v="1"/>
    <x v="2"/>
    <x v="7"/>
    <n v="1"/>
    <n v="5000"/>
    <n v="5"/>
    <x v="167"/>
    <x v="0"/>
    <n v="910.17"/>
    <n v="0.19161473684210525"/>
    <x v="2"/>
    <s v="UPI"/>
    <n v="3"/>
    <s v="No"/>
  </r>
  <r>
    <s v="ORD03218"/>
    <d v="2024-09-20T00:00:00"/>
    <s v="2024"/>
    <n v="9"/>
    <x v="8"/>
    <d v="2024-09-27T00:00:00"/>
    <n v="7"/>
    <s v="CUST4242"/>
    <s v="Jayan Saha"/>
    <x v="1"/>
    <n v="34"/>
    <s v="Senior"/>
    <s v="Ahmedabad"/>
    <x v="5"/>
    <x v="3"/>
    <x v="0"/>
    <x v="0"/>
    <n v="2"/>
    <n v="2500"/>
    <n v="20"/>
    <x v="57"/>
    <x v="0"/>
    <n v="408.98"/>
    <n v="0.102245"/>
    <x v="2"/>
    <s v="Card"/>
    <n v="4"/>
    <s v="No"/>
  </r>
  <r>
    <s v="ORD03220"/>
    <d v="2024-09-06T00:00:00"/>
    <s v="2024"/>
    <n v="9"/>
    <x v="8"/>
    <d v="2024-09-13T00:00:00"/>
    <n v="7"/>
    <s v="CUST3312"/>
    <s v="Nirvaan Mann"/>
    <x v="0"/>
    <n v="61"/>
    <s v="Senior"/>
    <s v="Pune"/>
    <x v="7"/>
    <x v="3"/>
    <x v="3"/>
    <x v="6"/>
    <n v="2"/>
    <n v="1200"/>
    <n v="0"/>
    <x v="64"/>
    <x v="0"/>
    <n v="989.94"/>
    <n v="0.41247500000000004"/>
    <x v="2"/>
    <s v="Cash"/>
    <n v="5"/>
    <s v="No"/>
  </r>
  <r>
    <s v="ORD03233"/>
    <d v="2025-09-16T00:00:00"/>
    <s v="2025"/>
    <n v="9"/>
    <x v="8"/>
    <d v="2025-09-21T00:00:00"/>
    <n v="5"/>
    <s v="CUST5020"/>
    <s v="Raghav Subramanian"/>
    <x v="1"/>
    <n v="20"/>
    <s v="Teen"/>
    <s v="Lucknow"/>
    <x v="0"/>
    <x v="0"/>
    <x v="2"/>
    <x v="14"/>
    <n v="5"/>
    <n v="30000"/>
    <n v="25"/>
    <x v="21"/>
    <x v="1"/>
    <n v="18511.580000000002"/>
    <n v="0.16454737777777778"/>
    <x v="1"/>
    <s v="Cash"/>
    <n v="3"/>
    <s v="No"/>
  </r>
  <r>
    <s v="ORD03266"/>
    <d v="2025-09-12T00:00:00"/>
    <s v="2025"/>
    <n v="9"/>
    <x v="8"/>
    <d v="2025-09-17T00:00:00"/>
    <n v="5"/>
    <s v="CUST6519"/>
    <s v="Seher Zachariah"/>
    <x v="1"/>
    <n v="43"/>
    <s v="Senior"/>
    <s v="Mumbai"/>
    <x v="7"/>
    <x v="3"/>
    <x v="1"/>
    <x v="2"/>
    <n v="7"/>
    <n v="55000"/>
    <n v="5"/>
    <x v="364"/>
    <x v="1"/>
    <n v="114653.87"/>
    <n v="0.31347606288448393"/>
    <x v="2"/>
    <s v="UPI"/>
    <n v="1"/>
    <s v="No"/>
  </r>
  <r>
    <s v="ORD03268"/>
    <d v="2025-09-28T00:00:00"/>
    <s v="2025"/>
    <n v="9"/>
    <x v="8"/>
    <d v="2025-09-29T00:00:00"/>
    <n v="1"/>
    <s v="CUST4350"/>
    <s v="Damini Walla"/>
    <x v="1"/>
    <n v="30"/>
    <s v="Senior"/>
    <s v="Patna"/>
    <x v="9"/>
    <x v="2"/>
    <x v="3"/>
    <x v="20"/>
    <n v="7"/>
    <n v="1500"/>
    <n v="10"/>
    <x v="161"/>
    <x v="0"/>
    <n v="1173.19"/>
    <n v="0.12414708994708995"/>
    <x v="2"/>
    <s v="Cash"/>
    <n v="4"/>
    <s v="No"/>
  </r>
  <r>
    <s v="ORD03278"/>
    <d v="2025-09-13T00:00:00"/>
    <s v="2025"/>
    <n v="9"/>
    <x v="8"/>
    <d v="2025-09-18T00:00:00"/>
    <n v="5"/>
    <s v="CUST6790"/>
    <s v="Heer Datta"/>
    <x v="0"/>
    <n v="51"/>
    <s v="Senior"/>
    <s v="Lucknow"/>
    <x v="0"/>
    <x v="0"/>
    <x v="1"/>
    <x v="18"/>
    <n v="8"/>
    <n v="18000"/>
    <n v="10"/>
    <x v="484"/>
    <x v="1"/>
    <n v="40034.42"/>
    <n v="0.30890756172839506"/>
    <x v="0"/>
    <s v="Card"/>
    <n v="3"/>
    <s v="No"/>
  </r>
  <r>
    <s v="ORD03292"/>
    <d v="2025-09-19T00:00:00"/>
    <s v="2025"/>
    <n v="9"/>
    <x v="8"/>
    <d v="2025-09-24T00:00:00"/>
    <n v="5"/>
    <s v="CUST2100"/>
    <s v="Dharmajan Dua"/>
    <x v="0"/>
    <n v="35"/>
    <s v="Senior"/>
    <s v="Pune"/>
    <x v="7"/>
    <x v="3"/>
    <x v="2"/>
    <x v="14"/>
    <n v="7"/>
    <n v="30000"/>
    <n v="5"/>
    <x v="421"/>
    <x v="1"/>
    <n v="29744.43"/>
    <n v="0.14909488721804512"/>
    <x v="2"/>
    <s v="Card"/>
    <n v="4"/>
    <s v="No"/>
  </r>
  <r>
    <s v="ORD03304"/>
    <d v="2024-09-23T00:00:00"/>
    <s v="2024"/>
    <n v="9"/>
    <x v="8"/>
    <d v="2024-09-24T00:00:00"/>
    <n v="1"/>
    <s v="CUST6203"/>
    <s v="Ranbir Bava"/>
    <x v="1"/>
    <n v="53"/>
    <s v="Senior"/>
    <s v="Mumbai"/>
    <x v="7"/>
    <x v="3"/>
    <x v="0"/>
    <x v="4"/>
    <n v="1"/>
    <n v="3200"/>
    <n v="5"/>
    <x v="250"/>
    <x v="0"/>
    <n v="853.55"/>
    <n v="0.28077302631578943"/>
    <x v="2"/>
    <s v="UPI"/>
    <n v="5"/>
    <s v="No"/>
  </r>
  <r>
    <s v="ORD03305"/>
    <d v="2024-09-24T00:00:00"/>
    <s v="2024"/>
    <n v="9"/>
    <x v="8"/>
    <d v="2024-09-29T00:00:00"/>
    <n v="5"/>
    <s v="CUST3549"/>
    <s v="Hridaan Bora"/>
    <x v="0"/>
    <n v="36"/>
    <s v="Senior"/>
    <s v="Patna"/>
    <x v="9"/>
    <x v="2"/>
    <x v="0"/>
    <x v="19"/>
    <n v="5"/>
    <n v="1200"/>
    <n v="0"/>
    <x v="32"/>
    <x v="0"/>
    <n v="2232.34"/>
    <n v="0.3720566666666667"/>
    <x v="2"/>
    <s v="UPI"/>
    <n v="1"/>
    <s v="No"/>
  </r>
  <r>
    <s v="ORD03313"/>
    <d v="2025-09-09T00:00:00"/>
    <s v="2025"/>
    <n v="9"/>
    <x v="8"/>
    <d v="2025-09-15T00:00:00"/>
    <n v="6"/>
    <s v="CUST6837"/>
    <s v="Bhamini Deo"/>
    <x v="0"/>
    <n v="20"/>
    <s v="Teen"/>
    <s v="Hyderabad"/>
    <x v="10"/>
    <x v="1"/>
    <x v="4"/>
    <x v="8"/>
    <n v="5"/>
    <n v="3500"/>
    <n v="0"/>
    <x v="239"/>
    <x v="1"/>
    <n v="2062.6"/>
    <n v="0.11786285714285714"/>
    <x v="2"/>
    <s v="Cash"/>
    <n v="5"/>
    <s v="No"/>
  </r>
  <r>
    <s v="ORD03349"/>
    <d v="2024-09-29T00:00:00"/>
    <s v="2024"/>
    <n v="9"/>
    <x v="8"/>
    <d v="2024-10-03T00:00:00"/>
    <n v="4"/>
    <s v="CUST3901"/>
    <s v="Miraya Garg"/>
    <x v="1"/>
    <n v="20"/>
    <s v="Teen"/>
    <s v="Jaipur"/>
    <x v="2"/>
    <x v="0"/>
    <x v="1"/>
    <x v="10"/>
    <n v="5"/>
    <n v="25000"/>
    <n v="15"/>
    <x v="272"/>
    <x v="1"/>
    <n v="37198.58"/>
    <n v="0.35010428235294117"/>
    <x v="0"/>
    <s v="Cash"/>
    <n v="3"/>
    <s v="No"/>
  </r>
  <r>
    <s v="ORD03366"/>
    <d v="2025-09-20T00:00:00"/>
    <s v="2025"/>
    <n v="9"/>
    <x v="8"/>
    <d v="2025-09-24T00:00:00"/>
    <n v="4"/>
    <s v="CUST5084"/>
    <s v="Arhaan Dara"/>
    <x v="0"/>
    <n v="48"/>
    <s v="Senior"/>
    <s v="Bengaluru"/>
    <x v="1"/>
    <x v="1"/>
    <x v="4"/>
    <x v="16"/>
    <n v="2"/>
    <n v="800"/>
    <n v="0"/>
    <x v="339"/>
    <x v="0"/>
    <n v="575.49"/>
    <n v="0.35968125000000001"/>
    <x v="0"/>
    <s v="Cash"/>
    <n v="3"/>
    <s v="No"/>
  </r>
  <r>
    <s v="ORD03381"/>
    <d v="2024-09-17T00:00:00"/>
    <s v="2024"/>
    <n v="9"/>
    <x v="8"/>
    <d v="2024-09-21T00:00:00"/>
    <n v="4"/>
    <s v="CUST1564"/>
    <s v="Himmat Bhatia"/>
    <x v="0"/>
    <n v="60"/>
    <s v="Senior"/>
    <s v="Delhi"/>
    <x v="4"/>
    <x v="0"/>
    <x v="0"/>
    <x v="23"/>
    <n v="3"/>
    <n v="900"/>
    <n v="10"/>
    <x v="429"/>
    <x v="0"/>
    <n v="381.9"/>
    <n v="0.15716049382716049"/>
    <x v="1"/>
    <s v="UPI"/>
    <n v="1"/>
    <s v="No"/>
  </r>
  <r>
    <s v="ORD03387"/>
    <d v="2025-09-08T00:00:00"/>
    <s v="2025"/>
    <n v="9"/>
    <x v="8"/>
    <d v="2025-09-13T00:00:00"/>
    <n v="5"/>
    <s v="CUST3286"/>
    <s v="Shray Jain"/>
    <x v="0"/>
    <n v="28"/>
    <s v="Senior"/>
    <s v="Mumbai"/>
    <x v="7"/>
    <x v="3"/>
    <x v="2"/>
    <x v="3"/>
    <n v="3"/>
    <n v="7000"/>
    <n v="10"/>
    <x v="389"/>
    <x v="1"/>
    <n v="5924"/>
    <n v="0.31343915343915346"/>
    <x v="2"/>
    <s v="Cash"/>
    <n v="4"/>
    <s v="No"/>
  </r>
  <r>
    <s v="ORD03398"/>
    <d v="2025-09-11T00:00:00"/>
    <s v="2025"/>
    <n v="9"/>
    <x v="8"/>
    <d v="2025-09-14T00:00:00"/>
    <n v="3"/>
    <s v="CUST8202"/>
    <s v="Nirvi Dewan"/>
    <x v="0"/>
    <n v="48"/>
    <s v="Senior"/>
    <s v="Kolkata"/>
    <x v="3"/>
    <x v="2"/>
    <x v="2"/>
    <x v="3"/>
    <n v="4"/>
    <n v="7000"/>
    <n v="0"/>
    <x v="4"/>
    <x v="1"/>
    <n v="8442.34"/>
    <n v="0.30151214285714284"/>
    <x v="0"/>
    <s v="Cash"/>
    <n v="5"/>
    <s v="No"/>
  </r>
  <r>
    <s v="ORD03403"/>
    <d v="2025-09-19T00:00:00"/>
    <s v="2025"/>
    <n v="9"/>
    <x v="8"/>
    <d v="2025-09-24T00:00:00"/>
    <n v="5"/>
    <s v="CUST2656"/>
    <s v="Purab Dalal"/>
    <x v="0"/>
    <n v="50"/>
    <s v="Senior"/>
    <s v="Hyderabad"/>
    <x v="10"/>
    <x v="1"/>
    <x v="0"/>
    <x v="19"/>
    <n v="4"/>
    <n v="1200"/>
    <n v="20"/>
    <x v="77"/>
    <x v="0"/>
    <n v="394.17"/>
    <n v="0.10264843750000001"/>
    <x v="2"/>
    <s v="Cash"/>
    <n v="1"/>
    <s v="No"/>
  </r>
  <r>
    <s v="ORD03421"/>
    <d v="2025-09-18T00:00:00"/>
    <s v="2025"/>
    <n v="9"/>
    <x v="8"/>
    <d v="2025-09-19T00:00:00"/>
    <n v="1"/>
    <s v="CUST9309"/>
    <s v="Vedika Gala"/>
    <x v="0"/>
    <n v="28"/>
    <s v="Senior"/>
    <s v="Bhubaneswar"/>
    <x v="8"/>
    <x v="2"/>
    <x v="1"/>
    <x v="1"/>
    <n v="6"/>
    <n v="40000"/>
    <n v="5"/>
    <x v="50"/>
    <x v="1"/>
    <n v="48235.14"/>
    <n v="0.21155763157894736"/>
    <x v="1"/>
    <s v="Card"/>
    <n v="3"/>
    <s v="Yes"/>
  </r>
  <r>
    <s v="ORD03426"/>
    <d v="2024-09-14T00:00:00"/>
    <s v="2024"/>
    <n v="9"/>
    <x v="8"/>
    <d v="2024-09-16T00:00:00"/>
    <n v="2"/>
    <s v="CUST9331"/>
    <s v="Azad Deol"/>
    <x v="0"/>
    <n v="23"/>
    <s v="Senior"/>
    <s v="Mumbai"/>
    <x v="7"/>
    <x v="3"/>
    <x v="3"/>
    <x v="20"/>
    <n v="5"/>
    <n v="1500"/>
    <n v="25"/>
    <x v="243"/>
    <x v="0"/>
    <n v="1186.8900000000001"/>
    <n v="0.21100266666666667"/>
    <x v="1"/>
    <s v="Cash"/>
    <n v="3"/>
    <s v="No"/>
  </r>
  <r>
    <s v="ORD03428"/>
    <d v="2025-09-06T00:00:00"/>
    <s v="2025"/>
    <n v="9"/>
    <x v="8"/>
    <d v="2025-09-07T00:00:00"/>
    <n v="1"/>
    <s v="CUST1081"/>
    <s v="Zoya Dyal"/>
    <x v="1"/>
    <n v="42"/>
    <s v="Senior"/>
    <s v="Ahmedabad"/>
    <x v="5"/>
    <x v="3"/>
    <x v="0"/>
    <x v="23"/>
    <n v="7"/>
    <n v="900"/>
    <n v="5"/>
    <x v="300"/>
    <x v="0"/>
    <n v="845.74"/>
    <n v="0.14130994152046783"/>
    <x v="1"/>
    <s v="UPI"/>
    <n v="5"/>
    <s v="No"/>
  </r>
  <r>
    <s v="ORD03431"/>
    <d v="2024-09-20T00:00:00"/>
    <s v="2024"/>
    <n v="9"/>
    <x v="8"/>
    <d v="2024-09-21T00:00:00"/>
    <n v="1"/>
    <s v="CUST7937"/>
    <s v="Tushar Seth"/>
    <x v="0"/>
    <n v="52"/>
    <s v="Senior"/>
    <s v="Kolkata"/>
    <x v="3"/>
    <x v="2"/>
    <x v="3"/>
    <x v="17"/>
    <n v="8"/>
    <n v="450"/>
    <n v="15"/>
    <x v="178"/>
    <x v="0"/>
    <n v="512.99"/>
    <n v="0.16764379084967321"/>
    <x v="0"/>
    <s v="Card"/>
    <n v="4"/>
    <s v="No"/>
  </r>
  <r>
    <s v="ORD03433"/>
    <d v="2025-09-27T00:00:00"/>
    <s v="2025"/>
    <n v="9"/>
    <x v="8"/>
    <d v="2025-09-28T00:00:00"/>
    <n v="1"/>
    <s v="CUST8345"/>
    <s v="Ritvik Sharaf"/>
    <x v="1"/>
    <n v="55"/>
    <s v="Senior"/>
    <s v="Jaipur"/>
    <x v="2"/>
    <x v="0"/>
    <x v="1"/>
    <x v="18"/>
    <n v="6"/>
    <n v="18000"/>
    <n v="15"/>
    <x v="485"/>
    <x v="1"/>
    <n v="17147.439999999999"/>
    <n v="0.18679128540305009"/>
    <x v="2"/>
    <s v="Card"/>
    <n v="4"/>
    <s v="No"/>
  </r>
  <r>
    <s v="ORD03449"/>
    <d v="2024-09-17T00:00:00"/>
    <s v="2024"/>
    <n v="9"/>
    <x v="8"/>
    <d v="2024-09-20T00:00:00"/>
    <n v="3"/>
    <s v="CUST8121"/>
    <s v="Vedika Yohannan"/>
    <x v="1"/>
    <n v="55"/>
    <s v="Senior"/>
    <s v="Ahmedabad"/>
    <x v="5"/>
    <x v="3"/>
    <x v="1"/>
    <x v="2"/>
    <n v="3"/>
    <n v="55000"/>
    <n v="0"/>
    <x v="105"/>
    <x v="1"/>
    <n v="27488.63"/>
    <n v="0.16659775757575759"/>
    <x v="1"/>
    <s v="Card"/>
    <n v="2"/>
    <s v="No"/>
  </r>
  <r>
    <s v="ORD03478"/>
    <d v="2024-09-24T00:00:00"/>
    <s v="2024"/>
    <n v="9"/>
    <x v="8"/>
    <d v="2024-09-30T00:00:00"/>
    <n v="6"/>
    <s v="CUST9796"/>
    <s v="Tiya Grover"/>
    <x v="0"/>
    <n v="18"/>
    <s v="Teen"/>
    <s v="Jaipur"/>
    <x v="2"/>
    <x v="0"/>
    <x v="3"/>
    <x v="21"/>
    <n v="5"/>
    <n v="60"/>
    <n v="5"/>
    <x v="99"/>
    <x v="0"/>
    <n v="77.69"/>
    <n v="0.27259649122807017"/>
    <x v="0"/>
    <s v="Card"/>
    <n v="3"/>
    <s v="No"/>
  </r>
  <r>
    <s v="ORD03480"/>
    <d v="2025-09-19T00:00:00"/>
    <s v="2025"/>
    <n v="9"/>
    <x v="8"/>
    <d v="2025-09-26T00:00:00"/>
    <n v="7"/>
    <s v="CUST4810"/>
    <s v="Emir Hegde"/>
    <x v="1"/>
    <n v="55"/>
    <s v="Senior"/>
    <s v="Bengaluru"/>
    <x v="1"/>
    <x v="1"/>
    <x v="4"/>
    <x v="9"/>
    <n v="1"/>
    <n v="1800"/>
    <n v="25"/>
    <x v="27"/>
    <x v="0"/>
    <n v="327.84"/>
    <n v="0.24284444444444442"/>
    <x v="2"/>
    <s v="UPI"/>
    <n v="2"/>
    <s v="No"/>
  </r>
  <r>
    <s v="ORD03481"/>
    <d v="2025-09-24T00:00:00"/>
    <s v="2025"/>
    <n v="9"/>
    <x v="8"/>
    <d v="2025-09-26T00:00:00"/>
    <n v="2"/>
    <s v="CUST6956"/>
    <s v="Rasha Rajagopalan"/>
    <x v="1"/>
    <n v="52"/>
    <s v="Senior"/>
    <s v="Mumbai"/>
    <x v="7"/>
    <x v="3"/>
    <x v="2"/>
    <x v="7"/>
    <n v="8"/>
    <n v="5000"/>
    <n v="10"/>
    <x v="298"/>
    <x v="1"/>
    <n v="6307.17"/>
    <n v="0.17519916666666666"/>
    <x v="1"/>
    <s v="Cash"/>
    <n v="1"/>
    <s v="No"/>
  </r>
  <r>
    <s v="ORD03484"/>
    <d v="2025-09-07T00:00:00"/>
    <s v="2025"/>
    <n v="9"/>
    <x v="8"/>
    <d v="2025-09-12T00:00:00"/>
    <n v="5"/>
    <s v="CUST1627"/>
    <s v="Krish Venkataraman"/>
    <x v="0"/>
    <n v="40"/>
    <s v="Senior"/>
    <s v="Jaipur"/>
    <x v="2"/>
    <x v="0"/>
    <x v="1"/>
    <x v="2"/>
    <n v="7"/>
    <n v="55000"/>
    <n v="25"/>
    <x v="375"/>
    <x v="1"/>
    <n v="112918.32"/>
    <n v="0.3910591168831169"/>
    <x v="0"/>
    <s v="Cash"/>
    <n v="1"/>
    <s v="No"/>
  </r>
  <r>
    <s v="ORD03505"/>
    <d v="2025-09-11T00:00:00"/>
    <s v="2025"/>
    <n v="9"/>
    <x v="8"/>
    <d v="2025-09-13T00:00:00"/>
    <n v="2"/>
    <s v="CUST1759"/>
    <s v="Biju Seshadri"/>
    <x v="0"/>
    <n v="30"/>
    <s v="Senior"/>
    <s v="Hyderabad"/>
    <x v="10"/>
    <x v="1"/>
    <x v="4"/>
    <x v="9"/>
    <n v="4"/>
    <n v="1800"/>
    <n v="5"/>
    <x v="36"/>
    <x v="0"/>
    <n v="1131.83"/>
    <n v="0.16547222222222221"/>
    <x v="2"/>
    <s v="Card"/>
    <n v="5"/>
    <s v="No"/>
  </r>
  <r>
    <s v="ORD03516"/>
    <d v="2024-09-03T00:00:00"/>
    <s v="2024"/>
    <n v="9"/>
    <x v="8"/>
    <d v="2024-09-10T00:00:00"/>
    <n v="7"/>
    <s v="CUST6215"/>
    <s v="Heer Bala"/>
    <x v="1"/>
    <n v="62"/>
    <s v="Senior"/>
    <s v="Jaipur"/>
    <x v="2"/>
    <x v="0"/>
    <x v="2"/>
    <x v="7"/>
    <n v="1"/>
    <n v="5000"/>
    <n v="5"/>
    <x v="167"/>
    <x v="0"/>
    <n v="1971.32"/>
    <n v="0.41501473684210527"/>
    <x v="1"/>
    <s v="Cash"/>
    <n v="1"/>
    <s v="No"/>
  </r>
  <r>
    <s v="ORD03520"/>
    <d v="2024-09-28T00:00:00"/>
    <s v="2024"/>
    <n v="9"/>
    <x v="8"/>
    <d v="2024-10-03T00:00:00"/>
    <n v="5"/>
    <s v="CUST2612"/>
    <s v="Dishani Krishnamurthy"/>
    <x v="0"/>
    <n v="58"/>
    <s v="Senior"/>
    <s v="Patna"/>
    <x v="9"/>
    <x v="2"/>
    <x v="3"/>
    <x v="20"/>
    <n v="2"/>
    <n v="1500"/>
    <n v="10"/>
    <x v="31"/>
    <x v="0"/>
    <n v="441.47"/>
    <n v="0.16350740740740741"/>
    <x v="1"/>
    <s v="UPI"/>
    <n v="1"/>
    <s v="No"/>
  </r>
  <r>
    <s v="ORD03521"/>
    <d v="2024-09-04T00:00:00"/>
    <s v="2024"/>
    <n v="9"/>
    <x v="8"/>
    <d v="2024-09-08T00:00:00"/>
    <n v="4"/>
    <s v="CUST3253"/>
    <s v="Hansh Cherian"/>
    <x v="1"/>
    <n v="48"/>
    <s v="Senior"/>
    <s v="Kolkata"/>
    <x v="3"/>
    <x v="2"/>
    <x v="0"/>
    <x v="23"/>
    <n v="5"/>
    <n v="900"/>
    <n v="5"/>
    <x v="133"/>
    <x v="0"/>
    <n v="1629.9"/>
    <n v="0.38126315789473686"/>
    <x v="1"/>
    <s v="Card"/>
    <n v="1"/>
    <s v="No"/>
  </r>
  <r>
    <s v="ORD03535"/>
    <d v="2024-09-20T00:00:00"/>
    <s v="2024"/>
    <n v="9"/>
    <x v="8"/>
    <d v="2024-09-27T00:00:00"/>
    <n v="7"/>
    <s v="CUST2932"/>
    <s v="Nirvaan Vaidya"/>
    <x v="1"/>
    <n v="23"/>
    <s v="Senior"/>
    <s v="Mumbai"/>
    <x v="7"/>
    <x v="3"/>
    <x v="4"/>
    <x v="16"/>
    <n v="3"/>
    <n v="800"/>
    <n v="10"/>
    <x v="70"/>
    <x v="0"/>
    <n v="946.66"/>
    <n v="0.4382685185185185"/>
    <x v="2"/>
    <s v="Card"/>
    <n v="1"/>
    <s v="No"/>
  </r>
  <r>
    <s v="ORD03545"/>
    <d v="2025-09-11T00:00:00"/>
    <s v="2025"/>
    <n v="9"/>
    <x v="8"/>
    <d v="2025-09-13T00:00:00"/>
    <n v="2"/>
    <s v="CUST7941"/>
    <s v="Riya Walla"/>
    <x v="1"/>
    <n v="50"/>
    <s v="Senior"/>
    <s v="Ahmedabad"/>
    <x v="5"/>
    <x v="3"/>
    <x v="0"/>
    <x v="4"/>
    <n v="1"/>
    <n v="3200"/>
    <n v="5"/>
    <x v="250"/>
    <x v="0"/>
    <n v="1065.6300000000001"/>
    <n v="0.35053618421052635"/>
    <x v="0"/>
    <s v="Cash"/>
    <n v="5"/>
    <s v="Yes"/>
  </r>
  <r>
    <s v="ORD03557"/>
    <d v="2024-09-28T00:00:00"/>
    <s v="2024"/>
    <n v="9"/>
    <x v="8"/>
    <d v="2024-09-29T00:00:00"/>
    <n v="1"/>
    <s v="CUST8306"/>
    <s v="Inaaya  Vig"/>
    <x v="0"/>
    <n v="22"/>
    <s v="Senior"/>
    <s v="Bhubaneswar"/>
    <x v="8"/>
    <x v="2"/>
    <x v="2"/>
    <x v="14"/>
    <n v="8"/>
    <n v="30000"/>
    <n v="10"/>
    <x v="193"/>
    <x v="1"/>
    <n v="29406.18"/>
    <n v="0.13613972222222223"/>
    <x v="0"/>
    <s v="Cash"/>
    <n v="1"/>
    <s v="No"/>
  </r>
  <r>
    <s v="ORD03562"/>
    <d v="2024-09-30T00:00:00"/>
    <s v="2024"/>
    <n v="9"/>
    <x v="8"/>
    <d v="2024-10-06T00:00:00"/>
    <n v="6"/>
    <s v="CUST6700"/>
    <s v="Devansh Anne"/>
    <x v="0"/>
    <n v="60"/>
    <s v="Senior"/>
    <s v="Pune"/>
    <x v="7"/>
    <x v="3"/>
    <x v="2"/>
    <x v="12"/>
    <n v="8"/>
    <n v="25000"/>
    <n v="5"/>
    <x v="93"/>
    <x v="1"/>
    <n v="28360.22"/>
    <n v="0.14926431578947369"/>
    <x v="0"/>
    <s v="Cash"/>
    <n v="1"/>
    <s v="No"/>
  </r>
  <r>
    <s v="ORD03598"/>
    <d v="2025-09-21T00:00:00"/>
    <s v="2025"/>
    <n v="9"/>
    <x v="8"/>
    <d v="2025-09-25T00:00:00"/>
    <n v="4"/>
    <s v="CUST3716"/>
    <s v="Riaan Sha"/>
    <x v="0"/>
    <n v="49"/>
    <s v="Senior"/>
    <s v="Mumbai"/>
    <x v="7"/>
    <x v="3"/>
    <x v="2"/>
    <x v="14"/>
    <n v="1"/>
    <n v="30000"/>
    <n v="0"/>
    <x v="80"/>
    <x v="1"/>
    <n v="9086.67"/>
    <n v="0.30288900000000002"/>
    <x v="0"/>
    <s v="UPI"/>
    <n v="3"/>
    <s v="No"/>
  </r>
  <r>
    <s v="ORD03627"/>
    <d v="2025-09-06T00:00:00"/>
    <s v="2025"/>
    <n v="9"/>
    <x v="8"/>
    <d v="2025-09-08T00:00:00"/>
    <n v="2"/>
    <s v="CUST1480"/>
    <s v="Taimur Rajagopal"/>
    <x v="1"/>
    <n v="46"/>
    <s v="Senior"/>
    <s v="Mumbai"/>
    <x v="7"/>
    <x v="3"/>
    <x v="1"/>
    <x v="18"/>
    <n v="3"/>
    <n v="18000"/>
    <n v="10"/>
    <x v="486"/>
    <x v="1"/>
    <n v="5277.36"/>
    <n v="0.10858765432098764"/>
    <x v="1"/>
    <s v="Card"/>
    <n v="4"/>
    <s v="No"/>
  </r>
  <r>
    <s v="ORD03649"/>
    <d v="2025-09-26T00:00:00"/>
    <s v="2025"/>
    <n v="9"/>
    <x v="8"/>
    <d v="2025-10-01T00:00:00"/>
    <n v="5"/>
    <s v="CUST8076"/>
    <s v="Lakshay Shankar"/>
    <x v="0"/>
    <n v="18"/>
    <s v="Teen"/>
    <s v="Chennai"/>
    <x v="6"/>
    <x v="1"/>
    <x v="0"/>
    <x v="23"/>
    <n v="6"/>
    <n v="900"/>
    <n v="0"/>
    <x v="234"/>
    <x v="0"/>
    <n v="1955.83"/>
    <n v="0.3621907407407407"/>
    <x v="2"/>
    <s v="UPI"/>
    <n v="5"/>
    <s v="No"/>
  </r>
  <r>
    <s v="ORD03667"/>
    <d v="2025-09-11T00:00:00"/>
    <s v="2025"/>
    <n v="9"/>
    <x v="8"/>
    <d v="2025-09-14T00:00:00"/>
    <n v="3"/>
    <s v="CUST5658"/>
    <s v="Mohanlal Seshadri"/>
    <x v="1"/>
    <n v="63"/>
    <s v="Senior"/>
    <s v="Chennai"/>
    <x v="6"/>
    <x v="1"/>
    <x v="0"/>
    <x v="11"/>
    <n v="3"/>
    <n v="4000"/>
    <n v="15"/>
    <x v="368"/>
    <x v="1"/>
    <n v="4355.8"/>
    <n v="0.42703921568627451"/>
    <x v="0"/>
    <s v="Card"/>
    <n v="2"/>
    <s v="No"/>
  </r>
  <r>
    <s v="ORD03672"/>
    <d v="2024-09-27T00:00:00"/>
    <s v="2024"/>
    <n v="9"/>
    <x v="8"/>
    <d v="2024-09-30T00:00:00"/>
    <n v="3"/>
    <s v="CUST4400"/>
    <s v="Divyansh Bobal"/>
    <x v="0"/>
    <n v="41"/>
    <s v="Senior"/>
    <s v="Patna"/>
    <x v="9"/>
    <x v="2"/>
    <x v="0"/>
    <x v="11"/>
    <n v="4"/>
    <n v="4000"/>
    <n v="0"/>
    <x v="296"/>
    <x v="1"/>
    <n v="1977.87"/>
    <n v="0.12361687499999999"/>
    <x v="0"/>
    <s v="Card"/>
    <n v="1"/>
    <s v="No"/>
  </r>
  <r>
    <s v="ORD03679"/>
    <d v="2024-09-21T00:00:00"/>
    <s v="2024"/>
    <n v="9"/>
    <x v="8"/>
    <d v="2024-09-24T00:00:00"/>
    <n v="3"/>
    <s v="CUST2269"/>
    <s v="Reyansh Batra"/>
    <x v="0"/>
    <n v="53"/>
    <s v="Senior"/>
    <s v="Hyderabad"/>
    <x v="10"/>
    <x v="1"/>
    <x v="4"/>
    <x v="8"/>
    <n v="8"/>
    <n v="3500"/>
    <n v="0"/>
    <x v="4"/>
    <x v="1"/>
    <n v="2879.51"/>
    <n v="0.10283964285714287"/>
    <x v="1"/>
    <s v="Card"/>
    <n v="2"/>
    <s v="Yes"/>
  </r>
  <r>
    <s v="ORD03693"/>
    <d v="2025-09-29T00:00:00"/>
    <s v="2025"/>
    <n v="9"/>
    <x v="8"/>
    <d v="2025-10-03T00:00:00"/>
    <n v="4"/>
    <s v="CUST1971"/>
    <s v="Saira Ray"/>
    <x v="1"/>
    <n v="38"/>
    <s v="Senior"/>
    <s v="Jaipur"/>
    <x v="2"/>
    <x v="0"/>
    <x v="2"/>
    <x v="12"/>
    <n v="5"/>
    <n v="25000"/>
    <n v="0"/>
    <x v="313"/>
    <x v="1"/>
    <n v="54027.79"/>
    <n v="0.43222231999999999"/>
    <x v="2"/>
    <s v="Cash"/>
    <n v="4"/>
    <s v="Yes"/>
  </r>
  <r>
    <s v="ORD03703"/>
    <d v="2025-09-03T00:00:00"/>
    <s v="2025"/>
    <n v="9"/>
    <x v="8"/>
    <d v="2025-09-09T00:00:00"/>
    <n v="6"/>
    <s v="CUST7066"/>
    <s v="Yakshit Ramaswamy"/>
    <x v="0"/>
    <n v="21"/>
    <s v="Senior"/>
    <s v="Pune"/>
    <x v="7"/>
    <x v="3"/>
    <x v="1"/>
    <x v="10"/>
    <n v="7"/>
    <n v="25000"/>
    <n v="15"/>
    <x v="240"/>
    <x v="1"/>
    <n v="43226.59"/>
    <n v="0.29059892436974788"/>
    <x v="1"/>
    <s v="UPI"/>
    <n v="4"/>
    <s v="No"/>
  </r>
  <r>
    <s v="ORD03710"/>
    <d v="2024-09-20T00:00:00"/>
    <s v="2024"/>
    <n v="9"/>
    <x v="8"/>
    <d v="2024-09-23T00:00:00"/>
    <n v="3"/>
    <s v="CUST6629"/>
    <s v="Urvi Ramakrishnan"/>
    <x v="0"/>
    <n v="48"/>
    <s v="Senior"/>
    <s v="Lucknow"/>
    <x v="0"/>
    <x v="0"/>
    <x v="3"/>
    <x v="6"/>
    <n v="1"/>
    <n v="1200"/>
    <n v="20"/>
    <x v="338"/>
    <x v="0"/>
    <n v="319.76"/>
    <n v="0.33308333333333334"/>
    <x v="2"/>
    <s v="Cash"/>
    <n v="4"/>
    <s v="No"/>
  </r>
  <r>
    <s v="ORD03724"/>
    <d v="2025-09-25T00:00:00"/>
    <s v="2025"/>
    <n v="9"/>
    <x v="8"/>
    <d v="2025-09-27T00:00:00"/>
    <n v="2"/>
    <s v="CUST1326"/>
    <s v="Himmat Lall"/>
    <x v="0"/>
    <n v="53"/>
    <s v="Senior"/>
    <s v="Pune"/>
    <x v="7"/>
    <x v="3"/>
    <x v="4"/>
    <x v="8"/>
    <n v="8"/>
    <n v="3500"/>
    <n v="15"/>
    <x v="286"/>
    <x v="1"/>
    <n v="2686.91"/>
    <n v="0.11289537815126049"/>
    <x v="1"/>
    <s v="Cash"/>
    <n v="1"/>
    <s v="No"/>
  </r>
  <r>
    <s v="ORD03737"/>
    <d v="2025-09-02T00:00:00"/>
    <s v="2025"/>
    <n v="9"/>
    <x v="8"/>
    <d v="2025-09-07T00:00:00"/>
    <n v="5"/>
    <s v="CUST4598"/>
    <s v="Tejas Kalla"/>
    <x v="0"/>
    <n v="56"/>
    <s v="Senior"/>
    <s v="Mumbai"/>
    <x v="7"/>
    <x v="3"/>
    <x v="0"/>
    <x v="11"/>
    <n v="5"/>
    <n v="4000"/>
    <n v="5"/>
    <x v="53"/>
    <x v="1"/>
    <n v="8073.59"/>
    <n v="0.4249257894736842"/>
    <x v="2"/>
    <s v="Cash"/>
    <n v="5"/>
    <s v="No"/>
  </r>
  <r>
    <s v="ORD03754"/>
    <d v="2025-09-05T00:00:00"/>
    <s v="2025"/>
    <n v="9"/>
    <x v="8"/>
    <d v="2025-09-08T00:00:00"/>
    <n v="3"/>
    <s v="CUST8447"/>
    <s v="Zoya Chaudhari"/>
    <x v="1"/>
    <n v="46"/>
    <s v="Senior"/>
    <s v="Kolkata"/>
    <x v="3"/>
    <x v="2"/>
    <x v="1"/>
    <x v="10"/>
    <n v="4"/>
    <n v="25000"/>
    <n v="15"/>
    <x v="109"/>
    <x v="1"/>
    <n v="19554.150000000001"/>
    <n v="0.23004882352941178"/>
    <x v="1"/>
    <s v="UPI"/>
    <n v="3"/>
    <s v="No"/>
  </r>
  <r>
    <s v="ORD03766"/>
    <d v="2024-09-07T00:00:00"/>
    <s v="2024"/>
    <n v="9"/>
    <x v="8"/>
    <d v="2024-09-14T00:00:00"/>
    <n v="7"/>
    <s v="CUST9049"/>
    <s v="Samaira Bumb"/>
    <x v="1"/>
    <n v="32"/>
    <s v="Senior"/>
    <s v="Bhubaneswar"/>
    <x v="8"/>
    <x v="2"/>
    <x v="0"/>
    <x v="23"/>
    <n v="2"/>
    <n v="900"/>
    <n v="15"/>
    <x v="108"/>
    <x v="0"/>
    <n v="353.02"/>
    <n v="0.23073202614379085"/>
    <x v="1"/>
    <s v="Card"/>
    <n v="4"/>
    <s v="Yes"/>
  </r>
  <r>
    <s v="ORD03770"/>
    <d v="2024-09-23T00:00:00"/>
    <s v="2024"/>
    <n v="9"/>
    <x v="8"/>
    <d v="2024-09-24T00:00:00"/>
    <n v="1"/>
    <s v="CUST7447"/>
    <s v="Jayant Kumer"/>
    <x v="0"/>
    <n v="61"/>
    <s v="Senior"/>
    <s v="Kolkata"/>
    <x v="3"/>
    <x v="2"/>
    <x v="1"/>
    <x v="1"/>
    <n v="3"/>
    <n v="40000"/>
    <n v="20"/>
    <x v="121"/>
    <x v="1"/>
    <n v="18500.29"/>
    <n v="0.19271135416666668"/>
    <x v="1"/>
    <s v="Cash"/>
    <n v="5"/>
    <s v="Yes"/>
  </r>
  <r>
    <s v="ORD03773"/>
    <d v="2024-09-11T00:00:00"/>
    <s v="2024"/>
    <n v="9"/>
    <x v="8"/>
    <d v="2024-09-18T00:00:00"/>
    <n v="7"/>
    <s v="CUST5076"/>
    <s v="Armaan Bhattacharyya"/>
    <x v="1"/>
    <n v="49"/>
    <s v="Senior"/>
    <s v="Chennai"/>
    <x v="6"/>
    <x v="1"/>
    <x v="4"/>
    <x v="8"/>
    <n v="2"/>
    <n v="3500"/>
    <n v="25"/>
    <x v="98"/>
    <x v="0"/>
    <n v="1582.66"/>
    <n v="0.30145904761904763"/>
    <x v="1"/>
    <s v="UPI"/>
    <n v="4"/>
    <s v="No"/>
  </r>
  <r>
    <s v="ORD03791"/>
    <d v="2024-09-06T00:00:00"/>
    <s v="2024"/>
    <n v="9"/>
    <x v="8"/>
    <d v="2024-09-07T00:00:00"/>
    <n v="1"/>
    <s v="CUST6981"/>
    <s v="Vihaan Agrawal"/>
    <x v="0"/>
    <n v="60"/>
    <s v="Senior"/>
    <s v="Bengaluru"/>
    <x v="1"/>
    <x v="1"/>
    <x v="0"/>
    <x v="11"/>
    <n v="1"/>
    <n v="4000"/>
    <n v="0"/>
    <x v="57"/>
    <x v="0"/>
    <n v="821.39"/>
    <n v="0.20534749999999999"/>
    <x v="2"/>
    <s v="UPI"/>
    <n v="1"/>
    <s v="Yes"/>
  </r>
  <r>
    <s v="ORD03803"/>
    <d v="2025-09-10T00:00:00"/>
    <s v="2025"/>
    <n v="9"/>
    <x v="8"/>
    <d v="2025-09-12T00:00:00"/>
    <n v="2"/>
    <s v="CUST1350"/>
    <s v="Gatik Barman"/>
    <x v="0"/>
    <n v="53"/>
    <s v="Senior"/>
    <s v="Bhubaneswar"/>
    <x v="8"/>
    <x v="2"/>
    <x v="1"/>
    <x v="5"/>
    <n v="8"/>
    <n v="2000"/>
    <n v="0"/>
    <x v="296"/>
    <x v="1"/>
    <n v="6750.13"/>
    <n v="0.42188312500000003"/>
    <x v="2"/>
    <s v="Cash"/>
    <n v="4"/>
    <s v="No"/>
  </r>
  <r>
    <s v="ORD03831"/>
    <d v="2025-09-15T00:00:00"/>
    <s v="2025"/>
    <n v="9"/>
    <x v="8"/>
    <d v="2025-09-21T00:00:00"/>
    <n v="6"/>
    <s v="CUST7007"/>
    <s v="Arnav Tiwari"/>
    <x v="1"/>
    <n v="35"/>
    <s v="Senior"/>
    <s v="Bengaluru"/>
    <x v="1"/>
    <x v="1"/>
    <x v="3"/>
    <x v="20"/>
    <n v="8"/>
    <n v="1500"/>
    <n v="0"/>
    <x v="35"/>
    <x v="1"/>
    <n v="1991.57"/>
    <n v="0.16596416666666666"/>
    <x v="0"/>
    <s v="Cash"/>
    <n v="3"/>
    <s v="No"/>
  </r>
  <r>
    <s v="ORD03855"/>
    <d v="2024-09-21T00:00:00"/>
    <s v="2024"/>
    <n v="9"/>
    <x v="8"/>
    <d v="2024-09-25T00:00:00"/>
    <n v="4"/>
    <s v="CUST1430"/>
    <s v="Rhea Sen"/>
    <x v="0"/>
    <n v="54"/>
    <s v="Senior"/>
    <s v="Patna"/>
    <x v="9"/>
    <x v="2"/>
    <x v="2"/>
    <x v="14"/>
    <n v="1"/>
    <n v="30000"/>
    <n v="10"/>
    <x v="180"/>
    <x v="1"/>
    <n v="8228.41"/>
    <n v="0.30475592592592593"/>
    <x v="1"/>
    <s v="Cash"/>
    <n v="2"/>
    <s v="No"/>
  </r>
  <r>
    <s v="ORD03867"/>
    <d v="2024-09-27T00:00:00"/>
    <s v="2024"/>
    <n v="9"/>
    <x v="8"/>
    <d v="2024-09-29T00:00:00"/>
    <n v="2"/>
    <s v="CUST3679"/>
    <s v="Lagan D’Alia"/>
    <x v="1"/>
    <n v="28"/>
    <s v="Senior"/>
    <s v="Patna"/>
    <x v="9"/>
    <x v="2"/>
    <x v="3"/>
    <x v="17"/>
    <n v="8"/>
    <n v="450"/>
    <n v="10"/>
    <x v="271"/>
    <x v="0"/>
    <n v="961.28"/>
    <n v="0.29669135802469138"/>
    <x v="0"/>
    <s v="Cash"/>
    <n v="4"/>
    <s v="Yes"/>
  </r>
  <r>
    <s v="ORD03885"/>
    <d v="2025-09-02T00:00:00"/>
    <s v="2025"/>
    <n v="9"/>
    <x v="8"/>
    <d v="2025-09-09T00:00:00"/>
    <n v="7"/>
    <s v="CUST5441"/>
    <s v="Madhav Brar"/>
    <x v="0"/>
    <n v="19"/>
    <s v="Teen"/>
    <s v="Patna"/>
    <x v="9"/>
    <x v="2"/>
    <x v="3"/>
    <x v="22"/>
    <n v="8"/>
    <n v="300"/>
    <n v="15"/>
    <x v="62"/>
    <x v="0"/>
    <n v="477.08"/>
    <n v="0.2338627450980392"/>
    <x v="0"/>
    <s v="UPI"/>
    <n v="2"/>
    <s v="No"/>
  </r>
  <r>
    <s v="ORD03886"/>
    <d v="2024-09-01T00:00:00"/>
    <s v="2024"/>
    <n v="9"/>
    <x v="8"/>
    <d v="2024-09-06T00:00:00"/>
    <n v="5"/>
    <s v="CUST2091"/>
    <s v="Riya Dayal"/>
    <x v="0"/>
    <n v="49"/>
    <s v="Senior"/>
    <s v="Hyderabad"/>
    <x v="10"/>
    <x v="1"/>
    <x v="0"/>
    <x v="19"/>
    <n v="5"/>
    <n v="1200"/>
    <n v="0"/>
    <x v="32"/>
    <x v="0"/>
    <n v="1643.03"/>
    <n v="0.27383833333333335"/>
    <x v="2"/>
    <s v="Cash"/>
    <n v="2"/>
    <s v="No"/>
  </r>
  <r>
    <s v="ORD03894"/>
    <d v="2025-09-15T00:00:00"/>
    <s v="2025"/>
    <n v="9"/>
    <x v="8"/>
    <d v="2025-09-17T00:00:00"/>
    <n v="2"/>
    <s v="CUST7844"/>
    <s v="Aniruddh Barad"/>
    <x v="0"/>
    <n v="43"/>
    <s v="Senior"/>
    <s v="Hyderabad"/>
    <x v="10"/>
    <x v="1"/>
    <x v="4"/>
    <x v="16"/>
    <n v="3"/>
    <n v="800"/>
    <n v="20"/>
    <x v="252"/>
    <x v="0"/>
    <n v="436.81"/>
    <n v="0.22750520833333335"/>
    <x v="2"/>
    <s v="UPI"/>
    <n v="5"/>
    <s v="No"/>
  </r>
  <r>
    <s v="ORD03899"/>
    <d v="2025-09-30T00:00:00"/>
    <s v="2025"/>
    <n v="9"/>
    <x v="8"/>
    <d v="2025-10-03T00:00:00"/>
    <n v="3"/>
    <s v="CUST8034"/>
    <s v="Hridaan Dhaliwal"/>
    <x v="1"/>
    <n v="41"/>
    <s v="Senior"/>
    <s v="Delhi"/>
    <x v="4"/>
    <x v="0"/>
    <x v="3"/>
    <x v="17"/>
    <n v="4"/>
    <n v="450"/>
    <n v="10"/>
    <x v="29"/>
    <x v="0"/>
    <n v="194.6"/>
    <n v="0.12012345679012346"/>
    <x v="1"/>
    <s v="Cash"/>
    <n v="3"/>
    <s v="No"/>
  </r>
  <r>
    <s v="ORD03902"/>
    <d v="2025-09-15T00:00:00"/>
    <s v="2025"/>
    <n v="9"/>
    <x v="8"/>
    <d v="2025-09-16T00:00:00"/>
    <n v="1"/>
    <s v="CUST1402"/>
    <s v="Shaan Chand"/>
    <x v="1"/>
    <n v="40"/>
    <s v="Senior"/>
    <s v="Jaipur"/>
    <x v="2"/>
    <x v="0"/>
    <x v="0"/>
    <x v="11"/>
    <n v="6"/>
    <n v="4000"/>
    <n v="0"/>
    <x v="13"/>
    <x v="1"/>
    <n v="3352.35"/>
    <n v="0.13968125000000001"/>
    <x v="2"/>
    <s v="UPI"/>
    <n v="4"/>
    <s v="Yes"/>
  </r>
  <r>
    <s v="ORD03931"/>
    <d v="2024-09-26T00:00:00"/>
    <s v="2024"/>
    <n v="9"/>
    <x v="8"/>
    <d v="2024-09-27T00:00:00"/>
    <n v="1"/>
    <s v="CUST8675"/>
    <s v="Damini Krishnan"/>
    <x v="1"/>
    <n v="62"/>
    <s v="Senior"/>
    <s v="Kolkata"/>
    <x v="3"/>
    <x v="2"/>
    <x v="2"/>
    <x v="7"/>
    <n v="1"/>
    <n v="5000"/>
    <n v="10"/>
    <x v="148"/>
    <x v="0"/>
    <n v="674.24"/>
    <n v="0.14983111111111111"/>
    <x v="1"/>
    <s v="Card"/>
    <n v="5"/>
    <s v="No"/>
  </r>
  <r>
    <s v="ORD03932"/>
    <d v="2024-09-22T00:00:00"/>
    <s v="2024"/>
    <n v="9"/>
    <x v="8"/>
    <d v="2024-09-29T00:00:00"/>
    <n v="7"/>
    <s v="CUST9510"/>
    <s v="Madhup Shah"/>
    <x v="1"/>
    <n v="22"/>
    <s v="Senior"/>
    <s v="Ahmedabad"/>
    <x v="5"/>
    <x v="3"/>
    <x v="0"/>
    <x v="19"/>
    <n v="5"/>
    <n v="1200"/>
    <n v="25"/>
    <x v="148"/>
    <x v="0"/>
    <n v="493.47"/>
    <n v="0.10966000000000001"/>
    <x v="2"/>
    <s v="Cash"/>
    <n v="3"/>
    <s v="No"/>
  </r>
  <r>
    <s v="ORD03941"/>
    <d v="2025-09-13T00:00:00"/>
    <s v="2025"/>
    <n v="9"/>
    <x v="8"/>
    <d v="2025-09-19T00:00:00"/>
    <n v="6"/>
    <s v="CUST5385"/>
    <s v="Divyansh Ramakrishnan"/>
    <x v="1"/>
    <n v="47"/>
    <s v="Senior"/>
    <s v="Kolkata"/>
    <x v="3"/>
    <x v="2"/>
    <x v="2"/>
    <x v="14"/>
    <n v="8"/>
    <n v="30000"/>
    <n v="20"/>
    <x v="23"/>
    <x v="1"/>
    <n v="61495.51"/>
    <n v="0.32028911458333337"/>
    <x v="0"/>
    <s v="Card"/>
    <n v="2"/>
    <s v="No"/>
  </r>
  <r>
    <s v="ORD03985"/>
    <d v="2024-09-02T00:00:00"/>
    <s v="2024"/>
    <n v="9"/>
    <x v="8"/>
    <d v="2024-09-04T00:00:00"/>
    <n v="2"/>
    <s v="CUST2748"/>
    <s v="Arnav Atwal"/>
    <x v="1"/>
    <n v="41"/>
    <s v="Senior"/>
    <s v="Delhi"/>
    <x v="4"/>
    <x v="0"/>
    <x v="2"/>
    <x v="14"/>
    <n v="4"/>
    <n v="30000"/>
    <n v="0"/>
    <x v="267"/>
    <x v="1"/>
    <n v="44815.45"/>
    <n v="0.37346208333333331"/>
    <x v="2"/>
    <s v="Card"/>
    <n v="2"/>
    <s v="No"/>
  </r>
  <r>
    <s v="ORD03992"/>
    <d v="2025-09-11T00:00:00"/>
    <s v="2025"/>
    <n v="9"/>
    <x v="8"/>
    <d v="2025-09-14T00:00:00"/>
    <n v="3"/>
    <s v="CUST3332"/>
    <s v="Aradhya Dutta"/>
    <x v="0"/>
    <n v="62"/>
    <s v="Senior"/>
    <s v="Ahmedabad"/>
    <x v="5"/>
    <x v="3"/>
    <x v="0"/>
    <x v="19"/>
    <n v="4"/>
    <n v="1200"/>
    <n v="25"/>
    <x v="11"/>
    <x v="0"/>
    <n v="715.65"/>
    <n v="0.19879166666666667"/>
    <x v="1"/>
    <s v="Card"/>
    <n v="2"/>
    <s v="No"/>
  </r>
  <r>
    <s v="ORD03997"/>
    <d v="2025-09-29T00:00:00"/>
    <s v="2025"/>
    <n v="9"/>
    <x v="8"/>
    <d v="2025-10-06T00:00:00"/>
    <n v="7"/>
    <s v="CUST9347"/>
    <s v="Divij Seshadri"/>
    <x v="1"/>
    <n v="63"/>
    <s v="Senior"/>
    <s v="Delhi"/>
    <x v="4"/>
    <x v="0"/>
    <x v="0"/>
    <x v="19"/>
    <n v="8"/>
    <n v="1200"/>
    <n v="0"/>
    <x v="196"/>
    <x v="0"/>
    <n v="1590.19"/>
    <n v="0.16564479166666668"/>
    <x v="0"/>
    <s v="UPI"/>
    <n v="4"/>
    <s v="No"/>
  </r>
  <r>
    <s v="ORD00036"/>
    <d v="2024-10-10T00:00:00"/>
    <s v="2024"/>
    <n v="10"/>
    <x v="9"/>
    <d v="2024-10-16T00:00:00"/>
    <n v="6"/>
    <s v="CUST3851"/>
    <s v="Saira Sura"/>
    <x v="1"/>
    <n v="43"/>
    <s v="Senior"/>
    <s v="Lucknow"/>
    <x v="0"/>
    <x v="0"/>
    <x v="1"/>
    <x v="5"/>
    <n v="5"/>
    <n v="2000"/>
    <n v="5"/>
    <x v="224"/>
    <x v="0"/>
    <n v="2845.62"/>
    <n v="0.29953894736842102"/>
    <x v="0"/>
    <s v="UPI"/>
    <n v="5"/>
    <s v="No"/>
  </r>
  <r>
    <s v="ORD00041"/>
    <d v="2024-10-28T00:00:00"/>
    <s v="2024"/>
    <n v="10"/>
    <x v="9"/>
    <d v="2024-10-30T00:00:00"/>
    <n v="2"/>
    <s v="CUST8777"/>
    <s v="Taimur Ramaswamy"/>
    <x v="1"/>
    <n v="34"/>
    <s v="Senior"/>
    <s v="Mumbai"/>
    <x v="7"/>
    <x v="3"/>
    <x v="4"/>
    <x v="24"/>
    <n v="8"/>
    <n v="1200"/>
    <n v="25"/>
    <x v="69"/>
    <x v="0"/>
    <n v="2637.1"/>
    <n v="0.36626388888888889"/>
    <x v="0"/>
    <s v="Card"/>
    <n v="4"/>
    <s v="Yes"/>
  </r>
  <r>
    <s v="ORD00063"/>
    <d v="2025-10-17T00:00:00"/>
    <s v="2025"/>
    <n v="10"/>
    <x v="9"/>
    <d v="2025-10-23T00:00:00"/>
    <n v="6"/>
    <s v="CUST4241"/>
    <s v="Raunak Deep"/>
    <x v="1"/>
    <n v="25"/>
    <s v="Senior"/>
    <s v="Lucknow"/>
    <x v="0"/>
    <x v="0"/>
    <x v="2"/>
    <x v="15"/>
    <n v="5"/>
    <n v="15000"/>
    <n v="5"/>
    <x v="247"/>
    <x v="1"/>
    <n v="30281.72"/>
    <n v="0.42500659649122807"/>
    <x v="1"/>
    <s v="Cash"/>
    <n v="2"/>
    <s v="No"/>
  </r>
  <r>
    <s v="ORD00064"/>
    <d v="2024-10-10T00:00:00"/>
    <s v="2024"/>
    <n v="10"/>
    <x v="9"/>
    <d v="2024-10-17T00:00:00"/>
    <n v="7"/>
    <s v="CUST5728"/>
    <s v="Lakshay Vyas"/>
    <x v="1"/>
    <n v="25"/>
    <s v="Senior"/>
    <s v="Jaipur"/>
    <x v="2"/>
    <x v="0"/>
    <x v="4"/>
    <x v="13"/>
    <n v="5"/>
    <n v="4500"/>
    <n v="20"/>
    <x v="85"/>
    <x v="1"/>
    <n v="4698.12"/>
    <n v="0.26100666666666666"/>
    <x v="2"/>
    <s v="UPI"/>
    <n v="4"/>
    <s v="Yes"/>
  </r>
  <r>
    <s v="ORD00065"/>
    <d v="2025-10-03T00:00:00"/>
    <s v="2025"/>
    <n v="10"/>
    <x v="9"/>
    <d v="2025-10-09T00:00:00"/>
    <n v="6"/>
    <s v="CUST6280"/>
    <s v="Riya Kalla"/>
    <x v="1"/>
    <n v="19"/>
    <s v="Teen"/>
    <s v="Bengaluru"/>
    <x v="1"/>
    <x v="1"/>
    <x v="2"/>
    <x v="12"/>
    <n v="1"/>
    <n v="25000"/>
    <n v="25"/>
    <x v="124"/>
    <x v="1"/>
    <n v="3046.92"/>
    <n v="0.16250239999999999"/>
    <x v="2"/>
    <s v="UPI"/>
    <n v="5"/>
    <s v="Yes"/>
  </r>
  <r>
    <s v="ORD00068"/>
    <d v="2025-10-28T00:00:00"/>
    <s v="2025"/>
    <n v="10"/>
    <x v="9"/>
    <d v="2025-11-04T00:00:00"/>
    <n v="7"/>
    <s v="CUST1018"/>
    <s v="Myra Borah"/>
    <x v="1"/>
    <n v="44"/>
    <s v="Senior"/>
    <s v="Hyderabad"/>
    <x v="10"/>
    <x v="1"/>
    <x v="2"/>
    <x v="12"/>
    <n v="6"/>
    <n v="25000"/>
    <n v="20"/>
    <x v="267"/>
    <x v="1"/>
    <n v="22229.39"/>
    <n v="0.18524491666666665"/>
    <x v="2"/>
    <s v="UPI"/>
    <n v="4"/>
    <s v="No"/>
  </r>
  <r>
    <s v="ORD00077"/>
    <d v="2024-10-03T00:00:00"/>
    <s v="2024"/>
    <n v="10"/>
    <x v="9"/>
    <d v="2024-10-05T00:00:00"/>
    <n v="2"/>
    <s v="CUST2480"/>
    <s v="Ira Kaur"/>
    <x v="1"/>
    <n v="24"/>
    <s v="Senior"/>
    <s v="Bhubaneswar"/>
    <x v="8"/>
    <x v="2"/>
    <x v="1"/>
    <x v="1"/>
    <n v="3"/>
    <n v="40000"/>
    <n v="25"/>
    <x v="241"/>
    <x v="1"/>
    <n v="31066.82"/>
    <n v="0.34518688888888888"/>
    <x v="2"/>
    <s v="UPI"/>
    <n v="1"/>
    <s v="Yes"/>
  </r>
  <r>
    <s v="ORD00089"/>
    <d v="2024-10-17T00:00:00"/>
    <s v="2024"/>
    <n v="10"/>
    <x v="9"/>
    <d v="2024-10-21T00:00:00"/>
    <n v="4"/>
    <s v="CUST8285"/>
    <s v="Armaan Kannan"/>
    <x v="0"/>
    <n v="41"/>
    <s v="Senior"/>
    <s v="Bengaluru"/>
    <x v="1"/>
    <x v="1"/>
    <x v="4"/>
    <x v="24"/>
    <n v="6"/>
    <n v="1200"/>
    <n v="0"/>
    <x v="69"/>
    <x v="0"/>
    <n v="2236.69"/>
    <n v="0.31065138888888888"/>
    <x v="0"/>
    <s v="Card"/>
    <n v="2"/>
    <s v="No"/>
  </r>
  <r>
    <s v="ORD00093"/>
    <d v="2025-10-06T00:00:00"/>
    <s v="2025"/>
    <n v="10"/>
    <x v="9"/>
    <d v="2025-10-11T00:00:00"/>
    <n v="5"/>
    <s v="CUST2786"/>
    <s v="Misha Sundaram"/>
    <x v="1"/>
    <n v="50"/>
    <s v="Senior"/>
    <s v="Mumbai"/>
    <x v="7"/>
    <x v="3"/>
    <x v="0"/>
    <x v="0"/>
    <n v="5"/>
    <n v="2500"/>
    <n v="15"/>
    <x v="478"/>
    <x v="1"/>
    <n v="2388.83"/>
    <n v="0.22483105882352941"/>
    <x v="0"/>
    <s v="UPI"/>
    <n v="1"/>
    <s v="Yes"/>
  </r>
  <r>
    <s v="ORD00100"/>
    <d v="2024-10-12T00:00:00"/>
    <s v="2024"/>
    <n v="10"/>
    <x v="9"/>
    <d v="2024-10-18T00:00:00"/>
    <n v="6"/>
    <s v="CUST1430"/>
    <s v="Alia Dayal"/>
    <x v="1"/>
    <n v="19"/>
    <s v="Teen"/>
    <s v="Chennai"/>
    <x v="6"/>
    <x v="1"/>
    <x v="4"/>
    <x v="8"/>
    <n v="6"/>
    <n v="3500"/>
    <n v="10"/>
    <x v="389"/>
    <x v="1"/>
    <n v="8464.61"/>
    <n v="0.44786296296296302"/>
    <x v="0"/>
    <s v="Card"/>
    <n v="2"/>
    <s v="No"/>
  </r>
  <r>
    <s v="ORD00105"/>
    <d v="2024-10-03T00:00:00"/>
    <s v="2024"/>
    <n v="10"/>
    <x v="9"/>
    <d v="2024-10-09T00:00:00"/>
    <n v="6"/>
    <s v="CUST4770"/>
    <s v="Rohan Bath"/>
    <x v="1"/>
    <n v="22"/>
    <s v="Senior"/>
    <s v="Delhi"/>
    <x v="4"/>
    <x v="0"/>
    <x v="1"/>
    <x v="1"/>
    <n v="1"/>
    <n v="40000"/>
    <n v="15"/>
    <x v="315"/>
    <x v="1"/>
    <n v="4338.17"/>
    <n v="0.12759323529411765"/>
    <x v="1"/>
    <s v="UPI"/>
    <n v="3"/>
    <s v="No"/>
  </r>
  <r>
    <s v="ORD00106"/>
    <d v="2025-10-01T00:00:00"/>
    <s v="2025"/>
    <n v="10"/>
    <x v="9"/>
    <d v="2025-10-07T00:00:00"/>
    <n v="6"/>
    <s v="CUST7843"/>
    <s v="Ivana Chaudhuri"/>
    <x v="1"/>
    <n v="25"/>
    <s v="Senior"/>
    <s v="Delhi"/>
    <x v="4"/>
    <x v="0"/>
    <x v="1"/>
    <x v="5"/>
    <n v="3"/>
    <n v="2000"/>
    <n v="20"/>
    <x v="7"/>
    <x v="0"/>
    <n v="1387.04"/>
    <n v="0.28896666666666665"/>
    <x v="2"/>
    <s v="Card"/>
    <n v="3"/>
    <s v="Yes"/>
  </r>
  <r>
    <s v="ORD00113"/>
    <d v="2025-10-20T00:00:00"/>
    <s v="2025"/>
    <n v="10"/>
    <x v="9"/>
    <d v="2025-10-25T00:00:00"/>
    <n v="5"/>
    <s v="CUST3600"/>
    <s v="Romil Saha"/>
    <x v="1"/>
    <n v="41"/>
    <s v="Senior"/>
    <s v="Pune"/>
    <x v="7"/>
    <x v="3"/>
    <x v="3"/>
    <x v="22"/>
    <n v="6"/>
    <n v="300"/>
    <n v="25"/>
    <x v="27"/>
    <x v="0"/>
    <n v="325"/>
    <n v="0.24074074074074073"/>
    <x v="2"/>
    <s v="Cash"/>
    <n v="3"/>
    <s v="Yes"/>
  </r>
  <r>
    <s v="ORD00116"/>
    <d v="2025-10-24T00:00:00"/>
    <s v="2025"/>
    <n v="10"/>
    <x v="9"/>
    <d v="2025-10-29T00:00:00"/>
    <n v="5"/>
    <s v="CUST2531"/>
    <s v="Indrans Ramesh"/>
    <x v="1"/>
    <n v="50"/>
    <s v="Senior"/>
    <s v="Ahmedabad"/>
    <x v="5"/>
    <x v="3"/>
    <x v="1"/>
    <x v="5"/>
    <n v="5"/>
    <n v="2000"/>
    <n v="5"/>
    <x v="224"/>
    <x v="0"/>
    <n v="1112.3599999999999"/>
    <n v="0.11709052631578946"/>
    <x v="0"/>
    <s v="Card"/>
    <n v="3"/>
    <s v="No"/>
  </r>
  <r>
    <s v="ORD00128"/>
    <d v="2025-10-08T00:00:00"/>
    <s v="2025"/>
    <n v="10"/>
    <x v="9"/>
    <d v="2025-10-10T00:00:00"/>
    <n v="2"/>
    <s v="CUST3209"/>
    <s v="Abram Garg"/>
    <x v="0"/>
    <n v="63"/>
    <s v="Senior"/>
    <s v="Jaipur"/>
    <x v="2"/>
    <x v="0"/>
    <x v="1"/>
    <x v="5"/>
    <n v="4"/>
    <n v="2000"/>
    <n v="0"/>
    <x v="94"/>
    <x v="0"/>
    <n v="1384.89"/>
    <n v="0.17311125000000002"/>
    <x v="0"/>
    <s v="Cash"/>
    <n v="1"/>
    <s v="No"/>
  </r>
  <r>
    <s v="ORD00130"/>
    <d v="2024-10-09T00:00:00"/>
    <s v="2024"/>
    <n v="10"/>
    <x v="9"/>
    <d v="2024-10-13T00:00:00"/>
    <n v="4"/>
    <s v="CUST8204"/>
    <s v="Jivin Mandal"/>
    <x v="1"/>
    <n v="39"/>
    <s v="Senior"/>
    <s v="Chennai"/>
    <x v="6"/>
    <x v="1"/>
    <x v="3"/>
    <x v="22"/>
    <n v="6"/>
    <n v="300"/>
    <n v="20"/>
    <x v="266"/>
    <x v="0"/>
    <n v="513.57000000000005"/>
    <n v="0.35664583333333338"/>
    <x v="2"/>
    <s v="UPI"/>
    <n v="1"/>
    <s v="No"/>
  </r>
  <r>
    <s v="ORD00135"/>
    <d v="2025-10-22T00:00:00"/>
    <s v="2025"/>
    <n v="10"/>
    <x v="9"/>
    <d v="2025-10-23T00:00:00"/>
    <n v="1"/>
    <s v="CUST4048"/>
    <s v="Ela Dhingra"/>
    <x v="1"/>
    <n v="51"/>
    <s v="Senior"/>
    <s v="Delhi"/>
    <x v="4"/>
    <x v="0"/>
    <x v="0"/>
    <x v="0"/>
    <n v="5"/>
    <n v="2500"/>
    <n v="10"/>
    <x v="113"/>
    <x v="1"/>
    <n v="2290.35"/>
    <n v="0.20358666666666667"/>
    <x v="0"/>
    <s v="Cash"/>
    <n v="2"/>
    <s v="No"/>
  </r>
  <r>
    <s v="ORD00137"/>
    <d v="2024-10-03T00:00:00"/>
    <s v="2024"/>
    <n v="10"/>
    <x v="9"/>
    <d v="2024-10-08T00:00:00"/>
    <n v="5"/>
    <s v="CUST9882"/>
    <s v="Hunar Lala"/>
    <x v="1"/>
    <n v="37"/>
    <s v="Senior"/>
    <s v="Chennai"/>
    <x v="6"/>
    <x v="1"/>
    <x v="2"/>
    <x v="14"/>
    <n v="4"/>
    <n v="30000"/>
    <n v="0"/>
    <x v="267"/>
    <x v="1"/>
    <n v="12624.43"/>
    <n v="0.10520358333333334"/>
    <x v="0"/>
    <s v="Card"/>
    <n v="2"/>
    <s v="No"/>
  </r>
  <r>
    <s v="ORD00161"/>
    <d v="2025-10-18T00:00:00"/>
    <s v="2025"/>
    <n v="10"/>
    <x v="9"/>
    <d v="2025-10-24T00:00:00"/>
    <n v="6"/>
    <s v="CUST8793"/>
    <s v="Vaibhav Kaul"/>
    <x v="1"/>
    <n v="59"/>
    <s v="Senior"/>
    <s v="Mumbai"/>
    <x v="7"/>
    <x v="3"/>
    <x v="4"/>
    <x v="8"/>
    <n v="5"/>
    <n v="3500"/>
    <n v="25"/>
    <x v="28"/>
    <x v="1"/>
    <n v="5634.47"/>
    <n v="0.42929295238095239"/>
    <x v="2"/>
    <s v="Cash"/>
    <n v="1"/>
    <s v="No"/>
  </r>
  <r>
    <s v="ORD00164"/>
    <d v="2024-10-30T00:00:00"/>
    <s v="2024"/>
    <n v="10"/>
    <x v="9"/>
    <d v="2024-11-01T00:00:00"/>
    <n v="2"/>
    <s v="CUST8518"/>
    <s v="Indrans Chokshi"/>
    <x v="1"/>
    <n v="63"/>
    <s v="Senior"/>
    <s v="Chennai"/>
    <x v="6"/>
    <x v="1"/>
    <x v="1"/>
    <x v="5"/>
    <n v="5"/>
    <n v="2000"/>
    <n v="20"/>
    <x v="94"/>
    <x v="0"/>
    <n v="1711.68"/>
    <n v="0.21396000000000001"/>
    <x v="1"/>
    <s v="UPI"/>
    <n v="2"/>
    <s v="No"/>
  </r>
  <r>
    <s v="ORD00174"/>
    <d v="2025-10-06T00:00:00"/>
    <s v="2025"/>
    <n v="10"/>
    <x v="9"/>
    <d v="2025-10-10T00:00:00"/>
    <n v="4"/>
    <s v="CUST9920"/>
    <s v="Saksham Vora"/>
    <x v="1"/>
    <n v="52"/>
    <s v="Senior"/>
    <s v="Delhi"/>
    <x v="4"/>
    <x v="0"/>
    <x v="2"/>
    <x v="15"/>
    <n v="8"/>
    <n v="15000"/>
    <n v="10"/>
    <x v="71"/>
    <x v="1"/>
    <n v="42736.41"/>
    <n v="0.39570750000000005"/>
    <x v="1"/>
    <s v="Card"/>
    <n v="2"/>
    <s v="No"/>
  </r>
  <r>
    <s v="ORD00177"/>
    <d v="2024-10-21T00:00:00"/>
    <s v="2024"/>
    <n v="10"/>
    <x v="9"/>
    <d v="2024-10-23T00:00:00"/>
    <n v="2"/>
    <s v="CUST5944"/>
    <s v="Priyansh Sodhi"/>
    <x v="0"/>
    <n v="60"/>
    <s v="Senior"/>
    <s v="Lucknow"/>
    <x v="0"/>
    <x v="0"/>
    <x v="2"/>
    <x v="7"/>
    <n v="5"/>
    <n v="5000"/>
    <n v="10"/>
    <x v="208"/>
    <x v="1"/>
    <n v="9644.9599999999991"/>
    <n v="0.42866488888888887"/>
    <x v="2"/>
    <s v="Cash"/>
    <n v="5"/>
    <s v="No"/>
  </r>
  <r>
    <s v="ORD00190"/>
    <d v="2025-10-22T00:00:00"/>
    <s v="2025"/>
    <n v="10"/>
    <x v="9"/>
    <d v="2025-10-28T00:00:00"/>
    <n v="6"/>
    <s v="CUST2320"/>
    <s v="Nayantara Dhawan"/>
    <x v="0"/>
    <n v="23"/>
    <s v="Senior"/>
    <s v="Delhi"/>
    <x v="4"/>
    <x v="0"/>
    <x v="3"/>
    <x v="22"/>
    <n v="8"/>
    <n v="300"/>
    <n v="0"/>
    <x v="64"/>
    <x v="0"/>
    <n v="545.13"/>
    <n v="0.22713749999999999"/>
    <x v="0"/>
    <s v="Cash"/>
    <n v="2"/>
    <s v="Yes"/>
  </r>
  <r>
    <s v="ORD00195"/>
    <d v="2025-10-04T00:00:00"/>
    <s v="2025"/>
    <n v="10"/>
    <x v="9"/>
    <d v="2025-10-10T00:00:00"/>
    <n v="6"/>
    <s v="CUST7227"/>
    <s v="Lagan Vyas"/>
    <x v="0"/>
    <n v="57"/>
    <s v="Senior"/>
    <s v="Pune"/>
    <x v="7"/>
    <x v="3"/>
    <x v="2"/>
    <x v="3"/>
    <n v="2"/>
    <n v="7000"/>
    <n v="10"/>
    <x v="228"/>
    <x v="1"/>
    <n v="4989.8900000000003"/>
    <n v="0.39602301587301592"/>
    <x v="0"/>
    <s v="UPI"/>
    <n v="2"/>
    <s v="No"/>
  </r>
  <r>
    <s v="ORD00198"/>
    <d v="2024-10-04T00:00:00"/>
    <s v="2024"/>
    <n v="10"/>
    <x v="9"/>
    <d v="2024-10-09T00:00:00"/>
    <n v="5"/>
    <s v="CUST4977"/>
    <s v="Kavya Walla"/>
    <x v="0"/>
    <n v="61"/>
    <s v="Senior"/>
    <s v="Delhi"/>
    <x v="4"/>
    <x v="0"/>
    <x v="2"/>
    <x v="15"/>
    <n v="5"/>
    <n v="15000"/>
    <n v="10"/>
    <x v="129"/>
    <x v="1"/>
    <n v="24033.89"/>
    <n v="0.35605762962962961"/>
    <x v="0"/>
    <s v="UPI"/>
    <n v="2"/>
    <s v="Yes"/>
  </r>
  <r>
    <s v="ORD00206"/>
    <d v="2024-10-16T00:00:00"/>
    <s v="2024"/>
    <n v="10"/>
    <x v="9"/>
    <d v="2024-10-18T00:00:00"/>
    <n v="2"/>
    <s v="CUST8303"/>
    <s v="Miraya Kurian"/>
    <x v="1"/>
    <n v="43"/>
    <s v="Senior"/>
    <s v="Jaipur"/>
    <x v="2"/>
    <x v="0"/>
    <x v="0"/>
    <x v="11"/>
    <n v="3"/>
    <n v="4000"/>
    <n v="10"/>
    <x v="189"/>
    <x v="1"/>
    <n v="1088.68"/>
    <n v="0.10080370370370371"/>
    <x v="0"/>
    <s v="Card"/>
    <n v="4"/>
    <s v="No"/>
  </r>
  <r>
    <s v="ORD00222"/>
    <d v="2025-10-19T00:00:00"/>
    <s v="2025"/>
    <n v="10"/>
    <x v="9"/>
    <d v="2025-10-25T00:00:00"/>
    <n v="6"/>
    <s v="CUST8511"/>
    <s v="Ryan Rattan"/>
    <x v="1"/>
    <n v="22"/>
    <s v="Senior"/>
    <s v="Lucknow"/>
    <x v="0"/>
    <x v="0"/>
    <x v="3"/>
    <x v="20"/>
    <n v="7"/>
    <n v="1500"/>
    <n v="5"/>
    <x v="42"/>
    <x v="0"/>
    <n v="2761.58"/>
    <n v="0.27685012531328318"/>
    <x v="0"/>
    <s v="Cash"/>
    <n v="3"/>
    <s v="No"/>
  </r>
  <r>
    <s v="ORD00232"/>
    <d v="2024-10-26T00:00:00"/>
    <s v="2024"/>
    <n v="10"/>
    <x v="9"/>
    <d v="2024-10-29T00:00:00"/>
    <n v="3"/>
    <s v="CUST9951"/>
    <s v="Zaina Sekhon"/>
    <x v="0"/>
    <n v="48"/>
    <s v="Senior"/>
    <s v="Bengaluru"/>
    <x v="1"/>
    <x v="1"/>
    <x v="1"/>
    <x v="18"/>
    <n v="2"/>
    <n v="18000"/>
    <n v="0"/>
    <x v="298"/>
    <x v="1"/>
    <n v="12896.47"/>
    <n v="0.35823527777777775"/>
    <x v="0"/>
    <s v="Cash"/>
    <n v="1"/>
    <s v="No"/>
  </r>
  <r>
    <s v="ORD00246"/>
    <d v="2025-10-27T00:00:00"/>
    <s v="2025"/>
    <n v="10"/>
    <x v="9"/>
    <d v="2025-11-03T00:00:00"/>
    <n v="7"/>
    <s v="CUST2785"/>
    <s v="Madhav Bains"/>
    <x v="0"/>
    <n v="24"/>
    <s v="Senior"/>
    <s v="Chennai"/>
    <x v="6"/>
    <x v="1"/>
    <x v="3"/>
    <x v="22"/>
    <n v="6"/>
    <n v="300"/>
    <n v="15"/>
    <x v="108"/>
    <x v="0"/>
    <n v="623.85"/>
    <n v="0.40774509803921571"/>
    <x v="2"/>
    <s v="UPI"/>
    <n v="3"/>
    <s v="No"/>
  </r>
  <r>
    <s v="ORD00279"/>
    <d v="2025-10-12T00:00:00"/>
    <s v="2025"/>
    <n v="10"/>
    <x v="9"/>
    <d v="2025-10-13T00:00:00"/>
    <n v="1"/>
    <s v="CUST3846"/>
    <s v="Kiaan Chaudhari"/>
    <x v="0"/>
    <n v="30"/>
    <s v="Senior"/>
    <s v="Hyderabad"/>
    <x v="10"/>
    <x v="1"/>
    <x v="2"/>
    <x v="3"/>
    <n v="8"/>
    <n v="7000"/>
    <n v="0"/>
    <x v="185"/>
    <x v="1"/>
    <n v="7206.59"/>
    <n v="0.12868910714285714"/>
    <x v="0"/>
    <s v="Cash"/>
    <n v="2"/>
    <s v="No"/>
  </r>
  <r>
    <s v="ORD00284"/>
    <d v="2025-10-08T00:00:00"/>
    <s v="2025"/>
    <n v="10"/>
    <x v="9"/>
    <d v="2025-10-09T00:00:00"/>
    <n v="1"/>
    <s v="CUST1120"/>
    <s v="Stuvan Devan"/>
    <x v="1"/>
    <n v="53"/>
    <s v="Senior"/>
    <s v="Bhubaneswar"/>
    <x v="8"/>
    <x v="2"/>
    <x v="0"/>
    <x v="11"/>
    <n v="5"/>
    <n v="4000"/>
    <n v="10"/>
    <x v="85"/>
    <x v="1"/>
    <n v="3788.2"/>
    <n v="0.21045555555555553"/>
    <x v="0"/>
    <s v="Cash"/>
    <n v="4"/>
    <s v="Yes"/>
  </r>
  <r>
    <s v="ORD00288"/>
    <d v="2025-10-09T00:00:00"/>
    <s v="2025"/>
    <n v="10"/>
    <x v="9"/>
    <d v="2025-10-15T00:00:00"/>
    <n v="6"/>
    <s v="CUST5237"/>
    <s v="Lakshay Kurian"/>
    <x v="0"/>
    <n v="61"/>
    <s v="Senior"/>
    <s v="Ahmedabad"/>
    <x v="5"/>
    <x v="3"/>
    <x v="1"/>
    <x v="10"/>
    <n v="6"/>
    <n v="25000"/>
    <n v="5"/>
    <x v="268"/>
    <x v="1"/>
    <n v="27007.53"/>
    <n v="0.18952652631578948"/>
    <x v="0"/>
    <s v="UPI"/>
    <n v="3"/>
    <s v="No"/>
  </r>
  <r>
    <s v="ORD00290"/>
    <d v="2025-10-07T00:00:00"/>
    <s v="2025"/>
    <n v="10"/>
    <x v="9"/>
    <d v="2025-10-12T00:00:00"/>
    <n v="5"/>
    <s v="CUST5888"/>
    <s v="Rania Kurian"/>
    <x v="1"/>
    <n v="21"/>
    <s v="Senior"/>
    <s v="Chennai"/>
    <x v="6"/>
    <x v="1"/>
    <x v="2"/>
    <x v="15"/>
    <n v="6"/>
    <n v="15000"/>
    <n v="15"/>
    <x v="30"/>
    <x v="1"/>
    <n v="7992.94"/>
    <n v="0.10448287581699346"/>
    <x v="1"/>
    <s v="Card"/>
    <n v="4"/>
    <s v="No"/>
  </r>
  <r>
    <s v="ORD00301"/>
    <d v="2025-10-10T00:00:00"/>
    <s v="2025"/>
    <n v="10"/>
    <x v="9"/>
    <d v="2025-10-12T00:00:00"/>
    <n v="2"/>
    <s v="CUST1044"/>
    <s v="Rati Rattan"/>
    <x v="0"/>
    <n v="60"/>
    <s v="Senior"/>
    <s v="Bengaluru"/>
    <x v="1"/>
    <x v="1"/>
    <x v="1"/>
    <x v="18"/>
    <n v="8"/>
    <n v="18000"/>
    <n v="5"/>
    <x v="212"/>
    <x v="1"/>
    <n v="16100.52"/>
    <n v="0.11769385964912281"/>
    <x v="1"/>
    <s v="Card"/>
    <n v="5"/>
    <s v="Yes"/>
  </r>
  <r>
    <s v="ORD00313"/>
    <d v="2024-10-08T00:00:00"/>
    <s v="2024"/>
    <n v="10"/>
    <x v="9"/>
    <d v="2024-10-09T00:00:00"/>
    <n v="1"/>
    <s v="CUST1750"/>
    <s v="Arhaan Aurora"/>
    <x v="0"/>
    <n v="49"/>
    <s v="Senior"/>
    <s v="Chennai"/>
    <x v="6"/>
    <x v="1"/>
    <x v="3"/>
    <x v="6"/>
    <n v="5"/>
    <n v="1200"/>
    <n v="20"/>
    <x v="7"/>
    <x v="0"/>
    <n v="1830.85"/>
    <n v="0.38142708333333331"/>
    <x v="0"/>
    <s v="Card"/>
    <n v="1"/>
    <s v="No"/>
  </r>
  <r>
    <s v="ORD00319"/>
    <d v="2025-10-17T00:00:00"/>
    <s v="2025"/>
    <n v="10"/>
    <x v="9"/>
    <d v="2025-10-24T00:00:00"/>
    <n v="7"/>
    <s v="CUST7920"/>
    <s v="Ahana  Chand"/>
    <x v="0"/>
    <n v="51"/>
    <s v="Senior"/>
    <s v="Bengaluru"/>
    <x v="1"/>
    <x v="1"/>
    <x v="1"/>
    <x v="1"/>
    <n v="3"/>
    <n v="40000"/>
    <n v="0"/>
    <x v="267"/>
    <x v="1"/>
    <n v="25849.32"/>
    <n v="0.21541099999999999"/>
    <x v="2"/>
    <s v="UPI"/>
    <n v="2"/>
    <s v="No"/>
  </r>
  <r>
    <s v="ORD00328"/>
    <d v="2024-10-21T00:00:00"/>
    <s v="2024"/>
    <n v="10"/>
    <x v="9"/>
    <d v="2024-10-26T00:00:00"/>
    <n v="5"/>
    <s v="CUST9335"/>
    <s v="Darshit Saran"/>
    <x v="1"/>
    <n v="49"/>
    <s v="Senior"/>
    <s v="Hyderabad"/>
    <x v="10"/>
    <x v="1"/>
    <x v="4"/>
    <x v="9"/>
    <n v="6"/>
    <n v="1800"/>
    <n v="20"/>
    <x v="20"/>
    <x v="0"/>
    <n v="3638.99"/>
    <n v="0.42117939814814814"/>
    <x v="1"/>
    <s v="Cash"/>
    <n v="1"/>
    <s v="No"/>
  </r>
  <r>
    <s v="ORD00342"/>
    <d v="2024-10-28T00:00:00"/>
    <s v="2024"/>
    <n v="10"/>
    <x v="9"/>
    <d v="2024-10-29T00:00:00"/>
    <n v="1"/>
    <s v="CUST7500"/>
    <s v="Kismat Kamdar"/>
    <x v="1"/>
    <n v="50"/>
    <s v="Senior"/>
    <s v="Hyderabad"/>
    <x v="10"/>
    <x v="1"/>
    <x v="2"/>
    <x v="12"/>
    <n v="3"/>
    <n v="25000"/>
    <n v="20"/>
    <x v="310"/>
    <x v="1"/>
    <n v="24052.22"/>
    <n v="0.40087033333333333"/>
    <x v="1"/>
    <s v="Cash"/>
    <n v="2"/>
    <s v="No"/>
  </r>
  <r>
    <s v="ORD00345"/>
    <d v="2024-10-26T00:00:00"/>
    <s v="2024"/>
    <n v="10"/>
    <x v="9"/>
    <d v="2024-10-29T00:00:00"/>
    <n v="3"/>
    <s v="CUST9918"/>
    <s v="Taran Banik"/>
    <x v="0"/>
    <n v="42"/>
    <s v="Senior"/>
    <s v="Bhubaneswar"/>
    <x v="8"/>
    <x v="2"/>
    <x v="3"/>
    <x v="17"/>
    <n v="2"/>
    <n v="450"/>
    <n v="20"/>
    <x v="19"/>
    <x v="0"/>
    <n v="260.60000000000002"/>
    <n v="0.36194444444444446"/>
    <x v="0"/>
    <s v="UPI"/>
    <n v="2"/>
    <s v="No"/>
  </r>
  <r>
    <s v="ORD00360"/>
    <d v="2024-10-27T00:00:00"/>
    <s v="2024"/>
    <n v="10"/>
    <x v="9"/>
    <d v="2024-11-01T00:00:00"/>
    <n v="5"/>
    <s v="CUST9451"/>
    <s v="Emir Kar"/>
    <x v="0"/>
    <n v="57"/>
    <s v="Senior"/>
    <s v="Chennai"/>
    <x v="6"/>
    <x v="1"/>
    <x v="1"/>
    <x v="5"/>
    <n v="4"/>
    <n v="2000"/>
    <n v="25"/>
    <x v="32"/>
    <x v="0"/>
    <n v="2699.4"/>
    <n v="0.44990000000000002"/>
    <x v="0"/>
    <s v="UPI"/>
    <n v="2"/>
    <s v="Yes"/>
  </r>
  <r>
    <s v="ORD00369"/>
    <d v="2024-10-26T00:00:00"/>
    <s v="2024"/>
    <n v="10"/>
    <x v="9"/>
    <d v="2024-10-30T00:00:00"/>
    <n v="4"/>
    <s v="CUST9859"/>
    <s v="Samiha Thaker"/>
    <x v="0"/>
    <n v="50"/>
    <s v="Senior"/>
    <s v="Ahmedabad"/>
    <x v="5"/>
    <x v="3"/>
    <x v="3"/>
    <x v="20"/>
    <n v="8"/>
    <n v="1500"/>
    <n v="0"/>
    <x v="35"/>
    <x v="1"/>
    <n v="2467.37"/>
    <n v="0.20561416666666665"/>
    <x v="2"/>
    <s v="Card"/>
    <n v="4"/>
    <s v="No"/>
  </r>
  <r>
    <s v="ORD00389"/>
    <d v="2025-10-31T00:00:00"/>
    <s v="2025"/>
    <n v="10"/>
    <x v="9"/>
    <d v="2025-11-02T00:00:00"/>
    <n v="2"/>
    <s v="CUST5097"/>
    <s v="Ritvik Mani"/>
    <x v="1"/>
    <n v="18"/>
    <s v="Teen"/>
    <s v="Bengaluru"/>
    <x v="1"/>
    <x v="1"/>
    <x v="2"/>
    <x v="7"/>
    <n v="8"/>
    <n v="5000"/>
    <n v="5"/>
    <x v="354"/>
    <x v="1"/>
    <n v="7289.67"/>
    <n v="0.19183342105263157"/>
    <x v="1"/>
    <s v="Card"/>
    <n v="1"/>
    <s v="No"/>
  </r>
  <r>
    <s v="ORD00397"/>
    <d v="2025-10-15T00:00:00"/>
    <s v="2025"/>
    <n v="10"/>
    <x v="9"/>
    <d v="2025-10-20T00:00:00"/>
    <n v="5"/>
    <s v="CUST6965"/>
    <s v="Divit Kakar"/>
    <x v="0"/>
    <n v="38"/>
    <s v="Senior"/>
    <s v="Patna"/>
    <x v="9"/>
    <x v="2"/>
    <x v="1"/>
    <x v="18"/>
    <n v="7"/>
    <n v="18000"/>
    <n v="5"/>
    <x v="233"/>
    <x v="1"/>
    <n v="31909.1"/>
    <n v="0.2665756056808688"/>
    <x v="2"/>
    <s v="Cash"/>
    <n v="4"/>
    <s v="No"/>
  </r>
  <r>
    <s v="ORD00402"/>
    <d v="2025-10-07T00:00:00"/>
    <s v="2025"/>
    <n v="10"/>
    <x v="9"/>
    <d v="2025-10-11T00:00:00"/>
    <n v="4"/>
    <s v="CUST4104"/>
    <s v="Shlok Bail"/>
    <x v="0"/>
    <n v="51"/>
    <s v="Senior"/>
    <s v="Bhubaneswar"/>
    <x v="8"/>
    <x v="2"/>
    <x v="2"/>
    <x v="12"/>
    <n v="3"/>
    <n v="25000"/>
    <n v="20"/>
    <x v="310"/>
    <x v="1"/>
    <n v="11266.92"/>
    <n v="0.187782"/>
    <x v="1"/>
    <s v="Cash"/>
    <n v="4"/>
    <s v="No"/>
  </r>
  <r>
    <s v="ORD00411"/>
    <d v="2025-10-26T00:00:00"/>
    <s v="2025"/>
    <n v="10"/>
    <x v="9"/>
    <d v="2025-10-30T00:00:00"/>
    <n v="4"/>
    <s v="CUST1807"/>
    <s v="Manjari Basu"/>
    <x v="1"/>
    <n v="34"/>
    <s v="Senior"/>
    <s v="Bengaluru"/>
    <x v="1"/>
    <x v="1"/>
    <x v="3"/>
    <x v="21"/>
    <n v="7"/>
    <n v="60"/>
    <n v="25"/>
    <x v="487"/>
    <x v="0"/>
    <n v="127.38"/>
    <n v="0.40438095238095234"/>
    <x v="2"/>
    <s v="UPI"/>
    <n v="2"/>
    <s v="No"/>
  </r>
  <r>
    <s v="ORD00444"/>
    <d v="2025-10-26T00:00:00"/>
    <s v="2025"/>
    <n v="10"/>
    <x v="9"/>
    <d v="2025-10-29T00:00:00"/>
    <n v="3"/>
    <s v="CUST8577"/>
    <s v="Miraan Wable"/>
    <x v="1"/>
    <n v="65"/>
    <s v="Senior"/>
    <s v="Hyderabad"/>
    <x v="10"/>
    <x v="1"/>
    <x v="0"/>
    <x v="23"/>
    <n v="6"/>
    <n v="900"/>
    <n v="20"/>
    <x v="222"/>
    <x v="0"/>
    <n v="1133.74"/>
    <n v="0.26243981481481482"/>
    <x v="0"/>
    <s v="UPI"/>
    <n v="2"/>
    <s v="No"/>
  </r>
  <r>
    <s v="ORD00456"/>
    <d v="2024-10-27T00:00:00"/>
    <s v="2024"/>
    <n v="10"/>
    <x v="9"/>
    <d v="2024-11-01T00:00:00"/>
    <n v="5"/>
    <s v="CUST3087"/>
    <s v="Lagan Sarraf"/>
    <x v="0"/>
    <n v="43"/>
    <s v="Senior"/>
    <s v="Patna"/>
    <x v="9"/>
    <x v="2"/>
    <x v="1"/>
    <x v="5"/>
    <n v="2"/>
    <n v="2000"/>
    <n v="10"/>
    <x v="11"/>
    <x v="0"/>
    <n v="948.74"/>
    <n v="0.26353888888888888"/>
    <x v="2"/>
    <s v="Cash"/>
    <n v="4"/>
    <s v="No"/>
  </r>
  <r>
    <s v="ORD00471"/>
    <d v="2025-10-13T00:00:00"/>
    <s v="2025"/>
    <n v="10"/>
    <x v="9"/>
    <d v="2025-10-15T00:00:00"/>
    <n v="2"/>
    <s v="CUST9283"/>
    <s v="Purab Ahluwalia"/>
    <x v="0"/>
    <n v="35"/>
    <s v="Senior"/>
    <s v="Pune"/>
    <x v="7"/>
    <x v="3"/>
    <x v="2"/>
    <x v="12"/>
    <n v="5"/>
    <n v="25000"/>
    <n v="10"/>
    <x v="21"/>
    <x v="1"/>
    <n v="16846.830000000002"/>
    <n v="0.14974960000000001"/>
    <x v="1"/>
    <s v="Card"/>
    <n v="1"/>
    <s v="No"/>
  </r>
  <r>
    <s v="ORD00488"/>
    <d v="2024-10-19T00:00:00"/>
    <s v="2024"/>
    <n v="10"/>
    <x v="9"/>
    <d v="2024-10-22T00:00:00"/>
    <n v="3"/>
    <s v="CUST1918"/>
    <s v="Devansh Kumar"/>
    <x v="1"/>
    <n v="64"/>
    <s v="Senior"/>
    <s v="Hyderabad"/>
    <x v="10"/>
    <x v="1"/>
    <x v="3"/>
    <x v="6"/>
    <n v="4"/>
    <n v="1200"/>
    <n v="25"/>
    <x v="11"/>
    <x v="0"/>
    <n v="779.18"/>
    <n v="0.21643888888888888"/>
    <x v="1"/>
    <s v="Card"/>
    <n v="4"/>
    <s v="No"/>
  </r>
  <r>
    <s v="ORD00492"/>
    <d v="2024-10-09T00:00:00"/>
    <s v="2024"/>
    <n v="10"/>
    <x v="9"/>
    <d v="2024-10-16T00:00:00"/>
    <n v="7"/>
    <s v="CUST1746"/>
    <s v="Divit Bose"/>
    <x v="0"/>
    <n v="39"/>
    <s v="Senior"/>
    <s v="Bengaluru"/>
    <x v="1"/>
    <x v="1"/>
    <x v="1"/>
    <x v="5"/>
    <n v="3"/>
    <n v="2000"/>
    <n v="15"/>
    <x v="171"/>
    <x v="0"/>
    <n v="1995.03"/>
    <n v="0.39118235294117648"/>
    <x v="0"/>
    <s v="Card"/>
    <n v="3"/>
    <s v="No"/>
  </r>
  <r>
    <s v="ORD00499"/>
    <d v="2025-10-23T00:00:00"/>
    <s v="2025"/>
    <n v="10"/>
    <x v="9"/>
    <d v="2025-10-25T00:00:00"/>
    <n v="2"/>
    <s v="CUST6336"/>
    <s v="Miraya Shanker"/>
    <x v="0"/>
    <n v="25"/>
    <s v="Senior"/>
    <s v="Ahmedabad"/>
    <x v="5"/>
    <x v="3"/>
    <x v="2"/>
    <x v="3"/>
    <n v="4"/>
    <n v="7000"/>
    <n v="25"/>
    <x v="9"/>
    <x v="1"/>
    <n v="6417.42"/>
    <n v="0.30559142857142857"/>
    <x v="2"/>
    <s v="Card"/>
    <n v="2"/>
    <s v="No"/>
  </r>
  <r>
    <s v="ORD00505"/>
    <d v="2025-10-03T00:00:00"/>
    <s v="2025"/>
    <n v="10"/>
    <x v="9"/>
    <d v="2025-10-07T00:00:00"/>
    <n v="4"/>
    <s v="CUST9114"/>
    <s v="Jhanvi Acharya"/>
    <x v="0"/>
    <n v="23"/>
    <s v="Senior"/>
    <s v="Lucknow"/>
    <x v="0"/>
    <x v="0"/>
    <x v="1"/>
    <x v="1"/>
    <n v="4"/>
    <n v="40000"/>
    <n v="5"/>
    <x v="336"/>
    <x v="1"/>
    <n v="49332.82"/>
    <n v="0.32455802631578945"/>
    <x v="2"/>
    <s v="Card"/>
    <n v="2"/>
    <s v="No"/>
  </r>
  <r>
    <s v="ORD00514"/>
    <d v="2025-10-12T00:00:00"/>
    <s v="2025"/>
    <n v="10"/>
    <x v="9"/>
    <d v="2025-10-16T00:00:00"/>
    <n v="4"/>
    <s v="CUST8272"/>
    <s v="Shaan Sampath"/>
    <x v="0"/>
    <n v="36"/>
    <s v="Senior"/>
    <s v="Mumbai"/>
    <x v="7"/>
    <x v="3"/>
    <x v="1"/>
    <x v="2"/>
    <n v="4"/>
    <n v="55000"/>
    <n v="20"/>
    <x v="423"/>
    <x v="1"/>
    <n v="39488.199999999997"/>
    <n v="0.2243647727272727"/>
    <x v="1"/>
    <s v="Cash"/>
    <n v="4"/>
    <s v="No"/>
  </r>
  <r>
    <s v="ORD00518"/>
    <d v="2025-10-28T00:00:00"/>
    <s v="2025"/>
    <n v="10"/>
    <x v="9"/>
    <d v="2025-10-31T00:00:00"/>
    <n v="3"/>
    <s v="CUST4022"/>
    <s v="Biju Apte"/>
    <x v="0"/>
    <n v="53"/>
    <s v="Senior"/>
    <s v="Patna"/>
    <x v="9"/>
    <x v="2"/>
    <x v="1"/>
    <x v="5"/>
    <n v="6"/>
    <n v="2000"/>
    <n v="5"/>
    <x v="205"/>
    <x v="1"/>
    <n v="3642.07"/>
    <n v="0.3194798245614035"/>
    <x v="1"/>
    <s v="UPI"/>
    <n v="5"/>
    <s v="No"/>
  </r>
  <r>
    <s v="ORD00519"/>
    <d v="2025-10-09T00:00:00"/>
    <s v="2025"/>
    <n v="10"/>
    <x v="9"/>
    <d v="2025-10-10T00:00:00"/>
    <n v="1"/>
    <s v="CUST1408"/>
    <s v="Pari Sekhon"/>
    <x v="1"/>
    <n v="49"/>
    <s v="Senior"/>
    <s v="Chennai"/>
    <x v="6"/>
    <x v="1"/>
    <x v="3"/>
    <x v="17"/>
    <n v="3"/>
    <n v="450"/>
    <n v="0"/>
    <x v="27"/>
    <x v="0"/>
    <n v="149.1"/>
    <n v="0.11044444444444444"/>
    <x v="0"/>
    <s v="Cash"/>
    <n v="5"/>
    <s v="No"/>
  </r>
  <r>
    <s v="ORD00550"/>
    <d v="2024-10-26T00:00:00"/>
    <s v="2024"/>
    <n v="10"/>
    <x v="9"/>
    <d v="2024-11-01T00:00:00"/>
    <n v="6"/>
    <s v="CUST9837"/>
    <s v="Lakshit Venkataraman"/>
    <x v="1"/>
    <n v="48"/>
    <s v="Senior"/>
    <s v="Lucknow"/>
    <x v="0"/>
    <x v="0"/>
    <x v="2"/>
    <x v="12"/>
    <n v="1"/>
    <n v="25000"/>
    <n v="15"/>
    <x v="390"/>
    <x v="1"/>
    <n v="7603.53"/>
    <n v="0.35781317647058825"/>
    <x v="1"/>
    <s v="Cash"/>
    <n v="5"/>
    <s v="No"/>
  </r>
  <r>
    <s v="ORD00558"/>
    <d v="2025-10-23T00:00:00"/>
    <s v="2025"/>
    <n v="10"/>
    <x v="9"/>
    <d v="2025-10-27T00:00:00"/>
    <n v="4"/>
    <s v="CUST7591"/>
    <s v="Eva Boase"/>
    <x v="1"/>
    <n v="57"/>
    <s v="Senior"/>
    <s v="Lucknow"/>
    <x v="0"/>
    <x v="0"/>
    <x v="3"/>
    <x v="21"/>
    <n v="3"/>
    <n v="60"/>
    <n v="0"/>
    <x v="280"/>
    <x v="0"/>
    <n v="41.45"/>
    <n v="0.2302777777777778"/>
    <x v="1"/>
    <s v="UPI"/>
    <n v="5"/>
    <s v="No"/>
  </r>
  <r>
    <s v="ORD00592"/>
    <d v="2025-10-21T00:00:00"/>
    <s v="2025"/>
    <n v="10"/>
    <x v="9"/>
    <d v="2025-10-23T00:00:00"/>
    <n v="2"/>
    <s v="CUST3093"/>
    <s v="Hrishita Comar"/>
    <x v="1"/>
    <n v="33"/>
    <s v="Senior"/>
    <s v="Lucknow"/>
    <x v="0"/>
    <x v="0"/>
    <x v="3"/>
    <x v="17"/>
    <n v="1"/>
    <n v="450"/>
    <n v="20"/>
    <x v="45"/>
    <x v="0"/>
    <n v="152.36000000000001"/>
    <n v="0.42322222222222228"/>
    <x v="1"/>
    <s v="UPI"/>
    <n v="1"/>
    <s v="No"/>
  </r>
  <r>
    <s v="ORD00606"/>
    <d v="2024-10-12T00:00:00"/>
    <s v="2024"/>
    <n v="10"/>
    <x v="9"/>
    <d v="2024-10-19T00:00:00"/>
    <n v="7"/>
    <s v="CUST9248"/>
    <s v="Vardaniya Kakar"/>
    <x v="0"/>
    <n v="22"/>
    <s v="Senior"/>
    <s v="Ahmedabad"/>
    <x v="5"/>
    <x v="3"/>
    <x v="3"/>
    <x v="6"/>
    <n v="4"/>
    <n v="1200"/>
    <n v="0"/>
    <x v="7"/>
    <x v="0"/>
    <n v="1215.8699999999999"/>
    <n v="0.25330624999999996"/>
    <x v="0"/>
    <s v="UPI"/>
    <n v="4"/>
    <s v="No"/>
  </r>
  <r>
    <s v="ORD00608"/>
    <d v="2025-10-05T00:00:00"/>
    <s v="2025"/>
    <n v="10"/>
    <x v="9"/>
    <d v="2025-10-12T00:00:00"/>
    <n v="7"/>
    <s v="CUST2669"/>
    <s v="Damini Barad"/>
    <x v="0"/>
    <n v="50"/>
    <s v="Senior"/>
    <s v="Bengaluru"/>
    <x v="1"/>
    <x v="1"/>
    <x v="2"/>
    <x v="3"/>
    <n v="4"/>
    <n v="7000"/>
    <n v="10"/>
    <x v="150"/>
    <x v="1"/>
    <n v="9954.9699999999993"/>
    <n v="0.39503849206349206"/>
    <x v="1"/>
    <s v="UPI"/>
    <n v="3"/>
    <s v="No"/>
  </r>
  <r>
    <s v="ORD00615"/>
    <d v="2025-10-26T00:00:00"/>
    <s v="2025"/>
    <n v="10"/>
    <x v="9"/>
    <d v="2025-10-30T00:00:00"/>
    <n v="4"/>
    <s v="CUST6656"/>
    <s v="Damini Luthra"/>
    <x v="1"/>
    <n v="30"/>
    <s v="Senior"/>
    <s v="Pune"/>
    <x v="7"/>
    <x v="3"/>
    <x v="1"/>
    <x v="2"/>
    <n v="6"/>
    <n v="55000"/>
    <n v="15"/>
    <x v="353"/>
    <x v="1"/>
    <n v="55038.44"/>
    <n v="0.1962154723707665"/>
    <x v="1"/>
    <s v="UPI"/>
    <n v="2"/>
    <s v="No"/>
  </r>
  <r>
    <s v="ORD00637"/>
    <d v="2025-10-09T00:00:00"/>
    <s v="2025"/>
    <n v="10"/>
    <x v="9"/>
    <d v="2025-10-16T00:00:00"/>
    <n v="7"/>
    <s v="CUST9361"/>
    <s v="Hiran Kohli"/>
    <x v="1"/>
    <n v="20"/>
    <s v="Teen"/>
    <s v="Chennai"/>
    <x v="6"/>
    <x v="1"/>
    <x v="0"/>
    <x v="11"/>
    <n v="2"/>
    <n v="4000"/>
    <n v="10"/>
    <x v="69"/>
    <x v="0"/>
    <n v="3013.92"/>
    <n v="0.41860000000000003"/>
    <x v="1"/>
    <s v="Cash"/>
    <n v="1"/>
    <s v="No"/>
  </r>
  <r>
    <s v="ORD00645"/>
    <d v="2025-10-10T00:00:00"/>
    <s v="2025"/>
    <n v="10"/>
    <x v="9"/>
    <d v="2025-10-17T00:00:00"/>
    <n v="7"/>
    <s v="CUST1378"/>
    <s v="Baiju Seshadri"/>
    <x v="1"/>
    <n v="61"/>
    <s v="Senior"/>
    <s v="Lucknow"/>
    <x v="0"/>
    <x v="0"/>
    <x v="3"/>
    <x v="6"/>
    <n v="7"/>
    <n v="1200"/>
    <n v="25"/>
    <x v="117"/>
    <x v="0"/>
    <n v="1350.81"/>
    <n v="0.2144142857142857"/>
    <x v="0"/>
    <s v="UPI"/>
    <n v="1"/>
    <s v="No"/>
  </r>
  <r>
    <s v="ORD00651"/>
    <d v="2025-10-31T00:00:00"/>
    <s v="2025"/>
    <n v="10"/>
    <x v="9"/>
    <d v="2025-11-07T00:00:00"/>
    <n v="7"/>
    <s v="CUST3089"/>
    <s v="Zaina Vora"/>
    <x v="0"/>
    <n v="46"/>
    <s v="Senior"/>
    <s v="Hyderabad"/>
    <x v="10"/>
    <x v="1"/>
    <x v="4"/>
    <x v="24"/>
    <n v="7"/>
    <n v="1200"/>
    <n v="0"/>
    <x v="172"/>
    <x v="0"/>
    <n v="3480.63"/>
    <n v="0.4143607142857143"/>
    <x v="0"/>
    <s v="UPI"/>
    <n v="1"/>
    <s v="No"/>
  </r>
  <r>
    <s v="ORD00653"/>
    <d v="2025-10-13T00:00:00"/>
    <s v="2025"/>
    <n v="10"/>
    <x v="9"/>
    <d v="2025-10-16T00:00:00"/>
    <n v="3"/>
    <s v="CUST1425"/>
    <s v="Indrans Sant"/>
    <x v="1"/>
    <n v="51"/>
    <s v="Senior"/>
    <s v="Ahmedabad"/>
    <x v="5"/>
    <x v="3"/>
    <x v="0"/>
    <x v="19"/>
    <n v="2"/>
    <n v="1200"/>
    <n v="0"/>
    <x v="64"/>
    <x v="0"/>
    <n v="1069.68"/>
    <n v="0.44570000000000004"/>
    <x v="2"/>
    <s v="Cash"/>
    <n v="1"/>
    <s v="No"/>
  </r>
  <r>
    <s v="ORD00654"/>
    <d v="2025-10-05T00:00:00"/>
    <s v="2025"/>
    <n v="10"/>
    <x v="9"/>
    <d v="2025-10-07T00:00:00"/>
    <n v="2"/>
    <s v="CUST9337"/>
    <s v="Trisha Hegde"/>
    <x v="1"/>
    <n v="40"/>
    <s v="Senior"/>
    <s v="Delhi"/>
    <x v="4"/>
    <x v="0"/>
    <x v="3"/>
    <x v="21"/>
    <n v="8"/>
    <n v="60"/>
    <n v="5"/>
    <x v="330"/>
    <x v="0"/>
    <n v="166.39"/>
    <n v="0.36489035087719296"/>
    <x v="0"/>
    <s v="Cash"/>
    <n v="1"/>
    <s v="Yes"/>
  </r>
  <r>
    <s v="ORD00667"/>
    <d v="2025-10-13T00:00:00"/>
    <s v="2025"/>
    <n v="10"/>
    <x v="9"/>
    <d v="2025-10-15T00:00:00"/>
    <n v="2"/>
    <s v="CUST6013"/>
    <s v="Ishita Barad"/>
    <x v="1"/>
    <n v="42"/>
    <s v="Senior"/>
    <s v="Kolkata"/>
    <x v="3"/>
    <x v="2"/>
    <x v="2"/>
    <x v="14"/>
    <n v="5"/>
    <n v="30000"/>
    <n v="20"/>
    <x v="267"/>
    <x v="1"/>
    <n v="50440.13"/>
    <n v="0.42033441666666665"/>
    <x v="1"/>
    <s v="UPI"/>
    <n v="1"/>
    <s v="No"/>
  </r>
  <r>
    <s v="ORD00670"/>
    <d v="2024-10-22T00:00:00"/>
    <s v="2024"/>
    <n v="10"/>
    <x v="9"/>
    <d v="2024-10-29T00:00:00"/>
    <n v="7"/>
    <s v="CUST5528"/>
    <s v="Indrans Dash"/>
    <x v="0"/>
    <n v="24"/>
    <s v="Senior"/>
    <s v="Bengaluru"/>
    <x v="1"/>
    <x v="1"/>
    <x v="1"/>
    <x v="5"/>
    <n v="1"/>
    <n v="2000"/>
    <n v="20"/>
    <x v="339"/>
    <x v="0"/>
    <n v="607.83000000000004"/>
    <n v="0.37989375000000003"/>
    <x v="0"/>
    <s v="UPI"/>
    <n v="2"/>
    <s v="No"/>
  </r>
  <r>
    <s v="ORD00674"/>
    <d v="2025-10-07T00:00:00"/>
    <s v="2025"/>
    <n v="10"/>
    <x v="9"/>
    <d v="2025-10-10T00:00:00"/>
    <n v="3"/>
    <s v="CUST3276"/>
    <s v="Charvi Thaman"/>
    <x v="0"/>
    <n v="37"/>
    <s v="Senior"/>
    <s v="Patna"/>
    <x v="9"/>
    <x v="2"/>
    <x v="1"/>
    <x v="1"/>
    <n v="6"/>
    <n v="40000"/>
    <n v="10"/>
    <x v="193"/>
    <x v="1"/>
    <n v="80152.91"/>
    <n v="0.37107828703703705"/>
    <x v="0"/>
    <s v="Cash"/>
    <n v="4"/>
    <s v="No"/>
  </r>
  <r>
    <s v="ORD00675"/>
    <d v="2024-10-04T00:00:00"/>
    <s v="2024"/>
    <n v="10"/>
    <x v="9"/>
    <d v="2024-10-09T00:00:00"/>
    <n v="5"/>
    <s v="CUST5909"/>
    <s v="Anay Seshadri"/>
    <x v="1"/>
    <n v="55"/>
    <s v="Senior"/>
    <s v="Hyderabad"/>
    <x v="10"/>
    <x v="1"/>
    <x v="0"/>
    <x v="0"/>
    <n v="3"/>
    <n v="2500"/>
    <n v="5"/>
    <x v="231"/>
    <x v="0"/>
    <n v="769.25"/>
    <n v="0.10796491228070175"/>
    <x v="1"/>
    <s v="Cash"/>
    <n v="3"/>
    <s v="No"/>
  </r>
  <r>
    <s v="ORD00681"/>
    <d v="2025-10-15T00:00:00"/>
    <s v="2025"/>
    <n v="10"/>
    <x v="9"/>
    <d v="2025-10-22T00:00:00"/>
    <n v="7"/>
    <s v="CUST5044"/>
    <s v="Armaan Arora"/>
    <x v="1"/>
    <n v="54"/>
    <s v="Senior"/>
    <s v="Jaipur"/>
    <x v="2"/>
    <x v="0"/>
    <x v="3"/>
    <x v="22"/>
    <n v="1"/>
    <n v="300"/>
    <n v="25"/>
    <x v="307"/>
    <x v="0"/>
    <n v="94.08"/>
    <n v="0.4181333333333333"/>
    <x v="1"/>
    <s v="UPI"/>
    <n v="4"/>
    <s v="No"/>
  </r>
  <r>
    <s v="ORD00735"/>
    <d v="2024-10-15T00:00:00"/>
    <s v="2024"/>
    <n v="10"/>
    <x v="9"/>
    <d v="2024-10-18T00:00:00"/>
    <n v="3"/>
    <s v="CUST2040"/>
    <s v="Vedika Karnik"/>
    <x v="0"/>
    <n v="43"/>
    <s v="Senior"/>
    <s v="Patna"/>
    <x v="9"/>
    <x v="2"/>
    <x v="1"/>
    <x v="1"/>
    <n v="8"/>
    <n v="40000"/>
    <n v="0"/>
    <x v="334"/>
    <x v="1"/>
    <n v="85883.08"/>
    <n v="0.26838462499999999"/>
    <x v="1"/>
    <s v="Card"/>
    <n v="5"/>
    <s v="No"/>
  </r>
  <r>
    <s v="ORD00738"/>
    <d v="2025-10-02T00:00:00"/>
    <s v="2025"/>
    <n v="10"/>
    <x v="9"/>
    <d v="2025-10-09T00:00:00"/>
    <n v="7"/>
    <s v="CUST5807"/>
    <s v="Zaina Shukla"/>
    <x v="1"/>
    <n v="26"/>
    <s v="Senior"/>
    <s v="Kolkata"/>
    <x v="3"/>
    <x v="2"/>
    <x v="3"/>
    <x v="17"/>
    <n v="6"/>
    <n v="450"/>
    <n v="20"/>
    <x v="70"/>
    <x v="0"/>
    <n v="565.11"/>
    <n v="0.261625"/>
    <x v="1"/>
    <s v="Card"/>
    <n v="2"/>
    <s v="No"/>
  </r>
  <r>
    <s v="ORD00745"/>
    <d v="2024-10-25T00:00:00"/>
    <s v="2024"/>
    <n v="10"/>
    <x v="9"/>
    <d v="2024-10-28T00:00:00"/>
    <n v="3"/>
    <s v="CUST9711"/>
    <s v="Alisha Ramachandran"/>
    <x v="1"/>
    <n v="48"/>
    <s v="Senior"/>
    <s v="Kolkata"/>
    <x v="3"/>
    <x v="2"/>
    <x v="2"/>
    <x v="14"/>
    <n v="1"/>
    <n v="30000"/>
    <n v="25"/>
    <x v="208"/>
    <x v="1"/>
    <n v="6080.67"/>
    <n v="0.27025199999999999"/>
    <x v="2"/>
    <s v="UPI"/>
    <n v="2"/>
    <s v="No"/>
  </r>
  <r>
    <s v="ORD00751"/>
    <d v="2025-10-26T00:00:00"/>
    <s v="2025"/>
    <n v="10"/>
    <x v="9"/>
    <d v="2025-10-28T00:00:00"/>
    <n v="2"/>
    <s v="CUST2230"/>
    <s v="Shalv Dass"/>
    <x v="1"/>
    <n v="26"/>
    <s v="Senior"/>
    <s v="Lucknow"/>
    <x v="0"/>
    <x v="0"/>
    <x v="4"/>
    <x v="16"/>
    <n v="7"/>
    <n v="800"/>
    <n v="15"/>
    <x v="126"/>
    <x v="0"/>
    <n v="1510.43"/>
    <n v="0.31731722689075631"/>
    <x v="0"/>
    <s v="Cash"/>
    <n v="3"/>
    <s v="No"/>
  </r>
  <r>
    <s v="ORD00756"/>
    <d v="2025-10-28T00:00:00"/>
    <s v="2025"/>
    <n v="10"/>
    <x v="9"/>
    <d v="2025-10-29T00:00:00"/>
    <n v="1"/>
    <s v="CUST8185"/>
    <s v="Advik Guha"/>
    <x v="1"/>
    <n v="28"/>
    <s v="Senior"/>
    <s v="Chennai"/>
    <x v="6"/>
    <x v="1"/>
    <x v="4"/>
    <x v="13"/>
    <n v="1"/>
    <n v="4500"/>
    <n v="10"/>
    <x v="24"/>
    <x v="0"/>
    <n v="570.03"/>
    <n v="0.14074814814814815"/>
    <x v="0"/>
    <s v="Card"/>
    <n v="2"/>
    <s v="No"/>
  </r>
  <r>
    <s v="ORD00783"/>
    <d v="2025-10-15T00:00:00"/>
    <s v="2025"/>
    <n v="10"/>
    <x v="9"/>
    <d v="2025-10-21T00:00:00"/>
    <n v="6"/>
    <s v="CUST2841"/>
    <s v="Mannat Lad"/>
    <x v="1"/>
    <n v="28"/>
    <s v="Senior"/>
    <s v="Bengaluru"/>
    <x v="1"/>
    <x v="1"/>
    <x v="2"/>
    <x v="3"/>
    <n v="5"/>
    <n v="7000"/>
    <n v="10"/>
    <x v="103"/>
    <x v="1"/>
    <n v="13333.9"/>
    <n v="0.42329841269841267"/>
    <x v="2"/>
    <s v="Card"/>
    <n v="3"/>
    <s v="No"/>
  </r>
  <r>
    <s v="ORD00793"/>
    <d v="2025-10-11T00:00:00"/>
    <s v="2025"/>
    <n v="10"/>
    <x v="9"/>
    <d v="2025-10-17T00:00:00"/>
    <n v="6"/>
    <s v="CUST3295"/>
    <s v="Fateh Khurana"/>
    <x v="1"/>
    <n v="48"/>
    <s v="Senior"/>
    <s v="Delhi"/>
    <x v="4"/>
    <x v="0"/>
    <x v="4"/>
    <x v="13"/>
    <n v="1"/>
    <n v="4500"/>
    <n v="10"/>
    <x v="24"/>
    <x v="0"/>
    <n v="1664.78"/>
    <n v="0.41105679012345681"/>
    <x v="2"/>
    <s v="Cash"/>
    <n v="1"/>
    <s v="No"/>
  </r>
  <r>
    <s v="ORD00804"/>
    <d v="2024-10-31T00:00:00"/>
    <s v="2024"/>
    <n v="10"/>
    <x v="9"/>
    <d v="2024-11-01T00:00:00"/>
    <n v="1"/>
    <s v="CUST5589"/>
    <s v="Amira Date"/>
    <x v="1"/>
    <n v="40"/>
    <s v="Senior"/>
    <s v="Bengaluru"/>
    <x v="1"/>
    <x v="1"/>
    <x v="1"/>
    <x v="10"/>
    <n v="8"/>
    <n v="25000"/>
    <n v="10"/>
    <x v="152"/>
    <x v="1"/>
    <n v="18872.97"/>
    <n v="0.10484983333333334"/>
    <x v="0"/>
    <s v="Cash"/>
    <n v="3"/>
    <s v="No"/>
  </r>
  <r>
    <s v="ORD00810"/>
    <d v="2025-10-20T00:00:00"/>
    <s v="2025"/>
    <n v="10"/>
    <x v="9"/>
    <d v="2025-10-27T00:00:00"/>
    <n v="7"/>
    <s v="CUST7230"/>
    <s v="Saira Sethi"/>
    <x v="0"/>
    <n v="41"/>
    <s v="Senior"/>
    <s v="Delhi"/>
    <x v="4"/>
    <x v="0"/>
    <x v="3"/>
    <x v="20"/>
    <n v="1"/>
    <n v="1500"/>
    <n v="5"/>
    <x v="308"/>
    <x v="0"/>
    <n v="208.32"/>
    <n v="0.14618947368421051"/>
    <x v="1"/>
    <s v="Card"/>
    <n v="4"/>
    <s v="No"/>
  </r>
  <r>
    <s v="ORD00816"/>
    <d v="2025-10-13T00:00:00"/>
    <s v="2025"/>
    <n v="10"/>
    <x v="9"/>
    <d v="2025-10-18T00:00:00"/>
    <n v="5"/>
    <s v="CUST1235"/>
    <s v="Uthkarsh Sandhu"/>
    <x v="1"/>
    <n v="41"/>
    <s v="Senior"/>
    <s v="Hyderabad"/>
    <x v="10"/>
    <x v="1"/>
    <x v="4"/>
    <x v="8"/>
    <n v="2"/>
    <n v="3500"/>
    <n v="25"/>
    <x v="98"/>
    <x v="0"/>
    <n v="1445.35"/>
    <n v="0.27530476190476189"/>
    <x v="0"/>
    <s v="UPI"/>
    <n v="4"/>
    <s v="No"/>
  </r>
  <r>
    <s v="ORD00842"/>
    <d v="2024-10-30T00:00:00"/>
    <s v="2024"/>
    <n v="10"/>
    <x v="9"/>
    <d v="2024-11-06T00:00:00"/>
    <n v="7"/>
    <s v="CUST7126"/>
    <s v="Tarini Goel"/>
    <x v="0"/>
    <n v="19"/>
    <s v="Teen"/>
    <s v="Mumbai"/>
    <x v="7"/>
    <x v="3"/>
    <x v="1"/>
    <x v="2"/>
    <n v="3"/>
    <n v="55000"/>
    <n v="0"/>
    <x v="105"/>
    <x v="1"/>
    <n v="16873.04"/>
    <n v="0.1022608484848485"/>
    <x v="2"/>
    <s v="Card"/>
    <n v="4"/>
    <s v="No"/>
  </r>
  <r>
    <s v="ORD00864"/>
    <d v="2025-10-15T00:00:00"/>
    <s v="2025"/>
    <n v="10"/>
    <x v="9"/>
    <d v="2025-10-16T00:00:00"/>
    <n v="1"/>
    <s v="CUST5119"/>
    <s v="Rati Mani"/>
    <x v="0"/>
    <n v="40"/>
    <s v="Senior"/>
    <s v="Pune"/>
    <x v="7"/>
    <x v="3"/>
    <x v="0"/>
    <x v="11"/>
    <n v="3"/>
    <n v="4000"/>
    <n v="0"/>
    <x v="35"/>
    <x v="1"/>
    <n v="2404.5700000000002"/>
    <n v="0.20038083333333334"/>
    <x v="2"/>
    <s v="UPI"/>
    <n v="2"/>
    <s v="No"/>
  </r>
  <r>
    <s v="ORD00865"/>
    <d v="2024-10-18T00:00:00"/>
    <s v="2024"/>
    <n v="10"/>
    <x v="9"/>
    <d v="2024-10-23T00:00:00"/>
    <n v="5"/>
    <s v="CUST2322"/>
    <s v="Aniruddh Bedi"/>
    <x v="1"/>
    <n v="32"/>
    <s v="Senior"/>
    <s v="Hyderabad"/>
    <x v="10"/>
    <x v="1"/>
    <x v="3"/>
    <x v="17"/>
    <n v="4"/>
    <n v="450"/>
    <n v="25"/>
    <x v="27"/>
    <x v="0"/>
    <n v="306.5"/>
    <n v="0.22703703703703704"/>
    <x v="2"/>
    <s v="UPI"/>
    <n v="4"/>
    <s v="No"/>
  </r>
  <r>
    <s v="ORD00886"/>
    <d v="2025-10-20T00:00:00"/>
    <s v="2025"/>
    <n v="10"/>
    <x v="9"/>
    <d v="2025-10-25T00:00:00"/>
    <n v="5"/>
    <s v="CUST3258"/>
    <s v="Parinaaz Thakkar"/>
    <x v="0"/>
    <n v="46"/>
    <s v="Senior"/>
    <s v="Delhi"/>
    <x v="4"/>
    <x v="0"/>
    <x v="3"/>
    <x v="6"/>
    <n v="2"/>
    <n v="1200"/>
    <n v="5"/>
    <x v="256"/>
    <x v="0"/>
    <n v="401.65"/>
    <n v="0.17616228070175438"/>
    <x v="0"/>
    <s v="Card"/>
    <n v="3"/>
    <s v="No"/>
  </r>
  <r>
    <s v="ORD00904"/>
    <d v="2025-10-09T00:00:00"/>
    <s v="2025"/>
    <n v="10"/>
    <x v="9"/>
    <d v="2025-10-12T00:00:00"/>
    <n v="3"/>
    <s v="CUST1202"/>
    <s v="Ira Shankar"/>
    <x v="0"/>
    <n v="37"/>
    <s v="Senior"/>
    <s v="Kolkata"/>
    <x v="3"/>
    <x v="2"/>
    <x v="4"/>
    <x v="8"/>
    <n v="3"/>
    <n v="3500"/>
    <n v="15"/>
    <x v="470"/>
    <x v="0"/>
    <n v="2570.8200000000002"/>
    <n v="0.28804705882352943"/>
    <x v="2"/>
    <s v="UPI"/>
    <n v="4"/>
    <s v="Yes"/>
  </r>
  <r>
    <s v="ORD00923"/>
    <d v="2025-10-11T00:00:00"/>
    <s v="2025"/>
    <n v="10"/>
    <x v="9"/>
    <d v="2025-10-16T00:00:00"/>
    <n v="5"/>
    <s v="CUST2738"/>
    <s v="Emir Hans"/>
    <x v="0"/>
    <n v="60"/>
    <s v="Senior"/>
    <s v="Pune"/>
    <x v="7"/>
    <x v="3"/>
    <x v="2"/>
    <x v="3"/>
    <n v="4"/>
    <n v="7000"/>
    <n v="20"/>
    <x v="213"/>
    <x v="1"/>
    <n v="3503.89"/>
    <n v="0.15642366071428571"/>
    <x v="2"/>
    <s v="Cash"/>
    <n v="2"/>
    <s v="Yes"/>
  </r>
  <r>
    <s v="ORD00938"/>
    <d v="2025-10-30T00:00:00"/>
    <s v="2025"/>
    <n v="10"/>
    <x v="9"/>
    <d v="2025-11-06T00:00:00"/>
    <n v="7"/>
    <s v="CUST5051"/>
    <s v="Vidur Gandhi"/>
    <x v="0"/>
    <n v="35"/>
    <s v="Senior"/>
    <s v="Patna"/>
    <x v="9"/>
    <x v="2"/>
    <x v="1"/>
    <x v="1"/>
    <n v="7"/>
    <n v="40000"/>
    <n v="5"/>
    <x v="380"/>
    <x v="1"/>
    <n v="43516.65"/>
    <n v="0.16359642857142859"/>
    <x v="2"/>
    <s v="Card"/>
    <n v="3"/>
    <s v="No"/>
  </r>
  <r>
    <s v="ORD00953"/>
    <d v="2025-10-29T00:00:00"/>
    <s v="2025"/>
    <n v="10"/>
    <x v="9"/>
    <d v="2025-10-31T00:00:00"/>
    <n v="2"/>
    <s v="CUST9557"/>
    <s v="Ryan Sankaran"/>
    <x v="1"/>
    <n v="39"/>
    <s v="Senior"/>
    <s v="Kolkata"/>
    <x v="3"/>
    <x v="2"/>
    <x v="0"/>
    <x v="11"/>
    <n v="5"/>
    <n v="4000"/>
    <n v="25"/>
    <x v="107"/>
    <x v="1"/>
    <n v="2175.48"/>
    <n v="0.14503199999999999"/>
    <x v="2"/>
    <s v="Card"/>
    <n v="4"/>
    <s v="No"/>
  </r>
  <r>
    <s v="ORD00958"/>
    <d v="2025-10-31T00:00:00"/>
    <s v="2025"/>
    <n v="10"/>
    <x v="9"/>
    <d v="2025-11-01T00:00:00"/>
    <n v="1"/>
    <s v="CUST4208"/>
    <s v="Renee Chowdhury"/>
    <x v="1"/>
    <n v="41"/>
    <s v="Senior"/>
    <s v="Lucknow"/>
    <x v="0"/>
    <x v="0"/>
    <x v="2"/>
    <x v="3"/>
    <n v="5"/>
    <n v="7000"/>
    <n v="10"/>
    <x v="103"/>
    <x v="1"/>
    <n v="13137.45"/>
    <n v="0.4170619047619048"/>
    <x v="1"/>
    <s v="Card"/>
    <n v="3"/>
    <s v="No"/>
  </r>
  <r>
    <s v="ORD00969"/>
    <d v="2025-10-20T00:00:00"/>
    <s v="2025"/>
    <n v="10"/>
    <x v="9"/>
    <d v="2025-10-26T00:00:00"/>
    <n v="6"/>
    <s v="CUST5729"/>
    <s v="Diya Bal"/>
    <x v="0"/>
    <n v="39"/>
    <s v="Senior"/>
    <s v="Patna"/>
    <x v="9"/>
    <x v="2"/>
    <x v="0"/>
    <x v="11"/>
    <n v="5"/>
    <n v="4000"/>
    <n v="0"/>
    <x v="245"/>
    <x v="1"/>
    <n v="5407.09"/>
    <n v="0.2703545"/>
    <x v="0"/>
    <s v="UPI"/>
    <n v="2"/>
    <s v="No"/>
  </r>
  <r>
    <s v="ORD00979"/>
    <d v="2025-10-20T00:00:00"/>
    <s v="2025"/>
    <n v="10"/>
    <x v="9"/>
    <d v="2025-10-23T00:00:00"/>
    <n v="3"/>
    <s v="CUST9215"/>
    <s v="Renee Golla"/>
    <x v="0"/>
    <n v="57"/>
    <s v="Senior"/>
    <s v="Kolkata"/>
    <x v="3"/>
    <x v="2"/>
    <x v="3"/>
    <x v="6"/>
    <n v="4"/>
    <n v="1200"/>
    <n v="5"/>
    <x v="47"/>
    <x v="0"/>
    <n v="1254.08"/>
    <n v="0.27501754385964911"/>
    <x v="0"/>
    <s v="Card"/>
    <n v="1"/>
    <s v="No"/>
  </r>
  <r>
    <s v="ORD00989"/>
    <d v="2024-10-11T00:00:00"/>
    <s v="2024"/>
    <n v="10"/>
    <x v="9"/>
    <d v="2024-10-17T00:00:00"/>
    <n v="6"/>
    <s v="CUST5208"/>
    <s v="Madhav Dani"/>
    <x v="0"/>
    <n v="45"/>
    <s v="Senior"/>
    <s v="Bengaluru"/>
    <x v="1"/>
    <x v="1"/>
    <x v="2"/>
    <x v="12"/>
    <n v="5"/>
    <n v="25000"/>
    <n v="10"/>
    <x v="21"/>
    <x v="1"/>
    <n v="26386.48"/>
    <n v="0.23454648888888888"/>
    <x v="2"/>
    <s v="Cash"/>
    <n v="5"/>
    <s v="No"/>
  </r>
  <r>
    <s v="ORD00994"/>
    <d v="2025-10-18T00:00:00"/>
    <s v="2025"/>
    <n v="10"/>
    <x v="9"/>
    <d v="2025-10-20T00:00:00"/>
    <n v="2"/>
    <s v="CUST9720"/>
    <s v="Miraan Sha"/>
    <x v="0"/>
    <n v="61"/>
    <s v="Senior"/>
    <s v="Delhi"/>
    <x v="4"/>
    <x v="0"/>
    <x v="4"/>
    <x v="13"/>
    <n v="1"/>
    <n v="4500"/>
    <n v="25"/>
    <x v="198"/>
    <x v="0"/>
    <n v="511.98"/>
    <n v="0.15169777777777779"/>
    <x v="1"/>
    <s v="UPI"/>
    <n v="1"/>
    <s v="No"/>
  </r>
  <r>
    <s v="ORD01011"/>
    <d v="2025-10-22T00:00:00"/>
    <s v="2025"/>
    <n v="10"/>
    <x v="9"/>
    <d v="2025-10-26T00:00:00"/>
    <n v="4"/>
    <s v="CUST3791"/>
    <s v="Nehmat D’Alia"/>
    <x v="1"/>
    <n v="59"/>
    <s v="Senior"/>
    <s v="Chennai"/>
    <x v="6"/>
    <x v="1"/>
    <x v="0"/>
    <x v="11"/>
    <n v="6"/>
    <n v="4000"/>
    <n v="20"/>
    <x v="5"/>
    <x v="1"/>
    <n v="6124.28"/>
    <n v="0.31897291666666666"/>
    <x v="1"/>
    <s v="UPI"/>
    <n v="4"/>
    <s v="No"/>
  </r>
  <r>
    <s v="ORD01025"/>
    <d v="2025-10-04T00:00:00"/>
    <s v="2025"/>
    <n v="10"/>
    <x v="9"/>
    <d v="2025-10-08T00:00:00"/>
    <n v="4"/>
    <s v="CUST7834"/>
    <s v="Ehsaan Ravi"/>
    <x v="0"/>
    <n v="43"/>
    <s v="Senior"/>
    <s v="Hyderabad"/>
    <x v="10"/>
    <x v="1"/>
    <x v="3"/>
    <x v="17"/>
    <n v="3"/>
    <n v="450"/>
    <n v="15"/>
    <x v="273"/>
    <x v="0"/>
    <n v="208.31"/>
    <n v="0.18153376906318083"/>
    <x v="2"/>
    <s v="Card"/>
    <n v="1"/>
    <s v="No"/>
  </r>
  <r>
    <s v="ORD01054"/>
    <d v="2024-10-14T00:00:00"/>
    <s v="2024"/>
    <n v="10"/>
    <x v="9"/>
    <d v="2024-10-17T00:00:00"/>
    <n v="3"/>
    <s v="CUST6586"/>
    <s v="Ishita Lal"/>
    <x v="1"/>
    <n v="53"/>
    <s v="Senior"/>
    <s v="Jaipur"/>
    <x v="2"/>
    <x v="0"/>
    <x v="1"/>
    <x v="5"/>
    <n v="5"/>
    <n v="2000"/>
    <n v="0"/>
    <x v="435"/>
    <x v="0"/>
    <n v="1763.16"/>
    <n v="0.176316"/>
    <x v="1"/>
    <s v="Card"/>
    <n v="4"/>
    <s v="No"/>
  </r>
  <r>
    <s v="ORD01056"/>
    <d v="2025-10-04T00:00:00"/>
    <s v="2025"/>
    <n v="10"/>
    <x v="9"/>
    <d v="2025-10-06T00:00:00"/>
    <n v="2"/>
    <s v="CUST7513"/>
    <s v="Zoya Sahota"/>
    <x v="0"/>
    <n v="27"/>
    <s v="Senior"/>
    <s v="Bhubaneswar"/>
    <x v="8"/>
    <x v="2"/>
    <x v="2"/>
    <x v="3"/>
    <n v="4"/>
    <n v="7000"/>
    <n v="25"/>
    <x v="9"/>
    <x v="1"/>
    <n v="3977.22"/>
    <n v="0.18939142857142857"/>
    <x v="2"/>
    <s v="Cash"/>
    <n v="5"/>
    <s v="No"/>
  </r>
  <r>
    <s v="ORD01074"/>
    <d v="2024-10-25T00:00:00"/>
    <s v="2024"/>
    <n v="10"/>
    <x v="9"/>
    <d v="2024-10-28T00:00:00"/>
    <n v="3"/>
    <s v="CUST9729"/>
    <s v="Krish Savant"/>
    <x v="1"/>
    <n v="43"/>
    <s v="Senior"/>
    <s v="Chennai"/>
    <x v="6"/>
    <x v="1"/>
    <x v="3"/>
    <x v="6"/>
    <n v="5"/>
    <n v="1200"/>
    <n v="20"/>
    <x v="7"/>
    <x v="0"/>
    <n v="1202.22"/>
    <n v="0.25046250000000003"/>
    <x v="2"/>
    <s v="UPI"/>
    <n v="1"/>
    <s v="No"/>
  </r>
  <r>
    <s v="ORD01077"/>
    <d v="2024-10-22T00:00:00"/>
    <s v="2024"/>
    <n v="10"/>
    <x v="9"/>
    <d v="2024-10-24T00:00:00"/>
    <n v="2"/>
    <s v="CUST9496"/>
    <s v="Stuvan Salvi"/>
    <x v="1"/>
    <n v="58"/>
    <s v="Senior"/>
    <s v="Kolkata"/>
    <x v="3"/>
    <x v="2"/>
    <x v="3"/>
    <x v="17"/>
    <n v="6"/>
    <n v="450"/>
    <n v="10"/>
    <x v="429"/>
    <x v="0"/>
    <n v="726.67"/>
    <n v="0.29904115226337447"/>
    <x v="2"/>
    <s v="UPI"/>
    <n v="3"/>
    <s v="No"/>
  </r>
  <r>
    <s v="ORD01110"/>
    <d v="2024-10-13T00:00:00"/>
    <s v="2024"/>
    <n v="10"/>
    <x v="9"/>
    <d v="2024-10-19T00:00:00"/>
    <n v="6"/>
    <s v="CUST9037"/>
    <s v="Mannat Hayre"/>
    <x v="1"/>
    <n v="40"/>
    <s v="Senior"/>
    <s v="Bhubaneswar"/>
    <x v="8"/>
    <x v="2"/>
    <x v="3"/>
    <x v="22"/>
    <n v="3"/>
    <n v="300"/>
    <n v="15"/>
    <x v="74"/>
    <x v="0"/>
    <n v="200.61"/>
    <n v="0.26223529411764707"/>
    <x v="0"/>
    <s v="Cash"/>
    <n v="3"/>
    <s v="No"/>
  </r>
  <r>
    <s v="ORD01112"/>
    <d v="2025-10-05T00:00:00"/>
    <s v="2025"/>
    <n v="10"/>
    <x v="9"/>
    <d v="2025-10-09T00:00:00"/>
    <n v="4"/>
    <s v="CUST3048"/>
    <s v="Lakshay Tara"/>
    <x v="1"/>
    <n v="31"/>
    <s v="Senior"/>
    <s v="Delhi"/>
    <x v="4"/>
    <x v="0"/>
    <x v="3"/>
    <x v="22"/>
    <n v="8"/>
    <n v="300"/>
    <n v="25"/>
    <x v="100"/>
    <x v="0"/>
    <n v="525.04"/>
    <n v="0.29168888888888889"/>
    <x v="0"/>
    <s v="UPI"/>
    <n v="4"/>
    <s v="No"/>
  </r>
  <r>
    <s v="ORD01133"/>
    <d v="2025-10-22T00:00:00"/>
    <s v="2025"/>
    <n v="10"/>
    <x v="9"/>
    <d v="2025-10-23T00:00:00"/>
    <n v="1"/>
    <s v="CUST2241"/>
    <s v="Dhruv Bose"/>
    <x v="0"/>
    <n v="29"/>
    <s v="Senior"/>
    <s v="Ahmedabad"/>
    <x v="5"/>
    <x v="3"/>
    <x v="2"/>
    <x v="15"/>
    <n v="7"/>
    <n v="15000"/>
    <n v="25"/>
    <x v="456"/>
    <x v="1"/>
    <n v="12394.14"/>
    <n v="0.15738590476190475"/>
    <x v="1"/>
    <s v="Cash"/>
    <n v="3"/>
    <s v="No"/>
  </r>
  <r>
    <s v="ORD01177"/>
    <d v="2025-10-22T00:00:00"/>
    <s v="2025"/>
    <n v="10"/>
    <x v="9"/>
    <d v="2025-10-23T00:00:00"/>
    <n v="1"/>
    <s v="CUST1265"/>
    <s v="Kiara Varma"/>
    <x v="0"/>
    <n v="36"/>
    <s v="Senior"/>
    <s v="Bengaluru"/>
    <x v="1"/>
    <x v="1"/>
    <x v="2"/>
    <x v="15"/>
    <n v="2"/>
    <n v="15000"/>
    <n v="0"/>
    <x v="80"/>
    <x v="1"/>
    <n v="10838.94"/>
    <n v="0.36129800000000001"/>
    <x v="0"/>
    <s v="Cash"/>
    <n v="1"/>
    <s v="No"/>
  </r>
  <r>
    <s v="ORD01180"/>
    <d v="2025-10-20T00:00:00"/>
    <s v="2025"/>
    <n v="10"/>
    <x v="9"/>
    <d v="2025-10-26T00:00:00"/>
    <n v="6"/>
    <s v="CUST6751"/>
    <s v="Anya Roy"/>
    <x v="1"/>
    <n v="19"/>
    <s v="Teen"/>
    <s v="Delhi"/>
    <x v="4"/>
    <x v="0"/>
    <x v="1"/>
    <x v="1"/>
    <n v="2"/>
    <n v="40000"/>
    <n v="15"/>
    <x v="398"/>
    <x v="1"/>
    <n v="24598.68"/>
    <n v="0.36174529411764705"/>
    <x v="1"/>
    <s v="Cash"/>
    <n v="1"/>
    <s v="Yes"/>
  </r>
  <r>
    <s v="ORD01198"/>
    <d v="2025-10-17T00:00:00"/>
    <s v="2025"/>
    <n v="10"/>
    <x v="9"/>
    <d v="2025-10-19T00:00:00"/>
    <n v="2"/>
    <s v="CUST6129"/>
    <s v="Oorja Dugar"/>
    <x v="1"/>
    <n v="33"/>
    <s v="Senior"/>
    <s v="Kolkata"/>
    <x v="3"/>
    <x v="2"/>
    <x v="2"/>
    <x v="14"/>
    <n v="5"/>
    <n v="30000"/>
    <n v="5"/>
    <x v="268"/>
    <x v="1"/>
    <n v="22941.46"/>
    <n v="0.16099270175438596"/>
    <x v="0"/>
    <s v="UPI"/>
    <n v="5"/>
    <s v="No"/>
  </r>
  <r>
    <s v="ORD01211"/>
    <d v="2025-10-11T00:00:00"/>
    <s v="2025"/>
    <n v="10"/>
    <x v="9"/>
    <d v="2025-10-18T00:00:00"/>
    <n v="7"/>
    <s v="CUST7187"/>
    <s v="Mannat Desai"/>
    <x v="0"/>
    <n v="43"/>
    <s v="Senior"/>
    <s v="Mumbai"/>
    <x v="7"/>
    <x v="3"/>
    <x v="2"/>
    <x v="14"/>
    <n v="6"/>
    <n v="30000"/>
    <n v="15"/>
    <x v="169"/>
    <x v="1"/>
    <n v="54169.71"/>
    <n v="0.35405039215686274"/>
    <x v="0"/>
    <s v="Cash"/>
    <n v="3"/>
    <s v="No"/>
  </r>
  <r>
    <s v="ORD01220"/>
    <d v="2024-10-11T00:00:00"/>
    <s v="2024"/>
    <n v="10"/>
    <x v="9"/>
    <d v="2024-10-15T00:00:00"/>
    <n v="4"/>
    <s v="CUST5027"/>
    <s v="Myra Ahluwalia"/>
    <x v="1"/>
    <n v="29"/>
    <s v="Senior"/>
    <s v="Patna"/>
    <x v="9"/>
    <x v="2"/>
    <x v="1"/>
    <x v="10"/>
    <n v="3"/>
    <n v="25000"/>
    <n v="25"/>
    <x v="14"/>
    <x v="1"/>
    <n v="13381.66"/>
    <n v="0.23789617777777777"/>
    <x v="0"/>
    <s v="Card"/>
    <n v="1"/>
    <s v="Yes"/>
  </r>
  <r>
    <s v="ORD01230"/>
    <d v="2025-10-25T00:00:00"/>
    <s v="2025"/>
    <n v="10"/>
    <x v="9"/>
    <d v="2025-10-31T00:00:00"/>
    <n v="6"/>
    <s v="CUST5376"/>
    <s v="Damini Singh"/>
    <x v="0"/>
    <n v="27"/>
    <s v="Senior"/>
    <s v="Mumbai"/>
    <x v="7"/>
    <x v="3"/>
    <x v="1"/>
    <x v="18"/>
    <n v="7"/>
    <n v="18000"/>
    <n v="10"/>
    <x v="488"/>
    <x v="1"/>
    <n v="35376.29"/>
    <n v="0.31196022927689593"/>
    <x v="2"/>
    <s v="Card"/>
    <n v="1"/>
    <s v="Yes"/>
  </r>
  <r>
    <s v="ORD01233"/>
    <d v="2024-10-26T00:00:00"/>
    <s v="2024"/>
    <n v="10"/>
    <x v="9"/>
    <d v="2024-10-29T00:00:00"/>
    <n v="3"/>
    <s v="CUST9977"/>
    <s v="Sahil Chandran"/>
    <x v="1"/>
    <n v="58"/>
    <s v="Senior"/>
    <s v="Bhubaneswar"/>
    <x v="8"/>
    <x v="2"/>
    <x v="4"/>
    <x v="24"/>
    <n v="3"/>
    <n v="1200"/>
    <n v="25"/>
    <x v="31"/>
    <x v="0"/>
    <n v="570.54999999999995"/>
    <n v="0.21131481481481479"/>
    <x v="0"/>
    <s v="Cash"/>
    <n v="5"/>
    <s v="No"/>
  </r>
  <r>
    <s v="ORD01234"/>
    <d v="2025-10-22T00:00:00"/>
    <s v="2025"/>
    <n v="10"/>
    <x v="9"/>
    <d v="2025-10-29T00:00:00"/>
    <n v="7"/>
    <s v="CUST5018"/>
    <s v="Aarna Kumar"/>
    <x v="0"/>
    <n v="19"/>
    <s v="Teen"/>
    <s v="Delhi"/>
    <x v="4"/>
    <x v="0"/>
    <x v="3"/>
    <x v="17"/>
    <n v="6"/>
    <n v="450"/>
    <n v="20"/>
    <x v="70"/>
    <x v="0"/>
    <n v="744.77"/>
    <n v="0.34480092592592593"/>
    <x v="1"/>
    <s v="UPI"/>
    <n v="4"/>
    <s v="Yes"/>
  </r>
  <r>
    <s v="ORD01247"/>
    <d v="2024-10-12T00:00:00"/>
    <s v="2024"/>
    <n v="10"/>
    <x v="9"/>
    <d v="2024-10-14T00:00:00"/>
    <n v="2"/>
    <s v="CUST9152"/>
    <s v="Khushi Bajwa"/>
    <x v="1"/>
    <n v="60"/>
    <s v="Senior"/>
    <s v="Delhi"/>
    <x v="4"/>
    <x v="0"/>
    <x v="4"/>
    <x v="13"/>
    <n v="3"/>
    <n v="4500"/>
    <n v="10"/>
    <x v="447"/>
    <x v="1"/>
    <n v="2298.19"/>
    <n v="0.1891514403292181"/>
    <x v="1"/>
    <s v="Cash"/>
    <n v="4"/>
    <s v="No"/>
  </r>
  <r>
    <s v="ORD01253"/>
    <d v="2025-10-31T00:00:00"/>
    <s v="2025"/>
    <n v="10"/>
    <x v="9"/>
    <d v="2025-11-03T00:00:00"/>
    <n v="3"/>
    <s v="CUST7468"/>
    <s v="Riaan Viswanathan"/>
    <x v="1"/>
    <n v="18"/>
    <s v="Teen"/>
    <s v="Lucknow"/>
    <x v="0"/>
    <x v="0"/>
    <x v="2"/>
    <x v="3"/>
    <n v="4"/>
    <n v="7000"/>
    <n v="15"/>
    <x v="286"/>
    <x v="1"/>
    <n v="8719.2999999999993"/>
    <n v="0.36635714285714283"/>
    <x v="2"/>
    <s v="UPI"/>
    <n v="1"/>
    <s v="No"/>
  </r>
  <r>
    <s v="ORD01269"/>
    <d v="2025-10-19T00:00:00"/>
    <s v="2025"/>
    <n v="10"/>
    <x v="9"/>
    <d v="2025-10-23T00:00:00"/>
    <n v="4"/>
    <s v="CUST2523"/>
    <s v="Zain Malhotra"/>
    <x v="1"/>
    <n v="35"/>
    <s v="Senior"/>
    <s v="Patna"/>
    <x v="9"/>
    <x v="2"/>
    <x v="1"/>
    <x v="10"/>
    <n v="2"/>
    <n v="25000"/>
    <n v="0"/>
    <x v="183"/>
    <x v="1"/>
    <n v="5892.78"/>
    <n v="0.11785559999999999"/>
    <x v="0"/>
    <s v="Card"/>
    <n v="5"/>
    <s v="Yes"/>
  </r>
  <r>
    <s v="ORD01289"/>
    <d v="2024-10-07T00:00:00"/>
    <s v="2024"/>
    <n v="10"/>
    <x v="9"/>
    <d v="2024-10-14T00:00:00"/>
    <n v="7"/>
    <s v="CUST7747"/>
    <s v="Pari Buch"/>
    <x v="1"/>
    <n v="24"/>
    <s v="Senior"/>
    <s v="Bengaluru"/>
    <x v="1"/>
    <x v="1"/>
    <x v="0"/>
    <x v="11"/>
    <n v="4"/>
    <n v="4000"/>
    <n v="20"/>
    <x v="158"/>
    <x v="1"/>
    <n v="4516.04"/>
    <n v="0.35281562500000002"/>
    <x v="0"/>
    <s v="UPI"/>
    <n v="4"/>
    <s v="No"/>
  </r>
  <r>
    <s v="ORD01290"/>
    <d v="2024-10-06T00:00:00"/>
    <s v="2024"/>
    <n v="10"/>
    <x v="9"/>
    <d v="2024-10-11T00:00:00"/>
    <n v="5"/>
    <s v="CUST3691"/>
    <s v="Lakshit Hari"/>
    <x v="0"/>
    <n v="65"/>
    <s v="Senior"/>
    <s v="Bengaluru"/>
    <x v="1"/>
    <x v="1"/>
    <x v="0"/>
    <x v="0"/>
    <n v="5"/>
    <n v="2500"/>
    <n v="5"/>
    <x v="270"/>
    <x v="1"/>
    <n v="4628.59"/>
    <n v="0.38977600000000001"/>
    <x v="2"/>
    <s v="Cash"/>
    <n v="2"/>
    <s v="No"/>
  </r>
  <r>
    <s v="ORD01324"/>
    <d v="2024-10-30T00:00:00"/>
    <s v="2024"/>
    <n v="10"/>
    <x v="9"/>
    <d v="2024-11-02T00:00:00"/>
    <n v="3"/>
    <s v="CUST6532"/>
    <s v="Prisha Buch"/>
    <x v="1"/>
    <n v="22"/>
    <s v="Senior"/>
    <s v="Bengaluru"/>
    <x v="1"/>
    <x v="1"/>
    <x v="4"/>
    <x v="16"/>
    <n v="5"/>
    <n v="800"/>
    <n v="5"/>
    <x v="323"/>
    <x v="0"/>
    <n v="1018.83"/>
    <n v="0.26811315789473683"/>
    <x v="2"/>
    <s v="UPI"/>
    <n v="4"/>
    <s v="No"/>
  </r>
  <r>
    <s v="ORD01327"/>
    <d v="2024-10-06T00:00:00"/>
    <s v="2024"/>
    <n v="10"/>
    <x v="9"/>
    <d v="2024-10-08T00:00:00"/>
    <n v="2"/>
    <s v="CUST8465"/>
    <s v="Jivika Deol"/>
    <x v="0"/>
    <n v="38"/>
    <s v="Senior"/>
    <s v="Patna"/>
    <x v="9"/>
    <x v="2"/>
    <x v="2"/>
    <x v="3"/>
    <n v="3"/>
    <n v="7000"/>
    <n v="5"/>
    <x v="184"/>
    <x v="1"/>
    <n v="7203.76"/>
    <n v="0.36109072681704263"/>
    <x v="0"/>
    <s v="Cash"/>
    <n v="3"/>
    <s v="No"/>
  </r>
  <r>
    <s v="ORD01328"/>
    <d v="2024-10-25T00:00:00"/>
    <s v="2024"/>
    <n v="10"/>
    <x v="9"/>
    <d v="2024-10-30T00:00:00"/>
    <n v="5"/>
    <s v="CUST4004"/>
    <s v="Indranil Mammen"/>
    <x v="1"/>
    <n v="54"/>
    <s v="Senior"/>
    <s v="Bengaluru"/>
    <x v="1"/>
    <x v="1"/>
    <x v="3"/>
    <x v="22"/>
    <n v="7"/>
    <n v="300"/>
    <n v="20"/>
    <x v="41"/>
    <x v="0"/>
    <n v="377.24"/>
    <n v="0.22454761904761905"/>
    <x v="1"/>
    <s v="UPI"/>
    <n v="2"/>
    <s v="No"/>
  </r>
  <r>
    <s v="ORD01334"/>
    <d v="2025-10-22T00:00:00"/>
    <s v="2025"/>
    <n v="10"/>
    <x v="9"/>
    <d v="2025-10-23T00:00:00"/>
    <n v="1"/>
    <s v="CUST5823"/>
    <s v="Keya Shah"/>
    <x v="0"/>
    <n v="50"/>
    <s v="Senior"/>
    <s v="Pune"/>
    <x v="7"/>
    <x v="3"/>
    <x v="0"/>
    <x v="11"/>
    <n v="4"/>
    <n v="4000"/>
    <n v="5"/>
    <x v="146"/>
    <x v="1"/>
    <n v="2102.33"/>
    <n v="0.13831118421052632"/>
    <x v="2"/>
    <s v="UPI"/>
    <n v="1"/>
    <s v="No"/>
  </r>
  <r>
    <s v="ORD01335"/>
    <d v="2024-10-14T00:00:00"/>
    <s v="2024"/>
    <n v="10"/>
    <x v="9"/>
    <d v="2024-10-21T00:00:00"/>
    <n v="7"/>
    <s v="CUST3314"/>
    <s v="Hrishita Tripathi"/>
    <x v="1"/>
    <n v="43"/>
    <s v="Senior"/>
    <s v="Kolkata"/>
    <x v="3"/>
    <x v="2"/>
    <x v="0"/>
    <x v="0"/>
    <n v="7"/>
    <n v="2500"/>
    <n v="20"/>
    <x v="90"/>
    <x v="1"/>
    <n v="2871.58"/>
    <n v="0.20511285714285712"/>
    <x v="0"/>
    <s v="Cash"/>
    <n v="5"/>
    <s v="No"/>
  </r>
  <r>
    <s v="ORD01336"/>
    <d v="2024-10-10T00:00:00"/>
    <s v="2024"/>
    <n v="10"/>
    <x v="9"/>
    <d v="2024-10-11T00:00:00"/>
    <n v="1"/>
    <s v="CUST8490"/>
    <s v="Kismat Sidhu"/>
    <x v="1"/>
    <n v="19"/>
    <s v="Teen"/>
    <s v="Bhubaneswar"/>
    <x v="8"/>
    <x v="2"/>
    <x v="3"/>
    <x v="20"/>
    <n v="4"/>
    <n v="1500"/>
    <n v="10"/>
    <x v="234"/>
    <x v="0"/>
    <n v="1368.46"/>
    <n v="0.25341851851851854"/>
    <x v="2"/>
    <s v="UPI"/>
    <n v="2"/>
    <s v="No"/>
  </r>
  <r>
    <s v="ORD01338"/>
    <d v="2025-10-04T00:00:00"/>
    <s v="2025"/>
    <n v="10"/>
    <x v="9"/>
    <d v="2025-10-10T00:00:00"/>
    <n v="6"/>
    <s v="CUST8113"/>
    <s v="Jayan Bali"/>
    <x v="1"/>
    <n v="19"/>
    <s v="Teen"/>
    <s v="Lucknow"/>
    <x v="0"/>
    <x v="0"/>
    <x v="2"/>
    <x v="7"/>
    <n v="6"/>
    <n v="5000"/>
    <n v="20"/>
    <x v="13"/>
    <x v="1"/>
    <n v="5116.9399999999996"/>
    <n v="0.21320583333333332"/>
    <x v="2"/>
    <s v="Cash"/>
    <n v="4"/>
    <s v="No"/>
  </r>
  <r>
    <s v="ORD01375"/>
    <d v="2025-10-24T00:00:00"/>
    <s v="2025"/>
    <n v="10"/>
    <x v="9"/>
    <d v="2025-10-26T00:00:00"/>
    <n v="2"/>
    <s v="CUST2756"/>
    <s v="Gatik Saha"/>
    <x v="0"/>
    <n v="64"/>
    <s v="Senior"/>
    <s v="Chennai"/>
    <x v="6"/>
    <x v="1"/>
    <x v="4"/>
    <x v="24"/>
    <n v="4"/>
    <n v="1200"/>
    <n v="15"/>
    <x v="102"/>
    <x v="0"/>
    <n v="1156.48"/>
    <n v="0.28345098039215688"/>
    <x v="0"/>
    <s v="UPI"/>
    <n v="5"/>
    <s v="Yes"/>
  </r>
  <r>
    <s v="ORD01401"/>
    <d v="2024-10-06T00:00:00"/>
    <s v="2024"/>
    <n v="10"/>
    <x v="9"/>
    <d v="2024-10-12T00:00:00"/>
    <n v="6"/>
    <s v="CUST6705"/>
    <s v="Shayak Ramaswamy"/>
    <x v="0"/>
    <n v="23"/>
    <s v="Senior"/>
    <s v="Pune"/>
    <x v="7"/>
    <x v="3"/>
    <x v="2"/>
    <x v="7"/>
    <n v="5"/>
    <n v="5000"/>
    <n v="25"/>
    <x v="124"/>
    <x v="1"/>
    <n v="2742.19"/>
    <n v="0.14625013333333334"/>
    <x v="1"/>
    <s v="Card"/>
    <n v="5"/>
    <s v="No"/>
  </r>
  <r>
    <s v="ORD01405"/>
    <d v="2024-10-06T00:00:00"/>
    <s v="2024"/>
    <n v="10"/>
    <x v="9"/>
    <d v="2024-10-12T00:00:00"/>
    <n v="6"/>
    <s v="CUST6618"/>
    <s v="Aniruddh Sandal"/>
    <x v="1"/>
    <n v="33"/>
    <s v="Senior"/>
    <s v="Mumbai"/>
    <x v="7"/>
    <x v="3"/>
    <x v="0"/>
    <x v="19"/>
    <n v="1"/>
    <n v="1200"/>
    <n v="10"/>
    <x v="214"/>
    <x v="0"/>
    <n v="269.83"/>
    <n v="0.24984259259259259"/>
    <x v="2"/>
    <s v="Cash"/>
    <n v="4"/>
    <s v="No"/>
  </r>
  <r>
    <s v="ORD01442"/>
    <d v="2025-10-18T00:00:00"/>
    <s v="2025"/>
    <n v="10"/>
    <x v="9"/>
    <d v="2025-10-22T00:00:00"/>
    <n v="4"/>
    <s v="CUST3479"/>
    <s v="Shayak Choudhury"/>
    <x v="1"/>
    <n v="56"/>
    <s v="Senior"/>
    <s v="Kolkata"/>
    <x v="3"/>
    <x v="2"/>
    <x v="1"/>
    <x v="1"/>
    <n v="1"/>
    <n v="40000"/>
    <n v="20"/>
    <x v="25"/>
    <x v="1"/>
    <n v="5070.17"/>
    <n v="0.1584428125"/>
    <x v="2"/>
    <s v="Card"/>
    <n v="1"/>
    <s v="No"/>
  </r>
  <r>
    <s v="ORD01466"/>
    <d v="2025-10-06T00:00:00"/>
    <s v="2025"/>
    <n v="10"/>
    <x v="9"/>
    <d v="2025-10-12T00:00:00"/>
    <n v="6"/>
    <s v="CUST8331"/>
    <s v="Advik Srivastava"/>
    <x v="1"/>
    <n v="52"/>
    <s v="Senior"/>
    <s v="Kolkata"/>
    <x v="3"/>
    <x v="2"/>
    <x v="3"/>
    <x v="21"/>
    <n v="2"/>
    <n v="60"/>
    <n v="15"/>
    <x v="383"/>
    <x v="0"/>
    <n v="30.25"/>
    <n v="0.29656862745098039"/>
    <x v="2"/>
    <s v="Cash"/>
    <n v="4"/>
    <s v="No"/>
  </r>
  <r>
    <s v="ORD01470"/>
    <d v="2024-10-17T00:00:00"/>
    <s v="2024"/>
    <n v="10"/>
    <x v="9"/>
    <d v="2024-10-21T00:00:00"/>
    <n v="4"/>
    <s v="CUST8768"/>
    <s v="Yasmin Bajaj"/>
    <x v="1"/>
    <n v="50"/>
    <s v="Senior"/>
    <s v="Bengaluru"/>
    <x v="1"/>
    <x v="1"/>
    <x v="3"/>
    <x v="17"/>
    <n v="3"/>
    <n v="450"/>
    <n v="10"/>
    <x v="393"/>
    <x v="0"/>
    <n v="438.69"/>
    <n v="0.36106172839506173"/>
    <x v="0"/>
    <s v="Card"/>
    <n v="3"/>
    <s v="No"/>
  </r>
  <r>
    <s v="ORD01477"/>
    <d v="2024-10-27T00:00:00"/>
    <s v="2024"/>
    <n v="10"/>
    <x v="9"/>
    <d v="2024-10-29T00:00:00"/>
    <n v="2"/>
    <s v="CUST3387"/>
    <s v="Anika Magar"/>
    <x v="0"/>
    <n v="20"/>
    <s v="Teen"/>
    <s v="Bengaluru"/>
    <x v="1"/>
    <x v="1"/>
    <x v="1"/>
    <x v="10"/>
    <n v="4"/>
    <n v="25000"/>
    <n v="5"/>
    <x v="210"/>
    <x v="1"/>
    <n v="13191.96"/>
    <n v="0.13886273684210526"/>
    <x v="1"/>
    <s v="UPI"/>
    <n v="1"/>
    <s v="Yes"/>
  </r>
  <r>
    <s v="ORD01490"/>
    <d v="2024-10-10T00:00:00"/>
    <s v="2024"/>
    <n v="10"/>
    <x v="9"/>
    <d v="2024-10-12T00:00:00"/>
    <n v="2"/>
    <s v="CUST2222"/>
    <s v="Saksham Sathe"/>
    <x v="0"/>
    <n v="52"/>
    <s v="Senior"/>
    <s v="Bhubaneswar"/>
    <x v="8"/>
    <x v="2"/>
    <x v="0"/>
    <x v="19"/>
    <n v="5"/>
    <n v="1200"/>
    <n v="0"/>
    <x v="32"/>
    <x v="0"/>
    <n v="1422.04"/>
    <n v="0.23700666666666667"/>
    <x v="2"/>
    <s v="UPI"/>
    <n v="5"/>
    <s v="No"/>
  </r>
  <r>
    <s v="ORD01500"/>
    <d v="2024-10-18T00:00:00"/>
    <s v="2024"/>
    <n v="10"/>
    <x v="9"/>
    <d v="2024-10-23T00:00:00"/>
    <n v="5"/>
    <s v="CUST4495"/>
    <s v="Neelofar Lala"/>
    <x v="1"/>
    <n v="40"/>
    <s v="Senior"/>
    <s v="Chennai"/>
    <x v="6"/>
    <x v="1"/>
    <x v="0"/>
    <x v="23"/>
    <n v="5"/>
    <n v="900"/>
    <n v="15"/>
    <x v="282"/>
    <x v="0"/>
    <n v="695.78"/>
    <n v="0.1819032679738562"/>
    <x v="2"/>
    <s v="Cash"/>
    <n v="4"/>
    <s v="No"/>
  </r>
  <r>
    <s v="ORD01512"/>
    <d v="2024-10-10T00:00:00"/>
    <s v="2024"/>
    <n v="10"/>
    <x v="9"/>
    <d v="2024-10-12T00:00:00"/>
    <n v="2"/>
    <s v="CUST3115"/>
    <s v="Anahita Soman"/>
    <x v="1"/>
    <n v="56"/>
    <s v="Senior"/>
    <s v="Lucknow"/>
    <x v="0"/>
    <x v="0"/>
    <x v="1"/>
    <x v="5"/>
    <n v="6"/>
    <n v="2000"/>
    <n v="25"/>
    <x v="51"/>
    <x v="0"/>
    <n v="3961.64"/>
    <n v="0.4401822222222222"/>
    <x v="2"/>
    <s v="Card"/>
    <n v="2"/>
    <s v="No"/>
  </r>
  <r>
    <s v="ORD01513"/>
    <d v="2025-10-17T00:00:00"/>
    <s v="2025"/>
    <n v="10"/>
    <x v="9"/>
    <d v="2025-10-18T00:00:00"/>
    <n v="1"/>
    <s v="CUST7433"/>
    <s v="Neysa Uppal"/>
    <x v="1"/>
    <n v="61"/>
    <s v="Senior"/>
    <s v="Kolkata"/>
    <x v="3"/>
    <x v="2"/>
    <x v="2"/>
    <x v="14"/>
    <n v="1"/>
    <n v="30000"/>
    <n v="5"/>
    <x v="131"/>
    <x v="1"/>
    <n v="5941.96"/>
    <n v="0.2084898245614035"/>
    <x v="0"/>
    <s v="UPI"/>
    <n v="5"/>
    <s v="No"/>
  </r>
  <r>
    <s v="ORD01548"/>
    <d v="2024-10-08T00:00:00"/>
    <s v="2024"/>
    <n v="10"/>
    <x v="9"/>
    <d v="2024-10-11T00:00:00"/>
    <n v="3"/>
    <s v="CUST9181"/>
    <s v="Ishaan Bhargava"/>
    <x v="1"/>
    <n v="47"/>
    <s v="Senior"/>
    <s v="Delhi"/>
    <x v="4"/>
    <x v="0"/>
    <x v="0"/>
    <x v="23"/>
    <n v="6"/>
    <n v="900"/>
    <n v="5"/>
    <x v="489"/>
    <x v="0"/>
    <n v="1661.24"/>
    <n v="0.32382846003898635"/>
    <x v="1"/>
    <s v="UPI"/>
    <n v="2"/>
    <s v="No"/>
  </r>
  <r>
    <s v="ORD01563"/>
    <d v="2024-10-24T00:00:00"/>
    <s v="2024"/>
    <n v="10"/>
    <x v="9"/>
    <d v="2024-10-30T00:00:00"/>
    <n v="6"/>
    <s v="CUST7119"/>
    <s v="Emir Barad"/>
    <x v="1"/>
    <n v="60"/>
    <s v="Senior"/>
    <s v="Bhubaneswar"/>
    <x v="8"/>
    <x v="2"/>
    <x v="2"/>
    <x v="15"/>
    <n v="3"/>
    <n v="15000"/>
    <n v="5"/>
    <x v="343"/>
    <x v="1"/>
    <n v="16981.509999999998"/>
    <n v="0.39722830409356724"/>
    <x v="1"/>
    <s v="Card"/>
    <n v="4"/>
    <s v="No"/>
  </r>
  <r>
    <s v="ORD01582"/>
    <d v="2025-10-19T00:00:00"/>
    <s v="2025"/>
    <n v="10"/>
    <x v="9"/>
    <d v="2025-10-22T00:00:00"/>
    <n v="3"/>
    <s v="CUST5633"/>
    <s v="Miraan Seth"/>
    <x v="1"/>
    <n v="36"/>
    <s v="Senior"/>
    <s v="Jaipur"/>
    <x v="2"/>
    <x v="0"/>
    <x v="1"/>
    <x v="2"/>
    <n v="1"/>
    <n v="55000"/>
    <n v="5"/>
    <x v="370"/>
    <x v="1"/>
    <n v="15815.93"/>
    <n v="0.30269722488038275"/>
    <x v="0"/>
    <s v="UPI"/>
    <n v="5"/>
    <s v="No"/>
  </r>
  <r>
    <s v="ORD01583"/>
    <d v="2024-10-07T00:00:00"/>
    <s v="2024"/>
    <n v="10"/>
    <x v="9"/>
    <d v="2024-10-12T00:00:00"/>
    <n v="5"/>
    <s v="CUST8131"/>
    <s v="Shamik Kara"/>
    <x v="1"/>
    <n v="43"/>
    <s v="Senior"/>
    <s v="Pune"/>
    <x v="7"/>
    <x v="3"/>
    <x v="0"/>
    <x v="4"/>
    <n v="8"/>
    <n v="3200"/>
    <n v="10"/>
    <x v="439"/>
    <x v="1"/>
    <n v="3232.86"/>
    <n v="0.14031510416666668"/>
    <x v="2"/>
    <s v="UPI"/>
    <n v="1"/>
    <s v="No"/>
  </r>
  <r>
    <s v="ORD01595"/>
    <d v="2025-10-20T00:00:00"/>
    <s v="2025"/>
    <n v="10"/>
    <x v="9"/>
    <d v="2025-10-26T00:00:00"/>
    <n v="6"/>
    <s v="CUST4660"/>
    <s v="Tejas Ramachandran"/>
    <x v="0"/>
    <n v="19"/>
    <s v="Teen"/>
    <s v="Chennai"/>
    <x v="6"/>
    <x v="1"/>
    <x v="4"/>
    <x v="16"/>
    <n v="3"/>
    <n v="800"/>
    <n v="0"/>
    <x v="64"/>
    <x v="0"/>
    <n v="908.61"/>
    <n v="0.37858750000000002"/>
    <x v="0"/>
    <s v="UPI"/>
    <n v="4"/>
    <s v="No"/>
  </r>
  <r>
    <s v="ORD01603"/>
    <d v="2025-10-28T00:00:00"/>
    <s v="2025"/>
    <n v="10"/>
    <x v="9"/>
    <d v="2025-11-04T00:00:00"/>
    <n v="7"/>
    <s v="CUST3612"/>
    <s v="Divit Bansal"/>
    <x v="0"/>
    <n v="30"/>
    <s v="Senior"/>
    <s v="Chennai"/>
    <x v="6"/>
    <x v="1"/>
    <x v="0"/>
    <x v="19"/>
    <n v="4"/>
    <n v="1200"/>
    <n v="0"/>
    <x v="7"/>
    <x v="0"/>
    <n v="1931.03"/>
    <n v="0.40229791666666664"/>
    <x v="1"/>
    <s v="Card"/>
    <n v="2"/>
    <s v="No"/>
  </r>
  <r>
    <s v="ORD01627"/>
    <d v="2025-10-06T00:00:00"/>
    <s v="2025"/>
    <n v="10"/>
    <x v="9"/>
    <d v="2025-10-07T00:00:00"/>
    <n v="1"/>
    <s v="CUST2797"/>
    <s v="Divij Sathe"/>
    <x v="1"/>
    <n v="34"/>
    <s v="Senior"/>
    <s v="Lucknow"/>
    <x v="0"/>
    <x v="0"/>
    <x v="0"/>
    <x v="0"/>
    <n v="7"/>
    <n v="2500"/>
    <n v="10"/>
    <x v="195"/>
    <x v="1"/>
    <n v="1636.62"/>
    <n v="0.10391238095238095"/>
    <x v="1"/>
    <s v="Card"/>
    <n v="2"/>
    <s v="No"/>
  </r>
  <r>
    <s v="ORD01636"/>
    <d v="2025-10-12T00:00:00"/>
    <s v="2025"/>
    <n v="10"/>
    <x v="9"/>
    <d v="2025-10-19T00:00:00"/>
    <n v="7"/>
    <s v="CUST8145"/>
    <s v="Pihu Sidhu"/>
    <x v="0"/>
    <n v="32"/>
    <s v="Senior"/>
    <s v="Chennai"/>
    <x v="6"/>
    <x v="1"/>
    <x v="0"/>
    <x v="19"/>
    <n v="7"/>
    <n v="1200"/>
    <n v="25"/>
    <x v="117"/>
    <x v="0"/>
    <n v="1093.92"/>
    <n v="0.17363809523809526"/>
    <x v="0"/>
    <s v="UPI"/>
    <n v="2"/>
    <s v="No"/>
  </r>
  <r>
    <s v="ORD01641"/>
    <d v="2025-10-23T00:00:00"/>
    <s v="2025"/>
    <n v="10"/>
    <x v="9"/>
    <d v="2025-10-25T00:00:00"/>
    <n v="2"/>
    <s v="CUST2229"/>
    <s v="Nakul Master"/>
    <x v="0"/>
    <n v="47"/>
    <s v="Senior"/>
    <s v="Kolkata"/>
    <x v="3"/>
    <x v="2"/>
    <x v="3"/>
    <x v="22"/>
    <n v="2"/>
    <n v="300"/>
    <n v="15"/>
    <x v="427"/>
    <x v="0"/>
    <n v="65.599999999999994"/>
    <n v="0.12862745098039213"/>
    <x v="1"/>
    <s v="UPI"/>
    <n v="1"/>
    <s v="No"/>
  </r>
  <r>
    <s v="ORD01646"/>
    <d v="2024-10-30T00:00:00"/>
    <s v="2024"/>
    <n v="10"/>
    <x v="9"/>
    <d v="2024-11-03T00:00:00"/>
    <n v="4"/>
    <s v="CUST5989"/>
    <s v="Kimaya Sheth"/>
    <x v="0"/>
    <n v="46"/>
    <s v="Senior"/>
    <s v="Kolkata"/>
    <x v="3"/>
    <x v="2"/>
    <x v="0"/>
    <x v="4"/>
    <n v="8"/>
    <n v="3200"/>
    <n v="0"/>
    <x v="237"/>
    <x v="1"/>
    <n v="6480.57"/>
    <n v="0.25314726562500001"/>
    <x v="0"/>
    <s v="UPI"/>
    <n v="5"/>
    <s v="No"/>
  </r>
  <r>
    <s v="ORD01650"/>
    <d v="2025-10-08T00:00:00"/>
    <s v="2025"/>
    <n v="10"/>
    <x v="9"/>
    <d v="2025-10-14T00:00:00"/>
    <n v="6"/>
    <s v="CUST9433"/>
    <s v="Hiran Sengupta"/>
    <x v="1"/>
    <n v="18"/>
    <s v="Teen"/>
    <s v="Ahmedabad"/>
    <x v="5"/>
    <x v="3"/>
    <x v="2"/>
    <x v="3"/>
    <n v="1"/>
    <n v="7000"/>
    <n v="5"/>
    <x v="303"/>
    <x v="0"/>
    <n v="2065.06"/>
    <n v="0.31053533834586466"/>
    <x v="0"/>
    <s v="UPI"/>
    <n v="4"/>
    <s v="Yes"/>
  </r>
  <r>
    <s v="ORD01652"/>
    <d v="2024-10-25T00:00:00"/>
    <s v="2024"/>
    <n v="10"/>
    <x v="9"/>
    <d v="2024-10-30T00:00:00"/>
    <n v="5"/>
    <s v="CUST4112"/>
    <s v="Pihu Chandra"/>
    <x v="0"/>
    <n v="39"/>
    <s v="Senior"/>
    <s v="Jaipur"/>
    <x v="2"/>
    <x v="0"/>
    <x v="4"/>
    <x v="24"/>
    <n v="4"/>
    <n v="1200"/>
    <n v="20"/>
    <x v="77"/>
    <x v="0"/>
    <n v="928.31"/>
    <n v="0.24174739583333332"/>
    <x v="1"/>
    <s v="Card"/>
    <n v="4"/>
    <s v="No"/>
  </r>
  <r>
    <s v="ORD01679"/>
    <d v="2024-10-02T00:00:00"/>
    <s v="2024"/>
    <n v="10"/>
    <x v="9"/>
    <d v="2024-10-05T00:00:00"/>
    <n v="3"/>
    <s v="CUST9669"/>
    <s v="Anya Varghese"/>
    <x v="1"/>
    <n v="34"/>
    <s v="Senior"/>
    <s v="Ahmedabad"/>
    <x v="5"/>
    <x v="3"/>
    <x v="1"/>
    <x v="5"/>
    <n v="4"/>
    <n v="2000"/>
    <n v="15"/>
    <x v="44"/>
    <x v="0"/>
    <n v="1878.71"/>
    <n v="0.27628088235294118"/>
    <x v="0"/>
    <s v="Cash"/>
    <n v="2"/>
    <s v="No"/>
  </r>
  <r>
    <s v="ORD01694"/>
    <d v="2024-10-10T00:00:00"/>
    <s v="2024"/>
    <n v="10"/>
    <x v="9"/>
    <d v="2024-10-13T00:00:00"/>
    <n v="3"/>
    <s v="CUST5246"/>
    <s v="Sana Gandhi"/>
    <x v="1"/>
    <n v="47"/>
    <s v="Senior"/>
    <s v="Bengaluru"/>
    <x v="1"/>
    <x v="1"/>
    <x v="0"/>
    <x v="11"/>
    <n v="4"/>
    <n v="4000"/>
    <n v="20"/>
    <x v="158"/>
    <x v="1"/>
    <n v="4339.8900000000003"/>
    <n v="0.33905390625000004"/>
    <x v="1"/>
    <s v="UPI"/>
    <n v="2"/>
    <s v="No"/>
  </r>
  <r>
    <s v="ORD01698"/>
    <d v="2025-10-27T00:00:00"/>
    <s v="2025"/>
    <n v="10"/>
    <x v="9"/>
    <d v="2025-10-30T00:00:00"/>
    <n v="3"/>
    <s v="CUST4412"/>
    <s v="Samiha Upadhyay"/>
    <x v="0"/>
    <n v="50"/>
    <s v="Senior"/>
    <s v="Jaipur"/>
    <x v="2"/>
    <x v="0"/>
    <x v="2"/>
    <x v="12"/>
    <n v="8"/>
    <n v="25000"/>
    <n v="15"/>
    <x v="156"/>
    <x v="1"/>
    <n v="37711.980000000003"/>
    <n v="0.22183517647058826"/>
    <x v="2"/>
    <s v="Cash"/>
    <n v="3"/>
    <s v="No"/>
  </r>
  <r>
    <s v="ORD01712"/>
    <d v="2025-10-20T00:00:00"/>
    <s v="2025"/>
    <n v="10"/>
    <x v="9"/>
    <d v="2025-10-25T00:00:00"/>
    <n v="5"/>
    <s v="CUST3739"/>
    <s v="Kanav Dutt"/>
    <x v="0"/>
    <n v="48"/>
    <s v="Senior"/>
    <s v="Hyderabad"/>
    <x v="10"/>
    <x v="1"/>
    <x v="3"/>
    <x v="17"/>
    <n v="5"/>
    <n v="450"/>
    <n v="5"/>
    <x v="116"/>
    <x v="0"/>
    <n v="657.34"/>
    <n v="0.30752748538011698"/>
    <x v="0"/>
    <s v="UPI"/>
    <n v="2"/>
    <s v="No"/>
  </r>
  <r>
    <s v="ORD01720"/>
    <d v="2024-10-23T00:00:00"/>
    <s v="2024"/>
    <n v="10"/>
    <x v="9"/>
    <d v="2024-10-24T00:00:00"/>
    <n v="1"/>
    <s v="CUST8162"/>
    <s v="Biju Lalla"/>
    <x v="1"/>
    <n v="20"/>
    <s v="Teen"/>
    <s v="Hyderabad"/>
    <x v="10"/>
    <x v="1"/>
    <x v="3"/>
    <x v="21"/>
    <n v="4"/>
    <n v="60"/>
    <n v="15"/>
    <x v="482"/>
    <x v="0"/>
    <n v="48.39"/>
    <n v="0.23720588235294118"/>
    <x v="0"/>
    <s v="Card"/>
    <n v="2"/>
    <s v="No"/>
  </r>
  <r>
    <s v="ORD01722"/>
    <d v="2025-10-04T00:00:00"/>
    <s v="2025"/>
    <n v="10"/>
    <x v="9"/>
    <d v="2025-10-07T00:00:00"/>
    <n v="3"/>
    <s v="CUST5494"/>
    <s v="Nitara Bansal"/>
    <x v="1"/>
    <n v="29"/>
    <s v="Senior"/>
    <s v="Chennai"/>
    <x v="6"/>
    <x v="1"/>
    <x v="1"/>
    <x v="10"/>
    <n v="2"/>
    <n v="25000"/>
    <n v="5"/>
    <x v="83"/>
    <x v="1"/>
    <n v="18061.61"/>
    <n v="0.38024442105263156"/>
    <x v="1"/>
    <s v="Card"/>
    <n v="4"/>
    <s v="No"/>
  </r>
  <r>
    <s v="ORD01735"/>
    <d v="2024-10-03T00:00:00"/>
    <s v="2024"/>
    <n v="10"/>
    <x v="9"/>
    <d v="2024-10-08T00:00:00"/>
    <n v="5"/>
    <s v="CUST6439"/>
    <s v="Prisha Sahni"/>
    <x v="0"/>
    <n v="53"/>
    <s v="Senior"/>
    <s v="Bengaluru"/>
    <x v="1"/>
    <x v="1"/>
    <x v="3"/>
    <x v="6"/>
    <n v="3"/>
    <n v="1200"/>
    <n v="25"/>
    <x v="31"/>
    <x v="0"/>
    <n v="294.05"/>
    <n v="0.10890740740740741"/>
    <x v="0"/>
    <s v="Cash"/>
    <n v="3"/>
    <s v="No"/>
  </r>
  <r>
    <s v="ORD01742"/>
    <d v="2024-10-07T00:00:00"/>
    <s v="2024"/>
    <n v="10"/>
    <x v="9"/>
    <d v="2024-10-13T00:00:00"/>
    <n v="6"/>
    <s v="CUST3067"/>
    <s v="Aradhya Jaggi"/>
    <x v="1"/>
    <n v="60"/>
    <s v="Senior"/>
    <s v="Chennai"/>
    <x v="6"/>
    <x v="1"/>
    <x v="3"/>
    <x v="22"/>
    <n v="1"/>
    <n v="300"/>
    <n v="20"/>
    <x v="188"/>
    <x v="0"/>
    <n v="75.069999999999993"/>
    <n v="0.31279166666666663"/>
    <x v="0"/>
    <s v="UPI"/>
    <n v="4"/>
    <s v="No"/>
  </r>
  <r>
    <s v="ORD01745"/>
    <d v="2024-10-21T00:00:00"/>
    <s v="2024"/>
    <n v="10"/>
    <x v="9"/>
    <d v="2024-10-24T00:00:00"/>
    <n v="3"/>
    <s v="CUST9201"/>
    <s v="Sumer Kalla"/>
    <x v="1"/>
    <n v="37"/>
    <s v="Senior"/>
    <s v="Chennai"/>
    <x v="6"/>
    <x v="1"/>
    <x v="2"/>
    <x v="15"/>
    <n v="6"/>
    <n v="15000"/>
    <n v="10"/>
    <x v="168"/>
    <x v="1"/>
    <n v="13438.45"/>
    <n v="0.1659067901234568"/>
    <x v="1"/>
    <s v="UPI"/>
    <n v="3"/>
    <s v="Yes"/>
  </r>
  <r>
    <s v="ORD01747"/>
    <d v="2025-10-11T00:00:00"/>
    <s v="2025"/>
    <n v="10"/>
    <x v="9"/>
    <d v="2025-10-18T00:00:00"/>
    <n v="7"/>
    <s v="CUST3819"/>
    <s v="Aaina Yadav"/>
    <x v="0"/>
    <n v="43"/>
    <s v="Senior"/>
    <s v="Bhubaneswar"/>
    <x v="8"/>
    <x v="2"/>
    <x v="4"/>
    <x v="8"/>
    <n v="2"/>
    <n v="3500"/>
    <n v="0"/>
    <x v="409"/>
    <x v="0"/>
    <n v="2902.37"/>
    <n v="0.41462428571428572"/>
    <x v="2"/>
    <s v="Cash"/>
    <n v="5"/>
    <s v="No"/>
  </r>
  <r>
    <s v="ORD01755"/>
    <d v="2024-10-07T00:00:00"/>
    <s v="2024"/>
    <n v="10"/>
    <x v="9"/>
    <d v="2024-10-13T00:00:00"/>
    <n v="6"/>
    <s v="CUST1834"/>
    <s v="Rasha Garde"/>
    <x v="1"/>
    <n v="24"/>
    <s v="Senior"/>
    <s v="Kolkata"/>
    <x v="3"/>
    <x v="2"/>
    <x v="4"/>
    <x v="13"/>
    <n v="6"/>
    <n v="4500"/>
    <n v="10"/>
    <x v="235"/>
    <x v="1"/>
    <n v="3099.65"/>
    <n v="0.12755761316872427"/>
    <x v="0"/>
    <s v="UPI"/>
    <n v="1"/>
    <s v="Yes"/>
  </r>
  <r>
    <s v="ORD01762"/>
    <d v="2025-10-07T00:00:00"/>
    <s v="2025"/>
    <n v="10"/>
    <x v="9"/>
    <d v="2025-10-11T00:00:00"/>
    <n v="4"/>
    <s v="CUST8735"/>
    <s v="Ritvik Barad"/>
    <x v="0"/>
    <n v="42"/>
    <s v="Senior"/>
    <s v="Jaipur"/>
    <x v="2"/>
    <x v="0"/>
    <x v="4"/>
    <x v="16"/>
    <n v="7"/>
    <n v="800"/>
    <n v="20"/>
    <x v="143"/>
    <x v="0"/>
    <n v="933.93"/>
    <n v="0.20846651785714285"/>
    <x v="0"/>
    <s v="Cash"/>
    <n v="2"/>
    <s v="No"/>
  </r>
  <r>
    <s v="ORD01773"/>
    <d v="2024-10-15T00:00:00"/>
    <s v="2024"/>
    <n v="10"/>
    <x v="9"/>
    <d v="2024-10-19T00:00:00"/>
    <n v="4"/>
    <s v="CUST2002"/>
    <s v="Biju Mangal"/>
    <x v="0"/>
    <n v="24"/>
    <s v="Senior"/>
    <s v="Jaipur"/>
    <x v="2"/>
    <x v="0"/>
    <x v="4"/>
    <x v="8"/>
    <n v="4"/>
    <n v="3500"/>
    <n v="20"/>
    <x v="464"/>
    <x v="1"/>
    <n v="4977.49"/>
    <n v="0.44441874999999997"/>
    <x v="0"/>
    <s v="Card"/>
    <n v="2"/>
    <s v="No"/>
  </r>
  <r>
    <s v="ORD01791"/>
    <d v="2024-10-29T00:00:00"/>
    <s v="2024"/>
    <n v="10"/>
    <x v="9"/>
    <d v="2024-10-30T00:00:00"/>
    <n v="1"/>
    <s v="CUST3055"/>
    <s v="Faiyaz Bali"/>
    <x v="1"/>
    <n v="63"/>
    <s v="Senior"/>
    <s v="Delhi"/>
    <x v="4"/>
    <x v="0"/>
    <x v="3"/>
    <x v="22"/>
    <n v="6"/>
    <n v="300"/>
    <n v="5"/>
    <x v="284"/>
    <x v="0"/>
    <n v="498.01"/>
    <n v="0.29123391812865496"/>
    <x v="0"/>
    <s v="UPI"/>
    <n v="2"/>
    <s v="No"/>
  </r>
  <r>
    <s v="ORD01806"/>
    <d v="2024-10-25T00:00:00"/>
    <s v="2024"/>
    <n v="10"/>
    <x v="9"/>
    <d v="2024-11-01T00:00:00"/>
    <n v="7"/>
    <s v="CUST8235"/>
    <s v="Seher Tank"/>
    <x v="1"/>
    <n v="55"/>
    <s v="Senior"/>
    <s v="Jaipur"/>
    <x v="2"/>
    <x v="0"/>
    <x v="2"/>
    <x v="14"/>
    <n v="8"/>
    <n v="30000"/>
    <n v="20"/>
    <x v="23"/>
    <x v="1"/>
    <n v="20958.98"/>
    <n v="0.10916135416666667"/>
    <x v="0"/>
    <s v="Card"/>
    <n v="3"/>
    <s v="No"/>
  </r>
  <r>
    <s v="ORD01816"/>
    <d v="2024-10-16T00:00:00"/>
    <s v="2024"/>
    <n v="10"/>
    <x v="9"/>
    <d v="2024-10-19T00:00:00"/>
    <n v="3"/>
    <s v="CUST8050"/>
    <s v="Hunar Karpe"/>
    <x v="0"/>
    <n v="29"/>
    <s v="Senior"/>
    <s v="Bengaluru"/>
    <x v="1"/>
    <x v="1"/>
    <x v="3"/>
    <x v="17"/>
    <n v="1"/>
    <n v="450"/>
    <n v="0"/>
    <x v="372"/>
    <x v="0"/>
    <n v="89.54"/>
    <n v="0.19897777777777778"/>
    <x v="1"/>
    <s v="Card"/>
    <n v="5"/>
    <s v="Yes"/>
  </r>
  <r>
    <s v="ORD01819"/>
    <d v="2025-10-18T00:00:00"/>
    <s v="2025"/>
    <n v="10"/>
    <x v="9"/>
    <d v="2025-10-24T00:00:00"/>
    <n v="6"/>
    <s v="CUST7848"/>
    <s v="Reyansh Hora"/>
    <x v="0"/>
    <n v="48"/>
    <s v="Senior"/>
    <s v="Delhi"/>
    <x v="4"/>
    <x v="0"/>
    <x v="2"/>
    <x v="7"/>
    <n v="5"/>
    <n v="5000"/>
    <n v="5"/>
    <x v="379"/>
    <x v="1"/>
    <n v="4796.34"/>
    <n v="0.20195115789473686"/>
    <x v="1"/>
    <s v="UPI"/>
    <n v="3"/>
    <s v="Yes"/>
  </r>
  <r>
    <s v="ORD01822"/>
    <d v="2024-10-28T00:00:00"/>
    <s v="2024"/>
    <n v="10"/>
    <x v="9"/>
    <d v="2024-10-29T00:00:00"/>
    <n v="1"/>
    <s v="CUST7374"/>
    <s v="Gokul Ramachandran"/>
    <x v="1"/>
    <n v="35"/>
    <s v="Senior"/>
    <s v="Pune"/>
    <x v="7"/>
    <x v="3"/>
    <x v="1"/>
    <x v="10"/>
    <n v="8"/>
    <n v="25000"/>
    <n v="5"/>
    <x v="93"/>
    <x v="1"/>
    <n v="54649.19"/>
    <n v="0.2876273157894737"/>
    <x v="0"/>
    <s v="UPI"/>
    <n v="4"/>
    <s v="No"/>
  </r>
  <r>
    <s v="ORD01829"/>
    <d v="2025-10-07T00:00:00"/>
    <s v="2025"/>
    <n v="10"/>
    <x v="9"/>
    <d v="2025-10-13T00:00:00"/>
    <n v="6"/>
    <s v="CUST5389"/>
    <s v="Chirag Halder"/>
    <x v="0"/>
    <n v="23"/>
    <s v="Senior"/>
    <s v="Delhi"/>
    <x v="4"/>
    <x v="0"/>
    <x v="4"/>
    <x v="9"/>
    <n v="6"/>
    <n v="1800"/>
    <n v="20"/>
    <x v="20"/>
    <x v="0"/>
    <n v="2063.3000000000002"/>
    <n v="0.23880787037037038"/>
    <x v="2"/>
    <s v="UPI"/>
    <n v="1"/>
    <s v="No"/>
  </r>
  <r>
    <s v="ORD01844"/>
    <d v="2024-10-25T00:00:00"/>
    <s v="2024"/>
    <n v="10"/>
    <x v="9"/>
    <d v="2024-10-31T00:00:00"/>
    <n v="6"/>
    <s v="CUST9774"/>
    <s v="Tiya Varty"/>
    <x v="0"/>
    <n v="23"/>
    <s v="Senior"/>
    <s v="Bhubaneswar"/>
    <x v="8"/>
    <x v="2"/>
    <x v="2"/>
    <x v="14"/>
    <n v="5"/>
    <n v="30000"/>
    <n v="25"/>
    <x v="21"/>
    <x v="1"/>
    <n v="11660.8"/>
    <n v="0.10365155555555555"/>
    <x v="2"/>
    <s v="UPI"/>
    <n v="5"/>
    <s v="No"/>
  </r>
  <r>
    <s v="ORD01862"/>
    <d v="2024-10-09T00:00:00"/>
    <s v="2024"/>
    <n v="10"/>
    <x v="9"/>
    <d v="2024-10-14T00:00:00"/>
    <n v="5"/>
    <s v="CUST2207"/>
    <s v="Farhan Seshadri"/>
    <x v="0"/>
    <n v="41"/>
    <s v="Senior"/>
    <s v="Kolkata"/>
    <x v="3"/>
    <x v="2"/>
    <x v="4"/>
    <x v="24"/>
    <n v="8"/>
    <n v="1200"/>
    <n v="25"/>
    <x v="69"/>
    <x v="0"/>
    <n v="959.2"/>
    <n v="0.13322222222222224"/>
    <x v="0"/>
    <s v="Card"/>
    <n v="2"/>
    <s v="No"/>
  </r>
  <r>
    <s v="ORD01867"/>
    <d v="2025-10-21T00:00:00"/>
    <s v="2025"/>
    <n v="10"/>
    <x v="9"/>
    <d v="2025-10-27T00:00:00"/>
    <n v="6"/>
    <s v="CUST4106"/>
    <s v="Stuvan Dixit"/>
    <x v="0"/>
    <n v="27"/>
    <s v="Senior"/>
    <s v="Chennai"/>
    <x v="6"/>
    <x v="1"/>
    <x v="3"/>
    <x v="6"/>
    <n v="1"/>
    <n v="1200"/>
    <n v="0"/>
    <x v="157"/>
    <x v="0"/>
    <n v="163.34"/>
    <n v="0.13611666666666666"/>
    <x v="1"/>
    <s v="Cash"/>
    <n v="3"/>
    <s v="No"/>
  </r>
  <r>
    <s v="ORD01874"/>
    <d v="2025-10-08T00:00:00"/>
    <s v="2025"/>
    <n v="10"/>
    <x v="9"/>
    <d v="2025-10-10T00:00:00"/>
    <n v="2"/>
    <s v="CUST6035"/>
    <s v="Dhruv Kaur"/>
    <x v="1"/>
    <n v="34"/>
    <s v="Senior"/>
    <s v="Bengaluru"/>
    <x v="1"/>
    <x v="1"/>
    <x v="2"/>
    <x v="14"/>
    <n v="4"/>
    <n v="30000"/>
    <n v="0"/>
    <x v="267"/>
    <x v="1"/>
    <n v="26420.76"/>
    <n v="0.22017299999999998"/>
    <x v="0"/>
    <s v="UPI"/>
    <n v="4"/>
    <s v="No"/>
  </r>
  <r>
    <s v="ORD01886"/>
    <d v="2024-10-05T00:00:00"/>
    <s v="2024"/>
    <n v="10"/>
    <x v="9"/>
    <d v="2024-10-11T00:00:00"/>
    <n v="6"/>
    <s v="CUST4878"/>
    <s v="Chirag Halder"/>
    <x v="1"/>
    <n v="64"/>
    <s v="Senior"/>
    <s v="Delhi"/>
    <x v="4"/>
    <x v="0"/>
    <x v="2"/>
    <x v="15"/>
    <n v="1"/>
    <n v="15000"/>
    <n v="5"/>
    <x v="299"/>
    <x v="1"/>
    <n v="3395.55"/>
    <n v="0.23828421052631579"/>
    <x v="2"/>
    <s v="Cash"/>
    <n v="4"/>
    <s v="No"/>
  </r>
  <r>
    <s v="ORD01887"/>
    <d v="2025-10-15T00:00:00"/>
    <s v="2025"/>
    <n v="10"/>
    <x v="9"/>
    <d v="2025-10-20T00:00:00"/>
    <n v="5"/>
    <s v="CUST1875"/>
    <s v="Yashvi Kara"/>
    <x v="1"/>
    <n v="49"/>
    <s v="Senior"/>
    <s v="Hyderabad"/>
    <x v="10"/>
    <x v="1"/>
    <x v="0"/>
    <x v="11"/>
    <n v="8"/>
    <n v="4000"/>
    <n v="0"/>
    <x v="25"/>
    <x v="1"/>
    <n v="7718.29"/>
    <n v="0.24119656249999999"/>
    <x v="1"/>
    <s v="Card"/>
    <n v="1"/>
    <s v="No"/>
  </r>
  <r>
    <s v="ORD01915"/>
    <d v="2024-10-20T00:00:00"/>
    <s v="2024"/>
    <n v="10"/>
    <x v="9"/>
    <d v="2024-10-23T00:00:00"/>
    <n v="3"/>
    <s v="CUST5806"/>
    <s v="Riya Sarma"/>
    <x v="0"/>
    <n v="31"/>
    <s v="Senior"/>
    <s v="Pune"/>
    <x v="7"/>
    <x v="3"/>
    <x v="3"/>
    <x v="6"/>
    <n v="3"/>
    <n v="1200"/>
    <n v="20"/>
    <x v="86"/>
    <x v="0"/>
    <n v="1286.83"/>
    <n v="0.44681597222222219"/>
    <x v="0"/>
    <s v="Card"/>
    <n v="4"/>
    <s v="No"/>
  </r>
  <r>
    <s v="ORD01920"/>
    <d v="2024-10-31T00:00:00"/>
    <s v="2024"/>
    <n v="10"/>
    <x v="9"/>
    <d v="2024-11-03T00:00:00"/>
    <n v="3"/>
    <s v="CUST6131"/>
    <s v="Priyansh Borah"/>
    <x v="0"/>
    <n v="57"/>
    <s v="Senior"/>
    <s v="Lucknow"/>
    <x v="0"/>
    <x v="0"/>
    <x v="4"/>
    <x v="9"/>
    <n v="5"/>
    <n v="1800"/>
    <n v="0"/>
    <x v="51"/>
    <x v="0"/>
    <n v="1757.03"/>
    <n v="0.19522555555555554"/>
    <x v="1"/>
    <s v="UPI"/>
    <n v="1"/>
    <s v="No"/>
  </r>
  <r>
    <s v="ORD01924"/>
    <d v="2025-10-12T00:00:00"/>
    <s v="2025"/>
    <n v="10"/>
    <x v="9"/>
    <d v="2025-10-18T00:00:00"/>
    <n v="6"/>
    <s v="CUST8936"/>
    <s v="Hansh Shankar"/>
    <x v="1"/>
    <n v="56"/>
    <s v="Senior"/>
    <s v="Bengaluru"/>
    <x v="1"/>
    <x v="1"/>
    <x v="4"/>
    <x v="24"/>
    <n v="7"/>
    <n v="1200"/>
    <n v="0"/>
    <x v="172"/>
    <x v="0"/>
    <n v="2047.52"/>
    <n v="0.24375238095238094"/>
    <x v="0"/>
    <s v="Card"/>
    <n v="5"/>
    <s v="No"/>
  </r>
  <r>
    <s v="ORD01931"/>
    <d v="2025-10-10T00:00:00"/>
    <s v="2025"/>
    <n v="10"/>
    <x v="9"/>
    <d v="2025-10-15T00:00:00"/>
    <n v="5"/>
    <s v="CUST9789"/>
    <s v="Kabir Banerjee"/>
    <x v="1"/>
    <n v="43"/>
    <s v="Senior"/>
    <s v="Hyderabad"/>
    <x v="10"/>
    <x v="1"/>
    <x v="4"/>
    <x v="24"/>
    <n v="7"/>
    <n v="1200"/>
    <n v="25"/>
    <x v="117"/>
    <x v="0"/>
    <n v="1856.37"/>
    <n v="0.29466190476190474"/>
    <x v="0"/>
    <s v="Card"/>
    <n v="3"/>
    <s v="No"/>
  </r>
  <r>
    <s v="ORD01945"/>
    <d v="2025-10-16T00:00:00"/>
    <s v="2025"/>
    <n v="10"/>
    <x v="9"/>
    <d v="2025-10-21T00:00:00"/>
    <n v="5"/>
    <s v="CUST3292"/>
    <s v="Nakul Sem"/>
    <x v="1"/>
    <n v="51"/>
    <s v="Senior"/>
    <s v="Pune"/>
    <x v="7"/>
    <x v="3"/>
    <x v="0"/>
    <x v="0"/>
    <n v="8"/>
    <n v="2500"/>
    <n v="5"/>
    <x v="53"/>
    <x v="1"/>
    <n v="2934.85"/>
    <n v="0.1544657894736842"/>
    <x v="2"/>
    <s v="Cash"/>
    <n v="2"/>
    <s v="Yes"/>
  </r>
  <r>
    <s v="ORD01956"/>
    <d v="2024-10-27T00:00:00"/>
    <s v="2024"/>
    <n v="10"/>
    <x v="9"/>
    <d v="2024-10-30T00:00:00"/>
    <n v="3"/>
    <s v="CUST9095"/>
    <s v="Lakshay Borde"/>
    <x v="0"/>
    <n v="53"/>
    <s v="Senior"/>
    <s v="Kolkata"/>
    <x v="3"/>
    <x v="2"/>
    <x v="4"/>
    <x v="8"/>
    <n v="7"/>
    <n v="3500"/>
    <n v="5"/>
    <x v="395"/>
    <x v="1"/>
    <n v="7174.62"/>
    <n v="0.30825435016111707"/>
    <x v="0"/>
    <s v="Cash"/>
    <n v="5"/>
    <s v="No"/>
  </r>
  <r>
    <s v="ORD01967"/>
    <d v="2025-10-31T00:00:00"/>
    <s v="2025"/>
    <n v="10"/>
    <x v="9"/>
    <d v="2025-11-01T00:00:00"/>
    <n v="1"/>
    <s v="CUST1613"/>
    <s v="Seher Bhargava"/>
    <x v="1"/>
    <n v="46"/>
    <s v="Senior"/>
    <s v="Kolkata"/>
    <x v="3"/>
    <x v="2"/>
    <x v="3"/>
    <x v="21"/>
    <n v="1"/>
    <n v="60"/>
    <n v="5"/>
    <x v="360"/>
    <x v="0"/>
    <n v="21.02"/>
    <n v="0.36877192982456142"/>
    <x v="1"/>
    <s v="UPI"/>
    <n v="3"/>
    <s v="No"/>
  </r>
  <r>
    <s v="ORD01973"/>
    <d v="2024-10-11T00:00:00"/>
    <s v="2024"/>
    <n v="10"/>
    <x v="9"/>
    <d v="2024-10-12T00:00:00"/>
    <n v="1"/>
    <s v="CUST8644"/>
    <s v="Elakshi Raman"/>
    <x v="0"/>
    <n v="37"/>
    <s v="Senior"/>
    <s v="Pune"/>
    <x v="7"/>
    <x v="3"/>
    <x v="3"/>
    <x v="22"/>
    <n v="5"/>
    <n v="300"/>
    <n v="15"/>
    <x v="490"/>
    <x v="0"/>
    <n v="494.9"/>
    <n v="0.38815686274509803"/>
    <x v="1"/>
    <s v="Cash"/>
    <n v="1"/>
    <s v="No"/>
  </r>
  <r>
    <s v="ORD01976"/>
    <d v="2024-10-01T00:00:00"/>
    <s v="2024"/>
    <n v="10"/>
    <x v="9"/>
    <d v="2024-10-05T00:00:00"/>
    <n v="4"/>
    <s v="CUST1959"/>
    <s v="Trisha Atwal"/>
    <x v="1"/>
    <n v="53"/>
    <s v="Senior"/>
    <s v="Mumbai"/>
    <x v="7"/>
    <x v="3"/>
    <x v="3"/>
    <x v="22"/>
    <n v="5"/>
    <n v="300"/>
    <n v="0"/>
    <x v="65"/>
    <x v="0"/>
    <n v="288.63"/>
    <n v="0.19242000000000001"/>
    <x v="1"/>
    <s v="Card"/>
    <n v="2"/>
    <s v="No"/>
  </r>
  <r>
    <s v="ORD01981"/>
    <d v="2024-10-03T00:00:00"/>
    <s v="2024"/>
    <n v="10"/>
    <x v="9"/>
    <d v="2024-10-06T00:00:00"/>
    <n v="3"/>
    <s v="CUST1264"/>
    <s v="Dharmajan Khalsa"/>
    <x v="0"/>
    <n v="48"/>
    <s v="Senior"/>
    <s v="Jaipur"/>
    <x v="2"/>
    <x v="0"/>
    <x v="0"/>
    <x v="0"/>
    <n v="6"/>
    <n v="2500"/>
    <n v="5"/>
    <x v="299"/>
    <x v="1"/>
    <n v="3242.12"/>
    <n v="0.22751719298245612"/>
    <x v="2"/>
    <s v="UPI"/>
    <n v="3"/>
    <s v="No"/>
  </r>
  <r>
    <s v="ORD01997"/>
    <d v="2025-10-08T00:00:00"/>
    <s v="2025"/>
    <n v="10"/>
    <x v="9"/>
    <d v="2025-10-10T00:00:00"/>
    <n v="2"/>
    <s v="CUST3137"/>
    <s v="Anvi Mani"/>
    <x v="0"/>
    <n v="60"/>
    <s v="Senior"/>
    <s v="Chennai"/>
    <x v="6"/>
    <x v="1"/>
    <x v="1"/>
    <x v="5"/>
    <n v="7"/>
    <n v="2000"/>
    <n v="5"/>
    <x v="87"/>
    <x v="1"/>
    <n v="2935.9"/>
    <n v="0.22074436090225566"/>
    <x v="1"/>
    <s v="Cash"/>
    <n v="1"/>
    <s v="No"/>
  </r>
  <r>
    <s v="ORD02003"/>
    <d v="2024-10-28T00:00:00"/>
    <s v="2024"/>
    <n v="10"/>
    <x v="9"/>
    <d v="2024-11-03T00:00:00"/>
    <n v="6"/>
    <s v="CUST3909"/>
    <s v="Taimur Sachdev"/>
    <x v="1"/>
    <n v="43"/>
    <s v="Senior"/>
    <s v="Ahmedabad"/>
    <x v="5"/>
    <x v="3"/>
    <x v="4"/>
    <x v="24"/>
    <n v="2"/>
    <n v="1200"/>
    <n v="10"/>
    <x v="70"/>
    <x v="0"/>
    <n v="603.13"/>
    <n v="0.27922685185185186"/>
    <x v="0"/>
    <s v="Card"/>
    <n v="4"/>
    <s v="No"/>
  </r>
  <r>
    <s v="ORD02021"/>
    <d v="2025-10-03T00:00:00"/>
    <s v="2025"/>
    <n v="10"/>
    <x v="9"/>
    <d v="2025-10-08T00:00:00"/>
    <n v="5"/>
    <s v="CUST1540"/>
    <s v="Zara Baral"/>
    <x v="0"/>
    <n v="57"/>
    <s v="Senior"/>
    <s v="Kolkata"/>
    <x v="3"/>
    <x v="2"/>
    <x v="1"/>
    <x v="10"/>
    <n v="5"/>
    <n v="25000"/>
    <n v="5"/>
    <x v="324"/>
    <x v="1"/>
    <n v="48367.13"/>
    <n v="0.40730214736842102"/>
    <x v="1"/>
    <s v="UPI"/>
    <n v="2"/>
    <s v="No"/>
  </r>
  <r>
    <s v="ORD02038"/>
    <d v="2025-10-11T00:00:00"/>
    <s v="2025"/>
    <n v="10"/>
    <x v="9"/>
    <d v="2025-10-15T00:00:00"/>
    <n v="4"/>
    <s v="CUST2897"/>
    <s v="Krish Wagle"/>
    <x v="0"/>
    <n v="41"/>
    <s v="Senior"/>
    <s v="Bengaluru"/>
    <x v="1"/>
    <x v="1"/>
    <x v="1"/>
    <x v="10"/>
    <n v="6"/>
    <n v="25000"/>
    <n v="25"/>
    <x v="21"/>
    <x v="1"/>
    <n v="49455.51"/>
    <n v="0.43960453333333332"/>
    <x v="0"/>
    <s v="Card"/>
    <n v="3"/>
    <s v="No"/>
  </r>
  <r>
    <s v="ORD02059"/>
    <d v="2025-10-31T00:00:00"/>
    <s v="2025"/>
    <n v="10"/>
    <x v="9"/>
    <d v="2025-11-06T00:00:00"/>
    <n v="6"/>
    <s v="CUST1355"/>
    <s v="Advika Bir"/>
    <x v="0"/>
    <n v="63"/>
    <s v="Senior"/>
    <s v="Kolkata"/>
    <x v="3"/>
    <x v="2"/>
    <x v="4"/>
    <x v="13"/>
    <n v="2"/>
    <n v="4500"/>
    <n v="15"/>
    <x v="33"/>
    <x v="0"/>
    <n v="3050.98"/>
    <n v="0.39882091503267975"/>
    <x v="1"/>
    <s v="Cash"/>
    <n v="3"/>
    <s v="No"/>
  </r>
  <r>
    <s v="ORD02081"/>
    <d v="2025-10-22T00:00:00"/>
    <s v="2025"/>
    <n v="10"/>
    <x v="9"/>
    <d v="2025-10-23T00:00:00"/>
    <n v="1"/>
    <s v="CUST7478"/>
    <s v="Trisha Chaudhari"/>
    <x v="0"/>
    <n v="44"/>
    <s v="Senior"/>
    <s v="Bhubaneswar"/>
    <x v="8"/>
    <x v="2"/>
    <x v="2"/>
    <x v="15"/>
    <n v="7"/>
    <n v="15000"/>
    <n v="5"/>
    <x v="448"/>
    <x v="1"/>
    <n v="44735.83"/>
    <n v="0.44847949874686721"/>
    <x v="2"/>
    <s v="Card"/>
    <n v="1"/>
    <s v="No"/>
  </r>
  <r>
    <s v="ORD02083"/>
    <d v="2024-10-13T00:00:00"/>
    <s v="2024"/>
    <n v="10"/>
    <x v="9"/>
    <d v="2024-10-18T00:00:00"/>
    <n v="5"/>
    <s v="CUST7242"/>
    <s v="Navya Sami"/>
    <x v="0"/>
    <n v="50"/>
    <s v="Senior"/>
    <s v="Chennai"/>
    <x v="6"/>
    <x v="1"/>
    <x v="0"/>
    <x v="11"/>
    <n v="7"/>
    <n v="4000"/>
    <n v="15"/>
    <x v="286"/>
    <x v="1"/>
    <n v="4680.8999999999996"/>
    <n v="0.19667647058823529"/>
    <x v="0"/>
    <s v="Card"/>
    <n v="1"/>
    <s v="No"/>
  </r>
  <r>
    <s v="ORD02086"/>
    <d v="2025-10-27T00:00:00"/>
    <s v="2025"/>
    <n v="10"/>
    <x v="9"/>
    <d v="2025-10-28T00:00:00"/>
    <n v="1"/>
    <s v="CUST2774"/>
    <s v="Rhea Devan"/>
    <x v="1"/>
    <n v="36"/>
    <s v="Senior"/>
    <s v="Delhi"/>
    <x v="4"/>
    <x v="0"/>
    <x v="1"/>
    <x v="1"/>
    <n v="6"/>
    <n v="40000"/>
    <n v="20"/>
    <x v="23"/>
    <x v="1"/>
    <n v="38325.440000000002"/>
    <n v="0.19961166666666669"/>
    <x v="2"/>
    <s v="Card"/>
    <n v="1"/>
    <s v="No"/>
  </r>
  <r>
    <s v="ORD02091"/>
    <d v="2024-10-29T00:00:00"/>
    <s v="2024"/>
    <n v="10"/>
    <x v="9"/>
    <d v="2024-11-04T00:00:00"/>
    <n v="6"/>
    <s v="CUST4345"/>
    <s v="Eshani Chokshi"/>
    <x v="1"/>
    <n v="62"/>
    <s v="Senior"/>
    <s v="Bengaluru"/>
    <x v="1"/>
    <x v="1"/>
    <x v="3"/>
    <x v="6"/>
    <n v="2"/>
    <n v="1200"/>
    <n v="10"/>
    <x v="70"/>
    <x v="0"/>
    <n v="581.94000000000005"/>
    <n v="0.26941666666666669"/>
    <x v="1"/>
    <s v="UPI"/>
    <n v="4"/>
    <s v="No"/>
  </r>
  <r>
    <s v="ORD02094"/>
    <d v="2024-10-13T00:00:00"/>
    <s v="2024"/>
    <n v="10"/>
    <x v="9"/>
    <d v="2024-10-17T00:00:00"/>
    <n v="4"/>
    <s v="CUST3456"/>
    <s v="Armaan Venkataraman"/>
    <x v="1"/>
    <n v="33"/>
    <s v="Senior"/>
    <s v="Ahmedabad"/>
    <x v="5"/>
    <x v="3"/>
    <x v="2"/>
    <x v="15"/>
    <n v="3"/>
    <n v="15000"/>
    <n v="10"/>
    <x v="428"/>
    <x v="1"/>
    <n v="15968.02"/>
    <n v="0.39427209876543212"/>
    <x v="2"/>
    <s v="UPI"/>
    <n v="4"/>
    <s v="No"/>
  </r>
  <r>
    <s v="ORD02109"/>
    <d v="2024-10-04T00:00:00"/>
    <s v="2024"/>
    <n v="10"/>
    <x v="9"/>
    <d v="2024-10-05T00:00:00"/>
    <n v="1"/>
    <s v="CUST4062"/>
    <s v="Vidur Butala"/>
    <x v="0"/>
    <n v="36"/>
    <s v="Senior"/>
    <s v="Kolkata"/>
    <x v="3"/>
    <x v="2"/>
    <x v="3"/>
    <x v="22"/>
    <n v="2"/>
    <n v="300"/>
    <n v="10"/>
    <x v="397"/>
    <x v="0"/>
    <n v="170.35"/>
    <n v="0.31546296296296295"/>
    <x v="1"/>
    <s v="UPI"/>
    <n v="5"/>
    <s v="No"/>
  </r>
  <r>
    <s v="ORD02110"/>
    <d v="2024-10-08T00:00:00"/>
    <s v="2024"/>
    <n v="10"/>
    <x v="9"/>
    <d v="2024-10-15T00:00:00"/>
    <n v="7"/>
    <s v="CUST5647"/>
    <s v="Lakshit Biswas"/>
    <x v="0"/>
    <n v="27"/>
    <s v="Senior"/>
    <s v="Hyderabad"/>
    <x v="10"/>
    <x v="1"/>
    <x v="2"/>
    <x v="3"/>
    <n v="8"/>
    <n v="7000"/>
    <n v="25"/>
    <x v="216"/>
    <x v="1"/>
    <n v="16860.98"/>
    <n v="0.40145190476190473"/>
    <x v="2"/>
    <s v="Cash"/>
    <n v="4"/>
    <s v="No"/>
  </r>
  <r>
    <s v="ORD02130"/>
    <d v="2025-10-07T00:00:00"/>
    <s v="2025"/>
    <n v="10"/>
    <x v="9"/>
    <d v="2025-10-14T00:00:00"/>
    <n v="7"/>
    <s v="CUST9049"/>
    <s v="Aaryahi Sharaf"/>
    <x v="1"/>
    <n v="58"/>
    <s v="Senior"/>
    <s v="Jaipur"/>
    <x v="2"/>
    <x v="0"/>
    <x v="1"/>
    <x v="10"/>
    <n v="1"/>
    <n v="25000"/>
    <n v="5"/>
    <x v="379"/>
    <x v="1"/>
    <n v="5786.03"/>
    <n v="0.24362231578947369"/>
    <x v="1"/>
    <s v="Card"/>
    <n v="1"/>
    <s v="No"/>
  </r>
  <r>
    <s v="ORD02138"/>
    <d v="2025-10-16T00:00:00"/>
    <s v="2025"/>
    <n v="10"/>
    <x v="9"/>
    <d v="2025-10-21T00:00:00"/>
    <n v="5"/>
    <s v="CUST8028"/>
    <s v="Shaan Gupta"/>
    <x v="0"/>
    <n v="44"/>
    <s v="Senior"/>
    <s v="Jaipur"/>
    <x v="2"/>
    <x v="0"/>
    <x v="2"/>
    <x v="7"/>
    <n v="7"/>
    <n v="5000"/>
    <n v="10"/>
    <x v="103"/>
    <x v="1"/>
    <n v="8468.6200000000008"/>
    <n v="0.2688450793650794"/>
    <x v="1"/>
    <s v="UPI"/>
    <n v="2"/>
    <s v="No"/>
  </r>
  <r>
    <s v="ORD02195"/>
    <d v="2024-10-10T00:00:00"/>
    <s v="2024"/>
    <n v="10"/>
    <x v="9"/>
    <d v="2024-10-16T00:00:00"/>
    <n v="6"/>
    <s v="CUST5162"/>
    <s v="Drishya Tata"/>
    <x v="1"/>
    <n v="44"/>
    <s v="Senior"/>
    <s v="Chennai"/>
    <x v="6"/>
    <x v="1"/>
    <x v="1"/>
    <x v="10"/>
    <n v="4"/>
    <n v="25000"/>
    <n v="15"/>
    <x v="109"/>
    <x v="1"/>
    <n v="14119.83"/>
    <n v="0.16611564705882353"/>
    <x v="0"/>
    <s v="Card"/>
    <n v="1"/>
    <s v="No"/>
  </r>
  <r>
    <s v="ORD02199"/>
    <d v="2025-10-21T00:00:00"/>
    <s v="2025"/>
    <n v="10"/>
    <x v="9"/>
    <d v="2025-10-27T00:00:00"/>
    <n v="6"/>
    <s v="CUST2522"/>
    <s v="Shray Bansal"/>
    <x v="1"/>
    <n v="43"/>
    <s v="Senior"/>
    <s v="Lucknow"/>
    <x v="0"/>
    <x v="0"/>
    <x v="1"/>
    <x v="2"/>
    <n v="4"/>
    <n v="55000"/>
    <n v="5"/>
    <x v="2"/>
    <x v="1"/>
    <n v="23607.200000000001"/>
    <n v="0.11295311004784689"/>
    <x v="0"/>
    <s v="UPI"/>
    <n v="4"/>
    <s v="No"/>
  </r>
  <r>
    <s v="ORD02236"/>
    <d v="2024-10-17T00:00:00"/>
    <s v="2024"/>
    <n v="10"/>
    <x v="9"/>
    <d v="2024-10-24T00:00:00"/>
    <n v="7"/>
    <s v="CUST1603"/>
    <s v="Aniruddh Suri"/>
    <x v="1"/>
    <n v="47"/>
    <s v="Senior"/>
    <s v="Hyderabad"/>
    <x v="10"/>
    <x v="1"/>
    <x v="0"/>
    <x v="0"/>
    <n v="2"/>
    <n v="2500"/>
    <n v="0"/>
    <x v="400"/>
    <x v="0"/>
    <n v="962.68"/>
    <n v="0.19253599999999998"/>
    <x v="1"/>
    <s v="UPI"/>
    <n v="3"/>
    <s v="No"/>
  </r>
  <r>
    <s v="ORD02250"/>
    <d v="2024-10-22T00:00:00"/>
    <s v="2024"/>
    <n v="10"/>
    <x v="9"/>
    <d v="2024-10-28T00:00:00"/>
    <n v="6"/>
    <s v="CUST1909"/>
    <s v="Yashvi Golla"/>
    <x v="0"/>
    <n v="52"/>
    <s v="Senior"/>
    <s v="Bengaluru"/>
    <x v="1"/>
    <x v="1"/>
    <x v="4"/>
    <x v="13"/>
    <n v="4"/>
    <n v="4500"/>
    <n v="10"/>
    <x v="404"/>
    <x v="1"/>
    <n v="6569.14"/>
    <n v="0.40550246913580251"/>
    <x v="2"/>
    <s v="UPI"/>
    <n v="5"/>
    <s v="No"/>
  </r>
  <r>
    <s v="ORD02266"/>
    <d v="2025-10-25T00:00:00"/>
    <s v="2025"/>
    <n v="10"/>
    <x v="9"/>
    <d v="2025-10-30T00:00:00"/>
    <n v="5"/>
    <s v="CUST9363"/>
    <s v="Charvi Kala"/>
    <x v="1"/>
    <n v="64"/>
    <s v="Senior"/>
    <s v="Delhi"/>
    <x v="4"/>
    <x v="0"/>
    <x v="4"/>
    <x v="13"/>
    <n v="4"/>
    <n v="4500"/>
    <n v="0"/>
    <x v="85"/>
    <x v="1"/>
    <n v="6802.18"/>
    <n v="0.3778988888888889"/>
    <x v="2"/>
    <s v="Card"/>
    <n v="1"/>
    <s v="No"/>
  </r>
  <r>
    <s v="ORD02272"/>
    <d v="2024-10-16T00:00:00"/>
    <s v="2024"/>
    <n v="10"/>
    <x v="9"/>
    <d v="2024-10-23T00:00:00"/>
    <n v="7"/>
    <s v="CUST9662"/>
    <s v="Tarini Mannan"/>
    <x v="1"/>
    <n v="39"/>
    <s v="Senior"/>
    <s v="Delhi"/>
    <x v="4"/>
    <x v="0"/>
    <x v="2"/>
    <x v="12"/>
    <n v="3"/>
    <n v="25000"/>
    <n v="10"/>
    <x v="129"/>
    <x v="1"/>
    <n v="12082.2"/>
    <n v="0.17899555555555557"/>
    <x v="2"/>
    <s v="Cash"/>
    <n v="5"/>
    <s v="No"/>
  </r>
  <r>
    <s v="ORD02277"/>
    <d v="2025-10-15T00:00:00"/>
    <s v="2025"/>
    <n v="10"/>
    <x v="9"/>
    <d v="2025-10-16T00:00:00"/>
    <n v="1"/>
    <s v="CUST5769"/>
    <s v="Badal Mani"/>
    <x v="1"/>
    <n v="61"/>
    <s v="Senior"/>
    <s v="Chennai"/>
    <x v="6"/>
    <x v="1"/>
    <x v="3"/>
    <x v="22"/>
    <n v="6"/>
    <n v="300"/>
    <n v="0"/>
    <x v="100"/>
    <x v="0"/>
    <n v="281.41000000000003"/>
    <n v="0.15633888888888892"/>
    <x v="1"/>
    <s v="UPI"/>
    <n v="1"/>
    <s v="No"/>
  </r>
  <r>
    <s v="ORD02279"/>
    <d v="2024-10-29T00:00:00"/>
    <s v="2024"/>
    <n v="10"/>
    <x v="9"/>
    <d v="2024-10-30T00:00:00"/>
    <n v="1"/>
    <s v="CUST7607"/>
    <s v="Lakshit Bahl"/>
    <x v="1"/>
    <n v="51"/>
    <s v="Senior"/>
    <s v="Kolkata"/>
    <x v="3"/>
    <x v="2"/>
    <x v="3"/>
    <x v="20"/>
    <n v="1"/>
    <n v="1500"/>
    <n v="0"/>
    <x v="65"/>
    <x v="0"/>
    <n v="377.99"/>
    <n v="0.25199333333333335"/>
    <x v="1"/>
    <s v="Card"/>
    <n v="2"/>
    <s v="No"/>
  </r>
  <r>
    <s v="ORD02280"/>
    <d v="2024-10-07T00:00:00"/>
    <s v="2024"/>
    <n v="10"/>
    <x v="9"/>
    <d v="2024-10-08T00:00:00"/>
    <n v="1"/>
    <s v="CUST2806"/>
    <s v="Nitya D’Alia"/>
    <x v="1"/>
    <n v="30"/>
    <s v="Senior"/>
    <s v="Hyderabad"/>
    <x v="10"/>
    <x v="1"/>
    <x v="1"/>
    <x v="5"/>
    <n v="8"/>
    <n v="2000"/>
    <n v="25"/>
    <x v="35"/>
    <x v="1"/>
    <n v="2714.93"/>
    <n v="0.22624416666666666"/>
    <x v="2"/>
    <s v="Card"/>
    <n v="2"/>
    <s v="No"/>
  </r>
  <r>
    <s v="ORD02291"/>
    <d v="2024-10-13T00:00:00"/>
    <s v="2024"/>
    <n v="10"/>
    <x v="9"/>
    <d v="2024-10-15T00:00:00"/>
    <n v="2"/>
    <s v="CUST9519"/>
    <s v="Aarush Sami"/>
    <x v="0"/>
    <n v="51"/>
    <s v="Senior"/>
    <s v="Bhubaneswar"/>
    <x v="8"/>
    <x v="2"/>
    <x v="4"/>
    <x v="24"/>
    <n v="8"/>
    <n v="1200"/>
    <n v="10"/>
    <x v="20"/>
    <x v="0"/>
    <n v="2557.52"/>
    <n v="0.29600925925925925"/>
    <x v="0"/>
    <s v="Cash"/>
    <n v="4"/>
    <s v="No"/>
  </r>
  <r>
    <s v="ORD02303"/>
    <d v="2025-10-24T00:00:00"/>
    <s v="2025"/>
    <n v="10"/>
    <x v="9"/>
    <d v="2025-10-25T00:00:00"/>
    <n v="1"/>
    <s v="CUST2275"/>
    <s v="Krish Sinha"/>
    <x v="1"/>
    <n v="40"/>
    <s v="Senior"/>
    <s v="Kolkata"/>
    <x v="3"/>
    <x v="2"/>
    <x v="1"/>
    <x v="2"/>
    <n v="2"/>
    <n v="55000"/>
    <n v="15"/>
    <x v="419"/>
    <x v="1"/>
    <n v="17540.91"/>
    <n v="0.1876033155080214"/>
    <x v="1"/>
    <s v="UPI"/>
    <n v="4"/>
    <s v="No"/>
  </r>
  <r>
    <s v="ORD02314"/>
    <d v="2024-10-29T00:00:00"/>
    <s v="2024"/>
    <n v="10"/>
    <x v="9"/>
    <d v="2024-11-01T00:00:00"/>
    <n v="3"/>
    <s v="CUST2251"/>
    <s v="Aarna Taneja"/>
    <x v="0"/>
    <n v="51"/>
    <s v="Senior"/>
    <s v="Bengaluru"/>
    <x v="1"/>
    <x v="1"/>
    <x v="0"/>
    <x v="23"/>
    <n v="2"/>
    <n v="900"/>
    <n v="5"/>
    <x v="284"/>
    <x v="0"/>
    <n v="540.85"/>
    <n v="0.31628654970760234"/>
    <x v="2"/>
    <s v="Cash"/>
    <n v="4"/>
    <s v="No"/>
  </r>
  <r>
    <s v="ORD02321"/>
    <d v="2025-10-12T00:00:00"/>
    <s v="2025"/>
    <n v="10"/>
    <x v="9"/>
    <d v="2025-10-14T00:00:00"/>
    <n v="2"/>
    <s v="CUST1732"/>
    <s v="Lakshit Borde"/>
    <x v="0"/>
    <n v="60"/>
    <s v="Senior"/>
    <s v="Chennai"/>
    <x v="6"/>
    <x v="1"/>
    <x v="3"/>
    <x v="17"/>
    <n v="6"/>
    <n v="450"/>
    <n v="15"/>
    <x v="433"/>
    <x v="0"/>
    <n v="826.55"/>
    <n v="0.36015250544662308"/>
    <x v="2"/>
    <s v="Cash"/>
    <n v="4"/>
    <s v="No"/>
  </r>
  <r>
    <s v="ORD02339"/>
    <d v="2025-10-31T00:00:00"/>
    <s v="2025"/>
    <n v="10"/>
    <x v="9"/>
    <d v="2025-11-04T00:00:00"/>
    <n v="4"/>
    <s v="CUST3981"/>
    <s v="Lagan Manda"/>
    <x v="1"/>
    <n v="22"/>
    <s v="Senior"/>
    <s v="Mumbai"/>
    <x v="7"/>
    <x v="3"/>
    <x v="0"/>
    <x v="19"/>
    <n v="7"/>
    <n v="1200"/>
    <n v="20"/>
    <x v="118"/>
    <x v="0"/>
    <n v="1903.61"/>
    <n v="0.28327529761904763"/>
    <x v="0"/>
    <s v="UPI"/>
    <n v="5"/>
    <s v="No"/>
  </r>
  <r>
    <s v="ORD02341"/>
    <d v="2025-10-28T00:00:00"/>
    <s v="2025"/>
    <n v="10"/>
    <x v="9"/>
    <d v="2025-11-04T00:00:00"/>
    <n v="7"/>
    <s v="CUST8275"/>
    <s v="Indrajit Dhar"/>
    <x v="0"/>
    <n v="60"/>
    <s v="Senior"/>
    <s v="Bengaluru"/>
    <x v="1"/>
    <x v="1"/>
    <x v="1"/>
    <x v="1"/>
    <n v="4"/>
    <n v="40000"/>
    <n v="10"/>
    <x v="40"/>
    <x v="1"/>
    <n v="58590.58"/>
    <n v="0.40687902777777779"/>
    <x v="2"/>
    <s v="Card"/>
    <n v="5"/>
    <s v="No"/>
  </r>
  <r>
    <s v="ORD02380"/>
    <d v="2025-10-26T00:00:00"/>
    <s v="2025"/>
    <n v="10"/>
    <x v="9"/>
    <d v="2025-10-29T00:00:00"/>
    <n v="3"/>
    <s v="CUST2662"/>
    <s v="Aaina Golla"/>
    <x v="0"/>
    <n v="27"/>
    <s v="Senior"/>
    <s v="Pune"/>
    <x v="7"/>
    <x v="3"/>
    <x v="3"/>
    <x v="17"/>
    <n v="1"/>
    <n v="450"/>
    <n v="25"/>
    <x v="410"/>
    <x v="0"/>
    <n v="84.54"/>
    <n v="0.25048888888888893"/>
    <x v="0"/>
    <s v="Card"/>
    <n v="3"/>
    <s v="No"/>
  </r>
  <r>
    <s v="ORD02382"/>
    <d v="2025-10-28T00:00:00"/>
    <s v="2025"/>
    <n v="10"/>
    <x v="9"/>
    <d v="2025-11-03T00:00:00"/>
    <n v="6"/>
    <s v="CUST2470"/>
    <s v="Neelofar Bassi"/>
    <x v="1"/>
    <n v="40"/>
    <s v="Senior"/>
    <s v="Ahmedabad"/>
    <x v="5"/>
    <x v="3"/>
    <x v="0"/>
    <x v="4"/>
    <n v="1"/>
    <n v="3200"/>
    <n v="20"/>
    <x v="46"/>
    <x v="0"/>
    <n v="295.39999999999998"/>
    <n v="0.115390625"/>
    <x v="1"/>
    <s v="Card"/>
    <n v="3"/>
    <s v="No"/>
  </r>
  <r>
    <s v="ORD02383"/>
    <d v="2025-10-29T00:00:00"/>
    <s v="2025"/>
    <n v="10"/>
    <x v="9"/>
    <d v="2025-11-01T00:00:00"/>
    <n v="3"/>
    <s v="CUST3488"/>
    <s v="Stuvan Swamy"/>
    <x v="0"/>
    <n v="59"/>
    <s v="Senior"/>
    <s v="Bhubaneswar"/>
    <x v="8"/>
    <x v="2"/>
    <x v="4"/>
    <x v="8"/>
    <n v="7"/>
    <n v="3500"/>
    <n v="10"/>
    <x v="438"/>
    <x v="1"/>
    <n v="9372.9599999999991"/>
    <n v="0.42507755102040812"/>
    <x v="0"/>
    <s v="UPI"/>
    <n v="5"/>
    <s v="No"/>
  </r>
  <r>
    <s v="ORD02389"/>
    <d v="2025-10-26T00:00:00"/>
    <s v="2025"/>
    <n v="10"/>
    <x v="9"/>
    <d v="2025-11-01T00:00:00"/>
    <n v="6"/>
    <s v="CUST7881"/>
    <s v="Kabir Bhatt"/>
    <x v="1"/>
    <n v="47"/>
    <s v="Senior"/>
    <s v="Bengaluru"/>
    <x v="1"/>
    <x v="1"/>
    <x v="4"/>
    <x v="9"/>
    <n v="4"/>
    <n v="1800"/>
    <n v="25"/>
    <x v="234"/>
    <x v="0"/>
    <n v="607.37"/>
    <n v="0.11247592592592592"/>
    <x v="1"/>
    <s v="Card"/>
    <n v="1"/>
    <s v="No"/>
  </r>
  <r>
    <s v="ORD02390"/>
    <d v="2024-10-14T00:00:00"/>
    <s v="2024"/>
    <n v="10"/>
    <x v="9"/>
    <d v="2024-10-20T00:00:00"/>
    <n v="6"/>
    <s v="CUST1621"/>
    <s v="Jayesh Mahal"/>
    <x v="0"/>
    <n v="20"/>
    <s v="Teen"/>
    <s v="Bengaluru"/>
    <x v="1"/>
    <x v="1"/>
    <x v="4"/>
    <x v="13"/>
    <n v="2"/>
    <n v="4500"/>
    <n v="0"/>
    <x v="51"/>
    <x v="0"/>
    <n v="1742.06"/>
    <n v="0.19356222222222222"/>
    <x v="1"/>
    <s v="Cash"/>
    <n v="5"/>
    <s v="No"/>
  </r>
  <r>
    <s v="ORD02403"/>
    <d v="2024-10-31T00:00:00"/>
    <s v="2024"/>
    <n v="10"/>
    <x v="9"/>
    <d v="2024-11-05T00:00:00"/>
    <n v="5"/>
    <s v="CUST8836"/>
    <s v="Shlok Bhatti"/>
    <x v="0"/>
    <n v="37"/>
    <s v="Senior"/>
    <s v="Delhi"/>
    <x v="4"/>
    <x v="0"/>
    <x v="1"/>
    <x v="1"/>
    <n v="4"/>
    <n v="40000"/>
    <n v="0"/>
    <x v="145"/>
    <x v="1"/>
    <n v="60676.92"/>
    <n v="0.37923075000000001"/>
    <x v="2"/>
    <s v="Cash"/>
    <n v="3"/>
    <s v="No"/>
  </r>
  <r>
    <s v="ORD02414"/>
    <d v="2024-10-14T00:00:00"/>
    <s v="2024"/>
    <n v="10"/>
    <x v="9"/>
    <d v="2024-10-18T00:00:00"/>
    <n v="4"/>
    <s v="CUST2397"/>
    <s v="Bhamini Sandhu"/>
    <x v="0"/>
    <n v="34"/>
    <s v="Senior"/>
    <s v="Jaipur"/>
    <x v="2"/>
    <x v="0"/>
    <x v="1"/>
    <x v="18"/>
    <n v="2"/>
    <n v="18000"/>
    <n v="0"/>
    <x v="298"/>
    <x v="1"/>
    <n v="5936.26"/>
    <n v="0.1648961111111111"/>
    <x v="0"/>
    <s v="UPI"/>
    <n v="5"/>
    <s v="No"/>
  </r>
  <r>
    <s v="ORD02416"/>
    <d v="2024-10-26T00:00:00"/>
    <s v="2024"/>
    <n v="10"/>
    <x v="9"/>
    <d v="2024-10-27T00:00:00"/>
    <n v="1"/>
    <s v="CUST4244"/>
    <s v="Kimaya Dar"/>
    <x v="0"/>
    <n v="51"/>
    <s v="Senior"/>
    <s v="Bengaluru"/>
    <x v="1"/>
    <x v="1"/>
    <x v="1"/>
    <x v="18"/>
    <n v="2"/>
    <n v="18000"/>
    <n v="10"/>
    <x v="22"/>
    <x v="1"/>
    <n v="14469.92"/>
    <n v="0.44660246913580248"/>
    <x v="1"/>
    <s v="Cash"/>
    <n v="3"/>
    <s v="No"/>
  </r>
  <r>
    <s v="ORD02423"/>
    <d v="2024-10-11T00:00:00"/>
    <s v="2024"/>
    <n v="10"/>
    <x v="9"/>
    <d v="2024-10-13T00:00:00"/>
    <n v="2"/>
    <s v="CUST2435"/>
    <s v="Shayak Ramanathan"/>
    <x v="0"/>
    <n v="23"/>
    <s v="Senior"/>
    <s v="Hyderabad"/>
    <x v="10"/>
    <x v="1"/>
    <x v="0"/>
    <x v="11"/>
    <n v="7"/>
    <n v="4000"/>
    <n v="25"/>
    <x v="9"/>
    <x v="1"/>
    <n v="7007.69"/>
    <n v="0.33369952380952378"/>
    <x v="2"/>
    <s v="UPI"/>
    <n v="4"/>
    <s v="No"/>
  </r>
  <r>
    <s v="ORD02425"/>
    <d v="2024-10-31T00:00:00"/>
    <s v="2024"/>
    <n v="10"/>
    <x v="9"/>
    <d v="2024-11-05T00:00:00"/>
    <n v="5"/>
    <s v="CUST7202"/>
    <s v="Krish Dash"/>
    <x v="1"/>
    <n v="50"/>
    <s v="Senior"/>
    <s v="Pune"/>
    <x v="7"/>
    <x v="3"/>
    <x v="0"/>
    <x v="0"/>
    <n v="8"/>
    <n v="2500"/>
    <n v="0"/>
    <x v="245"/>
    <x v="1"/>
    <n v="2712.72"/>
    <n v="0.13563599999999998"/>
    <x v="2"/>
    <s v="Card"/>
    <n v="2"/>
    <s v="No"/>
  </r>
  <r>
    <s v="ORD02426"/>
    <d v="2025-10-26T00:00:00"/>
    <s v="2025"/>
    <n v="10"/>
    <x v="9"/>
    <d v="2025-10-27T00:00:00"/>
    <n v="1"/>
    <s v="CUST8471"/>
    <s v="Vaibhav Rau"/>
    <x v="1"/>
    <n v="18"/>
    <s v="Teen"/>
    <s v="Bengaluru"/>
    <x v="1"/>
    <x v="1"/>
    <x v="3"/>
    <x v="22"/>
    <n v="4"/>
    <n v="300"/>
    <n v="25"/>
    <x v="132"/>
    <x v="0"/>
    <n v="253.65"/>
    <n v="0.28183333333333332"/>
    <x v="1"/>
    <s v="Card"/>
    <n v="5"/>
    <s v="No"/>
  </r>
  <r>
    <s v="ORD02431"/>
    <d v="2025-10-27T00:00:00"/>
    <s v="2025"/>
    <n v="10"/>
    <x v="9"/>
    <d v="2025-10-31T00:00:00"/>
    <n v="4"/>
    <s v="CUST6701"/>
    <s v="Anika Dhar"/>
    <x v="0"/>
    <n v="64"/>
    <s v="Senior"/>
    <s v="Delhi"/>
    <x v="4"/>
    <x v="0"/>
    <x v="1"/>
    <x v="18"/>
    <n v="8"/>
    <n v="18000"/>
    <n v="25"/>
    <x v="71"/>
    <x v="1"/>
    <n v="17170.37"/>
    <n v="0.15898490740740739"/>
    <x v="0"/>
    <s v="Card"/>
    <n v="2"/>
    <s v="No"/>
  </r>
  <r>
    <s v="ORD02434"/>
    <d v="2024-10-21T00:00:00"/>
    <s v="2024"/>
    <n v="10"/>
    <x v="9"/>
    <d v="2024-10-24T00:00:00"/>
    <n v="3"/>
    <s v="CUST2281"/>
    <s v="Ela Bhatnagar"/>
    <x v="0"/>
    <n v="35"/>
    <s v="Senior"/>
    <s v="Kolkata"/>
    <x v="3"/>
    <x v="2"/>
    <x v="2"/>
    <x v="3"/>
    <n v="8"/>
    <n v="7000"/>
    <n v="20"/>
    <x v="366"/>
    <x v="1"/>
    <n v="14036.69"/>
    <n v="0.3133189732142857"/>
    <x v="0"/>
    <s v="UPI"/>
    <n v="1"/>
    <s v="No"/>
  </r>
  <r>
    <s v="ORD02435"/>
    <d v="2024-10-19T00:00:00"/>
    <s v="2024"/>
    <n v="10"/>
    <x v="9"/>
    <d v="2024-10-24T00:00:00"/>
    <n v="5"/>
    <s v="CUST2659"/>
    <s v="Anika Saha"/>
    <x v="1"/>
    <n v="32"/>
    <s v="Senior"/>
    <s v="Ahmedabad"/>
    <x v="5"/>
    <x v="3"/>
    <x v="3"/>
    <x v="21"/>
    <n v="3"/>
    <n v="60"/>
    <n v="0"/>
    <x v="280"/>
    <x v="0"/>
    <n v="25.51"/>
    <n v="0.14172222222222222"/>
    <x v="0"/>
    <s v="Card"/>
    <n v="1"/>
    <s v="No"/>
  </r>
  <r>
    <s v="ORD02436"/>
    <d v="2025-10-03T00:00:00"/>
    <s v="2025"/>
    <n v="10"/>
    <x v="9"/>
    <d v="2025-10-07T00:00:00"/>
    <n v="4"/>
    <s v="CUST4079"/>
    <s v="Advik Salvi"/>
    <x v="1"/>
    <n v="34"/>
    <s v="Senior"/>
    <s v="Delhi"/>
    <x v="4"/>
    <x v="0"/>
    <x v="4"/>
    <x v="13"/>
    <n v="4"/>
    <n v="4500"/>
    <n v="20"/>
    <x v="134"/>
    <x v="1"/>
    <n v="3783.02"/>
    <n v="0.26270972222222222"/>
    <x v="2"/>
    <s v="UPI"/>
    <n v="5"/>
    <s v="No"/>
  </r>
  <r>
    <s v="ORD02448"/>
    <d v="2024-10-27T00:00:00"/>
    <s v="2024"/>
    <n v="10"/>
    <x v="9"/>
    <d v="2024-11-01T00:00:00"/>
    <n v="5"/>
    <s v="CUST6257"/>
    <s v="Krish Karpe"/>
    <x v="0"/>
    <n v="29"/>
    <s v="Senior"/>
    <s v="Ahmedabad"/>
    <x v="5"/>
    <x v="3"/>
    <x v="2"/>
    <x v="12"/>
    <n v="7"/>
    <n v="25000"/>
    <n v="10"/>
    <x v="218"/>
    <x v="1"/>
    <n v="56645.13"/>
    <n v="0.35965161904761905"/>
    <x v="2"/>
    <s v="Cash"/>
    <n v="5"/>
    <s v="No"/>
  </r>
  <r>
    <s v="ORD02477"/>
    <d v="2024-10-08T00:00:00"/>
    <s v="2024"/>
    <n v="10"/>
    <x v="9"/>
    <d v="2024-10-15T00:00:00"/>
    <n v="7"/>
    <s v="CUST2446"/>
    <s v="Pari Chokshi"/>
    <x v="0"/>
    <n v="61"/>
    <s v="Senior"/>
    <s v="Mumbai"/>
    <x v="7"/>
    <x v="3"/>
    <x v="3"/>
    <x v="21"/>
    <n v="4"/>
    <n v="60"/>
    <n v="0"/>
    <x v="188"/>
    <x v="0"/>
    <n v="48.47"/>
    <n v="0.20195833333333332"/>
    <x v="2"/>
    <s v="UPI"/>
    <n v="3"/>
    <s v="No"/>
  </r>
  <r>
    <s v="ORD02482"/>
    <d v="2024-10-24T00:00:00"/>
    <s v="2024"/>
    <n v="10"/>
    <x v="9"/>
    <d v="2024-10-31T00:00:00"/>
    <n v="7"/>
    <s v="CUST8850"/>
    <s v="Fateh Butala"/>
    <x v="0"/>
    <n v="47"/>
    <s v="Senior"/>
    <s v="Bengaluru"/>
    <x v="1"/>
    <x v="1"/>
    <x v="4"/>
    <x v="13"/>
    <n v="1"/>
    <n v="4500"/>
    <n v="5"/>
    <x v="133"/>
    <x v="0"/>
    <n v="1607.68"/>
    <n v="0.37606549707602338"/>
    <x v="1"/>
    <s v="Cash"/>
    <n v="4"/>
    <s v="No"/>
  </r>
  <r>
    <s v="ORD02495"/>
    <d v="2025-10-20T00:00:00"/>
    <s v="2025"/>
    <n v="10"/>
    <x v="9"/>
    <d v="2025-10-22T00:00:00"/>
    <n v="2"/>
    <s v="CUST1602"/>
    <s v="Nirvaan Dhar"/>
    <x v="0"/>
    <n v="44"/>
    <s v="Senior"/>
    <s v="Bengaluru"/>
    <x v="1"/>
    <x v="1"/>
    <x v="3"/>
    <x v="17"/>
    <n v="2"/>
    <n v="450"/>
    <n v="5"/>
    <x v="73"/>
    <x v="0"/>
    <n v="259.63"/>
    <n v="0.3036608187134503"/>
    <x v="0"/>
    <s v="Cash"/>
    <n v="3"/>
    <s v="No"/>
  </r>
  <r>
    <s v="ORD02498"/>
    <d v="2024-10-29T00:00:00"/>
    <s v="2024"/>
    <n v="10"/>
    <x v="9"/>
    <d v="2024-11-04T00:00:00"/>
    <n v="6"/>
    <s v="CUST1432"/>
    <s v="Eva Das"/>
    <x v="1"/>
    <n v="42"/>
    <s v="Senior"/>
    <s v="Pune"/>
    <x v="7"/>
    <x v="3"/>
    <x v="4"/>
    <x v="13"/>
    <n v="6"/>
    <n v="4500"/>
    <n v="5"/>
    <x v="342"/>
    <x v="1"/>
    <n v="5516.83"/>
    <n v="0.21508109161793373"/>
    <x v="0"/>
    <s v="UPI"/>
    <n v="3"/>
    <s v="No"/>
  </r>
  <r>
    <s v="ORD02503"/>
    <d v="2024-10-28T00:00:00"/>
    <s v="2024"/>
    <n v="10"/>
    <x v="9"/>
    <d v="2024-11-01T00:00:00"/>
    <n v="4"/>
    <s v="CUST8573"/>
    <s v="Divij Ranganathan"/>
    <x v="0"/>
    <n v="64"/>
    <s v="Senior"/>
    <s v="Bengaluru"/>
    <x v="1"/>
    <x v="1"/>
    <x v="4"/>
    <x v="16"/>
    <n v="3"/>
    <n v="800"/>
    <n v="0"/>
    <x v="64"/>
    <x v="0"/>
    <n v="1033.1099999999999"/>
    <n v="0.43046249999999997"/>
    <x v="0"/>
    <s v="UPI"/>
    <n v="5"/>
    <s v="No"/>
  </r>
  <r>
    <s v="ORD02505"/>
    <d v="2025-10-24T00:00:00"/>
    <s v="2025"/>
    <n v="10"/>
    <x v="9"/>
    <d v="2025-10-26T00:00:00"/>
    <n v="2"/>
    <s v="CUST4788"/>
    <s v="Dhanuk Grewal"/>
    <x v="0"/>
    <n v="65"/>
    <s v="Senior"/>
    <s v="Kolkata"/>
    <x v="3"/>
    <x v="2"/>
    <x v="2"/>
    <x v="12"/>
    <n v="7"/>
    <n v="25000"/>
    <n v="25"/>
    <x v="321"/>
    <x v="1"/>
    <n v="31068.18"/>
    <n v="0.23670994285714286"/>
    <x v="0"/>
    <s v="Card"/>
    <n v="1"/>
    <s v="Yes"/>
  </r>
  <r>
    <s v="ORD02506"/>
    <d v="2025-10-23T00:00:00"/>
    <s v="2025"/>
    <n v="10"/>
    <x v="9"/>
    <d v="2025-10-24T00:00:00"/>
    <n v="1"/>
    <s v="CUST8870"/>
    <s v="Keya Kibe"/>
    <x v="0"/>
    <n v="28"/>
    <s v="Senior"/>
    <s v="Chennai"/>
    <x v="6"/>
    <x v="1"/>
    <x v="3"/>
    <x v="6"/>
    <n v="1"/>
    <n v="1200"/>
    <n v="20"/>
    <x v="338"/>
    <x v="0"/>
    <n v="389.69"/>
    <n v="0.40592708333333333"/>
    <x v="1"/>
    <s v="UPI"/>
    <n v="2"/>
    <s v="No"/>
  </r>
  <r>
    <s v="ORD02525"/>
    <d v="2024-10-04T00:00:00"/>
    <s v="2024"/>
    <n v="10"/>
    <x v="9"/>
    <d v="2024-10-11T00:00:00"/>
    <n v="7"/>
    <s v="CUST7479"/>
    <s v="Kavya Balakrishnan"/>
    <x v="1"/>
    <n v="42"/>
    <s v="Senior"/>
    <s v="Lucknow"/>
    <x v="0"/>
    <x v="0"/>
    <x v="1"/>
    <x v="1"/>
    <n v="1"/>
    <n v="40000"/>
    <n v="20"/>
    <x v="25"/>
    <x v="1"/>
    <n v="10813.42"/>
    <n v="0.33791937500000002"/>
    <x v="0"/>
    <s v="UPI"/>
    <n v="4"/>
    <s v="No"/>
  </r>
  <r>
    <s v="ORD02533"/>
    <d v="2025-10-18T00:00:00"/>
    <s v="2025"/>
    <n v="10"/>
    <x v="9"/>
    <d v="2025-10-24T00:00:00"/>
    <n v="6"/>
    <s v="CUST3308"/>
    <s v="Arnav Bansal"/>
    <x v="0"/>
    <n v="36"/>
    <s v="Senior"/>
    <s v="Jaipur"/>
    <x v="2"/>
    <x v="0"/>
    <x v="4"/>
    <x v="24"/>
    <n v="5"/>
    <n v="1200"/>
    <n v="15"/>
    <x v="171"/>
    <x v="0"/>
    <n v="1750.49"/>
    <n v="0.34323333333333333"/>
    <x v="1"/>
    <s v="Card"/>
    <n v="1"/>
    <s v="No"/>
  </r>
  <r>
    <s v="ORD02563"/>
    <d v="2025-10-08T00:00:00"/>
    <s v="2025"/>
    <n v="10"/>
    <x v="9"/>
    <d v="2025-10-13T00:00:00"/>
    <n v="5"/>
    <s v="CUST1277"/>
    <s v="Hrishita Banerjee"/>
    <x v="0"/>
    <n v="41"/>
    <s v="Senior"/>
    <s v="Mumbai"/>
    <x v="7"/>
    <x v="3"/>
    <x v="2"/>
    <x v="7"/>
    <n v="5"/>
    <n v="5000"/>
    <n v="5"/>
    <x v="379"/>
    <x v="1"/>
    <n v="7976.98"/>
    <n v="0.33587284210526314"/>
    <x v="1"/>
    <s v="Cash"/>
    <n v="4"/>
    <s v="Yes"/>
  </r>
  <r>
    <s v="ORD02571"/>
    <d v="2024-10-29T00:00:00"/>
    <s v="2024"/>
    <n v="10"/>
    <x v="9"/>
    <d v="2024-11-01T00:00:00"/>
    <n v="3"/>
    <s v="CUST1157"/>
    <s v="Yasmin Sundaram"/>
    <x v="0"/>
    <n v="55"/>
    <s v="Senior"/>
    <s v="Mumbai"/>
    <x v="7"/>
    <x v="3"/>
    <x v="3"/>
    <x v="20"/>
    <n v="5"/>
    <n v="1500"/>
    <n v="25"/>
    <x v="243"/>
    <x v="0"/>
    <n v="886.37"/>
    <n v="0.15757688888888888"/>
    <x v="2"/>
    <s v="Card"/>
    <n v="1"/>
    <s v="No"/>
  </r>
  <r>
    <s v="ORD02591"/>
    <d v="2024-10-08T00:00:00"/>
    <s v="2024"/>
    <n v="10"/>
    <x v="9"/>
    <d v="2024-10-09T00:00:00"/>
    <n v="1"/>
    <s v="CUST1533"/>
    <s v="Jayesh Virk"/>
    <x v="1"/>
    <n v="62"/>
    <s v="Senior"/>
    <s v="Mumbai"/>
    <x v="7"/>
    <x v="3"/>
    <x v="3"/>
    <x v="17"/>
    <n v="8"/>
    <n v="450"/>
    <n v="10"/>
    <x v="271"/>
    <x v="0"/>
    <n v="869.59"/>
    <n v="0.26839197530864201"/>
    <x v="0"/>
    <s v="Cash"/>
    <n v="4"/>
    <s v="No"/>
  </r>
  <r>
    <s v="ORD02613"/>
    <d v="2025-10-01T00:00:00"/>
    <s v="2025"/>
    <n v="10"/>
    <x v="9"/>
    <d v="2025-10-04T00:00:00"/>
    <n v="3"/>
    <s v="CUST7255"/>
    <s v="Ira Banik"/>
    <x v="0"/>
    <n v="24"/>
    <s v="Senior"/>
    <s v="Kolkata"/>
    <x v="3"/>
    <x v="2"/>
    <x v="0"/>
    <x v="19"/>
    <n v="1"/>
    <n v="1200"/>
    <n v="20"/>
    <x v="338"/>
    <x v="0"/>
    <n v="278.29000000000002"/>
    <n v="0.28988541666666667"/>
    <x v="0"/>
    <s v="UPI"/>
    <n v="3"/>
    <s v="No"/>
  </r>
  <r>
    <s v="ORD02619"/>
    <d v="2025-10-10T00:00:00"/>
    <s v="2025"/>
    <n v="10"/>
    <x v="9"/>
    <d v="2025-10-16T00:00:00"/>
    <n v="6"/>
    <s v="CUST9390"/>
    <s v="Vanya Venkatesh"/>
    <x v="1"/>
    <n v="63"/>
    <s v="Senior"/>
    <s v="Patna"/>
    <x v="9"/>
    <x v="2"/>
    <x v="3"/>
    <x v="21"/>
    <n v="4"/>
    <n v="60"/>
    <n v="5"/>
    <x v="219"/>
    <x v="0"/>
    <n v="99.68"/>
    <n v="0.43719298245614036"/>
    <x v="1"/>
    <s v="Card"/>
    <n v="1"/>
    <s v="No"/>
  </r>
  <r>
    <s v="ORD02637"/>
    <d v="2025-10-01T00:00:00"/>
    <s v="2025"/>
    <n v="10"/>
    <x v="9"/>
    <d v="2025-10-05T00:00:00"/>
    <n v="4"/>
    <s v="CUST6659"/>
    <s v="Anahi Khurana"/>
    <x v="1"/>
    <n v="23"/>
    <s v="Senior"/>
    <s v="Bhubaneswar"/>
    <x v="8"/>
    <x v="2"/>
    <x v="1"/>
    <x v="10"/>
    <n v="6"/>
    <n v="25000"/>
    <n v="0"/>
    <x v="204"/>
    <x v="1"/>
    <n v="46703.57"/>
    <n v="0.31135713333333331"/>
    <x v="1"/>
    <s v="Cash"/>
    <n v="4"/>
    <s v="No"/>
  </r>
  <r>
    <s v="ORD02685"/>
    <d v="2025-10-19T00:00:00"/>
    <s v="2025"/>
    <n v="10"/>
    <x v="9"/>
    <d v="2025-10-25T00:00:00"/>
    <n v="6"/>
    <s v="CUST3024"/>
    <s v="Pari Sidhu"/>
    <x v="0"/>
    <n v="56"/>
    <s v="Senior"/>
    <s v="Bengaluru"/>
    <x v="1"/>
    <x v="1"/>
    <x v="2"/>
    <x v="12"/>
    <n v="5"/>
    <n v="25000"/>
    <n v="10"/>
    <x v="21"/>
    <x v="1"/>
    <n v="15616.46"/>
    <n v="0.13881297777777776"/>
    <x v="0"/>
    <s v="Cash"/>
    <n v="2"/>
    <s v="No"/>
  </r>
  <r>
    <s v="ORD02691"/>
    <d v="2025-10-11T00:00:00"/>
    <s v="2025"/>
    <n v="10"/>
    <x v="9"/>
    <d v="2025-10-14T00:00:00"/>
    <n v="3"/>
    <s v="CUST2912"/>
    <s v="Anaya Rege"/>
    <x v="0"/>
    <n v="47"/>
    <s v="Senior"/>
    <s v="Lucknow"/>
    <x v="0"/>
    <x v="0"/>
    <x v="0"/>
    <x v="19"/>
    <n v="1"/>
    <n v="1200"/>
    <n v="10"/>
    <x v="214"/>
    <x v="0"/>
    <n v="468.59"/>
    <n v="0.43387962962962962"/>
    <x v="0"/>
    <s v="Card"/>
    <n v="2"/>
    <s v="No"/>
  </r>
  <r>
    <s v="ORD02694"/>
    <d v="2024-10-01T00:00:00"/>
    <s v="2024"/>
    <n v="10"/>
    <x v="9"/>
    <d v="2024-10-03T00:00:00"/>
    <n v="2"/>
    <s v="CUST1911"/>
    <s v="Nirvaan Edwin"/>
    <x v="1"/>
    <n v="38"/>
    <s v="Senior"/>
    <s v="Mumbai"/>
    <x v="7"/>
    <x v="3"/>
    <x v="1"/>
    <x v="10"/>
    <n v="7"/>
    <n v="25000"/>
    <n v="20"/>
    <x v="232"/>
    <x v="1"/>
    <n v="45364.52"/>
    <n v="0.32403228571428572"/>
    <x v="1"/>
    <s v="Card"/>
    <n v="2"/>
    <s v="No"/>
  </r>
  <r>
    <s v="ORD02698"/>
    <d v="2025-10-17T00:00:00"/>
    <s v="2025"/>
    <n v="10"/>
    <x v="9"/>
    <d v="2025-10-24T00:00:00"/>
    <n v="7"/>
    <s v="CUST8387"/>
    <s v="Hunar Krishna"/>
    <x v="0"/>
    <n v="57"/>
    <s v="Senior"/>
    <s v="Delhi"/>
    <x v="4"/>
    <x v="0"/>
    <x v="0"/>
    <x v="4"/>
    <n v="1"/>
    <n v="3200"/>
    <n v="0"/>
    <x v="254"/>
    <x v="0"/>
    <n v="1411.83"/>
    <n v="0.44119687499999999"/>
    <x v="1"/>
    <s v="UPI"/>
    <n v="1"/>
    <s v="No"/>
  </r>
  <r>
    <s v="ORD02730"/>
    <d v="2024-10-14T00:00:00"/>
    <s v="2024"/>
    <n v="10"/>
    <x v="9"/>
    <d v="2024-10-18T00:00:00"/>
    <n v="4"/>
    <s v="CUST7222"/>
    <s v="Myra Anne"/>
    <x v="1"/>
    <n v="65"/>
    <s v="Senior"/>
    <s v="Lucknow"/>
    <x v="0"/>
    <x v="0"/>
    <x v="1"/>
    <x v="5"/>
    <n v="1"/>
    <n v="2000"/>
    <n v="15"/>
    <x v="401"/>
    <x v="0"/>
    <n v="633.26"/>
    <n v="0.37250588235294119"/>
    <x v="0"/>
    <s v="Card"/>
    <n v="2"/>
    <s v="Yes"/>
  </r>
  <r>
    <s v="ORD02732"/>
    <d v="2024-10-01T00:00:00"/>
    <s v="2024"/>
    <n v="10"/>
    <x v="9"/>
    <d v="2024-10-08T00:00:00"/>
    <n v="7"/>
    <s v="CUST9732"/>
    <s v="Sara Deol"/>
    <x v="1"/>
    <n v="58"/>
    <s v="Senior"/>
    <s v="Kolkata"/>
    <x v="3"/>
    <x v="2"/>
    <x v="3"/>
    <x v="20"/>
    <n v="4"/>
    <n v="1500"/>
    <n v="10"/>
    <x v="234"/>
    <x v="0"/>
    <n v="682.65"/>
    <n v="0.12641666666666665"/>
    <x v="0"/>
    <s v="UPI"/>
    <n v="4"/>
    <s v="No"/>
  </r>
  <r>
    <s v="ORD02735"/>
    <d v="2024-10-29T00:00:00"/>
    <s v="2024"/>
    <n v="10"/>
    <x v="9"/>
    <d v="2024-10-30T00:00:00"/>
    <n v="1"/>
    <s v="CUST6372"/>
    <s v="Taran Ramesh"/>
    <x v="0"/>
    <n v="43"/>
    <s v="Senior"/>
    <s v="Pune"/>
    <x v="7"/>
    <x v="3"/>
    <x v="0"/>
    <x v="23"/>
    <n v="8"/>
    <n v="900"/>
    <n v="15"/>
    <x v="56"/>
    <x v="0"/>
    <n v="1542.1"/>
    <n v="0.2519771241830065"/>
    <x v="2"/>
    <s v="Card"/>
    <n v="4"/>
    <s v="No"/>
  </r>
  <r>
    <s v="ORD02739"/>
    <d v="2024-10-01T00:00:00"/>
    <s v="2024"/>
    <n v="10"/>
    <x v="9"/>
    <d v="2024-10-08T00:00:00"/>
    <n v="7"/>
    <s v="CUST4578"/>
    <s v="Vidur Johal"/>
    <x v="0"/>
    <n v="26"/>
    <s v="Senior"/>
    <s v="Mumbai"/>
    <x v="7"/>
    <x v="3"/>
    <x v="3"/>
    <x v="22"/>
    <n v="5"/>
    <n v="300"/>
    <n v="10"/>
    <x v="27"/>
    <x v="0"/>
    <n v="324.83999999999997"/>
    <n v="0.24062222222222221"/>
    <x v="0"/>
    <s v="Cash"/>
    <n v="5"/>
    <s v="No"/>
  </r>
  <r>
    <s v="ORD02740"/>
    <d v="2024-10-05T00:00:00"/>
    <s v="2024"/>
    <n v="10"/>
    <x v="9"/>
    <d v="2024-10-06T00:00:00"/>
    <n v="1"/>
    <s v="CUST4393"/>
    <s v="Nirvaan Brar"/>
    <x v="0"/>
    <n v="49"/>
    <s v="Senior"/>
    <s v="Delhi"/>
    <x v="4"/>
    <x v="0"/>
    <x v="0"/>
    <x v="4"/>
    <n v="1"/>
    <n v="3200"/>
    <n v="10"/>
    <x v="86"/>
    <x v="0"/>
    <n v="372"/>
    <n v="0.12916666666666668"/>
    <x v="2"/>
    <s v="UPI"/>
    <n v="5"/>
    <s v="No"/>
  </r>
  <r>
    <s v="ORD02749"/>
    <d v="2024-10-04T00:00:00"/>
    <s v="2024"/>
    <n v="10"/>
    <x v="9"/>
    <d v="2024-10-11T00:00:00"/>
    <n v="7"/>
    <s v="CUST3949"/>
    <s v="Uthkarsh Virk"/>
    <x v="1"/>
    <n v="31"/>
    <s v="Senior"/>
    <s v="Chennai"/>
    <x v="6"/>
    <x v="1"/>
    <x v="1"/>
    <x v="2"/>
    <n v="3"/>
    <n v="55000"/>
    <n v="25"/>
    <x v="276"/>
    <x v="1"/>
    <n v="29299.01"/>
    <n v="0.23675967676767676"/>
    <x v="0"/>
    <s v="Card"/>
    <n v="2"/>
    <s v="Yes"/>
  </r>
  <r>
    <s v="ORD02755"/>
    <d v="2024-10-19T00:00:00"/>
    <s v="2024"/>
    <n v="10"/>
    <x v="9"/>
    <d v="2024-10-20T00:00:00"/>
    <n v="1"/>
    <s v="CUST7934"/>
    <s v="Alisha Ramesh"/>
    <x v="1"/>
    <n v="37"/>
    <s v="Senior"/>
    <s v="Pune"/>
    <x v="7"/>
    <x v="3"/>
    <x v="0"/>
    <x v="4"/>
    <n v="7"/>
    <n v="3200"/>
    <n v="0"/>
    <x v="213"/>
    <x v="1"/>
    <n v="4786.38"/>
    <n v="0.21367767857142858"/>
    <x v="1"/>
    <s v="UPI"/>
    <n v="3"/>
    <s v="Yes"/>
  </r>
  <r>
    <s v="ORD02762"/>
    <d v="2024-10-01T00:00:00"/>
    <s v="2024"/>
    <n v="10"/>
    <x v="9"/>
    <d v="2024-10-07T00:00:00"/>
    <n v="6"/>
    <s v="CUST6585"/>
    <s v="Anahi Bassi"/>
    <x v="1"/>
    <n v="60"/>
    <s v="Senior"/>
    <s v="Jaipur"/>
    <x v="2"/>
    <x v="0"/>
    <x v="1"/>
    <x v="10"/>
    <n v="6"/>
    <n v="25000"/>
    <n v="10"/>
    <x v="285"/>
    <x v="1"/>
    <n v="33055.67"/>
    <n v="0.2448568148148148"/>
    <x v="2"/>
    <s v="UPI"/>
    <n v="3"/>
    <s v="No"/>
  </r>
  <r>
    <s v="ORD02771"/>
    <d v="2025-10-18T00:00:00"/>
    <s v="2025"/>
    <n v="10"/>
    <x v="9"/>
    <d v="2025-10-24T00:00:00"/>
    <n v="6"/>
    <s v="CUST4888"/>
    <s v="Neysa Tiwari"/>
    <x v="0"/>
    <n v="54"/>
    <s v="Senior"/>
    <s v="Delhi"/>
    <x v="4"/>
    <x v="0"/>
    <x v="2"/>
    <x v="7"/>
    <n v="1"/>
    <n v="5000"/>
    <n v="5"/>
    <x v="167"/>
    <x v="0"/>
    <n v="625.21"/>
    <n v="0.13162315789473686"/>
    <x v="1"/>
    <s v="UPI"/>
    <n v="2"/>
    <s v="No"/>
  </r>
  <r>
    <s v="ORD02788"/>
    <d v="2024-10-06T00:00:00"/>
    <s v="2024"/>
    <n v="10"/>
    <x v="9"/>
    <d v="2024-10-12T00:00:00"/>
    <n v="6"/>
    <s v="CUST9203"/>
    <s v="Anay Varghese"/>
    <x v="1"/>
    <n v="45"/>
    <s v="Senior"/>
    <s v="Delhi"/>
    <x v="4"/>
    <x v="0"/>
    <x v="2"/>
    <x v="15"/>
    <n v="8"/>
    <n v="15000"/>
    <n v="25"/>
    <x v="241"/>
    <x v="1"/>
    <n v="21882.12"/>
    <n v="0.24313466666666667"/>
    <x v="2"/>
    <s v="Card"/>
    <n v="1"/>
    <s v="No"/>
  </r>
  <r>
    <s v="ORD02839"/>
    <d v="2025-10-11T00:00:00"/>
    <s v="2025"/>
    <n v="10"/>
    <x v="9"/>
    <d v="2025-10-12T00:00:00"/>
    <n v="1"/>
    <s v="CUST3905"/>
    <s v="Miraan Mander"/>
    <x v="0"/>
    <n v="28"/>
    <s v="Senior"/>
    <s v="Chennai"/>
    <x v="6"/>
    <x v="1"/>
    <x v="4"/>
    <x v="16"/>
    <n v="8"/>
    <n v="800"/>
    <n v="10"/>
    <x v="192"/>
    <x v="0"/>
    <n v="1786.89"/>
    <n v="0.31022395833333333"/>
    <x v="1"/>
    <s v="UPI"/>
    <n v="4"/>
    <s v="No"/>
  </r>
  <r>
    <s v="ORD02843"/>
    <d v="2024-10-14T00:00:00"/>
    <s v="2024"/>
    <n v="10"/>
    <x v="9"/>
    <d v="2024-10-21T00:00:00"/>
    <n v="7"/>
    <s v="CUST2902"/>
    <s v="Badal Kala"/>
    <x v="0"/>
    <n v="59"/>
    <s v="Senior"/>
    <s v="Pune"/>
    <x v="7"/>
    <x v="3"/>
    <x v="2"/>
    <x v="12"/>
    <n v="5"/>
    <n v="25000"/>
    <n v="20"/>
    <x v="55"/>
    <x v="1"/>
    <n v="41048.39"/>
    <n v="0.41048390000000001"/>
    <x v="2"/>
    <s v="Card"/>
    <n v="1"/>
    <s v="No"/>
  </r>
  <r>
    <s v="ORD02860"/>
    <d v="2025-10-25T00:00:00"/>
    <s v="2025"/>
    <n v="10"/>
    <x v="9"/>
    <d v="2025-10-31T00:00:00"/>
    <n v="6"/>
    <s v="CUST5874"/>
    <s v="Heer Som"/>
    <x v="1"/>
    <n v="60"/>
    <s v="Senior"/>
    <s v="Kolkata"/>
    <x v="3"/>
    <x v="2"/>
    <x v="0"/>
    <x v="11"/>
    <n v="7"/>
    <n v="4000"/>
    <n v="5"/>
    <x v="78"/>
    <x v="1"/>
    <n v="4687.3599999999997"/>
    <n v="0.17621654135338344"/>
    <x v="0"/>
    <s v="Cash"/>
    <n v="4"/>
    <s v="No"/>
  </r>
  <r>
    <s v="ORD02861"/>
    <d v="2024-10-23T00:00:00"/>
    <s v="2024"/>
    <n v="10"/>
    <x v="9"/>
    <d v="2024-10-27T00:00:00"/>
    <n v="4"/>
    <s v="CUST3052"/>
    <s v="Saanvi Chadha"/>
    <x v="0"/>
    <n v="33"/>
    <s v="Senior"/>
    <s v="Lucknow"/>
    <x v="0"/>
    <x v="0"/>
    <x v="1"/>
    <x v="5"/>
    <n v="6"/>
    <n v="2000"/>
    <n v="0"/>
    <x v="35"/>
    <x v="1"/>
    <n v="2834.27"/>
    <n v="0.23618916666666667"/>
    <x v="1"/>
    <s v="UPI"/>
    <n v="3"/>
    <s v="No"/>
  </r>
  <r>
    <s v="ORD02873"/>
    <d v="2024-10-24T00:00:00"/>
    <s v="2024"/>
    <n v="10"/>
    <x v="9"/>
    <d v="2024-10-30T00:00:00"/>
    <n v="6"/>
    <s v="CUST3103"/>
    <s v="Khushi Jayaraman"/>
    <x v="0"/>
    <n v="35"/>
    <s v="Senior"/>
    <s v="Mumbai"/>
    <x v="7"/>
    <x v="3"/>
    <x v="4"/>
    <x v="13"/>
    <n v="5"/>
    <n v="4500"/>
    <n v="5"/>
    <x v="349"/>
    <x v="1"/>
    <n v="4200.55"/>
    <n v="0.19651695906432751"/>
    <x v="2"/>
    <s v="Card"/>
    <n v="3"/>
    <s v="No"/>
  </r>
  <r>
    <s v="ORD02876"/>
    <d v="2025-10-28T00:00:00"/>
    <s v="2025"/>
    <n v="10"/>
    <x v="9"/>
    <d v="2025-10-30T00:00:00"/>
    <n v="2"/>
    <s v="CUST6854"/>
    <s v="Bhamini Soni"/>
    <x v="1"/>
    <n v="62"/>
    <s v="Senior"/>
    <s v="Jaipur"/>
    <x v="2"/>
    <x v="0"/>
    <x v="2"/>
    <x v="3"/>
    <n v="8"/>
    <n v="7000"/>
    <n v="15"/>
    <x v="418"/>
    <x v="1"/>
    <n v="8176.78"/>
    <n v="0.17178109243697479"/>
    <x v="1"/>
    <s v="Cash"/>
    <n v="1"/>
    <s v="No"/>
  </r>
  <r>
    <s v="ORD02878"/>
    <d v="2025-10-17T00:00:00"/>
    <s v="2025"/>
    <n v="10"/>
    <x v="9"/>
    <d v="2025-10-24T00:00:00"/>
    <n v="7"/>
    <s v="CUST4491"/>
    <s v="Tiya Sant"/>
    <x v="0"/>
    <n v="52"/>
    <s v="Senior"/>
    <s v="Kolkata"/>
    <x v="3"/>
    <x v="2"/>
    <x v="2"/>
    <x v="12"/>
    <n v="8"/>
    <n v="25000"/>
    <n v="25"/>
    <x v="204"/>
    <x v="1"/>
    <n v="34117.29"/>
    <n v="0.2274486"/>
    <x v="1"/>
    <s v="UPI"/>
    <n v="2"/>
    <s v="Yes"/>
  </r>
  <r>
    <s v="ORD02883"/>
    <d v="2025-10-14T00:00:00"/>
    <s v="2025"/>
    <n v="10"/>
    <x v="9"/>
    <d v="2025-10-16T00:00:00"/>
    <n v="2"/>
    <s v="CUST8340"/>
    <s v="Aarush Agrawal"/>
    <x v="0"/>
    <n v="61"/>
    <s v="Senior"/>
    <s v="Kolkata"/>
    <x v="3"/>
    <x v="2"/>
    <x v="4"/>
    <x v="8"/>
    <n v="1"/>
    <n v="3500"/>
    <n v="15"/>
    <x v="288"/>
    <x v="0"/>
    <n v="1101.45"/>
    <n v="0.37023529411764705"/>
    <x v="0"/>
    <s v="Card"/>
    <n v="3"/>
    <s v="No"/>
  </r>
  <r>
    <s v="ORD02897"/>
    <d v="2025-10-27T00:00:00"/>
    <s v="2025"/>
    <n v="10"/>
    <x v="9"/>
    <d v="2025-10-30T00:00:00"/>
    <n v="3"/>
    <s v="CUST2789"/>
    <s v="Drishya Sawhney"/>
    <x v="0"/>
    <n v="25"/>
    <s v="Senior"/>
    <s v="Kolkata"/>
    <x v="3"/>
    <x v="2"/>
    <x v="1"/>
    <x v="10"/>
    <n v="1"/>
    <n v="25000"/>
    <n v="15"/>
    <x v="390"/>
    <x v="1"/>
    <n v="9476.3700000000008"/>
    <n v="0.44594682352941178"/>
    <x v="0"/>
    <s v="Cash"/>
    <n v="1"/>
    <s v="No"/>
  </r>
  <r>
    <s v="ORD02899"/>
    <d v="2024-10-07T00:00:00"/>
    <s v="2024"/>
    <n v="10"/>
    <x v="9"/>
    <d v="2024-10-13T00:00:00"/>
    <n v="6"/>
    <s v="CUST5003"/>
    <s v="Reyansh Chakraborty"/>
    <x v="1"/>
    <n v="30"/>
    <s v="Senior"/>
    <s v="Lucknow"/>
    <x v="0"/>
    <x v="0"/>
    <x v="4"/>
    <x v="9"/>
    <n v="6"/>
    <n v="1800"/>
    <n v="15"/>
    <x v="333"/>
    <x v="0"/>
    <n v="3745.7"/>
    <n v="0.40802832244008713"/>
    <x v="1"/>
    <s v="UPI"/>
    <n v="4"/>
    <s v="No"/>
  </r>
  <r>
    <s v="ORD02904"/>
    <d v="2025-10-06T00:00:00"/>
    <s v="2025"/>
    <n v="10"/>
    <x v="9"/>
    <d v="2025-10-11T00:00:00"/>
    <n v="5"/>
    <s v="CUST8390"/>
    <s v="Raghav Bakshi"/>
    <x v="0"/>
    <n v="41"/>
    <s v="Senior"/>
    <s v="Pune"/>
    <x v="7"/>
    <x v="3"/>
    <x v="4"/>
    <x v="9"/>
    <n v="6"/>
    <n v="1800"/>
    <n v="5"/>
    <x v="10"/>
    <x v="1"/>
    <n v="3609.73"/>
    <n v="0.35182553606237815"/>
    <x v="0"/>
    <s v="UPI"/>
    <n v="4"/>
    <s v="No"/>
  </r>
  <r>
    <s v="ORD02911"/>
    <d v="2024-10-11T00:00:00"/>
    <s v="2024"/>
    <n v="10"/>
    <x v="9"/>
    <d v="2024-10-16T00:00:00"/>
    <n v="5"/>
    <s v="CUST9331"/>
    <s v="Urvi Wadhwa"/>
    <x v="1"/>
    <n v="35"/>
    <s v="Senior"/>
    <s v="Chennai"/>
    <x v="6"/>
    <x v="1"/>
    <x v="3"/>
    <x v="21"/>
    <n v="6"/>
    <n v="60"/>
    <n v="5"/>
    <x v="454"/>
    <x v="0"/>
    <n v="71.819999999999993"/>
    <n v="0.21"/>
    <x v="0"/>
    <s v="Cash"/>
    <n v="2"/>
    <s v="No"/>
  </r>
  <r>
    <s v="ORD02921"/>
    <d v="2024-10-24T00:00:00"/>
    <s v="2024"/>
    <n v="10"/>
    <x v="9"/>
    <d v="2024-10-29T00:00:00"/>
    <n v="5"/>
    <s v="CUST4187"/>
    <s v="Manikya Gole"/>
    <x v="0"/>
    <n v="53"/>
    <s v="Senior"/>
    <s v="Jaipur"/>
    <x v="2"/>
    <x v="0"/>
    <x v="2"/>
    <x v="3"/>
    <n v="6"/>
    <n v="7000"/>
    <n v="0"/>
    <x v="216"/>
    <x v="1"/>
    <n v="11898.25"/>
    <n v="0.28329166666666666"/>
    <x v="0"/>
    <s v="UPI"/>
    <n v="2"/>
    <s v="No"/>
  </r>
  <r>
    <s v="ORD02935"/>
    <d v="2024-10-13T00:00:00"/>
    <s v="2024"/>
    <n v="10"/>
    <x v="9"/>
    <d v="2024-10-18T00:00:00"/>
    <n v="5"/>
    <s v="CUST4485"/>
    <s v="Mahika Lanka"/>
    <x v="0"/>
    <n v="45"/>
    <s v="Senior"/>
    <s v="Patna"/>
    <x v="9"/>
    <x v="2"/>
    <x v="4"/>
    <x v="8"/>
    <n v="3"/>
    <n v="3500"/>
    <n v="10"/>
    <x v="161"/>
    <x v="0"/>
    <n v="1003.95"/>
    <n v="0.10623809523809524"/>
    <x v="0"/>
    <s v="UPI"/>
    <n v="4"/>
    <s v="No"/>
  </r>
  <r>
    <s v="ORD02968"/>
    <d v="2025-10-24T00:00:00"/>
    <s v="2025"/>
    <n v="10"/>
    <x v="9"/>
    <d v="2025-10-28T00:00:00"/>
    <n v="4"/>
    <s v="CUST7685"/>
    <s v="Divij Agrawal"/>
    <x v="0"/>
    <n v="58"/>
    <s v="Senior"/>
    <s v="Mumbai"/>
    <x v="7"/>
    <x v="3"/>
    <x v="0"/>
    <x v="19"/>
    <n v="6"/>
    <n v="1200"/>
    <n v="0"/>
    <x v="69"/>
    <x v="0"/>
    <n v="1924.75"/>
    <n v="0.26732638888888888"/>
    <x v="2"/>
    <s v="UPI"/>
    <n v="3"/>
    <s v="No"/>
  </r>
  <r>
    <s v="ORD02977"/>
    <d v="2024-10-26T00:00:00"/>
    <s v="2024"/>
    <n v="10"/>
    <x v="9"/>
    <d v="2024-11-01T00:00:00"/>
    <n v="6"/>
    <s v="CUST5088"/>
    <s v="Pari Swaminathan"/>
    <x v="0"/>
    <n v="45"/>
    <s v="Senior"/>
    <s v="Chennai"/>
    <x v="6"/>
    <x v="1"/>
    <x v="3"/>
    <x v="21"/>
    <n v="6"/>
    <n v="60"/>
    <n v="20"/>
    <x v="246"/>
    <x v="0"/>
    <n v="111.36"/>
    <n v="0.38666666666666666"/>
    <x v="0"/>
    <s v="Card"/>
    <n v="3"/>
    <s v="No"/>
  </r>
  <r>
    <s v="ORD02997"/>
    <d v="2025-10-15T00:00:00"/>
    <s v="2025"/>
    <n v="10"/>
    <x v="9"/>
    <d v="2025-10-19T00:00:00"/>
    <n v="4"/>
    <s v="CUST6056"/>
    <s v="Raunak Samra"/>
    <x v="0"/>
    <n v="45"/>
    <s v="Senior"/>
    <s v="Bhubaneswar"/>
    <x v="8"/>
    <x v="2"/>
    <x v="1"/>
    <x v="18"/>
    <n v="5"/>
    <n v="18000"/>
    <n v="5"/>
    <x v="345"/>
    <x v="1"/>
    <n v="22972.639999999999"/>
    <n v="0.26868584795321637"/>
    <x v="1"/>
    <s v="Cash"/>
    <n v="5"/>
    <s v="No"/>
  </r>
  <r>
    <s v="ORD03002"/>
    <d v="2024-10-23T00:00:00"/>
    <s v="2024"/>
    <n v="10"/>
    <x v="9"/>
    <d v="2024-10-28T00:00:00"/>
    <n v="5"/>
    <s v="CUST9993"/>
    <s v="Onkar Baria"/>
    <x v="1"/>
    <n v="65"/>
    <s v="Senior"/>
    <s v="Patna"/>
    <x v="9"/>
    <x v="2"/>
    <x v="0"/>
    <x v="11"/>
    <n v="8"/>
    <n v="4000"/>
    <n v="20"/>
    <x v="237"/>
    <x v="1"/>
    <n v="2855.96"/>
    <n v="0.1115609375"/>
    <x v="1"/>
    <s v="UPI"/>
    <n v="3"/>
    <s v="No"/>
  </r>
  <r>
    <s v="ORD03038"/>
    <d v="2025-10-09T00:00:00"/>
    <s v="2025"/>
    <n v="10"/>
    <x v="9"/>
    <d v="2025-10-16T00:00:00"/>
    <n v="7"/>
    <s v="CUST4844"/>
    <s v="Sana Sekhon"/>
    <x v="1"/>
    <n v="18"/>
    <s v="Teen"/>
    <s v="Delhi"/>
    <x v="4"/>
    <x v="0"/>
    <x v="2"/>
    <x v="3"/>
    <n v="2"/>
    <n v="7000"/>
    <n v="15"/>
    <x v="197"/>
    <x v="1"/>
    <n v="3588.51"/>
    <n v="0.30155546218487395"/>
    <x v="2"/>
    <s v="Card"/>
    <n v="2"/>
    <s v="No"/>
  </r>
  <r>
    <s v="ORD03042"/>
    <d v="2024-10-11T00:00:00"/>
    <s v="2024"/>
    <n v="10"/>
    <x v="9"/>
    <d v="2024-10-16T00:00:00"/>
    <n v="5"/>
    <s v="CUST6446"/>
    <s v="Indrajit Gole"/>
    <x v="1"/>
    <n v="59"/>
    <s v="Senior"/>
    <s v="Pune"/>
    <x v="7"/>
    <x v="3"/>
    <x v="2"/>
    <x v="3"/>
    <n v="5"/>
    <n v="7000"/>
    <n v="5"/>
    <x v="355"/>
    <x v="1"/>
    <n v="4997.38"/>
    <n v="0.15029714285714285"/>
    <x v="1"/>
    <s v="Card"/>
    <n v="3"/>
    <s v="No"/>
  </r>
  <r>
    <s v="ORD03072"/>
    <d v="2025-10-04T00:00:00"/>
    <s v="2025"/>
    <n v="10"/>
    <x v="9"/>
    <d v="2025-10-10T00:00:00"/>
    <n v="6"/>
    <s v="CUST4580"/>
    <s v="Shayak Lata"/>
    <x v="0"/>
    <n v="36"/>
    <s v="Senior"/>
    <s v="Bengaluru"/>
    <x v="1"/>
    <x v="1"/>
    <x v="0"/>
    <x v="0"/>
    <n v="8"/>
    <n v="2500"/>
    <n v="0"/>
    <x v="245"/>
    <x v="1"/>
    <n v="3368.86"/>
    <n v="0.16844300000000001"/>
    <x v="2"/>
    <s v="Card"/>
    <n v="4"/>
    <s v="Yes"/>
  </r>
  <r>
    <s v="ORD03112"/>
    <d v="2025-10-15T00:00:00"/>
    <s v="2025"/>
    <n v="10"/>
    <x v="9"/>
    <d v="2025-10-20T00:00:00"/>
    <n v="5"/>
    <s v="CUST3772"/>
    <s v="Zeeshan Madan"/>
    <x v="0"/>
    <n v="63"/>
    <s v="Senior"/>
    <s v="Bengaluru"/>
    <x v="1"/>
    <x v="1"/>
    <x v="4"/>
    <x v="16"/>
    <n v="5"/>
    <n v="800"/>
    <n v="20"/>
    <x v="254"/>
    <x v="0"/>
    <n v="917.18"/>
    <n v="0.28661874999999998"/>
    <x v="1"/>
    <s v="Card"/>
    <n v="4"/>
    <s v="No"/>
  </r>
  <r>
    <s v="ORD03117"/>
    <d v="2025-10-14T00:00:00"/>
    <s v="2025"/>
    <n v="10"/>
    <x v="9"/>
    <d v="2025-10-16T00:00:00"/>
    <n v="2"/>
    <s v="CUST4412"/>
    <s v="Divit Subramaniam"/>
    <x v="1"/>
    <n v="55"/>
    <s v="Senior"/>
    <s v="Mumbai"/>
    <x v="7"/>
    <x v="3"/>
    <x v="3"/>
    <x v="6"/>
    <n v="2"/>
    <n v="1200"/>
    <n v="20"/>
    <x v="252"/>
    <x v="0"/>
    <n v="339.71"/>
    <n v="0.17693229166666666"/>
    <x v="0"/>
    <s v="Card"/>
    <n v="1"/>
    <s v="No"/>
  </r>
  <r>
    <s v="ORD03133"/>
    <d v="2024-10-18T00:00:00"/>
    <s v="2024"/>
    <n v="10"/>
    <x v="9"/>
    <d v="2024-10-23T00:00:00"/>
    <n v="5"/>
    <s v="CUST8706"/>
    <s v="Damini Gupta"/>
    <x v="0"/>
    <n v="52"/>
    <s v="Senior"/>
    <s v="Jaipur"/>
    <x v="2"/>
    <x v="0"/>
    <x v="4"/>
    <x v="8"/>
    <n v="4"/>
    <n v="3500"/>
    <n v="0"/>
    <x v="90"/>
    <x v="1"/>
    <n v="3712.57"/>
    <n v="0.26518357142857146"/>
    <x v="2"/>
    <s v="Card"/>
    <n v="5"/>
    <s v="No"/>
  </r>
  <r>
    <s v="ORD03155"/>
    <d v="2025-10-26T00:00:00"/>
    <s v="2025"/>
    <n v="10"/>
    <x v="9"/>
    <d v="2025-10-30T00:00:00"/>
    <n v="4"/>
    <s v="CUST5786"/>
    <s v="Kiara Rama"/>
    <x v="0"/>
    <n v="37"/>
    <s v="Senior"/>
    <s v="Jaipur"/>
    <x v="2"/>
    <x v="0"/>
    <x v="3"/>
    <x v="6"/>
    <n v="3"/>
    <n v="1200"/>
    <n v="5"/>
    <x v="144"/>
    <x v="0"/>
    <n v="1514.72"/>
    <n v="0.44290058479532163"/>
    <x v="1"/>
    <s v="UPI"/>
    <n v="2"/>
    <s v="No"/>
  </r>
  <r>
    <s v="ORD03161"/>
    <d v="2025-10-26T00:00:00"/>
    <s v="2025"/>
    <n v="10"/>
    <x v="9"/>
    <d v="2025-10-27T00:00:00"/>
    <n v="1"/>
    <s v="CUST2705"/>
    <s v="Hunar Toor"/>
    <x v="0"/>
    <n v="50"/>
    <s v="Senior"/>
    <s v="Pune"/>
    <x v="7"/>
    <x v="3"/>
    <x v="0"/>
    <x v="4"/>
    <n v="2"/>
    <n v="3200"/>
    <n v="0"/>
    <x v="229"/>
    <x v="0"/>
    <n v="2022.86"/>
    <n v="0.316071875"/>
    <x v="1"/>
    <s v="Cash"/>
    <n v="4"/>
    <s v="No"/>
  </r>
  <r>
    <s v="ORD03166"/>
    <d v="2025-10-26T00:00:00"/>
    <s v="2025"/>
    <n v="10"/>
    <x v="9"/>
    <d v="2025-10-28T00:00:00"/>
    <n v="2"/>
    <s v="CUST4995"/>
    <s v="Priyansh Tata"/>
    <x v="0"/>
    <n v="40"/>
    <s v="Senior"/>
    <s v="Bhubaneswar"/>
    <x v="8"/>
    <x v="2"/>
    <x v="1"/>
    <x v="1"/>
    <n v="7"/>
    <n v="40000"/>
    <n v="15"/>
    <x v="348"/>
    <x v="1"/>
    <n v="99245.98"/>
    <n v="0.41699991596638653"/>
    <x v="2"/>
    <s v="Cash"/>
    <n v="5"/>
    <s v="No"/>
  </r>
  <r>
    <s v="ORD03176"/>
    <d v="2025-10-15T00:00:00"/>
    <s v="2025"/>
    <n v="10"/>
    <x v="9"/>
    <d v="2025-10-18T00:00:00"/>
    <n v="3"/>
    <s v="CUST5213"/>
    <s v="Khushi Kanda"/>
    <x v="1"/>
    <n v="54"/>
    <s v="Senior"/>
    <s v="Patna"/>
    <x v="9"/>
    <x v="2"/>
    <x v="2"/>
    <x v="12"/>
    <n v="2"/>
    <n v="25000"/>
    <n v="25"/>
    <x v="166"/>
    <x v="1"/>
    <n v="15933.64"/>
    <n v="0.42489706666666666"/>
    <x v="0"/>
    <s v="Cash"/>
    <n v="1"/>
    <s v="No"/>
  </r>
  <r>
    <s v="ORD03179"/>
    <d v="2025-10-03T00:00:00"/>
    <s v="2025"/>
    <n v="10"/>
    <x v="9"/>
    <d v="2025-10-04T00:00:00"/>
    <n v="1"/>
    <s v="CUST3424"/>
    <s v="Diya Johal"/>
    <x v="0"/>
    <n v="53"/>
    <s v="Senior"/>
    <s v="Bengaluru"/>
    <x v="1"/>
    <x v="1"/>
    <x v="0"/>
    <x v="0"/>
    <n v="4"/>
    <n v="2500"/>
    <n v="15"/>
    <x v="3"/>
    <x v="0"/>
    <n v="2287.64"/>
    <n v="0.2691341176470588"/>
    <x v="2"/>
    <s v="UPI"/>
    <n v="2"/>
    <s v="No"/>
  </r>
  <r>
    <s v="ORD03180"/>
    <d v="2025-10-28T00:00:00"/>
    <s v="2025"/>
    <n v="10"/>
    <x v="9"/>
    <d v="2025-11-04T00:00:00"/>
    <n v="7"/>
    <s v="CUST3175"/>
    <s v="Kimaya Bandi"/>
    <x v="1"/>
    <n v="18"/>
    <s v="Teen"/>
    <s v="Pune"/>
    <x v="7"/>
    <x v="3"/>
    <x v="2"/>
    <x v="12"/>
    <n v="4"/>
    <n v="25000"/>
    <n v="10"/>
    <x v="241"/>
    <x v="1"/>
    <n v="36815.550000000003"/>
    <n v="0.40906166666666671"/>
    <x v="1"/>
    <s v="Cash"/>
    <n v="1"/>
    <s v="No"/>
  </r>
  <r>
    <s v="ORD03181"/>
    <d v="2025-10-05T00:00:00"/>
    <s v="2025"/>
    <n v="10"/>
    <x v="9"/>
    <d v="2025-10-08T00:00:00"/>
    <n v="3"/>
    <s v="CUST8915"/>
    <s v="Oorja Sant"/>
    <x v="1"/>
    <n v="41"/>
    <s v="Senior"/>
    <s v="Chennai"/>
    <x v="6"/>
    <x v="1"/>
    <x v="3"/>
    <x v="22"/>
    <n v="5"/>
    <n v="300"/>
    <n v="20"/>
    <x v="157"/>
    <x v="0"/>
    <n v="147.16999999999999"/>
    <n v="0.12264166666666666"/>
    <x v="2"/>
    <s v="UPI"/>
    <n v="2"/>
    <s v="No"/>
  </r>
  <r>
    <s v="ORD03191"/>
    <d v="2025-10-11T00:00:00"/>
    <s v="2025"/>
    <n v="10"/>
    <x v="9"/>
    <d v="2025-10-14T00:00:00"/>
    <n v="3"/>
    <s v="CUST2149"/>
    <s v="Diya Grewal"/>
    <x v="0"/>
    <n v="20"/>
    <s v="Teen"/>
    <s v="Pune"/>
    <x v="7"/>
    <x v="3"/>
    <x v="0"/>
    <x v="23"/>
    <n v="8"/>
    <n v="900"/>
    <n v="20"/>
    <x v="192"/>
    <x v="0"/>
    <n v="742.93"/>
    <n v="0.12898090277777777"/>
    <x v="2"/>
    <s v="Card"/>
    <n v="4"/>
    <s v="No"/>
  </r>
  <r>
    <s v="ORD03194"/>
    <d v="2024-10-08T00:00:00"/>
    <s v="2024"/>
    <n v="10"/>
    <x v="9"/>
    <d v="2024-10-14T00:00:00"/>
    <n v="6"/>
    <s v="CUST6696"/>
    <s v="Tejas Chhabra"/>
    <x v="1"/>
    <n v="41"/>
    <s v="Senior"/>
    <s v="Mumbai"/>
    <x v="7"/>
    <x v="3"/>
    <x v="3"/>
    <x v="20"/>
    <n v="1"/>
    <n v="1500"/>
    <n v="25"/>
    <x v="367"/>
    <x v="0"/>
    <n v="193.3"/>
    <n v="0.17182222222222224"/>
    <x v="0"/>
    <s v="Card"/>
    <n v="2"/>
    <s v="No"/>
  </r>
  <r>
    <s v="ORD03196"/>
    <d v="2025-10-20T00:00:00"/>
    <s v="2025"/>
    <n v="10"/>
    <x v="9"/>
    <d v="2025-10-25T00:00:00"/>
    <n v="5"/>
    <s v="CUST2564"/>
    <s v="Raunak Sachdeva"/>
    <x v="1"/>
    <n v="65"/>
    <s v="Senior"/>
    <s v="Pune"/>
    <x v="7"/>
    <x v="3"/>
    <x v="1"/>
    <x v="2"/>
    <n v="1"/>
    <n v="55000"/>
    <n v="25"/>
    <x v="26"/>
    <x v="1"/>
    <n v="7961.98"/>
    <n v="0.19301769696969695"/>
    <x v="0"/>
    <s v="UPI"/>
    <n v="1"/>
    <s v="No"/>
  </r>
  <r>
    <s v="ORD03211"/>
    <d v="2024-10-11T00:00:00"/>
    <s v="2024"/>
    <n v="10"/>
    <x v="9"/>
    <d v="2024-10-13T00:00:00"/>
    <n v="2"/>
    <s v="CUST2866"/>
    <s v="Oorja Dass"/>
    <x v="1"/>
    <n v="54"/>
    <s v="Senior"/>
    <s v="Pune"/>
    <x v="7"/>
    <x v="3"/>
    <x v="2"/>
    <x v="14"/>
    <n v="4"/>
    <n v="30000"/>
    <n v="25"/>
    <x v="241"/>
    <x v="1"/>
    <n v="35250.07"/>
    <n v="0.39166744444444446"/>
    <x v="2"/>
    <s v="UPI"/>
    <n v="5"/>
    <s v="No"/>
  </r>
  <r>
    <s v="ORD03214"/>
    <d v="2024-10-06T00:00:00"/>
    <s v="2024"/>
    <n v="10"/>
    <x v="9"/>
    <d v="2024-10-12T00:00:00"/>
    <n v="6"/>
    <s v="CUST6986"/>
    <s v="Hazel Wali"/>
    <x v="1"/>
    <n v="18"/>
    <s v="Teen"/>
    <s v="Ahmedabad"/>
    <x v="5"/>
    <x v="3"/>
    <x v="2"/>
    <x v="12"/>
    <n v="6"/>
    <n v="25000"/>
    <n v="0"/>
    <x v="204"/>
    <x v="1"/>
    <n v="37988.22"/>
    <n v="0.2532548"/>
    <x v="0"/>
    <s v="UPI"/>
    <n v="5"/>
    <s v="No"/>
  </r>
  <r>
    <s v="ORD03216"/>
    <d v="2024-10-14T00:00:00"/>
    <s v="2024"/>
    <n v="10"/>
    <x v="9"/>
    <d v="2024-10-21T00:00:00"/>
    <n v="7"/>
    <s v="CUST7539"/>
    <s v="Pranay Jani"/>
    <x v="0"/>
    <n v="38"/>
    <s v="Senior"/>
    <s v="Delhi"/>
    <x v="4"/>
    <x v="0"/>
    <x v="1"/>
    <x v="2"/>
    <n v="7"/>
    <n v="55000"/>
    <n v="25"/>
    <x v="375"/>
    <x v="1"/>
    <n v="111030.09"/>
    <n v="0.3845197922077922"/>
    <x v="2"/>
    <s v="UPI"/>
    <n v="3"/>
    <s v="Yes"/>
  </r>
  <r>
    <s v="ORD03221"/>
    <d v="2024-10-05T00:00:00"/>
    <s v="2024"/>
    <n v="10"/>
    <x v="9"/>
    <d v="2024-10-11T00:00:00"/>
    <n v="6"/>
    <s v="CUST8253"/>
    <s v="Nayantara Rout"/>
    <x v="0"/>
    <n v="57"/>
    <s v="Senior"/>
    <s v="Lucknow"/>
    <x v="0"/>
    <x v="0"/>
    <x v="0"/>
    <x v="23"/>
    <n v="1"/>
    <n v="900"/>
    <n v="20"/>
    <x v="19"/>
    <x v="0"/>
    <n v="172.53"/>
    <n v="0.239625"/>
    <x v="0"/>
    <s v="Cash"/>
    <n v="3"/>
    <s v="No"/>
  </r>
  <r>
    <s v="ORD03225"/>
    <d v="2025-10-09T00:00:00"/>
    <s v="2025"/>
    <n v="10"/>
    <x v="9"/>
    <d v="2025-10-10T00:00:00"/>
    <n v="1"/>
    <s v="CUST7732"/>
    <s v="Hiran Kala"/>
    <x v="1"/>
    <n v="54"/>
    <s v="Senior"/>
    <s v="Pune"/>
    <x v="7"/>
    <x v="3"/>
    <x v="3"/>
    <x v="6"/>
    <n v="3"/>
    <n v="1200"/>
    <n v="25"/>
    <x v="31"/>
    <x v="0"/>
    <n v="1144.04"/>
    <n v="0.42371851851851849"/>
    <x v="0"/>
    <s v="UPI"/>
    <n v="3"/>
    <s v="No"/>
  </r>
  <r>
    <s v="ORD03236"/>
    <d v="2025-10-09T00:00:00"/>
    <s v="2025"/>
    <n v="10"/>
    <x v="9"/>
    <d v="2025-10-12T00:00:00"/>
    <n v="3"/>
    <s v="CUST4779"/>
    <s v="Samaira Ratti"/>
    <x v="1"/>
    <n v="25"/>
    <s v="Senior"/>
    <s v="Lucknow"/>
    <x v="0"/>
    <x v="0"/>
    <x v="2"/>
    <x v="12"/>
    <n v="6"/>
    <n v="25000"/>
    <n v="10"/>
    <x v="285"/>
    <x v="1"/>
    <n v="30756.61"/>
    <n v="0.22782674074074075"/>
    <x v="1"/>
    <s v="Card"/>
    <n v="4"/>
    <s v="No"/>
  </r>
  <r>
    <s v="ORD03238"/>
    <d v="2025-10-01T00:00:00"/>
    <s v="2025"/>
    <n v="10"/>
    <x v="9"/>
    <d v="2025-10-07T00:00:00"/>
    <n v="6"/>
    <s v="CUST7333"/>
    <s v="Tara Dhingra"/>
    <x v="1"/>
    <n v="35"/>
    <s v="Senior"/>
    <s v="Jaipur"/>
    <x v="2"/>
    <x v="0"/>
    <x v="2"/>
    <x v="14"/>
    <n v="4"/>
    <n v="30000"/>
    <n v="10"/>
    <x v="71"/>
    <x v="1"/>
    <n v="44990.76"/>
    <n v="0.41658111111111112"/>
    <x v="1"/>
    <s v="Card"/>
    <n v="3"/>
    <s v="No"/>
  </r>
  <r>
    <s v="ORD03247"/>
    <d v="2024-10-12T00:00:00"/>
    <s v="2024"/>
    <n v="10"/>
    <x v="9"/>
    <d v="2024-10-18T00:00:00"/>
    <n v="6"/>
    <s v="CUST3910"/>
    <s v="Ivan Gole"/>
    <x v="1"/>
    <n v="33"/>
    <s v="Senior"/>
    <s v="Chennai"/>
    <x v="6"/>
    <x v="1"/>
    <x v="1"/>
    <x v="10"/>
    <n v="6"/>
    <n v="25000"/>
    <n v="10"/>
    <x v="285"/>
    <x v="1"/>
    <n v="41504.959999999999"/>
    <n v="0.30744414814814813"/>
    <x v="1"/>
    <s v="Cash"/>
    <n v="4"/>
    <s v="No"/>
  </r>
  <r>
    <s v="ORD03257"/>
    <d v="2025-10-17T00:00:00"/>
    <s v="2025"/>
    <n v="10"/>
    <x v="9"/>
    <d v="2025-10-19T00:00:00"/>
    <n v="2"/>
    <s v="CUST4850"/>
    <s v="Tarini Dalal"/>
    <x v="1"/>
    <n v="32"/>
    <s v="Senior"/>
    <s v="Delhi"/>
    <x v="4"/>
    <x v="0"/>
    <x v="3"/>
    <x v="17"/>
    <n v="8"/>
    <n v="450"/>
    <n v="25"/>
    <x v="31"/>
    <x v="0"/>
    <n v="757.56"/>
    <n v="0.28057777777777776"/>
    <x v="1"/>
    <s v="Card"/>
    <n v="4"/>
    <s v="No"/>
  </r>
  <r>
    <s v="ORD03263"/>
    <d v="2025-10-26T00:00:00"/>
    <s v="2025"/>
    <n v="10"/>
    <x v="9"/>
    <d v="2025-11-01T00:00:00"/>
    <n v="6"/>
    <s v="CUST1907"/>
    <s v="Ahana  Kumar"/>
    <x v="1"/>
    <n v="29"/>
    <s v="Senior"/>
    <s v="Lucknow"/>
    <x v="0"/>
    <x v="0"/>
    <x v="2"/>
    <x v="12"/>
    <n v="5"/>
    <n v="25000"/>
    <n v="15"/>
    <x v="272"/>
    <x v="1"/>
    <n v="16532.7"/>
    <n v="0.15560188235294117"/>
    <x v="0"/>
    <s v="Cash"/>
    <n v="3"/>
    <s v="No"/>
  </r>
  <r>
    <s v="ORD03271"/>
    <d v="2025-10-12T00:00:00"/>
    <s v="2025"/>
    <n v="10"/>
    <x v="9"/>
    <d v="2025-10-17T00:00:00"/>
    <n v="5"/>
    <s v="CUST5051"/>
    <s v="Krish Raja"/>
    <x v="0"/>
    <n v="62"/>
    <s v="Senior"/>
    <s v="Bengaluru"/>
    <x v="1"/>
    <x v="1"/>
    <x v="2"/>
    <x v="15"/>
    <n v="7"/>
    <n v="15000"/>
    <n v="20"/>
    <x v="18"/>
    <x v="1"/>
    <n v="20985.3"/>
    <n v="0.24982499999999999"/>
    <x v="0"/>
    <s v="Card"/>
    <n v="4"/>
    <s v="No"/>
  </r>
  <r>
    <s v="ORD03272"/>
    <d v="2024-10-20T00:00:00"/>
    <s v="2024"/>
    <n v="10"/>
    <x v="9"/>
    <d v="2024-10-22T00:00:00"/>
    <n v="2"/>
    <s v="CUST2054"/>
    <s v="Ojas Batra"/>
    <x v="0"/>
    <n v="45"/>
    <s v="Senior"/>
    <s v="Lucknow"/>
    <x v="0"/>
    <x v="0"/>
    <x v="0"/>
    <x v="23"/>
    <n v="2"/>
    <n v="900"/>
    <n v="10"/>
    <x v="29"/>
    <x v="0"/>
    <n v="445.66"/>
    <n v="0.27509876543209877"/>
    <x v="1"/>
    <s v="Cash"/>
    <n v="1"/>
    <s v="No"/>
  </r>
  <r>
    <s v="ORD03280"/>
    <d v="2025-10-01T00:00:00"/>
    <s v="2025"/>
    <n v="10"/>
    <x v="9"/>
    <d v="2025-10-06T00:00:00"/>
    <n v="5"/>
    <s v="CUST9058"/>
    <s v="Jhanvi Kata"/>
    <x v="1"/>
    <n v="34"/>
    <s v="Senior"/>
    <s v="Jaipur"/>
    <x v="2"/>
    <x v="0"/>
    <x v="3"/>
    <x v="6"/>
    <n v="4"/>
    <n v="1200"/>
    <n v="15"/>
    <x v="102"/>
    <x v="0"/>
    <n v="1077.17"/>
    <n v="0.26401225490196079"/>
    <x v="0"/>
    <s v="Card"/>
    <n v="5"/>
    <s v="No"/>
  </r>
  <r>
    <s v="ORD03285"/>
    <d v="2024-10-05T00:00:00"/>
    <s v="2024"/>
    <n v="10"/>
    <x v="9"/>
    <d v="2024-10-10T00:00:00"/>
    <n v="5"/>
    <s v="CUST8975"/>
    <s v="Ela Ramaswamy"/>
    <x v="1"/>
    <n v="33"/>
    <s v="Senior"/>
    <s v="Delhi"/>
    <x v="4"/>
    <x v="0"/>
    <x v="3"/>
    <x v="6"/>
    <n v="6"/>
    <n v="1200"/>
    <n v="20"/>
    <x v="192"/>
    <x v="0"/>
    <n v="2360.46"/>
    <n v="0.40980208333333334"/>
    <x v="0"/>
    <s v="UPI"/>
    <n v="5"/>
    <s v="Yes"/>
  </r>
  <r>
    <s v="ORD03306"/>
    <d v="2025-10-27T00:00:00"/>
    <s v="2025"/>
    <n v="10"/>
    <x v="9"/>
    <d v="2025-11-02T00:00:00"/>
    <n v="6"/>
    <s v="CUST4149"/>
    <s v="Vanya Sheth"/>
    <x v="0"/>
    <n v="51"/>
    <s v="Senior"/>
    <s v="Ahmedabad"/>
    <x v="5"/>
    <x v="3"/>
    <x v="0"/>
    <x v="19"/>
    <n v="1"/>
    <n v="1200"/>
    <n v="15"/>
    <x v="175"/>
    <x v="0"/>
    <n v="259.33999999999997"/>
    <n v="0.25425490196078426"/>
    <x v="0"/>
    <s v="Cash"/>
    <n v="5"/>
    <s v="No"/>
  </r>
  <r>
    <s v="ORD03321"/>
    <d v="2025-10-18T00:00:00"/>
    <s v="2025"/>
    <n v="10"/>
    <x v="9"/>
    <d v="2025-10-19T00:00:00"/>
    <n v="1"/>
    <s v="CUST7242"/>
    <s v="Anahita D’Alia"/>
    <x v="1"/>
    <n v="38"/>
    <s v="Senior"/>
    <s v="Pune"/>
    <x v="7"/>
    <x v="3"/>
    <x v="3"/>
    <x v="22"/>
    <n v="3"/>
    <n v="300"/>
    <n v="10"/>
    <x v="139"/>
    <x v="0"/>
    <n v="239.99"/>
    <n v="0.29628395061728396"/>
    <x v="0"/>
    <s v="Card"/>
    <n v="1"/>
    <s v="No"/>
  </r>
  <r>
    <s v="ORD03326"/>
    <d v="2025-10-13T00:00:00"/>
    <s v="2025"/>
    <n v="10"/>
    <x v="9"/>
    <d v="2025-10-16T00:00:00"/>
    <n v="3"/>
    <s v="CUST9195"/>
    <s v="Gatik Keer"/>
    <x v="0"/>
    <n v="56"/>
    <s v="Senior"/>
    <s v="Delhi"/>
    <x v="4"/>
    <x v="0"/>
    <x v="0"/>
    <x v="23"/>
    <n v="6"/>
    <n v="900"/>
    <n v="10"/>
    <x v="242"/>
    <x v="0"/>
    <n v="2040.18"/>
    <n v="0.41979012345679012"/>
    <x v="2"/>
    <s v="Card"/>
    <n v="5"/>
    <s v="No"/>
  </r>
  <r>
    <s v="ORD03329"/>
    <d v="2025-10-03T00:00:00"/>
    <s v="2025"/>
    <n v="10"/>
    <x v="9"/>
    <d v="2025-10-06T00:00:00"/>
    <n v="3"/>
    <s v="CUST8152"/>
    <s v="Arhaan Chatterjee"/>
    <x v="1"/>
    <n v="35"/>
    <s v="Senior"/>
    <s v="Hyderabad"/>
    <x v="10"/>
    <x v="1"/>
    <x v="2"/>
    <x v="7"/>
    <n v="2"/>
    <n v="5000"/>
    <n v="5"/>
    <x v="224"/>
    <x v="0"/>
    <n v="3103.59"/>
    <n v="0.32669368421052636"/>
    <x v="0"/>
    <s v="UPI"/>
    <n v="3"/>
    <s v="No"/>
  </r>
  <r>
    <s v="ORD03342"/>
    <d v="2025-10-19T00:00:00"/>
    <s v="2025"/>
    <n v="10"/>
    <x v="9"/>
    <d v="2025-10-26T00:00:00"/>
    <n v="7"/>
    <s v="CUST6202"/>
    <s v="Suhana Mann"/>
    <x v="0"/>
    <n v="19"/>
    <s v="Teen"/>
    <s v="Bhubaneswar"/>
    <x v="8"/>
    <x v="2"/>
    <x v="3"/>
    <x v="22"/>
    <n v="1"/>
    <n v="300"/>
    <n v="20"/>
    <x v="188"/>
    <x v="0"/>
    <n v="72.7"/>
    <n v="0.30291666666666667"/>
    <x v="0"/>
    <s v="UPI"/>
    <n v="2"/>
    <s v="No"/>
  </r>
  <r>
    <s v="ORD03396"/>
    <d v="2024-10-14T00:00:00"/>
    <s v="2024"/>
    <n v="10"/>
    <x v="9"/>
    <d v="2024-10-19T00:00:00"/>
    <n v="5"/>
    <s v="CUST5569"/>
    <s v="Heer Din"/>
    <x v="1"/>
    <n v="63"/>
    <s v="Senior"/>
    <s v="Patna"/>
    <x v="9"/>
    <x v="2"/>
    <x v="1"/>
    <x v="10"/>
    <n v="4"/>
    <n v="25000"/>
    <n v="5"/>
    <x v="210"/>
    <x v="1"/>
    <n v="15392.7"/>
    <n v="0.1620284210526316"/>
    <x v="2"/>
    <s v="Card"/>
    <n v="2"/>
    <s v="No"/>
  </r>
  <r>
    <s v="ORD03424"/>
    <d v="2024-10-29T00:00:00"/>
    <s v="2024"/>
    <n v="10"/>
    <x v="9"/>
    <d v="2024-10-31T00:00:00"/>
    <n v="2"/>
    <s v="CUST2992"/>
    <s v="Nirvaan Magar"/>
    <x v="1"/>
    <n v="43"/>
    <s v="Senior"/>
    <s v="Jaipur"/>
    <x v="2"/>
    <x v="0"/>
    <x v="1"/>
    <x v="10"/>
    <n v="6"/>
    <n v="25000"/>
    <n v="10"/>
    <x v="285"/>
    <x v="1"/>
    <n v="15228.93"/>
    <n v="0.11280688888888889"/>
    <x v="0"/>
    <s v="UPI"/>
    <n v="1"/>
    <s v="No"/>
  </r>
  <r>
    <s v="ORD03429"/>
    <d v="2025-10-05T00:00:00"/>
    <s v="2025"/>
    <n v="10"/>
    <x v="9"/>
    <d v="2025-10-10T00:00:00"/>
    <n v="5"/>
    <s v="CUST9243"/>
    <s v="Kartik Anand"/>
    <x v="1"/>
    <n v="53"/>
    <s v="Senior"/>
    <s v="Hyderabad"/>
    <x v="10"/>
    <x v="1"/>
    <x v="3"/>
    <x v="20"/>
    <n v="8"/>
    <n v="1500"/>
    <n v="15"/>
    <x v="368"/>
    <x v="1"/>
    <n v="2212.1"/>
    <n v="0.21687254901960784"/>
    <x v="0"/>
    <s v="Cash"/>
    <n v="4"/>
    <s v="No"/>
  </r>
  <r>
    <s v="ORD03432"/>
    <d v="2025-10-06T00:00:00"/>
    <s v="2025"/>
    <n v="10"/>
    <x v="9"/>
    <d v="2025-10-12T00:00:00"/>
    <n v="6"/>
    <s v="CUST2337"/>
    <s v="Aarush Trivedi"/>
    <x v="0"/>
    <n v="56"/>
    <s v="Senior"/>
    <s v="Mumbai"/>
    <x v="7"/>
    <x v="3"/>
    <x v="4"/>
    <x v="9"/>
    <n v="7"/>
    <n v="1800"/>
    <n v="10"/>
    <x v="388"/>
    <x v="1"/>
    <n v="4602.1899999999996"/>
    <n v="0.40583686067019398"/>
    <x v="1"/>
    <s v="Card"/>
    <n v="5"/>
    <s v="No"/>
  </r>
  <r>
    <s v="ORD03443"/>
    <d v="2025-10-27T00:00:00"/>
    <s v="2025"/>
    <n v="10"/>
    <x v="9"/>
    <d v="2025-11-01T00:00:00"/>
    <n v="5"/>
    <s v="CUST5195"/>
    <s v="Piya Gill"/>
    <x v="0"/>
    <n v="35"/>
    <s v="Senior"/>
    <s v="Jaipur"/>
    <x v="2"/>
    <x v="0"/>
    <x v="1"/>
    <x v="1"/>
    <n v="5"/>
    <n v="40000"/>
    <n v="20"/>
    <x v="145"/>
    <x v="1"/>
    <n v="16281.36"/>
    <n v="0.1017585"/>
    <x v="2"/>
    <s v="Cash"/>
    <n v="5"/>
    <s v="No"/>
  </r>
  <r>
    <s v="ORD03446"/>
    <d v="2024-10-04T00:00:00"/>
    <s v="2024"/>
    <n v="10"/>
    <x v="9"/>
    <d v="2024-10-06T00:00:00"/>
    <n v="2"/>
    <s v="CUST6044"/>
    <s v="Samar Walia"/>
    <x v="0"/>
    <n v="27"/>
    <s v="Senior"/>
    <s v="Mumbai"/>
    <x v="7"/>
    <x v="3"/>
    <x v="3"/>
    <x v="17"/>
    <n v="4"/>
    <n v="450"/>
    <n v="5"/>
    <x v="284"/>
    <x v="0"/>
    <n v="272.02999999999997"/>
    <n v="0.15908187134502921"/>
    <x v="1"/>
    <s v="Card"/>
    <n v="4"/>
    <s v="No"/>
  </r>
  <r>
    <s v="ORD03459"/>
    <d v="2024-10-01T00:00:00"/>
    <s v="2024"/>
    <n v="10"/>
    <x v="9"/>
    <d v="2024-10-04T00:00:00"/>
    <n v="3"/>
    <s v="CUST8172"/>
    <s v="Faiyaz Khalsa"/>
    <x v="0"/>
    <n v="36"/>
    <s v="Senior"/>
    <s v="Kolkata"/>
    <x v="3"/>
    <x v="2"/>
    <x v="3"/>
    <x v="20"/>
    <n v="6"/>
    <n v="1500"/>
    <n v="10"/>
    <x v="394"/>
    <x v="0"/>
    <n v="3560.05"/>
    <n v="0.43951234567901237"/>
    <x v="2"/>
    <s v="Card"/>
    <n v="5"/>
    <s v="No"/>
  </r>
  <r>
    <s v="ORD03490"/>
    <d v="2025-10-29T00:00:00"/>
    <s v="2025"/>
    <n v="10"/>
    <x v="9"/>
    <d v="2025-11-05T00:00:00"/>
    <n v="7"/>
    <s v="CUST4791"/>
    <s v="Rohan Suri"/>
    <x v="0"/>
    <n v="18"/>
    <s v="Teen"/>
    <s v="Pune"/>
    <x v="7"/>
    <x v="3"/>
    <x v="3"/>
    <x v="6"/>
    <n v="4"/>
    <n v="1200"/>
    <n v="25"/>
    <x v="11"/>
    <x v="0"/>
    <n v="596.97"/>
    <n v="0.165825"/>
    <x v="1"/>
    <s v="Cash"/>
    <n v="4"/>
    <s v="Yes"/>
  </r>
  <r>
    <s v="ORD03502"/>
    <d v="2025-10-12T00:00:00"/>
    <s v="2025"/>
    <n v="10"/>
    <x v="9"/>
    <d v="2025-10-15T00:00:00"/>
    <n v="3"/>
    <s v="CUST9768"/>
    <s v="Kimaya Ghose"/>
    <x v="0"/>
    <n v="54"/>
    <s v="Senior"/>
    <s v="Mumbai"/>
    <x v="7"/>
    <x v="3"/>
    <x v="3"/>
    <x v="22"/>
    <n v="5"/>
    <n v="300"/>
    <n v="5"/>
    <x v="308"/>
    <x v="0"/>
    <n v="426.45"/>
    <n v="0.29926315789473684"/>
    <x v="0"/>
    <s v="Cash"/>
    <n v="2"/>
    <s v="No"/>
  </r>
  <r>
    <s v="ORD03503"/>
    <d v="2025-10-01T00:00:00"/>
    <s v="2025"/>
    <n v="10"/>
    <x v="9"/>
    <d v="2025-10-07T00:00:00"/>
    <n v="6"/>
    <s v="CUST4194"/>
    <s v="Sumer Karnik"/>
    <x v="0"/>
    <n v="60"/>
    <s v="Senior"/>
    <s v="Pune"/>
    <x v="7"/>
    <x v="3"/>
    <x v="4"/>
    <x v="24"/>
    <n v="5"/>
    <n v="1200"/>
    <n v="10"/>
    <x v="234"/>
    <x v="0"/>
    <n v="630.1"/>
    <n v="0.11668518518518518"/>
    <x v="0"/>
    <s v="Card"/>
    <n v="5"/>
    <s v="No"/>
  </r>
  <r>
    <s v="ORD03504"/>
    <d v="2025-10-08T00:00:00"/>
    <s v="2025"/>
    <n v="10"/>
    <x v="9"/>
    <d v="2025-10-15T00:00:00"/>
    <n v="7"/>
    <s v="CUST9897"/>
    <s v="Amani Mann"/>
    <x v="1"/>
    <n v="24"/>
    <s v="Senior"/>
    <s v="Pune"/>
    <x v="7"/>
    <x v="3"/>
    <x v="3"/>
    <x v="20"/>
    <n v="2"/>
    <n v="1500"/>
    <n v="20"/>
    <x v="64"/>
    <x v="0"/>
    <n v="703.89"/>
    <n v="0.29328749999999998"/>
    <x v="0"/>
    <s v="Card"/>
    <n v="5"/>
    <s v="No"/>
  </r>
  <r>
    <s v="ORD03506"/>
    <d v="2024-10-23T00:00:00"/>
    <s v="2024"/>
    <n v="10"/>
    <x v="9"/>
    <d v="2024-10-29T00:00:00"/>
    <n v="6"/>
    <s v="CUST7333"/>
    <s v="Arhaan Sathe"/>
    <x v="0"/>
    <n v="27"/>
    <s v="Senior"/>
    <s v="Ahmedabad"/>
    <x v="5"/>
    <x v="3"/>
    <x v="1"/>
    <x v="18"/>
    <n v="3"/>
    <n v="18000"/>
    <n v="15"/>
    <x v="305"/>
    <x v="1"/>
    <n v="20395.48"/>
    <n v="0.44434596949891064"/>
    <x v="0"/>
    <s v="Card"/>
    <n v="1"/>
    <s v="Yes"/>
  </r>
  <r>
    <s v="ORD03547"/>
    <d v="2024-10-17T00:00:00"/>
    <s v="2024"/>
    <n v="10"/>
    <x v="9"/>
    <d v="2024-10-19T00:00:00"/>
    <n v="2"/>
    <s v="CUST4652"/>
    <s v="Krish Chopra"/>
    <x v="1"/>
    <n v="31"/>
    <s v="Senior"/>
    <s v="Pune"/>
    <x v="7"/>
    <x v="3"/>
    <x v="4"/>
    <x v="16"/>
    <n v="8"/>
    <n v="800"/>
    <n v="25"/>
    <x v="7"/>
    <x v="0"/>
    <n v="2114.9299999999998"/>
    <n v="0.44061041666666662"/>
    <x v="1"/>
    <s v="Card"/>
    <n v="1"/>
    <s v="No"/>
  </r>
  <r>
    <s v="ORD03552"/>
    <d v="2025-10-09T00:00:00"/>
    <s v="2025"/>
    <n v="10"/>
    <x v="9"/>
    <d v="2025-10-12T00:00:00"/>
    <n v="3"/>
    <s v="CUST4312"/>
    <s v="Ayesha Lala"/>
    <x v="0"/>
    <n v="45"/>
    <s v="Senior"/>
    <s v="Ahmedabad"/>
    <x v="5"/>
    <x v="3"/>
    <x v="3"/>
    <x v="20"/>
    <n v="1"/>
    <n v="1500"/>
    <n v="15"/>
    <x v="490"/>
    <x v="0"/>
    <n v="303.16000000000003"/>
    <n v="0.23777254901960787"/>
    <x v="0"/>
    <s v="Card"/>
    <n v="1"/>
    <s v="No"/>
  </r>
  <r>
    <s v="ORD03561"/>
    <d v="2024-10-18T00:00:00"/>
    <s v="2024"/>
    <n v="10"/>
    <x v="9"/>
    <d v="2024-10-24T00:00:00"/>
    <n v="6"/>
    <s v="CUST9158"/>
    <s v="Veer Badal"/>
    <x v="1"/>
    <n v="61"/>
    <s v="Senior"/>
    <s v="Delhi"/>
    <x v="4"/>
    <x v="0"/>
    <x v="2"/>
    <x v="15"/>
    <n v="7"/>
    <n v="15000"/>
    <n v="20"/>
    <x v="18"/>
    <x v="1"/>
    <n v="17916.07"/>
    <n v="0.21328654761904761"/>
    <x v="2"/>
    <s v="Card"/>
    <n v="4"/>
    <s v="No"/>
  </r>
  <r>
    <s v="ORD03565"/>
    <d v="2024-10-18T00:00:00"/>
    <s v="2024"/>
    <n v="10"/>
    <x v="9"/>
    <d v="2024-10-19T00:00:00"/>
    <n v="1"/>
    <s v="CUST6812"/>
    <s v="Aayush Dara"/>
    <x v="1"/>
    <n v="32"/>
    <s v="Senior"/>
    <s v="Bhubaneswar"/>
    <x v="8"/>
    <x v="2"/>
    <x v="3"/>
    <x v="21"/>
    <n v="6"/>
    <n v="60"/>
    <n v="0"/>
    <x v="45"/>
    <x v="0"/>
    <n v="80.47"/>
    <n v="0.22352777777777777"/>
    <x v="2"/>
    <s v="Cash"/>
    <n v="1"/>
    <s v="No"/>
  </r>
  <r>
    <s v="ORD03568"/>
    <d v="2024-10-08T00:00:00"/>
    <s v="2024"/>
    <n v="10"/>
    <x v="9"/>
    <d v="2024-10-15T00:00:00"/>
    <n v="7"/>
    <s v="CUST1156"/>
    <s v="Elakshi Anne"/>
    <x v="0"/>
    <n v="64"/>
    <s v="Senior"/>
    <s v="Ahmedabad"/>
    <x v="5"/>
    <x v="3"/>
    <x v="1"/>
    <x v="5"/>
    <n v="4"/>
    <n v="2000"/>
    <n v="10"/>
    <x v="69"/>
    <x v="0"/>
    <n v="733.09"/>
    <n v="0.10181805555555556"/>
    <x v="2"/>
    <s v="UPI"/>
    <n v="1"/>
    <s v="Yes"/>
  </r>
  <r>
    <s v="ORD03572"/>
    <d v="2024-10-16T00:00:00"/>
    <s v="2024"/>
    <n v="10"/>
    <x v="9"/>
    <d v="2024-10-23T00:00:00"/>
    <n v="7"/>
    <s v="CUST6479"/>
    <s v="Vritika Rattan"/>
    <x v="0"/>
    <n v="47"/>
    <s v="Senior"/>
    <s v="Mumbai"/>
    <x v="7"/>
    <x v="3"/>
    <x v="1"/>
    <x v="5"/>
    <n v="4"/>
    <n v="2000"/>
    <n v="10"/>
    <x v="69"/>
    <x v="0"/>
    <n v="2824.41"/>
    <n v="0.39227916666666662"/>
    <x v="0"/>
    <s v="Cash"/>
    <n v="5"/>
    <s v="Yes"/>
  </r>
  <r>
    <s v="ORD03578"/>
    <d v="2024-10-01T00:00:00"/>
    <s v="2024"/>
    <n v="10"/>
    <x v="9"/>
    <d v="2024-10-07T00:00:00"/>
    <n v="6"/>
    <s v="CUST7417"/>
    <s v="Kashvi Bali"/>
    <x v="1"/>
    <n v="29"/>
    <s v="Senior"/>
    <s v="Jaipur"/>
    <x v="2"/>
    <x v="0"/>
    <x v="4"/>
    <x v="24"/>
    <n v="3"/>
    <n v="1200"/>
    <n v="25"/>
    <x v="31"/>
    <x v="0"/>
    <n v="993.56"/>
    <n v="0.36798518518518514"/>
    <x v="0"/>
    <s v="Card"/>
    <n v="1"/>
    <s v="No"/>
  </r>
  <r>
    <s v="ORD03584"/>
    <d v="2024-10-20T00:00:00"/>
    <s v="2024"/>
    <n v="10"/>
    <x v="9"/>
    <d v="2024-10-21T00:00:00"/>
    <n v="1"/>
    <s v="CUST5978"/>
    <s v="Vardaniya Vala"/>
    <x v="1"/>
    <n v="64"/>
    <s v="Senior"/>
    <s v="Pune"/>
    <x v="7"/>
    <x v="3"/>
    <x v="4"/>
    <x v="24"/>
    <n v="5"/>
    <n v="1200"/>
    <n v="0"/>
    <x v="32"/>
    <x v="0"/>
    <n v="1083.03"/>
    <n v="0.180505"/>
    <x v="2"/>
    <s v="Cash"/>
    <n v="5"/>
    <s v="Yes"/>
  </r>
  <r>
    <s v="ORD03590"/>
    <d v="2024-10-30T00:00:00"/>
    <s v="2024"/>
    <n v="10"/>
    <x v="9"/>
    <d v="2024-10-31T00:00:00"/>
    <n v="1"/>
    <s v="CUST8328"/>
    <s v="Tushar Buch"/>
    <x v="1"/>
    <n v="55"/>
    <s v="Senior"/>
    <s v="Lucknow"/>
    <x v="0"/>
    <x v="0"/>
    <x v="0"/>
    <x v="4"/>
    <n v="3"/>
    <n v="3200"/>
    <n v="5"/>
    <x v="325"/>
    <x v="0"/>
    <n v="1913.46"/>
    <n v="0.20980921052631579"/>
    <x v="0"/>
    <s v="UPI"/>
    <n v="5"/>
    <s v="No"/>
  </r>
  <r>
    <s v="ORD03595"/>
    <d v="2025-10-22T00:00:00"/>
    <s v="2025"/>
    <n v="10"/>
    <x v="9"/>
    <d v="2025-10-29T00:00:00"/>
    <n v="7"/>
    <s v="CUST2632"/>
    <s v="Shanaya Mangat"/>
    <x v="1"/>
    <n v="24"/>
    <s v="Senior"/>
    <s v="Mumbai"/>
    <x v="7"/>
    <x v="3"/>
    <x v="0"/>
    <x v="11"/>
    <n v="6"/>
    <n v="4000"/>
    <n v="10"/>
    <x v="149"/>
    <x v="1"/>
    <n v="3626.76"/>
    <n v="0.16790555555555556"/>
    <x v="2"/>
    <s v="UPI"/>
    <n v="2"/>
    <s v="No"/>
  </r>
  <r>
    <s v="ORD03600"/>
    <d v="2025-10-18T00:00:00"/>
    <s v="2025"/>
    <n v="10"/>
    <x v="9"/>
    <d v="2025-10-21T00:00:00"/>
    <n v="3"/>
    <s v="CUST6690"/>
    <s v="Alia Savant"/>
    <x v="1"/>
    <n v="65"/>
    <s v="Senior"/>
    <s v="Chennai"/>
    <x v="6"/>
    <x v="1"/>
    <x v="0"/>
    <x v="19"/>
    <n v="8"/>
    <n v="1200"/>
    <n v="0"/>
    <x v="196"/>
    <x v="0"/>
    <n v="1745.73"/>
    <n v="0.18184687499999999"/>
    <x v="0"/>
    <s v="Cash"/>
    <n v="2"/>
    <s v="No"/>
  </r>
  <r>
    <s v="ORD03617"/>
    <d v="2024-10-05T00:00:00"/>
    <s v="2024"/>
    <n v="10"/>
    <x v="9"/>
    <d v="2024-10-06T00:00:00"/>
    <n v="1"/>
    <s v="CUST4742"/>
    <s v="Madhup Agate"/>
    <x v="0"/>
    <n v="25"/>
    <s v="Senior"/>
    <s v="Chennai"/>
    <x v="6"/>
    <x v="1"/>
    <x v="3"/>
    <x v="17"/>
    <n v="8"/>
    <n v="450"/>
    <n v="10"/>
    <x v="271"/>
    <x v="0"/>
    <n v="1018.41"/>
    <n v="0.31432407407407409"/>
    <x v="1"/>
    <s v="Card"/>
    <n v="2"/>
    <s v="Yes"/>
  </r>
  <r>
    <s v="ORD03622"/>
    <d v="2024-10-10T00:00:00"/>
    <s v="2024"/>
    <n v="10"/>
    <x v="9"/>
    <d v="2024-10-11T00:00:00"/>
    <n v="1"/>
    <s v="CUST2231"/>
    <s v="Madhup Kakar"/>
    <x v="0"/>
    <n v="60"/>
    <s v="Senior"/>
    <s v="Jaipur"/>
    <x v="2"/>
    <x v="0"/>
    <x v="1"/>
    <x v="10"/>
    <n v="1"/>
    <n v="25000"/>
    <n v="20"/>
    <x v="245"/>
    <x v="1"/>
    <n v="4431.28"/>
    <n v="0.22156399999999998"/>
    <x v="2"/>
    <s v="Cash"/>
    <n v="5"/>
    <s v="No"/>
  </r>
  <r>
    <s v="ORD03623"/>
    <d v="2025-10-13T00:00:00"/>
    <s v="2025"/>
    <n v="10"/>
    <x v="9"/>
    <d v="2025-10-16T00:00:00"/>
    <n v="3"/>
    <s v="CUST1080"/>
    <s v="Piya Krishna"/>
    <x v="0"/>
    <n v="35"/>
    <s v="Senior"/>
    <s v="Delhi"/>
    <x v="4"/>
    <x v="0"/>
    <x v="0"/>
    <x v="4"/>
    <n v="2"/>
    <n v="3200"/>
    <n v="25"/>
    <x v="7"/>
    <x v="0"/>
    <n v="1763.15"/>
    <n v="0.36732291666666667"/>
    <x v="0"/>
    <s v="UPI"/>
    <n v="4"/>
    <s v="Yes"/>
  </r>
  <r>
    <s v="ORD03636"/>
    <d v="2025-10-24T00:00:00"/>
    <s v="2025"/>
    <n v="10"/>
    <x v="9"/>
    <d v="2025-10-31T00:00:00"/>
    <n v="7"/>
    <s v="CUST9176"/>
    <s v="Jiya Sheth"/>
    <x v="0"/>
    <n v="18"/>
    <s v="Teen"/>
    <s v="Chennai"/>
    <x v="6"/>
    <x v="1"/>
    <x v="1"/>
    <x v="5"/>
    <n v="8"/>
    <n v="2000"/>
    <n v="0"/>
    <x v="296"/>
    <x v="1"/>
    <n v="2217.31"/>
    <n v="0.13858187499999999"/>
    <x v="1"/>
    <s v="UPI"/>
    <n v="2"/>
    <s v="No"/>
  </r>
  <r>
    <s v="ORD03640"/>
    <d v="2025-10-11T00:00:00"/>
    <s v="2025"/>
    <n v="10"/>
    <x v="9"/>
    <d v="2025-10-18T00:00:00"/>
    <n v="7"/>
    <s v="CUST8357"/>
    <s v="Damini Jaggi"/>
    <x v="0"/>
    <n v="55"/>
    <s v="Senior"/>
    <s v="Pune"/>
    <x v="7"/>
    <x v="3"/>
    <x v="2"/>
    <x v="7"/>
    <n v="2"/>
    <n v="5000"/>
    <n v="0"/>
    <x v="435"/>
    <x v="0"/>
    <n v="1161.23"/>
    <n v="0.116123"/>
    <x v="1"/>
    <s v="Card"/>
    <n v="5"/>
    <s v="Yes"/>
  </r>
  <r>
    <s v="ORD03678"/>
    <d v="2025-10-16T00:00:00"/>
    <s v="2025"/>
    <n v="10"/>
    <x v="9"/>
    <d v="2025-10-19T00:00:00"/>
    <n v="3"/>
    <s v="CUST8074"/>
    <s v="Umang Sood"/>
    <x v="0"/>
    <n v="32"/>
    <s v="Senior"/>
    <s v="Hyderabad"/>
    <x v="10"/>
    <x v="1"/>
    <x v="3"/>
    <x v="22"/>
    <n v="1"/>
    <n v="300"/>
    <n v="0"/>
    <x v="412"/>
    <x v="0"/>
    <n v="63.69"/>
    <n v="0.21229999999999999"/>
    <x v="2"/>
    <s v="Card"/>
    <n v="3"/>
    <s v="No"/>
  </r>
  <r>
    <s v="ORD03702"/>
    <d v="2025-10-08T00:00:00"/>
    <s v="2025"/>
    <n v="10"/>
    <x v="9"/>
    <d v="2025-10-10T00:00:00"/>
    <n v="2"/>
    <s v="CUST5088"/>
    <s v="Vaibhav Badami"/>
    <x v="0"/>
    <n v="42"/>
    <s v="Senior"/>
    <s v="Bhubaneswar"/>
    <x v="8"/>
    <x v="2"/>
    <x v="2"/>
    <x v="7"/>
    <n v="6"/>
    <n v="5000"/>
    <n v="15"/>
    <x v="17"/>
    <x v="1"/>
    <n v="3768.1"/>
    <n v="0.14776862745098038"/>
    <x v="2"/>
    <s v="Cash"/>
    <n v="2"/>
    <s v="No"/>
  </r>
  <r>
    <s v="ORD03714"/>
    <d v="2025-10-29T00:00:00"/>
    <s v="2025"/>
    <n v="10"/>
    <x v="9"/>
    <d v="2025-11-05T00:00:00"/>
    <n v="7"/>
    <s v="CUST3840"/>
    <s v="Sahil Dhawan"/>
    <x v="1"/>
    <n v="43"/>
    <s v="Senior"/>
    <s v="Jaipur"/>
    <x v="2"/>
    <x v="0"/>
    <x v="0"/>
    <x v="4"/>
    <n v="5"/>
    <n v="3200"/>
    <n v="25"/>
    <x v="35"/>
    <x v="1"/>
    <n v="1998.38"/>
    <n v="0.16653166666666669"/>
    <x v="0"/>
    <s v="UPI"/>
    <n v="2"/>
    <s v="Yes"/>
  </r>
  <r>
    <s v="ORD03723"/>
    <d v="2024-10-03T00:00:00"/>
    <s v="2024"/>
    <n v="10"/>
    <x v="9"/>
    <d v="2024-10-09T00:00:00"/>
    <n v="6"/>
    <s v="CUST3859"/>
    <s v="Zeeshan Sundaram"/>
    <x v="1"/>
    <n v="46"/>
    <s v="Senior"/>
    <s v="Patna"/>
    <x v="9"/>
    <x v="2"/>
    <x v="0"/>
    <x v="19"/>
    <n v="4"/>
    <n v="1200"/>
    <n v="5"/>
    <x v="47"/>
    <x v="0"/>
    <n v="1670.52"/>
    <n v="0.36634210526315791"/>
    <x v="1"/>
    <s v="UPI"/>
    <n v="3"/>
    <s v="No"/>
  </r>
  <r>
    <s v="ORD03740"/>
    <d v="2024-10-07T00:00:00"/>
    <s v="2024"/>
    <n v="10"/>
    <x v="9"/>
    <d v="2024-10-13T00:00:00"/>
    <n v="6"/>
    <s v="CUST9562"/>
    <s v="Saksham Bava"/>
    <x v="1"/>
    <n v="43"/>
    <s v="Senior"/>
    <s v="Bhubaneswar"/>
    <x v="8"/>
    <x v="2"/>
    <x v="1"/>
    <x v="1"/>
    <n v="5"/>
    <n v="40000"/>
    <n v="10"/>
    <x v="152"/>
    <x v="1"/>
    <n v="26246.28"/>
    <n v="0.14581266666666667"/>
    <x v="1"/>
    <s v="Cash"/>
    <n v="2"/>
    <s v="No"/>
  </r>
  <r>
    <s v="ORD03743"/>
    <d v="2025-10-31T00:00:00"/>
    <s v="2025"/>
    <n v="10"/>
    <x v="9"/>
    <d v="2025-11-02T00:00:00"/>
    <n v="2"/>
    <s v="CUST1341"/>
    <s v="Samaira Vasa"/>
    <x v="1"/>
    <n v="34"/>
    <s v="Senior"/>
    <s v="Lucknow"/>
    <x v="0"/>
    <x v="0"/>
    <x v="4"/>
    <x v="13"/>
    <n v="8"/>
    <n v="4500"/>
    <n v="5"/>
    <x v="15"/>
    <x v="1"/>
    <n v="8041.89"/>
    <n v="0.23514298245614035"/>
    <x v="1"/>
    <s v="UPI"/>
    <n v="1"/>
    <s v="No"/>
  </r>
  <r>
    <s v="ORD03749"/>
    <d v="2024-10-09T00:00:00"/>
    <s v="2024"/>
    <n v="10"/>
    <x v="9"/>
    <d v="2024-10-12T00:00:00"/>
    <n v="3"/>
    <s v="CUST2138"/>
    <s v="Suhana Ranganathan"/>
    <x v="1"/>
    <n v="42"/>
    <s v="Senior"/>
    <s v="Patna"/>
    <x v="9"/>
    <x v="2"/>
    <x v="4"/>
    <x v="9"/>
    <n v="1"/>
    <n v="1800"/>
    <n v="20"/>
    <x v="266"/>
    <x v="0"/>
    <n v="457.59"/>
    <n v="0.31777083333333334"/>
    <x v="1"/>
    <s v="Card"/>
    <n v="3"/>
    <s v="No"/>
  </r>
  <r>
    <s v="ORD03750"/>
    <d v="2024-10-19T00:00:00"/>
    <s v="2024"/>
    <n v="10"/>
    <x v="9"/>
    <d v="2024-10-20T00:00:00"/>
    <n v="1"/>
    <s v="CUST7517"/>
    <s v="Anaya Malhotra"/>
    <x v="1"/>
    <n v="26"/>
    <s v="Senior"/>
    <s v="Mumbai"/>
    <x v="7"/>
    <x v="3"/>
    <x v="2"/>
    <x v="14"/>
    <n v="7"/>
    <n v="30000"/>
    <n v="25"/>
    <x v="218"/>
    <x v="1"/>
    <n v="56976.14"/>
    <n v="0.36175326984126982"/>
    <x v="2"/>
    <s v="UPI"/>
    <n v="3"/>
    <s v="No"/>
  </r>
  <r>
    <s v="ORD03757"/>
    <d v="2025-10-17T00:00:00"/>
    <s v="2025"/>
    <n v="10"/>
    <x v="9"/>
    <d v="2025-10-20T00:00:00"/>
    <n v="3"/>
    <s v="CUST9922"/>
    <s v="Saanvi Srinivas"/>
    <x v="0"/>
    <n v="19"/>
    <s v="Teen"/>
    <s v="Jaipur"/>
    <x v="2"/>
    <x v="0"/>
    <x v="1"/>
    <x v="2"/>
    <n v="1"/>
    <n v="55000"/>
    <n v="5"/>
    <x v="370"/>
    <x v="1"/>
    <n v="16331.92"/>
    <n v="0.31257263157894738"/>
    <x v="0"/>
    <s v="UPI"/>
    <n v="4"/>
    <s v="No"/>
  </r>
  <r>
    <s v="ORD03778"/>
    <d v="2025-10-26T00:00:00"/>
    <s v="2025"/>
    <n v="10"/>
    <x v="9"/>
    <d v="2025-11-02T00:00:00"/>
    <n v="7"/>
    <s v="CUST5133"/>
    <s v="Vidur Sani"/>
    <x v="1"/>
    <n v="47"/>
    <s v="Senior"/>
    <s v="Delhi"/>
    <x v="4"/>
    <x v="0"/>
    <x v="4"/>
    <x v="9"/>
    <n v="3"/>
    <n v="1800"/>
    <n v="10"/>
    <x v="242"/>
    <x v="0"/>
    <n v="1505.01"/>
    <n v="0.30967283950617286"/>
    <x v="0"/>
    <s v="Card"/>
    <n v="5"/>
    <s v="No"/>
  </r>
  <r>
    <s v="ORD03781"/>
    <d v="2024-10-15T00:00:00"/>
    <s v="2024"/>
    <n v="10"/>
    <x v="9"/>
    <d v="2024-10-20T00:00:00"/>
    <n v="5"/>
    <s v="CUST1713"/>
    <s v="Hridaan Rajan"/>
    <x v="1"/>
    <n v="44"/>
    <s v="Senior"/>
    <s v="Delhi"/>
    <x v="4"/>
    <x v="0"/>
    <x v="4"/>
    <x v="24"/>
    <n v="8"/>
    <n v="1200"/>
    <n v="20"/>
    <x v="91"/>
    <x v="0"/>
    <n v="2654.66"/>
    <n v="0.34565885416666664"/>
    <x v="2"/>
    <s v="Card"/>
    <n v="2"/>
    <s v="No"/>
  </r>
  <r>
    <s v="ORD03800"/>
    <d v="2025-10-27T00:00:00"/>
    <s v="2025"/>
    <n v="10"/>
    <x v="9"/>
    <d v="2025-11-01T00:00:00"/>
    <n v="5"/>
    <s v="CUST6369"/>
    <s v="Taran Dhawan"/>
    <x v="0"/>
    <n v="59"/>
    <s v="Senior"/>
    <s v="Hyderabad"/>
    <x v="10"/>
    <x v="1"/>
    <x v="2"/>
    <x v="7"/>
    <n v="2"/>
    <n v="5000"/>
    <n v="10"/>
    <x v="51"/>
    <x v="0"/>
    <n v="3015.86"/>
    <n v="0.33509555555555559"/>
    <x v="2"/>
    <s v="Card"/>
    <n v="3"/>
    <s v="No"/>
  </r>
  <r>
    <s v="ORD03819"/>
    <d v="2024-10-18T00:00:00"/>
    <s v="2024"/>
    <n v="10"/>
    <x v="9"/>
    <d v="2024-10-24T00:00:00"/>
    <n v="6"/>
    <s v="CUST7183"/>
    <s v="Devansh Acharya"/>
    <x v="1"/>
    <n v="62"/>
    <s v="Senior"/>
    <s v="Jaipur"/>
    <x v="2"/>
    <x v="0"/>
    <x v="4"/>
    <x v="9"/>
    <n v="7"/>
    <n v="1800"/>
    <n v="0"/>
    <x v="228"/>
    <x v="1"/>
    <n v="2010.49"/>
    <n v="0.15956269841269841"/>
    <x v="2"/>
    <s v="Cash"/>
    <n v="5"/>
    <s v="No"/>
  </r>
  <r>
    <s v="ORD03838"/>
    <d v="2024-10-14T00:00:00"/>
    <s v="2024"/>
    <n v="10"/>
    <x v="9"/>
    <d v="2024-10-21T00:00:00"/>
    <n v="7"/>
    <s v="CUST6656"/>
    <s v="Nirvaan Shan"/>
    <x v="1"/>
    <n v="49"/>
    <s v="Senior"/>
    <s v="Patna"/>
    <x v="9"/>
    <x v="2"/>
    <x v="2"/>
    <x v="15"/>
    <n v="1"/>
    <n v="15000"/>
    <n v="15"/>
    <x v="215"/>
    <x v="1"/>
    <n v="2954.02"/>
    <n v="0.23168784313725491"/>
    <x v="0"/>
    <s v="Card"/>
    <n v="2"/>
    <s v="No"/>
  </r>
  <r>
    <s v="ORD03841"/>
    <d v="2025-10-01T00:00:00"/>
    <s v="2025"/>
    <n v="10"/>
    <x v="9"/>
    <d v="2025-10-08T00:00:00"/>
    <n v="7"/>
    <s v="CUST3180"/>
    <s v="Devansh Dara"/>
    <x v="0"/>
    <n v="30"/>
    <s v="Senior"/>
    <s v="Chennai"/>
    <x v="6"/>
    <x v="1"/>
    <x v="4"/>
    <x v="9"/>
    <n v="1"/>
    <n v="1800"/>
    <n v="10"/>
    <x v="29"/>
    <x v="0"/>
    <n v="592.79"/>
    <n v="0.36591975308641972"/>
    <x v="1"/>
    <s v="Card"/>
    <n v="1"/>
    <s v="No"/>
  </r>
  <r>
    <s v="ORD03852"/>
    <d v="2024-10-26T00:00:00"/>
    <s v="2024"/>
    <n v="10"/>
    <x v="9"/>
    <d v="2024-10-31T00:00:00"/>
    <n v="5"/>
    <s v="CUST3621"/>
    <s v="Eshani Garde"/>
    <x v="0"/>
    <n v="29"/>
    <s v="Senior"/>
    <s v="Chennai"/>
    <x v="6"/>
    <x v="1"/>
    <x v="0"/>
    <x v="19"/>
    <n v="4"/>
    <n v="1200"/>
    <n v="20"/>
    <x v="77"/>
    <x v="0"/>
    <n v="759.35"/>
    <n v="0.19774739583333334"/>
    <x v="0"/>
    <s v="Card"/>
    <n v="1"/>
    <s v="No"/>
  </r>
  <r>
    <s v="ORD03876"/>
    <d v="2025-10-20T00:00:00"/>
    <s v="2025"/>
    <n v="10"/>
    <x v="9"/>
    <d v="2025-10-21T00:00:00"/>
    <n v="1"/>
    <s v="CUST2924"/>
    <s v="Tara Gulati"/>
    <x v="0"/>
    <n v="63"/>
    <s v="Senior"/>
    <s v="Delhi"/>
    <x v="4"/>
    <x v="0"/>
    <x v="2"/>
    <x v="7"/>
    <n v="2"/>
    <n v="5000"/>
    <n v="10"/>
    <x v="51"/>
    <x v="0"/>
    <n v="3395.41"/>
    <n v="0.37726777777777776"/>
    <x v="0"/>
    <s v="Card"/>
    <n v="3"/>
    <s v="No"/>
  </r>
  <r>
    <s v="ORD03914"/>
    <d v="2024-10-17T00:00:00"/>
    <s v="2024"/>
    <n v="10"/>
    <x v="9"/>
    <d v="2024-10-20T00:00:00"/>
    <n v="3"/>
    <s v="CUST7176"/>
    <s v="Kartik Korpal"/>
    <x v="1"/>
    <n v="56"/>
    <s v="Senior"/>
    <s v="Hyderabad"/>
    <x v="10"/>
    <x v="1"/>
    <x v="0"/>
    <x v="0"/>
    <n v="5"/>
    <n v="2500"/>
    <n v="10"/>
    <x v="113"/>
    <x v="1"/>
    <n v="2671.81"/>
    <n v="0.23749422222222222"/>
    <x v="2"/>
    <s v="Cash"/>
    <n v="4"/>
    <s v="No"/>
  </r>
  <r>
    <s v="ORD03927"/>
    <d v="2025-10-31T00:00:00"/>
    <s v="2025"/>
    <n v="10"/>
    <x v="9"/>
    <d v="2025-11-07T00:00:00"/>
    <n v="7"/>
    <s v="CUST3092"/>
    <s v="Kabir Kothari"/>
    <x v="0"/>
    <n v="44"/>
    <s v="Senior"/>
    <s v="Ahmedabad"/>
    <x v="5"/>
    <x v="3"/>
    <x v="3"/>
    <x v="17"/>
    <n v="3"/>
    <n v="450"/>
    <n v="20"/>
    <x v="214"/>
    <x v="0"/>
    <n v="401.8"/>
    <n v="0.37203703703703705"/>
    <x v="0"/>
    <s v="Card"/>
    <n v="4"/>
    <s v="No"/>
  </r>
  <r>
    <s v="ORD03928"/>
    <d v="2025-10-26T00:00:00"/>
    <s v="2025"/>
    <n v="10"/>
    <x v="9"/>
    <d v="2025-10-30T00:00:00"/>
    <n v="4"/>
    <s v="CUST7059"/>
    <s v="Aradhya Chand"/>
    <x v="1"/>
    <n v="39"/>
    <s v="Senior"/>
    <s v="Bhubaneswar"/>
    <x v="8"/>
    <x v="2"/>
    <x v="4"/>
    <x v="16"/>
    <n v="4"/>
    <n v="800"/>
    <n v="10"/>
    <x v="86"/>
    <x v="0"/>
    <n v="707.18"/>
    <n v="0.24554861111111109"/>
    <x v="1"/>
    <s v="Card"/>
    <n v="5"/>
    <s v="No"/>
  </r>
  <r>
    <s v="ORD03940"/>
    <d v="2025-10-24T00:00:00"/>
    <s v="2025"/>
    <n v="10"/>
    <x v="9"/>
    <d v="2025-10-26T00:00:00"/>
    <n v="2"/>
    <s v="CUST5221"/>
    <s v="Taimur Ray"/>
    <x v="1"/>
    <n v="43"/>
    <s v="Senior"/>
    <s v="Bhubaneswar"/>
    <x v="8"/>
    <x v="2"/>
    <x v="0"/>
    <x v="4"/>
    <n v="8"/>
    <n v="3200"/>
    <n v="0"/>
    <x v="237"/>
    <x v="1"/>
    <n v="2677.36"/>
    <n v="0.10458437500000001"/>
    <x v="0"/>
    <s v="Card"/>
    <n v="4"/>
    <s v="No"/>
  </r>
  <r>
    <s v="ORD03963"/>
    <d v="2024-10-23T00:00:00"/>
    <s v="2024"/>
    <n v="10"/>
    <x v="9"/>
    <d v="2024-10-28T00:00:00"/>
    <n v="5"/>
    <s v="CUST6414"/>
    <s v="Tushar Kadakia"/>
    <x v="1"/>
    <n v="40"/>
    <s v="Senior"/>
    <s v="Bengaluru"/>
    <x v="1"/>
    <x v="1"/>
    <x v="3"/>
    <x v="21"/>
    <n v="4"/>
    <n v="60"/>
    <n v="5"/>
    <x v="219"/>
    <x v="0"/>
    <n v="45.34"/>
    <n v="0.19885964912280704"/>
    <x v="1"/>
    <s v="UPI"/>
    <n v="1"/>
    <s v="No"/>
  </r>
  <r>
    <s v="ORD03981"/>
    <d v="2025-10-18T00:00:00"/>
    <s v="2025"/>
    <n v="10"/>
    <x v="9"/>
    <d v="2025-10-19T00:00:00"/>
    <n v="1"/>
    <s v="CUST6731"/>
    <s v="Riaan Chander"/>
    <x v="1"/>
    <n v="54"/>
    <s v="Senior"/>
    <s v="Lucknow"/>
    <x v="0"/>
    <x v="0"/>
    <x v="1"/>
    <x v="5"/>
    <n v="6"/>
    <n v="2000"/>
    <n v="10"/>
    <x v="189"/>
    <x v="1"/>
    <n v="4515.7299999999996"/>
    <n v="0.4181231481481481"/>
    <x v="1"/>
    <s v="UPI"/>
    <n v="3"/>
    <s v="No"/>
  </r>
  <r>
    <s v="ORD00001"/>
    <d v="2024-11-06T00:00:00"/>
    <s v="2024"/>
    <n v="11"/>
    <x v="10"/>
    <d v="2024-11-12T00:00:00"/>
    <n v="6"/>
    <s v="CUST2824"/>
    <s v="Suhana Kanda"/>
    <x v="0"/>
    <n v="65"/>
    <s v="Senior"/>
    <s v="Pune"/>
    <x v="7"/>
    <x v="3"/>
    <x v="2"/>
    <x v="15"/>
    <n v="3"/>
    <n v="15000"/>
    <n v="25"/>
    <x v="357"/>
    <x v="1"/>
    <n v="13976.78"/>
    <n v="0.41412681481481484"/>
    <x v="0"/>
    <s v="Card"/>
    <n v="5"/>
    <s v="Yes"/>
  </r>
  <r>
    <s v="ORD00053"/>
    <d v="2025-11-07T00:00:00"/>
    <s v="2025"/>
    <n v="11"/>
    <x v="10"/>
    <d v="2025-11-14T00:00:00"/>
    <n v="7"/>
    <s v="CUST5232"/>
    <s v="Adah Sem"/>
    <x v="1"/>
    <n v="35"/>
    <s v="Senior"/>
    <s v="Kolkata"/>
    <x v="3"/>
    <x v="2"/>
    <x v="4"/>
    <x v="24"/>
    <n v="1"/>
    <n v="1200"/>
    <n v="20"/>
    <x v="338"/>
    <x v="0"/>
    <n v="113.45"/>
    <n v="0.11817708333333334"/>
    <x v="0"/>
    <s v="UPI"/>
    <n v="1"/>
    <s v="No"/>
  </r>
  <r>
    <s v="ORD00061"/>
    <d v="2025-11-08T00:00:00"/>
    <s v="2025"/>
    <n v="11"/>
    <x v="10"/>
    <d v="2025-11-14T00:00:00"/>
    <n v="6"/>
    <s v="CUST2625"/>
    <s v="Anvi Tak"/>
    <x v="0"/>
    <n v="58"/>
    <s v="Senior"/>
    <s v="Mumbai"/>
    <x v="7"/>
    <x v="3"/>
    <x v="4"/>
    <x v="16"/>
    <n v="3"/>
    <n v="800"/>
    <n v="5"/>
    <x v="256"/>
    <x v="0"/>
    <n v="887.3"/>
    <n v="0.38916666666666666"/>
    <x v="0"/>
    <s v="UPI"/>
    <n v="1"/>
    <s v="No"/>
  </r>
  <r>
    <s v="ORD00062"/>
    <d v="2024-11-03T00:00:00"/>
    <s v="2024"/>
    <n v="11"/>
    <x v="10"/>
    <d v="2024-11-09T00:00:00"/>
    <n v="6"/>
    <s v="CUST8699"/>
    <s v="Yuvaan Bir"/>
    <x v="1"/>
    <n v="20"/>
    <s v="Teen"/>
    <s v="Mumbai"/>
    <x v="7"/>
    <x v="3"/>
    <x v="4"/>
    <x v="8"/>
    <n v="8"/>
    <n v="3500"/>
    <n v="0"/>
    <x v="4"/>
    <x v="1"/>
    <n v="5863.63"/>
    <n v="0.20941535714285714"/>
    <x v="1"/>
    <s v="Cash"/>
    <n v="3"/>
    <s v="No"/>
  </r>
  <r>
    <s v="ORD00066"/>
    <d v="2025-11-01T00:00:00"/>
    <s v="2025"/>
    <n v="11"/>
    <x v="10"/>
    <d v="2025-11-06T00:00:00"/>
    <n v="5"/>
    <s v="CUST8245"/>
    <s v="Pranay Buch"/>
    <x v="1"/>
    <n v="29"/>
    <s v="Senior"/>
    <s v="Kolkata"/>
    <x v="3"/>
    <x v="2"/>
    <x v="3"/>
    <x v="22"/>
    <n v="2"/>
    <n v="300"/>
    <n v="15"/>
    <x v="427"/>
    <x v="0"/>
    <n v="167.39"/>
    <n v="0.32821568627450975"/>
    <x v="2"/>
    <s v="Card"/>
    <n v="3"/>
    <s v="No"/>
  </r>
  <r>
    <s v="ORD00084"/>
    <d v="2025-11-09T00:00:00"/>
    <s v="2025"/>
    <n v="11"/>
    <x v="10"/>
    <d v="2025-11-12T00:00:00"/>
    <n v="3"/>
    <s v="CUST9697"/>
    <s v="Nitya Sandhu"/>
    <x v="1"/>
    <n v="28"/>
    <s v="Senior"/>
    <s v="Pune"/>
    <x v="7"/>
    <x v="3"/>
    <x v="3"/>
    <x v="17"/>
    <n v="6"/>
    <n v="450"/>
    <n v="0"/>
    <x v="31"/>
    <x v="0"/>
    <n v="772.43"/>
    <n v="0.28608518518518516"/>
    <x v="2"/>
    <s v="Cash"/>
    <n v="1"/>
    <s v="No"/>
  </r>
  <r>
    <s v="ORD00087"/>
    <d v="2024-11-17T00:00:00"/>
    <s v="2024"/>
    <n v="11"/>
    <x v="10"/>
    <d v="2024-11-21T00:00:00"/>
    <n v="4"/>
    <s v="CUST2911"/>
    <s v="Abram Wali"/>
    <x v="0"/>
    <n v="20"/>
    <s v="Teen"/>
    <s v="Hyderabad"/>
    <x v="10"/>
    <x v="1"/>
    <x v="4"/>
    <x v="13"/>
    <n v="2"/>
    <n v="4500"/>
    <n v="0"/>
    <x v="51"/>
    <x v="0"/>
    <n v="3310.38"/>
    <n v="0.36782000000000004"/>
    <x v="0"/>
    <s v="UPI"/>
    <n v="5"/>
    <s v="No"/>
  </r>
  <r>
    <s v="ORD00102"/>
    <d v="2025-11-13T00:00:00"/>
    <s v="2025"/>
    <n v="11"/>
    <x v="10"/>
    <d v="2025-11-18T00:00:00"/>
    <n v="5"/>
    <s v="CUST2391"/>
    <s v="Yasmin Badami"/>
    <x v="0"/>
    <n v="27"/>
    <s v="Senior"/>
    <s v="Chennai"/>
    <x v="6"/>
    <x v="1"/>
    <x v="0"/>
    <x v="0"/>
    <n v="2"/>
    <n v="2500"/>
    <n v="10"/>
    <x v="148"/>
    <x v="0"/>
    <n v="1327.1"/>
    <n v="0.29491111111111107"/>
    <x v="0"/>
    <s v="UPI"/>
    <n v="4"/>
    <s v="No"/>
  </r>
  <r>
    <s v="ORD00126"/>
    <d v="2025-11-12T00:00:00"/>
    <s v="2025"/>
    <n v="11"/>
    <x v="10"/>
    <d v="2025-11-15T00:00:00"/>
    <n v="3"/>
    <s v="CUST2108"/>
    <s v="Samarth Sawhney"/>
    <x v="0"/>
    <n v="42"/>
    <s v="Senior"/>
    <s v="Jaipur"/>
    <x v="2"/>
    <x v="0"/>
    <x v="1"/>
    <x v="1"/>
    <n v="6"/>
    <n v="40000"/>
    <n v="10"/>
    <x v="193"/>
    <x v="1"/>
    <n v="40702.870000000003"/>
    <n v="0.18843921296296298"/>
    <x v="0"/>
    <s v="Card"/>
    <n v="3"/>
    <s v="No"/>
  </r>
  <r>
    <s v="ORD00141"/>
    <d v="2024-11-05T00:00:00"/>
    <s v="2024"/>
    <n v="11"/>
    <x v="10"/>
    <d v="2024-11-12T00:00:00"/>
    <n v="7"/>
    <s v="CUST2292"/>
    <s v="Faiyaz Jha"/>
    <x v="1"/>
    <n v="30"/>
    <s v="Senior"/>
    <s v="Bhubaneswar"/>
    <x v="8"/>
    <x v="2"/>
    <x v="0"/>
    <x v="23"/>
    <n v="3"/>
    <n v="900"/>
    <n v="25"/>
    <x v="63"/>
    <x v="0"/>
    <n v="696.62"/>
    <n v="0.34400987654320986"/>
    <x v="1"/>
    <s v="Card"/>
    <n v="5"/>
    <s v="Yes"/>
  </r>
  <r>
    <s v="ORD00149"/>
    <d v="2025-11-05T00:00:00"/>
    <s v="2025"/>
    <n v="11"/>
    <x v="10"/>
    <d v="2025-11-08T00:00:00"/>
    <n v="3"/>
    <s v="CUST5728"/>
    <s v="Ira Kohli"/>
    <x v="0"/>
    <n v="42"/>
    <s v="Senior"/>
    <s v="Lucknow"/>
    <x v="0"/>
    <x v="0"/>
    <x v="3"/>
    <x v="21"/>
    <n v="5"/>
    <n v="60"/>
    <n v="20"/>
    <x v="188"/>
    <x v="0"/>
    <n v="50.85"/>
    <n v="0.21187500000000001"/>
    <x v="2"/>
    <s v="UPI"/>
    <n v="1"/>
    <s v="No"/>
  </r>
  <r>
    <s v="ORD00157"/>
    <d v="2024-11-20T00:00:00"/>
    <s v="2024"/>
    <n v="11"/>
    <x v="10"/>
    <d v="2024-11-27T00:00:00"/>
    <n v="7"/>
    <s v="CUST5735"/>
    <s v="Amani Chawla"/>
    <x v="0"/>
    <n v="62"/>
    <s v="Senior"/>
    <s v="Patna"/>
    <x v="9"/>
    <x v="2"/>
    <x v="3"/>
    <x v="17"/>
    <n v="8"/>
    <n v="450"/>
    <n v="10"/>
    <x v="271"/>
    <x v="0"/>
    <n v="822.41"/>
    <n v="0.25383024691358025"/>
    <x v="1"/>
    <s v="Cash"/>
    <n v="3"/>
    <s v="No"/>
  </r>
  <r>
    <s v="ORD00169"/>
    <d v="2024-11-05T00:00:00"/>
    <s v="2024"/>
    <n v="11"/>
    <x v="10"/>
    <d v="2024-11-09T00:00:00"/>
    <n v="4"/>
    <s v="CUST9653"/>
    <s v="Jhanvi Savant"/>
    <x v="1"/>
    <n v="22"/>
    <s v="Senior"/>
    <s v="Kolkata"/>
    <x v="3"/>
    <x v="2"/>
    <x v="1"/>
    <x v="2"/>
    <n v="4"/>
    <n v="55000"/>
    <n v="20"/>
    <x v="423"/>
    <x v="1"/>
    <n v="46141.73"/>
    <n v="0.26216892045454548"/>
    <x v="1"/>
    <s v="UPI"/>
    <n v="2"/>
    <s v="No"/>
  </r>
  <r>
    <s v="ORD00182"/>
    <d v="2025-11-12T00:00:00"/>
    <s v="2025"/>
    <n v="11"/>
    <x v="10"/>
    <d v="2025-11-14T00:00:00"/>
    <n v="2"/>
    <s v="CUST2922"/>
    <s v="Dharmajan Bal"/>
    <x v="1"/>
    <n v="33"/>
    <s v="Senior"/>
    <s v="Patna"/>
    <x v="9"/>
    <x v="2"/>
    <x v="0"/>
    <x v="19"/>
    <n v="7"/>
    <n v="1200"/>
    <n v="5"/>
    <x v="251"/>
    <x v="0"/>
    <n v="2049.04"/>
    <n v="0.25677192982456137"/>
    <x v="1"/>
    <s v="Cash"/>
    <n v="3"/>
    <s v="No"/>
  </r>
  <r>
    <s v="ORD00185"/>
    <d v="2024-11-22T00:00:00"/>
    <s v="2024"/>
    <n v="11"/>
    <x v="10"/>
    <d v="2024-11-26T00:00:00"/>
    <n v="4"/>
    <s v="CUST6530"/>
    <s v="Indranil Sami"/>
    <x v="1"/>
    <n v="49"/>
    <s v="Senior"/>
    <s v="Patna"/>
    <x v="9"/>
    <x v="2"/>
    <x v="3"/>
    <x v="22"/>
    <n v="3"/>
    <n v="300"/>
    <n v="25"/>
    <x v="293"/>
    <x v="0"/>
    <n v="115.94"/>
    <n v="0.17176296296296295"/>
    <x v="1"/>
    <s v="UPI"/>
    <n v="2"/>
    <s v="No"/>
  </r>
  <r>
    <s v="ORD00189"/>
    <d v="2025-11-05T00:00:00"/>
    <s v="2025"/>
    <n v="11"/>
    <x v="10"/>
    <d v="2025-11-10T00:00:00"/>
    <n v="5"/>
    <s v="CUST9625"/>
    <s v="Anya Gade"/>
    <x v="1"/>
    <n v="40"/>
    <s v="Senior"/>
    <s v="Pune"/>
    <x v="7"/>
    <x v="3"/>
    <x v="3"/>
    <x v="6"/>
    <n v="6"/>
    <n v="1200"/>
    <n v="15"/>
    <x v="56"/>
    <x v="0"/>
    <n v="1770.83"/>
    <n v="0.28935130718954249"/>
    <x v="2"/>
    <s v="UPI"/>
    <n v="2"/>
    <s v="No"/>
  </r>
  <r>
    <s v="ORD00233"/>
    <d v="2024-11-06T00:00:00"/>
    <s v="2024"/>
    <n v="11"/>
    <x v="10"/>
    <d v="2024-11-09T00:00:00"/>
    <n v="3"/>
    <s v="CUST9209"/>
    <s v="Shayak Virk"/>
    <x v="1"/>
    <n v="45"/>
    <s v="Senior"/>
    <s v="Patna"/>
    <x v="9"/>
    <x v="2"/>
    <x v="3"/>
    <x v="6"/>
    <n v="3"/>
    <n v="1200"/>
    <n v="10"/>
    <x v="271"/>
    <x v="0"/>
    <n v="1363.2"/>
    <n v="0.42074074074074075"/>
    <x v="2"/>
    <s v="Card"/>
    <n v="1"/>
    <s v="No"/>
  </r>
  <r>
    <s v="ORD00234"/>
    <d v="2025-11-17T00:00:00"/>
    <s v="2025"/>
    <n v="11"/>
    <x v="10"/>
    <d v="2025-11-22T00:00:00"/>
    <n v="5"/>
    <s v="CUST6353"/>
    <s v="Jayesh Lanka"/>
    <x v="1"/>
    <n v="55"/>
    <s v="Senior"/>
    <s v="Bhubaneswar"/>
    <x v="8"/>
    <x v="2"/>
    <x v="1"/>
    <x v="5"/>
    <n v="7"/>
    <n v="2000"/>
    <n v="25"/>
    <x v="165"/>
    <x v="1"/>
    <n v="1221.1500000000001"/>
    <n v="0.11630000000000001"/>
    <x v="2"/>
    <s v="UPI"/>
    <n v="2"/>
    <s v="Yes"/>
  </r>
  <r>
    <s v="ORD00251"/>
    <d v="2025-11-03T00:00:00"/>
    <s v="2025"/>
    <n v="11"/>
    <x v="10"/>
    <d v="2025-11-05T00:00:00"/>
    <n v="2"/>
    <s v="CUST8096"/>
    <s v="Mannat Setty"/>
    <x v="1"/>
    <n v="49"/>
    <s v="Senior"/>
    <s v="Hyderabad"/>
    <x v="10"/>
    <x v="1"/>
    <x v="3"/>
    <x v="22"/>
    <n v="3"/>
    <n v="300"/>
    <n v="10"/>
    <x v="139"/>
    <x v="0"/>
    <n v="303.63"/>
    <n v="0.37485185185185182"/>
    <x v="0"/>
    <s v="Card"/>
    <n v="2"/>
    <s v="No"/>
  </r>
  <r>
    <s v="ORD00257"/>
    <d v="2024-11-15T00:00:00"/>
    <s v="2024"/>
    <n v="11"/>
    <x v="10"/>
    <d v="2024-11-17T00:00:00"/>
    <n v="2"/>
    <s v="CUST4584"/>
    <s v="Myra Hayer"/>
    <x v="0"/>
    <n v="51"/>
    <s v="Senior"/>
    <s v="Jaipur"/>
    <x v="2"/>
    <x v="0"/>
    <x v="1"/>
    <x v="5"/>
    <n v="4"/>
    <n v="2000"/>
    <n v="5"/>
    <x v="159"/>
    <x v="0"/>
    <n v="2513.58"/>
    <n v="0.3307342105263158"/>
    <x v="0"/>
    <s v="Card"/>
    <n v="2"/>
    <s v="No"/>
  </r>
  <r>
    <s v="ORD00258"/>
    <d v="2024-11-04T00:00:00"/>
    <s v="2024"/>
    <n v="11"/>
    <x v="10"/>
    <d v="2024-11-05T00:00:00"/>
    <n v="1"/>
    <s v="CUST3420"/>
    <s v="Zeeshan Seshadri"/>
    <x v="0"/>
    <n v="25"/>
    <s v="Senior"/>
    <s v="Lucknow"/>
    <x v="0"/>
    <x v="0"/>
    <x v="4"/>
    <x v="16"/>
    <n v="6"/>
    <n v="800"/>
    <n v="25"/>
    <x v="11"/>
    <x v="0"/>
    <n v="433.18"/>
    <n v="0.12032777777777778"/>
    <x v="0"/>
    <s v="UPI"/>
    <n v="4"/>
    <s v="No"/>
  </r>
  <r>
    <s v="ORD00278"/>
    <d v="2024-11-16T00:00:00"/>
    <s v="2024"/>
    <n v="11"/>
    <x v="10"/>
    <d v="2024-11-18T00:00:00"/>
    <n v="2"/>
    <s v="CUST7671"/>
    <s v="Adira Chakraborty"/>
    <x v="1"/>
    <n v="51"/>
    <s v="Senior"/>
    <s v="Ahmedabad"/>
    <x v="5"/>
    <x v="3"/>
    <x v="1"/>
    <x v="18"/>
    <n v="3"/>
    <n v="18000"/>
    <n v="0"/>
    <x v="79"/>
    <x v="1"/>
    <n v="18419.77"/>
    <n v="0.34110685185185186"/>
    <x v="1"/>
    <s v="Cash"/>
    <n v="5"/>
    <s v="No"/>
  </r>
  <r>
    <s v="ORD00282"/>
    <d v="2024-11-23T00:00:00"/>
    <s v="2024"/>
    <n v="11"/>
    <x v="10"/>
    <d v="2024-11-29T00:00:00"/>
    <n v="6"/>
    <s v="CUST4387"/>
    <s v="Keya Sami"/>
    <x v="1"/>
    <n v="59"/>
    <s v="Senior"/>
    <s v="Delhi"/>
    <x v="4"/>
    <x v="0"/>
    <x v="0"/>
    <x v="0"/>
    <n v="1"/>
    <n v="2500"/>
    <n v="15"/>
    <x v="248"/>
    <x v="0"/>
    <n v="278.31"/>
    <n v="0.13096941176470589"/>
    <x v="2"/>
    <s v="Card"/>
    <n v="2"/>
    <s v="No"/>
  </r>
  <r>
    <s v="ORD00304"/>
    <d v="2025-11-16T00:00:00"/>
    <s v="2025"/>
    <n v="11"/>
    <x v="10"/>
    <d v="2025-11-19T00:00:00"/>
    <n v="3"/>
    <s v="CUST6615"/>
    <s v="Vardaniya Swaminathan"/>
    <x v="0"/>
    <n v="25"/>
    <s v="Senior"/>
    <s v="Delhi"/>
    <x v="4"/>
    <x v="0"/>
    <x v="3"/>
    <x v="22"/>
    <n v="5"/>
    <n v="300"/>
    <n v="15"/>
    <x v="490"/>
    <x v="0"/>
    <n v="265.88"/>
    <n v="0.20853333333333332"/>
    <x v="1"/>
    <s v="Card"/>
    <n v="4"/>
    <s v="No"/>
  </r>
  <r>
    <s v="ORD00337"/>
    <d v="2025-11-13T00:00:00"/>
    <s v="2025"/>
    <n v="11"/>
    <x v="10"/>
    <d v="2025-11-15T00:00:00"/>
    <n v="2"/>
    <s v="CUST4842"/>
    <s v="Divij Wagle"/>
    <x v="0"/>
    <n v="36"/>
    <s v="Senior"/>
    <s v="Kolkata"/>
    <x v="3"/>
    <x v="2"/>
    <x v="1"/>
    <x v="10"/>
    <n v="6"/>
    <n v="25000"/>
    <n v="15"/>
    <x v="274"/>
    <x v="1"/>
    <n v="37264.92"/>
    <n v="0.29227388235294116"/>
    <x v="1"/>
    <s v="Cash"/>
    <n v="5"/>
    <s v="No"/>
  </r>
  <r>
    <s v="ORD00361"/>
    <d v="2025-11-04T00:00:00"/>
    <s v="2025"/>
    <n v="11"/>
    <x v="10"/>
    <d v="2025-11-07T00:00:00"/>
    <n v="3"/>
    <s v="CUST7474"/>
    <s v="Aniruddh Rattan"/>
    <x v="1"/>
    <n v="55"/>
    <s v="Senior"/>
    <s v="Mumbai"/>
    <x v="7"/>
    <x v="3"/>
    <x v="0"/>
    <x v="0"/>
    <n v="2"/>
    <n v="2500"/>
    <n v="0"/>
    <x v="400"/>
    <x v="0"/>
    <n v="1288.21"/>
    <n v="0.25764199999999998"/>
    <x v="0"/>
    <s v="UPI"/>
    <n v="5"/>
    <s v="No"/>
  </r>
  <r>
    <s v="ORD00362"/>
    <d v="2025-11-09T00:00:00"/>
    <s v="2025"/>
    <n v="11"/>
    <x v="10"/>
    <d v="2025-11-16T00:00:00"/>
    <n v="7"/>
    <s v="CUST5530"/>
    <s v="Farhan Sani"/>
    <x v="0"/>
    <n v="56"/>
    <s v="Senior"/>
    <s v="Mumbai"/>
    <x v="7"/>
    <x v="3"/>
    <x v="3"/>
    <x v="22"/>
    <n v="1"/>
    <n v="300"/>
    <n v="10"/>
    <x v="326"/>
    <x v="0"/>
    <n v="104.96"/>
    <n v="0.38874074074074072"/>
    <x v="2"/>
    <s v="Cash"/>
    <n v="5"/>
    <s v="No"/>
  </r>
  <r>
    <s v="ORD00371"/>
    <d v="2025-11-29T00:00:00"/>
    <s v="2025"/>
    <n v="11"/>
    <x v="10"/>
    <d v="2025-12-02T00:00:00"/>
    <n v="3"/>
    <s v="CUST4013"/>
    <s v="Gokul Sarkar"/>
    <x v="1"/>
    <n v="45"/>
    <s v="Senior"/>
    <s v="Mumbai"/>
    <x v="7"/>
    <x v="3"/>
    <x v="3"/>
    <x v="17"/>
    <n v="6"/>
    <n v="450"/>
    <n v="15"/>
    <x v="433"/>
    <x v="0"/>
    <n v="808.14"/>
    <n v="0.35213071895424836"/>
    <x v="1"/>
    <s v="Cash"/>
    <n v="2"/>
    <s v="No"/>
  </r>
  <r>
    <s v="ORD00372"/>
    <d v="2024-11-10T00:00:00"/>
    <s v="2024"/>
    <n v="11"/>
    <x v="10"/>
    <d v="2024-11-12T00:00:00"/>
    <n v="2"/>
    <s v="CUST2636"/>
    <s v="Biju Raman"/>
    <x v="1"/>
    <n v="33"/>
    <s v="Senior"/>
    <s v="Lucknow"/>
    <x v="0"/>
    <x v="0"/>
    <x v="3"/>
    <x v="22"/>
    <n v="4"/>
    <n v="300"/>
    <n v="5"/>
    <x v="179"/>
    <x v="0"/>
    <n v="193.79"/>
    <n v="0.16999122807017544"/>
    <x v="2"/>
    <s v="Card"/>
    <n v="2"/>
    <s v="No"/>
  </r>
  <r>
    <s v="ORD00373"/>
    <d v="2024-11-20T00:00:00"/>
    <s v="2024"/>
    <n v="11"/>
    <x v="10"/>
    <d v="2024-11-24T00:00:00"/>
    <n v="4"/>
    <s v="CUST9185"/>
    <s v="Jayan Chauhan"/>
    <x v="0"/>
    <n v="58"/>
    <s v="Senior"/>
    <s v="Lucknow"/>
    <x v="0"/>
    <x v="0"/>
    <x v="0"/>
    <x v="23"/>
    <n v="8"/>
    <n v="900"/>
    <n v="10"/>
    <x v="101"/>
    <x v="0"/>
    <n v="2346.79"/>
    <n v="0.36215895061728393"/>
    <x v="2"/>
    <s v="Cash"/>
    <n v="5"/>
    <s v="Yes"/>
  </r>
  <r>
    <s v="ORD00376"/>
    <d v="2025-11-17T00:00:00"/>
    <s v="2025"/>
    <n v="11"/>
    <x v="10"/>
    <d v="2025-11-18T00:00:00"/>
    <n v="1"/>
    <s v="CUST7243"/>
    <s v="Navya Manne"/>
    <x v="1"/>
    <n v="47"/>
    <s v="Senior"/>
    <s v="Bhubaneswar"/>
    <x v="8"/>
    <x v="2"/>
    <x v="2"/>
    <x v="15"/>
    <n v="6"/>
    <n v="15000"/>
    <n v="15"/>
    <x v="30"/>
    <x v="1"/>
    <n v="17522.650000000001"/>
    <n v="0.2290542483660131"/>
    <x v="2"/>
    <s v="Card"/>
    <n v="5"/>
    <s v="No"/>
  </r>
  <r>
    <s v="ORD00405"/>
    <d v="2025-11-03T00:00:00"/>
    <s v="2025"/>
    <n v="11"/>
    <x v="10"/>
    <d v="2025-11-06T00:00:00"/>
    <n v="3"/>
    <s v="CUST8412"/>
    <s v="Prisha Bala"/>
    <x v="1"/>
    <n v="43"/>
    <s v="Senior"/>
    <s v="Hyderabad"/>
    <x v="10"/>
    <x v="1"/>
    <x v="1"/>
    <x v="5"/>
    <n v="1"/>
    <n v="2000"/>
    <n v="20"/>
    <x v="339"/>
    <x v="0"/>
    <n v="644.35"/>
    <n v="0.40271875000000001"/>
    <x v="2"/>
    <s v="Card"/>
    <n v="3"/>
    <s v="Yes"/>
  </r>
  <r>
    <s v="ORD00412"/>
    <d v="2024-11-07T00:00:00"/>
    <s v="2024"/>
    <n v="11"/>
    <x v="10"/>
    <d v="2024-11-11T00:00:00"/>
    <n v="4"/>
    <s v="CUST4212"/>
    <s v="Ryan Dugar"/>
    <x v="0"/>
    <n v="33"/>
    <s v="Senior"/>
    <s v="Bengaluru"/>
    <x v="1"/>
    <x v="1"/>
    <x v="4"/>
    <x v="13"/>
    <n v="6"/>
    <n v="4500"/>
    <n v="25"/>
    <x v="346"/>
    <x v="1"/>
    <n v="2562.67"/>
    <n v="0.12655160493827161"/>
    <x v="0"/>
    <s v="UPI"/>
    <n v="1"/>
    <s v="No"/>
  </r>
  <r>
    <s v="ORD00417"/>
    <d v="2024-11-10T00:00:00"/>
    <s v="2024"/>
    <n v="11"/>
    <x v="10"/>
    <d v="2024-11-13T00:00:00"/>
    <n v="3"/>
    <s v="CUST1869"/>
    <s v="Samaira Brahmbhatt"/>
    <x v="1"/>
    <n v="59"/>
    <s v="Senior"/>
    <s v="Hyderabad"/>
    <x v="10"/>
    <x v="1"/>
    <x v="1"/>
    <x v="1"/>
    <n v="5"/>
    <n v="40000"/>
    <n v="25"/>
    <x v="204"/>
    <x v="1"/>
    <n v="22765.65"/>
    <n v="0.15177100000000002"/>
    <x v="2"/>
    <s v="UPI"/>
    <n v="3"/>
    <s v="No"/>
  </r>
  <r>
    <s v="ORD00438"/>
    <d v="2025-11-04T00:00:00"/>
    <s v="2025"/>
    <n v="11"/>
    <x v="10"/>
    <d v="2025-11-07T00:00:00"/>
    <n v="3"/>
    <s v="CUST7038"/>
    <s v="Ira Mandal"/>
    <x v="1"/>
    <n v="22"/>
    <s v="Senior"/>
    <s v="Delhi"/>
    <x v="4"/>
    <x v="0"/>
    <x v="0"/>
    <x v="0"/>
    <n v="5"/>
    <n v="2500"/>
    <n v="15"/>
    <x v="478"/>
    <x v="1"/>
    <n v="4280.91"/>
    <n v="0.40290917647058822"/>
    <x v="0"/>
    <s v="Cash"/>
    <n v="3"/>
    <s v="No"/>
  </r>
  <r>
    <s v="ORD00459"/>
    <d v="2025-11-06T00:00:00"/>
    <s v="2025"/>
    <n v="11"/>
    <x v="10"/>
    <d v="2025-11-08T00:00:00"/>
    <n v="2"/>
    <s v="CUST6046"/>
    <s v="Mahika Bhatt"/>
    <x v="1"/>
    <n v="22"/>
    <s v="Senior"/>
    <s v="Kolkata"/>
    <x v="3"/>
    <x v="2"/>
    <x v="1"/>
    <x v="18"/>
    <n v="7"/>
    <n v="18000"/>
    <n v="10"/>
    <x v="488"/>
    <x v="1"/>
    <n v="31411.43"/>
    <n v="0.2769967372134039"/>
    <x v="2"/>
    <s v="Cash"/>
    <n v="1"/>
    <s v="Yes"/>
  </r>
  <r>
    <s v="ORD00468"/>
    <d v="2024-11-29T00:00:00"/>
    <s v="2024"/>
    <n v="11"/>
    <x v="10"/>
    <d v="2024-12-04T00:00:00"/>
    <n v="5"/>
    <s v="CUST2281"/>
    <s v="Saanvi Bail"/>
    <x v="0"/>
    <n v="33"/>
    <s v="Senior"/>
    <s v="Jaipur"/>
    <x v="2"/>
    <x v="0"/>
    <x v="1"/>
    <x v="18"/>
    <n v="5"/>
    <n v="18000"/>
    <n v="20"/>
    <x v="202"/>
    <x v="1"/>
    <n v="31070.09"/>
    <n v="0.4315290277777778"/>
    <x v="2"/>
    <s v="UPI"/>
    <n v="3"/>
    <s v="No"/>
  </r>
  <r>
    <s v="ORD00487"/>
    <d v="2025-11-20T00:00:00"/>
    <s v="2025"/>
    <n v="11"/>
    <x v="10"/>
    <d v="2025-11-26T00:00:00"/>
    <n v="6"/>
    <s v="CUST4907"/>
    <s v="Riya Deshmukh"/>
    <x v="1"/>
    <n v="42"/>
    <s v="Senior"/>
    <s v="Bengaluru"/>
    <x v="1"/>
    <x v="1"/>
    <x v="0"/>
    <x v="23"/>
    <n v="8"/>
    <n v="900"/>
    <n v="20"/>
    <x v="192"/>
    <x v="0"/>
    <n v="646.65"/>
    <n v="0.11226562499999999"/>
    <x v="2"/>
    <s v="Card"/>
    <n v="4"/>
    <s v="No"/>
  </r>
  <r>
    <s v="ORD00516"/>
    <d v="2024-11-03T00:00:00"/>
    <s v="2024"/>
    <n v="11"/>
    <x v="10"/>
    <d v="2024-11-10T00:00:00"/>
    <n v="7"/>
    <s v="CUST5259"/>
    <s v="Hiran Gala"/>
    <x v="0"/>
    <n v="48"/>
    <s v="Senior"/>
    <s v="Ahmedabad"/>
    <x v="5"/>
    <x v="3"/>
    <x v="4"/>
    <x v="16"/>
    <n v="3"/>
    <n v="800"/>
    <n v="10"/>
    <x v="70"/>
    <x v="0"/>
    <n v="757.01"/>
    <n v="0.35046759259259258"/>
    <x v="2"/>
    <s v="Cash"/>
    <n v="2"/>
    <s v="No"/>
  </r>
  <r>
    <s v="ORD00520"/>
    <d v="2024-11-30T00:00:00"/>
    <s v="2024"/>
    <n v="11"/>
    <x v="10"/>
    <d v="2024-12-06T00:00:00"/>
    <n v="6"/>
    <s v="CUST5842"/>
    <s v="Shayak Kata"/>
    <x v="1"/>
    <n v="36"/>
    <s v="Senior"/>
    <s v="Kolkata"/>
    <x v="3"/>
    <x v="2"/>
    <x v="2"/>
    <x v="12"/>
    <n v="8"/>
    <n v="25000"/>
    <n v="10"/>
    <x v="152"/>
    <x v="1"/>
    <n v="37583.74"/>
    <n v="0.20879855555555554"/>
    <x v="2"/>
    <s v="Cash"/>
    <n v="4"/>
    <s v="No"/>
  </r>
  <r>
    <s v="ORD00521"/>
    <d v="2024-11-05T00:00:00"/>
    <s v="2024"/>
    <n v="11"/>
    <x v="10"/>
    <d v="2024-11-10T00:00:00"/>
    <n v="5"/>
    <s v="CUST2914"/>
    <s v="Nayantara Doctor"/>
    <x v="1"/>
    <n v="19"/>
    <s v="Teen"/>
    <s v="Delhi"/>
    <x v="4"/>
    <x v="0"/>
    <x v="0"/>
    <x v="19"/>
    <n v="8"/>
    <n v="1200"/>
    <n v="10"/>
    <x v="20"/>
    <x v="0"/>
    <n v="3608.34"/>
    <n v="0.41763194444444446"/>
    <x v="2"/>
    <s v="Cash"/>
    <n v="1"/>
    <s v="No"/>
  </r>
  <r>
    <s v="ORD00539"/>
    <d v="2024-11-07T00:00:00"/>
    <s v="2024"/>
    <n v="11"/>
    <x v="10"/>
    <d v="2024-11-10T00:00:00"/>
    <n v="3"/>
    <s v="CUST3814"/>
    <s v="Divyansh Ramaswamy"/>
    <x v="0"/>
    <n v="64"/>
    <s v="Senior"/>
    <s v="Bengaluru"/>
    <x v="1"/>
    <x v="1"/>
    <x v="2"/>
    <x v="12"/>
    <n v="8"/>
    <n v="25000"/>
    <n v="10"/>
    <x v="152"/>
    <x v="1"/>
    <n v="37017.629999999997"/>
    <n v="0.20565349999999999"/>
    <x v="2"/>
    <s v="Card"/>
    <n v="2"/>
    <s v="No"/>
  </r>
  <r>
    <s v="ORD00540"/>
    <d v="2024-11-23T00:00:00"/>
    <s v="2024"/>
    <n v="11"/>
    <x v="10"/>
    <d v="2024-11-30T00:00:00"/>
    <n v="7"/>
    <s v="CUST6813"/>
    <s v="Stuvan Kapur"/>
    <x v="1"/>
    <n v="45"/>
    <s v="Senior"/>
    <s v="Mumbai"/>
    <x v="7"/>
    <x v="3"/>
    <x v="0"/>
    <x v="19"/>
    <n v="7"/>
    <n v="1200"/>
    <n v="0"/>
    <x v="172"/>
    <x v="0"/>
    <n v="1541.46"/>
    <n v="0.18350714285714287"/>
    <x v="2"/>
    <s v="Cash"/>
    <n v="3"/>
    <s v="No"/>
  </r>
  <r>
    <s v="ORD00560"/>
    <d v="2025-11-26T00:00:00"/>
    <s v="2025"/>
    <n v="11"/>
    <x v="10"/>
    <d v="2025-12-02T00:00:00"/>
    <n v="6"/>
    <s v="CUST5919"/>
    <s v="Onkar Raj"/>
    <x v="1"/>
    <n v="44"/>
    <s v="Senior"/>
    <s v="Ahmedabad"/>
    <x v="5"/>
    <x v="3"/>
    <x v="1"/>
    <x v="10"/>
    <n v="7"/>
    <n v="25000"/>
    <n v="10"/>
    <x v="218"/>
    <x v="1"/>
    <n v="25467.95"/>
    <n v="0.16170126984126984"/>
    <x v="1"/>
    <s v="Card"/>
    <n v="2"/>
    <s v="No"/>
  </r>
  <r>
    <s v="ORD00577"/>
    <d v="2024-11-22T00:00:00"/>
    <s v="2024"/>
    <n v="11"/>
    <x v="10"/>
    <d v="2024-11-27T00:00:00"/>
    <n v="5"/>
    <s v="CUST8388"/>
    <s v="Dharmajan Chad"/>
    <x v="0"/>
    <n v="41"/>
    <s v="Senior"/>
    <s v="Kolkata"/>
    <x v="3"/>
    <x v="2"/>
    <x v="3"/>
    <x v="6"/>
    <n v="1"/>
    <n v="1200"/>
    <n v="15"/>
    <x v="175"/>
    <x v="0"/>
    <n v="411.45"/>
    <n v="0.40338235294117647"/>
    <x v="0"/>
    <s v="Cash"/>
    <n v="3"/>
    <s v="No"/>
  </r>
  <r>
    <s v="ORD00584"/>
    <d v="2025-11-28T00:00:00"/>
    <s v="2025"/>
    <n v="11"/>
    <x v="10"/>
    <d v="2025-11-29T00:00:00"/>
    <n v="1"/>
    <s v="CUST6727"/>
    <s v="Shaan Gera"/>
    <x v="0"/>
    <n v="31"/>
    <s v="Senior"/>
    <s v="Pune"/>
    <x v="7"/>
    <x v="3"/>
    <x v="2"/>
    <x v="15"/>
    <n v="5"/>
    <n v="15000"/>
    <n v="20"/>
    <x v="310"/>
    <x v="1"/>
    <n v="8291.2199999999993"/>
    <n v="0.13818699999999998"/>
    <x v="2"/>
    <s v="Cash"/>
    <n v="5"/>
    <s v="No"/>
  </r>
  <r>
    <s v="ORD00595"/>
    <d v="2025-11-30T00:00:00"/>
    <s v="2025"/>
    <n v="11"/>
    <x v="10"/>
    <d v="2025-12-07T00:00:00"/>
    <n v="7"/>
    <s v="CUST5342"/>
    <s v="Shray Anne"/>
    <x v="1"/>
    <n v="29"/>
    <s v="Senior"/>
    <s v="Mumbai"/>
    <x v="7"/>
    <x v="3"/>
    <x v="2"/>
    <x v="3"/>
    <n v="5"/>
    <n v="7000"/>
    <n v="25"/>
    <x v="292"/>
    <x v="1"/>
    <n v="10835.59"/>
    <n v="0.41278438095238096"/>
    <x v="0"/>
    <s v="Card"/>
    <n v="5"/>
    <s v="Yes"/>
  </r>
  <r>
    <s v="ORD00597"/>
    <d v="2025-11-09T00:00:00"/>
    <s v="2025"/>
    <n v="11"/>
    <x v="10"/>
    <d v="2025-11-15T00:00:00"/>
    <n v="6"/>
    <s v="CUST7471"/>
    <s v="Kashvi Goswami"/>
    <x v="1"/>
    <n v="23"/>
    <s v="Senior"/>
    <s v="Chennai"/>
    <x v="6"/>
    <x v="1"/>
    <x v="2"/>
    <x v="3"/>
    <n v="4"/>
    <n v="7000"/>
    <n v="0"/>
    <x v="4"/>
    <x v="1"/>
    <n v="4603.51"/>
    <n v="0.16441107142857145"/>
    <x v="2"/>
    <s v="UPI"/>
    <n v="2"/>
    <s v="No"/>
  </r>
  <r>
    <s v="ORD00619"/>
    <d v="2024-11-22T00:00:00"/>
    <s v="2024"/>
    <n v="11"/>
    <x v="10"/>
    <d v="2024-11-27T00:00:00"/>
    <n v="5"/>
    <s v="CUST5057"/>
    <s v="Ishaan Hegde"/>
    <x v="0"/>
    <n v="38"/>
    <s v="Senior"/>
    <s v="Lucknow"/>
    <x v="0"/>
    <x v="0"/>
    <x v="0"/>
    <x v="19"/>
    <n v="6"/>
    <n v="1200"/>
    <n v="15"/>
    <x v="56"/>
    <x v="0"/>
    <n v="2544.11"/>
    <n v="0.41570424836601311"/>
    <x v="2"/>
    <s v="Card"/>
    <n v="4"/>
    <s v="No"/>
  </r>
  <r>
    <s v="ORD00626"/>
    <d v="2024-11-03T00:00:00"/>
    <s v="2024"/>
    <n v="11"/>
    <x v="10"/>
    <d v="2024-11-10T00:00:00"/>
    <n v="7"/>
    <s v="CUST3175"/>
    <s v="Jivin Grover"/>
    <x v="0"/>
    <n v="50"/>
    <s v="Senior"/>
    <s v="Bhubaneswar"/>
    <x v="8"/>
    <x v="2"/>
    <x v="3"/>
    <x v="22"/>
    <n v="8"/>
    <n v="300"/>
    <n v="5"/>
    <x v="256"/>
    <x v="0"/>
    <n v="334.66"/>
    <n v="0.14678070175438598"/>
    <x v="1"/>
    <s v="Cash"/>
    <n v="3"/>
    <s v="Yes"/>
  </r>
  <r>
    <s v="ORD00631"/>
    <d v="2025-11-25T00:00:00"/>
    <s v="2025"/>
    <n v="11"/>
    <x v="10"/>
    <d v="2025-11-28T00:00:00"/>
    <n v="3"/>
    <s v="CUST3359"/>
    <s v="Kimaya Shere"/>
    <x v="0"/>
    <n v="34"/>
    <s v="Senior"/>
    <s v="Bengaluru"/>
    <x v="1"/>
    <x v="1"/>
    <x v="2"/>
    <x v="14"/>
    <n v="7"/>
    <n v="30000"/>
    <n v="25"/>
    <x v="218"/>
    <x v="1"/>
    <n v="61548.34"/>
    <n v="0.39078311111111108"/>
    <x v="2"/>
    <s v="Card"/>
    <n v="5"/>
    <s v="No"/>
  </r>
  <r>
    <s v="ORD00639"/>
    <d v="2025-11-12T00:00:00"/>
    <s v="2025"/>
    <n v="11"/>
    <x v="10"/>
    <d v="2025-11-14T00:00:00"/>
    <n v="2"/>
    <s v="CUST8533"/>
    <s v="Adah Bava"/>
    <x v="1"/>
    <n v="19"/>
    <s v="Teen"/>
    <s v="Patna"/>
    <x v="9"/>
    <x v="2"/>
    <x v="2"/>
    <x v="3"/>
    <n v="8"/>
    <n v="7000"/>
    <n v="0"/>
    <x v="185"/>
    <x v="1"/>
    <n v="7531.68"/>
    <n v="0.13449428571428573"/>
    <x v="1"/>
    <s v="Cash"/>
    <n v="2"/>
    <s v="No"/>
  </r>
  <r>
    <s v="ORD00650"/>
    <d v="2025-11-05T00:00:00"/>
    <s v="2025"/>
    <n v="11"/>
    <x v="10"/>
    <d v="2025-11-10T00:00:00"/>
    <n v="5"/>
    <s v="CUST8184"/>
    <s v="Nirvi Bal"/>
    <x v="0"/>
    <n v="58"/>
    <s v="Senior"/>
    <s v="Jaipur"/>
    <x v="2"/>
    <x v="0"/>
    <x v="0"/>
    <x v="0"/>
    <n v="2"/>
    <n v="2500"/>
    <n v="0"/>
    <x v="400"/>
    <x v="0"/>
    <n v="645.75"/>
    <n v="0.12914999999999999"/>
    <x v="1"/>
    <s v="Card"/>
    <n v="4"/>
    <s v="No"/>
  </r>
  <r>
    <s v="ORD00658"/>
    <d v="2025-11-17T00:00:00"/>
    <s v="2025"/>
    <n v="11"/>
    <x v="10"/>
    <d v="2025-11-19T00:00:00"/>
    <n v="2"/>
    <s v="CUST2717"/>
    <s v="Vihaan Dalal"/>
    <x v="1"/>
    <n v="20"/>
    <s v="Teen"/>
    <s v="Jaipur"/>
    <x v="2"/>
    <x v="0"/>
    <x v="2"/>
    <x v="3"/>
    <n v="4"/>
    <n v="7000"/>
    <n v="25"/>
    <x v="9"/>
    <x v="1"/>
    <n v="7757.49"/>
    <n v="0.36940428571428569"/>
    <x v="0"/>
    <s v="Cash"/>
    <n v="5"/>
    <s v="No"/>
  </r>
  <r>
    <s v="ORD00664"/>
    <d v="2025-11-06T00:00:00"/>
    <s v="2025"/>
    <n v="11"/>
    <x v="10"/>
    <d v="2025-11-13T00:00:00"/>
    <n v="7"/>
    <s v="CUST9773"/>
    <s v="Badal Wali"/>
    <x v="1"/>
    <n v="27"/>
    <s v="Senior"/>
    <s v="Ahmedabad"/>
    <x v="5"/>
    <x v="3"/>
    <x v="2"/>
    <x v="3"/>
    <n v="5"/>
    <n v="7000"/>
    <n v="5"/>
    <x v="355"/>
    <x v="1"/>
    <n v="5053.1400000000003"/>
    <n v="0.15197413533834586"/>
    <x v="2"/>
    <s v="Cash"/>
    <n v="5"/>
    <s v="No"/>
  </r>
  <r>
    <s v="ORD00690"/>
    <d v="2024-11-26T00:00:00"/>
    <s v="2024"/>
    <n v="11"/>
    <x v="10"/>
    <d v="2024-11-27T00:00:00"/>
    <n v="1"/>
    <s v="CUST1262"/>
    <s v="Arnav Rajagopal"/>
    <x v="1"/>
    <n v="19"/>
    <s v="Teen"/>
    <s v="Hyderabad"/>
    <x v="10"/>
    <x v="1"/>
    <x v="4"/>
    <x v="9"/>
    <n v="2"/>
    <n v="1800"/>
    <n v="5"/>
    <x v="144"/>
    <x v="0"/>
    <n v="391.38"/>
    <n v="0.11443859649122808"/>
    <x v="1"/>
    <s v="Card"/>
    <n v="1"/>
    <s v="No"/>
  </r>
  <r>
    <s v="ORD00694"/>
    <d v="2025-11-29T00:00:00"/>
    <s v="2025"/>
    <n v="11"/>
    <x v="10"/>
    <d v="2025-12-04T00:00:00"/>
    <n v="5"/>
    <s v="CUST3809"/>
    <s v="Tushar Swaminathan"/>
    <x v="1"/>
    <n v="24"/>
    <s v="Senior"/>
    <s v="Kolkata"/>
    <x v="3"/>
    <x v="2"/>
    <x v="4"/>
    <x v="13"/>
    <n v="3"/>
    <n v="4500"/>
    <n v="10"/>
    <x v="447"/>
    <x v="1"/>
    <n v="4721.8999999999996"/>
    <n v="0.38863374485596702"/>
    <x v="1"/>
    <s v="UPI"/>
    <n v="3"/>
    <s v="No"/>
  </r>
  <r>
    <s v="ORD00719"/>
    <d v="2025-11-19T00:00:00"/>
    <s v="2025"/>
    <n v="11"/>
    <x v="10"/>
    <d v="2025-11-20T00:00:00"/>
    <n v="1"/>
    <s v="CUST3094"/>
    <s v="Madhup Dada"/>
    <x v="1"/>
    <n v="23"/>
    <s v="Senior"/>
    <s v="Pune"/>
    <x v="7"/>
    <x v="3"/>
    <x v="0"/>
    <x v="4"/>
    <n v="3"/>
    <n v="3200"/>
    <n v="15"/>
    <x v="127"/>
    <x v="0"/>
    <n v="944.37"/>
    <n v="0.11573161764705882"/>
    <x v="2"/>
    <s v="Card"/>
    <n v="4"/>
    <s v="No"/>
  </r>
  <r>
    <s v="ORD00728"/>
    <d v="2024-11-26T00:00:00"/>
    <s v="2024"/>
    <n v="11"/>
    <x v="10"/>
    <d v="2024-11-29T00:00:00"/>
    <n v="3"/>
    <s v="CUST7921"/>
    <s v="Yashvi Dalal"/>
    <x v="1"/>
    <n v="40"/>
    <s v="Senior"/>
    <s v="Delhi"/>
    <x v="4"/>
    <x v="0"/>
    <x v="3"/>
    <x v="6"/>
    <n v="5"/>
    <n v="1200"/>
    <n v="10"/>
    <x v="234"/>
    <x v="0"/>
    <n v="1113.8499999999999"/>
    <n v="0.20626851851851849"/>
    <x v="1"/>
    <s v="UPI"/>
    <n v="2"/>
    <s v="No"/>
  </r>
  <r>
    <s v="ORD00742"/>
    <d v="2024-11-30T00:00:00"/>
    <s v="2024"/>
    <n v="11"/>
    <x v="10"/>
    <d v="2024-12-01T00:00:00"/>
    <n v="1"/>
    <s v="CUST5055"/>
    <s v="Oorja Rau"/>
    <x v="0"/>
    <n v="35"/>
    <s v="Senior"/>
    <s v="Bengaluru"/>
    <x v="1"/>
    <x v="1"/>
    <x v="0"/>
    <x v="0"/>
    <n v="7"/>
    <n v="2500"/>
    <n v="0"/>
    <x v="239"/>
    <x v="1"/>
    <n v="5857.69"/>
    <n v="0.33472514285714283"/>
    <x v="0"/>
    <s v="UPI"/>
    <n v="1"/>
    <s v="No"/>
  </r>
  <r>
    <s v="ORD00764"/>
    <d v="2025-11-15T00:00:00"/>
    <s v="2025"/>
    <n v="11"/>
    <x v="10"/>
    <d v="2025-11-16T00:00:00"/>
    <n v="1"/>
    <s v="CUST3977"/>
    <s v="Kanav Boase"/>
    <x v="0"/>
    <n v="18"/>
    <s v="Teen"/>
    <s v="Hyderabad"/>
    <x v="10"/>
    <x v="1"/>
    <x v="4"/>
    <x v="9"/>
    <n v="5"/>
    <n v="1800"/>
    <n v="15"/>
    <x v="33"/>
    <x v="0"/>
    <n v="2692.37"/>
    <n v="0.3519437908496732"/>
    <x v="2"/>
    <s v="UPI"/>
    <n v="5"/>
    <s v="No"/>
  </r>
  <r>
    <s v="ORD00794"/>
    <d v="2025-11-08T00:00:00"/>
    <s v="2025"/>
    <n v="11"/>
    <x v="10"/>
    <d v="2025-11-15T00:00:00"/>
    <n v="7"/>
    <s v="CUST3843"/>
    <s v="Kabir Kapur"/>
    <x v="0"/>
    <n v="18"/>
    <s v="Teen"/>
    <s v="Delhi"/>
    <x v="4"/>
    <x v="0"/>
    <x v="3"/>
    <x v="22"/>
    <n v="5"/>
    <n v="300"/>
    <n v="20"/>
    <x v="157"/>
    <x v="0"/>
    <n v="329.21"/>
    <n v="0.27434166666666665"/>
    <x v="2"/>
    <s v="UPI"/>
    <n v="2"/>
    <s v="No"/>
  </r>
  <r>
    <s v="ORD00823"/>
    <d v="2024-11-19T00:00:00"/>
    <s v="2024"/>
    <n v="11"/>
    <x v="10"/>
    <d v="2024-11-26T00:00:00"/>
    <n v="7"/>
    <s v="CUST8030"/>
    <s v="Kiaan Sama"/>
    <x v="0"/>
    <n v="58"/>
    <s v="Senior"/>
    <s v="Delhi"/>
    <x v="4"/>
    <x v="0"/>
    <x v="2"/>
    <x v="7"/>
    <n v="6"/>
    <n v="5000"/>
    <n v="20"/>
    <x v="13"/>
    <x v="1"/>
    <n v="9469.07"/>
    <n v="0.39454458333333331"/>
    <x v="2"/>
    <s v="Cash"/>
    <n v="2"/>
    <s v="Yes"/>
  </r>
  <r>
    <s v="ORD00838"/>
    <d v="2025-11-16T00:00:00"/>
    <s v="2025"/>
    <n v="11"/>
    <x v="10"/>
    <d v="2025-11-21T00:00:00"/>
    <n v="5"/>
    <s v="CUST7909"/>
    <s v="Prisha Walia"/>
    <x v="1"/>
    <n v="38"/>
    <s v="Senior"/>
    <s v="Ahmedabad"/>
    <x v="5"/>
    <x v="3"/>
    <x v="2"/>
    <x v="15"/>
    <n v="1"/>
    <n v="15000"/>
    <n v="15"/>
    <x v="215"/>
    <x v="1"/>
    <n v="3512.27"/>
    <n v="0.27547215686274512"/>
    <x v="2"/>
    <s v="UPI"/>
    <n v="3"/>
    <s v="No"/>
  </r>
  <r>
    <s v="ORD00853"/>
    <d v="2025-11-30T00:00:00"/>
    <s v="2025"/>
    <n v="11"/>
    <x v="10"/>
    <d v="2025-12-05T00:00:00"/>
    <n v="5"/>
    <s v="CUST2655"/>
    <s v="Anika Rastogi"/>
    <x v="1"/>
    <n v="32"/>
    <s v="Senior"/>
    <s v="Kolkata"/>
    <x v="3"/>
    <x v="2"/>
    <x v="3"/>
    <x v="22"/>
    <n v="7"/>
    <n v="300"/>
    <n v="0"/>
    <x v="259"/>
    <x v="0"/>
    <n v="783.38"/>
    <n v="0.37303809523809522"/>
    <x v="2"/>
    <s v="Card"/>
    <n v="3"/>
    <s v="No"/>
  </r>
  <r>
    <s v="ORD00862"/>
    <d v="2025-11-29T00:00:00"/>
    <s v="2025"/>
    <n v="11"/>
    <x v="10"/>
    <d v="2025-11-30T00:00:00"/>
    <n v="1"/>
    <s v="CUST1136"/>
    <s v="Kabir Gara"/>
    <x v="1"/>
    <n v="61"/>
    <s v="Senior"/>
    <s v="Chennai"/>
    <x v="6"/>
    <x v="1"/>
    <x v="3"/>
    <x v="20"/>
    <n v="5"/>
    <n v="1500"/>
    <n v="20"/>
    <x v="32"/>
    <x v="0"/>
    <n v="1527.9"/>
    <n v="0.25464999999999999"/>
    <x v="0"/>
    <s v="Card"/>
    <n v="2"/>
    <s v="No"/>
  </r>
  <r>
    <s v="ORD00866"/>
    <d v="2025-11-10T00:00:00"/>
    <s v="2025"/>
    <n v="11"/>
    <x v="10"/>
    <d v="2025-11-13T00:00:00"/>
    <n v="3"/>
    <s v="CUST6091"/>
    <s v="Indrans Sinha"/>
    <x v="0"/>
    <n v="54"/>
    <s v="Senior"/>
    <s v="Delhi"/>
    <x v="4"/>
    <x v="0"/>
    <x v="4"/>
    <x v="24"/>
    <n v="3"/>
    <n v="1200"/>
    <n v="25"/>
    <x v="31"/>
    <x v="0"/>
    <n v="489.56"/>
    <n v="0.18131851851851852"/>
    <x v="1"/>
    <s v="Card"/>
    <n v="3"/>
    <s v="No"/>
  </r>
  <r>
    <s v="ORD00875"/>
    <d v="2025-11-30T00:00:00"/>
    <s v="2025"/>
    <n v="11"/>
    <x v="10"/>
    <d v="2025-12-02T00:00:00"/>
    <n v="2"/>
    <s v="CUST3797"/>
    <s v="Madhup Wason"/>
    <x v="0"/>
    <n v="48"/>
    <s v="Senior"/>
    <s v="Jaipur"/>
    <x v="2"/>
    <x v="0"/>
    <x v="4"/>
    <x v="8"/>
    <n v="2"/>
    <n v="3500"/>
    <n v="20"/>
    <x v="60"/>
    <x v="0"/>
    <n v="1553.79"/>
    <n v="0.2774625"/>
    <x v="1"/>
    <s v="Card"/>
    <n v="3"/>
    <s v="No"/>
  </r>
  <r>
    <s v="ORD00884"/>
    <d v="2025-11-11T00:00:00"/>
    <s v="2025"/>
    <n v="11"/>
    <x v="10"/>
    <d v="2025-11-17T00:00:00"/>
    <n v="6"/>
    <s v="CUST3655"/>
    <s v="Umang Hayre"/>
    <x v="1"/>
    <n v="51"/>
    <s v="Senior"/>
    <s v="Mumbai"/>
    <x v="7"/>
    <x v="3"/>
    <x v="1"/>
    <x v="18"/>
    <n v="1"/>
    <n v="18000"/>
    <n v="25"/>
    <x v="49"/>
    <x v="1"/>
    <n v="1539.79"/>
    <n v="0.11405851851851852"/>
    <x v="2"/>
    <s v="Card"/>
    <n v="1"/>
    <s v="No"/>
  </r>
  <r>
    <s v="ORD00899"/>
    <d v="2024-11-18T00:00:00"/>
    <s v="2024"/>
    <n v="11"/>
    <x v="10"/>
    <d v="2024-11-25T00:00:00"/>
    <n v="7"/>
    <s v="CUST1553"/>
    <s v="Badal Soni"/>
    <x v="1"/>
    <n v="35"/>
    <s v="Senior"/>
    <s v="Kolkata"/>
    <x v="3"/>
    <x v="2"/>
    <x v="3"/>
    <x v="17"/>
    <n v="2"/>
    <n v="450"/>
    <n v="0"/>
    <x v="132"/>
    <x v="0"/>
    <n v="317.08999999999997"/>
    <n v="0.3523222222222222"/>
    <x v="2"/>
    <s v="UPI"/>
    <n v="5"/>
    <s v="No"/>
  </r>
  <r>
    <s v="ORD00918"/>
    <d v="2024-11-19T00:00:00"/>
    <s v="2024"/>
    <n v="11"/>
    <x v="10"/>
    <d v="2024-11-23T00:00:00"/>
    <n v="4"/>
    <s v="CUST4955"/>
    <s v="Kismat Khosla"/>
    <x v="1"/>
    <n v="25"/>
    <s v="Senior"/>
    <s v="Ahmedabad"/>
    <x v="5"/>
    <x v="3"/>
    <x v="4"/>
    <x v="24"/>
    <n v="2"/>
    <n v="1200"/>
    <n v="25"/>
    <x v="100"/>
    <x v="0"/>
    <n v="781.5"/>
    <n v="0.43416666666666665"/>
    <x v="0"/>
    <s v="Cash"/>
    <n v="3"/>
    <s v="No"/>
  </r>
  <r>
    <s v="ORD00920"/>
    <d v="2025-11-23T00:00:00"/>
    <s v="2025"/>
    <n v="11"/>
    <x v="10"/>
    <d v="2025-11-27T00:00:00"/>
    <n v="4"/>
    <s v="CUST7215"/>
    <s v="Ranbir Agate"/>
    <x v="1"/>
    <n v="46"/>
    <s v="Senior"/>
    <s v="Chennai"/>
    <x v="6"/>
    <x v="1"/>
    <x v="0"/>
    <x v="11"/>
    <n v="5"/>
    <n v="4000"/>
    <n v="0"/>
    <x v="245"/>
    <x v="1"/>
    <n v="7374.16"/>
    <n v="0.36870799999999998"/>
    <x v="1"/>
    <s v="Cash"/>
    <n v="4"/>
    <s v="No"/>
  </r>
  <r>
    <s v="ORD00931"/>
    <d v="2025-11-21T00:00:00"/>
    <s v="2025"/>
    <n v="11"/>
    <x v="10"/>
    <d v="2025-11-24T00:00:00"/>
    <n v="3"/>
    <s v="CUST9903"/>
    <s v="Kavya Sankaran"/>
    <x v="1"/>
    <n v="36"/>
    <s v="Senior"/>
    <s v="Bengaluru"/>
    <x v="1"/>
    <x v="1"/>
    <x v="2"/>
    <x v="3"/>
    <n v="5"/>
    <n v="7000"/>
    <n v="15"/>
    <x v="8"/>
    <x v="1"/>
    <n v="3294.02"/>
    <n v="0.11072336134453782"/>
    <x v="0"/>
    <s v="Card"/>
    <n v="3"/>
    <s v="No"/>
  </r>
  <r>
    <s v="ORD00940"/>
    <d v="2024-11-06T00:00:00"/>
    <s v="2024"/>
    <n v="11"/>
    <x v="10"/>
    <d v="2024-11-13T00:00:00"/>
    <n v="7"/>
    <s v="CUST6303"/>
    <s v="Kartik Yohannan"/>
    <x v="1"/>
    <n v="50"/>
    <s v="Senior"/>
    <s v="Patna"/>
    <x v="9"/>
    <x v="2"/>
    <x v="1"/>
    <x v="5"/>
    <n v="5"/>
    <n v="2000"/>
    <n v="15"/>
    <x v="3"/>
    <x v="0"/>
    <n v="3222.07"/>
    <n v="0.37906705882352942"/>
    <x v="1"/>
    <s v="UPI"/>
    <n v="3"/>
    <s v="No"/>
  </r>
  <r>
    <s v="ORD00941"/>
    <d v="2025-11-13T00:00:00"/>
    <s v="2025"/>
    <n v="11"/>
    <x v="10"/>
    <d v="2025-11-17T00:00:00"/>
    <n v="4"/>
    <s v="CUST5771"/>
    <s v="Ishaan Sabharwal"/>
    <x v="1"/>
    <n v="23"/>
    <s v="Senior"/>
    <s v="Mumbai"/>
    <x v="7"/>
    <x v="3"/>
    <x v="3"/>
    <x v="21"/>
    <n v="5"/>
    <n v="60"/>
    <n v="15"/>
    <x v="176"/>
    <x v="0"/>
    <n v="89.37"/>
    <n v="0.35047058823529414"/>
    <x v="0"/>
    <s v="Card"/>
    <n v="5"/>
    <s v="No"/>
  </r>
  <r>
    <s v="ORD00956"/>
    <d v="2024-11-08T00:00:00"/>
    <s v="2024"/>
    <n v="11"/>
    <x v="10"/>
    <d v="2024-11-13T00:00:00"/>
    <n v="5"/>
    <s v="CUST2281"/>
    <s v="Ivana Mallick"/>
    <x v="0"/>
    <n v="28"/>
    <s v="Senior"/>
    <s v="Bhubaneswar"/>
    <x v="8"/>
    <x v="2"/>
    <x v="4"/>
    <x v="9"/>
    <n v="7"/>
    <n v="1800"/>
    <n v="20"/>
    <x v="371"/>
    <x v="1"/>
    <n v="2977.87"/>
    <n v="0.2954236111111111"/>
    <x v="1"/>
    <s v="UPI"/>
    <n v="3"/>
    <s v="No"/>
  </r>
  <r>
    <s v="ORD00966"/>
    <d v="2025-11-21T00:00:00"/>
    <s v="2025"/>
    <n v="11"/>
    <x v="10"/>
    <d v="2025-11-27T00:00:00"/>
    <n v="6"/>
    <s v="CUST5042"/>
    <s v="Mishti Magar"/>
    <x v="1"/>
    <n v="61"/>
    <s v="Senior"/>
    <s v="Bhubaneswar"/>
    <x v="8"/>
    <x v="2"/>
    <x v="2"/>
    <x v="15"/>
    <n v="5"/>
    <n v="15000"/>
    <n v="0"/>
    <x v="174"/>
    <x v="1"/>
    <n v="23793.1"/>
    <n v="0.31724133333333332"/>
    <x v="2"/>
    <s v="Cash"/>
    <n v="3"/>
    <s v="No"/>
  </r>
  <r>
    <s v="ORD00968"/>
    <d v="2025-11-30T00:00:00"/>
    <s v="2025"/>
    <n v="11"/>
    <x v="10"/>
    <d v="2025-12-03T00:00:00"/>
    <n v="3"/>
    <s v="CUST6715"/>
    <s v="Kismat Bera"/>
    <x v="1"/>
    <n v="58"/>
    <s v="Senior"/>
    <s v="Bhubaneswar"/>
    <x v="8"/>
    <x v="2"/>
    <x v="2"/>
    <x v="3"/>
    <n v="7"/>
    <n v="7000"/>
    <n v="5"/>
    <x v="431"/>
    <x v="1"/>
    <n v="12182.97"/>
    <n v="0.26171793770139634"/>
    <x v="0"/>
    <s v="UPI"/>
    <n v="2"/>
    <s v="No"/>
  </r>
  <r>
    <s v="ORD00985"/>
    <d v="2024-11-04T00:00:00"/>
    <s v="2024"/>
    <n v="11"/>
    <x v="10"/>
    <d v="2024-11-05T00:00:00"/>
    <n v="1"/>
    <s v="CUST7050"/>
    <s v="Navya Ahluwalia"/>
    <x v="1"/>
    <n v="45"/>
    <s v="Senior"/>
    <s v="Ahmedabad"/>
    <x v="5"/>
    <x v="3"/>
    <x v="4"/>
    <x v="16"/>
    <n v="5"/>
    <n v="800"/>
    <n v="5"/>
    <x v="323"/>
    <x v="0"/>
    <n v="1319.99"/>
    <n v="0.34736578947368424"/>
    <x v="0"/>
    <s v="UPI"/>
    <n v="4"/>
    <s v="Yes"/>
  </r>
  <r>
    <s v="ORD01002"/>
    <d v="2025-11-13T00:00:00"/>
    <s v="2025"/>
    <n v="11"/>
    <x v="10"/>
    <d v="2025-11-17T00:00:00"/>
    <n v="4"/>
    <s v="CUST7046"/>
    <s v="Keya Wable"/>
    <x v="0"/>
    <n v="29"/>
    <s v="Senior"/>
    <s v="Jaipur"/>
    <x v="2"/>
    <x v="0"/>
    <x v="2"/>
    <x v="14"/>
    <n v="3"/>
    <n v="30000"/>
    <n v="10"/>
    <x v="168"/>
    <x v="1"/>
    <n v="34612.559999999998"/>
    <n v="0.4273155555555555"/>
    <x v="0"/>
    <s v="UPI"/>
    <n v="1"/>
    <s v="No"/>
  </r>
  <r>
    <s v="ORD01020"/>
    <d v="2025-11-11T00:00:00"/>
    <s v="2025"/>
    <n v="11"/>
    <x v="10"/>
    <d v="2025-11-14T00:00:00"/>
    <n v="3"/>
    <s v="CUST5328"/>
    <s v="Nitara Jha"/>
    <x v="0"/>
    <n v="39"/>
    <s v="Senior"/>
    <s v="Pune"/>
    <x v="7"/>
    <x v="3"/>
    <x v="0"/>
    <x v="11"/>
    <n v="5"/>
    <n v="4000"/>
    <n v="25"/>
    <x v="107"/>
    <x v="1"/>
    <n v="4439.7700000000004"/>
    <n v="0.29598466666666667"/>
    <x v="0"/>
    <s v="Cash"/>
    <n v="2"/>
    <s v="No"/>
  </r>
  <r>
    <s v="ORD01035"/>
    <d v="2024-11-16T00:00:00"/>
    <s v="2024"/>
    <n v="11"/>
    <x v="10"/>
    <d v="2024-11-22T00:00:00"/>
    <n v="6"/>
    <s v="CUST3493"/>
    <s v="Alisha Khanna"/>
    <x v="1"/>
    <n v="22"/>
    <s v="Senior"/>
    <s v="Chennai"/>
    <x v="6"/>
    <x v="1"/>
    <x v="0"/>
    <x v="23"/>
    <n v="8"/>
    <n v="900"/>
    <n v="20"/>
    <x v="192"/>
    <x v="0"/>
    <n v="1017.28"/>
    <n v="0.17661111111111111"/>
    <x v="0"/>
    <s v="Cash"/>
    <n v="4"/>
    <s v="No"/>
  </r>
  <r>
    <s v="ORD01130"/>
    <d v="2025-11-10T00:00:00"/>
    <s v="2025"/>
    <n v="11"/>
    <x v="10"/>
    <d v="2025-11-11T00:00:00"/>
    <n v="1"/>
    <s v="CUST2998"/>
    <s v="Emir Vasa"/>
    <x v="0"/>
    <n v="63"/>
    <s v="Senior"/>
    <s v="Chennai"/>
    <x v="6"/>
    <x v="1"/>
    <x v="2"/>
    <x v="3"/>
    <n v="3"/>
    <n v="7000"/>
    <n v="0"/>
    <x v="9"/>
    <x v="1"/>
    <n v="4170.83"/>
    <n v="0.19861095238095239"/>
    <x v="1"/>
    <s v="Card"/>
    <n v="1"/>
    <s v="Yes"/>
  </r>
  <r>
    <s v="ORD01143"/>
    <d v="2024-11-06T00:00:00"/>
    <s v="2024"/>
    <n v="11"/>
    <x v="10"/>
    <d v="2024-11-08T00:00:00"/>
    <n v="2"/>
    <s v="CUST9677"/>
    <s v="Mamooty Bal"/>
    <x v="1"/>
    <n v="39"/>
    <s v="Senior"/>
    <s v="Patna"/>
    <x v="9"/>
    <x v="2"/>
    <x v="4"/>
    <x v="9"/>
    <n v="6"/>
    <n v="1800"/>
    <n v="20"/>
    <x v="20"/>
    <x v="0"/>
    <n v="953.42"/>
    <n v="0.11034953703703704"/>
    <x v="0"/>
    <s v="UPI"/>
    <n v="1"/>
    <s v="Yes"/>
  </r>
  <r>
    <s v="ORD01163"/>
    <d v="2024-11-18T00:00:00"/>
    <s v="2024"/>
    <n v="11"/>
    <x v="10"/>
    <d v="2024-11-23T00:00:00"/>
    <n v="5"/>
    <s v="CUST3707"/>
    <s v="Keya Garde"/>
    <x v="1"/>
    <n v="48"/>
    <s v="Senior"/>
    <s v="Lucknow"/>
    <x v="0"/>
    <x v="0"/>
    <x v="0"/>
    <x v="23"/>
    <n v="4"/>
    <n v="900"/>
    <n v="0"/>
    <x v="11"/>
    <x v="0"/>
    <n v="843.37"/>
    <n v="0.23426944444444445"/>
    <x v="1"/>
    <s v="Card"/>
    <n v="1"/>
    <s v="No"/>
  </r>
  <r>
    <s v="ORD01197"/>
    <d v="2024-11-17T00:00:00"/>
    <s v="2024"/>
    <n v="11"/>
    <x v="10"/>
    <d v="2024-11-23T00:00:00"/>
    <n v="6"/>
    <s v="CUST3248"/>
    <s v="Dhruv Hegde"/>
    <x v="1"/>
    <n v="39"/>
    <s v="Senior"/>
    <s v="Bengaluru"/>
    <x v="1"/>
    <x v="1"/>
    <x v="3"/>
    <x v="17"/>
    <n v="2"/>
    <n v="450"/>
    <n v="10"/>
    <x v="139"/>
    <x v="0"/>
    <n v="186.14"/>
    <n v="0.22980246913580246"/>
    <x v="1"/>
    <s v="Cash"/>
    <n v="3"/>
    <s v="No"/>
  </r>
  <r>
    <s v="ORD01209"/>
    <d v="2024-11-05T00:00:00"/>
    <s v="2024"/>
    <n v="11"/>
    <x v="10"/>
    <d v="2024-11-09T00:00:00"/>
    <n v="4"/>
    <s v="CUST8250"/>
    <s v="Prisha Lanka"/>
    <x v="0"/>
    <n v="65"/>
    <s v="Senior"/>
    <s v="Delhi"/>
    <x v="4"/>
    <x v="0"/>
    <x v="0"/>
    <x v="4"/>
    <n v="1"/>
    <n v="3200"/>
    <n v="20"/>
    <x v="46"/>
    <x v="0"/>
    <n v="466.51"/>
    <n v="0.18223046874999999"/>
    <x v="0"/>
    <s v="UPI"/>
    <n v="2"/>
    <s v="No"/>
  </r>
  <r>
    <s v="ORD01223"/>
    <d v="2024-11-15T00:00:00"/>
    <s v="2024"/>
    <n v="11"/>
    <x v="10"/>
    <d v="2024-11-16T00:00:00"/>
    <n v="1"/>
    <s v="CUST7756"/>
    <s v="Azad Raja"/>
    <x v="1"/>
    <n v="42"/>
    <s v="Senior"/>
    <s v="Pune"/>
    <x v="7"/>
    <x v="3"/>
    <x v="4"/>
    <x v="16"/>
    <n v="6"/>
    <n v="800"/>
    <n v="15"/>
    <x v="102"/>
    <x v="0"/>
    <n v="1552.25"/>
    <n v="0.380453431372549"/>
    <x v="1"/>
    <s v="Card"/>
    <n v="1"/>
    <s v="No"/>
  </r>
  <r>
    <s v="ORD01227"/>
    <d v="2024-11-04T00:00:00"/>
    <s v="2024"/>
    <n v="11"/>
    <x v="10"/>
    <d v="2024-11-07T00:00:00"/>
    <n v="3"/>
    <s v="CUST9302"/>
    <s v="Mahika Bandi"/>
    <x v="0"/>
    <n v="18"/>
    <s v="Teen"/>
    <s v="Bengaluru"/>
    <x v="1"/>
    <x v="1"/>
    <x v="2"/>
    <x v="12"/>
    <n v="5"/>
    <n v="25000"/>
    <n v="0"/>
    <x v="313"/>
    <x v="1"/>
    <n v="55170.1"/>
    <n v="0.4413608"/>
    <x v="0"/>
    <s v="Card"/>
    <n v="2"/>
    <s v="No"/>
  </r>
  <r>
    <s v="ORD01238"/>
    <d v="2024-11-23T00:00:00"/>
    <s v="2024"/>
    <n v="11"/>
    <x v="10"/>
    <d v="2024-11-28T00:00:00"/>
    <n v="5"/>
    <s v="CUST4506"/>
    <s v="Aayush Shetty"/>
    <x v="1"/>
    <n v="45"/>
    <s v="Senior"/>
    <s v="Mumbai"/>
    <x v="7"/>
    <x v="3"/>
    <x v="4"/>
    <x v="9"/>
    <n v="3"/>
    <n v="1800"/>
    <n v="10"/>
    <x v="242"/>
    <x v="0"/>
    <n v="1916.21"/>
    <n v="0.39428189300411526"/>
    <x v="2"/>
    <s v="Card"/>
    <n v="3"/>
    <s v="No"/>
  </r>
  <r>
    <s v="ORD01240"/>
    <d v="2024-11-24T00:00:00"/>
    <s v="2024"/>
    <n v="11"/>
    <x v="10"/>
    <d v="2024-11-26T00:00:00"/>
    <n v="2"/>
    <s v="CUST5774"/>
    <s v="Nitya Halder"/>
    <x v="1"/>
    <n v="61"/>
    <s v="Senior"/>
    <s v="Bhubaneswar"/>
    <x v="8"/>
    <x v="2"/>
    <x v="4"/>
    <x v="24"/>
    <n v="2"/>
    <n v="1200"/>
    <n v="0"/>
    <x v="64"/>
    <x v="0"/>
    <n v="941.21"/>
    <n v="0.39217083333333336"/>
    <x v="2"/>
    <s v="Cash"/>
    <n v="3"/>
    <s v="No"/>
  </r>
  <r>
    <s v="ORD01258"/>
    <d v="2024-11-18T00:00:00"/>
    <s v="2024"/>
    <n v="11"/>
    <x v="10"/>
    <d v="2024-11-19T00:00:00"/>
    <n v="1"/>
    <s v="CUST5424"/>
    <s v="Kiara Gala"/>
    <x v="0"/>
    <n v="25"/>
    <s v="Senior"/>
    <s v="Jaipur"/>
    <x v="2"/>
    <x v="0"/>
    <x v="4"/>
    <x v="16"/>
    <n v="8"/>
    <n v="800"/>
    <n v="20"/>
    <x v="141"/>
    <x v="0"/>
    <n v="2085.1999999999998"/>
    <n v="0.40726562499999996"/>
    <x v="2"/>
    <s v="UPI"/>
    <n v="5"/>
    <s v="No"/>
  </r>
  <r>
    <s v="ORD01273"/>
    <d v="2025-11-04T00:00:00"/>
    <s v="2025"/>
    <n v="11"/>
    <x v="10"/>
    <d v="2025-11-06T00:00:00"/>
    <n v="2"/>
    <s v="CUST7627"/>
    <s v="Yakshit Desai"/>
    <x v="1"/>
    <n v="55"/>
    <s v="Senior"/>
    <s v="Pune"/>
    <x v="7"/>
    <x v="3"/>
    <x v="4"/>
    <x v="9"/>
    <n v="2"/>
    <n v="1800"/>
    <n v="25"/>
    <x v="31"/>
    <x v="0"/>
    <n v="817.89"/>
    <n v="0.3029222222222222"/>
    <x v="2"/>
    <s v="UPI"/>
    <n v="5"/>
    <s v="No"/>
  </r>
  <r>
    <s v="ORD01275"/>
    <d v="2025-11-22T00:00:00"/>
    <s v="2025"/>
    <n v="11"/>
    <x v="10"/>
    <d v="2025-11-23T00:00:00"/>
    <n v="1"/>
    <s v="CUST2182"/>
    <s v="Priyansh Rajagopalan"/>
    <x v="1"/>
    <n v="26"/>
    <s v="Senior"/>
    <s v="Mumbai"/>
    <x v="7"/>
    <x v="3"/>
    <x v="4"/>
    <x v="16"/>
    <n v="1"/>
    <n v="800"/>
    <n v="25"/>
    <x v="265"/>
    <x v="0"/>
    <n v="225.86"/>
    <n v="0.37643333333333334"/>
    <x v="2"/>
    <s v="UPI"/>
    <n v="1"/>
    <s v="No"/>
  </r>
  <r>
    <s v="ORD01277"/>
    <d v="2025-11-17T00:00:00"/>
    <s v="2025"/>
    <n v="11"/>
    <x v="10"/>
    <d v="2025-11-21T00:00:00"/>
    <n v="4"/>
    <s v="CUST4302"/>
    <s v="Nehmat Sidhu"/>
    <x v="0"/>
    <n v="31"/>
    <s v="Senior"/>
    <s v="Delhi"/>
    <x v="4"/>
    <x v="0"/>
    <x v="4"/>
    <x v="9"/>
    <n v="4"/>
    <n v="1800"/>
    <n v="15"/>
    <x v="56"/>
    <x v="0"/>
    <n v="1706.75"/>
    <n v="0.27888071895424837"/>
    <x v="0"/>
    <s v="Card"/>
    <n v="3"/>
    <s v="No"/>
  </r>
  <r>
    <s v="ORD01280"/>
    <d v="2024-11-11T00:00:00"/>
    <s v="2024"/>
    <n v="11"/>
    <x v="10"/>
    <d v="2024-11-15T00:00:00"/>
    <n v="4"/>
    <s v="CUST5417"/>
    <s v="Vedika Rattan"/>
    <x v="0"/>
    <n v="48"/>
    <s v="Senior"/>
    <s v="Mumbai"/>
    <x v="7"/>
    <x v="3"/>
    <x v="3"/>
    <x v="20"/>
    <n v="1"/>
    <n v="1500"/>
    <n v="5"/>
    <x v="308"/>
    <x v="0"/>
    <n v="319.45"/>
    <n v="0.22417543859649122"/>
    <x v="1"/>
    <s v="Cash"/>
    <n v="4"/>
    <s v="No"/>
  </r>
  <r>
    <s v="ORD01281"/>
    <d v="2025-11-01T00:00:00"/>
    <s v="2025"/>
    <n v="11"/>
    <x v="10"/>
    <d v="2025-11-07T00:00:00"/>
    <n v="6"/>
    <s v="CUST3370"/>
    <s v="Prerak Sekhon"/>
    <x v="0"/>
    <n v="35"/>
    <s v="Senior"/>
    <s v="Patna"/>
    <x v="9"/>
    <x v="2"/>
    <x v="4"/>
    <x v="24"/>
    <n v="5"/>
    <n v="1200"/>
    <n v="25"/>
    <x v="148"/>
    <x v="0"/>
    <n v="1869.34"/>
    <n v="0.41540888888888888"/>
    <x v="1"/>
    <s v="UPI"/>
    <n v="5"/>
    <s v="No"/>
  </r>
  <r>
    <s v="ORD01282"/>
    <d v="2024-11-20T00:00:00"/>
    <s v="2024"/>
    <n v="11"/>
    <x v="10"/>
    <d v="2024-11-21T00:00:00"/>
    <n v="1"/>
    <s v="CUST2031"/>
    <s v="Rati Ranganathan"/>
    <x v="0"/>
    <n v="33"/>
    <s v="Senior"/>
    <s v="Pune"/>
    <x v="7"/>
    <x v="3"/>
    <x v="4"/>
    <x v="9"/>
    <n v="3"/>
    <n v="1800"/>
    <n v="25"/>
    <x v="24"/>
    <x v="0"/>
    <n v="1117.95"/>
    <n v="0.27603703703703703"/>
    <x v="2"/>
    <s v="UPI"/>
    <n v="5"/>
    <s v="Yes"/>
  </r>
  <r>
    <s v="ORD01296"/>
    <d v="2024-11-03T00:00:00"/>
    <s v="2024"/>
    <n v="11"/>
    <x v="10"/>
    <d v="2024-11-10T00:00:00"/>
    <n v="7"/>
    <s v="CUST3077"/>
    <s v="Dhanuk Chandran"/>
    <x v="0"/>
    <n v="32"/>
    <s v="Senior"/>
    <s v="Patna"/>
    <x v="9"/>
    <x v="2"/>
    <x v="0"/>
    <x v="0"/>
    <n v="8"/>
    <n v="2500"/>
    <n v="15"/>
    <x v="238"/>
    <x v="1"/>
    <n v="2239.4699999999998"/>
    <n v="0.13173352941176469"/>
    <x v="2"/>
    <s v="Card"/>
    <n v="5"/>
    <s v="No"/>
  </r>
  <r>
    <s v="ORD01298"/>
    <d v="2025-11-09T00:00:00"/>
    <s v="2025"/>
    <n v="11"/>
    <x v="10"/>
    <d v="2025-11-12T00:00:00"/>
    <n v="3"/>
    <s v="CUST5278"/>
    <s v="Eshani Aurora"/>
    <x v="1"/>
    <n v="53"/>
    <s v="Senior"/>
    <s v="Chennai"/>
    <x v="6"/>
    <x v="1"/>
    <x v="2"/>
    <x v="3"/>
    <n v="7"/>
    <n v="7000"/>
    <n v="15"/>
    <x v="491"/>
    <x v="1"/>
    <n v="6348.05"/>
    <n v="0.1524141656662665"/>
    <x v="2"/>
    <s v="Cash"/>
    <n v="2"/>
    <s v="No"/>
  </r>
  <r>
    <s v="ORD01306"/>
    <d v="2025-11-15T00:00:00"/>
    <s v="2025"/>
    <n v="11"/>
    <x v="10"/>
    <d v="2025-11-18T00:00:00"/>
    <n v="3"/>
    <s v="CUST3789"/>
    <s v="Tejas Zacharia"/>
    <x v="1"/>
    <n v="64"/>
    <s v="Senior"/>
    <s v="Hyderabad"/>
    <x v="10"/>
    <x v="1"/>
    <x v="0"/>
    <x v="0"/>
    <n v="8"/>
    <n v="2500"/>
    <n v="0"/>
    <x v="245"/>
    <x v="1"/>
    <n v="6152.88"/>
    <n v="0.30764400000000003"/>
    <x v="1"/>
    <s v="Cash"/>
    <n v="2"/>
    <s v="No"/>
  </r>
  <r>
    <s v="ORD01308"/>
    <d v="2025-11-24T00:00:00"/>
    <s v="2025"/>
    <n v="11"/>
    <x v="10"/>
    <d v="2025-12-01T00:00:00"/>
    <n v="7"/>
    <s v="CUST9660"/>
    <s v="Shaan Keer"/>
    <x v="0"/>
    <n v="53"/>
    <s v="Senior"/>
    <s v="Lucknow"/>
    <x v="0"/>
    <x v="0"/>
    <x v="1"/>
    <x v="5"/>
    <n v="5"/>
    <n v="2000"/>
    <n v="25"/>
    <x v="0"/>
    <x v="0"/>
    <n v="2909.21"/>
    <n v="0.38789466666666667"/>
    <x v="2"/>
    <s v="Cash"/>
    <n v="4"/>
    <s v="No"/>
  </r>
  <r>
    <s v="ORD01316"/>
    <d v="2025-11-05T00:00:00"/>
    <s v="2025"/>
    <n v="11"/>
    <x v="10"/>
    <d v="2025-11-12T00:00:00"/>
    <n v="7"/>
    <s v="CUST9621"/>
    <s v="Adira Verma"/>
    <x v="1"/>
    <n v="55"/>
    <s v="Senior"/>
    <s v="Ahmedabad"/>
    <x v="5"/>
    <x v="3"/>
    <x v="1"/>
    <x v="1"/>
    <n v="4"/>
    <n v="40000"/>
    <n v="5"/>
    <x v="336"/>
    <x v="1"/>
    <n v="25523.57"/>
    <n v="0.16791822368421053"/>
    <x v="1"/>
    <s v="UPI"/>
    <n v="1"/>
    <s v="Yes"/>
  </r>
  <r>
    <s v="ORD01320"/>
    <d v="2024-11-20T00:00:00"/>
    <s v="2024"/>
    <n v="11"/>
    <x v="10"/>
    <d v="2024-11-21T00:00:00"/>
    <n v="1"/>
    <s v="CUST6481"/>
    <s v="Ivana Jani"/>
    <x v="1"/>
    <n v="25"/>
    <s v="Senior"/>
    <s v="Lucknow"/>
    <x v="0"/>
    <x v="0"/>
    <x v="2"/>
    <x v="12"/>
    <n v="1"/>
    <n v="25000"/>
    <n v="5"/>
    <x v="379"/>
    <x v="1"/>
    <n v="4965.2"/>
    <n v="0.20906105263157895"/>
    <x v="1"/>
    <s v="UPI"/>
    <n v="3"/>
    <s v="No"/>
  </r>
  <r>
    <s v="ORD01343"/>
    <d v="2024-11-29T00:00:00"/>
    <s v="2024"/>
    <n v="11"/>
    <x v="10"/>
    <d v="2024-12-04T00:00:00"/>
    <n v="5"/>
    <s v="CUST1917"/>
    <s v="Yuvraj  Yohannan"/>
    <x v="1"/>
    <n v="23"/>
    <s v="Senior"/>
    <s v="Pune"/>
    <x v="7"/>
    <x v="3"/>
    <x v="0"/>
    <x v="0"/>
    <n v="6"/>
    <n v="2500"/>
    <n v="0"/>
    <x v="107"/>
    <x v="1"/>
    <n v="4371.03"/>
    <n v="0.29140199999999999"/>
    <x v="1"/>
    <s v="Card"/>
    <n v="2"/>
    <s v="No"/>
  </r>
  <r>
    <s v="ORD01354"/>
    <d v="2024-11-30T00:00:00"/>
    <s v="2024"/>
    <n v="11"/>
    <x v="10"/>
    <d v="2024-12-05T00:00:00"/>
    <n v="5"/>
    <s v="CUST9947"/>
    <s v="Taimur Toor"/>
    <x v="1"/>
    <n v="65"/>
    <s v="Senior"/>
    <s v="Jaipur"/>
    <x v="2"/>
    <x v="0"/>
    <x v="0"/>
    <x v="4"/>
    <n v="4"/>
    <n v="3200"/>
    <n v="15"/>
    <x v="473"/>
    <x v="1"/>
    <n v="1596.05"/>
    <n v="0.14669577205882353"/>
    <x v="1"/>
    <s v="Card"/>
    <n v="2"/>
    <s v="No"/>
  </r>
  <r>
    <s v="ORD01355"/>
    <d v="2024-11-08T00:00:00"/>
    <s v="2024"/>
    <n v="11"/>
    <x v="10"/>
    <d v="2024-11-09T00:00:00"/>
    <n v="1"/>
    <s v="CUST9442"/>
    <s v="Aarna Rama"/>
    <x v="0"/>
    <n v="52"/>
    <s v="Senior"/>
    <s v="Bhubaneswar"/>
    <x v="8"/>
    <x v="2"/>
    <x v="4"/>
    <x v="13"/>
    <n v="1"/>
    <n v="4500"/>
    <n v="10"/>
    <x v="24"/>
    <x v="0"/>
    <n v="1498.02"/>
    <n v="0.36988148148148148"/>
    <x v="2"/>
    <s v="UPI"/>
    <n v="4"/>
    <s v="No"/>
  </r>
  <r>
    <s v="ORD01364"/>
    <d v="2024-11-29T00:00:00"/>
    <s v="2024"/>
    <n v="11"/>
    <x v="10"/>
    <d v="2024-11-30T00:00:00"/>
    <n v="1"/>
    <s v="CUST8559"/>
    <s v="Shanaya Vohra"/>
    <x v="1"/>
    <n v="57"/>
    <s v="Senior"/>
    <s v="Lucknow"/>
    <x v="0"/>
    <x v="0"/>
    <x v="3"/>
    <x v="22"/>
    <n v="3"/>
    <n v="300"/>
    <n v="20"/>
    <x v="19"/>
    <x v="0"/>
    <n v="179.2"/>
    <n v="0.24888888888888888"/>
    <x v="1"/>
    <s v="Card"/>
    <n v="4"/>
    <s v="No"/>
  </r>
  <r>
    <s v="ORD01366"/>
    <d v="2025-11-08T00:00:00"/>
    <s v="2025"/>
    <n v="11"/>
    <x v="10"/>
    <d v="2025-11-14T00:00:00"/>
    <n v="6"/>
    <s v="CUST4890"/>
    <s v="Amira Srinivasan"/>
    <x v="1"/>
    <n v="21"/>
    <s v="Senior"/>
    <s v="Patna"/>
    <x v="9"/>
    <x v="2"/>
    <x v="4"/>
    <x v="16"/>
    <n v="6"/>
    <n v="800"/>
    <n v="15"/>
    <x v="102"/>
    <x v="0"/>
    <n v="1292.02"/>
    <n v="0.31667156862745099"/>
    <x v="0"/>
    <s v="Cash"/>
    <n v="5"/>
    <s v="No"/>
  </r>
  <r>
    <s v="ORD01374"/>
    <d v="2025-11-08T00:00:00"/>
    <s v="2025"/>
    <n v="11"/>
    <x v="10"/>
    <d v="2025-11-11T00:00:00"/>
    <n v="3"/>
    <s v="CUST4866"/>
    <s v="Fateh Bandi"/>
    <x v="1"/>
    <n v="20"/>
    <s v="Teen"/>
    <s v="Bengaluru"/>
    <x v="1"/>
    <x v="1"/>
    <x v="4"/>
    <x v="9"/>
    <n v="7"/>
    <n v="1800"/>
    <n v="10"/>
    <x v="388"/>
    <x v="1"/>
    <n v="4752.91"/>
    <n v="0.41912786596119928"/>
    <x v="0"/>
    <s v="UPI"/>
    <n v="3"/>
    <s v="No"/>
  </r>
  <r>
    <s v="ORD01389"/>
    <d v="2024-11-17T00:00:00"/>
    <s v="2024"/>
    <n v="11"/>
    <x v="10"/>
    <d v="2024-11-20T00:00:00"/>
    <n v="3"/>
    <s v="CUST5352"/>
    <s v="Kismat Gola"/>
    <x v="1"/>
    <n v="26"/>
    <s v="Senior"/>
    <s v="Delhi"/>
    <x v="4"/>
    <x v="0"/>
    <x v="2"/>
    <x v="12"/>
    <n v="1"/>
    <n v="25000"/>
    <n v="10"/>
    <x v="208"/>
    <x v="1"/>
    <n v="9003.24"/>
    <n v="0.400144"/>
    <x v="1"/>
    <s v="Cash"/>
    <n v="1"/>
    <s v="No"/>
  </r>
  <r>
    <s v="ORD01411"/>
    <d v="2025-11-14T00:00:00"/>
    <s v="2025"/>
    <n v="11"/>
    <x v="10"/>
    <d v="2025-11-17T00:00:00"/>
    <n v="3"/>
    <s v="CUST3653"/>
    <s v="Aniruddh Saxena"/>
    <x v="1"/>
    <n v="32"/>
    <s v="Senior"/>
    <s v="Lucknow"/>
    <x v="0"/>
    <x v="0"/>
    <x v="3"/>
    <x v="17"/>
    <n v="1"/>
    <n v="450"/>
    <n v="5"/>
    <x v="445"/>
    <x v="0"/>
    <n v="102.74"/>
    <n v="0.24032748538011695"/>
    <x v="1"/>
    <s v="Card"/>
    <n v="1"/>
    <s v="No"/>
  </r>
  <r>
    <s v="ORD01439"/>
    <d v="2024-11-09T00:00:00"/>
    <s v="2024"/>
    <n v="11"/>
    <x v="10"/>
    <d v="2024-11-12T00:00:00"/>
    <n v="3"/>
    <s v="CUST7165"/>
    <s v="Bhamini Hora"/>
    <x v="1"/>
    <n v="52"/>
    <s v="Senior"/>
    <s v="Mumbai"/>
    <x v="7"/>
    <x v="3"/>
    <x v="4"/>
    <x v="24"/>
    <n v="7"/>
    <n v="1200"/>
    <n v="0"/>
    <x v="172"/>
    <x v="0"/>
    <n v="2999"/>
    <n v="0.35702380952380952"/>
    <x v="2"/>
    <s v="UPI"/>
    <n v="5"/>
    <s v="No"/>
  </r>
  <r>
    <s v="ORD01448"/>
    <d v="2024-11-03T00:00:00"/>
    <s v="2024"/>
    <n v="11"/>
    <x v="10"/>
    <d v="2024-11-10T00:00:00"/>
    <n v="7"/>
    <s v="CUST6348"/>
    <s v="Baiju Gour"/>
    <x v="0"/>
    <n v="43"/>
    <s v="Senior"/>
    <s v="Bhubaneswar"/>
    <x v="8"/>
    <x v="2"/>
    <x v="3"/>
    <x v="17"/>
    <n v="7"/>
    <n v="450"/>
    <n v="20"/>
    <x v="374"/>
    <x v="0"/>
    <n v="549.09"/>
    <n v="0.21789285714285717"/>
    <x v="2"/>
    <s v="Cash"/>
    <n v="5"/>
    <s v="No"/>
  </r>
  <r>
    <s v="ORD01456"/>
    <d v="2024-11-13T00:00:00"/>
    <s v="2024"/>
    <n v="11"/>
    <x v="10"/>
    <d v="2024-11-15T00:00:00"/>
    <n v="2"/>
    <s v="CUST4150"/>
    <s v="Samarth Gole"/>
    <x v="0"/>
    <n v="45"/>
    <s v="Senior"/>
    <s v="Chennai"/>
    <x v="6"/>
    <x v="1"/>
    <x v="2"/>
    <x v="14"/>
    <n v="5"/>
    <n v="30000"/>
    <n v="15"/>
    <x v="274"/>
    <x v="1"/>
    <n v="18288.599999999999"/>
    <n v="0.14343999999999998"/>
    <x v="2"/>
    <s v="UPI"/>
    <n v="2"/>
    <s v="No"/>
  </r>
  <r>
    <s v="ORD01458"/>
    <d v="2025-11-09T00:00:00"/>
    <s v="2025"/>
    <n v="11"/>
    <x v="10"/>
    <d v="2025-11-11T00:00:00"/>
    <n v="2"/>
    <s v="CUST4059"/>
    <s v="Samar Iyer"/>
    <x v="0"/>
    <n v="29"/>
    <s v="Senior"/>
    <s v="Chennai"/>
    <x v="6"/>
    <x v="1"/>
    <x v="4"/>
    <x v="9"/>
    <n v="8"/>
    <n v="1800"/>
    <n v="15"/>
    <x v="425"/>
    <x v="1"/>
    <n v="1376.79"/>
    <n v="0.1124828431372549"/>
    <x v="0"/>
    <s v="UPI"/>
    <n v="4"/>
    <s v="No"/>
  </r>
  <r>
    <s v="ORD01462"/>
    <d v="2025-11-18T00:00:00"/>
    <s v="2025"/>
    <n v="11"/>
    <x v="10"/>
    <d v="2025-11-25T00:00:00"/>
    <n v="7"/>
    <s v="CUST5310"/>
    <s v="Sumer Sharma"/>
    <x v="0"/>
    <n v="58"/>
    <s v="Senior"/>
    <s v="Delhi"/>
    <x v="4"/>
    <x v="0"/>
    <x v="1"/>
    <x v="10"/>
    <n v="2"/>
    <n v="25000"/>
    <n v="5"/>
    <x v="83"/>
    <x v="1"/>
    <n v="20486.04"/>
    <n v="0.43128505263157896"/>
    <x v="1"/>
    <s v="UPI"/>
    <n v="5"/>
    <s v="No"/>
  </r>
  <r>
    <s v="ORD01471"/>
    <d v="2024-11-07T00:00:00"/>
    <s v="2024"/>
    <n v="11"/>
    <x v="10"/>
    <d v="2024-11-14T00:00:00"/>
    <n v="7"/>
    <s v="CUST9711"/>
    <s v="Miraan Choudhury"/>
    <x v="0"/>
    <n v="52"/>
    <s v="Senior"/>
    <s v="Ahmedabad"/>
    <x v="5"/>
    <x v="3"/>
    <x v="1"/>
    <x v="1"/>
    <n v="4"/>
    <n v="40000"/>
    <n v="15"/>
    <x v="405"/>
    <x v="1"/>
    <n v="27662.14"/>
    <n v="0.20339808823529412"/>
    <x v="1"/>
    <s v="Cash"/>
    <n v="5"/>
    <s v="No"/>
  </r>
  <r>
    <s v="ORD01488"/>
    <d v="2024-11-15T00:00:00"/>
    <s v="2024"/>
    <n v="11"/>
    <x v="10"/>
    <d v="2024-11-20T00:00:00"/>
    <n v="5"/>
    <s v="CUST4060"/>
    <s v="Rohan Kothari"/>
    <x v="1"/>
    <n v="18"/>
    <s v="Teen"/>
    <s v="Pune"/>
    <x v="7"/>
    <x v="3"/>
    <x v="1"/>
    <x v="18"/>
    <n v="1"/>
    <n v="18000"/>
    <n v="20"/>
    <x v="134"/>
    <x v="1"/>
    <n v="4622.54"/>
    <n v="0.32100972222222224"/>
    <x v="0"/>
    <s v="UPI"/>
    <n v="2"/>
    <s v="No"/>
  </r>
  <r>
    <s v="ORD01529"/>
    <d v="2024-11-15T00:00:00"/>
    <s v="2024"/>
    <n v="11"/>
    <x v="10"/>
    <d v="2024-11-19T00:00:00"/>
    <n v="4"/>
    <s v="CUST3743"/>
    <s v="Taran Sha"/>
    <x v="0"/>
    <n v="42"/>
    <s v="Senior"/>
    <s v="Lucknow"/>
    <x v="0"/>
    <x v="0"/>
    <x v="0"/>
    <x v="0"/>
    <n v="1"/>
    <n v="2500"/>
    <n v="10"/>
    <x v="226"/>
    <x v="0"/>
    <n v="290.23"/>
    <n v="0.12899111111111111"/>
    <x v="1"/>
    <s v="Cash"/>
    <n v="4"/>
    <s v="No"/>
  </r>
  <r>
    <s v="ORD01537"/>
    <d v="2024-11-09T00:00:00"/>
    <s v="2024"/>
    <n v="11"/>
    <x v="10"/>
    <d v="2024-11-11T00:00:00"/>
    <n v="2"/>
    <s v="CUST2163"/>
    <s v="Dharmajan Roy"/>
    <x v="0"/>
    <n v="59"/>
    <s v="Senior"/>
    <s v="Chennai"/>
    <x v="6"/>
    <x v="1"/>
    <x v="0"/>
    <x v="0"/>
    <n v="7"/>
    <n v="2500"/>
    <n v="25"/>
    <x v="28"/>
    <x v="1"/>
    <n v="1847.85"/>
    <n v="0.14078857142857143"/>
    <x v="0"/>
    <s v="Cash"/>
    <n v="1"/>
    <s v="No"/>
  </r>
  <r>
    <s v="ORD01541"/>
    <d v="2024-11-22T00:00:00"/>
    <s v="2024"/>
    <n v="11"/>
    <x v="10"/>
    <d v="2024-11-27T00:00:00"/>
    <n v="5"/>
    <s v="CUST5701"/>
    <s v="Zain Jhaveri"/>
    <x v="1"/>
    <n v="37"/>
    <s v="Senior"/>
    <s v="Bhubaneswar"/>
    <x v="8"/>
    <x v="2"/>
    <x v="1"/>
    <x v="1"/>
    <n v="7"/>
    <n v="40000"/>
    <n v="15"/>
    <x v="348"/>
    <x v="1"/>
    <n v="25491.279999999999"/>
    <n v="0.10710621848739495"/>
    <x v="2"/>
    <s v="Cash"/>
    <n v="3"/>
    <s v="No"/>
  </r>
  <r>
    <s v="ORD01549"/>
    <d v="2024-11-19T00:00:00"/>
    <s v="2024"/>
    <n v="11"/>
    <x v="10"/>
    <d v="2024-11-26T00:00:00"/>
    <n v="7"/>
    <s v="CUST5437"/>
    <s v="Nirvaan Karpe"/>
    <x v="1"/>
    <n v="42"/>
    <s v="Senior"/>
    <s v="Patna"/>
    <x v="9"/>
    <x v="2"/>
    <x v="0"/>
    <x v="11"/>
    <n v="7"/>
    <n v="4000"/>
    <n v="0"/>
    <x v="4"/>
    <x v="1"/>
    <n v="8377.1"/>
    <n v="0.2991821428571429"/>
    <x v="2"/>
    <s v="UPI"/>
    <n v="3"/>
    <s v="No"/>
  </r>
  <r>
    <s v="ORD01570"/>
    <d v="2024-11-22T00:00:00"/>
    <s v="2024"/>
    <n v="11"/>
    <x v="10"/>
    <d v="2024-11-25T00:00:00"/>
    <n v="3"/>
    <s v="CUST1807"/>
    <s v="Eva Deol"/>
    <x v="1"/>
    <n v="33"/>
    <s v="Senior"/>
    <s v="Bhubaneswar"/>
    <x v="8"/>
    <x v="2"/>
    <x v="3"/>
    <x v="20"/>
    <n v="2"/>
    <n v="1500"/>
    <n v="25"/>
    <x v="226"/>
    <x v="0"/>
    <n v="922.14"/>
    <n v="0.40983999999999998"/>
    <x v="1"/>
    <s v="UPI"/>
    <n v="1"/>
    <s v="No"/>
  </r>
  <r>
    <s v="ORD01573"/>
    <d v="2024-11-03T00:00:00"/>
    <s v="2024"/>
    <n v="11"/>
    <x v="10"/>
    <d v="2024-11-06T00:00:00"/>
    <n v="3"/>
    <s v="CUST7326"/>
    <s v="Divij Behl"/>
    <x v="0"/>
    <n v="38"/>
    <s v="Senior"/>
    <s v="Patna"/>
    <x v="9"/>
    <x v="2"/>
    <x v="4"/>
    <x v="13"/>
    <n v="1"/>
    <n v="4500"/>
    <n v="10"/>
    <x v="24"/>
    <x v="0"/>
    <n v="1371.14"/>
    <n v="0.33855308641975312"/>
    <x v="2"/>
    <s v="Cash"/>
    <n v="5"/>
    <s v="Yes"/>
  </r>
  <r>
    <s v="ORD01581"/>
    <d v="2024-11-08T00:00:00"/>
    <s v="2024"/>
    <n v="11"/>
    <x v="10"/>
    <d v="2024-11-11T00:00:00"/>
    <n v="3"/>
    <s v="CUST3976"/>
    <s v="Shaan Gopal"/>
    <x v="0"/>
    <n v="25"/>
    <s v="Senior"/>
    <s v="Chennai"/>
    <x v="6"/>
    <x v="1"/>
    <x v="1"/>
    <x v="10"/>
    <n v="2"/>
    <n v="25000"/>
    <n v="20"/>
    <x v="39"/>
    <x v="1"/>
    <n v="17030.46"/>
    <n v="0.42576149999999996"/>
    <x v="0"/>
    <s v="UPI"/>
    <n v="1"/>
    <s v="No"/>
  </r>
  <r>
    <s v="ORD01605"/>
    <d v="2025-11-18T00:00:00"/>
    <s v="2025"/>
    <n v="11"/>
    <x v="10"/>
    <d v="2025-11-22T00:00:00"/>
    <n v="4"/>
    <s v="CUST8475"/>
    <s v="Hiran Mand"/>
    <x v="1"/>
    <n v="18"/>
    <s v="Teen"/>
    <s v="Jaipur"/>
    <x v="2"/>
    <x v="0"/>
    <x v="3"/>
    <x v="20"/>
    <n v="8"/>
    <n v="1500"/>
    <n v="20"/>
    <x v="196"/>
    <x v="0"/>
    <n v="2270.5300000000002"/>
    <n v="0.23651354166666669"/>
    <x v="1"/>
    <s v="Card"/>
    <n v="3"/>
    <s v="No"/>
  </r>
  <r>
    <s v="ORD01612"/>
    <d v="2024-11-29T00:00:00"/>
    <s v="2024"/>
    <n v="11"/>
    <x v="10"/>
    <d v="2024-12-05T00:00:00"/>
    <n v="6"/>
    <s v="CUST3415"/>
    <s v="Khushi Seshadri"/>
    <x v="0"/>
    <n v="49"/>
    <s v="Senior"/>
    <s v="Mumbai"/>
    <x v="7"/>
    <x v="3"/>
    <x v="2"/>
    <x v="7"/>
    <n v="2"/>
    <n v="5000"/>
    <n v="5"/>
    <x v="224"/>
    <x v="0"/>
    <n v="3943.4"/>
    <n v="0.41509473684210529"/>
    <x v="2"/>
    <s v="Card"/>
    <n v="1"/>
    <s v="Yes"/>
  </r>
  <r>
    <s v="ORD01648"/>
    <d v="2024-11-24T00:00:00"/>
    <s v="2024"/>
    <n v="11"/>
    <x v="10"/>
    <d v="2024-12-01T00:00:00"/>
    <n v="7"/>
    <s v="CUST5952"/>
    <s v="Aaryahi Deshmukh"/>
    <x v="0"/>
    <n v="44"/>
    <s v="Senior"/>
    <s v="Jaipur"/>
    <x v="2"/>
    <x v="0"/>
    <x v="2"/>
    <x v="14"/>
    <n v="8"/>
    <n v="30000"/>
    <n v="20"/>
    <x v="23"/>
    <x v="1"/>
    <n v="22981.75"/>
    <n v="0.11969661458333333"/>
    <x v="1"/>
    <s v="Cash"/>
    <n v="3"/>
    <s v="No"/>
  </r>
  <r>
    <s v="ORD01659"/>
    <d v="2024-11-04T00:00:00"/>
    <s v="2024"/>
    <n v="11"/>
    <x v="10"/>
    <d v="2024-11-06T00:00:00"/>
    <n v="2"/>
    <s v="CUST3962"/>
    <s v="Ryan Agrawal"/>
    <x v="0"/>
    <n v="56"/>
    <s v="Senior"/>
    <s v="Hyderabad"/>
    <x v="10"/>
    <x v="1"/>
    <x v="4"/>
    <x v="9"/>
    <n v="4"/>
    <n v="1800"/>
    <n v="25"/>
    <x v="234"/>
    <x v="0"/>
    <n v="1206.19"/>
    <n v="0.22336851851851852"/>
    <x v="2"/>
    <s v="UPI"/>
    <n v="3"/>
    <s v="No"/>
  </r>
  <r>
    <s v="ORD01670"/>
    <d v="2025-11-09T00:00:00"/>
    <s v="2025"/>
    <n v="11"/>
    <x v="10"/>
    <d v="2025-11-10T00:00:00"/>
    <n v="1"/>
    <s v="CUST6777"/>
    <s v="Nirvi Shukla"/>
    <x v="0"/>
    <n v="48"/>
    <s v="Senior"/>
    <s v="Lucknow"/>
    <x v="0"/>
    <x v="0"/>
    <x v="3"/>
    <x v="20"/>
    <n v="1"/>
    <n v="1500"/>
    <n v="10"/>
    <x v="27"/>
    <x v="0"/>
    <n v="216.64"/>
    <n v="0.16047407407407407"/>
    <x v="1"/>
    <s v="Card"/>
    <n v="4"/>
    <s v="No"/>
  </r>
  <r>
    <s v="ORD01678"/>
    <d v="2025-11-26T00:00:00"/>
    <s v="2025"/>
    <n v="11"/>
    <x v="10"/>
    <d v="2025-11-30T00:00:00"/>
    <n v="4"/>
    <s v="CUST8581"/>
    <s v="Aarav Agate"/>
    <x v="0"/>
    <n v="26"/>
    <s v="Senior"/>
    <s v="Pune"/>
    <x v="7"/>
    <x v="3"/>
    <x v="0"/>
    <x v="11"/>
    <n v="4"/>
    <n v="4000"/>
    <n v="25"/>
    <x v="35"/>
    <x v="1"/>
    <n v="2844.57"/>
    <n v="0.23704750000000002"/>
    <x v="0"/>
    <s v="Card"/>
    <n v="4"/>
    <s v="No"/>
  </r>
  <r>
    <s v="ORD01729"/>
    <d v="2025-11-22T00:00:00"/>
    <s v="2025"/>
    <n v="11"/>
    <x v="10"/>
    <d v="2025-11-28T00:00:00"/>
    <n v="6"/>
    <s v="CUST7051"/>
    <s v="Darshit Ghosh"/>
    <x v="1"/>
    <n v="39"/>
    <s v="Senior"/>
    <s v="Lucknow"/>
    <x v="0"/>
    <x v="0"/>
    <x v="2"/>
    <x v="12"/>
    <n v="5"/>
    <n v="25000"/>
    <n v="5"/>
    <x v="324"/>
    <x v="1"/>
    <n v="13006.4"/>
    <n v="0.10952757894736842"/>
    <x v="1"/>
    <s v="Card"/>
    <n v="2"/>
    <s v="No"/>
  </r>
  <r>
    <s v="ORD01763"/>
    <d v="2025-11-02T00:00:00"/>
    <s v="2025"/>
    <n v="11"/>
    <x v="10"/>
    <d v="2025-11-08T00:00:00"/>
    <n v="6"/>
    <s v="CUST3327"/>
    <s v="Heer Sami"/>
    <x v="0"/>
    <n v="38"/>
    <s v="Senior"/>
    <s v="Hyderabad"/>
    <x v="10"/>
    <x v="1"/>
    <x v="1"/>
    <x v="1"/>
    <n v="5"/>
    <n v="40000"/>
    <n v="5"/>
    <x v="93"/>
    <x v="1"/>
    <n v="59671.72"/>
    <n v="0.31406168421052633"/>
    <x v="2"/>
    <s v="Card"/>
    <n v="1"/>
    <s v="No"/>
  </r>
  <r>
    <s v="ORD01795"/>
    <d v="2025-11-22T00:00:00"/>
    <s v="2025"/>
    <n v="11"/>
    <x v="10"/>
    <d v="2025-11-27T00:00:00"/>
    <n v="5"/>
    <s v="CUST4689"/>
    <s v="Lagan Tandon"/>
    <x v="0"/>
    <n v="28"/>
    <s v="Senior"/>
    <s v="Ahmedabad"/>
    <x v="5"/>
    <x v="3"/>
    <x v="2"/>
    <x v="15"/>
    <n v="4"/>
    <n v="15000"/>
    <n v="5"/>
    <x v="201"/>
    <x v="1"/>
    <n v="25519.119999999999"/>
    <n v="0.44770385964912279"/>
    <x v="2"/>
    <s v="Card"/>
    <n v="2"/>
    <s v="No"/>
  </r>
  <r>
    <s v="ORD01800"/>
    <d v="2024-11-19T00:00:00"/>
    <s v="2024"/>
    <n v="11"/>
    <x v="10"/>
    <d v="2024-11-20T00:00:00"/>
    <n v="1"/>
    <s v="CUST8882"/>
    <s v="Hunar Dugar"/>
    <x v="1"/>
    <n v="37"/>
    <s v="Senior"/>
    <s v="Kolkata"/>
    <x v="3"/>
    <x v="2"/>
    <x v="4"/>
    <x v="8"/>
    <n v="3"/>
    <n v="3500"/>
    <n v="0"/>
    <x v="165"/>
    <x v="1"/>
    <n v="1393.93"/>
    <n v="0.13275523809523809"/>
    <x v="0"/>
    <s v="Cash"/>
    <n v="4"/>
    <s v="No"/>
  </r>
  <r>
    <s v="ORD01852"/>
    <d v="2025-11-18T00:00:00"/>
    <s v="2025"/>
    <n v="11"/>
    <x v="10"/>
    <d v="2025-11-24T00:00:00"/>
    <n v="6"/>
    <s v="CUST6552"/>
    <s v="Charvi Gaba"/>
    <x v="0"/>
    <n v="59"/>
    <s v="Senior"/>
    <s v="Bhubaneswar"/>
    <x v="8"/>
    <x v="2"/>
    <x v="3"/>
    <x v="17"/>
    <n v="2"/>
    <n v="450"/>
    <n v="0"/>
    <x v="132"/>
    <x v="0"/>
    <n v="273.02999999999997"/>
    <n v="0.30336666666666662"/>
    <x v="1"/>
    <s v="Cash"/>
    <n v="1"/>
    <s v="No"/>
  </r>
  <r>
    <s v="ORD01853"/>
    <d v="2025-11-01T00:00:00"/>
    <s v="2025"/>
    <n v="11"/>
    <x v="10"/>
    <d v="2025-11-02T00:00:00"/>
    <n v="1"/>
    <s v="CUST7305"/>
    <s v="Neysa Bassi"/>
    <x v="0"/>
    <n v="28"/>
    <s v="Senior"/>
    <s v="Jaipur"/>
    <x v="2"/>
    <x v="0"/>
    <x v="3"/>
    <x v="22"/>
    <n v="3"/>
    <n v="300"/>
    <n v="0"/>
    <x v="132"/>
    <x v="0"/>
    <n v="229.4"/>
    <n v="0.25488888888888889"/>
    <x v="2"/>
    <s v="Card"/>
    <n v="5"/>
    <s v="No"/>
  </r>
  <r>
    <s v="ORD01855"/>
    <d v="2024-11-26T00:00:00"/>
    <s v="2024"/>
    <n v="11"/>
    <x v="10"/>
    <d v="2024-12-03T00:00:00"/>
    <n v="7"/>
    <s v="CUST7250"/>
    <s v="Umang Chowdhury"/>
    <x v="0"/>
    <n v="59"/>
    <s v="Senior"/>
    <s v="Pune"/>
    <x v="7"/>
    <x v="3"/>
    <x v="4"/>
    <x v="24"/>
    <n v="8"/>
    <n v="1200"/>
    <n v="0"/>
    <x v="196"/>
    <x v="0"/>
    <n v="4047.09"/>
    <n v="0.42157187500000004"/>
    <x v="0"/>
    <s v="Cash"/>
    <n v="1"/>
    <s v="No"/>
  </r>
  <r>
    <s v="ORD01861"/>
    <d v="2024-11-21T00:00:00"/>
    <s v="2024"/>
    <n v="11"/>
    <x v="10"/>
    <d v="2024-11-23T00:00:00"/>
    <n v="2"/>
    <s v="CUST4237"/>
    <s v="Stuvan Ramachandran"/>
    <x v="0"/>
    <n v="32"/>
    <s v="Senior"/>
    <s v="Delhi"/>
    <x v="4"/>
    <x v="0"/>
    <x v="1"/>
    <x v="1"/>
    <n v="7"/>
    <n v="40000"/>
    <n v="15"/>
    <x v="348"/>
    <x v="1"/>
    <n v="56760.23"/>
    <n v="0.23848836134453782"/>
    <x v="0"/>
    <s v="UPI"/>
    <n v="5"/>
    <s v="No"/>
  </r>
  <r>
    <s v="ORD01875"/>
    <d v="2025-11-17T00:00:00"/>
    <s v="2025"/>
    <n v="11"/>
    <x v="10"/>
    <d v="2025-11-18T00:00:00"/>
    <n v="1"/>
    <s v="CUST1208"/>
    <s v="Veer Das"/>
    <x v="0"/>
    <n v="49"/>
    <s v="Senior"/>
    <s v="Jaipur"/>
    <x v="2"/>
    <x v="0"/>
    <x v="3"/>
    <x v="20"/>
    <n v="3"/>
    <n v="1500"/>
    <n v="0"/>
    <x v="148"/>
    <x v="0"/>
    <n v="1243.28"/>
    <n v="0.27628444444444444"/>
    <x v="0"/>
    <s v="Card"/>
    <n v="3"/>
    <s v="Yes"/>
  </r>
  <r>
    <s v="ORD01895"/>
    <d v="2025-11-25T00:00:00"/>
    <s v="2025"/>
    <n v="11"/>
    <x v="10"/>
    <d v="2025-11-29T00:00:00"/>
    <n v="4"/>
    <s v="CUST4910"/>
    <s v="Vivaan Balan"/>
    <x v="1"/>
    <n v="18"/>
    <s v="Teen"/>
    <s v="Ahmedabad"/>
    <x v="5"/>
    <x v="3"/>
    <x v="1"/>
    <x v="10"/>
    <n v="2"/>
    <n v="25000"/>
    <n v="25"/>
    <x v="166"/>
    <x v="1"/>
    <n v="8563.1"/>
    <n v="0.22834933333333335"/>
    <x v="1"/>
    <s v="Cash"/>
    <n v="3"/>
    <s v="No"/>
  </r>
  <r>
    <s v="ORD01923"/>
    <d v="2024-11-02T00:00:00"/>
    <s v="2024"/>
    <n v="11"/>
    <x v="10"/>
    <d v="2024-11-06T00:00:00"/>
    <n v="4"/>
    <s v="CUST2162"/>
    <s v="Biju Kaur"/>
    <x v="1"/>
    <n v="54"/>
    <s v="Senior"/>
    <s v="Jaipur"/>
    <x v="2"/>
    <x v="0"/>
    <x v="4"/>
    <x v="8"/>
    <n v="8"/>
    <n v="3500"/>
    <n v="25"/>
    <x v="9"/>
    <x v="1"/>
    <n v="5141.45"/>
    <n v="0.24483095238095237"/>
    <x v="2"/>
    <s v="Cash"/>
    <n v="1"/>
    <s v="No"/>
  </r>
  <r>
    <s v="ORD01929"/>
    <d v="2025-11-02T00:00:00"/>
    <s v="2025"/>
    <n v="11"/>
    <x v="10"/>
    <d v="2025-11-09T00:00:00"/>
    <n v="7"/>
    <s v="CUST9211"/>
    <s v="Krish Sehgal"/>
    <x v="0"/>
    <n v="26"/>
    <s v="Senior"/>
    <s v="Mumbai"/>
    <x v="7"/>
    <x v="3"/>
    <x v="3"/>
    <x v="21"/>
    <n v="8"/>
    <n v="60"/>
    <n v="0"/>
    <x v="106"/>
    <x v="0"/>
    <n v="160.59"/>
    <n v="0.33456249999999998"/>
    <x v="0"/>
    <s v="Card"/>
    <n v="5"/>
    <s v="No"/>
  </r>
  <r>
    <s v="ORD01934"/>
    <d v="2024-11-26T00:00:00"/>
    <s v="2024"/>
    <n v="11"/>
    <x v="10"/>
    <d v="2024-11-30T00:00:00"/>
    <n v="4"/>
    <s v="CUST5551"/>
    <s v="Ehsaan Batta"/>
    <x v="1"/>
    <n v="49"/>
    <s v="Senior"/>
    <s v="Bhubaneswar"/>
    <x v="8"/>
    <x v="2"/>
    <x v="0"/>
    <x v="4"/>
    <n v="6"/>
    <n v="3200"/>
    <n v="10"/>
    <x v="263"/>
    <x v="1"/>
    <n v="3230.28"/>
    <n v="0.18693750000000001"/>
    <x v="0"/>
    <s v="Card"/>
    <n v="3"/>
    <s v="No"/>
  </r>
  <r>
    <s v="ORD01958"/>
    <d v="2024-11-16T00:00:00"/>
    <s v="2024"/>
    <n v="11"/>
    <x v="10"/>
    <d v="2024-11-22T00:00:00"/>
    <n v="6"/>
    <s v="CUST2782"/>
    <s v="Biju Mann"/>
    <x v="0"/>
    <n v="25"/>
    <s v="Senior"/>
    <s v="Bhubaneswar"/>
    <x v="8"/>
    <x v="2"/>
    <x v="0"/>
    <x v="0"/>
    <n v="6"/>
    <n v="2500"/>
    <n v="25"/>
    <x v="113"/>
    <x v="1"/>
    <n v="4715.1499999999996"/>
    <n v="0.41912444444444441"/>
    <x v="1"/>
    <s v="Cash"/>
    <n v="5"/>
    <s v="Yes"/>
  </r>
  <r>
    <s v="ORD01960"/>
    <d v="2024-11-21T00:00:00"/>
    <s v="2024"/>
    <n v="11"/>
    <x v="10"/>
    <d v="2024-11-28T00:00:00"/>
    <n v="7"/>
    <s v="CUST1600"/>
    <s v="Zoya Bassi"/>
    <x v="0"/>
    <n v="21"/>
    <s v="Senior"/>
    <s v="Jaipur"/>
    <x v="2"/>
    <x v="0"/>
    <x v="0"/>
    <x v="19"/>
    <n v="4"/>
    <n v="1200"/>
    <n v="15"/>
    <x v="102"/>
    <x v="0"/>
    <n v="723.11"/>
    <n v="0.1772328431372549"/>
    <x v="0"/>
    <s v="Cash"/>
    <n v="5"/>
    <s v="No"/>
  </r>
  <r>
    <s v="ORD01969"/>
    <d v="2024-11-17T00:00:00"/>
    <s v="2024"/>
    <n v="11"/>
    <x v="10"/>
    <d v="2024-11-24T00:00:00"/>
    <n v="7"/>
    <s v="CUST8000"/>
    <s v="Nakul Ganesh"/>
    <x v="1"/>
    <n v="19"/>
    <s v="Teen"/>
    <s v="Bengaluru"/>
    <x v="1"/>
    <x v="1"/>
    <x v="3"/>
    <x v="20"/>
    <n v="3"/>
    <n v="1500"/>
    <n v="20"/>
    <x v="11"/>
    <x v="0"/>
    <n v="1217.68"/>
    <n v="0.33824444444444446"/>
    <x v="1"/>
    <s v="Cash"/>
    <n v="2"/>
    <s v="No"/>
  </r>
  <r>
    <s v="ORD01978"/>
    <d v="2024-11-13T00:00:00"/>
    <s v="2024"/>
    <n v="11"/>
    <x v="10"/>
    <d v="2024-11-18T00:00:00"/>
    <n v="5"/>
    <s v="CUST7299"/>
    <s v="Vihaan Agarwal"/>
    <x v="0"/>
    <n v="25"/>
    <s v="Senior"/>
    <s v="Lucknow"/>
    <x v="0"/>
    <x v="0"/>
    <x v="2"/>
    <x v="7"/>
    <n v="7"/>
    <n v="5000"/>
    <n v="15"/>
    <x v="8"/>
    <x v="1"/>
    <n v="8601.09"/>
    <n v="0.28911226890756303"/>
    <x v="0"/>
    <s v="UPI"/>
    <n v="5"/>
    <s v="No"/>
  </r>
  <r>
    <s v="ORD01986"/>
    <d v="2025-11-09T00:00:00"/>
    <s v="2025"/>
    <n v="11"/>
    <x v="10"/>
    <d v="2025-11-15T00:00:00"/>
    <n v="6"/>
    <s v="CUST5191"/>
    <s v="Tiya Dhar"/>
    <x v="1"/>
    <n v="48"/>
    <s v="Senior"/>
    <s v="Chennai"/>
    <x v="6"/>
    <x v="1"/>
    <x v="2"/>
    <x v="12"/>
    <n v="4"/>
    <n v="25000"/>
    <n v="20"/>
    <x v="12"/>
    <x v="1"/>
    <n v="35977.78"/>
    <n v="0.44972224999999999"/>
    <x v="2"/>
    <s v="Card"/>
    <n v="4"/>
    <s v="No"/>
  </r>
  <r>
    <s v="ORD01994"/>
    <d v="2024-11-25T00:00:00"/>
    <s v="2024"/>
    <n v="11"/>
    <x v="10"/>
    <d v="2024-11-27T00:00:00"/>
    <n v="2"/>
    <s v="CUST1888"/>
    <s v="Ivan Ranganathan"/>
    <x v="0"/>
    <n v="50"/>
    <s v="Senior"/>
    <s v="Delhi"/>
    <x v="4"/>
    <x v="0"/>
    <x v="4"/>
    <x v="8"/>
    <n v="1"/>
    <n v="3500"/>
    <n v="25"/>
    <x v="130"/>
    <x v="0"/>
    <n v="881.33"/>
    <n v="0.33574476190476193"/>
    <x v="1"/>
    <s v="Card"/>
    <n v="2"/>
    <s v="No"/>
  </r>
  <r>
    <s v="ORD02013"/>
    <d v="2024-11-15T00:00:00"/>
    <s v="2024"/>
    <n v="11"/>
    <x v="10"/>
    <d v="2024-11-17T00:00:00"/>
    <n v="2"/>
    <s v="CUST6297"/>
    <s v="Keya Tara"/>
    <x v="1"/>
    <n v="27"/>
    <s v="Senior"/>
    <s v="Patna"/>
    <x v="9"/>
    <x v="2"/>
    <x v="0"/>
    <x v="19"/>
    <n v="7"/>
    <n v="1200"/>
    <n v="25"/>
    <x v="117"/>
    <x v="0"/>
    <n v="2181.13"/>
    <n v="0.34621111111111114"/>
    <x v="2"/>
    <s v="Cash"/>
    <n v="4"/>
    <s v="No"/>
  </r>
  <r>
    <s v="ORD02014"/>
    <d v="2025-11-06T00:00:00"/>
    <s v="2025"/>
    <n v="11"/>
    <x v="10"/>
    <d v="2025-11-07T00:00:00"/>
    <n v="1"/>
    <s v="CUST8536"/>
    <s v="Ivana Kant"/>
    <x v="0"/>
    <n v="65"/>
    <s v="Senior"/>
    <s v="Kolkata"/>
    <x v="3"/>
    <x v="2"/>
    <x v="0"/>
    <x v="23"/>
    <n v="1"/>
    <n v="900"/>
    <n v="5"/>
    <x v="73"/>
    <x v="0"/>
    <n v="266.42"/>
    <n v="0.31160233918128655"/>
    <x v="1"/>
    <s v="Card"/>
    <n v="5"/>
    <s v="No"/>
  </r>
  <r>
    <s v="ORD02020"/>
    <d v="2025-11-20T00:00:00"/>
    <s v="2025"/>
    <n v="11"/>
    <x v="10"/>
    <d v="2025-11-23T00:00:00"/>
    <n v="3"/>
    <s v="CUST2360"/>
    <s v="Vidur Rajagopalan"/>
    <x v="0"/>
    <n v="21"/>
    <s v="Senior"/>
    <s v="Pune"/>
    <x v="7"/>
    <x v="3"/>
    <x v="2"/>
    <x v="3"/>
    <n v="3"/>
    <n v="7000"/>
    <n v="20"/>
    <x v="200"/>
    <x v="1"/>
    <n v="4256.49"/>
    <n v="0.25336249999999999"/>
    <x v="2"/>
    <s v="UPI"/>
    <n v="4"/>
    <s v="No"/>
  </r>
  <r>
    <s v="ORD02034"/>
    <d v="2025-11-03T00:00:00"/>
    <s v="2025"/>
    <n v="11"/>
    <x v="10"/>
    <d v="2025-11-08T00:00:00"/>
    <n v="5"/>
    <s v="CUST7897"/>
    <s v="Mishti Butala"/>
    <x v="0"/>
    <n v="34"/>
    <s v="Senior"/>
    <s v="Hyderabad"/>
    <x v="10"/>
    <x v="1"/>
    <x v="0"/>
    <x v="4"/>
    <n v="2"/>
    <n v="3200"/>
    <n v="0"/>
    <x v="229"/>
    <x v="0"/>
    <n v="2872.32"/>
    <n v="0.44880000000000003"/>
    <x v="1"/>
    <s v="Card"/>
    <n v="4"/>
    <s v="No"/>
  </r>
  <r>
    <s v="ORD02036"/>
    <d v="2025-11-28T00:00:00"/>
    <s v="2025"/>
    <n v="11"/>
    <x v="10"/>
    <d v="2025-12-01T00:00:00"/>
    <n v="3"/>
    <s v="CUST3643"/>
    <s v="Anya Bora"/>
    <x v="0"/>
    <n v="32"/>
    <s v="Senior"/>
    <s v="Chennai"/>
    <x v="6"/>
    <x v="1"/>
    <x v="0"/>
    <x v="19"/>
    <n v="3"/>
    <n v="1200"/>
    <n v="5"/>
    <x v="144"/>
    <x v="0"/>
    <n v="873.39"/>
    <n v="0.25537719298245615"/>
    <x v="0"/>
    <s v="UPI"/>
    <n v="3"/>
    <s v="Yes"/>
  </r>
  <r>
    <s v="ORD02042"/>
    <d v="2025-11-04T00:00:00"/>
    <s v="2025"/>
    <n v="11"/>
    <x v="10"/>
    <d v="2025-11-10T00:00:00"/>
    <n v="6"/>
    <s v="CUST9354"/>
    <s v="Hansh Khosla"/>
    <x v="0"/>
    <n v="19"/>
    <s v="Teen"/>
    <s v="Delhi"/>
    <x v="4"/>
    <x v="0"/>
    <x v="2"/>
    <x v="14"/>
    <n v="8"/>
    <n v="30000"/>
    <n v="20"/>
    <x v="23"/>
    <x v="1"/>
    <n v="43225.65"/>
    <n v="0.22513359375"/>
    <x v="2"/>
    <s v="UPI"/>
    <n v="1"/>
    <s v="No"/>
  </r>
  <r>
    <s v="ORD02048"/>
    <d v="2024-11-19T00:00:00"/>
    <s v="2024"/>
    <n v="11"/>
    <x v="10"/>
    <d v="2024-11-20T00:00:00"/>
    <n v="1"/>
    <s v="CUST3293"/>
    <s v="Zara Goel"/>
    <x v="1"/>
    <n v="32"/>
    <s v="Senior"/>
    <s v="Bhubaneswar"/>
    <x v="8"/>
    <x v="2"/>
    <x v="1"/>
    <x v="18"/>
    <n v="5"/>
    <n v="18000"/>
    <n v="5"/>
    <x v="345"/>
    <x v="1"/>
    <n v="24143.599999999999"/>
    <n v="0.28238128654970757"/>
    <x v="2"/>
    <s v="Cash"/>
    <n v="4"/>
    <s v="No"/>
  </r>
  <r>
    <s v="ORD02052"/>
    <d v="2025-11-26T00:00:00"/>
    <s v="2025"/>
    <n v="11"/>
    <x v="10"/>
    <d v="2025-11-30T00:00:00"/>
    <n v="4"/>
    <s v="CUST3852"/>
    <s v="Oorja Shetty"/>
    <x v="1"/>
    <n v="54"/>
    <s v="Senior"/>
    <s v="Delhi"/>
    <x v="4"/>
    <x v="0"/>
    <x v="1"/>
    <x v="10"/>
    <n v="5"/>
    <n v="25000"/>
    <n v="5"/>
    <x v="324"/>
    <x v="1"/>
    <n v="38104.15"/>
    <n v="0.32087705263157895"/>
    <x v="2"/>
    <s v="Card"/>
    <n v="1"/>
    <s v="No"/>
  </r>
  <r>
    <s v="ORD02072"/>
    <d v="2025-11-24T00:00:00"/>
    <s v="2025"/>
    <n v="11"/>
    <x v="10"/>
    <d v="2025-11-26T00:00:00"/>
    <n v="2"/>
    <s v="CUST8062"/>
    <s v="Zoya Chand"/>
    <x v="1"/>
    <n v="32"/>
    <s v="Senior"/>
    <s v="Ahmedabad"/>
    <x v="5"/>
    <x v="3"/>
    <x v="1"/>
    <x v="10"/>
    <n v="8"/>
    <n v="25000"/>
    <n v="5"/>
    <x v="93"/>
    <x v="1"/>
    <n v="19437.36"/>
    <n v="0.10230189473684211"/>
    <x v="2"/>
    <s v="Card"/>
    <n v="3"/>
    <s v="No"/>
  </r>
  <r>
    <s v="ORD02108"/>
    <d v="2024-11-30T00:00:00"/>
    <s v="2024"/>
    <n v="11"/>
    <x v="10"/>
    <d v="2024-12-07T00:00:00"/>
    <n v="7"/>
    <s v="CUST8679"/>
    <s v="Dharmajan Shere"/>
    <x v="1"/>
    <n v="56"/>
    <s v="Senior"/>
    <s v="Jaipur"/>
    <x v="2"/>
    <x v="0"/>
    <x v="0"/>
    <x v="19"/>
    <n v="4"/>
    <n v="1200"/>
    <n v="10"/>
    <x v="222"/>
    <x v="0"/>
    <n v="1507"/>
    <n v="0.34884259259259259"/>
    <x v="0"/>
    <s v="UPI"/>
    <n v="5"/>
    <s v="No"/>
  </r>
  <r>
    <s v="ORD02128"/>
    <d v="2024-11-19T00:00:00"/>
    <s v="2024"/>
    <n v="11"/>
    <x v="10"/>
    <d v="2024-11-21T00:00:00"/>
    <n v="2"/>
    <s v="CUST2146"/>
    <s v="Diya Khatri"/>
    <x v="0"/>
    <n v="55"/>
    <s v="Senior"/>
    <s v="Ahmedabad"/>
    <x v="5"/>
    <x v="3"/>
    <x v="3"/>
    <x v="17"/>
    <n v="2"/>
    <n v="450"/>
    <n v="20"/>
    <x v="19"/>
    <x v="0"/>
    <n v="189.72"/>
    <n v="0.26350000000000001"/>
    <x v="0"/>
    <s v="Cash"/>
    <n v="1"/>
    <s v="No"/>
  </r>
  <r>
    <s v="ORD02164"/>
    <d v="2024-11-25T00:00:00"/>
    <s v="2024"/>
    <n v="11"/>
    <x v="10"/>
    <d v="2024-11-30T00:00:00"/>
    <n v="5"/>
    <s v="CUST1560"/>
    <s v="Shlok Koshy"/>
    <x v="0"/>
    <n v="65"/>
    <s v="Senior"/>
    <s v="Pune"/>
    <x v="7"/>
    <x v="3"/>
    <x v="4"/>
    <x v="16"/>
    <n v="3"/>
    <n v="800"/>
    <n v="20"/>
    <x v="252"/>
    <x v="0"/>
    <n v="651.51"/>
    <n v="0.33932812499999998"/>
    <x v="0"/>
    <s v="Card"/>
    <n v="4"/>
    <s v="No"/>
  </r>
  <r>
    <s v="ORD02175"/>
    <d v="2024-11-01T00:00:00"/>
    <s v="2024"/>
    <n v="11"/>
    <x v="10"/>
    <d v="2024-11-06T00:00:00"/>
    <n v="5"/>
    <s v="CUST7803"/>
    <s v="Ivan Basak"/>
    <x v="0"/>
    <n v="45"/>
    <s v="Senior"/>
    <s v="Mumbai"/>
    <x v="7"/>
    <x v="3"/>
    <x v="0"/>
    <x v="23"/>
    <n v="7"/>
    <n v="900"/>
    <n v="0"/>
    <x v="117"/>
    <x v="0"/>
    <n v="2538.4899999999998"/>
    <n v="0.40293492063492059"/>
    <x v="0"/>
    <s v="UPI"/>
    <n v="4"/>
    <s v="No"/>
  </r>
  <r>
    <s v="ORD02182"/>
    <d v="2024-11-25T00:00:00"/>
    <s v="2024"/>
    <n v="11"/>
    <x v="10"/>
    <d v="2024-12-02T00:00:00"/>
    <n v="7"/>
    <s v="CUST2290"/>
    <s v="Arhaan Bail"/>
    <x v="1"/>
    <n v="54"/>
    <s v="Senior"/>
    <s v="Chennai"/>
    <x v="6"/>
    <x v="1"/>
    <x v="2"/>
    <x v="12"/>
    <n v="2"/>
    <n v="25000"/>
    <n v="25"/>
    <x v="166"/>
    <x v="1"/>
    <n v="8424.48"/>
    <n v="0.22465279999999999"/>
    <x v="0"/>
    <s v="UPI"/>
    <n v="4"/>
    <s v="No"/>
  </r>
  <r>
    <s v="ORD02209"/>
    <d v="2024-11-10T00:00:00"/>
    <s v="2024"/>
    <n v="11"/>
    <x v="10"/>
    <d v="2024-11-15T00:00:00"/>
    <n v="5"/>
    <s v="CUST1266"/>
    <s v="Tanya Golla"/>
    <x v="0"/>
    <n v="37"/>
    <s v="Senior"/>
    <s v="Chennai"/>
    <x v="6"/>
    <x v="1"/>
    <x v="4"/>
    <x v="9"/>
    <n v="5"/>
    <n v="1800"/>
    <n v="0"/>
    <x v="51"/>
    <x v="0"/>
    <n v="2857.58"/>
    <n v="0.3175088888888889"/>
    <x v="2"/>
    <s v="UPI"/>
    <n v="2"/>
    <s v="No"/>
  </r>
  <r>
    <s v="ORD02239"/>
    <d v="2025-11-16T00:00:00"/>
    <s v="2025"/>
    <n v="11"/>
    <x v="10"/>
    <d v="2025-11-22T00:00:00"/>
    <n v="6"/>
    <s v="CUST7690"/>
    <s v="Pranay Sharma"/>
    <x v="1"/>
    <n v="60"/>
    <s v="Senior"/>
    <s v="Hyderabad"/>
    <x v="10"/>
    <x v="1"/>
    <x v="4"/>
    <x v="13"/>
    <n v="7"/>
    <n v="4500"/>
    <n v="15"/>
    <x v="396"/>
    <x v="1"/>
    <n v="5758.63"/>
    <n v="0.21507488328664801"/>
    <x v="2"/>
    <s v="Cash"/>
    <n v="4"/>
    <s v="No"/>
  </r>
  <r>
    <s v="ORD02254"/>
    <d v="2024-11-19T00:00:00"/>
    <s v="2024"/>
    <n v="11"/>
    <x v="10"/>
    <d v="2024-11-24T00:00:00"/>
    <n v="5"/>
    <s v="CUST7672"/>
    <s v="Abram Joshi"/>
    <x v="1"/>
    <n v="57"/>
    <s v="Senior"/>
    <s v="Lucknow"/>
    <x v="0"/>
    <x v="0"/>
    <x v="4"/>
    <x v="8"/>
    <n v="6"/>
    <n v="3500"/>
    <n v="15"/>
    <x v="111"/>
    <x v="1"/>
    <n v="5491.16"/>
    <n v="0.3076280112044818"/>
    <x v="0"/>
    <s v="UPI"/>
    <n v="4"/>
    <s v="No"/>
  </r>
  <r>
    <s v="ORD02260"/>
    <d v="2024-11-18T00:00:00"/>
    <s v="2024"/>
    <n v="11"/>
    <x v="10"/>
    <d v="2024-11-25T00:00:00"/>
    <n v="7"/>
    <s v="CUST6762"/>
    <s v="Diya Sahota"/>
    <x v="1"/>
    <n v="26"/>
    <s v="Senior"/>
    <s v="Chennai"/>
    <x v="6"/>
    <x v="1"/>
    <x v="0"/>
    <x v="4"/>
    <n v="1"/>
    <n v="3200"/>
    <n v="25"/>
    <x v="64"/>
    <x v="0"/>
    <n v="910.96"/>
    <n v="0.37956666666666666"/>
    <x v="1"/>
    <s v="Cash"/>
    <n v="2"/>
    <s v="Yes"/>
  </r>
  <r>
    <s v="ORD02263"/>
    <d v="2024-11-30T00:00:00"/>
    <s v="2024"/>
    <n v="11"/>
    <x v="10"/>
    <d v="2024-12-03T00:00:00"/>
    <n v="3"/>
    <s v="CUST1469"/>
    <s v="Parinaaz Talwar"/>
    <x v="0"/>
    <n v="29"/>
    <s v="Senior"/>
    <s v="Pune"/>
    <x v="7"/>
    <x v="3"/>
    <x v="1"/>
    <x v="1"/>
    <n v="6"/>
    <n v="40000"/>
    <n v="10"/>
    <x v="193"/>
    <x v="1"/>
    <n v="30187.49"/>
    <n v="0.13975689814814815"/>
    <x v="0"/>
    <s v="Cash"/>
    <n v="3"/>
    <s v="No"/>
  </r>
  <r>
    <s v="ORD02270"/>
    <d v="2025-11-17T00:00:00"/>
    <s v="2025"/>
    <n v="11"/>
    <x v="10"/>
    <d v="2025-11-18T00:00:00"/>
    <n v="1"/>
    <s v="CUST6925"/>
    <s v="Krish Dayal"/>
    <x v="0"/>
    <n v="37"/>
    <s v="Senior"/>
    <s v="Jaipur"/>
    <x v="2"/>
    <x v="0"/>
    <x v="2"/>
    <x v="12"/>
    <n v="4"/>
    <n v="25000"/>
    <n v="20"/>
    <x v="12"/>
    <x v="1"/>
    <n v="25964.6"/>
    <n v="0.3245575"/>
    <x v="0"/>
    <s v="UPI"/>
    <n v="1"/>
    <s v="No"/>
  </r>
  <r>
    <s v="ORD02283"/>
    <d v="2025-11-30T00:00:00"/>
    <s v="2025"/>
    <n v="11"/>
    <x v="10"/>
    <d v="2025-12-07T00:00:00"/>
    <n v="7"/>
    <s v="CUST4590"/>
    <s v="Mohanlal Krishna"/>
    <x v="1"/>
    <n v="65"/>
    <s v="Senior"/>
    <s v="Mumbai"/>
    <x v="7"/>
    <x v="3"/>
    <x v="4"/>
    <x v="24"/>
    <n v="7"/>
    <n v="1200"/>
    <n v="15"/>
    <x v="48"/>
    <x v="0"/>
    <n v="747.08"/>
    <n v="0.10463305322128852"/>
    <x v="0"/>
    <s v="UPI"/>
    <n v="4"/>
    <s v="No"/>
  </r>
  <r>
    <s v="ORD02289"/>
    <d v="2025-11-06T00:00:00"/>
    <s v="2025"/>
    <n v="11"/>
    <x v="10"/>
    <d v="2025-11-13T00:00:00"/>
    <n v="7"/>
    <s v="CUST8872"/>
    <s v="Kashvi Dar"/>
    <x v="1"/>
    <n v="23"/>
    <s v="Senior"/>
    <s v="Bhubaneswar"/>
    <x v="8"/>
    <x v="2"/>
    <x v="0"/>
    <x v="11"/>
    <n v="2"/>
    <n v="4000"/>
    <n v="20"/>
    <x v="229"/>
    <x v="0"/>
    <n v="1749.09"/>
    <n v="0.2732953125"/>
    <x v="0"/>
    <s v="Card"/>
    <n v="4"/>
    <s v="No"/>
  </r>
  <r>
    <s v="ORD02294"/>
    <d v="2025-11-25T00:00:00"/>
    <s v="2025"/>
    <n v="11"/>
    <x v="10"/>
    <d v="2025-12-02T00:00:00"/>
    <n v="7"/>
    <s v="CUST1880"/>
    <s v="Rohan Char"/>
    <x v="1"/>
    <n v="43"/>
    <s v="Senior"/>
    <s v="Patna"/>
    <x v="9"/>
    <x v="2"/>
    <x v="2"/>
    <x v="14"/>
    <n v="2"/>
    <n v="30000"/>
    <n v="10"/>
    <x v="79"/>
    <x v="1"/>
    <n v="20321.38"/>
    <n v="0.37632185185185185"/>
    <x v="2"/>
    <s v="Card"/>
    <n v="5"/>
    <s v="No"/>
  </r>
  <r>
    <s v="ORD02297"/>
    <d v="2025-11-27T00:00:00"/>
    <s v="2025"/>
    <n v="11"/>
    <x v="10"/>
    <d v="2025-12-03T00:00:00"/>
    <n v="6"/>
    <s v="CUST8992"/>
    <s v="Jivika Deshmukh"/>
    <x v="1"/>
    <n v="24"/>
    <s v="Senior"/>
    <s v="Delhi"/>
    <x v="4"/>
    <x v="0"/>
    <x v="0"/>
    <x v="23"/>
    <n v="6"/>
    <n v="900"/>
    <n v="15"/>
    <x v="187"/>
    <x v="0"/>
    <n v="1721.71"/>
    <n v="0.37510021786492376"/>
    <x v="2"/>
    <s v="Cash"/>
    <n v="3"/>
    <s v="No"/>
  </r>
  <r>
    <s v="ORD02298"/>
    <d v="2025-11-01T00:00:00"/>
    <s v="2025"/>
    <n v="11"/>
    <x v="10"/>
    <d v="2025-11-04T00:00:00"/>
    <n v="3"/>
    <s v="CUST7109"/>
    <s v="Vardaniya Desai"/>
    <x v="1"/>
    <n v="53"/>
    <s v="Senior"/>
    <s v="Hyderabad"/>
    <x v="10"/>
    <x v="1"/>
    <x v="0"/>
    <x v="23"/>
    <n v="8"/>
    <n v="900"/>
    <n v="25"/>
    <x v="234"/>
    <x v="0"/>
    <n v="1300.1500000000001"/>
    <n v="0.24076851851851855"/>
    <x v="1"/>
    <s v="Card"/>
    <n v="4"/>
    <s v="No"/>
  </r>
  <r>
    <s v="ORD02302"/>
    <d v="2024-11-12T00:00:00"/>
    <s v="2024"/>
    <n v="11"/>
    <x v="10"/>
    <d v="2024-11-13T00:00:00"/>
    <n v="1"/>
    <s v="CUST9490"/>
    <s v="Aarush Tripathi"/>
    <x v="0"/>
    <n v="49"/>
    <s v="Senior"/>
    <s v="Pune"/>
    <x v="7"/>
    <x v="3"/>
    <x v="4"/>
    <x v="13"/>
    <n v="1"/>
    <n v="4500"/>
    <n v="0"/>
    <x v="148"/>
    <x v="0"/>
    <n v="1298.17"/>
    <n v="0.28848222222222225"/>
    <x v="0"/>
    <s v="Card"/>
    <n v="2"/>
    <s v="No"/>
  </r>
  <r>
    <s v="ORD02323"/>
    <d v="2025-11-05T00:00:00"/>
    <s v="2025"/>
    <n v="11"/>
    <x v="10"/>
    <d v="2025-11-10T00:00:00"/>
    <n v="5"/>
    <s v="CUST8971"/>
    <s v="Oorja Rege"/>
    <x v="0"/>
    <n v="32"/>
    <s v="Senior"/>
    <s v="Pune"/>
    <x v="7"/>
    <x v="3"/>
    <x v="2"/>
    <x v="14"/>
    <n v="2"/>
    <n v="30000"/>
    <n v="25"/>
    <x v="177"/>
    <x v="1"/>
    <n v="5109.08"/>
    <n v="0.11353511111111111"/>
    <x v="2"/>
    <s v="Cash"/>
    <n v="4"/>
    <s v="No"/>
  </r>
  <r>
    <s v="ORD02324"/>
    <d v="2024-11-13T00:00:00"/>
    <s v="2024"/>
    <n v="11"/>
    <x v="10"/>
    <d v="2024-11-14T00:00:00"/>
    <n v="1"/>
    <s v="CUST7123"/>
    <s v="Saksham Malhotra"/>
    <x v="0"/>
    <n v="30"/>
    <s v="Senior"/>
    <s v="Delhi"/>
    <x v="4"/>
    <x v="0"/>
    <x v="0"/>
    <x v="19"/>
    <n v="7"/>
    <n v="1200"/>
    <n v="15"/>
    <x v="48"/>
    <x v="0"/>
    <n v="827.74"/>
    <n v="0.11592997198879552"/>
    <x v="2"/>
    <s v="UPI"/>
    <n v="4"/>
    <s v="No"/>
  </r>
  <r>
    <s v="ORD02327"/>
    <d v="2024-11-17T00:00:00"/>
    <s v="2024"/>
    <n v="11"/>
    <x v="10"/>
    <d v="2024-11-19T00:00:00"/>
    <n v="2"/>
    <s v="CUST2354"/>
    <s v="Kashvi Suri"/>
    <x v="0"/>
    <n v="44"/>
    <s v="Senior"/>
    <s v="Ahmedabad"/>
    <x v="5"/>
    <x v="3"/>
    <x v="3"/>
    <x v="20"/>
    <n v="6"/>
    <n v="1500"/>
    <n v="0"/>
    <x v="51"/>
    <x v="0"/>
    <n v="2537.94"/>
    <n v="0.28199333333333332"/>
    <x v="0"/>
    <s v="Cash"/>
    <n v="3"/>
    <s v="No"/>
  </r>
  <r>
    <s v="ORD02332"/>
    <d v="2024-11-12T00:00:00"/>
    <s v="2024"/>
    <n v="11"/>
    <x v="10"/>
    <d v="2024-11-16T00:00:00"/>
    <n v="4"/>
    <s v="CUST5241"/>
    <s v="Veer Setty"/>
    <x v="0"/>
    <n v="53"/>
    <s v="Senior"/>
    <s v="Jaipur"/>
    <x v="2"/>
    <x v="0"/>
    <x v="3"/>
    <x v="22"/>
    <n v="8"/>
    <n v="300"/>
    <n v="25"/>
    <x v="100"/>
    <x v="0"/>
    <n v="535.58000000000004"/>
    <n v="0.29754444444444444"/>
    <x v="0"/>
    <s v="Card"/>
    <n v="1"/>
    <s v="Yes"/>
  </r>
  <r>
    <s v="ORD02344"/>
    <d v="2024-11-08T00:00:00"/>
    <s v="2024"/>
    <n v="11"/>
    <x v="10"/>
    <d v="2024-11-12T00:00:00"/>
    <n v="4"/>
    <s v="CUST6632"/>
    <s v="Alia Lalla"/>
    <x v="0"/>
    <n v="30"/>
    <s v="Senior"/>
    <s v="Ahmedabad"/>
    <x v="5"/>
    <x v="3"/>
    <x v="3"/>
    <x v="21"/>
    <n v="7"/>
    <n v="60"/>
    <n v="10"/>
    <x v="258"/>
    <x v="0"/>
    <n v="67.099999999999994"/>
    <n v="0.17751322751322751"/>
    <x v="2"/>
    <s v="Cash"/>
    <n v="5"/>
    <s v="No"/>
  </r>
  <r>
    <s v="ORD02347"/>
    <d v="2024-11-02T00:00:00"/>
    <s v="2024"/>
    <n v="11"/>
    <x v="10"/>
    <d v="2024-11-09T00:00:00"/>
    <n v="7"/>
    <s v="CUST1105"/>
    <s v="Nishith Kala"/>
    <x v="1"/>
    <n v="33"/>
    <s v="Senior"/>
    <s v="Jaipur"/>
    <x v="2"/>
    <x v="0"/>
    <x v="3"/>
    <x v="17"/>
    <n v="3"/>
    <n v="450"/>
    <n v="10"/>
    <x v="393"/>
    <x v="0"/>
    <n v="405.13"/>
    <n v="0.33344032921810701"/>
    <x v="0"/>
    <s v="Cash"/>
    <n v="1"/>
    <s v="No"/>
  </r>
  <r>
    <s v="ORD02369"/>
    <d v="2024-11-12T00:00:00"/>
    <s v="2024"/>
    <n v="11"/>
    <x v="10"/>
    <d v="2024-11-16T00:00:00"/>
    <n v="4"/>
    <s v="CUST7802"/>
    <s v="Kabir Bail"/>
    <x v="0"/>
    <n v="36"/>
    <s v="Senior"/>
    <s v="Chennai"/>
    <x v="6"/>
    <x v="1"/>
    <x v="3"/>
    <x v="22"/>
    <n v="3"/>
    <n v="300"/>
    <n v="5"/>
    <x v="73"/>
    <x v="0"/>
    <n v="275.23"/>
    <n v="0.32190643274853803"/>
    <x v="2"/>
    <s v="Card"/>
    <n v="5"/>
    <s v="No"/>
  </r>
  <r>
    <s v="ORD02399"/>
    <d v="2024-11-19T00:00:00"/>
    <s v="2024"/>
    <n v="11"/>
    <x v="10"/>
    <d v="2024-11-25T00:00:00"/>
    <n v="6"/>
    <s v="CUST1530"/>
    <s v="Hunar Sama"/>
    <x v="0"/>
    <n v="40"/>
    <s v="Senior"/>
    <s v="Lucknow"/>
    <x v="0"/>
    <x v="0"/>
    <x v="4"/>
    <x v="13"/>
    <n v="6"/>
    <n v="4500"/>
    <n v="5"/>
    <x v="342"/>
    <x v="1"/>
    <n v="9385.8700000000008"/>
    <n v="0.36592085769980509"/>
    <x v="0"/>
    <s v="Card"/>
    <n v="4"/>
    <s v="No"/>
  </r>
  <r>
    <s v="ORD02432"/>
    <d v="2024-11-23T00:00:00"/>
    <s v="2024"/>
    <n v="11"/>
    <x v="10"/>
    <d v="2024-11-28T00:00:00"/>
    <n v="5"/>
    <s v="CUST5971"/>
    <s v="Emir Cheema"/>
    <x v="1"/>
    <n v="62"/>
    <s v="Senior"/>
    <s v="Chennai"/>
    <x v="6"/>
    <x v="1"/>
    <x v="4"/>
    <x v="24"/>
    <n v="8"/>
    <n v="1200"/>
    <n v="25"/>
    <x v="69"/>
    <x v="0"/>
    <n v="1418.61"/>
    <n v="0.19702916666666664"/>
    <x v="1"/>
    <s v="UPI"/>
    <n v="2"/>
    <s v="No"/>
  </r>
  <r>
    <s v="ORD02438"/>
    <d v="2025-11-11T00:00:00"/>
    <s v="2025"/>
    <n v="11"/>
    <x v="10"/>
    <d v="2025-11-16T00:00:00"/>
    <n v="5"/>
    <s v="CUST7473"/>
    <s v="Divij Venkatesh"/>
    <x v="1"/>
    <n v="65"/>
    <s v="Senior"/>
    <s v="Kolkata"/>
    <x v="3"/>
    <x v="2"/>
    <x v="2"/>
    <x v="14"/>
    <n v="6"/>
    <n v="30000"/>
    <n v="5"/>
    <x v="225"/>
    <x v="1"/>
    <n v="40780.449999999997"/>
    <n v="0.23848216374269005"/>
    <x v="1"/>
    <s v="Card"/>
    <n v="1"/>
    <s v="No"/>
  </r>
  <r>
    <s v="ORD02449"/>
    <d v="2024-11-12T00:00:00"/>
    <s v="2024"/>
    <n v="11"/>
    <x v="10"/>
    <d v="2024-11-18T00:00:00"/>
    <n v="6"/>
    <s v="CUST8032"/>
    <s v="Ranbir Baria"/>
    <x v="1"/>
    <n v="50"/>
    <s v="Senior"/>
    <s v="Bengaluru"/>
    <x v="1"/>
    <x v="1"/>
    <x v="1"/>
    <x v="2"/>
    <n v="5"/>
    <n v="55000"/>
    <n v="5"/>
    <x v="363"/>
    <x v="1"/>
    <n v="97374.34"/>
    <n v="0.37272474641148323"/>
    <x v="1"/>
    <s v="Cash"/>
    <n v="4"/>
    <s v="No"/>
  </r>
  <r>
    <s v="ORD02469"/>
    <d v="2024-11-11T00:00:00"/>
    <s v="2024"/>
    <n v="11"/>
    <x v="10"/>
    <d v="2024-11-12T00:00:00"/>
    <n v="1"/>
    <s v="CUST3123"/>
    <s v="Indrans Soman"/>
    <x v="1"/>
    <n v="24"/>
    <s v="Senior"/>
    <s v="Bengaluru"/>
    <x v="1"/>
    <x v="1"/>
    <x v="4"/>
    <x v="16"/>
    <n v="6"/>
    <n v="800"/>
    <n v="0"/>
    <x v="7"/>
    <x v="0"/>
    <n v="1060.95"/>
    <n v="0.22103125000000001"/>
    <x v="1"/>
    <s v="UPI"/>
    <n v="4"/>
    <s v="No"/>
  </r>
  <r>
    <s v="ORD02470"/>
    <d v="2025-11-17T00:00:00"/>
    <s v="2025"/>
    <n v="11"/>
    <x v="10"/>
    <d v="2025-11-18T00:00:00"/>
    <n v="1"/>
    <s v="CUST4197"/>
    <s v="Aayush Das"/>
    <x v="0"/>
    <n v="39"/>
    <s v="Senior"/>
    <s v="Chennai"/>
    <x v="6"/>
    <x v="1"/>
    <x v="4"/>
    <x v="8"/>
    <n v="3"/>
    <n v="3500"/>
    <n v="25"/>
    <x v="135"/>
    <x v="0"/>
    <n v="2869.73"/>
    <n v="0.36441015873015875"/>
    <x v="1"/>
    <s v="Card"/>
    <n v="2"/>
    <s v="No"/>
  </r>
  <r>
    <s v="ORD02489"/>
    <d v="2025-11-11T00:00:00"/>
    <s v="2025"/>
    <n v="11"/>
    <x v="10"/>
    <d v="2025-11-15T00:00:00"/>
    <n v="4"/>
    <s v="CUST8814"/>
    <s v="Aarav Rajagopal"/>
    <x v="1"/>
    <n v="31"/>
    <s v="Senior"/>
    <s v="Pune"/>
    <x v="7"/>
    <x v="3"/>
    <x v="1"/>
    <x v="1"/>
    <n v="4"/>
    <n v="40000"/>
    <n v="0"/>
    <x v="145"/>
    <x v="1"/>
    <n v="16219.59"/>
    <n v="0.1013724375"/>
    <x v="0"/>
    <s v="UPI"/>
    <n v="1"/>
    <s v="No"/>
  </r>
  <r>
    <s v="ORD02502"/>
    <d v="2025-11-09T00:00:00"/>
    <s v="2025"/>
    <n v="11"/>
    <x v="10"/>
    <d v="2025-11-10T00:00:00"/>
    <n v="1"/>
    <s v="CUST4010"/>
    <s v="Alia Hayer"/>
    <x v="0"/>
    <n v="27"/>
    <s v="Senior"/>
    <s v="Hyderabad"/>
    <x v="10"/>
    <x v="1"/>
    <x v="0"/>
    <x v="4"/>
    <n v="6"/>
    <n v="3200"/>
    <n v="10"/>
    <x v="263"/>
    <x v="1"/>
    <n v="3684.32"/>
    <n v="0.21321296296296297"/>
    <x v="1"/>
    <s v="Card"/>
    <n v="4"/>
    <s v="No"/>
  </r>
  <r>
    <s v="ORD02512"/>
    <d v="2025-11-02T00:00:00"/>
    <s v="2025"/>
    <n v="11"/>
    <x v="10"/>
    <d v="2025-11-06T00:00:00"/>
    <n v="4"/>
    <s v="CUST8506"/>
    <s v="Onkar Ganguly"/>
    <x v="0"/>
    <n v="45"/>
    <s v="Senior"/>
    <s v="Bengaluru"/>
    <x v="1"/>
    <x v="1"/>
    <x v="2"/>
    <x v="12"/>
    <n v="8"/>
    <n v="25000"/>
    <n v="5"/>
    <x v="93"/>
    <x v="1"/>
    <n v="49207.23"/>
    <n v="0.25898542105263161"/>
    <x v="2"/>
    <s v="Cash"/>
    <n v="2"/>
    <s v="No"/>
  </r>
  <r>
    <s v="ORD02524"/>
    <d v="2024-11-10T00:00:00"/>
    <s v="2024"/>
    <n v="11"/>
    <x v="10"/>
    <d v="2024-11-12T00:00:00"/>
    <n v="2"/>
    <s v="CUST8222"/>
    <s v="Adah Bose"/>
    <x v="1"/>
    <n v="20"/>
    <s v="Teen"/>
    <s v="Bhubaneswar"/>
    <x v="8"/>
    <x v="2"/>
    <x v="4"/>
    <x v="16"/>
    <n v="4"/>
    <n v="800"/>
    <n v="5"/>
    <x v="250"/>
    <x v="0"/>
    <n v="880.06"/>
    <n v="0.28949342105263154"/>
    <x v="0"/>
    <s v="UPI"/>
    <n v="5"/>
    <s v="No"/>
  </r>
  <r>
    <s v="ORD02530"/>
    <d v="2024-11-23T00:00:00"/>
    <s v="2024"/>
    <n v="11"/>
    <x v="10"/>
    <d v="2024-11-26T00:00:00"/>
    <n v="3"/>
    <s v="CUST4643"/>
    <s v="Taran Amble"/>
    <x v="0"/>
    <n v="22"/>
    <s v="Senior"/>
    <s v="Mumbai"/>
    <x v="7"/>
    <x v="3"/>
    <x v="4"/>
    <x v="24"/>
    <n v="7"/>
    <n v="1200"/>
    <n v="0"/>
    <x v="172"/>
    <x v="0"/>
    <n v="2309.7600000000002"/>
    <n v="0.27497142857142859"/>
    <x v="1"/>
    <s v="UPI"/>
    <n v="2"/>
    <s v="Yes"/>
  </r>
  <r>
    <s v="ORD02547"/>
    <d v="2024-11-11T00:00:00"/>
    <s v="2024"/>
    <n v="11"/>
    <x v="10"/>
    <d v="2024-11-15T00:00:00"/>
    <n v="4"/>
    <s v="CUST9617"/>
    <s v="Bhavin Jaggi"/>
    <x v="1"/>
    <n v="29"/>
    <s v="Senior"/>
    <s v="Lucknow"/>
    <x v="0"/>
    <x v="0"/>
    <x v="0"/>
    <x v="19"/>
    <n v="5"/>
    <n v="1200"/>
    <n v="15"/>
    <x v="171"/>
    <x v="0"/>
    <n v="718.08"/>
    <n v="0.14080000000000001"/>
    <x v="2"/>
    <s v="Card"/>
    <n v="3"/>
    <s v="No"/>
  </r>
  <r>
    <s v="ORD02560"/>
    <d v="2024-11-21T00:00:00"/>
    <s v="2024"/>
    <n v="11"/>
    <x v="10"/>
    <d v="2024-11-28T00:00:00"/>
    <n v="7"/>
    <s v="CUST5571"/>
    <s v="Damini Venkatesh"/>
    <x v="0"/>
    <n v="44"/>
    <s v="Senior"/>
    <s v="Pune"/>
    <x v="7"/>
    <x v="3"/>
    <x v="1"/>
    <x v="1"/>
    <n v="7"/>
    <n v="40000"/>
    <n v="0"/>
    <x v="356"/>
    <x v="1"/>
    <n v="63654.36"/>
    <n v="0.22733700000000001"/>
    <x v="2"/>
    <s v="Card"/>
    <n v="5"/>
    <s v="No"/>
  </r>
  <r>
    <s v="ORD02617"/>
    <d v="2025-11-17T00:00:00"/>
    <s v="2025"/>
    <n v="11"/>
    <x v="10"/>
    <d v="2025-11-23T00:00:00"/>
    <n v="6"/>
    <s v="CUST4330"/>
    <s v="Prerak Mahajan"/>
    <x v="0"/>
    <n v="54"/>
    <s v="Senior"/>
    <s v="Bhubaneswar"/>
    <x v="8"/>
    <x v="2"/>
    <x v="4"/>
    <x v="13"/>
    <n v="2"/>
    <n v="4500"/>
    <n v="15"/>
    <x v="33"/>
    <x v="0"/>
    <n v="2619.33"/>
    <n v="0.34239607843137254"/>
    <x v="2"/>
    <s v="Cash"/>
    <n v="5"/>
    <s v="No"/>
  </r>
  <r>
    <s v="ORD02624"/>
    <d v="2025-11-12T00:00:00"/>
    <s v="2025"/>
    <n v="11"/>
    <x v="10"/>
    <d v="2025-11-16T00:00:00"/>
    <n v="4"/>
    <s v="CUST5189"/>
    <s v="Rasha Devi"/>
    <x v="1"/>
    <n v="28"/>
    <s v="Senior"/>
    <s v="Ahmedabad"/>
    <x v="5"/>
    <x v="3"/>
    <x v="3"/>
    <x v="20"/>
    <n v="4"/>
    <n v="1500"/>
    <n v="0"/>
    <x v="32"/>
    <x v="0"/>
    <n v="1415.25"/>
    <n v="0.235875"/>
    <x v="0"/>
    <s v="UPI"/>
    <n v="1"/>
    <s v="No"/>
  </r>
  <r>
    <s v="ORD02634"/>
    <d v="2024-11-21T00:00:00"/>
    <s v="2024"/>
    <n v="11"/>
    <x v="10"/>
    <d v="2024-11-27T00:00:00"/>
    <n v="6"/>
    <s v="CUST9837"/>
    <s v="Vanya Dada"/>
    <x v="0"/>
    <n v="47"/>
    <s v="Senior"/>
    <s v="Kolkata"/>
    <x v="3"/>
    <x v="2"/>
    <x v="2"/>
    <x v="7"/>
    <n v="5"/>
    <n v="5000"/>
    <n v="0"/>
    <x v="163"/>
    <x v="1"/>
    <n v="8421.92"/>
    <n v="0.33687679999999998"/>
    <x v="0"/>
    <s v="Card"/>
    <n v="2"/>
    <s v="No"/>
  </r>
  <r>
    <s v="ORD02638"/>
    <d v="2025-11-09T00:00:00"/>
    <s v="2025"/>
    <n v="11"/>
    <x v="10"/>
    <d v="2025-11-14T00:00:00"/>
    <n v="5"/>
    <s v="CUST7632"/>
    <s v="Kavya Chaudhari"/>
    <x v="0"/>
    <n v="43"/>
    <s v="Senior"/>
    <s v="Bhubaneswar"/>
    <x v="8"/>
    <x v="2"/>
    <x v="3"/>
    <x v="20"/>
    <n v="5"/>
    <n v="1500"/>
    <n v="15"/>
    <x v="301"/>
    <x v="0"/>
    <n v="1937.09"/>
    <n v="0.30385725490196075"/>
    <x v="1"/>
    <s v="Cash"/>
    <n v="1"/>
    <s v="No"/>
  </r>
  <r>
    <s v="ORD02641"/>
    <d v="2024-11-07T00:00:00"/>
    <s v="2024"/>
    <n v="11"/>
    <x v="10"/>
    <d v="2024-11-10T00:00:00"/>
    <n v="3"/>
    <s v="CUST4373"/>
    <s v="Aaryahi Tiwari"/>
    <x v="1"/>
    <n v="32"/>
    <s v="Senior"/>
    <s v="Kolkata"/>
    <x v="3"/>
    <x v="2"/>
    <x v="0"/>
    <x v="23"/>
    <n v="6"/>
    <n v="900"/>
    <n v="20"/>
    <x v="222"/>
    <x v="0"/>
    <n v="1506.99"/>
    <n v="0.34884027777777776"/>
    <x v="0"/>
    <s v="UPI"/>
    <n v="2"/>
    <s v="No"/>
  </r>
  <r>
    <s v="ORD02654"/>
    <d v="2025-11-11T00:00:00"/>
    <s v="2025"/>
    <n v="11"/>
    <x v="10"/>
    <d v="2025-11-18T00:00:00"/>
    <n v="7"/>
    <s v="CUST2673"/>
    <s v="Ivan Som"/>
    <x v="1"/>
    <n v="42"/>
    <s v="Senior"/>
    <s v="Hyderabad"/>
    <x v="10"/>
    <x v="1"/>
    <x v="2"/>
    <x v="12"/>
    <n v="8"/>
    <n v="25000"/>
    <n v="0"/>
    <x v="164"/>
    <x v="1"/>
    <n v="89642.37"/>
    <n v="0.44821184999999997"/>
    <x v="0"/>
    <s v="UPI"/>
    <n v="5"/>
    <s v="Yes"/>
  </r>
  <r>
    <s v="ORD02734"/>
    <d v="2025-11-13T00:00:00"/>
    <s v="2025"/>
    <n v="11"/>
    <x v="10"/>
    <d v="2025-11-16T00:00:00"/>
    <n v="3"/>
    <s v="CUST3402"/>
    <s v="Mannat Yohannan"/>
    <x v="0"/>
    <n v="63"/>
    <s v="Senior"/>
    <s v="Kolkata"/>
    <x v="3"/>
    <x v="2"/>
    <x v="4"/>
    <x v="16"/>
    <n v="1"/>
    <n v="800"/>
    <n v="0"/>
    <x v="492"/>
    <x v="0"/>
    <n v="354.08"/>
    <n v="0.44259999999999999"/>
    <x v="0"/>
    <s v="Cash"/>
    <n v="4"/>
    <s v="No"/>
  </r>
  <r>
    <s v="ORD02736"/>
    <d v="2025-11-18T00:00:00"/>
    <s v="2025"/>
    <n v="11"/>
    <x v="10"/>
    <d v="2025-11-25T00:00:00"/>
    <n v="7"/>
    <s v="CUST1355"/>
    <s v="Kaira Tandon"/>
    <x v="1"/>
    <n v="23"/>
    <s v="Senior"/>
    <s v="Pune"/>
    <x v="7"/>
    <x v="3"/>
    <x v="4"/>
    <x v="9"/>
    <n v="6"/>
    <n v="1800"/>
    <n v="15"/>
    <x v="333"/>
    <x v="0"/>
    <n v="1360.72"/>
    <n v="0.14822657952069718"/>
    <x v="0"/>
    <s v="Cash"/>
    <n v="3"/>
    <s v="No"/>
  </r>
  <r>
    <s v="ORD02769"/>
    <d v="2025-11-16T00:00:00"/>
    <s v="2025"/>
    <n v="11"/>
    <x v="10"/>
    <d v="2025-11-18T00:00:00"/>
    <n v="2"/>
    <s v="CUST2123"/>
    <s v="Hazel Kumer"/>
    <x v="1"/>
    <n v="20"/>
    <s v="Teen"/>
    <s v="Lucknow"/>
    <x v="0"/>
    <x v="0"/>
    <x v="0"/>
    <x v="11"/>
    <n v="6"/>
    <n v="4000"/>
    <n v="25"/>
    <x v="85"/>
    <x v="1"/>
    <n v="3820.93"/>
    <n v="0.21227388888888887"/>
    <x v="0"/>
    <s v="Cash"/>
    <n v="1"/>
    <s v="Yes"/>
  </r>
  <r>
    <s v="ORD02782"/>
    <d v="2024-11-25T00:00:00"/>
    <s v="2024"/>
    <n v="11"/>
    <x v="10"/>
    <d v="2024-12-02T00:00:00"/>
    <n v="7"/>
    <s v="CUST8362"/>
    <s v="Chirag Thaman"/>
    <x v="1"/>
    <n v="59"/>
    <s v="Senior"/>
    <s v="Bhubaneswar"/>
    <x v="8"/>
    <x v="2"/>
    <x v="4"/>
    <x v="13"/>
    <n v="7"/>
    <n v="4500"/>
    <n v="20"/>
    <x v="150"/>
    <x v="1"/>
    <n v="5368.85"/>
    <n v="0.2130496031746032"/>
    <x v="0"/>
    <s v="Card"/>
    <n v="1"/>
    <s v="No"/>
  </r>
  <r>
    <s v="ORD02786"/>
    <d v="2025-11-12T00:00:00"/>
    <s v="2025"/>
    <n v="11"/>
    <x v="10"/>
    <d v="2025-11-14T00:00:00"/>
    <n v="2"/>
    <s v="CUST6337"/>
    <s v="Kashvi Garde"/>
    <x v="0"/>
    <n v="58"/>
    <s v="Senior"/>
    <s v="Kolkata"/>
    <x v="3"/>
    <x v="2"/>
    <x v="1"/>
    <x v="18"/>
    <n v="6"/>
    <n v="18000"/>
    <n v="25"/>
    <x v="168"/>
    <x v="1"/>
    <n v="9686"/>
    <n v="0.11958024691358024"/>
    <x v="0"/>
    <s v="UPI"/>
    <n v="1"/>
    <s v="No"/>
  </r>
  <r>
    <s v="ORD02791"/>
    <d v="2025-11-25T00:00:00"/>
    <s v="2025"/>
    <n v="11"/>
    <x v="10"/>
    <d v="2025-11-26T00:00:00"/>
    <n v="1"/>
    <s v="CUST3952"/>
    <s v="Nayantara Bhalla"/>
    <x v="1"/>
    <n v="57"/>
    <s v="Senior"/>
    <s v="Kolkata"/>
    <x v="3"/>
    <x v="2"/>
    <x v="3"/>
    <x v="6"/>
    <n v="2"/>
    <n v="1200"/>
    <n v="10"/>
    <x v="70"/>
    <x v="0"/>
    <n v="809.03"/>
    <n v="0.37455092592592593"/>
    <x v="2"/>
    <s v="UPI"/>
    <n v="5"/>
    <s v="No"/>
  </r>
  <r>
    <s v="ORD02802"/>
    <d v="2025-11-12T00:00:00"/>
    <s v="2025"/>
    <n v="11"/>
    <x v="10"/>
    <d v="2025-11-15T00:00:00"/>
    <n v="3"/>
    <s v="CUST5993"/>
    <s v="Advika Biswas"/>
    <x v="0"/>
    <n v="38"/>
    <s v="Senior"/>
    <s v="Bengaluru"/>
    <x v="1"/>
    <x v="1"/>
    <x v="1"/>
    <x v="18"/>
    <n v="4"/>
    <n v="18000"/>
    <n v="5"/>
    <x v="493"/>
    <x v="1"/>
    <n v="23970.67"/>
    <n v="0.35044839181286547"/>
    <x v="2"/>
    <s v="UPI"/>
    <n v="3"/>
    <s v="No"/>
  </r>
  <r>
    <s v="ORD02803"/>
    <d v="2025-11-19T00:00:00"/>
    <s v="2025"/>
    <n v="11"/>
    <x v="10"/>
    <d v="2025-11-21T00:00:00"/>
    <n v="2"/>
    <s v="CUST4901"/>
    <s v="Suhana Sandal"/>
    <x v="0"/>
    <n v="38"/>
    <s v="Senior"/>
    <s v="Jaipur"/>
    <x v="2"/>
    <x v="0"/>
    <x v="4"/>
    <x v="8"/>
    <n v="4"/>
    <n v="3500"/>
    <n v="15"/>
    <x v="197"/>
    <x v="1"/>
    <n v="2437.1799999999998"/>
    <n v="0.20480504201680672"/>
    <x v="1"/>
    <s v="UPI"/>
    <n v="1"/>
    <s v="Yes"/>
  </r>
  <r>
    <s v="ORD02804"/>
    <d v="2024-11-10T00:00:00"/>
    <s v="2024"/>
    <n v="11"/>
    <x v="10"/>
    <d v="2024-11-11T00:00:00"/>
    <n v="1"/>
    <s v="CUST7645"/>
    <s v="Urvi Koshy"/>
    <x v="1"/>
    <n v="32"/>
    <s v="Senior"/>
    <s v="Jaipur"/>
    <x v="2"/>
    <x v="0"/>
    <x v="3"/>
    <x v="6"/>
    <n v="3"/>
    <n v="1200"/>
    <n v="0"/>
    <x v="11"/>
    <x v="0"/>
    <n v="629.27"/>
    <n v="0.17479722222222221"/>
    <x v="1"/>
    <s v="UPI"/>
    <n v="1"/>
    <s v="No"/>
  </r>
  <r>
    <s v="ORD02806"/>
    <d v="2025-11-29T00:00:00"/>
    <s v="2025"/>
    <n v="11"/>
    <x v="10"/>
    <d v="2025-12-05T00:00:00"/>
    <n v="6"/>
    <s v="CUST9832"/>
    <s v="Arhaan Rajan"/>
    <x v="1"/>
    <n v="42"/>
    <s v="Senior"/>
    <s v="Lucknow"/>
    <x v="0"/>
    <x v="0"/>
    <x v="1"/>
    <x v="1"/>
    <n v="7"/>
    <n v="40000"/>
    <n v="20"/>
    <x v="452"/>
    <x v="1"/>
    <n v="65955.13"/>
    <n v="0.29444254464285718"/>
    <x v="2"/>
    <s v="UPI"/>
    <n v="1"/>
    <s v="No"/>
  </r>
  <r>
    <s v="ORD02851"/>
    <d v="2024-11-25T00:00:00"/>
    <s v="2024"/>
    <n v="11"/>
    <x v="10"/>
    <d v="2024-11-27T00:00:00"/>
    <n v="2"/>
    <s v="CUST9796"/>
    <s v="Ehsaan Shan"/>
    <x v="1"/>
    <n v="46"/>
    <s v="Senior"/>
    <s v="Hyderabad"/>
    <x v="10"/>
    <x v="1"/>
    <x v="3"/>
    <x v="22"/>
    <n v="7"/>
    <n v="300"/>
    <n v="0"/>
    <x v="259"/>
    <x v="0"/>
    <n v="716.46"/>
    <n v="0.34117142857142857"/>
    <x v="1"/>
    <s v="Card"/>
    <n v="2"/>
    <s v="No"/>
  </r>
  <r>
    <s v="ORD02879"/>
    <d v="2025-11-25T00:00:00"/>
    <s v="2025"/>
    <n v="11"/>
    <x v="10"/>
    <d v="2025-11-27T00:00:00"/>
    <n v="2"/>
    <s v="CUST1636"/>
    <s v="Divit Joshi"/>
    <x v="1"/>
    <n v="41"/>
    <s v="Senior"/>
    <s v="Bengaluru"/>
    <x v="1"/>
    <x v="1"/>
    <x v="0"/>
    <x v="23"/>
    <n v="6"/>
    <n v="900"/>
    <n v="10"/>
    <x v="242"/>
    <x v="0"/>
    <n v="929.51"/>
    <n v="0.19125720164609053"/>
    <x v="2"/>
    <s v="Cash"/>
    <n v="4"/>
    <s v="No"/>
  </r>
  <r>
    <s v="ORD02907"/>
    <d v="2025-11-18T00:00:00"/>
    <s v="2025"/>
    <n v="11"/>
    <x v="10"/>
    <d v="2025-11-22T00:00:00"/>
    <n v="4"/>
    <s v="CUST4733"/>
    <s v="Jiya Dash"/>
    <x v="1"/>
    <n v="59"/>
    <s v="Senior"/>
    <s v="Pune"/>
    <x v="7"/>
    <x v="3"/>
    <x v="3"/>
    <x v="6"/>
    <n v="2"/>
    <n v="1200"/>
    <n v="5"/>
    <x v="256"/>
    <x v="0"/>
    <n v="929.22"/>
    <n v="0.40755263157894739"/>
    <x v="2"/>
    <s v="UPI"/>
    <n v="3"/>
    <s v="Yes"/>
  </r>
  <r>
    <s v="ORD02912"/>
    <d v="2025-11-14T00:00:00"/>
    <s v="2025"/>
    <n v="11"/>
    <x v="10"/>
    <d v="2025-11-17T00:00:00"/>
    <n v="3"/>
    <s v="CUST7785"/>
    <s v="Himmat Sampath"/>
    <x v="1"/>
    <n v="39"/>
    <s v="Senior"/>
    <s v="Pune"/>
    <x v="7"/>
    <x v="3"/>
    <x v="0"/>
    <x v="23"/>
    <n v="6"/>
    <n v="900"/>
    <n v="15"/>
    <x v="187"/>
    <x v="0"/>
    <n v="887.86"/>
    <n v="0.19343355119825709"/>
    <x v="1"/>
    <s v="Card"/>
    <n v="1"/>
    <s v="No"/>
  </r>
  <r>
    <s v="ORD02918"/>
    <d v="2025-11-18T00:00:00"/>
    <s v="2025"/>
    <n v="11"/>
    <x v="10"/>
    <d v="2025-11-25T00:00:00"/>
    <n v="7"/>
    <s v="CUST4755"/>
    <s v="Misha Dugar"/>
    <x v="1"/>
    <n v="30"/>
    <s v="Senior"/>
    <s v="Patna"/>
    <x v="9"/>
    <x v="2"/>
    <x v="2"/>
    <x v="7"/>
    <n v="4"/>
    <n v="5000"/>
    <n v="20"/>
    <x v="296"/>
    <x v="1"/>
    <n v="4857.91"/>
    <n v="0.30361937499999997"/>
    <x v="0"/>
    <s v="Card"/>
    <n v="5"/>
    <s v="No"/>
  </r>
  <r>
    <s v="ORD02924"/>
    <d v="2024-11-09T00:00:00"/>
    <s v="2024"/>
    <n v="11"/>
    <x v="10"/>
    <d v="2024-11-11T00:00:00"/>
    <n v="2"/>
    <s v="CUST3831"/>
    <s v="Rhea Sehgal"/>
    <x v="0"/>
    <n v="53"/>
    <s v="Senior"/>
    <s v="Bhubaneswar"/>
    <x v="8"/>
    <x v="2"/>
    <x v="3"/>
    <x v="6"/>
    <n v="3"/>
    <n v="1200"/>
    <n v="0"/>
    <x v="11"/>
    <x v="0"/>
    <n v="961.72"/>
    <n v="0.26714444444444446"/>
    <x v="2"/>
    <s v="Cash"/>
    <n v="3"/>
    <s v="No"/>
  </r>
  <r>
    <s v="ORD02943"/>
    <d v="2024-11-03T00:00:00"/>
    <s v="2024"/>
    <n v="11"/>
    <x v="10"/>
    <d v="2024-11-10T00:00:00"/>
    <n v="7"/>
    <s v="CUST4925"/>
    <s v="Ranbir Ratti"/>
    <x v="0"/>
    <n v="46"/>
    <s v="Senior"/>
    <s v="Hyderabad"/>
    <x v="10"/>
    <x v="1"/>
    <x v="1"/>
    <x v="5"/>
    <n v="2"/>
    <n v="2000"/>
    <n v="25"/>
    <x v="16"/>
    <x v="0"/>
    <n v="438.93"/>
    <n v="0.14631"/>
    <x v="0"/>
    <s v="Card"/>
    <n v="4"/>
    <s v="No"/>
  </r>
  <r>
    <s v="ORD02950"/>
    <d v="2025-11-21T00:00:00"/>
    <s v="2025"/>
    <n v="11"/>
    <x v="10"/>
    <d v="2025-11-22T00:00:00"/>
    <n v="1"/>
    <s v="CUST8612"/>
    <s v="Tejas Baria"/>
    <x v="1"/>
    <n v="42"/>
    <s v="Senior"/>
    <s v="Hyderabad"/>
    <x v="10"/>
    <x v="1"/>
    <x v="4"/>
    <x v="8"/>
    <n v="7"/>
    <n v="3500"/>
    <n v="20"/>
    <x v="466"/>
    <x v="1"/>
    <n v="4778.8"/>
    <n v="0.24381632653061225"/>
    <x v="2"/>
    <s v="UPI"/>
    <n v="2"/>
    <s v="No"/>
  </r>
  <r>
    <s v="ORD02978"/>
    <d v="2025-11-23T00:00:00"/>
    <s v="2025"/>
    <n v="11"/>
    <x v="10"/>
    <d v="2025-11-25T00:00:00"/>
    <n v="2"/>
    <s v="CUST2144"/>
    <s v="Jhanvi Wagle"/>
    <x v="0"/>
    <n v="56"/>
    <s v="Senior"/>
    <s v="Kolkata"/>
    <x v="3"/>
    <x v="2"/>
    <x v="1"/>
    <x v="10"/>
    <n v="8"/>
    <n v="25000"/>
    <n v="0"/>
    <x v="164"/>
    <x v="1"/>
    <n v="41794.089999999997"/>
    <n v="0.20897044999999997"/>
    <x v="0"/>
    <s v="UPI"/>
    <n v="1"/>
    <s v="No"/>
  </r>
  <r>
    <s v="ORD03045"/>
    <d v="2025-11-17T00:00:00"/>
    <s v="2025"/>
    <n v="11"/>
    <x v="10"/>
    <d v="2025-11-24T00:00:00"/>
    <n v="7"/>
    <s v="CUST2937"/>
    <s v="Shanaya Vala"/>
    <x v="1"/>
    <n v="33"/>
    <s v="Senior"/>
    <s v="Hyderabad"/>
    <x v="10"/>
    <x v="1"/>
    <x v="1"/>
    <x v="1"/>
    <n v="6"/>
    <n v="40000"/>
    <n v="0"/>
    <x v="381"/>
    <x v="1"/>
    <n v="86068.39"/>
    <n v="0.35861829166666664"/>
    <x v="2"/>
    <s v="UPI"/>
    <n v="1"/>
    <s v="No"/>
  </r>
  <r>
    <s v="ORD03046"/>
    <d v="2025-11-28T00:00:00"/>
    <s v="2025"/>
    <n v="11"/>
    <x v="10"/>
    <d v="2025-12-02T00:00:00"/>
    <n v="4"/>
    <s v="CUST3906"/>
    <s v="Advika Seth"/>
    <x v="0"/>
    <n v="21"/>
    <s v="Senior"/>
    <s v="Ahmedabad"/>
    <x v="5"/>
    <x v="3"/>
    <x v="3"/>
    <x v="21"/>
    <n v="3"/>
    <n v="60"/>
    <n v="10"/>
    <x v="432"/>
    <x v="0"/>
    <n v="54.51"/>
    <n v="0.33648148148148149"/>
    <x v="2"/>
    <s v="Cash"/>
    <n v="2"/>
    <s v="No"/>
  </r>
  <r>
    <s v="ORD03049"/>
    <d v="2025-11-10T00:00:00"/>
    <s v="2025"/>
    <n v="11"/>
    <x v="10"/>
    <d v="2025-11-14T00:00:00"/>
    <n v="4"/>
    <s v="CUST7770"/>
    <s v="Ryan Sachdev"/>
    <x v="0"/>
    <n v="65"/>
    <s v="Senior"/>
    <s v="Jaipur"/>
    <x v="2"/>
    <x v="0"/>
    <x v="4"/>
    <x v="24"/>
    <n v="2"/>
    <n v="1200"/>
    <n v="5"/>
    <x v="256"/>
    <x v="0"/>
    <n v="388.41"/>
    <n v="0.17035526315789476"/>
    <x v="0"/>
    <s v="Cash"/>
    <n v="1"/>
    <s v="No"/>
  </r>
  <r>
    <s v="ORD03053"/>
    <d v="2025-11-18T00:00:00"/>
    <s v="2025"/>
    <n v="11"/>
    <x v="10"/>
    <d v="2025-11-23T00:00:00"/>
    <n v="5"/>
    <s v="CUST5839"/>
    <s v="Inaaya  Dave"/>
    <x v="0"/>
    <n v="41"/>
    <s v="Senior"/>
    <s v="Hyderabad"/>
    <x v="10"/>
    <x v="1"/>
    <x v="3"/>
    <x v="21"/>
    <n v="7"/>
    <n v="60"/>
    <n v="15"/>
    <x v="441"/>
    <x v="0"/>
    <n v="83.45"/>
    <n v="0.23375350140056023"/>
    <x v="0"/>
    <s v="Card"/>
    <n v="4"/>
    <s v="No"/>
  </r>
  <r>
    <s v="ORD03057"/>
    <d v="2024-11-15T00:00:00"/>
    <s v="2024"/>
    <n v="11"/>
    <x v="10"/>
    <d v="2024-11-18T00:00:00"/>
    <n v="3"/>
    <s v="CUST6150"/>
    <s v="Lakshay Dugar"/>
    <x v="1"/>
    <n v="48"/>
    <s v="Senior"/>
    <s v="Kolkata"/>
    <x v="3"/>
    <x v="2"/>
    <x v="3"/>
    <x v="21"/>
    <n v="4"/>
    <n v="60"/>
    <n v="15"/>
    <x v="482"/>
    <x v="0"/>
    <n v="60.13"/>
    <n v="0.2947549019607843"/>
    <x v="1"/>
    <s v="Cash"/>
    <n v="1"/>
    <s v="No"/>
  </r>
  <r>
    <s v="ORD03074"/>
    <d v="2024-11-16T00:00:00"/>
    <s v="2024"/>
    <n v="11"/>
    <x v="10"/>
    <d v="2024-11-22T00:00:00"/>
    <n v="6"/>
    <s v="CUST3961"/>
    <s v="Ryan Sane"/>
    <x v="0"/>
    <n v="58"/>
    <s v="Senior"/>
    <s v="Kolkata"/>
    <x v="3"/>
    <x v="2"/>
    <x v="2"/>
    <x v="3"/>
    <n v="4"/>
    <n v="7000"/>
    <n v="15"/>
    <x v="286"/>
    <x v="1"/>
    <n v="3124.75"/>
    <n v="0.1312920168067227"/>
    <x v="2"/>
    <s v="Cash"/>
    <n v="5"/>
    <s v="Yes"/>
  </r>
  <r>
    <s v="ORD03082"/>
    <d v="2024-11-29T00:00:00"/>
    <s v="2024"/>
    <n v="11"/>
    <x v="10"/>
    <d v="2024-12-06T00:00:00"/>
    <n v="7"/>
    <s v="CUST8831"/>
    <s v="Armaan Bobal"/>
    <x v="0"/>
    <n v="40"/>
    <s v="Senior"/>
    <s v="Chennai"/>
    <x v="6"/>
    <x v="1"/>
    <x v="1"/>
    <x v="10"/>
    <n v="4"/>
    <n v="25000"/>
    <n v="25"/>
    <x v="174"/>
    <x v="1"/>
    <n v="12812.82"/>
    <n v="0.17083760000000001"/>
    <x v="2"/>
    <s v="UPI"/>
    <n v="3"/>
    <s v="No"/>
  </r>
  <r>
    <s v="ORD03100"/>
    <d v="2024-11-15T00:00:00"/>
    <s v="2024"/>
    <n v="11"/>
    <x v="10"/>
    <d v="2024-11-18T00:00:00"/>
    <n v="3"/>
    <s v="CUST4706"/>
    <s v="Charvi Batra"/>
    <x v="1"/>
    <n v="18"/>
    <s v="Teen"/>
    <s v="Delhi"/>
    <x v="4"/>
    <x v="0"/>
    <x v="2"/>
    <x v="15"/>
    <n v="4"/>
    <n v="15000"/>
    <n v="0"/>
    <x v="310"/>
    <x v="1"/>
    <n v="18322.21"/>
    <n v="0.30537016666666666"/>
    <x v="2"/>
    <s v="Cash"/>
    <n v="3"/>
    <s v="No"/>
  </r>
  <r>
    <s v="ORD03101"/>
    <d v="2025-11-22T00:00:00"/>
    <s v="2025"/>
    <n v="11"/>
    <x v="10"/>
    <d v="2025-11-28T00:00:00"/>
    <n v="6"/>
    <s v="CUST6780"/>
    <s v="Darshit Dube"/>
    <x v="1"/>
    <n v="47"/>
    <s v="Senior"/>
    <s v="Ahmedabad"/>
    <x v="5"/>
    <x v="3"/>
    <x v="3"/>
    <x v="21"/>
    <n v="5"/>
    <n v="60"/>
    <n v="5"/>
    <x v="99"/>
    <x v="0"/>
    <n v="51.81"/>
    <n v="0.18178947368421053"/>
    <x v="2"/>
    <s v="Card"/>
    <n v="5"/>
    <s v="No"/>
  </r>
  <r>
    <s v="ORD03146"/>
    <d v="2025-11-30T00:00:00"/>
    <s v="2025"/>
    <n v="11"/>
    <x v="10"/>
    <d v="2025-12-02T00:00:00"/>
    <n v="2"/>
    <s v="CUST7593"/>
    <s v="Gokul Lall"/>
    <x v="0"/>
    <n v="52"/>
    <s v="Senior"/>
    <s v="Lucknow"/>
    <x v="0"/>
    <x v="0"/>
    <x v="1"/>
    <x v="10"/>
    <n v="3"/>
    <n v="25000"/>
    <n v="10"/>
    <x v="129"/>
    <x v="1"/>
    <n v="6859.38"/>
    <n v="0.10162044444444444"/>
    <x v="0"/>
    <s v="Card"/>
    <n v="2"/>
    <s v="No"/>
  </r>
  <r>
    <s v="ORD03147"/>
    <d v="2024-11-22T00:00:00"/>
    <s v="2024"/>
    <n v="11"/>
    <x v="10"/>
    <d v="2024-11-28T00:00:00"/>
    <n v="6"/>
    <s v="CUST9607"/>
    <s v="Saanvi Bhandari"/>
    <x v="1"/>
    <n v="28"/>
    <s v="Senior"/>
    <s v="Patna"/>
    <x v="9"/>
    <x v="2"/>
    <x v="0"/>
    <x v="4"/>
    <n v="8"/>
    <n v="3200"/>
    <n v="25"/>
    <x v="5"/>
    <x v="1"/>
    <n v="6953.7"/>
    <n v="0.36217187499999998"/>
    <x v="2"/>
    <s v="Card"/>
    <n v="4"/>
    <s v="No"/>
  </r>
  <r>
    <s v="ORD03149"/>
    <d v="2025-11-02T00:00:00"/>
    <s v="2025"/>
    <n v="11"/>
    <x v="10"/>
    <d v="2025-11-06T00:00:00"/>
    <n v="4"/>
    <s v="CUST9627"/>
    <s v="Neelofar Khurana"/>
    <x v="0"/>
    <n v="54"/>
    <s v="Senior"/>
    <s v="Mumbai"/>
    <x v="7"/>
    <x v="3"/>
    <x v="1"/>
    <x v="18"/>
    <n v="3"/>
    <n v="18000"/>
    <n v="5"/>
    <x v="279"/>
    <x v="1"/>
    <n v="10087.299999999999"/>
    <n v="0.19663352826510719"/>
    <x v="1"/>
    <s v="Card"/>
    <n v="3"/>
    <s v="Yes"/>
  </r>
  <r>
    <s v="ORD03159"/>
    <d v="2025-11-16T00:00:00"/>
    <s v="2025"/>
    <n v="11"/>
    <x v="10"/>
    <d v="2025-11-18T00:00:00"/>
    <n v="2"/>
    <s v="CUST2556"/>
    <s v="Kiara Karan"/>
    <x v="0"/>
    <n v="63"/>
    <s v="Senior"/>
    <s v="Patna"/>
    <x v="9"/>
    <x v="2"/>
    <x v="1"/>
    <x v="1"/>
    <n v="7"/>
    <n v="40000"/>
    <n v="5"/>
    <x v="380"/>
    <x v="1"/>
    <n v="48143.02"/>
    <n v="0.18098879699248119"/>
    <x v="2"/>
    <s v="Cash"/>
    <n v="4"/>
    <s v="No"/>
  </r>
  <r>
    <s v="ORD03172"/>
    <d v="2025-11-23T00:00:00"/>
    <s v="2025"/>
    <n v="11"/>
    <x v="10"/>
    <d v="2025-11-25T00:00:00"/>
    <n v="2"/>
    <s v="CUST9287"/>
    <s v="Taimur Chadha"/>
    <x v="1"/>
    <n v="36"/>
    <s v="Senior"/>
    <s v="Hyderabad"/>
    <x v="10"/>
    <x v="1"/>
    <x v="2"/>
    <x v="7"/>
    <n v="7"/>
    <n v="5000"/>
    <n v="10"/>
    <x v="103"/>
    <x v="1"/>
    <n v="11342.78"/>
    <n v="0.360088253968254"/>
    <x v="0"/>
    <s v="Card"/>
    <n v="5"/>
    <s v="No"/>
  </r>
  <r>
    <s v="ORD03177"/>
    <d v="2024-11-03T00:00:00"/>
    <s v="2024"/>
    <n v="11"/>
    <x v="10"/>
    <d v="2024-11-04T00:00:00"/>
    <n v="1"/>
    <s v="CUST1484"/>
    <s v="Anahita Date"/>
    <x v="0"/>
    <n v="63"/>
    <s v="Senior"/>
    <s v="Pune"/>
    <x v="7"/>
    <x v="3"/>
    <x v="4"/>
    <x v="13"/>
    <n v="5"/>
    <n v="4500"/>
    <n v="20"/>
    <x v="85"/>
    <x v="1"/>
    <n v="5604.39"/>
    <n v="0.31135499999999999"/>
    <x v="0"/>
    <s v="UPI"/>
    <n v="4"/>
    <s v="No"/>
  </r>
  <r>
    <s v="ORD03192"/>
    <d v="2025-11-02T00:00:00"/>
    <s v="2025"/>
    <n v="11"/>
    <x v="10"/>
    <d v="2025-11-06T00:00:00"/>
    <n v="4"/>
    <s v="CUST6368"/>
    <s v="Vedika Sur"/>
    <x v="1"/>
    <n v="62"/>
    <s v="Senior"/>
    <s v="Chennai"/>
    <x v="6"/>
    <x v="1"/>
    <x v="0"/>
    <x v="0"/>
    <n v="3"/>
    <n v="2500"/>
    <n v="20"/>
    <x v="32"/>
    <x v="0"/>
    <n v="935.86"/>
    <n v="0.15597666666666668"/>
    <x v="1"/>
    <s v="Cash"/>
    <n v="2"/>
    <s v="No"/>
  </r>
  <r>
    <s v="ORD03201"/>
    <d v="2025-11-26T00:00:00"/>
    <s v="2025"/>
    <n v="11"/>
    <x v="10"/>
    <d v="2025-12-02T00:00:00"/>
    <n v="6"/>
    <s v="CUST3340"/>
    <s v="Pranay Sidhu"/>
    <x v="1"/>
    <n v="59"/>
    <s v="Senior"/>
    <s v="Patna"/>
    <x v="9"/>
    <x v="2"/>
    <x v="0"/>
    <x v="0"/>
    <n v="7"/>
    <n v="2500"/>
    <n v="25"/>
    <x v="28"/>
    <x v="1"/>
    <n v="2201"/>
    <n v="0.16769523809523809"/>
    <x v="0"/>
    <s v="Card"/>
    <n v="4"/>
    <s v="No"/>
  </r>
  <r>
    <s v="ORD03229"/>
    <d v="2025-11-20T00:00:00"/>
    <s v="2025"/>
    <n v="11"/>
    <x v="10"/>
    <d v="2025-11-21T00:00:00"/>
    <n v="1"/>
    <s v="CUST4458"/>
    <s v="Jivin Sarna"/>
    <x v="0"/>
    <n v="36"/>
    <s v="Senior"/>
    <s v="Kolkata"/>
    <x v="3"/>
    <x v="2"/>
    <x v="0"/>
    <x v="23"/>
    <n v="1"/>
    <n v="900"/>
    <n v="10"/>
    <x v="139"/>
    <x v="0"/>
    <n v="297.83999999999997"/>
    <n v="0.3677037037037037"/>
    <x v="0"/>
    <s v="UPI"/>
    <n v="5"/>
    <s v="No"/>
  </r>
  <r>
    <s v="ORD03230"/>
    <d v="2024-11-09T00:00:00"/>
    <s v="2024"/>
    <n v="11"/>
    <x v="10"/>
    <d v="2024-11-15T00:00:00"/>
    <n v="6"/>
    <s v="CUST2645"/>
    <s v="Shamik Rama"/>
    <x v="1"/>
    <n v="35"/>
    <s v="Senior"/>
    <s v="Ahmedabad"/>
    <x v="5"/>
    <x v="3"/>
    <x v="1"/>
    <x v="18"/>
    <n v="7"/>
    <n v="18000"/>
    <n v="5"/>
    <x v="233"/>
    <x v="1"/>
    <n v="17180.14"/>
    <n v="0.14352664995822889"/>
    <x v="2"/>
    <s v="Card"/>
    <n v="5"/>
    <s v="No"/>
  </r>
  <r>
    <s v="ORD03237"/>
    <d v="2025-11-05T00:00:00"/>
    <s v="2025"/>
    <n v="11"/>
    <x v="10"/>
    <d v="2025-11-07T00:00:00"/>
    <n v="2"/>
    <s v="CUST3198"/>
    <s v="Kashvi Dhar"/>
    <x v="0"/>
    <n v="23"/>
    <s v="Senior"/>
    <s v="Jaipur"/>
    <x v="2"/>
    <x v="0"/>
    <x v="3"/>
    <x v="6"/>
    <n v="1"/>
    <n v="1200"/>
    <n v="15"/>
    <x v="175"/>
    <x v="0"/>
    <n v="412.61"/>
    <n v="0.40451960784313729"/>
    <x v="2"/>
    <s v="Card"/>
    <n v="3"/>
    <s v="No"/>
  </r>
  <r>
    <s v="ORD03267"/>
    <d v="2025-11-13T00:00:00"/>
    <s v="2025"/>
    <n v="11"/>
    <x v="10"/>
    <d v="2025-11-19T00:00:00"/>
    <n v="6"/>
    <s v="CUST2265"/>
    <s v="Dhanush Dewan"/>
    <x v="1"/>
    <n v="34"/>
    <s v="Senior"/>
    <s v="Hyderabad"/>
    <x v="10"/>
    <x v="1"/>
    <x v="3"/>
    <x v="21"/>
    <n v="8"/>
    <n v="60"/>
    <n v="25"/>
    <x v="45"/>
    <x v="0"/>
    <n v="40.4"/>
    <n v="0.11222222222222222"/>
    <x v="1"/>
    <s v="Card"/>
    <n v="1"/>
    <s v="No"/>
  </r>
  <r>
    <s v="ORD03269"/>
    <d v="2025-11-16T00:00:00"/>
    <s v="2025"/>
    <n v="11"/>
    <x v="10"/>
    <d v="2025-11-19T00:00:00"/>
    <n v="3"/>
    <s v="CUST9914"/>
    <s v="Sumer Warrior"/>
    <x v="1"/>
    <n v="46"/>
    <s v="Senior"/>
    <s v="Jaipur"/>
    <x v="2"/>
    <x v="0"/>
    <x v="3"/>
    <x v="6"/>
    <n v="6"/>
    <n v="1200"/>
    <n v="10"/>
    <x v="101"/>
    <x v="0"/>
    <n v="2239.6799999999998"/>
    <n v="0.34562962962962962"/>
    <x v="2"/>
    <s v="UPI"/>
    <n v="5"/>
    <s v="No"/>
  </r>
  <r>
    <s v="ORD03301"/>
    <d v="2024-11-05T00:00:00"/>
    <s v="2024"/>
    <n v="11"/>
    <x v="10"/>
    <d v="2024-11-12T00:00:00"/>
    <n v="7"/>
    <s v="CUST8542"/>
    <s v="Vanya Chandra"/>
    <x v="0"/>
    <n v="50"/>
    <s v="Senior"/>
    <s v="Bhubaneswar"/>
    <x v="8"/>
    <x v="2"/>
    <x v="0"/>
    <x v="23"/>
    <n v="1"/>
    <n v="900"/>
    <n v="15"/>
    <x v="74"/>
    <x v="0"/>
    <n v="256.07"/>
    <n v="0.33473202614379083"/>
    <x v="1"/>
    <s v="Cash"/>
    <n v="3"/>
    <s v="No"/>
  </r>
  <r>
    <s v="ORD03332"/>
    <d v="2025-11-16T00:00:00"/>
    <s v="2025"/>
    <n v="11"/>
    <x v="10"/>
    <d v="2025-11-17T00:00:00"/>
    <n v="1"/>
    <s v="CUST9364"/>
    <s v="Saira Kadakia"/>
    <x v="1"/>
    <n v="59"/>
    <s v="Senior"/>
    <s v="Lucknow"/>
    <x v="0"/>
    <x v="0"/>
    <x v="2"/>
    <x v="3"/>
    <n v="8"/>
    <n v="7000"/>
    <n v="5"/>
    <x v="434"/>
    <x v="1"/>
    <n v="15173.46"/>
    <n v="0.28521541353383456"/>
    <x v="2"/>
    <s v="UPI"/>
    <n v="2"/>
    <s v="No"/>
  </r>
  <r>
    <s v="ORD03339"/>
    <d v="2025-11-18T00:00:00"/>
    <s v="2025"/>
    <n v="11"/>
    <x v="10"/>
    <d v="2025-11-20T00:00:00"/>
    <n v="2"/>
    <s v="CUST4271"/>
    <s v="Ranbir Ramanathan"/>
    <x v="0"/>
    <n v="59"/>
    <s v="Senior"/>
    <s v="Ahmedabad"/>
    <x v="5"/>
    <x v="3"/>
    <x v="1"/>
    <x v="18"/>
    <n v="1"/>
    <n v="18000"/>
    <n v="0"/>
    <x v="85"/>
    <x v="1"/>
    <n v="5592.52"/>
    <n v="0.31069555555555556"/>
    <x v="2"/>
    <s v="Card"/>
    <n v="3"/>
    <s v="No"/>
  </r>
  <r>
    <s v="ORD03355"/>
    <d v="2024-11-28T00:00:00"/>
    <s v="2024"/>
    <n v="11"/>
    <x v="10"/>
    <d v="2024-12-03T00:00:00"/>
    <n v="5"/>
    <s v="CUST1888"/>
    <s v="Anika Khatri"/>
    <x v="0"/>
    <n v="25"/>
    <s v="Senior"/>
    <s v="Jaipur"/>
    <x v="2"/>
    <x v="0"/>
    <x v="2"/>
    <x v="3"/>
    <n v="2"/>
    <n v="7000"/>
    <n v="5"/>
    <x v="87"/>
    <x v="1"/>
    <n v="2419.81"/>
    <n v="0.1819406015037594"/>
    <x v="2"/>
    <s v="UPI"/>
    <n v="5"/>
    <s v="No"/>
  </r>
  <r>
    <s v="ORD03393"/>
    <d v="2024-11-27T00:00:00"/>
    <s v="2024"/>
    <n v="11"/>
    <x v="10"/>
    <d v="2024-12-02T00:00:00"/>
    <n v="5"/>
    <s v="CUST4665"/>
    <s v="Yakshit Barad"/>
    <x v="1"/>
    <n v="36"/>
    <s v="Senior"/>
    <s v="Bhubaneswar"/>
    <x v="8"/>
    <x v="2"/>
    <x v="2"/>
    <x v="7"/>
    <n v="4"/>
    <n v="5000"/>
    <n v="15"/>
    <x v="238"/>
    <x v="1"/>
    <n v="4169.42"/>
    <n v="0.24526000000000001"/>
    <x v="1"/>
    <s v="Cash"/>
    <n v="4"/>
    <s v="No"/>
  </r>
  <r>
    <s v="ORD03402"/>
    <d v="2025-11-18T00:00:00"/>
    <s v="2025"/>
    <n v="11"/>
    <x v="10"/>
    <d v="2025-11-25T00:00:00"/>
    <n v="7"/>
    <s v="CUST8999"/>
    <s v="Hazel Vig"/>
    <x v="0"/>
    <n v="18"/>
    <s v="Teen"/>
    <s v="Ahmedabad"/>
    <x v="5"/>
    <x v="3"/>
    <x v="2"/>
    <x v="14"/>
    <n v="6"/>
    <n v="30000"/>
    <n v="25"/>
    <x v="285"/>
    <x v="1"/>
    <n v="16177.85"/>
    <n v="0.11983592592592593"/>
    <x v="2"/>
    <s v="UPI"/>
    <n v="5"/>
    <s v="No"/>
  </r>
  <r>
    <s v="ORD03511"/>
    <d v="2024-11-24T00:00:00"/>
    <s v="2024"/>
    <n v="11"/>
    <x v="10"/>
    <d v="2024-12-01T00:00:00"/>
    <n v="7"/>
    <s v="CUST4082"/>
    <s v="Manikya Gandhi"/>
    <x v="1"/>
    <n v="47"/>
    <s v="Senior"/>
    <s v="Lucknow"/>
    <x v="0"/>
    <x v="0"/>
    <x v="2"/>
    <x v="12"/>
    <n v="2"/>
    <n v="25000"/>
    <n v="15"/>
    <x v="67"/>
    <x v="1"/>
    <n v="11026.41"/>
    <n v="0.2594449411764706"/>
    <x v="2"/>
    <s v="UPI"/>
    <n v="5"/>
    <s v="No"/>
  </r>
  <r>
    <s v="ORD03513"/>
    <d v="2025-11-09T00:00:00"/>
    <s v="2025"/>
    <n v="11"/>
    <x v="10"/>
    <d v="2025-11-13T00:00:00"/>
    <n v="4"/>
    <s v="CUST6284"/>
    <s v="Reyansh Kamdar"/>
    <x v="0"/>
    <n v="45"/>
    <s v="Senior"/>
    <s v="Lucknow"/>
    <x v="0"/>
    <x v="0"/>
    <x v="1"/>
    <x v="1"/>
    <n v="3"/>
    <n v="40000"/>
    <n v="5"/>
    <x v="277"/>
    <x v="1"/>
    <n v="26111.29"/>
    <n v="0.22904640350877195"/>
    <x v="1"/>
    <s v="UPI"/>
    <n v="1"/>
    <s v="No"/>
  </r>
  <r>
    <s v="ORD03515"/>
    <d v="2025-11-20T00:00:00"/>
    <s v="2025"/>
    <n v="11"/>
    <x v="10"/>
    <d v="2025-11-27T00:00:00"/>
    <n v="7"/>
    <s v="CUST6664"/>
    <s v="Nayantara Master"/>
    <x v="1"/>
    <n v="34"/>
    <s v="Senior"/>
    <s v="Lucknow"/>
    <x v="0"/>
    <x v="0"/>
    <x v="3"/>
    <x v="21"/>
    <n v="1"/>
    <n v="60"/>
    <n v="10"/>
    <x v="481"/>
    <x v="0"/>
    <n v="7.34"/>
    <n v="0.13592592592592592"/>
    <x v="0"/>
    <s v="UPI"/>
    <n v="5"/>
    <s v="No"/>
  </r>
  <r>
    <s v="ORD03519"/>
    <d v="2025-11-04T00:00:00"/>
    <s v="2025"/>
    <n v="11"/>
    <x v="10"/>
    <d v="2025-11-10T00:00:00"/>
    <n v="6"/>
    <s v="CUST4951"/>
    <s v="Chirag Bal"/>
    <x v="1"/>
    <n v="24"/>
    <s v="Senior"/>
    <s v="Chennai"/>
    <x v="6"/>
    <x v="1"/>
    <x v="3"/>
    <x v="21"/>
    <n v="8"/>
    <n v="60"/>
    <n v="0"/>
    <x v="106"/>
    <x v="0"/>
    <n v="167.73"/>
    <n v="0.34943749999999996"/>
    <x v="0"/>
    <s v="UPI"/>
    <n v="1"/>
    <s v="No"/>
  </r>
  <r>
    <s v="ORD03522"/>
    <d v="2025-11-15T00:00:00"/>
    <s v="2025"/>
    <n v="11"/>
    <x v="10"/>
    <d v="2025-11-19T00:00:00"/>
    <n v="4"/>
    <s v="CUST4703"/>
    <s v="Suhana Deshmukh"/>
    <x v="0"/>
    <n v="40"/>
    <s v="Senior"/>
    <s v="Bhubaneswar"/>
    <x v="8"/>
    <x v="2"/>
    <x v="0"/>
    <x v="4"/>
    <n v="7"/>
    <n v="3200"/>
    <n v="15"/>
    <x v="399"/>
    <x v="1"/>
    <n v="7669.28"/>
    <n v="0.40279831932773108"/>
    <x v="2"/>
    <s v="UPI"/>
    <n v="5"/>
    <s v="No"/>
  </r>
  <r>
    <s v="ORD03539"/>
    <d v="2024-11-06T00:00:00"/>
    <s v="2024"/>
    <n v="11"/>
    <x v="10"/>
    <d v="2024-11-12T00:00:00"/>
    <n v="6"/>
    <s v="CUST4068"/>
    <s v="Arnav Char"/>
    <x v="0"/>
    <n v="34"/>
    <s v="Senior"/>
    <s v="Patna"/>
    <x v="9"/>
    <x v="2"/>
    <x v="1"/>
    <x v="5"/>
    <n v="6"/>
    <n v="2000"/>
    <n v="5"/>
    <x v="205"/>
    <x v="1"/>
    <n v="1290.58"/>
    <n v="0.11320877192982455"/>
    <x v="2"/>
    <s v="Card"/>
    <n v="5"/>
    <s v="No"/>
  </r>
  <r>
    <s v="ORD03556"/>
    <d v="2024-11-20T00:00:00"/>
    <s v="2024"/>
    <n v="11"/>
    <x v="10"/>
    <d v="2024-11-25T00:00:00"/>
    <n v="5"/>
    <s v="CUST6138"/>
    <s v="Chirag Thaman"/>
    <x v="0"/>
    <n v="48"/>
    <s v="Senior"/>
    <s v="Pune"/>
    <x v="7"/>
    <x v="3"/>
    <x v="3"/>
    <x v="21"/>
    <n v="8"/>
    <n v="60"/>
    <n v="0"/>
    <x v="106"/>
    <x v="0"/>
    <n v="155.33000000000001"/>
    <n v="0.32360416666666669"/>
    <x v="2"/>
    <s v="Card"/>
    <n v="3"/>
    <s v="No"/>
  </r>
  <r>
    <s v="ORD03591"/>
    <d v="2024-11-19T00:00:00"/>
    <s v="2024"/>
    <n v="11"/>
    <x v="10"/>
    <d v="2024-11-22T00:00:00"/>
    <n v="3"/>
    <s v="CUST2647"/>
    <s v="Sara Sandhu"/>
    <x v="1"/>
    <n v="55"/>
    <s v="Senior"/>
    <s v="Ahmedabad"/>
    <x v="5"/>
    <x v="3"/>
    <x v="0"/>
    <x v="19"/>
    <n v="3"/>
    <n v="1200"/>
    <n v="10"/>
    <x v="271"/>
    <x v="0"/>
    <n v="1372.63"/>
    <n v="0.42365123456790127"/>
    <x v="2"/>
    <s v="Card"/>
    <n v="5"/>
    <s v="Yes"/>
  </r>
  <r>
    <s v="ORD03618"/>
    <d v="2025-11-12T00:00:00"/>
    <s v="2025"/>
    <n v="11"/>
    <x v="10"/>
    <d v="2025-11-13T00:00:00"/>
    <n v="1"/>
    <s v="CUST3177"/>
    <s v="Hazel Deep"/>
    <x v="0"/>
    <n v="49"/>
    <s v="Senior"/>
    <s v="Lucknow"/>
    <x v="0"/>
    <x v="0"/>
    <x v="1"/>
    <x v="1"/>
    <n v="1"/>
    <n v="40000"/>
    <n v="10"/>
    <x v="298"/>
    <x v="1"/>
    <n v="13960.55"/>
    <n v="0.38779305555555554"/>
    <x v="0"/>
    <s v="UPI"/>
    <n v="2"/>
    <s v="No"/>
  </r>
  <r>
    <s v="ORD03621"/>
    <d v="2024-11-03T00:00:00"/>
    <s v="2024"/>
    <n v="11"/>
    <x v="10"/>
    <d v="2024-11-10T00:00:00"/>
    <n v="7"/>
    <s v="CUST2137"/>
    <s v="Mannat Saran"/>
    <x v="1"/>
    <n v="56"/>
    <s v="Senior"/>
    <s v="Bhubaneswar"/>
    <x v="8"/>
    <x v="2"/>
    <x v="2"/>
    <x v="14"/>
    <n v="2"/>
    <n v="30000"/>
    <n v="5"/>
    <x v="201"/>
    <x v="1"/>
    <n v="17730.7"/>
    <n v="0.31106491228070177"/>
    <x v="1"/>
    <s v="Cash"/>
    <n v="2"/>
    <s v="No"/>
  </r>
  <r>
    <s v="ORD03637"/>
    <d v="2024-11-09T00:00:00"/>
    <s v="2024"/>
    <n v="11"/>
    <x v="10"/>
    <d v="2024-11-11T00:00:00"/>
    <n v="2"/>
    <s v="CUST5658"/>
    <s v="Ryan Joshi"/>
    <x v="1"/>
    <n v="42"/>
    <s v="Senior"/>
    <s v="Pune"/>
    <x v="7"/>
    <x v="3"/>
    <x v="1"/>
    <x v="5"/>
    <n v="5"/>
    <n v="2000"/>
    <n v="5"/>
    <x v="224"/>
    <x v="0"/>
    <n v="1872.41"/>
    <n v="0.19709578947368422"/>
    <x v="1"/>
    <s v="UPI"/>
    <n v="4"/>
    <s v="No"/>
  </r>
  <r>
    <s v="ORD03651"/>
    <d v="2025-11-16T00:00:00"/>
    <s v="2025"/>
    <n v="11"/>
    <x v="10"/>
    <d v="2025-11-23T00:00:00"/>
    <n v="7"/>
    <s v="CUST9668"/>
    <s v="Pari Jha"/>
    <x v="0"/>
    <n v="40"/>
    <s v="Senior"/>
    <s v="Chennai"/>
    <x v="6"/>
    <x v="1"/>
    <x v="0"/>
    <x v="19"/>
    <n v="1"/>
    <n v="1200"/>
    <n v="10"/>
    <x v="214"/>
    <x v="0"/>
    <n v="412.38"/>
    <n v="0.3818333333333333"/>
    <x v="2"/>
    <s v="Cash"/>
    <n v="4"/>
    <s v="No"/>
  </r>
  <r>
    <s v="ORD03658"/>
    <d v="2024-11-27T00:00:00"/>
    <s v="2024"/>
    <n v="11"/>
    <x v="10"/>
    <d v="2024-12-03T00:00:00"/>
    <n v="6"/>
    <s v="CUST2789"/>
    <s v="Zoya Dara"/>
    <x v="1"/>
    <n v="22"/>
    <s v="Senior"/>
    <s v="Bhubaneswar"/>
    <x v="8"/>
    <x v="2"/>
    <x v="2"/>
    <x v="14"/>
    <n v="4"/>
    <n v="30000"/>
    <n v="0"/>
    <x v="267"/>
    <x v="1"/>
    <n v="16503.11"/>
    <n v="0.13752591666666666"/>
    <x v="2"/>
    <s v="Card"/>
    <n v="4"/>
    <s v="No"/>
  </r>
  <r>
    <s v="ORD03659"/>
    <d v="2024-11-02T00:00:00"/>
    <s v="2024"/>
    <n v="11"/>
    <x v="10"/>
    <d v="2024-11-07T00:00:00"/>
    <n v="5"/>
    <s v="CUST9306"/>
    <s v="Eva Rajagopal"/>
    <x v="1"/>
    <n v="42"/>
    <s v="Senior"/>
    <s v="Patna"/>
    <x v="9"/>
    <x v="2"/>
    <x v="0"/>
    <x v="0"/>
    <n v="7"/>
    <n v="2500"/>
    <n v="0"/>
    <x v="239"/>
    <x v="1"/>
    <n v="2162.7800000000002"/>
    <n v="0.12358742857142858"/>
    <x v="0"/>
    <s v="Card"/>
    <n v="1"/>
    <s v="No"/>
  </r>
  <r>
    <s v="ORD03668"/>
    <d v="2025-11-08T00:00:00"/>
    <s v="2025"/>
    <n v="11"/>
    <x v="10"/>
    <d v="2025-11-15T00:00:00"/>
    <n v="7"/>
    <s v="CUST9931"/>
    <s v="Mahika Gill"/>
    <x v="1"/>
    <n v="31"/>
    <s v="Senior"/>
    <s v="Delhi"/>
    <x v="4"/>
    <x v="0"/>
    <x v="2"/>
    <x v="3"/>
    <n v="5"/>
    <n v="7000"/>
    <n v="20"/>
    <x v="4"/>
    <x v="1"/>
    <n v="10687.56"/>
    <n v="0.38169857142857139"/>
    <x v="2"/>
    <s v="UPI"/>
    <n v="1"/>
    <s v="No"/>
  </r>
  <r>
    <s v="ORD03681"/>
    <d v="2025-11-02T00:00:00"/>
    <s v="2025"/>
    <n v="11"/>
    <x v="10"/>
    <d v="2025-11-08T00:00:00"/>
    <n v="6"/>
    <s v="CUST2150"/>
    <s v="Lakshit Ray"/>
    <x v="1"/>
    <n v="32"/>
    <s v="Senior"/>
    <s v="Chennai"/>
    <x v="6"/>
    <x v="1"/>
    <x v="3"/>
    <x v="22"/>
    <n v="7"/>
    <n v="300"/>
    <n v="0"/>
    <x v="259"/>
    <x v="0"/>
    <n v="427.93"/>
    <n v="0.20377619047619047"/>
    <x v="1"/>
    <s v="Cash"/>
    <n v="2"/>
    <s v="No"/>
  </r>
  <r>
    <s v="ORD03704"/>
    <d v="2024-11-09T00:00:00"/>
    <s v="2024"/>
    <n v="11"/>
    <x v="10"/>
    <d v="2024-11-16T00:00:00"/>
    <n v="7"/>
    <s v="CUST4305"/>
    <s v="Ahana  Tandon"/>
    <x v="0"/>
    <n v="64"/>
    <s v="Senior"/>
    <s v="Chennai"/>
    <x v="6"/>
    <x v="1"/>
    <x v="4"/>
    <x v="24"/>
    <n v="7"/>
    <n v="1200"/>
    <n v="15"/>
    <x v="48"/>
    <x v="0"/>
    <n v="2667.91"/>
    <n v="0.37365686274509802"/>
    <x v="0"/>
    <s v="UPI"/>
    <n v="1"/>
    <s v="No"/>
  </r>
  <r>
    <s v="ORD03760"/>
    <d v="2025-11-27T00:00:00"/>
    <s v="2025"/>
    <n v="11"/>
    <x v="10"/>
    <d v="2025-12-04T00:00:00"/>
    <n v="7"/>
    <s v="CUST1867"/>
    <s v="Tanya Mahajan"/>
    <x v="1"/>
    <n v="53"/>
    <s v="Senior"/>
    <s v="Bhubaneswar"/>
    <x v="8"/>
    <x v="2"/>
    <x v="1"/>
    <x v="18"/>
    <n v="7"/>
    <n v="18000"/>
    <n v="25"/>
    <x v="309"/>
    <x v="1"/>
    <n v="39909.61"/>
    <n v="0.42232391534391533"/>
    <x v="1"/>
    <s v="Card"/>
    <n v="2"/>
    <s v="No"/>
  </r>
  <r>
    <s v="ORD03769"/>
    <d v="2025-11-01T00:00:00"/>
    <s v="2025"/>
    <n v="11"/>
    <x v="10"/>
    <d v="2025-11-07T00:00:00"/>
    <n v="6"/>
    <s v="CUST7857"/>
    <s v="Farhan Acharya"/>
    <x v="0"/>
    <n v="62"/>
    <s v="Senior"/>
    <s v="Bengaluru"/>
    <x v="1"/>
    <x v="1"/>
    <x v="4"/>
    <x v="24"/>
    <n v="6"/>
    <n v="1200"/>
    <n v="25"/>
    <x v="234"/>
    <x v="0"/>
    <n v="1135.8699999999999"/>
    <n v="0.21034629629629628"/>
    <x v="1"/>
    <s v="UPI"/>
    <n v="2"/>
    <s v="No"/>
  </r>
  <r>
    <s v="ORD03797"/>
    <d v="2025-11-05T00:00:00"/>
    <s v="2025"/>
    <n v="11"/>
    <x v="10"/>
    <d v="2025-11-07T00:00:00"/>
    <n v="2"/>
    <s v="CUST6889"/>
    <s v="Jayesh Mann"/>
    <x v="1"/>
    <n v="51"/>
    <s v="Senior"/>
    <s v="Lucknow"/>
    <x v="0"/>
    <x v="0"/>
    <x v="4"/>
    <x v="13"/>
    <n v="3"/>
    <n v="4500"/>
    <n v="20"/>
    <x v="189"/>
    <x v="1"/>
    <n v="2405.0500000000002"/>
    <n v="0.22268981481481484"/>
    <x v="2"/>
    <s v="Cash"/>
    <n v="3"/>
    <s v="No"/>
  </r>
  <r>
    <s v="ORD03809"/>
    <d v="2024-11-18T00:00:00"/>
    <s v="2024"/>
    <n v="11"/>
    <x v="10"/>
    <d v="2024-11-21T00:00:00"/>
    <n v="3"/>
    <s v="CUST8200"/>
    <s v="Faiyaz Karan"/>
    <x v="0"/>
    <n v="60"/>
    <s v="Senior"/>
    <s v="Lucknow"/>
    <x v="0"/>
    <x v="0"/>
    <x v="0"/>
    <x v="0"/>
    <n v="2"/>
    <n v="2500"/>
    <n v="25"/>
    <x v="82"/>
    <x v="0"/>
    <n v="1612.97"/>
    <n v="0.43012533333333336"/>
    <x v="1"/>
    <s v="UPI"/>
    <n v="4"/>
    <s v="No"/>
  </r>
  <r>
    <s v="ORD03820"/>
    <d v="2025-11-02T00:00:00"/>
    <s v="2025"/>
    <n v="11"/>
    <x v="10"/>
    <d v="2025-11-07T00:00:00"/>
    <n v="5"/>
    <s v="CUST6436"/>
    <s v="Hiran Ganesan"/>
    <x v="0"/>
    <n v="46"/>
    <s v="Senior"/>
    <s v="Bengaluru"/>
    <x v="1"/>
    <x v="1"/>
    <x v="4"/>
    <x v="9"/>
    <n v="7"/>
    <n v="1800"/>
    <n v="20"/>
    <x v="371"/>
    <x v="1"/>
    <n v="1820.66"/>
    <n v="0.18062103174603175"/>
    <x v="1"/>
    <s v="Card"/>
    <n v="4"/>
    <s v="No"/>
  </r>
  <r>
    <s v="ORD03829"/>
    <d v="2024-11-30T00:00:00"/>
    <s v="2024"/>
    <n v="11"/>
    <x v="10"/>
    <d v="2024-12-02T00:00:00"/>
    <n v="2"/>
    <s v="CUST4367"/>
    <s v="Tarini Brahmbhatt"/>
    <x v="0"/>
    <n v="47"/>
    <s v="Senior"/>
    <s v="Pune"/>
    <x v="7"/>
    <x v="3"/>
    <x v="1"/>
    <x v="10"/>
    <n v="2"/>
    <n v="25000"/>
    <n v="0"/>
    <x v="183"/>
    <x v="1"/>
    <n v="5659.91"/>
    <n v="0.1131982"/>
    <x v="0"/>
    <s v="UPI"/>
    <n v="1"/>
    <s v="No"/>
  </r>
  <r>
    <s v="ORD03837"/>
    <d v="2025-11-02T00:00:00"/>
    <s v="2025"/>
    <n v="11"/>
    <x v="10"/>
    <d v="2025-11-07T00:00:00"/>
    <n v="5"/>
    <s v="CUST2037"/>
    <s v="Manjari Kohli"/>
    <x v="0"/>
    <n v="53"/>
    <s v="Senior"/>
    <s v="Pune"/>
    <x v="7"/>
    <x v="3"/>
    <x v="2"/>
    <x v="12"/>
    <n v="8"/>
    <n v="25000"/>
    <n v="10"/>
    <x v="152"/>
    <x v="1"/>
    <n v="47617.88"/>
    <n v="0.26454377777777777"/>
    <x v="2"/>
    <s v="Card"/>
    <n v="4"/>
    <s v="No"/>
  </r>
  <r>
    <s v="ORD03847"/>
    <d v="2025-11-19T00:00:00"/>
    <s v="2025"/>
    <n v="11"/>
    <x v="10"/>
    <d v="2025-11-22T00:00:00"/>
    <n v="3"/>
    <s v="CUST7236"/>
    <s v="Farhan Sarraf"/>
    <x v="0"/>
    <n v="58"/>
    <s v="Senior"/>
    <s v="Jaipur"/>
    <x v="2"/>
    <x v="0"/>
    <x v="3"/>
    <x v="20"/>
    <n v="5"/>
    <n v="1500"/>
    <n v="25"/>
    <x v="243"/>
    <x v="0"/>
    <n v="1160.3399999999999"/>
    <n v="0.20628266666666664"/>
    <x v="0"/>
    <s v="UPI"/>
    <n v="3"/>
    <s v="No"/>
  </r>
  <r>
    <s v="ORD03856"/>
    <d v="2024-11-12T00:00:00"/>
    <s v="2024"/>
    <n v="11"/>
    <x v="10"/>
    <d v="2024-11-14T00:00:00"/>
    <n v="2"/>
    <s v="CUST4221"/>
    <s v="Mehul Lanka"/>
    <x v="1"/>
    <n v="35"/>
    <s v="Senior"/>
    <s v="Bengaluru"/>
    <x v="1"/>
    <x v="1"/>
    <x v="4"/>
    <x v="9"/>
    <n v="6"/>
    <n v="1800"/>
    <n v="20"/>
    <x v="20"/>
    <x v="0"/>
    <n v="1411.35"/>
    <n v="0.16335069444444444"/>
    <x v="1"/>
    <s v="UPI"/>
    <n v="2"/>
    <s v="No"/>
  </r>
  <r>
    <s v="ORD03879"/>
    <d v="2024-11-18T00:00:00"/>
    <s v="2024"/>
    <n v="11"/>
    <x v="10"/>
    <d v="2024-11-21T00:00:00"/>
    <n v="3"/>
    <s v="CUST6257"/>
    <s v="Azad Chandran"/>
    <x v="0"/>
    <n v="37"/>
    <s v="Senior"/>
    <s v="Hyderabad"/>
    <x v="10"/>
    <x v="1"/>
    <x v="0"/>
    <x v="11"/>
    <n v="7"/>
    <n v="4000"/>
    <n v="25"/>
    <x v="9"/>
    <x v="1"/>
    <n v="3634.91"/>
    <n v="0.17309095238095237"/>
    <x v="1"/>
    <s v="Card"/>
    <n v="5"/>
    <s v="No"/>
  </r>
  <r>
    <s v="ORD03883"/>
    <d v="2024-11-10T00:00:00"/>
    <s v="2024"/>
    <n v="11"/>
    <x v="10"/>
    <d v="2024-11-16T00:00:00"/>
    <n v="6"/>
    <s v="CUST6419"/>
    <s v="Siya Dhar"/>
    <x v="0"/>
    <n v="27"/>
    <s v="Senior"/>
    <s v="Delhi"/>
    <x v="4"/>
    <x v="0"/>
    <x v="3"/>
    <x v="17"/>
    <n v="3"/>
    <n v="450"/>
    <n v="15"/>
    <x v="273"/>
    <x v="0"/>
    <n v="418.84"/>
    <n v="0.36500217864923745"/>
    <x v="0"/>
    <s v="UPI"/>
    <n v="4"/>
    <s v="No"/>
  </r>
  <r>
    <s v="ORD03896"/>
    <d v="2024-11-13T00:00:00"/>
    <s v="2024"/>
    <n v="11"/>
    <x v="10"/>
    <d v="2024-11-20T00:00:00"/>
    <n v="7"/>
    <s v="CUST2534"/>
    <s v="Yuvaan Dhingra"/>
    <x v="1"/>
    <n v="46"/>
    <s v="Senior"/>
    <s v="Pune"/>
    <x v="7"/>
    <x v="3"/>
    <x v="0"/>
    <x v="0"/>
    <n v="2"/>
    <n v="2500"/>
    <n v="15"/>
    <x v="43"/>
    <x v="0"/>
    <n v="1264.76"/>
    <n v="0.29759058823529411"/>
    <x v="1"/>
    <s v="Cash"/>
    <n v="3"/>
    <s v="No"/>
  </r>
  <r>
    <s v="ORD03908"/>
    <d v="2024-11-02T00:00:00"/>
    <s v="2024"/>
    <n v="11"/>
    <x v="10"/>
    <d v="2024-11-08T00:00:00"/>
    <n v="6"/>
    <s v="CUST4679"/>
    <s v="Veer Lall"/>
    <x v="1"/>
    <n v="32"/>
    <s v="Senior"/>
    <s v="Delhi"/>
    <x v="4"/>
    <x v="0"/>
    <x v="1"/>
    <x v="18"/>
    <n v="1"/>
    <n v="18000"/>
    <n v="20"/>
    <x v="134"/>
    <x v="1"/>
    <n v="4820.3900000000003"/>
    <n v="0.3347493055555556"/>
    <x v="1"/>
    <s v="UPI"/>
    <n v="3"/>
    <s v="No"/>
  </r>
  <r>
    <s v="ORD03909"/>
    <d v="2025-11-21T00:00:00"/>
    <s v="2025"/>
    <n v="11"/>
    <x v="10"/>
    <d v="2025-11-26T00:00:00"/>
    <n v="5"/>
    <s v="CUST6012"/>
    <s v="Tanya Cheema"/>
    <x v="1"/>
    <n v="43"/>
    <s v="Senior"/>
    <s v="Mumbai"/>
    <x v="7"/>
    <x v="3"/>
    <x v="1"/>
    <x v="18"/>
    <n v="4"/>
    <n v="18000"/>
    <n v="25"/>
    <x v="79"/>
    <x v="1"/>
    <n v="19481.87"/>
    <n v="0.36077537037037033"/>
    <x v="2"/>
    <s v="UPI"/>
    <n v="5"/>
    <s v="Yes"/>
  </r>
  <r>
    <s v="ORD03912"/>
    <d v="2025-11-04T00:00:00"/>
    <s v="2025"/>
    <n v="11"/>
    <x v="10"/>
    <d v="2025-11-09T00:00:00"/>
    <n v="5"/>
    <s v="CUST8303"/>
    <s v="Oorja Chacko"/>
    <x v="0"/>
    <n v="63"/>
    <s v="Senior"/>
    <s v="Pune"/>
    <x v="7"/>
    <x v="3"/>
    <x v="2"/>
    <x v="14"/>
    <n v="7"/>
    <n v="30000"/>
    <n v="10"/>
    <x v="221"/>
    <x v="1"/>
    <n v="48511.1"/>
    <n v="0.25667248677248677"/>
    <x v="0"/>
    <s v="UPI"/>
    <n v="5"/>
    <s v="No"/>
  </r>
  <r>
    <s v="ORD03916"/>
    <d v="2025-11-23T00:00:00"/>
    <s v="2025"/>
    <n v="11"/>
    <x v="10"/>
    <d v="2025-11-28T00:00:00"/>
    <n v="5"/>
    <s v="CUST2710"/>
    <s v="Parinaaz Shukla"/>
    <x v="0"/>
    <n v="36"/>
    <s v="Senior"/>
    <s v="Patna"/>
    <x v="9"/>
    <x v="2"/>
    <x v="0"/>
    <x v="4"/>
    <n v="7"/>
    <n v="3200"/>
    <n v="0"/>
    <x v="213"/>
    <x v="1"/>
    <n v="9486.49"/>
    <n v="0.42350401785714287"/>
    <x v="1"/>
    <s v="Card"/>
    <n v="1"/>
    <s v="No"/>
  </r>
  <r>
    <s v="ORD03945"/>
    <d v="2024-11-27T00:00:00"/>
    <s v="2024"/>
    <n v="11"/>
    <x v="10"/>
    <d v="2024-12-04T00:00:00"/>
    <n v="7"/>
    <s v="CUST2916"/>
    <s v="Ishita Raval"/>
    <x v="0"/>
    <n v="24"/>
    <s v="Senior"/>
    <s v="Delhi"/>
    <x v="4"/>
    <x v="0"/>
    <x v="4"/>
    <x v="8"/>
    <n v="4"/>
    <n v="3500"/>
    <n v="20"/>
    <x v="464"/>
    <x v="1"/>
    <n v="4269.9399999999996"/>
    <n v="0.38124464285714282"/>
    <x v="2"/>
    <s v="UPI"/>
    <n v="4"/>
    <s v="No"/>
  </r>
  <r>
    <s v="ORD03951"/>
    <d v="2024-11-12T00:00:00"/>
    <s v="2024"/>
    <n v="11"/>
    <x v="10"/>
    <d v="2024-11-16T00:00:00"/>
    <n v="4"/>
    <s v="CUST1377"/>
    <s v="Samarth Venkatesh"/>
    <x v="1"/>
    <n v="26"/>
    <s v="Senior"/>
    <s v="Kolkata"/>
    <x v="3"/>
    <x v="2"/>
    <x v="4"/>
    <x v="9"/>
    <n v="3"/>
    <n v="1800"/>
    <n v="0"/>
    <x v="234"/>
    <x v="0"/>
    <n v="2260.69"/>
    <n v="0.41864629629629629"/>
    <x v="0"/>
    <s v="Card"/>
    <n v="2"/>
    <s v="No"/>
  </r>
  <r>
    <s v="ORD03953"/>
    <d v="2024-11-20T00:00:00"/>
    <s v="2024"/>
    <n v="11"/>
    <x v="10"/>
    <d v="2024-11-21T00:00:00"/>
    <n v="1"/>
    <s v="CUST3267"/>
    <s v="Neysa Chakraborty"/>
    <x v="0"/>
    <n v="31"/>
    <s v="Senior"/>
    <s v="Lucknow"/>
    <x v="0"/>
    <x v="0"/>
    <x v="2"/>
    <x v="12"/>
    <n v="4"/>
    <n v="25000"/>
    <n v="20"/>
    <x v="12"/>
    <x v="1"/>
    <n v="14812.27"/>
    <n v="0.18515337500000001"/>
    <x v="2"/>
    <s v="Card"/>
    <n v="5"/>
    <s v="No"/>
  </r>
  <r>
    <s v="ORD03961"/>
    <d v="2025-11-22T00:00:00"/>
    <s v="2025"/>
    <n v="11"/>
    <x v="10"/>
    <d v="2025-11-24T00:00:00"/>
    <n v="2"/>
    <s v="CUST3066"/>
    <s v="Biju Goswami"/>
    <x v="0"/>
    <n v="18"/>
    <s v="Teen"/>
    <s v="Kolkata"/>
    <x v="3"/>
    <x v="2"/>
    <x v="3"/>
    <x v="6"/>
    <n v="2"/>
    <n v="1200"/>
    <n v="10"/>
    <x v="70"/>
    <x v="0"/>
    <n v="823.49"/>
    <n v="0.38124537037037037"/>
    <x v="2"/>
    <s v="UPI"/>
    <n v="2"/>
    <s v="No"/>
  </r>
  <r>
    <s v="ORD03977"/>
    <d v="2025-11-24T00:00:00"/>
    <s v="2025"/>
    <n v="11"/>
    <x v="10"/>
    <d v="2025-11-30T00:00:00"/>
    <n v="6"/>
    <s v="CUST7392"/>
    <s v="Biju Sur"/>
    <x v="1"/>
    <n v="33"/>
    <s v="Senior"/>
    <s v="Chennai"/>
    <x v="6"/>
    <x v="1"/>
    <x v="2"/>
    <x v="12"/>
    <n v="4"/>
    <n v="25000"/>
    <n v="15"/>
    <x v="109"/>
    <x v="1"/>
    <n v="23228"/>
    <n v="0.2732705882352941"/>
    <x v="0"/>
    <s v="UPI"/>
    <n v="1"/>
    <s v="No"/>
  </r>
  <r>
    <s v="ORD00012"/>
    <d v="2025-12-15T00:00:00"/>
    <s v="2025"/>
    <n v="12"/>
    <x v="11"/>
    <d v="2025-12-16T00:00:00"/>
    <n v="1"/>
    <s v="CUST5889"/>
    <s v="Himmat Dasgupta"/>
    <x v="0"/>
    <n v="27"/>
    <s v="Senior"/>
    <s v="Ahmedabad"/>
    <x v="5"/>
    <x v="3"/>
    <x v="2"/>
    <x v="12"/>
    <n v="1"/>
    <n v="25000"/>
    <n v="20"/>
    <x v="245"/>
    <x v="1"/>
    <n v="6730.91"/>
    <n v="0.3365455"/>
    <x v="0"/>
    <s v="UPI"/>
    <n v="1"/>
    <s v="No"/>
  </r>
  <r>
    <s v="ORD00018"/>
    <d v="2025-12-09T00:00:00"/>
    <s v="2025"/>
    <n v="12"/>
    <x v="11"/>
    <d v="2025-12-10T00:00:00"/>
    <n v="1"/>
    <s v="CUST7596"/>
    <s v="Vanya Bawa"/>
    <x v="1"/>
    <n v="24"/>
    <s v="Senior"/>
    <s v="Mumbai"/>
    <x v="7"/>
    <x v="3"/>
    <x v="2"/>
    <x v="15"/>
    <n v="8"/>
    <n v="15000"/>
    <n v="5"/>
    <x v="277"/>
    <x v="1"/>
    <n v="34466.92"/>
    <n v="0.30234140350877192"/>
    <x v="2"/>
    <s v="UPI"/>
    <n v="3"/>
    <s v="No"/>
  </r>
  <r>
    <s v="ORD00023"/>
    <d v="2024-12-20T00:00:00"/>
    <s v="2024"/>
    <n v="12"/>
    <x v="11"/>
    <d v="2024-12-25T00:00:00"/>
    <n v="5"/>
    <s v="CUST2343"/>
    <s v="Advika Tank"/>
    <x v="1"/>
    <n v="60"/>
    <s v="Senior"/>
    <s v="Kolkata"/>
    <x v="3"/>
    <x v="2"/>
    <x v="0"/>
    <x v="11"/>
    <n v="6"/>
    <n v="4000"/>
    <n v="10"/>
    <x v="149"/>
    <x v="1"/>
    <n v="8175.8"/>
    <n v="0.37850925925925927"/>
    <x v="0"/>
    <s v="Card"/>
    <n v="3"/>
    <s v="No"/>
  </r>
  <r>
    <s v="ORD00038"/>
    <d v="2025-12-12T00:00:00"/>
    <s v="2025"/>
    <n v="12"/>
    <x v="11"/>
    <d v="2025-12-15T00:00:00"/>
    <n v="3"/>
    <s v="CUST4680"/>
    <s v="Pranay Dhingra"/>
    <x v="0"/>
    <n v="27"/>
    <s v="Senior"/>
    <s v="Hyderabad"/>
    <x v="10"/>
    <x v="1"/>
    <x v="1"/>
    <x v="10"/>
    <n v="8"/>
    <n v="25000"/>
    <n v="20"/>
    <x v="145"/>
    <x v="1"/>
    <n v="24414.69"/>
    <n v="0.15259181249999998"/>
    <x v="1"/>
    <s v="Cash"/>
    <n v="1"/>
    <s v="No"/>
  </r>
  <r>
    <s v="ORD00040"/>
    <d v="2025-12-15T00:00:00"/>
    <s v="2025"/>
    <n v="12"/>
    <x v="11"/>
    <d v="2025-12-22T00:00:00"/>
    <n v="7"/>
    <s v="CUST2988"/>
    <s v="Onkar Thaman"/>
    <x v="1"/>
    <n v="26"/>
    <s v="Senior"/>
    <s v="Jaipur"/>
    <x v="2"/>
    <x v="0"/>
    <x v="0"/>
    <x v="11"/>
    <n v="6"/>
    <n v="4000"/>
    <n v="15"/>
    <x v="182"/>
    <x v="1"/>
    <n v="4805.66"/>
    <n v="0.23557156862745096"/>
    <x v="1"/>
    <s v="UPI"/>
    <n v="5"/>
    <s v="No"/>
  </r>
  <r>
    <s v="ORD00043"/>
    <d v="2024-12-13T00:00:00"/>
    <s v="2024"/>
    <n v="12"/>
    <x v="11"/>
    <d v="2024-12-18T00:00:00"/>
    <n v="5"/>
    <s v="CUST8633"/>
    <s v="Pari Thakur"/>
    <x v="1"/>
    <n v="21"/>
    <s v="Senior"/>
    <s v="Mumbai"/>
    <x v="7"/>
    <x v="3"/>
    <x v="3"/>
    <x v="22"/>
    <n v="1"/>
    <n v="300"/>
    <n v="20"/>
    <x v="188"/>
    <x v="0"/>
    <n v="76.05"/>
    <n v="0.31687499999999996"/>
    <x v="0"/>
    <s v="UPI"/>
    <n v="1"/>
    <s v="No"/>
  </r>
  <r>
    <s v="ORD00046"/>
    <d v="2024-12-25T00:00:00"/>
    <s v="2024"/>
    <n v="12"/>
    <x v="11"/>
    <d v="2024-12-28T00:00:00"/>
    <n v="3"/>
    <s v="CUST4467"/>
    <s v="Darshit Chatterjee"/>
    <x v="1"/>
    <n v="38"/>
    <s v="Senior"/>
    <s v="Ahmedabad"/>
    <x v="5"/>
    <x v="3"/>
    <x v="3"/>
    <x v="17"/>
    <n v="7"/>
    <n v="450"/>
    <n v="10"/>
    <x v="494"/>
    <x v="0"/>
    <n v="447.31"/>
    <n v="0.15778130511463845"/>
    <x v="1"/>
    <s v="Card"/>
    <n v="4"/>
    <s v="Yes"/>
  </r>
  <r>
    <s v="ORD00047"/>
    <d v="2025-12-02T00:00:00"/>
    <s v="2025"/>
    <n v="12"/>
    <x v="11"/>
    <d v="2025-12-05T00:00:00"/>
    <n v="3"/>
    <s v="CUST4673"/>
    <s v="Himmat Sankar"/>
    <x v="0"/>
    <n v="59"/>
    <s v="Senior"/>
    <s v="Hyderabad"/>
    <x v="10"/>
    <x v="1"/>
    <x v="1"/>
    <x v="10"/>
    <n v="4"/>
    <n v="25000"/>
    <n v="0"/>
    <x v="55"/>
    <x v="1"/>
    <n v="23253.25"/>
    <n v="0.2325325"/>
    <x v="1"/>
    <s v="Card"/>
    <n v="2"/>
    <s v="No"/>
  </r>
  <r>
    <s v="ORD00049"/>
    <d v="2025-12-30T00:00:00"/>
    <s v="2025"/>
    <n v="12"/>
    <x v="11"/>
    <d v="2026-01-05T00:00:00"/>
    <n v="6"/>
    <s v="CUST7149"/>
    <s v="Riaan Mangal"/>
    <x v="1"/>
    <n v="63"/>
    <s v="Senior"/>
    <s v="Mumbai"/>
    <x v="7"/>
    <x v="3"/>
    <x v="1"/>
    <x v="18"/>
    <n v="4"/>
    <n v="18000"/>
    <n v="0"/>
    <x v="202"/>
    <x v="1"/>
    <n v="14830.74"/>
    <n v="0.20598249999999999"/>
    <x v="1"/>
    <s v="Card"/>
    <n v="3"/>
    <s v="No"/>
  </r>
  <r>
    <s v="ORD00060"/>
    <d v="2025-12-12T00:00:00"/>
    <s v="2025"/>
    <n v="12"/>
    <x v="11"/>
    <d v="2025-12-17T00:00:00"/>
    <n v="5"/>
    <s v="CUST7818"/>
    <s v="Faiyaz Borra"/>
    <x v="0"/>
    <n v="51"/>
    <s v="Senior"/>
    <s v="Delhi"/>
    <x v="4"/>
    <x v="0"/>
    <x v="3"/>
    <x v="22"/>
    <n v="5"/>
    <n v="300"/>
    <n v="20"/>
    <x v="157"/>
    <x v="0"/>
    <n v="124.19"/>
    <n v="0.10349166666666666"/>
    <x v="2"/>
    <s v="Cash"/>
    <n v="3"/>
    <s v="No"/>
  </r>
  <r>
    <s v="ORD00070"/>
    <d v="2024-12-31T00:00:00"/>
    <s v="2024"/>
    <n v="12"/>
    <x v="11"/>
    <d v="2025-01-01T00:00:00"/>
    <n v="1"/>
    <s v="CUST7684"/>
    <s v="Lakshay Devan"/>
    <x v="0"/>
    <n v="32"/>
    <s v="Senior"/>
    <s v="Bengaluru"/>
    <x v="1"/>
    <x v="1"/>
    <x v="3"/>
    <x v="6"/>
    <n v="3"/>
    <n v="1200"/>
    <n v="15"/>
    <x v="178"/>
    <x v="0"/>
    <n v="378.13"/>
    <n v="0.1235718954248366"/>
    <x v="0"/>
    <s v="UPI"/>
    <n v="3"/>
    <s v="No"/>
  </r>
  <r>
    <s v="ORD00082"/>
    <d v="2024-12-15T00:00:00"/>
    <s v="2024"/>
    <n v="12"/>
    <x v="11"/>
    <d v="2024-12-22T00:00:00"/>
    <n v="7"/>
    <s v="CUST5689"/>
    <s v="Rasha Edwin"/>
    <x v="0"/>
    <n v="56"/>
    <s v="Senior"/>
    <s v="Ahmedabad"/>
    <x v="5"/>
    <x v="3"/>
    <x v="2"/>
    <x v="15"/>
    <n v="5"/>
    <n v="15000"/>
    <n v="25"/>
    <x v="14"/>
    <x v="1"/>
    <n v="10437.07"/>
    <n v="0.1855479111111111"/>
    <x v="1"/>
    <s v="Cash"/>
    <n v="2"/>
    <s v="No"/>
  </r>
  <r>
    <s v="ORD00083"/>
    <d v="2024-12-21T00:00:00"/>
    <s v="2024"/>
    <n v="12"/>
    <x v="11"/>
    <d v="2024-12-22T00:00:00"/>
    <n v="1"/>
    <s v="CUST6061"/>
    <s v="Nirvaan Rout"/>
    <x v="1"/>
    <n v="20"/>
    <s v="Teen"/>
    <s v="Kolkata"/>
    <x v="3"/>
    <x v="2"/>
    <x v="4"/>
    <x v="9"/>
    <n v="2"/>
    <n v="1800"/>
    <n v="10"/>
    <x v="271"/>
    <x v="0"/>
    <n v="1087.5"/>
    <n v="0.33564814814814814"/>
    <x v="2"/>
    <s v="Cash"/>
    <n v="4"/>
    <s v="No"/>
  </r>
  <r>
    <s v="ORD00112"/>
    <d v="2025-12-10T00:00:00"/>
    <s v="2025"/>
    <n v="12"/>
    <x v="11"/>
    <d v="2025-12-11T00:00:00"/>
    <n v="1"/>
    <s v="CUST8381"/>
    <s v="Pranay Dube"/>
    <x v="0"/>
    <n v="39"/>
    <s v="Senior"/>
    <s v="Patna"/>
    <x v="9"/>
    <x v="2"/>
    <x v="1"/>
    <x v="18"/>
    <n v="3"/>
    <n v="18000"/>
    <n v="0"/>
    <x v="79"/>
    <x v="1"/>
    <n v="19617.64"/>
    <n v="0.36328962962962963"/>
    <x v="1"/>
    <s v="Cash"/>
    <n v="4"/>
    <s v="No"/>
  </r>
  <r>
    <s v="ORD00117"/>
    <d v="2025-12-01T00:00:00"/>
    <s v="2025"/>
    <n v="12"/>
    <x v="11"/>
    <d v="2025-12-03T00:00:00"/>
    <n v="2"/>
    <s v="CUST3253"/>
    <s v="Samarth Ratta"/>
    <x v="0"/>
    <n v="22"/>
    <s v="Senior"/>
    <s v="Pune"/>
    <x v="7"/>
    <x v="3"/>
    <x v="1"/>
    <x v="18"/>
    <n v="1"/>
    <n v="18000"/>
    <n v="25"/>
    <x v="49"/>
    <x v="1"/>
    <n v="4483.79"/>
    <n v="0.33213259259259259"/>
    <x v="0"/>
    <s v="Card"/>
    <n v="5"/>
    <s v="No"/>
  </r>
  <r>
    <s v="ORD00125"/>
    <d v="2025-12-27T00:00:00"/>
    <s v="2025"/>
    <n v="12"/>
    <x v="11"/>
    <d v="2026-01-01T00:00:00"/>
    <n v="5"/>
    <s v="CUST4963"/>
    <s v="Hazel Rajagopalan"/>
    <x v="0"/>
    <n v="36"/>
    <s v="Senior"/>
    <s v="Delhi"/>
    <x v="4"/>
    <x v="0"/>
    <x v="1"/>
    <x v="18"/>
    <n v="6"/>
    <n v="18000"/>
    <n v="5"/>
    <x v="471"/>
    <x v="1"/>
    <n v="25677.47"/>
    <n v="0.250267738791423"/>
    <x v="2"/>
    <s v="Cash"/>
    <n v="2"/>
    <s v="No"/>
  </r>
  <r>
    <s v="ORD00134"/>
    <d v="2025-12-22T00:00:00"/>
    <s v="2025"/>
    <n v="12"/>
    <x v="11"/>
    <d v="2025-12-27T00:00:00"/>
    <n v="5"/>
    <s v="CUST3513"/>
    <s v="Kismat Sastry"/>
    <x v="1"/>
    <n v="41"/>
    <s v="Senior"/>
    <s v="Ahmedabad"/>
    <x v="5"/>
    <x v="3"/>
    <x v="3"/>
    <x v="6"/>
    <n v="3"/>
    <n v="1200"/>
    <n v="20"/>
    <x v="86"/>
    <x v="0"/>
    <n v="926.11"/>
    <n v="0.32156597222222222"/>
    <x v="2"/>
    <s v="Card"/>
    <n v="3"/>
    <s v="No"/>
  </r>
  <r>
    <s v="ORD00143"/>
    <d v="2024-12-03T00:00:00"/>
    <s v="2024"/>
    <n v="12"/>
    <x v="11"/>
    <d v="2024-12-07T00:00:00"/>
    <n v="4"/>
    <s v="CUST1496"/>
    <s v="Ivana Chauhan"/>
    <x v="1"/>
    <n v="58"/>
    <s v="Senior"/>
    <s v="Lucknow"/>
    <x v="0"/>
    <x v="0"/>
    <x v="4"/>
    <x v="8"/>
    <n v="8"/>
    <n v="3500"/>
    <n v="5"/>
    <x v="78"/>
    <x v="1"/>
    <n v="4478.3500000000004"/>
    <n v="0.16835902255639099"/>
    <x v="2"/>
    <s v="Cash"/>
    <n v="4"/>
    <s v="No"/>
  </r>
  <r>
    <s v="ORD00152"/>
    <d v="2024-12-19T00:00:00"/>
    <s v="2024"/>
    <n v="12"/>
    <x v="11"/>
    <d v="2024-12-22T00:00:00"/>
    <n v="3"/>
    <s v="CUST9311"/>
    <s v="Ehsaan Khanna"/>
    <x v="1"/>
    <n v="63"/>
    <s v="Senior"/>
    <s v="Kolkata"/>
    <x v="3"/>
    <x v="2"/>
    <x v="4"/>
    <x v="13"/>
    <n v="1"/>
    <n v="4500"/>
    <n v="10"/>
    <x v="24"/>
    <x v="0"/>
    <n v="1352.97"/>
    <n v="0.33406666666666668"/>
    <x v="1"/>
    <s v="UPI"/>
    <n v="1"/>
    <s v="No"/>
  </r>
  <r>
    <s v="ORD00158"/>
    <d v="2024-12-03T00:00:00"/>
    <s v="2024"/>
    <n v="12"/>
    <x v="11"/>
    <d v="2024-12-08T00:00:00"/>
    <n v="5"/>
    <s v="CUST7220"/>
    <s v="Mahika Khanna"/>
    <x v="1"/>
    <n v="40"/>
    <s v="Senior"/>
    <s v="Chennai"/>
    <x v="6"/>
    <x v="1"/>
    <x v="4"/>
    <x v="16"/>
    <n v="5"/>
    <n v="800"/>
    <n v="25"/>
    <x v="16"/>
    <x v="0"/>
    <n v="1267.02"/>
    <n v="0.42233999999999999"/>
    <x v="1"/>
    <s v="UPI"/>
    <n v="4"/>
    <s v="No"/>
  </r>
  <r>
    <s v="ORD00163"/>
    <d v="2024-12-26T00:00:00"/>
    <s v="2024"/>
    <n v="12"/>
    <x v="11"/>
    <d v="2024-12-31T00:00:00"/>
    <n v="5"/>
    <s v="CUST2758"/>
    <s v="Ojas Contractor"/>
    <x v="1"/>
    <n v="36"/>
    <s v="Senior"/>
    <s v="Jaipur"/>
    <x v="2"/>
    <x v="0"/>
    <x v="0"/>
    <x v="11"/>
    <n v="8"/>
    <n v="4000"/>
    <n v="5"/>
    <x v="463"/>
    <x v="1"/>
    <n v="4624.72"/>
    <n v="0.15212894736842106"/>
    <x v="2"/>
    <s v="UPI"/>
    <n v="4"/>
    <s v="No"/>
  </r>
  <r>
    <s v="ORD00165"/>
    <d v="2025-12-15T00:00:00"/>
    <s v="2025"/>
    <n v="12"/>
    <x v="11"/>
    <d v="2025-12-22T00:00:00"/>
    <n v="7"/>
    <s v="CUST8007"/>
    <s v="Nakul Sibal"/>
    <x v="1"/>
    <n v="23"/>
    <s v="Senior"/>
    <s v="Delhi"/>
    <x v="4"/>
    <x v="0"/>
    <x v="1"/>
    <x v="10"/>
    <n v="3"/>
    <n v="25000"/>
    <n v="15"/>
    <x v="153"/>
    <x v="1"/>
    <n v="21467.14"/>
    <n v="0.33673945098039215"/>
    <x v="0"/>
    <s v="Card"/>
    <n v="2"/>
    <s v="Yes"/>
  </r>
  <r>
    <s v="ORD00171"/>
    <d v="2025-12-11T00:00:00"/>
    <s v="2025"/>
    <n v="12"/>
    <x v="11"/>
    <d v="2025-12-17T00:00:00"/>
    <n v="6"/>
    <s v="CUST6049"/>
    <s v="Samarth Lad"/>
    <x v="0"/>
    <n v="43"/>
    <s v="Senior"/>
    <s v="Pune"/>
    <x v="7"/>
    <x v="3"/>
    <x v="1"/>
    <x v="10"/>
    <n v="2"/>
    <n v="25000"/>
    <n v="0"/>
    <x v="183"/>
    <x v="1"/>
    <n v="15085.3"/>
    <n v="0.30170599999999997"/>
    <x v="2"/>
    <s v="Card"/>
    <n v="1"/>
    <s v="No"/>
  </r>
  <r>
    <s v="ORD00175"/>
    <d v="2025-12-17T00:00:00"/>
    <s v="2025"/>
    <n v="12"/>
    <x v="11"/>
    <d v="2025-12-18T00:00:00"/>
    <n v="1"/>
    <s v="CUST7868"/>
    <s v="Mohanlal Hora"/>
    <x v="0"/>
    <n v="33"/>
    <s v="Senior"/>
    <s v="Mumbai"/>
    <x v="7"/>
    <x v="3"/>
    <x v="1"/>
    <x v="2"/>
    <n v="1"/>
    <n v="55000"/>
    <n v="15"/>
    <x v="378"/>
    <x v="1"/>
    <n v="11256.24"/>
    <n v="0.2407751871657754"/>
    <x v="2"/>
    <s v="UPI"/>
    <n v="1"/>
    <s v="No"/>
  </r>
  <r>
    <s v="ORD00183"/>
    <d v="2025-12-15T00:00:00"/>
    <s v="2025"/>
    <n v="12"/>
    <x v="11"/>
    <d v="2025-12-18T00:00:00"/>
    <n v="3"/>
    <s v="CUST6053"/>
    <s v="Shayak Borah"/>
    <x v="1"/>
    <n v="41"/>
    <s v="Senior"/>
    <s v="Lucknow"/>
    <x v="0"/>
    <x v="0"/>
    <x v="3"/>
    <x v="22"/>
    <n v="2"/>
    <n v="300"/>
    <n v="25"/>
    <x v="372"/>
    <x v="0"/>
    <n v="128.56"/>
    <n v="0.28568888888888888"/>
    <x v="0"/>
    <s v="UPI"/>
    <n v="3"/>
    <s v="No"/>
  </r>
  <r>
    <s v="ORD00186"/>
    <d v="2024-12-08T00:00:00"/>
    <s v="2024"/>
    <n v="12"/>
    <x v="11"/>
    <d v="2024-12-10T00:00:00"/>
    <n v="2"/>
    <s v="CUST9882"/>
    <s v="Kabir Karnik"/>
    <x v="0"/>
    <n v="51"/>
    <s v="Senior"/>
    <s v="Hyderabad"/>
    <x v="10"/>
    <x v="1"/>
    <x v="1"/>
    <x v="2"/>
    <n v="1"/>
    <n v="55000"/>
    <n v="15"/>
    <x v="378"/>
    <x v="1"/>
    <n v="18787.79"/>
    <n v="0.40187786096256689"/>
    <x v="2"/>
    <s v="Card"/>
    <n v="2"/>
    <s v="Yes"/>
  </r>
  <r>
    <s v="ORD00201"/>
    <d v="2025-12-03T00:00:00"/>
    <s v="2025"/>
    <n v="12"/>
    <x v="11"/>
    <d v="2025-12-06T00:00:00"/>
    <n v="3"/>
    <s v="CUST5775"/>
    <s v="Vihaan Zacharia"/>
    <x v="1"/>
    <n v="54"/>
    <s v="Senior"/>
    <s v="Mumbai"/>
    <x v="7"/>
    <x v="3"/>
    <x v="4"/>
    <x v="13"/>
    <n v="5"/>
    <n v="4500"/>
    <n v="15"/>
    <x v="207"/>
    <x v="1"/>
    <n v="6162.93"/>
    <n v="0.32224470588235293"/>
    <x v="1"/>
    <s v="Card"/>
    <n v="5"/>
    <s v="No"/>
  </r>
  <r>
    <s v="ORD00213"/>
    <d v="2025-12-25T00:00:00"/>
    <s v="2025"/>
    <n v="12"/>
    <x v="11"/>
    <d v="2025-12-29T00:00:00"/>
    <n v="4"/>
    <s v="CUST3258"/>
    <s v="Vihaan Anne"/>
    <x v="1"/>
    <n v="45"/>
    <s v="Senior"/>
    <s v="Chennai"/>
    <x v="6"/>
    <x v="1"/>
    <x v="3"/>
    <x v="21"/>
    <n v="3"/>
    <n v="60"/>
    <n v="20"/>
    <x v="281"/>
    <x v="0"/>
    <n v="56.39"/>
    <n v="0.39159722222222221"/>
    <x v="0"/>
    <s v="UPI"/>
    <n v="3"/>
    <s v="No"/>
  </r>
  <r>
    <s v="ORD00219"/>
    <d v="2025-12-26T00:00:00"/>
    <s v="2025"/>
    <n v="12"/>
    <x v="11"/>
    <d v="2025-12-29T00:00:00"/>
    <n v="3"/>
    <s v="CUST5794"/>
    <s v="Manjari Dara"/>
    <x v="1"/>
    <n v="54"/>
    <s v="Senior"/>
    <s v="Pune"/>
    <x v="7"/>
    <x v="3"/>
    <x v="0"/>
    <x v="0"/>
    <n v="3"/>
    <n v="2500"/>
    <n v="15"/>
    <x v="301"/>
    <x v="0"/>
    <n v="818.75"/>
    <n v="0.1284313725490196"/>
    <x v="2"/>
    <s v="Cash"/>
    <n v="3"/>
    <s v="No"/>
  </r>
  <r>
    <s v="ORD00224"/>
    <d v="2024-12-31T00:00:00"/>
    <s v="2024"/>
    <n v="12"/>
    <x v="11"/>
    <d v="2025-01-04T00:00:00"/>
    <n v="4"/>
    <s v="CUST1011"/>
    <s v="Zoya Luthra"/>
    <x v="1"/>
    <n v="30"/>
    <s v="Senior"/>
    <s v="Patna"/>
    <x v="9"/>
    <x v="2"/>
    <x v="2"/>
    <x v="14"/>
    <n v="3"/>
    <n v="30000"/>
    <n v="10"/>
    <x v="168"/>
    <x v="1"/>
    <n v="33803.81"/>
    <n v="0.41733098765432097"/>
    <x v="0"/>
    <s v="Cash"/>
    <n v="3"/>
    <s v="No"/>
  </r>
  <r>
    <s v="ORD00245"/>
    <d v="2025-12-13T00:00:00"/>
    <s v="2025"/>
    <n v="12"/>
    <x v="11"/>
    <d v="2025-12-17T00:00:00"/>
    <n v="4"/>
    <s v="CUST3141"/>
    <s v="Manjari Mangat"/>
    <x v="0"/>
    <n v="36"/>
    <s v="Senior"/>
    <s v="Pune"/>
    <x v="7"/>
    <x v="3"/>
    <x v="4"/>
    <x v="13"/>
    <n v="6"/>
    <n v="4500"/>
    <n v="10"/>
    <x v="235"/>
    <x v="1"/>
    <n v="7084.29"/>
    <n v="0.29153456790123455"/>
    <x v="2"/>
    <s v="Card"/>
    <n v="2"/>
    <s v="Yes"/>
  </r>
  <r>
    <s v="ORD00252"/>
    <d v="2024-12-13T00:00:00"/>
    <s v="2024"/>
    <n v="12"/>
    <x v="11"/>
    <d v="2024-12-14T00:00:00"/>
    <n v="1"/>
    <s v="CUST5026"/>
    <s v="Sara Agrawal"/>
    <x v="1"/>
    <n v="49"/>
    <s v="Senior"/>
    <s v="Delhi"/>
    <x v="4"/>
    <x v="0"/>
    <x v="0"/>
    <x v="4"/>
    <n v="1"/>
    <n v="3200"/>
    <n v="0"/>
    <x v="254"/>
    <x v="0"/>
    <n v="1126.6500000000001"/>
    <n v="0.35207812500000002"/>
    <x v="1"/>
    <s v="Cash"/>
    <n v="2"/>
    <s v="No"/>
  </r>
  <r>
    <s v="ORD00259"/>
    <d v="2025-12-27T00:00:00"/>
    <s v="2025"/>
    <n v="12"/>
    <x v="11"/>
    <d v="2025-12-30T00:00:00"/>
    <n v="3"/>
    <s v="CUST3235"/>
    <s v="Rati Kale"/>
    <x v="0"/>
    <n v="64"/>
    <s v="Senior"/>
    <s v="Delhi"/>
    <x v="4"/>
    <x v="0"/>
    <x v="3"/>
    <x v="17"/>
    <n v="3"/>
    <n v="450"/>
    <n v="25"/>
    <x v="469"/>
    <x v="0"/>
    <n v="112.33"/>
    <n v="0.11094320987654321"/>
    <x v="2"/>
    <s v="Cash"/>
    <n v="5"/>
    <s v="No"/>
  </r>
  <r>
    <s v="ORD00265"/>
    <d v="2025-12-16T00:00:00"/>
    <s v="2025"/>
    <n v="12"/>
    <x v="11"/>
    <d v="2025-12-18T00:00:00"/>
    <n v="2"/>
    <s v="CUST2228"/>
    <s v="Saira Subramaniam"/>
    <x v="0"/>
    <n v="39"/>
    <s v="Senior"/>
    <s v="Kolkata"/>
    <x v="3"/>
    <x v="2"/>
    <x v="0"/>
    <x v="4"/>
    <n v="1"/>
    <n v="3200"/>
    <n v="15"/>
    <x v="154"/>
    <x v="0"/>
    <n v="326.79000000000002"/>
    <n v="0.12014338235294118"/>
    <x v="0"/>
    <s v="Card"/>
    <n v="2"/>
    <s v="No"/>
  </r>
  <r>
    <s v="ORD00275"/>
    <d v="2024-12-07T00:00:00"/>
    <s v="2024"/>
    <n v="12"/>
    <x v="11"/>
    <d v="2024-12-11T00:00:00"/>
    <n v="4"/>
    <s v="CUST5327"/>
    <s v="Vedika Khurana"/>
    <x v="1"/>
    <n v="59"/>
    <s v="Senior"/>
    <s v="Jaipur"/>
    <x v="2"/>
    <x v="0"/>
    <x v="0"/>
    <x v="11"/>
    <n v="8"/>
    <n v="4000"/>
    <n v="0"/>
    <x v="25"/>
    <x v="1"/>
    <n v="12471.36"/>
    <n v="0.38973000000000002"/>
    <x v="1"/>
    <s v="Cash"/>
    <n v="4"/>
    <s v="No"/>
  </r>
  <r>
    <s v="ORD00305"/>
    <d v="2024-12-21T00:00:00"/>
    <s v="2024"/>
    <n v="12"/>
    <x v="11"/>
    <d v="2024-12-22T00:00:00"/>
    <n v="1"/>
    <s v="CUST3171"/>
    <s v="Vaibhav Tandon"/>
    <x v="0"/>
    <n v="28"/>
    <s v="Senior"/>
    <s v="Bengaluru"/>
    <x v="1"/>
    <x v="1"/>
    <x v="3"/>
    <x v="21"/>
    <n v="8"/>
    <n v="60"/>
    <n v="20"/>
    <x v="411"/>
    <x v="0"/>
    <n v="81.62"/>
    <n v="0.21255208333333334"/>
    <x v="0"/>
    <s v="Cash"/>
    <n v="2"/>
    <s v="No"/>
  </r>
  <r>
    <s v="ORD00325"/>
    <d v="2024-12-01T00:00:00"/>
    <s v="2024"/>
    <n v="12"/>
    <x v="11"/>
    <d v="2024-12-06T00:00:00"/>
    <n v="5"/>
    <s v="CUST4603"/>
    <s v="Neysa Chandra"/>
    <x v="0"/>
    <n v="51"/>
    <s v="Senior"/>
    <s v="Bengaluru"/>
    <x v="1"/>
    <x v="1"/>
    <x v="0"/>
    <x v="19"/>
    <n v="7"/>
    <n v="1200"/>
    <n v="20"/>
    <x v="118"/>
    <x v="0"/>
    <n v="1760.89"/>
    <n v="0.26203720238095241"/>
    <x v="2"/>
    <s v="Cash"/>
    <n v="1"/>
    <s v="No"/>
  </r>
  <r>
    <s v="ORD00336"/>
    <d v="2025-12-28T00:00:00"/>
    <s v="2025"/>
    <n v="12"/>
    <x v="11"/>
    <d v="2026-01-04T00:00:00"/>
    <n v="7"/>
    <s v="CUST1891"/>
    <s v="Zeeshan Shetty"/>
    <x v="1"/>
    <n v="59"/>
    <s v="Senior"/>
    <s v="Lucknow"/>
    <x v="0"/>
    <x v="0"/>
    <x v="1"/>
    <x v="5"/>
    <n v="2"/>
    <n v="2000"/>
    <n v="10"/>
    <x v="11"/>
    <x v="0"/>
    <n v="1496.26"/>
    <n v="0.41562777777777776"/>
    <x v="0"/>
    <s v="UPI"/>
    <n v="5"/>
    <s v="No"/>
  </r>
  <r>
    <s v="ORD00359"/>
    <d v="2025-12-11T00:00:00"/>
    <s v="2025"/>
    <n v="12"/>
    <x v="11"/>
    <d v="2025-12-17T00:00:00"/>
    <n v="6"/>
    <s v="CUST9536"/>
    <s v="Lagan Krishnamurthy"/>
    <x v="1"/>
    <n v="63"/>
    <s v="Senior"/>
    <s v="Kolkata"/>
    <x v="3"/>
    <x v="2"/>
    <x v="1"/>
    <x v="10"/>
    <n v="8"/>
    <n v="25000"/>
    <n v="15"/>
    <x v="156"/>
    <x v="1"/>
    <n v="75862.73"/>
    <n v="0.44625135294117646"/>
    <x v="2"/>
    <s v="Cash"/>
    <n v="5"/>
    <s v="No"/>
  </r>
  <r>
    <s v="ORD00382"/>
    <d v="2025-12-01T00:00:00"/>
    <s v="2025"/>
    <n v="12"/>
    <x v="11"/>
    <d v="2025-12-06T00:00:00"/>
    <n v="5"/>
    <s v="CUST6073"/>
    <s v="Pari Jayaraman"/>
    <x v="1"/>
    <n v="48"/>
    <s v="Senior"/>
    <s v="Lucknow"/>
    <x v="0"/>
    <x v="0"/>
    <x v="2"/>
    <x v="3"/>
    <n v="8"/>
    <n v="7000"/>
    <n v="10"/>
    <x v="437"/>
    <x v="1"/>
    <n v="16227.58"/>
    <n v="0.32197579365079365"/>
    <x v="2"/>
    <s v="Card"/>
    <n v="3"/>
    <s v="No"/>
  </r>
  <r>
    <s v="ORD00390"/>
    <d v="2025-12-16T00:00:00"/>
    <s v="2025"/>
    <n v="12"/>
    <x v="11"/>
    <d v="2025-12-21T00:00:00"/>
    <n v="5"/>
    <s v="CUST4415"/>
    <s v="Shray Sarkar"/>
    <x v="1"/>
    <n v="42"/>
    <s v="Senior"/>
    <s v="Bhubaneswar"/>
    <x v="8"/>
    <x v="2"/>
    <x v="4"/>
    <x v="8"/>
    <n v="3"/>
    <n v="3500"/>
    <n v="25"/>
    <x v="135"/>
    <x v="0"/>
    <n v="1536.55"/>
    <n v="0.1951174603174603"/>
    <x v="0"/>
    <s v="UPI"/>
    <n v="5"/>
    <s v="No"/>
  </r>
  <r>
    <s v="ORD00393"/>
    <d v="2024-12-03T00:00:00"/>
    <s v="2024"/>
    <n v="12"/>
    <x v="11"/>
    <d v="2024-12-08T00:00:00"/>
    <n v="5"/>
    <s v="CUST6544"/>
    <s v="Trisha Sachdev"/>
    <x v="0"/>
    <n v="21"/>
    <s v="Senior"/>
    <s v="Ahmedabad"/>
    <x v="5"/>
    <x v="3"/>
    <x v="2"/>
    <x v="12"/>
    <n v="2"/>
    <n v="25000"/>
    <n v="5"/>
    <x v="83"/>
    <x v="1"/>
    <n v="13264.61"/>
    <n v="0.27925494736842105"/>
    <x v="1"/>
    <s v="UPI"/>
    <n v="3"/>
    <s v="No"/>
  </r>
  <r>
    <s v="ORD00394"/>
    <d v="2025-12-17T00:00:00"/>
    <s v="2025"/>
    <n v="12"/>
    <x v="11"/>
    <d v="2025-12-24T00:00:00"/>
    <n v="7"/>
    <s v="CUST8187"/>
    <s v="Vanya Buch"/>
    <x v="0"/>
    <n v="19"/>
    <s v="Teen"/>
    <s v="Patna"/>
    <x v="9"/>
    <x v="2"/>
    <x v="3"/>
    <x v="17"/>
    <n v="3"/>
    <n v="450"/>
    <n v="10"/>
    <x v="393"/>
    <x v="0"/>
    <n v="164.59"/>
    <n v="0.13546502057613169"/>
    <x v="1"/>
    <s v="UPI"/>
    <n v="4"/>
    <s v="No"/>
  </r>
  <r>
    <s v="ORD00396"/>
    <d v="2025-12-20T00:00:00"/>
    <s v="2025"/>
    <n v="12"/>
    <x v="11"/>
    <d v="2025-12-21T00:00:00"/>
    <n v="1"/>
    <s v="CUST9702"/>
    <s v="Kiaan Tiwari"/>
    <x v="0"/>
    <n v="46"/>
    <s v="Senior"/>
    <s v="Pune"/>
    <x v="7"/>
    <x v="3"/>
    <x v="4"/>
    <x v="24"/>
    <n v="6"/>
    <n v="1200"/>
    <n v="15"/>
    <x v="56"/>
    <x v="0"/>
    <n v="2752.46"/>
    <n v="0.44974836601307189"/>
    <x v="2"/>
    <s v="Card"/>
    <n v="5"/>
    <s v="No"/>
  </r>
  <r>
    <s v="ORD00401"/>
    <d v="2024-12-01T00:00:00"/>
    <s v="2024"/>
    <n v="12"/>
    <x v="11"/>
    <d v="2024-12-08T00:00:00"/>
    <n v="7"/>
    <s v="CUST1955"/>
    <s v="Alisha Dalal"/>
    <x v="1"/>
    <n v="51"/>
    <s v="Senior"/>
    <s v="Hyderabad"/>
    <x v="10"/>
    <x v="1"/>
    <x v="1"/>
    <x v="5"/>
    <n v="2"/>
    <n v="2000"/>
    <n v="5"/>
    <x v="323"/>
    <x v="0"/>
    <n v="432.42"/>
    <n v="0.11379473684210527"/>
    <x v="2"/>
    <s v="Cash"/>
    <n v="1"/>
    <s v="No"/>
  </r>
  <r>
    <s v="ORD00423"/>
    <d v="2024-12-03T00:00:00"/>
    <s v="2024"/>
    <n v="12"/>
    <x v="11"/>
    <d v="2024-12-09T00:00:00"/>
    <n v="6"/>
    <s v="CUST3589"/>
    <s v="Adah Ravel"/>
    <x v="1"/>
    <n v="22"/>
    <s v="Senior"/>
    <s v="Lucknow"/>
    <x v="0"/>
    <x v="0"/>
    <x v="0"/>
    <x v="0"/>
    <n v="3"/>
    <n v="2500"/>
    <n v="10"/>
    <x v="302"/>
    <x v="0"/>
    <n v="1054.1300000000001"/>
    <n v="0.15616740740740742"/>
    <x v="0"/>
    <s v="UPI"/>
    <n v="2"/>
    <s v="No"/>
  </r>
  <r>
    <s v="ORD00439"/>
    <d v="2024-12-21T00:00:00"/>
    <s v="2024"/>
    <n v="12"/>
    <x v="11"/>
    <d v="2024-12-23T00:00:00"/>
    <n v="2"/>
    <s v="CUST4425"/>
    <s v="Taran Bava"/>
    <x v="0"/>
    <n v="24"/>
    <s v="Senior"/>
    <s v="Kolkata"/>
    <x v="3"/>
    <x v="2"/>
    <x v="0"/>
    <x v="0"/>
    <n v="8"/>
    <n v="2500"/>
    <n v="25"/>
    <x v="107"/>
    <x v="1"/>
    <n v="3134.57"/>
    <n v="0.20897133333333334"/>
    <x v="0"/>
    <s v="UPI"/>
    <n v="3"/>
    <s v="No"/>
  </r>
  <r>
    <s v="ORD00450"/>
    <d v="2024-12-22T00:00:00"/>
    <s v="2024"/>
    <n v="12"/>
    <x v="11"/>
    <d v="2024-12-24T00:00:00"/>
    <n v="2"/>
    <s v="CUST6257"/>
    <s v="Ela Tara"/>
    <x v="0"/>
    <n v="30"/>
    <s v="Senior"/>
    <s v="Pune"/>
    <x v="7"/>
    <x v="3"/>
    <x v="4"/>
    <x v="24"/>
    <n v="6"/>
    <n v="1200"/>
    <n v="15"/>
    <x v="56"/>
    <x v="0"/>
    <n v="1316.45"/>
    <n v="0.2151062091503268"/>
    <x v="0"/>
    <s v="Card"/>
    <n v="3"/>
    <s v="No"/>
  </r>
  <r>
    <s v="ORD00475"/>
    <d v="2025-12-06T00:00:00"/>
    <s v="2025"/>
    <n v="12"/>
    <x v="11"/>
    <d v="2025-12-13T00:00:00"/>
    <n v="7"/>
    <s v="CUST8122"/>
    <s v="Parinaaz Soman"/>
    <x v="0"/>
    <n v="36"/>
    <s v="Senior"/>
    <s v="Jaipur"/>
    <x v="2"/>
    <x v="0"/>
    <x v="3"/>
    <x v="17"/>
    <n v="1"/>
    <n v="450"/>
    <n v="0"/>
    <x v="372"/>
    <x v="0"/>
    <n v="57.96"/>
    <n v="0.1288"/>
    <x v="0"/>
    <s v="Cash"/>
    <n v="3"/>
    <s v="No"/>
  </r>
  <r>
    <s v="ORD00477"/>
    <d v="2024-12-05T00:00:00"/>
    <s v="2024"/>
    <n v="12"/>
    <x v="11"/>
    <d v="2024-12-10T00:00:00"/>
    <n v="5"/>
    <s v="CUST6528"/>
    <s v="Emir Bala"/>
    <x v="0"/>
    <n v="38"/>
    <s v="Senior"/>
    <s v="Lucknow"/>
    <x v="0"/>
    <x v="0"/>
    <x v="1"/>
    <x v="2"/>
    <n v="2"/>
    <n v="55000"/>
    <n v="0"/>
    <x v="155"/>
    <x v="1"/>
    <n v="33666.92"/>
    <n v="0.30606290909090905"/>
    <x v="0"/>
    <s v="UPI"/>
    <n v="5"/>
    <s v="No"/>
  </r>
  <r>
    <s v="ORD00479"/>
    <d v="2024-12-17T00:00:00"/>
    <s v="2024"/>
    <n v="12"/>
    <x v="11"/>
    <d v="2024-12-23T00:00:00"/>
    <n v="6"/>
    <s v="CUST2965"/>
    <s v="Vivaan Anand"/>
    <x v="0"/>
    <n v="56"/>
    <s v="Senior"/>
    <s v="Chennai"/>
    <x v="6"/>
    <x v="1"/>
    <x v="3"/>
    <x v="21"/>
    <n v="3"/>
    <n v="60"/>
    <n v="0"/>
    <x v="280"/>
    <x v="0"/>
    <n v="37.17"/>
    <n v="0.20650000000000002"/>
    <x v="1"/>
    <s v="Card"/>
    <n v="3"/>
    <s v="No"/>
  </r>
  <r>
    <s v="ORD00496"/>
    <d v="2025-12-01T00:00:00"/>
    <s v="2025"/>
    <n v="12"/>
    <x v="11"/>
    <d v="2025-12-02T00:00:00"/>
    <n v="1"/>
    <s v="CUST6929"/>
    <s v="Riya Soman"/>
    <x v="0"/>
    <n v="47"/>
    <s v="Senior"/>
    <s v="Bhubaneswar"/>
    <x v="8"/>
    <x v="2"/>
    <x v="2"/>
    <x v="14"/>
    <n v="1"/>
    <n v="30000"/>
    <n v="5"/>
    <x v="131"/>
    <x v="1"/>
    <n v="11701.03"/>
    <n v="0.41056245614035092"/>
    <x v="0"/>
    <s v="UPI"/>
    <n v="2"/>
    <s v="No"/>
  </r>
  <r>
    <s v="ORD00501"/>
    <d v="2024-12-29T00:00:00"/>
    <s v="2024"/>
    <n v="12"/>
    <x v="11"/>
    <d v="2025-01-01T00:00:00"/>
    <n v="3"/>
    <s v="CUST5418"/>
    <s v="Veer Dora"/>
    <x v="0"/>
    <n v="39"/>
    <s v="Senior"/>
    <s v="Chennai"/>
    <x v="6"/>
    <x v="1"/>
    <x v="1"/>
    <x v="18"/>
    <n v="1"/>
    <n v="18000"/>
    <n v="10"/>
    <x v="404"/>
    <x v="1"/>
    <n v="6516.04"/>
    <n v="0.40222469135802469"/>
    <x v="2"/>
    <s v="UPI"/>
    <n v="4"/>
    <s v="No"/>
  </r>
  <r>
    <s v="ORD00502"/>
    <d v="2024-12-20T00:00:00"/>
    <s v="2024"/>
    <n v="12"/>
    <x v="11"/>
    <d v="2024-12-22T00:00:00"/>
    <n v="2"/>
    <s v="CUST5835"/>
    <s v="Kartik Sethi"/>
    <x v="0"/>
    <n v="58"/>
    <s v="Senior"/>
    <s v="Kolkata"/>
    <x v="3"/>
    <x v="2"/>
    <x v="2"/>
    <x v="12"/>
    <n v="4"/>
    <n v="25000"/>
    <n v="0"/>
    <x v="55"/>
    <x v="1"/>
    <n v="30590.639999999999"/>
    <n v="0.30590639999999997"/>
    <x v="2"/>
    <s v="Cash"/>
    <n v="5"/>
    <s v="No"/>
  </r>
  <r>
    <s v="ORD00515"/>
    <d v="2025-12-11T00:00:00"/>
    <s v="2025"/>
    <n v="12"/>
    <x v="11"/>
    <d v="2025-12-18T00:00:00"/>
    <n v="7"/>
    <s v="CUST6346"/>
    <s v="Dishani Jani"/>
    <x v="1"/>
    <n v="55"/>
    <s v="Senior"/>
    <s v="Bhubaneswar"/>
    <x v="8"/>
    <x v="2"/>
    <x v="0"/>
    <x v="11"/>
    <n v="8"/>
    <n v="4000"/>
    <n v="15"/>
    <x v="475"/>
    <x v="1"/>
    <n v="9345.14"/>
    <n v="0.34357132352941172"/>
    <x v="0"/>
    <s v="Card"/>
    <n v="2"/>
    <s v="No"/>
  </r>
  <r>
    <s v="ORD00528"/>
    <d v="2024-12-10T00:00:00"/>
    <s v="2024"/>
    <n v="12"/>
    <x v="11"/>
    <d v="2024-12-11T00:00:00"/>
    <n v="1"/>
    <s v="CUST5713"/>
    <s v="Elakshi Bhagat"/>
    <x v="1"/>
    <n v="29"/>
    <s v="Senior"/>
    <s v="Jaipur"/>
    <x v="2"/>
    <x v="0"/>
    <x v="2"/>
    <x v="3"/>
    <n v="2"/>
    <n v="7000"/>
    <n v="10"/>
    <x v="228"/>
    <x v="1"/>
    <n v="3495.65"/>
    <n v="0.27743253968253967"/>
    <x v="0"/>
    <s v="Cash"/>
    <n v="1"/>
    <s v="No"/>
  </r>
  <r>
    <s v="ORD00535"/>
    <d v="2024-12-20T00:00:00"/>
    <s v="2024"/>
    <n v="12"/>
    <x v="11"/>
    <d v="2024-12-22T00:00:00"/>
    <n v="2"/>
    <s v="CUST3332"/>
    <s v="Vanya Chaudhari"/>
    <x v="0"/>
    <n v="37"/>
    <s v="Senior"/>
    <s v="Chennai"/>
    <x v="6"/>
    <x v="1"/>
    <x v="2"/>
    <x v="15"/>
    <n v="2"/>
    <n v="15000"/>
    <n v="15"/>
    <x v="17"/>
    <x v="1"/>
    <n v="5309.45"/>
    <n v="0.20821372549019607"/>
    <x v="0"/>
    <s v="UPI"/>
    <n v="1"/>
    <s v="Yes"/>
  </r>
  <r>
    <s v="ORD00548"/>
    <d v="2024-12-18T00:00:00"/>
    <s v="2024"/>
    <n v="12"/>
    <x v="11"/>
    <d v="2024-12-21T00:00:00"/>
    <n v="3"/>
    <s v="CUST9856"/>
    <s v="Ritvik Deep"/>
    <x v="0"/>
    <n v="20"/>
    <s v="Teen"/>
    <s v="Delhi"/>
    <x v="4"/>
    <x v="0"/>
    <x v="1"/>
    <x v="1"/>
    <n v="8"/>
    <n v="40000"/>
    <n v="10"/>
    <x v="424"/>
    <x v="1"/>
    <n v="43630.27"/>
    <n v="0.15149399305555555"/>
    <x v="2"/>
    <s v="Card"/>
    <n v="4"/>
    <s v="No"/>
  </r>
  <r>
    <s v="ORD00566"/>
    <d v="2024-12-27T00:00:00"/>
    <s v="2024"/>
    <n v="12"/>
    <x v="11"/>
    <d v="2025-01-02T00:00:00"/>
    <n v="6"/>
    <s v="CUST2850"/>
    <s v="Aniruddh Bahl"/>
    <x v="1"/>
    <n v="52"/>
    <s v="Senior"/>
    <s v="Delhi"/>
    <x v="4"/>
    <x v="0"/>
    <x v="3"/>
    <x v="20"/>
    <n v="5"/>
    <n v="1500"/>
    <n v="5"/>
    <x v="231"/>
    <x v="0"/>
    <n v="2301.02"/>
    <n v="0.3229501754385965"/>
    <x v="2"/>
    <s v="Cash"/>
    <n v="3"/>
    <s v="No"/>
  </r>
  <r>
    <s v="ORD00575"/>
    <d v="2025-12-14T00:00:00"/>
    <s v="2025"/>
    <n v="12"/>
    <x v="11"/>
    <d v="2025-12-15T00:00:00"/>
    <n v="1"/>
    <s v="CUST9615"/>
    <s v="Aradhya Agarwal"/>
    <x v="1"/>
    <n v="47"/>
    <s v="Senior"/>
    <s v="Bhubaneswar"/>
    <x v="8"/>
    <x v="2"/>
    <x v="3"/>
    <x v="6"/>
    <n v="4"/>
    <n v="1200"/>
    <n v="25"/>
    <x v="11"/>
    <x v="0"/>
    <n v="1364.04"/>
    <n v="0.37890000000000001"/>
    <x v="0"/>
    <s v="UPI"/>
    <n v="3"/>
    <s v="No"/>
  </r>
  <r>
    <s v="ORD00589"/>
    <d v="2024-12-01T00:00:00"/>
    <s v="2024"/>
    <n v="12"/>
    <x v="11"/>
    <d v="2024-12-07T00:00:00"/>
    <n v="6"/>
    <s v="CUST3525"/>
    <s v="Jivika Ramachandran"/>
    <x v="0"/>
    <n v="37"/>
    <s v="Senior"/>
    <s v="Jaipur"/>
    <x v="2"/>
    <x v="0"/>
    <x v="3"/>
    <x v="17"/>
    <n v="3"/>
    <n v="450"/>
    <n v="10"/>
    <x v="393"/>
    <x v="0"/>
    <n v="263.74"/>
    <n v="0.21706995884773664"/>
    <x v="0"/>
    <s v="UPI"/>
    <n v="3"/>
    <s v="No"/>
  </r>
  <r>
    <s v="ORD00621"/>
    <d v="2024-12-17T00:00:00"/>
    <s v="2024"/>
    <n v="12"/>
    <x v="11"/>
    <d v="2024-12-22T00:00:00"/>
    <n v="5"/>
    <s v="CUST9172"/>
    <s v="Kaira Guha"/>
    <x v="1"/>
    <n v="46"/>
    <s v="Senior"/>
    <s v="Patna"/>
    <x v="9"/>
    <x v="2"/>
    <x v="3"/>
    <x v="22"/>
    <n v="3"/>
    <n v="300"/>
    <n v="5"/>
    <x v="73"/>
    <x v="0"/>
    <n v="233.39"/>
    <n v="0.27297076023391809"/>
    <x v="2"/>
    <s v="Cash"/>
    <n v="4"/>
    <s v="No"/>
  </r>
  <r>
    <s v="ORD00627"/>
    <d v="2025-12-08T00:00:00"/>
    <s v="2025"/>
    <n v="12"/>
    <x v="11"/>
    <d v="2025-12-13T00:00:00"/>
    <n v="5"/>
    <s v="CUST7711"/>
    <s v="Gatik Jaggi"/>
    <x v="1"/>
    <n v="32"/>
    <s v="Senior"/>
    <s v="Delhi"/>
    <x v="4"/>
    <x v="0"/>
    <x v="4"/>
    <x v="24"/>
    <n v="1"/>
    <n v="1200"/>
    <n v="25"/>
    <x v="132"/>
    <x v="0"/>
    <n v="124.64"/>
    <n v="0.13848888888888888"/>
    <x v="2"/>
    <s v="Cash"/>
    <n v="3"/>
    <s v="No"/>
  </r>
  <r>
    <s v="ORD00638"/>
    <d v="2025-12-09T00:00:00"/>
    <s v="2025"/>
    <n v="12"/>
    <x v="11"/>
    <d v="2025-12-12T00:00:00"/>
    <n v="3"/>
    <s v="CUST8077"/>
    <s v="Aaryahi Kant"/>
    <x v="0"/>
    <n v="57"/>
    <s v="Senior"/>
    <s v="Lucknow"/>
    <x v="0"/>
    <x v="0"/>
    <x v="4"/>
    <x v="8"/>
    <n v="5"/>
    <n v="3500"/>
    <n v="25"/>
    <x v="28"/>
    <x v="1"/>
    <n v="3826.58"/>
    <n v="0.29154895238095235"/>
    <x v="0"/>
    <s v="UPI"/>
    <n v="2"/>
    <s v="No"/>
  </r>
  <r>
    <s v="ORD00661"/>
    <d v="2025-12-16T00:00:00"/>
    <s v="2025"/>
    <n v="12"/>
    <x v="11"/>
    <d v="2025-12-18T00:00:00"/>
    <n v="2"/>
    <s v="CUST3925"/>
    <s v="Anya Sunder"/>
    <x v="0"/>
    <n v="19"/>
    <s v="Teen"/>
    <s v="Chennai"/>
    <x v="6"/>
    <x v="1"/>
    <x v="4"/>
    <x v="16"/>
    <n v="1"/>
    <n v="800"/>
    <n v="25"/>
    <x v="265"/>
    <x v="0"/>
    <n v="241.18"/>
    <n v="0.40196666666666669"/>
    <x v="2"/>
    <s v="UPI"/>
    <n v="1"/>
    <s v="No"/>
  </r>
  <r>
    <s v="ORD00663"/>
    <d v="2024-12-13T00:00:00"/>
    <s v="2024"/>
    <n v="12"/>
    <x v="11"/>
    <d v="2024-12-15T00:00:00"/>
    <n v="2"/>
    <s v="CUST9725"/>
    <s v="Siya Chandran"/>
    <x v="1"/>
    <n v="62"/>
    <s v="Senior"/>
    <s v="Ahmedabad"/>
    <x v="5"/>
    <x v="3"/>
    <x v="4"/>
    <x v="24"/>
    <n v="7"/>
    <n v="1200"/>
    <n v="25"/>
    <x v="117"/>
    <x v="0"/>
    <n v="2295.77"/>
    <n v="0.36440793650793651"/>
    <x v="1"/>
    <s v="Card"/>
    <n v="1"/>
    <s v="No"/>
  </r>
  <r>
    <s v="ORD00697"/>
    <d v="2025-12-09T00:00:00"/>
    <s v="2025"/>
    <n v="12"/>
    <x v="11"/>
    <d v="2025-12-10T00:00:00"/>
    <n v="1"/>
    <s v="CUST4900"/>
    <s v="Raghav Rajan"/>
    <x v="1"/>
    <n v="65"/>
    <s v="Senior"/>
    <s v="Ahmedabad"/>
    <x v="5"/>
    <x v="3"/>
    <x v="2"/>
    <x v="14"/>
    <n v="6"/>
    <n v="30000"/>
    <n v="25"/>
    <x v="285"/>
    <x v="1"/>
    <n v="23565.63"/>
    <n v="0.17456022222222223"/>
    <x v="0"/>
    <s v="Cash"/>
    <n v="1"/>
    <s v="No"/>
  </r>
  <r>
    <s v="ORD00698"/>
    <d v="2025-12-17T00:00:00"/>
    <s v="2025"/>
    <n v="12"/>
    <x v="11"/>
    <d v="2025-12-24T00:00:00"/>
    <n v="7"/>
    <s v="CUST5726"/>
    <s v="Vanya Banik"/>
    <x v="0"/>
    <n v="32"/>
    <s v="Senior"/>
    <s v="Patna"/>
    <x v="9"/>
    <x v="2"/>
    <x v="4"/>
    <x v="8"/>
    <n v="4"/>
    <n v="3500"/>
    <n v="5"/>
    <x v="87"/>
    <x v="1"/>
    <n v="3474.5"/>
    <n v="0.26124060150375938"/>
    <x v="1"/>
    <s v="Cash"/>
    <n v="2"/>
    <s v="No"/>
  </r>
  <r>
    <s v="ORD00706"/>
    <d v="2025-12-27T00:00:00"/>
    <s v="2025"/>
    <n v="12"/>
    <x v="11"/>
    <d v="2025-12-31T00:00:00"/>
    <n v="4"/>
    <s v="CUST3660"/>
    <s v="Jiya Rastogi"/>
    <x v="0"/>
    <n v="45"/>
    <s v="Senior"/>
    <s v="Pune"/>
    <x v="7"/>
    <x v="3"/>
    <x v="4"/>
    <x v="24"/>
    <n v="8"/>
    <n v="1200"/>
    <n v="25"/>
    <x v="69"/>
    <x v="0"/>
    <n v="1505.01"/>
    <n v="0.20902916666666665"/>
    <x v="0"/>
    <s v="Cash"/>
    <n v="1"/>
    <s v="No"/>
  </r>
  <r>
    <s v="ORD00708"/>
    <d v="2024-12-21T00:00:00"/>
    <s v="2024"/>
    <n v="12"/>
    <x v="11"/>
    <d v="2024-12-27T00:00:00"/>
    <n v="6"/>
    <s v="CUST3644"/>
    <s v="Emir Bala"/>
    <x v="0"/>
    <n v="25"/>
    <s v="Senior"/>
    <s v="Bengaluru"/>
    <x v="1"/>
    <x v="1"/>
    <x v="3"/>
    <x v="22"/>
    <n v="2"/>
    <n v="300"/>
    <n v="20"/>
    <x v="106"/>
    <x v="0"/>
    <n v="63.13"/>
    <n v="0.13152083333333334"/>
    <x v="0"/>
    <s v="UPI"/>
    <n v="4"/>
    <s v="No"/>
  </r>
  <r>
    <s v="ORD00712"/>
    <d v="2025-12-31T00:00:00"/>
    <s v="2025"/>
    <n v="12"/>
    <x v="11"/>
    <d v="2026-01-02T00:00:00"/>
    <n v="2"/>
    <s v="CUST1966"/>
    <s v="Manjari Karan"/>
    <x v="0"/>
    <n v="30"/>
    <s v="Senior"/>
    <s v="Pune"/>
    <x v="7"/>
    <x v="3"/>
    <x v="3"/>
    <x v="22"/>
    <n v="2"/>
    <n v="300"/>
    <n v="25"/>
    <x v="372"/>
    <x v="0"/>
    <n v="176.34"/>
    <n v="0.3918666666666667"/>
    <x v="2"/>
    <s v="UPI"/>
    <n v="3"/>
    <s v="Yes"/>
  </r>
  <r>
    <s v="ORD00739"/>
    <d v="2024-12-28T00:00:00"/>
    <s v="2024"/>
    <n v="12"/>
    <x v="11"/>
    <d v="2024-12-30T00:00:00"/>
    <n v="2"/>
    <s v="CUST1601"/>
    <s v="Miraan Mammen"/>
    <x v="0"/>
    <n v="27"/>
    <s v="Senior"/>
    <s v="Pune"/>
    <x v="7"/>
    <x v="3"/>
    <x v="2"/>
    <x v="15"/>
    <n v="4"/>
    <n v="15000"/>
    <n v="20"/>
    <x v="96"/>
    <x v="1"/>
    <n v="15567.71"/>
    <n v="0.32432729166666663"/>
    <x v="0"/>
    <s v="Card"/>
    <n v="2"/>
    <s v="No"/>
  </r>
  <r>
    <s v="ORD00743"/>
    <d v="2024-12-23T00:00:00"/>
    <s v="2024"/>
    <n v="12"/>
    <x v="11"/>
    <d v="2024-12-25T00:00:00"/>
    <n v="2"/>
    <s v="CUST4698"/>
    <s v="Mehul Shankar"/>
    <x v="1"/>
    <n v="18"/>
    <s v="Teen"/>
    <s v="Bengaluru"/>
    <x v="1"/>
    <x v="1"/>
    <x v="3"/>
    <x v="20"/>
    <n v="7"/>
    <n v="1500"/>
    <n v="0"/>
    <x v="165"/>
    <x v="1"/>
    <n v="1848.45"/>
    <n v="0.17604285714285714"/>
    <x v="1"/>
    <s v="UPI"/>
    <n v="1"/>
    <s v="No"/>
  </r>
  <r>
    <s v="ORD00753"/>
    <d v="2024-12-24T00:00:00"/>
    <s v="2024"/>
    <n v="12"/>
    <x v="11"/>
    <d v="2024-12-29T00:00:00"/>
    <n v="5"/>
    <s v="CUST1580"/>
    <s v="Vivaan Tak"/>
    <x v="1"/>
    <n v="57"/>
    <s v="Senior"/>
    <s v="Jaipur"/>
    <x v="2"/>
    <x v="0"/>
    <x v="1"/>
    <x v="5"/>
    <n v="1"/>
    <n v="2000"/>
    <n v="20"/>
    <x v="339"/>
    <x v="0"/>
    <n v="462.2"/>
    <n v="0.28887499999999999"/>
    <x v="2"/>
    <s v="UPI"/>
    <n v="3"/>
    <s v="No"/>
  </r>
  <r>
    <s v="ORD00755"/>
    <d v="2025-12-16T00:00:00"/>
    <s v="2025"/>
    <n v="12"/>
    <x v="11"/>
    <d v="2025-12-20T00:00:00"/>
    <n v="4"/>
    <s v="CUST1113"/>
    <s v="Ishita Wable"/>
    <x v="0"/>
    <n v="60"/>
    <s v="Senior"/>
    <s v="Pune"/>
    <x v="7"/>
    <x v="3"/>
    <x v="2"/>
    <x v="7"/>
    <n v="7"/>
    <n v="5000"/>
    <n v="10"/>
    <x v="103"/>
    <x v="1"/>
    <n v="10875.38"/>
    <n v="0.34525015873015868"/>
    <x v="1"/>
    <s v="UPI"/>
    <n v="4"/>
    <s v="No"/>
  </r>
  <r>
    <s v="ORD00788"/>
    <d v="2025-12-25T00:00:00"/>
    <s v="2025"/>
    <n v="12"/>
    <x v="11"/>
    <d v="2025-12-30T00:00:00"/>
    <n v="5"/>
    <s v="CUST9745"/>
    <s v="Aniruddh Bhalla"/>
    <x v="1"/>
    <n v="52"/>
    <s v="Senior"/>
    <s v="Lucknow"/>
    <x v="0"/>
    <x v="0"/>
    <x v="2"/>
    <x v="7"/>
    <n v="2"/>
    <n v="5000"/>
    <n v="20"/>
    <x v="94"/>
    <x v="0"/>
    <n v="1598.22"/>
    <n v="0.1997775"/>
    <x v="1"/>
    <s v="Cash"/>
    <n v="5"/>
    <s v="No"/>
  </r>
  <r>
    <s v="ORD00795"/>
    <d v="2024-12-11T00:00:00"/>
    <s v="2024"/>
    <n v="12"/>
    <x v="11"/>
    <d v="2024-12-12T00:00:00"/>
    <n v="1"/>
    <s v="CUST9544"/>
    <s v="Jiya Raval"/>
    <x v="1"/>
    <n v="26"/>
    <s v="Senior"/>
    <s v="Patna"/>
    <x v="9"/>
    <x v="2"/>
    <x v="2"/>
    <x v="7"/>
    <n v="1"/>
    <n v="5000"/>
    <n v="5"/>
    <x v="167"/>
    <x v="0"/>
    <n v="1485.32"/>
    <n v="0.31269894736842102"/>
    <x v="2"/>
    <s v="Cash"/>
    <n v="5"/>
    <s v="No"/>
  </r>
  <r>
    <s v="ORD00801"/>
    <d v="2024-12-04T00:00:00"/>
    <s v="2024"/>
    <n v="12"/>
    <x v="11"/>
    <d v="2024-12-08T00:00:00"/>
    <n v="4"/>
    <s v="CUST2290"/>
    <s v="Aniruddh Chaudhuri"/>
    <x v="0"/>
    <n v="63"/>
    <s v="Senior"/>
    <s v="Mumbai"/>
    <x v="7"/>
    <x v="3"/>
    <x v="2"/>
    <x v="15"/>
    <n v="3"/>
    <n v="15000"/>
    <n v="20"/>
    <x v="298"/>
    <x v="1"/>
    <n v="9694.61"/>
    <n v="0.26929472222222223"/>
    <x v="0"/>
    <s v="UPI"/>
    <n v="5"/>
    <s v="No"/>
  </r>
  <r>
    <s v="ORD00802"/>
    <d v="2025-12-04T00:00:00"/>
    <s v="2025"/>
    <n v="12"/>
    <x v="11"/>
    <d v="2025-12-11T00:00:00"/>
    <n v="7"/>
    <s v="CUST3149"/>
    <s v="Azad Badal"/>
    <x v="1"/>
    <n v="36"/>
    <s v="Senior"/>
    <s v="Ahmedabad"/>
    <x v="5"/>
    <x v="3"/>
    <x v="0"/>
    <x v="4"/>
    <n v="1"/>
    <n v="3200"/>
    <n v="25"/>
    <x v="64"/>
    <x v="0"/>
    <n v="429.69"/>
    <n v="0.17903749999999999"/>
    <x v="1"/>
    <s v="Cash"/>
    <n v="4"/>
    <s v="No"/>
  </r>
  <r>
    <s v="ORD00808"/>
    <d v="2025-12-07T00:00:00"/>
    <s v="2025"/>
    <n v="12"/>
    <x v="11"/>
    <d v="2025-12-11T00:00:00"/>
    <n v="4"/>
    <s v="CUST9767"/>
    <s v="Ranbir Chad"/>
    <x v="1"/>
    <n v="24"/>
    <s v="Senior"/>
    <s v="Bengaluru"/>
    <x v="1"/>
    <x v="1"/>
    <x v="2"/>
    <x v="3"/>
    <n v="7"/>
    <n v="7000"/>
    <n v="15"/>
    <x v="491"/>
    <x v="1"/>
    <n v="15834.71"/>
    <n v="0.38018511404561822"/>
    <x v="0"/>
    <s v="Cash"/>
    <n v="3"/>
    <s v="Yes"/>
  </r>
  <r>
    <s v="ORD00809"/>
    <d v="2024-12-12T00:00:00"/>
    <s v="2024"/>
    <n v="12"/>
    <x v="11"/>
    <d v="2024-12-16T00:00:00"/>
    <n v="4"/>
    <s v="CUST4483"/>
    <s v="Ela Balan"/>
    <x v="1"/>
    <n v="25"/>
    <s v="Senior"/>
    <s v="Pune"/>
    <x v="7"/>
    <x v="3"/>
    <x v="3"/>
    <x v="6"/>
    <n v="3"/>
    <n v="1200"/>
    <n v="15"/>
    <x v="178"/>
    <x v="0"/>
    <n v="1221.1500000000001"/>
    <n v="0.39906862745098043"/>
    <x v="2"/>
    <s v="Cash"/>
    <n v="2"/>
    <s v="No"/>
  </r>
  <r>
    <s v="ORD00820"/>
    <d v="2024-12-01T00:00:00"/>
    <s v="2024"/>
    <n v="12"/>
    <x v="11"/>
    <d v="2024-12-05T00:00:00"/>
    <n v="4"/>
    <s v="CUST2875"/>
    <s v="Chirag Kulkarni"/>
    <x v="0"/>
    <n v="48"/>
    <s v="Senior"/>
    <s v="Bengaluru"/>
    <x v="1"/>
    <x v="1"/>
    <x v="4"/>
    <x v="13"/>
    <n v="7"/>
    <n v="4500"/>
    <n v="25"/>
    <x v="136"/>
    <x v="1"/>
    <n v="4811.41"/>
    <n v="0.20365756613756614"/>
    <x v="0"/>
    <s v="Card"/>
    <n v="4"/>
    <s v="Yes"/>
  </r>
  <r>
    <s v="ORD00850"/>
    <d v="2024-12-20T00:00:00"/>
    <s v="2024"/>
    <n v="12"/>
    <x v="11"/>
    <d v="2024-12-23T00:00:00"/>
    <n v="3"/>
    <s v="CUST5351"/>
    <s v="Bhavin Ratta"/>
    <x v="0"/>
    <n v="53"/>
    <s v="Senior"/>
    <s v="Bengaluru"/>
    <x v="1"/>
    <x v="1"/>
    <x v="4"/>
    <x v="13"/>
    <n v="4"/>
    <n v="4500"/>
    <n v="5"/>
    <x v="446"/>
    <x v="1"/>
    <n v="5319.39"/>
    <n v="0.31107543859649123"/>
    <x v="2"/>
    <s v="UPI"/>
    <n v="4"/>
    <s v="No"/>
  </r>
  <r>
    <s v="ORD00867"/>
    <d v="2025-12-07T00:00:00"/>
    <s v="2025"/>
    <n v="12"/>
    <x v="11"/>
    <d v="2025-12-10T00:00:00"/>
    <n v="3"/>
    <s v="CUST5997"/>
    <s v="Kimaya Ganesh"/>
    <x v="0"/>
    <n v="37"/>
    <s v="Senior"/>
    <s v="Kolkata"/>
    <x v="3"/>
    <x v="2"/>
    <x v="3"/>
    <x v="21"/>
    <n v="3"/>
    <n v="60"/>
    <n v="15"/>
    <x v="474"/>
    <x v="0"/>
    <n v="26.95"/>
    <n v="0.17614379084967319"/>
    <x v="1"/>
    <s v="UPI"/>
    <n v="4"/>
    <s v="Yes"/>
  </r>
  <r>
    <s v="ORD00868"/>
    <d v="2025-12-21T00:00:00"/>
    <s v="2025"/>
    <n v="12"/>
    <x v="11"/>
    <d v="2025-12-27T00:00:00"/>
    <n v="6"/>
    <s v="CUST6132"/>
    <s v="Ritvik Deshpande"/>
    <x v="1"/>
    <n v="47"/>
    <s v="Senior"/>
    <s v="Ahmedabad"/>
    <x v="5"/>
    <x v="3"/>
    <x v="3"/>
    <x v="22"/>
    <n v="7"/>
    <n v="300"/>
    <n v="15"/>
    <x v="413"/>
    <x v="0"/>
    <n v="515.05999999999995"/>
    <n v="0.28854901960784313"/>
    <x v="0"/>
    <s v="Card"/>
    <n v="5"/>
    <s v="Yes"/>
  </r>
  <r>
    <s v="ORD00872"/>
    <d v="2024-12-26T00:00:00"/>
    <s v="2024"/>
    <n v="12"/>
    <x v="11"/>
    <d v="2024-12-28T00:00:00"/>
    <n v="2"/>
    <s v="CUST3535"/>
    <s v="Zeeshan Bakshi"/>
    <x v="1"/>
    <n v="58"/>
    <s v="Senior"/>
    <s v="Pune"/>
    <x v="7"/>
    <x v="3"/>
    <x v="1"/>
    <x v="1"/>
    <n v="4"/>
    <n v="40000"/>
    <n v="0"/>
    <x v="145"/>
    <x v="1"/>
    <n v="68240.039999999994"/>
    <n v="0.42650024999999997"/>
    <x v="2"/>
    <s v="Cash"/>
    <n v="2"/>
    <s v="No"/>
  </r>
  <r>
    <s v="ORD00892"/>
    <d v="2024-12-10T00:00:00"/>
    <s v="2024"/>
    <n v="12"/>
    <x v="11"/>
    <d v="2024-12-15T00:00:00"/>
    <n v="5"/>
    <s v="CUST7215"/>
    <s v="Shayak Seth"/>
    <x v="0"/>
    <n v="53"/>
    <s v="Senior"/>
    <s v="Jaipur"/>
    <x v="2"/>
    <x v="0"/>
    <x v="1"/>
    <x v="1"/>
    <n v="7"/>
    <n v="40000"/>
    <n v="25"/>
    <x v="465"/>
    <x v="1"/>
    <n v="85295.05"/>
    <n v="0.40616690476190476"/>
    <x v="2"/>
    <s v="UPI"/>
    <n v="4"/>
    <s v="No"/>
  </r>
  <r>
    <s v="ORD00895"/>
    <d v="2024-12-05T00:00:00"/>
    <s v="2024"/>
    <n v="12"/>
    <x v="11"/>
    <d v="2024-12-11T00:00:00"/>
    <n v="6"/>
    <s v="CUST5001"/>
    <s v="Kaira Gour"/>
    <x v="1"/>
    <n v="26"/>
    <s v="Senior"/>
    <s v="Kolkata"/>
    <x v="3"/>
    <x v="2"/>
    <x v="3"/>
    <x v="22"/>
    <n v="2"/>
    <n v="300"/>
    <n v="25"/>
    <x v="372"/>
    <x v="0"/>
    <n v="190.4"/>
    <n v="0.4231111111111111"/>
    <x v="2"/>
    <s v="UPI"/>
    <n v="3"/>
    <s v="No"/>
  </r>
  <r>
    <s v="ORD00909"/>
    <d v="2025-12-07T00:00:00"/>
    <s v="2025"/>
    <n v="12"/>
    <x v="11"/>
    <d v="2025-12-08T00:00:00"/>
    <n v="1"/>
    <s v="CUST7987"/>
    <s v="Oorja Savant"/>
    <x v="1"/>
    <n v="27"/>
    <s v="Senior"/>
    <s v="Hyderabad"/>
    <x v="10"/>
    <x v="1"/>
    <x v="4"/>
    <x v="24"/>
    <n v="6"/>
    <n v="1200"/>
    <n v="10"/>
    <x v="101"/>
    <x v="0"/>
    <n v="704.48"/>
    <n v="0.10871604938271605"/>
    <x v="0"/>
    <s v="Cash"/>
    <n v="3"/>
    <s v="No"/>
  </r>
  <r>
    <s v="ORD00926"/>
    <d v="2024-12-25T00:00:00"/>
    <s v="2024"/>
    <n v="12"/>
    <x v="11"/>
    <d v="2025-01-01T00:00:00"/>
    <n v="7"/>
    <s v="CUST4644"/>
    <s v="Lagan Maharaj"/>
    <x v="0"/>
    <n v="38"/>
    <s v="Senior"/>
    <s v="Chennai"/>
    <x v="6"/>
    <x v="1"/>
    <x v="0"/>
    <x v="23"/>
    <n v="5"/>
    <n v="900"/>
    <n v="15"/>
    <x v="282"/>
    <x v="0"/>
    <n v="877"/>
    <n v="0.22928104575163399"/>
    <x v="2"/>
    <s v="Cash"/>
    <n v="5"/>
    <s v="No"/>
  </r>
  <r>
    <s v="ORD00927"/>
    <d v="2025-12-01T00:00:00"/>
    <s v="2025"/>
    <n v="12"/>
    <x v="11"/>
    <d v="2025-12-07T00:00:00"/>
    <n v="6"/>
    <s v="CUST6157"/>
    <s v="Zoya Rajagopal"/>
    <x v="0"/>
    <n v="45"/>
    <s v="Senior"/>
    <s v="Bengaluru"/>
    <x v="1"/>
    <x v="1"/>
    <x v="0"/>
    <x v="23"/>
    <n v="4"/>
    <n v="900"/>
    <n v="20"/>
    <x v="86"/>
    <x v="0"/>
    <n v="629.58000000000004"/>
    <n v="0.21860416666666668"/>
    <x v="1"/>
    <s v="Card"/>
    <n v="1"/>
    <s v="No"/>
  </r>
  <r>
    <s v="ORD00939"/>
    <d v="2025-12-23T00:00:00"/>
    <s v="2025"/>
    <n v="12"/>
    <x v="11"/>
    <d v="2025-12-28T00:00:00"/>
    <n v="5"/>
    <s v="CUST7805"/>
    <s v="Sumer Srinivasan"/>
    <x v="0"/>
    <n v="18"/>
    <s v="Teen"/>
    <s v="Patna"/>
    <x v="9"/>
    <x v="2"/>
    <x v="0"/>
    <x v="11"/>
    <n v="3"/>
    <n v="4000"/>
    <n v="0"/>
    <x v="35"/>
    <x v="1"/>
    <n v="2309.33"/>
    <n v="0.19244416666666667"/>
    <x v="1"/>
    <s v="UPI"/>
    <n v="4"/>
    <s v="No"/>
  </r>
  <r>
    <s v="ORD00945"/>
    <d v="2024-12-03T00:00:00"/>
    <s v="2024"/>
    <n v="12"/>
    <x v="11"/>
    <d v="2024-12-08T00:00:00"/>
    <n v="5"/>
    <s v="CUST7660"/>
    <s v="Kimaya Dhawan"/>
    <x v="0"/>
    <n v="35"/>
    <s v="Senior"/>
    <s v="Patna"/>
    <x v="9"/>
    <x v="2"/>
    <x v="2"/>
    <x v="12"/>
    <n v="8"/>
    <n v="25000"/>
    <n v="20"/>
    <x v="145"/>
    <x v="1"/>
    <n v="44010.33"/>
    <n v="0.2750645625"/>
    <x v="1"/>
    <s v="UPI"/>
    <n v="2"/>
    <s v="No"/>
  </r>
  <r>
    <s v="ORD00950"/>
    <d v="2024-12-06T00:00:00"/>
    <s v="2024"/>
    <n v="12"/>
    <x v="11"/>
    <d v="2024-12-08T00:00:00"/>
    <n v="2"/>
    <s v="CUST8708"/>
    <s v="Mehul Dash"/>
    <x v="0"/>
    <n v="18"/>
    <s v="Teen"/>
    <s v="Pune"/>
    <x v="7"/>
    <x v="3"/>
    <x v="2"/>
    <x v="15"/>
    <n v="2"/>
    <n v="15000"/>
    <n v="20"/>
    <x v="13"/>
    <x v="1"/>
    <n v="6947.81"/>
    <n v="0.28949208333333337"/>
    <x v="0"/>
    <s v="Cash"/>
    <n v="1"/>
    <s v="Yes"/>
  </r>
  <r>
    <s v="ORD00976"/>
    <d v="2024-12-29T00:00:00"/>
    <s v="2024"/>
    <n v="12"/>
    <x v="11"/>
    <d v="2025-01-05T00:00:00"/>
    <n v="7"/>
    <s v="CUST4331"/>
    <s v="Sana Sunder"/>
    <x v="1"/>
    <n v="23"/>
    <s v="Senior"/>
    <s v="Patna"/>
    <x v="9"/>
    <x v="2"/>
    <x v="2"/>
    <x v="15"/>
    <n v="6"/>
    <n v="15000"/>
    <n v="0"/>
    <x v="241"/>
    <x v="1"/>
    <n v="25463.66"/>
    <n v="0.28292955555555555"/>
    <x v="1"/>
    <s v="Cash"/>
    <n v="3"/>
    <s v="Yes"/>
  </r>
  <r>
    <s v="ORD00997"/>
    <d v="2025-12-28T00:00:00"/>
    <s v="2025"/>
    <n v="12"/>
    <x v="11"/>
    <d v="2026-01-01T00:00:00"/>
    <n v="4"/>
    <s v="CUST4576"/>
    <s v="Yakshit Sastry"/>
    <x v="0"/>
    <n v="25"/>
    <s v="Senior"/>
    <s v="Kolkata"/>
    <x v="3"/>
    <x v="2"/>
    <x v="4"/>
    <x v="9"/>
    <n v="3"/>
    <n v="1800"/>
    <n v="25"/>
    <x v="24"/>
    <x v="0"/>
    <n v="434.91"/>
    <n v="0.10738518518518519"/>
    <x v="2"/>
    <s v="UPI"/>
    <n v="5"/>
    <s v="No"/>
  </r>
  <r>
    <s v="ORD01017"/>
    <d v="2024-12-14T00:00:00"/>
    <s v="2024"/>
    <n v="12"/>
    <x v="11"/>
    <d v="2024-12-21T00:00:00"/>
    <n v="7"/>
    <s v="CUST1836"/>
    <s v="Aaryahi Badal"/>
    <x v="1"/>
    <n v="58"/>
    <s v="Senior"/>
    <s v="Bengaluru"/>
    <x v="1"/>
    <x v="1"/>
    <x v="2"/>
    <x v="7"/>
    <n v="2"/>
    <n v="5000"/>
    <n v="15"/>
    <x v="3"/>
    <x v="0"/>
    <n v="3576.93"/>
    <n v="0.42081529411764707"/>
    <x v="1"/>
    <s v="Card"/>
    <n v="2"/>
    <s v="Yes"/>
  </r>
  <r>
    <s v="ORD01032"/>
    <d v="2024-12-14T00:00:00"/>
    <s v="2024"/>
    <n v="12"/>
    <x v="11"/>
    <d v="2024-12-17T00:00:00"/>
    <n v="3"/>
    <s v="CUST5183"/>
    <s v="Anaya Korpal"/>
    <x v="0"/>
    <n v="26"/>
    <s v="Senior"/>
    <s v="Bengaluru"/>
    <x v="1"/>
    <x v="1"/>
    <x v="3"/>
    <x v="22"/>
    <n v="7"/>
    <n v="300"/>
    <n v="15"/>
    <x v="413"/>
    <x v="0"/>
    <n v="304.64"/>
    <n v="0.17066666666666666"/>
    <x v="1"/>
    <s v="UPI"/>
    <n v="5"/>
    <s v="Yes"/>
  </r>
  <r>
    <s v="ORD01057"/>
    <d v="2024-12-18T00:00:00"/>
    <s v="2024"/>
    <n v="12"/>
    <x v="11"/>
    <d v="2024-12-25T00:00:00"/>
    <n v="7"/>
    <s v="CUST9692"/>
    <s v="Ojas Dugar"/>
    <x v="0"/>
    <n v="52"/>
    <s v="Senior"/>
    <s v="Ahmedabad"/>
    <x v="5"/>
    <x v="3"/>
    <x v="0"/>
    <x v="19"/>
    <n v="3"/>
    <n v="1200"/>
    <n v="10"/>
    <x v="271"/>
    <x v="0"/>
    <n v="1277.98"/>
    <n v="0.39443827160493827"/>
    <x v="1"/>
    <s v="Card"/>
    <n v="2"/>
    <s v="No"/>
  </r>
  <r>
    <s v="ORD01071"/>
    <d v="2025-12-03T00:00:00"/>
    <s v="2025"/>
    <n v="12"/>
    <x v="11"/>
    <d v="2025-12-09T00:00:00"/>
    <n v="6"/>
    <s v="CUST4728"/>
    <s v="Nakul Gola"/>
    <x v="1"/>
    <n v="37"/>
    <s v="Senior"/>
    <s v="Bengaluru"/>
    <x v="1"/>
    <x v="1"/>
    <x v="1"/>
    <x v="1"/>
    <n v="6"/>
    <n v="40000"/>
    <n v="20"/>
    <x v="23"/>
    <x v="1"/>
    <n v="52988.65"/>
    <n v="0.27598255208333333"/>
    <x v="2"/>
    <s v="UPI"/>
    <n v="2"/>
    <s v="No"/>
  </r>
  <r>
    <s v="ORD01131"/>
    <d v="2024-12-23T00:00:00"/>
    <s v="2024"/>
    <n v="12"/>
    <x v="11"/>
    <d v="2024-12-25T00:00:00"/>
    <n v="2"/>
    <s v="CUST1819"/>
    <s v="Rohan Chaudhari"/>
    <x v="0"/>
    <n v="42"/>
    <s v="Senior"/>
    <s v="Ahmedabad"/>
    <x v="5"/>
    <x v="3"/>
    <x v="0"/>
    <x v="19"/>
    <n v="8"/>
    <n v="1200"/>
    <n v="5"/>
    <x v="325"/>
    <x v="0"/>
    <n v="1843.31"/>
    <n v="0.20211732456140349"/>
    <x v="2"/>
    <s v="UPI"/>
    <n v="4"/>
    <s v="No"/>
  </r>
  <r>
    <s v="ORD01140"/>
    <d v="2024-12-05T00:00:00"/>
    <s v="2024"/>
    <n v="12"/>
    <x v="11"/>
    <d v="2024-12-07T00:00:00"/>
    <n v="2"/>
    <s v="CUST1355"/>
    <s v="Zara Chandra"/>
    <x v="1"/>
    <n v="43"/>
    <s v="Senior"/>
    <s v="Chennai"/>
    <x v="6"/>
    <x v="1"/>
    <x v="4"/>
    <x v="24"/>
    <n v="5"/>
    <n v="1200"/>
    <n v="5"/>
    <x v="137"/>
    <x v="0"/>
    <n v="2186.06"/>
    <n v="0.38351929824561404"/>
    <x v="0"/>
    <s v="UPI"/>
    <n v="5"/>
    <s v="No"/>
  </r>
  <r>
    <s v="ORD01142"/>
    <d v="2025-12-18T00:00:00"/>
    <s v="2025"/>
    <n v="12"/>
    <x v="11"/>
    <d v="2025-12-22T00:00:00"/>
    <n v="4"/>
    <s v="CUST4545"/>
    <s v="Arnav Ramanathan"/>
    <x v="1"/>
    <n v="49"/>
    <s v="Senior"/>
    <s v="Hyderabad"/>
    <x v="10"/>
    <x v="1"/>
    <x v="4"/>
    <x v="9"/>
    <n v="6"/>
    <n v="1800"/>
    <n v="25"/>
    <x v="394"/>
    <x v="0"/>
    <n v="2764.42"/>
    <n v="0.34128641975308643"/>
    <x v="2"/>
    <s v="Cash"/>
    <n v="5"/>
    <s v="No"/>
  </r>
  <r>
    <s v="ORD01174"/>
    <d v="2024-12-16T00:00:00"/>
    <s v="2024"/>
    <n v="12"/>
    <x v="11"/>
    <d v="2024-12-17T00:00:00"/>
    <n v="1"/>
    <s v="CUST5173"/>
    <s v="Jhanvi Arora"/>
    <x v="0"/>
    <n v="65"/>
    <s v="Senior"/>
    <s v="Mumbai"/>
    <x v="7"/>
    <x v="3"/>
    <x v="4"/>
    <x v="13"/>
    <n v="2"/>
    <n v="4500"/>
    <n v="10"/>
    <x v="394"/>
    <x v="0"/>
    <n v="1570.19"/>
    <n v="0.19385061728395062"/>
    <x v="0"/>
    <s v="Cash"/>
    <n v="3"/>
    <s v="No"/>
  </r>
  <r>
    <s v="ORD01182"/>
    <d v="2025-12-25T00:00:00"/>
    <s v="2025"/>
    <n v="12"/>
    <x v="11"/>
    <d v="2025-12-30T00:00:00"/>
    <n v="5"/>
    <s v="CUST7727"/>
    <s v="Himmat Sani"/>
    <x v="0"/>
    <n v="18"/>
    <s v="Teen"/>
    <s v="Bhubaneswar"/>
    <x v="8"/>
    <x v="2"/>
    <x v="2"/>
    <x v="12"/>
    <n v="1"/>
    <n v="25000"/>
    <n v="20"/>
    <x v="245"/>
    <x v="1"/>
    <n v="5888.99"/>
    <n v="0.29444949999999998"/>
    <x v="0"/>
    <s v="Cash"/>
    <n v="5"/>
    <s v="No"/>
  </r>
  <r>
    <s v="ORD01185"/>
    <d v="2024-12-05T00:00:00"/>
    <s v="2024"/>
    <n v="12"/>
    <x v="11"/>
    <d v="2024-12-07T00:00:00"/>
    <n v="2"/>
    <s v="CUST7172"/>
    <s v="Priyansh Divan"/>
    <x v="0"/>
    <n v="37"/>
    <s v="Senior"/>
    <s v="Chennai"/>
    <x v="6"/>
    <x v="1"/>
    <x v="2"/>
    <x v="14"/>
    <n v="8"/>
    <n v="30000"/>
    <n v="5"/>
    <x v="50"/>
    <x v="1"/>
    <n v="45636.53"/>
    <n v="0.2001602192982456"/>
    <x v="2"/>
    <s v="Card"/>
    <n v="1"/>
    <s v="No"/>
  </r>
  <r>
    <s v="ORD01187"/>
    <d v="2024-12-14T00:00:00"/>
    <s v="2024"/>
    <n v="12"/>
    <x v="11"/>
    <d v="2024-12-19T00:00:00"/>
    <n v="5"/>
    <s v="CUST7918"/>
    <s v="Renee Chahal"/>
    <x v="0"/>
    <n v="22"/>
    <s v="Senior"/>
    <s v="Bengaluru"/>
    <x v="1"/>
    <x v="1"/>
    <x v="4"/>
    <x v="8"/>
    <n v="8"/>
    <n v="3500"/>
    <n v="15"/>
    <x v="286"/>
    <x v="1"/>
    <n v="6485.74"/>
    <n v="0.27251008403361343"/>
    <x v="2"/>
    <s v="Card"/>
    <n v="2"/>
    <s v="No"/>
  </r>
  <r>
    <s v="ORD01190"/>
    <d v="2024-12-07T00:00:00"/>
    <s v="2024"/>
    <n v="12"/>
    <x v="11"/>
    <d v="2024-12-14T00:00:00"/>
    <n v="7"/>
    <s v="CUST1199"/>
    <s v="Aarush Saxena"/>
    <x v="0"/>
    <n v="51"/>
    <s v="Senior"/>
    <s v="Bhubaneswar"/>
    <x v="8"/>
    <x v="2"/>
    <x v="4"/>
    <x v="24"/>
    <n v="1"/>
    <n v="1200"/>
    <n v="10"/>
    <x v="214"/>
    <x v="0"/>
    <n v="153.21"/>
    <n v="0.14186111111111113"/>
    <x v="2"/>
    <s v="UPI"/>
    <n v="2"/>
    <s v="No"/>
  </r>
  <r>
    <s v="ORD01203"/>
    <d v="2024-12-05T00:00:00"/>
    <s v="2024"/>
    <n v="12"/>
    <x v="11"/>
    <d v="2024-12-08T00:00:00"/>
    <n v="3"/>
    <s v="CUST1835"/>
    <s v="Lakshit Dhingra"/>
    <x v="1"/>
    <n v="58"/>
    <s v="Senior"/>
    <s v="Jaipur"/>
    <x v="2"/>
    <x v="0"/>
    <x v="0"/>
    <x v="0"/>
    <n v="8"/>
    <n v="2500"/>
    <n v="15"/>
    <x v="238"/>
    <x v="1"/>
    <n v="5348.04"/>
    <n v="0.31459058823529412"/>
    <x v="2"/>
    <s v="UPI"/>
    <n v="1"/>
    <s v="No"/>
  </r>
  <r>
    <s v="ORD01237"/>
    <d v="2024-12-26T00:00:00"/>
    <s v="2024"/>
    <n v="12"/>
    <x v="11"/>
    <d v="2024-12-30T00:00:00"/>
    <n v="4"/>
    <s v="CUST8080"/>
    <s v="Onkar Bedi"/>
    <x v="0"/>
    <n v="44"/>
    <s v="Senior"/>
    <s v="Jaipur"/>
    <x v="2"/>
    <x v="0"/>
    <x v="1"/>
    <x v="5"/>
    <n v="6"/>
    <n v="2000"/>
    <n v="0"/>
    <x v="35"/>
    <x v="1"/>
    <n v="4106.37"/>
    <n v="0.34219749999999999"/>
    <x v="0"/>
    <s v="UPI"/>
    <n v="4"/>
    <s v="No"/>
  </r>
  <r>
    <s v="ORD01266"/>
    <d v="2024-12-30T00:00:00"/>
    <s v="2024"/>
    <n v="12"/>
    <x v="11"/>
    <d v="2024-12-31T00:00:00"/>
    <n v="1"/>
    <s v="CUST9163"/>
    <s v="Aradhya Kothari"/>
    <x v="1"/>
    <n v="65"/>
    <s v="Senior"/>
    <s v="Pune"/>
    <x v="7"/>
    <x v="3"/>
    <x v="3"/>
    <x v="6"/>
    <n v="1"/>
    <n v="1200"/>
    <n v="10"/>
    <x v="214"/>
    <x v="0"/>
    <n v="362.11"/>
    <n v="0.33528703703703705"/>
    <x v="1"/>
    <s v="Cash"/>
    <n v="1"/>
    <s v="No"/>
  </r>
  <r>
    <s v="ORD01270"/>
    <d v="2025-12-25T00:00:00"/>
    <s v="2025"/>
    <n v="12"/>
    <x v="11"/>
    <d v="2025-12-29T00:00:00"/>
    <n v="4"/>
    <s v="CUST6916"/>
    <s v="Kiaan Sandhu"/>
    <x v="1"/>
    <n v="52"/>
    <s v="Senior"/>
    <s v="Bengaluru"/>
    <x v="1"/>
    <x v="1"/>
    <x v="4"/>
    <x v="9"/>
    <n v="4"/>
    <n v="1800"/>
    <n v="0"/>
    <x v="69"/>
    <x v="0"/>
    <n v="2398.16"/>
    <n v="0.33307777777777775"/>
    <x v="1"/>
    <s v="Cash"/>
    <n v="2"/>
    <s v="No"/>
  </r>
  <r>
    <s v="ORD01286"/>
    <d v="2024-12-09T00:00:00"/>
    <s v="2024"/>
    <n v="12"/>
    <x v="11"/>
    <d v="2024-12-13T00:00:00"/>
    <n v="4"/>
    <s v="CUST7756"/>
    <s v="Anaya Bahri"/>
    <x v="0"/>
    <n v="24"/>
    <s v="Senior"/>
    <s v="Bhubaneswar"/>
    <x v="8"/>
    <x v="2"/>
    <x v="0"/>
    <x v="4"/>
    <n v="3"/>
    <n v="3200"/>
    <n v="5"/>
    <x v="325"/>
    <x v="0"/>
    <n v="1748.23"/>
    <n v="0.1916918859649123"/>
    <x v="2"/>
    <s v="UPI"/>
    <n v="2"/>
    <s v="No"/>
  </r>
  <r>
    <s v="ORD01287"/>
    <d v="2025-12-30T00:00:00"/>
    <s v="2025"/>
    <n v="12"/>
    <x v="11"/>
    <d v="2025-12-31T00:00:00"/>
    <n v="1"/>
    <s v="CUST7703"/>
    <s v="Shalv Kothari"/>
    <x v="0"/>
    <n v="35"/>
    <s v="Senior"/>
    <s v="Bhubaneswar"/>
    <x v="8"/>
    <x v="2"/>
    <x v="0"/>
    <x v="4"/>
    <n v="4"/>
    <n v="3200"/>
    <n v="0"/>
    <x v="158"/>
    <x v="1"/>
    <n v="4233.1499999999996"/>
    <n v="0.33071484374999999"/>
    <x v="2"/>
    <s v="UPI"/>
    <n v="2"/>
    <s v="No"/>
  </r>
  <r>
    <s v="ORD01293"/>
    <d v="2024-12-19T00:00:00"/>
    <s v="2024"/>
    <n v="12"/>
    <x v="11"/>
    <d v="2024-12-21T00:00:00"/>
    <n v="2"/>
    <s v="CUST7887"/>
    <s v="Ira Khare"/>
    <x v="0"/>
    <n v="23"/>
    <s v="Senior"/>
    <s v="Chennai"/>
    <x v="6"/>
    <x v="1"/>
    <x v="2"/>
    <x v="3"/>
    <n v="3"/>
    <n v="7000"/>
    <n v="15"/>
    <x v="111"/>
    <x v="1"/>
    <n v="7355.02"/>
    <n v="0.41204593837535014"/>
    <x v="2"/>
    <s v="UPI"/>
    <n v="2"/>
    <s v="No"/>
  </r>
  <r>
    <s v="ORD01297"/>
    <d v="2025-12-12T00:00:00"/>
    <s v="2025"/>
    <n v="12"/>
    <x v="11"/>
    <d v="2025-12-17T00:00:00"/>
    <n v="5"/>
    <s v="CUST3945"/>
    <s v="Ishaan Barad"/>
    <x v="0"/>
    <n v="26"/>
    <s v="Senior"/>
    <s v="Mumbai"/>
    <x v="7"/>
    <x v="3"/>
    <x v="1"/>
    <x v="18"/>
    <n v="2"/>
    <n v="18000"/>
    <n v="5"/>
    <x v="15"/>
    <x v="1"/>
    <n v="8938.14"/>
    <n v="0.26134912280701755"/>
    <x v="1"/>
    <s v="Card"/>
    <n v="1"/>
    <s v="No"/>
  </r>
  <r>
    <s v="ORD01311"/>
    <d v="2025-12-06T00:00:00"/>
    <s v="2025"/>
    <n v="12"/>
    <x v="11"/>
    <d v="2025-12-12T00:00:00"/>
    <n v="6"/>
    <s v="CUST9656"/>
    <s v="Adira Venkatesh"/>
    <x v="1"/>
    <n v="31"/>
    <s v="Senior"/>
    <s v="Bengaluru"/>
    <x v="1"/>
    <x v="1"/>
    <x v="4"/>
    <x v="8"/>
    <n v="2"/>
    <n v="3500"/>
    <n v="15"/>
    <x v="255"/>
    <x v="0"/>
    <n v="858.55"/>
    <n v="0.14429411764705882"/>
    <x v="1"/>
    <s v="UPI"/>
    <n v="4"/>
    <s v="No"/>
  </r>
  <r>
    <s v="ORD01329"/>
    <d v="2025-12-27T00:00:00"/>
    <s v="2025"/>
    <n v="12"/>
    <x v="11"/>
    <d v="2025-12-30T00:00:00"/>
    <n v="3"/>
    <s v="CUST1660"/>
    <s v="Neelofar Barman"/>
    <x v="0"/>
    <n v="33"/>
    <s v="Senior"/>
    <s v="Pune"/>
    <x v="7"/>
    <x v="3"/>
    <x v="0"/>
    <x v="0"/>
    <n v="8"/>
    <n v="2500"/>
    <n v="5"/>
    <x v="53"/>
    <x v="1"/>
    <n v="6271.65"/>
    <n v="0.33008684210526312"/>
    <x v="1"/>
    <s v="Cash"/>
    <n v="2"/>
    <s v="No"/>
  </r>
  <r>
    <s v="ORD01350"/>
    <d v="2025-12-29T00:00:00"/>
    <s v="2025"/>
    <n v="12"/>
    <x v="11"/>
    <d v="2025-12-30T00:00:00"/>
    <n v="1"/>
    <s v="CUST4119"/>
    <s v="Faiyaz Sastry"/>
    <x v="0"/>
    <n v="46"/>
    <s v="Senior"/>
    <s v="Bengaluru"/>
    <x v="1"/>
    <x v="1"/>
    <x v="0"/>
    <x v="23"/>
    <n v="5"/>
    <n v="900"/>
    <n v="10"/>
    <x v="24"/>
    <x v="0"/>
    <n v="982.55"/>
    <n v="0.24260493827160493"/>
    <x v="0"/>
    <s v="Card"/>
    <n v="2"/>
    <s v="No"/>
  </r>
  <r>
    <s v="ORD01351"/>
    <d v="2024-12-01T00:00:00"/>
    <s v="2024"/>
    <n v="12"/>
    <x v="11"/>
    <d v="2024-12-03T00:00:00"/>
    <n v="2"/>
    <s v="CUST7481"/>
    <s v="Sana D’Alia"/>
    <x v="1"/>
    <n v="50"/>
    <s v="Senior"/>
    <s v="Hyderabad"/>
    <x v="10"/>
    <x v="1"/>
    <x v="1"/>
    <x v="1"/>
    <n v="5"/>
    <n v="40000"/>
    <n v="10"/>
    <x v="152"/>
    <x v="1"/>
    <n v="18319.48"/>
    <n v="0.10177488888888889"/>
    <x v="1"/>
    <s v="UPI"/>
    <n v="2"/>
    <s v="No"/>
  </r>
  <r>
    <s v="ORD01352"/>
    <d v="2025-12-25T00:00:00"/>
    <s v="2025"/>
    <n v="12"/>
    <x v="11"/>
    <d v="2026-01-01T00:00:00"/>
    <n v="7"/>
    <s v="CUST2664"/>
    <s v="Jayesh Bajaj"/>
    <x v="1"/>
    <n v="48"/>
    <s v="Senior"/>
    <s v="Lucknow"/>
    <x v="0"/>
    <x v="0"/>
    <x v="1"/>
    <x v="10"/>
    <n v="8"/>
    <n v="25000"/>
    <n v="25"/>
    <x v="204"/>
    <x v="1"/>
    <n v="25975.82"/>
    <n v="0.17317213333333334"/>
    <x v="2"/>
    <s v="Card"/>
    <n v="5"/>
    <s v="No"/>
  </r>
  <r>
    <s v="ORD01362"/>
    <d v="2025-12-31T00:00:00"/>
    <s v="2025"/>
    <n v="12"/>
    <x v="11"/>
    <d v="2026-01-05T00:00:00"/>
    <n v="5"/>
    <s v="CUST2081"/>
    <s v="Dhruv Chaudhari"/>
    <x v="0"/>
    <n v="36"/>
    <s v="Senior"/>
    <s v="Ahmedabad"/>
    <x v="5"/>
    <x v="3"/>
    <x v="3"/>
    <x v="21"/>
    <n v="8"/>
    <n v="60"/>
    <n v="0"/>
    <x v="106"/>
    <x v="0"/>
    <n v="99.19"/>
    <n v="0.20664583333333333"/>
    <x v="2"/>
    <s v="Card"/>
    <n v="4"/>
    <s v="Yes"/>
  </r>
  <r>
    <s v="ORD01376"/>
    <d v="2024-12-02T00:00:00"/>
    <s v="2024"/>
    <n v="12"/>
    <x v="11"/>
    <d v="2024-12-09T00:00:00"/>
    <n v="7"/>
    <s v="CUST6198"/>
    <s v="Zara Bose"/>
    <x v="0"/>
    <n v="19"/>
    <s v="Teen"/>
    <s v="Kolkata"/>
    <x v="3"/>
    <x v="2"/>
    <x v="4"/>
    <x v="9"/>
    <n v="2"/>
    <n v="1800"/>
    <n v="10"/>
    <x v="271"/>
    <x v="0"/>
    <n v="380.26"/>
    <n v="0.11736419753086419"/>
    <x v="0"/>
    <s v="Card"/>
    <n v="1"/>
    <s v="Yes"/>
  </r>
  <r>
    <s v="ORD01390"/>
    <d v="2025-12-08T00:00:00"/>
    <s v="2025"/>
    <n v="12"/>
    <x v="11"/>
    <d v="2025-12-12T00:00:00"/>
    <n v="4"/>
    <s v="CUST7265"/>
    <s v="Rhea Vora"/>
    <x v="0"/>
    <n v="64"/>
    <s v="Senior"/>
    <s v="Bengaluru"/>
    <x v="1"/>
    <x v="1"/>
    <x v="3"/>
    <x v="6"/>
    <n v="3"/>
    <n v="1200"/>
    <n v="25"/>
    <x v="31"/>
    <x v="0"/>
    <n v="799.64"/>
    <n v="0.29616296296296296"/>
    <x v="2"/>
    <s v="Card"/>
    <n v="1"/>
    <s v="No"/>
  </r>
  <r>
    <s v="ORD01409"/>
    <d v="2025-12-23T00:00:00"/>
    <s v="2025"/>
    <n v="12"/>
    <x v="11"/>
    <d v="2025-12-27T00:00:00"/>
    <n v="4"/>
    <s v="CUST1279"/>
    <s v="Ahana  Madan"/>
    <x v="0"/>
    <n v="32"/>
    <s v="Senior"/>
    <s v="Jaipur"/>
    <x v="2"/>
    <x v="0"/>
    <x v="1"/>
    <x v="10"/>
    <n v="5"/>
    <n v="25000"/>
    <n v="5"/>
    <x v="324"/>
    <x v="1"/>
    <n v="35820.730000000003"/>
    <n v="0.30164825263157896"/>
    <x v="1"/>
    <s v="UPI"/>
    <n v="3"/>
    <s v="No"/>
  </r>
  <r>
    <s v="ORD01422"/>
    <d v="2025-12-01T00:00:00"/>
    <s v="2025"/>
    <n v="12"/>
    <x v="11"/>
    <d v="2025-12-05T00:00:00"/>
    <n v="4"/>
    <s v="CUST3439"/>
    <s v="Amani Wable"/>
    <x v="0"/>
    <n v="40"/>
    <s v="Senior"/>
    <s v="Kolkata"/>
    <x v="3"/>
    <x v="2"/>
    <x v="1"/>
    <x v="18"/>
    <n v="4"/>
    <n v="18000"/>
    <n v="5"/>
    <x v="493"/>
    <x v="1"/>
    <n v="14034.51"/>
    <n v="0.20518289473684212"/>
    <x v="2"/>
    <s v="UPI"/>
    <n v="4"/>
    <s v="Yes"/>
  </r>
  <r>
    <s v="ORD01424"/>
    <d v="2025-12-05T00:00:00"/>
    <s v="2025"/>
    <n v="12"/>
    <x v="11"/>
    <d v="2025-12-09T00:00:00"/>
    <n v="4"/>
    <s v="CUST3036"/>
    <s v="Alisha Choudhry"/>
    <x v="1"/>
    <n v="20"/>
    <s v="Teen"/>
    <s v="Hyderabad"/>
    <x v="10"/>
    <x v="1"/>
    <x v="4"/>
    <x v="24"/>
    <n v="4"/>
    <n v="1200"/>
    <n v="20"/>
    <x v="77"/>
    <x v="0"/>
    <n v="695.44"/>
    <n v="0.18110416666666668"/>
    <x v="1"/>
    <s v="Cash"/>
    <n v="5"/>
    <s v="Yes"/>
  </r>
  <r>
    <s v="ORD01426"/>
    <d v="2024-12-04T00:00:00"/>
    <s v="2024"/>
    <n v="12"/>
    <x v="11"/>
    <d v="2024-12-10T00:00:00"/>
    <n v="6"/>
    <s v="CUST9141"/>
    <s v="Samar Ravel"/>
    <x v="1"/>
    <n v="56"/>
    <s v="Senior"/>
    <s v="Lucknow"/>
    <x v="0"/>
    <x v="0"/>
    <x v="3"/>
    <x v="20"/>
    <n v="2"/>
    <n v="1500"/>
    <n v="5"/>
    <x v="442"/>
    <x v="0"/>
    <n v="820.41"/>
    <n v="0.28786315789473682"/>
    <x v="0"/>
    <s v="UPI"/>
    <n v="4"/>
    <s v="No"/>
  </r>
  <r>
    <s v="ORD01428"/>
    <d v="2025-12-14T00:00:00"/>
    <s v="2025"/>
    <n v="12"/>
    <x v="11"/>
    <d v="2025-12-16T00:00:00"/>
    <n v="2"/>
    <s v="CUST4822"/>
    <s v="Drishya Rau"/>
    <x v="0"/>
    <n v="38"/>
    <s v="Senior"/>
    <s v="Delhi"/>
    <x v="4"/>
    <x v="0"/>
    <x v="2"/>
    <x v="15"/>
    <n v="5"/>
    <n v="15000"/>
    <n v="20"/>
    <x v="310"/>
    <x v="1"/>
    <n v="15062.29"/>
    <n v="0.25103816666666667"/>
    <x v="0"/>
    <s v="Card"/>
    <n v="1"/>
    <s v="No"/>
  </r>
  <r>
    <s v="ORD01437"/>
    <d v="2024-12-24T00:00:00"/>
    <s v="2024"/>
    <n v="12"/>
    <x v="11"/>
    <d v="2024-12-27T00:00:00"/>
    <n v="3"/>
    <s v="CUST7998"/>
    <s v="Ivana Ben"/>
    <x v="0"/>
    <n v="49"/>
    <s v="Senior"/>
    <s v="Lucknow"/>
    <x v="0"/>
    <x v="0"/>
    <x v="2"/>
    <x v="15"/>
    <n v="8"/>
    <n v="15000"/>
    <n v="10"/>
    <x v="71"/>
    <x v="1"/>
    <n v="23115.53"/>
    <n v="0.21403268518518517"/>
    <x v="0"/>
    <s v="Cash"/>
    <n v="5"/>
    <s v="No"/>
  </r>
  <r>
    <s v="ORD01438"/>
    <d v="2025-12-08T00:00:00"/>
    <s v="2025"/>
    <n v="12"/>
    <x v="11"/>
    <d v="2025-12-12T00:00:00"/>
    <n v="4"/>
    <s v="CUST6800"/>
    <s v="Shanaya Golla"/>
    <x v="0"/>
    <n v="47"/>
    <s v="Senior"/>
    <s v="Kolkata"/>
    <x v="3"/>
    <x v="2"/>
    <x v="3"/>
    <x v="20"/>
    <n v="5"/>
    <n v="1500"/>
    <n v="25"/>
    <x v="243"/>
    <x v="0"/>
    <n v="2442.33"/>
    <n v="0.43419199999999997"/>
    <x v="1"/>
    <s v="Cash"/>
    <n v="5"/>
    <s v="No"/>
  </r>
  <r>
    <s v="ORD01441"/>
    <d v="2025-12-08T00:00:00"/>
    <s v="2025"/>
    <n v="12"/>
    <x v="11"/>
    <d v="2025-12-09T00:00:00"/>
    <n v="1"/>
    <s v="CUST9233"/>
    <s v="Mannat Basak"/>
    <x v="0"/>
    <n v="35"/>
    <s v="Senior"/>
    <s v="Lucknow"/>
    <x v="0"/>
    <x v="0"/>
    <x v="3"/>
    <x v="21"/>
    <n v="4"/>
    <n v="60"/>
    <n v="20"/>
    <x v="194"/>
    <x v="0"/>
    <n v="83.64"/>
    <n v="0.43562499999999998"/>
    <x v="0"/>
    <s v="UPI"/>
    <n v="4"/>
    <s v="No"/>
  </r>
  <r>
    <s v="ORD01449"/>
    <d v="2025-12-09T00:00:00"/>
    <s v="2025"/>
    <n v="12"/>
    <x v="11"/>
    <d v="2025-12-14T00:00:00"/>
    <n v="5"/>
    <s v="CUST7485"/>
    <s v="Hazel Kara"/>
    <x v="1"/>
    <n v="37"/>
    <s v="Senior"/>
    <s v="Lucknow"/>
    <x v="0"/>
    <x v="0"/>
    <x v="3"/>
    <x v="21"/>
    <n v="5"/>
    <n v="60"/>
    <n v="25"/>
    <x v="307"/>
    <x v="0"/>
    <n v="30.96"/>
    <n v="0.1376"/>
    <x v="1"/>
    <s v="UPI"/>
    <n v="1"/>
    <s v="No"/>
  </r>
  <r>
    <s v="ORD01451"/>
    <d v="2025-12-20T00:00:00"/>
    <s v="2025"/>
    <n v="12"/>
    <x v="11"/>
    <d v="2025-12-24T00:00:00"/>
    <n v="4"/>
    <s v="CUST1728"/>
    <s v="Mehul Shah"/>
    <x v="1"/>
    <n v="25"/>
    <s v="Senior"/>
    <s v="Bengaluru"/>
    <x v="1"/>
    <x v="1"/>
    <x v="3"/>
    <x v="6"/>
    <n v="7"/>
    <n v="1200"/>
    <n v="25"/>
    <x v="117"/>
    <x v="0"/>
    <n v="1229.32"/>
    <n v="0.19513015873015871"/>
    <x v="1"/>
    <s v="Cash"/>
    <n v="2"/>
    <s v="No"/>
  </r>
  <r>
    <s v="ORD01457"/>
    <d v="2025-12-12T00:00:00"/>
    <s v="2025"/>
    <n v="12"/>
    <x v="11"/>
    <d v="2025-12-15T00:00:00"/>
    <n v="3"/>
    <s v="CUST5738"/>
    <s v="Taimur Devi"/>
    <x v="0"/>
    <n v="24"/>
    <s v="Senior"/>
    <s v="Delhi"/>
    <x v="4"/>
    <x v="0"/>
    <x v="4"/>
    <x v="24"/>
    <n v="6"/>
    <n v="1200"/>
    <n v="5"/>
    <x v="36"/>
    <x v="0"/>
    <n v="862.71"/>
    <n v="0.12612719298245614"/>
    <x v="1"/>
    <s v="UPI"/>
    <n v="1"/>
    <s v="No"/>
  </r>
  <r>
    <s v="ORD01461"/>
    <d v="2024-12-28T00:00:00"/>
    <s v="2024"/>
    <n v="12"/>
    <x v="11"/>
    <d v="2024-12-30T00:00:00"/>
    <n v="2"/>
    <s v="CUST4209"/>
    <s v="Anaya Khanna"/>
    <x v="0"/>
    <n v="29"/>
    <s v="Senior"/>
    <s v="Kolkata"/>
    <x v="3"/>
    <x v="2"/>
    <x v="0"/>
    <x v="23"/>
    <n v="8"/>
    <n v="900"/>
    <n v="0"/>
    <x v="69"/>
    <x v="0"/>
    <n v="893.92"/>
    <n v="0.12415555555555555"/>
    <x v="1"/>
    <s v="UPI"/>
    <n v="3"/>
    <s v="No"/>
  </r>
  <r>
    <s v="ORD01468"/>
    <d v="2025-12-10T00:00:00"/>
    <s v="2025"/>
    <n v="12"/>
    <x v="11"/>
    <d v="2025-12-11T00:00:00"/>
    <n v="1"/>
    <s v="CUST9894"/>
    <s v="Jivin Wagle"/>
    <x v="0"/>
    <n v="22"/>
    <s v="Senior"/>
    <s v="Kolkata"/>
    <x v="3"/>
    <x v="2"/>
    <x v="3"/>
    <x v="20"/>
    <n v="1"/>
    <n v="1500"/>
    <n v="10"/>
    <x v="27"/>
    <x v="0"/>
    <n v="452.07"/>
    <n v="0.33486666666666665"/>
    <x v="1"/>
    <s v="Card"/>
    <n v="2"/>
    <s v="Yes"/>
  </r>
  <r>
    <s v="ORD01474"/>
    <d v="2025-12-15T00:00:00"/>
    <s v="2025"/>
    <n v="12"/>
    <x v="11"/>
    <d v="2025-12-22T00:00:00"/>
    <n v="7"/>
    <s v="CUST8363"/>
    <s v="Saanvi Sibal"/>
    <x v="0"/>
    <n v="34"/>
    <s v="Senior"/>
    <s v="Delhi"/>
    <x v="4"/>
    <x v="0"/>
    <x v="2"/>
    <x v="3"/>
    <n v="2"/>
    <n v="7000"/>
    <n v="25"/>
    <x v="165"/>
    <x v="1"/>
    <n v="1099.6300000000001"/>
    <n v="0.10472666666666668"/>
    <x v="0"/>
    <s v="Cash"/>
    <n v="5"/>
    <s v="No"/>
  </r>
  <r>
    <s v="ORD01482"/>
    <d v="2024-12-01T00:00:00"/>
    <s v="2024"/>
    <n v="12"/>
    <x v="11"/>
    <d v="2024-12-05T00:00:00"/>
    <n v="4"/>
    <s v="CUST8091"/>
    <s v="Badal Thakkar"/>
    <x v="1"/>
    <n v="45"/>
    <s v="Senior"/>
    <s v="Pune"/>
    <x v="7"/>
    <x v="3"/>
    <x v="1"/>
    <x v="2"/>
    <n v="1"/>
    <n v="55000"/>
    <n v="25"/>
    <x v="26"/>
    <x v="1"/>
    <n v="12888.74"/>
    <n v="0.31245430303030303"/>
    <x v="2"/>
    <s v="Cash"/>
    <n v="3"/>
    <s v="No"/>
  </r>
  <r>
    <s v="ORD01486"/>
    <d v="2024-12-19T00:00:00"/>
    <s v="2024"/>
    <n v="12"/>
    <x v="11"/>
    <d v="2024-12-20T00:00:00"/>
    <n v="1"/>
    <s v="CUST8741"/>
    <s v="Bhamini Kade"/>
    <x v="1"/>
    <n v="57"/>
    <s v="Senior"/>
    <s v="Bengaluru"/>
    <x v="1"/>
    <x v="1"/>
    <x v="4"/>
    <x v="16"/>
    <n v="6"/>
    <n v="800"/>
    <n v="20"/>
    <x v="77"/>
    <x v="0"/>
    <n v="1151.75"/>
    <n v="0.29993489583333333"/>
    <x v="2"/>
    <s v="Cash"/>
    <n v="3"/>
    <s v="No"/>
  </r>
  <r>
    <s v="ORD01493"/>
    <d v="2024-12-28T00:00:00"/>
    <s v="2024"/>
    <n v="12"/>
    <x v="11"/>
    <d v="2024-12-30T00:00:00"/>
    <n v="2"/>
    <s v="CUST7015"/>
    <s v="Farhan Sinha"/>
    <x v="1"/>
    <n v="18"/>
    <s v="Teen"/>
    <s v="Patna"/>
    <x v="9"/>
    <x v="2"/>
    <x v="0"/>
    <x v="0"/>
    <n v="1"/>
    <n v="2500"/>
    <n v="0"/>
    <x v="181"/>
    <x v="0"/>
    <n v="571.9"/>
    <n v="0.22875999999999999"/>
    <x v="0"/>
    <s v="UPI"/>
    <n v="2"/>
    <s v="No"/>
  </r>
  <r>
    <s v="ORD01509"/>
    <d v="2025-12-20T00:00:00"/>
    <s v="2025"/>
    <n v="12"/>
    <x v="11"/>
    <d v="2025-12-26T00:00:00"/>
    <n v="6"/>
    <s v="CUST7077"/>
    <s v="Nayantara Batta"/>
    <x v="0"/>
    <n v="38"/>
    <s v="Senior"/>
    <s v="Pune"/>
    <x v="7"/>
    <x v="3"/>
    <x v="1"/>
    <x v="10"/>
    <n v="1"/>
    <n v="25000"/>
    <n v="0"/>
    <x v="163"/>
    <x v="1"/>
    <n v="5414.96"/>
    <n v="0.2165984"/>
    <x v="0"/>
    <s v="Cash"/>
    <n v="2"/>
    <s v="No"/>
  </r>
  <r>
    <s v="ORD01514"/>
    <d v="2024-12-01T00:00:00"/>
    <s v="2024"/>
    <n v="12"/>
    <x v="11"/>
    <d v="2024-12-03T00:00:00"/>
    <n v="2"/>
    <s v="CUST1514"/>
    <s v="Gatik Sawhney"/>
    <x v="0"/>
    <n v="45"/>
    <s v="Senior"/>
    <s v="Hyderabad"/>
    <x v="10"/>
    <x v="1"/>
    <x v="0"/>
    <x v="11"/>
    <n v="5"/>
    <n v="4000"/>
    <n v="0"/>
    <x v="245"/>
    <x v="1"/>
    <n v="8495.94"/>
    <n v="0.42479700000000004"/>
    <x v="2"/>
    <s v="Card"/>
    <n v="3"/>
    <s v="No"/>
  </r>
  <r>
    <s v="ORD01520"/>
    <d v="2024-12-23T00:00:00"/>
    <s v="2024"/>
    <n v="12"/>
    <x v="11"/>
    <d v="2024-12-28T00:00:00"/>
    <n v="5"/>
    <s v="CUST5174"/>
    <s v="Madhav Bajwa"/>
    <x v="0"/>
    <n v="55"/>
    <s v="Senior"/>
    <s v="Hyderabad"/>
    <x v="10"/>
    <x v="1"/>
    <x v="2"/>
    <x v="12"/>
    <n v="3"/>
    <n v="25000"/>
    <n v="5"/>
    <x v="247"/>
    <x v="1"/>
    <n v="12379.91"/>
    <n v="0.17375312280701755"/>
    <x v="2"/>
    <s v="Card"/>
    <n v="3"/>
    <s v="No"/>
  </r>
  <r>
    <s v="ORD01528"/>
    <d v="2025-12-24T00:00:00"/>
    <s v="2025"/>
    <n v="12"/>
    <x v="11"/>
    <d v="2025-12-31T00:00:00"/>
    <n v="7"/>
    <s v="CUST2836"/>
    <s v="Kismat Gopal"/>
    <x v="1"/>
    <n v="31"/>
    <s v="Senior"/>
    <s v="Lucknow"/>
    <x v="0"/>
    <x v="0"/>
    <x v="4"/>
    <x v="8"/>
    <n v="2"/>
    <n v="3500"/>
    <n v="25"/>
    <x v="98"/>
    <x v="0"/>
    <n v="1281.06"/>
    <n v="0.24401142857142857"/>
    <x v="0"/>
    <s v="Cash"/>
    <n v="3"/>
    <s v="No"/>
  </r>
  <r>
    <s v="ORD01531"/>
    <d v="2025-12-28T00:00:00"/>
    <s v="2025"/>
    <n v="12"/>
    <x v="11"/>
    <d v="2026-01-03T00:00:00"/>
    <n v="6"/>
    <s v="CUST2572"/>
    <s v="Lakshay Krishna"/>
    <x v="0"/>
    <n v="28"/>
    <s v="Senior"/>
    <s v="Patna"/>
    <x v="9"/>
    <x v="2"/>
    <x v="3"/>
    <x v="20"/>
    <n v="1"/>
    <n v="1500"/>
    <n v="0"/>
    <x v="65"/>
    <x v="0"/>
    <n v="581.74"/>
    <n v="0.38782666666666665"/>
    <x v="1"/>
    <s v="Card"/>
    <n v="2"/>
    <s v="No"/>
  </r>
  <r>
    <s v="ORD01539"/>
    <d v="2024-12-02T00:00:00"/>
    <s v="2024"/>
    <n v="12"/>
    <x v="11"/>
    <d v="2024-12-09T00:00:00"/>
    <n v="7"/>
    <s v="CUST4326"/>
    <s v="Dishani Mand"/>
    <x v="0"/>
    <n v="44"/>
    <s v="Senior"/>
    <s v="Jaipur"/>
    <x v="2"/>
    <x v="0"/>
    <x v="1"/>
    <x v="18"/>
    <n v="1"/>
    <n v="18000"/>
    <n v="10"/>
    <x v="404"/>
    <x v="1"/>
    <n v="4988.76"/>
    <n v="0.30794814814814814"/>
    <x v="0"/>
    <s v="UPI"/>
    <n v="3"/>
    <s v="No"/>
  </r>
  <r>
    <s v="ORD01591"/>
    <d v="2025-12-01T00:00:00"/>
    <s v="2025"/>
    <n v="12"/>
    <x v="11"/>
    <d v="2025-12-06T00:00:00"/>
    <n v="5"/>
    <s v="CUST3807"/>
    <s v="Gokul Walla"/>
    <x v="0"/>
    <n v="32"/>
    <s v="Senior"/>
    <s v="Hyderabad"/>
    <x v="10"/>
    <x v="1"/>
    <x v="0"/>
    <x v="23"/>
    <n v="7"/>
    <n v="900"/>
    <n v="5"/>
    <x v="300"/>
    <x v="0"/>
    <n v="1425.01"/>
    <n v="0.2380969089390142"/>
    <x v="2"/>
    <s v="Cash"/>
    <n v="4"/>
    <s v="No"/>
  </r>
  <r>
    <s v="ORD01594"/>
    <d v="2024-12-30T00:00:00"/>
    <s v="2024"/>
    <n v="12"/>
    <x v="11"/>
    <d v="2025-01-01T00:00:00"/>
    <n v="2"/>
    <s v="CUST3058"/>
    <s v="Raunak Singhal"/>
    <x v="0"/>
    <n v="33"/>
    <s v="Senior"/>
    <s v="Hyderabad"/>
    <x v="10"/>
    <x v="1"/>
    <x v="1"/>
    <x v="5"/>
    <n v="5"/>
    <n v="2000"/>
    <n v="20"/>
    <x v="94"/>
    <x v="0"/>
    <n v="2388.06"/>
    <n v="0.29850749999999998"/>
    <x v="2"/>
    <s v="Card"/>
    <n v="3"/>
    <s v="No"/>
  </r>
  <r>
    <s v="ORD01598"/>
    <d v="2025-12-30T00:00:00"/>
    <s v="2025"/>
    <n v="12"/>
    <x v="11"/>
    <d v="2026-01-02T00:00:00"/>
    <n v="3"/>
    <s v="CUST1787"/>
    <s v="Sara Chopra"/>
    <x v="0"/>
    <n v="36"/>
    <s v="Senior"/>
    <s v="Chennai"/>
    <x v="6"/>
    <x v="1"/>
    <x v="2"/>
    <x v="7"/>
    <n v="3"/>
    <n v="5000"/>
    <n v="25"/>
    <x v="113"/>
    <x v="1"/>
    <n v="2145.36"/>
    <n v="0.19069866666666668"/>
    <x v="2"/>
    <s v="UPI"/>
    <n v="1"/>
    <s v="No"/>
  </r>
  <r>
    <s v="ORD01601"/>
    <d v="2025-12-02T00:00:00"/>
    <s v="2025"/>
    <n v="12"/>
    <x v="11"/>
    <d v="2025-12-08T00:00:00"/>
    <n v="6"/>
    <s v="CUST8983"/>
    <s v="Priyansh Sandhu"/>
    <x v="1"/>
    <n v="36"/>
    <s v="Senior"/>
    <s v="Bengaluru"/>
    <x v="1"/>
    <x v="1"/>
    <x v="3"/>
    <x v="17"/>
    <n v="4"/>
    <n v="450"/>
    <n v="0"/>
    <x v="100"/>
    <x v="0"/>
    <n v="619.67999999999995"/>
    <n v="0.34426666666666667"/>
    <x v="2"/>
    <s v="Cash"/>
    <n v="3"/>
    <s v="Yes"/>
  </r>
  <r>
    <s v="ORD01609"/>
    <d v="2025-12-13T00:00:00"/>
    <s v="2025"/>
    <n v="12"/>
    <x v="11"/>
    <d v="2025-12-18T00:00:00"/>
    <n v="5"/>
    <s v="CUST8578"/>
    <s v="Shamik Seshadri"/>
    <x v="0"/>
    <n v="48"/>
    <s v="Senior"/>
    <s v="Bhubaneswar"/>
    <x v="8"/>
    <x v="2"/>
    <x v="3"/>
    <x v="17"/>
    <n v="5"/>
    <n v="450"/>
    <n v="15"/>
    <x v="351"/>
    <x v="0"/>
    <n v="789.76"/>
    <n v="0.41294640522875814"/>
    <x v="2"/>
    <s v="UPI"/>
    <n v="5"/>
    <s v="No"/>
  </r>
  <r>
    <s v="ORD01628"/>
    <d v="2025-12-08T00:00:00"/>
    <s v="2025"/>
    <n v="12"/>
    <x v="11"/>
    <d v="2025-12-09T00:00:00"/>
    <n v="1"/>
    <s v="CUST7361"/>
    <s v="Ivan Dada"/>
    <x v="0"/>
    <n v="54"/>
    <s v="Senior"/>
    <s v="Lucknow"/>
    <x v="0"/>
    <x v="0"/>
    <x v="3"/>
    <x v="22"/>
    <n v="8"/>
    <n v="300"/>
    <n v="5"/>
    <x v="256"/>
    <x v="0"/>
    <n v="362.14"/>
    <n v="0.15883333333333333"/>
    <x v="1"/>
    <s v="UPI"/>
    <n v="5"/>
    <s v="No"/>
  </r>
  <r>
    <s v="ORD01668"/>
    <d v="2025-12-24T00:00:00"/>
    <s v="2025"/>
    <n v="12"/>
    <x v="11"/>
    <d v="2025-12-31T00:00:00"/>
    <n v="7"/>
    <s v="CUST4328"/>
    <s v="Adah Rau"/>
    <x v="0"/>
    <n v="39"/>
    <s v="Senior"/>
    <s v="Mumbai"/>
    <x v="7"/>
    <x v="3"/>
    <x v="3"/>
    <x v="21"/>
    <n v="1"/>
    <n v="60"/>
    <n v="5"/>
    <x v="360"/>
    <x v="0"/>
    <n v="21.76"/>
    <n v="0.38175438596491229"/>
    <x v="2"/>
    <s v="Card"/>
    <n v="5"/>
    <s v="No"/>
  </r>
  <r>
    <s v="ORD01692"/>
    <d v="2025-12-19T00:00:00"/>
    <s v="2025"/>
    <n v="12"/>
    <x v="11"/>
    <d v="2025-12-22T00:00:00"/>
    <n v="3"/>
    <s v="CUST4354"/>
    <s v="Nirvi Zacharia"/>
    <x v="1"/>
    <n v="52"/>
    <s v="Senior"/>
    <s v="Bhubaneswar"/>
    <x v="8"/>
    <x v="2"/>
    <x v="4"/>
    <x v="13"/>
    <n v="5"/>
    <n v="4500"/>
    <n v="0"/>
    <x v="208"/>
    <x v="1"/>
    <n v="2444.41"/>
    <n v="0.10864044444444444"/>
    <x v="1"/>
    <s v="Cash"/>
    <n v="1"/>
    <s v="Yes"/>
  </r>
  <r>
    <s v="ORD01695"/>
    <d v="2024-12-02T00:00:00"/>
    <s v="2024"/>
    <n v="12"/>
    <x v="11"/>
    <d v="2024-12-07T00:00:00"/>
    <n v="5"/>
    <s v="CUST1735"/>
    <s v="Yakshit Taneja"/>
    <x v="1"/>
    <n v="49"/>
    <s v="Senior"/>
    <s v="Delhi"/>
    <x v="4"/>
    <x v="0"/>
    <x v="4"/>
    <x v="24"/>
    <n v="1"/>
    <n v="1200"/>
    <n v="20"/>
    <x v="338"/>
    <x v="0"/>
    <n v="373.64"/>
    <n v="0.38920833333333332"/>
    <x v="0"/>
    <s v="Cash"/>
    <n v="5"/>
    <s v="No"/>
  </r>
  <r>
    <s v="ORD01704"/>
    <d v="2025-12-26T00:00:00"/>
    <s v="2025"/>
    <n v="12"/>
    <x v="11"/>
    <d v="2025-12-30T00:00:00"/>
    <n v="4"/>
    <s v="CUST3474"/>
    <s v="Arnav Bir"/>
    <x v="1"/>
    <n v="34"/>
    <s v="Senior"/>
    <s v="Kolkata"/>
    <x v="3"/>
    <x v="2"/>
    <x v="3"/>
    <x v="20"/>
    <n v="3"/>
    <n v="1500"/>
    <n v="5"/>
    <x v="133"/>
    <x v="0"/>
    <n v="1365.36"/>
    <n v="0.31938245614035088"/>
    <x v="2"/>
    <s v="Card"/>
    <n v="4"/>
    <s v="No"/>
  </r>
  <r>
    <s v="ORD01706"/>
    <d v="2025-12-17T00:00:00"/>
    <s v="2025"/>
    <n v="12"/>
    <x v="11"/>
    <d v="2025-12-21T00:00:00"/>
    <n v="4"/>
    <s v="CUST9615"/>
    <s v="Purab Kanda"/>
    <x v="1"/>
    <n v="24"/>
    <s v="Senior"/>
    <s v="Patna"/>
    <x v="9"/>
    <x v="2"/>
    <x v="3"/>
    <x v="20"/>
    <n v="1"/>
    <n v="1500"/>
    <n v="15"/>
    <x v="490"/>
    <x v="0"/>
    <n v="568.4"/>
    <n v="0.44580392156862741"/>
    <x v="1"/>
    <s v="Cash"/>
    <n v="5"/>
    <s v="No"/>
  </r>
  <r>
    <s v="ORD01707"/>
    <d v="2025-12-07T00:00:00"/>
    <s v="2025"/>
    <n v="12"/>
    <x v="11"/>
    <d v="2025-12-09T00:00:00"/>
    <n v="2"/>
    <s v="CUST1918"/>
    <s v="Rohan Bala"/>
    <x v="0"/>
    <n v="20"/>
    <s v="Teen"/>
    <s v="Hyderabad"/>
    <x v="10"/>
    <x v="1"/>
    <x v="0"/>
    <x v="23"/>
    <n v="4"/>
    <n v="900"/>
    <n v="15"/>
    <x v="178"/>
    <x v="0"/>
    <n v="420.32"/>
    <n v="0.137359477124183"/>
    <x v="2"/>
    <s v="Cash"/>
    <n v="4"/>
    <s v="No"/>
  </r>
  <r>
    <s v="ORD01711"/>
    <d v="2025-12-05T00:00:00"/>
    <s v="2025"/>
    <n v="12"/>
    <x v="11"/>
    <d v="2025-12-09T00:00:00"/>
    <n v="4"/>
    <s v="CUST9120"/>
    <s v="Mamooty Tata"/>
    <x v="0"/>
    <n v="29"/>
    <s v="Senior"/>
    <s v="Bengaluru"/>
    <x v="1"/>
    <x v="1"/>
    <x v="1"/>
    <x v="5"/>
    <n v="6"/>
    <n v="2000"/>
    <n v="25"/>
    <x v="51"/>
    <x v="0"/>
    <n v="1613.56"/>
    <n v="0.17928444444444444"/>
    <x v="0"/>
    <s v="Card"/>
    <n v="4"/>
    <s v="No"/>
  </r>
  <r>
    <s v="ORD01716"/>
    <d v="2024-12-23T00:00:00"/>
    <s v="2024"/>
    <n v="12"/>
    <x v="11"/>
    <d v="2024-12-24T00:00:00"/>
    <n v="1"/>
    <s v="CUST3194"/>
    <s v="Chirag Joshi"/>
    <x v="1"/>
    <n v="40"/>
    <s v="Senior"/>
    <s v="Patna"/>
    <x v="9"/>
    <x v="2"/>
    <x v="4"/>
    <x v="24"/>
    <n v="6"/>
    <n v="1200"/>
    <n v="0"/>
    <x v="69"/>
    <x v="0"/>
    <n v="2276.69"/>
    <n v="0.31620694444444447"/>
    <x v="1"/>
    <s v="Cash"/>
    <n v="2"/>
    <s v="No"/>
  </r>
  <r>
    <s v="ORD01764"/>
    <d v="2025-12-21T00:00:00"/>
    <s v="2025"/>
    <n v="12"/>
    <x v="11"/>
    <d v="2025-12-23T00:00:00"/>
    <n v="2"/>
    <s v="CUST6963"/>
    <s v="Gokul Rajan"/>
    <x v="0"/>
    <n v="59"/>
    <s v="Senior"/>
    <s v="Lucknow"/>
    <x v="0"/>
    <x v="0"/>
    <x v="4"/>
    <x v="9"/>
    <n v="5"/>
    <n v="1800"/>
    <n v="5"/>
    <x v="95"/>
    <x v="0"/>
    <n v="1744.32"/>
    <n v="0.20401403508771929"/>
    <x v="2"/>
    <s v="Cash"/>
    <n v="1"/>
    <s v="No"/>
  </r>
  <r>
    <s v="ORD01769"/>
    <d v="2025-12-31T00:00:00"/>
    <s v="2025"/>
    <n v="12"/>
    <x v="11"/>
    <d v="2026-01-07T00:00:00"/>
    <n v="7"/>
    <s v="CUST2821"/>
    <s v="Onkar Deshpande"/>
    <x v="0"/>
    <n v="52"/>
    <s v="Senior"/>
    <s v="Bengaluru"/>
    <x v="1"/>
    <x v="1"/>
    <x v="3"/>
    <x v="22"/>
    <n v="6"/>
    <n v="300"/>
    <n v="0"/>
    <x v="100"/>
    <x v="0"/>
    <n v="725.59"/>
    <n v="0.40310555555555555"/>
    <x v="1"/>
    <s v="UPI"/>
    <n v="5"/>
    <s v="No"/>
  </r>
  <r>
    <s v="ORD01788"/>
    <d v="2025-12-29T00:00:00"/>
    <s v="2025"/>
    <n v="12"/>
    <x v="11"/>
    <d v="2026-01-03T00:00:00"/>
    <n v="5"/>
    <s v="CUST4667"/>
    <s v="Kimaya Lall"/>
    <x v="0"/>
    <n v="46"/>
    <s v="Senior"/>
    <s v="Chennai"/>
    <x v="6"/>
    <x v="1"/>
    <x v="0"/>
    <x v="23"/>
    <n v="8"/>
    <n v="900"/>
    <n v="15"/>
    <x v="56"/>
    <x v="0"/>
    <n v="657.22"/>
    <n v="0.10738888888888889"/>
    <x v="2"/>
    <s v="Cash"/>
    <n v="5"/>
    <s v="Yes"/>
  </r>
  <r>
    <s v="ORD01792"/>
    <d v="2024-12-06T00:00:00"/>
    <s v="2024"/>
    <n v="12"/>
    <x v="11"/>
    <d v="2024-12-08T00:00:00"/>
    <n v="2"/>
    <s v="CUST9015"/>
    <s v="Abram Krish"/>
    <x v="1"/>
    <n v="57"/>
    <s v="Senior"/>
    <s v="Patna"/>
    <x v="9"/>
    <x v="2"/>
    <x v="0"/>
    <x v="23"/>
    <n v="1"/>
    <n v="900"/>
    <n v="15"/>
    <x v="74"/>
    <x v="0"/>
    <n v="150.72"/>
    <n v="0.19701960784313724"/>
    <x v="0"/>
    <s v="UPI"/>
    <n v="5"/>
    <s v="No"/>
  </r>
  <r>
    <s v="ORD01799"/>
    <d v="2024-12-04T00:00:00"/>
    <s v="2024"/>
    <n v="12"/>
    <x v="11"/>
    <d v="2024-12-09T00:00:00"/>
    <n v="5"/>
    <s v="CUST1942"/>
    <s v="Nakul Bhargava"/>
    <x v="1"/>
    <n v="39"/>
    <s v="Senior"/>
    <s v="Kolkata"/>
    <x v="3"/>
    <x v="2"/>
    <x v="3"/>
    <x v="17"/>
    <n v="3"/>
    <n v="450"/>
    <n v="0"/>
    <x v="27"/>
    <x v="0"/>
    <n v="551.79"/>
    <n v="0.40873333333333328"/>
    <x v="0"/>
    <s v="Card"/>
    <n v="2"/>
    <s v="No"/>
  </r>
  <r>
    <s v="ORD01813"/>
    <d v="2025-12-09T00:00:00"/>
    <s v="2025"/>
    <n v="12"/>
    <x v="11"/>
    <d v="2025-12-11T00:00:00"/>
    <n v="2"/>
    <s v="CUST6778"/>
    <s v="Urvi Sengupta"/>
    <x v="1"/>
    <n v="28"/>
    <s v="Senior"/>
    <s v="Pune"/>
    <x v="7"/>
    <x v="3"/>
    <x v="3"/>
    <x v="20"/>
    <n v="7"/>
    <n v="1500"/>
    <n v="5"/>
    <x v="42"/>
    <x v="0"/>
    <n v="2432.4699999999998"/>
    <n v="0.24385664160400999"/>
    <x v="1"/>
    <s v="Card"/>
    <n v="3"/>
    <s v="No"/>
  </r>
  <r>
    <s v="ORD01817"/>
    <d v="2024-12-22T00:00:00"/>
    <s v="2024"/>
    <n v="12"/>
    <x v="11"/>
    <d v="2024-12-27T00:00:00"/>
    <n v="5"/>
    <s v="CUST4598"/>
    <s v="Darshit Gara"/>
    <x v="0"/>
    <n v="41"/>
    <s v="Senior"/>
    <s v="Mumbai"/>
    <x v="7"/>
    <x v="3"/>
    <x v="0"/>
    <x v="11"/>
    <n v="3"/>
    <n v="4000"/>
    <n v="5"/>
    <x v="205"/>
    <x v="1"/>
    <n v="4490.3100000000004"/>
    <n v="0.3938868421052632"/>
    <x v="1"/>
    <s v="Card"/>
    <n v="4"/>
    <s v="Yes"/>
  </r>
  <r>
    <s v="ORD01836"/>
    <d v="2024-12-05T00:00:00"/>
    <s v="2024"/>
    <n v="12"/>
    <x v="11"/>
    <d v="2024-12-06T00:00:00"/>
    <n v="1"/>
    <s v="CUST7493"/>
    <s v="Keya Manda"/>
    <x v="1"/>
    <n v="59"/>
    <s v="Senior"/>
    <s v="Jaipur"/>
    <x v="2"/>
    <x v="0"/>
    <x v="2"/>
    <x v="3"/>
    <n v="7"/>
    <n v="7000"/>
    <n v="15"/>
    <x v="491"/>
    <x v="1"/>
    <n v="8525.9599999999991"/>
    <n v="0.20470492196878751"/>
    <x v="2"/>
    <s v="Card"/>
    <n v="1"/>
    <s v="No"/>
  </r>
  <r>
    <s v="ORD01865"/>
    <d v="2025-12-20T00:00:00"/>
    <s v="2025"/>
    <n v="12"/>
    <x v="11"/>
    <d v="2025-12-22T00:00:00"/>
    <n v="2"/>
    <s v="CUST4528"/>
    <s v="Ritvik Iyer"/>
    <x v="1"/>
    <n v="53"/>
    <s v="Senior"/>
    <s v="Patna"/>
    <x v="9"/>
    <x v="2"/>
    <x v="3"/>
    <x v="22"/>
    <n v="8"/>
    <n v="300"/>
    <n v="25"/>
    <x v="100"/>
    <x v="0"/>
    <n v="497.88"/>
    <n v="0.27660000000000001"/>
    <x v="0"/>
    <s v="Card"/>
    <n v="5"/>
    <s v="No"/>
  </r>
  <r>
    <s v="ORD01889"/>
    <d v="2025-12-15T00:00:00"/>
    <s v="2025"/>
    <n v="12"/>
    <x v="11"/>
    <d v="2025-12-18T00:00:00"/>
    <n v="3"/>
    <s v="CUST1770"/>
    <s v="Trisha Bir"/>
    <x v="1"/>
    <n v="28"/>
    <s v="Senior"/>
    <s v="Delhi"/>
    <x v="4"/>
    <x v="0"/>
    <x v="2"/>
    <x v="15"/>
    <n v="2"/>
    <n v="15000"/>
    <n v="0"/>
    <x v="80"/>
    <x v="1"/>
    <n v="7263"/>
    <n v="0.24210000000000001"/>
    <x v="0"/>
    <s v="Cash"/>
    <n v="4"/>
    <s v="Yes"/>
  </r>
  <r>
    <s v="ORD01890"/>
    <d v="2024-12-21T00:00:00"/>
    <s v="2024"/>
    <n v="12"/>
    <x v="11"/>
    <d v="2024-12-27T00:00:00"/>
    <n v="6"/>
    <s v="CUST3603"/>
    <s v="Rania Swaminathan"/>
    <x v="0"/>
    <n v="19"/>
    <s v="Teen"/>
    <s v="Ahmedabad"/>
    <x v="5"/>
    <x v="3"/>
    <x v="2"/>
    <x v="12"/>
    <n v="8"/>
    <n v="25000"/>
    <n v="25"/>
    <x v="204"/>
    <x v="1"/>
    <n v="67131.95"/>
    <n v="0.44754633333333332"/>
    <x v="0"/>
    <s v="Cash"/>
    <n v="4"/>
    <s v="No"/>
  </r>
  <r>
    <s v="ORD01891"/>
    <d v="2024-12-04T00:00:00"/>
    <s v="2024"/>
    <n v="12"/>
    <x v="11"/>
    <d v="2024-12-07T00:00:00"/>
    <n v="3"/>
    <s v="CUST5854"/>
    <s v="Vritika Tandon"/>
    <x v="1"/>
    <n v="64"/>
    <s v="Senior"/>
    <s v="Patna"/>
    <x v="9"/>
    <x v="2"/>
    <x v="1"/>
    <x v="18"/>
    <n v="3"/>
    <n v="18000"/>
    <n v="25"/>
    <x v="428"/>
    <x v="1"/>
    <n v="5532.7"/>
    <n v="0.13660987654320988"/>
    <x v="2"/>
    <s v="UPI"/>
    <n v="1"/>
    <s v="No"/>
  </r>
  <r>
    <s v="ORD01921"/>
    <d v="2025-12-20T00:00:00"/>
    <s v="2025"/>
    <n v="12"/>
    <x v="11"/>
    <d v="2025-12-26T00:00:00"/>
    <n v="6"/>
    <s v="CUST1878"/>
    <s v="Anahita Khanna"/>
    <x v="0"/>
    <n v="49"/>
    <s v="Senior"/>
    <s v="Pune"/>
    <x v="7"/>
    <x v="3"/>
    <x v="1"/>
    <x v="1"/>
    <n v="8"/>
    <n v="40000"/>
    <n v="10"/>
    <x v="424"/>
    <x v="1"/>
    <n v="78560.97"/>
    <n v="0.27278114583333335"/>
    <x v="2"/>
    <s v="UPI"/>
    <n v="4"/>
    <s v="No"/>
  </r>
  <r>
    <s v="ORD01942"/>
    <d v="2024-12-04T00:00:00"/>
    <s v="2024"/>
    <n v="12"/>
    <x v="11"/>
    <d v="2024-12-07T00:00:00"/>
    <n v="3"/>
    <s v="CUST9628"/>
    <s v="Taimur Kibe"/>
    <x v="0"/>
    <n v="37"/>
    <s v="Senior"/>
    <s v="Ahmedabad"/>
    <x v="5"/>
    <x v="3"/>
    <x v="1"/>
    <x v="1"/>
    <n v="4"/>
    <n v="40000"/>
    <n v="10"/>
    <x v="40"/>
    <x v="1"/>
    <n v="26823.05"/>
    <n v="0.18627118055555555"/>
    <x v="0"/>
    <s v="UPI"/>
    <n v="4"/>
    <s v="No"/>
  </r>
  <r>
    <s v="ORD01943"/>
    <d v="2024-12-08T00:00:00"/>
    <s v="2024"/>
    <n v="12"/>
    <x v="11"/>
    <d v="2024-12-13T00:00:00"/>
    <n v="5"/>
    <s v="CUST1232"/>
    <s v="Divij Mani"/>
    <x v="1"/>
    <n v="49"/>
    <s v="Senior"/>
    <s v="Bhubaneswar"/>
    <x v="8"/>
    <x v="2"/>
    <x v="2"/>
    <x v="12"/>
    <n v="5"/>
    <n v="25000"/>
    <n v="25"/>
    <x v="344"/>
    <x v="1"/>
    <n v="41569.360000000001"/>
    <n v="0.4434065066666667"/>
    <x v="1"/>
    <s v="Cash"/>
    <n v="3"/>
    <s v="No"/>
  </r>
  <r>
    <s v="ORD01951"/>
    <d v="2024-12-16T00:00:00"/>
    <s v="2024"/>
    <n v="12"/>
    <x v="11"/>
    <d v="2024-12-20T00:00:00"/>
    <n v="4"/>
    <s v="CUST9861"/>
    <s v="Saanvi Baral"/>
    <x v="0"/>
    <n v="36"/>
    <s v="Senior"/>
    <s v="Chennai"/>
    <x v="6"/>
    <x v="1"/>
    <x v="3"/>
    <x v="17"/>
    <n v="6"/>
    <n v="450"/>
    <n v="20"/>
    <x v="70"/>
    <x v="0"/>
    <n v="735.82"/>
    <n v="0.34065740740740741"/>
    <x v="2"/>
    <s v="UPI"/>
    <n v="5"/>
    <s v="No"/>
  </r>
  <r>
    <s v="ORD01980"/>
    <d v="2024-12-26T00:00:00"/>
    <s v="2024"/>
    <n v="12"/>
    <x v="11"/>
    <d v="2025-01-01T00:00:00"/>
    <n v="6"/>
    <s v="CUST4607"/>
    <s v="Nitara Malhotra"/>
    <x v="1"/>
    <n v="57"/>
    <s v="Senior"/>
    <s v="Kolkata"/>
    <x v="3"/>
    <x v="2"/>
    <x v="0"/>
    <x v="0"/>
    <n v="2"/>
    <n v="2500"/>
    <n v="5"/>
    <x v="167"/>
    <x v="0"/>
    <n v="931.86"/>
    <n v="0.19618105263157895"/>
    <x v="0"/>
    <s v="UPI"/>
    <n v="4"/>
    <s v="No"/>
  </r>
  <r>
    <s v="ORD01982"/>
    <d v="2025-12-04T00:00:00"/>
    <s v="2025"/>
    <n v="12"/>
    <x v="11"/>
    <d v="2025-12-07T00:00:00"/>
    <n v="3"/>
    <s v="CUST1440"/>
    <s v="Elakshi Choudhry"/>
    <x v="0"/>
    <n v="31"/>
    <s v="Senior"/>
    <s v="Mumbai"/>
    <x v="7"/>
    <x v="3"/>
    <x v="4"/>
    <x v="16"/>
    <n v="8"/>
    <n v="800"/>
    <n v="10"/>
    <x v="192"/>
    <x v="0"/>
    <n v="875.44"/>
    <n v="0.15198611111111113"/>
    <x v="0"/>
    <s v="Card"/>
    <n v="3"/>
    <s v="No"/>
  </r>
  <r>
    <s v="ORD02023"/>
    <d v="2024-12-26T00:00:00"/>
    <s v="2024"/>
    <n v="12"/>
    <x v="11"/>
    <d v="2024-12-30T00:00:00"/>
    <n v="4"/>
    <s v="CUST2633"/>
    <s v="Farhan Madan"/>
    <x v="0"/>
    <n v="52"/>
    <s v="Senior"/>
    <s v="Delhi"/>
    <x v="4"/>
    <x v="0"/>
    <x v="1"/>
    <x v="2"/>
    <n v="6"/>
    <n v="55000"/>
    <n v="15"/>
    <x v="353"/>
    <x v="1"/>
    <n v="116517.26"/>
    <n v="0.41539130124777179"/>
    <x v="2"/>
    <s v="Card"/>
    <n v="1"/>
    <s v="No"/>
  </r>
  <r>
    <s v="ORD02024"/>
    <d v="2025-12-20T00:00:00"/>
    <s v="2025"/>
    <n v="12"/>
    <x v="11"/>
    <d v="2025-12-22T00:00:00"/>
    <n v="2"/>
    <s v="CUST2601"/>
    <s v="Kaira Rajan"/>
    <x v="1"/>
    <n v="19"/>
    <s v="Teen"/>
    <s v="Chennai"/>
    <x v="6"/>
    <x v="1"/>
    <x v="4"/>
    <x v="13"/>
    <n v="1"/>
    <n v="4500"/>
    <n v="5"/>
    <x v="133"/>
    <x v="0"/>
    <n v="471.42"/>
    <n v="0.11027368421052632"/>
    <x v="1"/>
    <s v="Card"/>
    <n v="5"/>
    <s v="No"/>
  </r>
  <r>
    <s v="ORD02032"/>
    <d v="2025-12-19T00:00:00"/>
    <s v="2025"/>
    <n v="12"/>
    <x v="11"/>
    <d v="2025-12-22T00:00:00"/>
    <n v="3"/>
    <s v="CUST3386"/>
    <s v="Charvi Gade"/>
    <x v="0"/>
    <n v="46"/>
    <s v="Senior"/>
    <s v="Bhubaneswar"/>
    <x v="8"/>
    <x v="2"/>
    <x v="1"/>
    <x v="1"/>
    <n v="3"/>
    <n v="40000"/>
    <n v="15"/>
    <x v="140"/>
    <x v="1"/>
    <n v="31469.8"/>
    <n v="0.30852745098039214"/>
    <x v="2"/>
    <s v="UPI"/>
    <n v="3"/>
    <s v="No"/>
  </r>
  <r>
    <s v="ORD02057"/>
    <d v="2025-12-11T00:00:00"/>
    <s v="2025"/>
    <n v="12"/>
    <x v="11"/>
    <d v="2025-12-12T00:00:00"/>
    <n v="1"/>
    <s v="CUST4778"/>
    <s v="Rhea Vaidya"/>
    <x v="0"/>
    <n v="50"/>
    <s v="Senior"/>
    <s v="Hyderabad"/>
    <x v="10"/>
    <x v="1"/>
    <x v="4"/>
    <x v="24"/>
    <n v="6"/>
    <n v="1200"/>
    <n v="0"/>
    <x v="69"/>
    <x v="0"/>
    <n v="2773.93"/>
    <n v="0.38526805555555554"/>
    <x v="1"/>
    <s v="Cash"/>
    <n v="1"/>
    <s v="No"/>
  </r>
  <r>
    <s v="ORD02066"/>
    <d v="2025-12-23T00:00:00"/>
    <s v="2025"/>
    <n v="12"/>
    <x v="11"/>
    <d v="2025-12-29T00:00:00"/>
    <n v="6"/>
    <s v="CUST8005"/>
    <s v="Taran Gala"/>
    <x v="0"/>
    <n v="39"/>
    <s v="Senior"/>
    <s v="Mumbai"/>
    <x v="7"/>
    <x v="3"/>
    <x v="2"/>
    <x v="15"/>
    <n v="4"/>
    <n v="15000"/>
    <n v="25"/>
    <x v="177"/>
    <x v="1"/>
    <n v="12590.86"/>
    <n v="0.27979688888888893"/>
    <x v="2"/>
    <s v="Card"/>
    <n v="5"/>
    <s v="No"/>
  </r>
  <r>
    <s v="ORD02087"/>
    <d v="2024-12-27T00:00:00"/>
    <s v="2024"/>
    <n v="12"/>
    <x v="11"/>
    <d v="2025-01-01T00:00:00"/>
    <n v="5"/>
    <s v="CUST9348"/>
    <s v="Ehsaan Hayre"/>
    <x v="0"/>
    <n v="36"/>
    <s v="Senior"/>
    <s v="Pune"/>
    <x v="7"/>
    <x v="3"/>
    <x v="1"/>
    <x v="2"/>
    <n v="5"/>
    <n v="55000"/>
    <n v="0"/>
    <x v="138"/>
    <x v="1"/>
    <n v="97575.85"/>
    <n v="0.35482127272727276"/>
    <x v="0"/>
    <s v="Cash"/>
    <n v="1"/>
    <s v="No"/>
  </r>
  <r>
    <s v="ORD02096"/>
    <d v="2025-12-14T00:00:00"/>
    <s v="2025"/>
    <n v="12"/>
    <x v="11"/>
    <d v="2025-12-21T00:00:00"/>
    <n v="7"/>
    <s v="CUST4316"/>
    <s v="Kismat Rana"/>
    <x v="0"/>
    <n v="27"/>
    <s v="Senior"/>
    <s v="Lucknow"/>
    <x v="0"/>
    <x v="0"/>
    <x v="4"/>
    <x v="9"/>
    <n v="3"/>
    <n v="1800"/>
    <n v="15"/>
    <x v="187"/>
    <x v="0"/>
    <n v="1778.31"/>
    <n v="0.3874313725490196"/>
    <x v="1"/>
    <s v="Cash"/>
    <n v="4"/>
    <s v="No"/>
  </r>
  <r>
    <s v="ORD02098"/>
    <d v="2024-12-03T00:00:00"/>
    <s v="2024"/>
    <n v="12"/>
    <x v="11"/>
    <d v="2024-12-04T00:00:00"/>
    <n v="1"/>
    <s v="CUST4908"/>
    <s v="Diya Bains"/>
    <x v="0"/>
    <n v="52"/>
    <s v="Senior"/>
    <s v="Jaipur"/>
    <x v="2"/>
    <x v="0"/>
    <x v="2"/>
    <x v="3"/>
    <n v="8"/>
    <n v="7000"/>
    <n v="5"/>
    <x v="434"/>
    <x v="1"/>
    <n v="7442.66"/>
    <n v="0.13989962406015038"/>
    <x v="2"/>
    <s v="Cash"/>
    <n v="1"/>
    <s v="No"/>
  </r>
  <r>
    <s v="ORD02102"/>
    <d v="2024-12-23T00:00:00"/>
    <s v="2024"/>
    <n v="12"/>
    <x v="11"/>
    <d v="2024-12-29T00:00:00"/>
    <n v="6"/>
    <s v="CUST8324"/>
    <s v="Yakshit Basak"/>
    <x v="1"/>
    <n v="24"/>
    <s v="Senior"/>
    <s v="Kolkata"/>
    <x v="3"/>
    <x v="2"/>
    <x v="3"/>
    <x v="6"/>
    <n v="8"/>
    <n v="1200"/>
    <n v="0"/>
    <x v="196"/>
    <x v="0"/>
    <n v="3055.97"/>
    <n v="0.31833020833333331"/>
    <x v="0"/>
    <s v="UPI"/>
    <n v="5"/>
    <s v="No"/>
  </r>
  <r>
    <s v="ORD02116"/>
    <d v="2024-12-28T00:00:00"/>
    <s v="2024"/>
    <n v="12"/>
    <x v="11"/>
    <d v="2024-12-30T00:00:00"/>
    <n v="2"/>
    <s v="CUST9629"/>
    <s v="Fateh Dutt"/>
    <x v="0"/>
    <n v="39"/>
    <s v="Senior"/>
    <s v="Patna"/>
    <x v="9"/>
    <x v="2"/>
    <x v="4"/>
    <x v="16"/>
    <n v="6"/>
    <n v="800"/>
    <n v="20"/>
    <x v="77"/>
    <x v="0"/>
    <n v="544.23"/>
    <n v="0.14172656250000001"/>
    <x v="1"/>
    <s v="Cash"/>
    <n v="5"/>
    <s v="No"/>
  </r>
  <r>
    <s v="ORD02137"/>
    <d v="2025-12-15T00:00:00"/>
    <s v="2025"/>
    <n v="12"/>
    <x v="11"/>
    <d v="2025-12-18T00:00:00"/>
    <n v="3"/>
    <s v="CUST9423"/>
    <s v="Elakshi Venkatesh"/>
    <x v="0"/>
    <n v="60"/>
    <s v="Senior"/>
    <s v="Patna"/>
    <x v="9"/>
    <x v="2"/>
    <x v="4"/>
    <x v="24"/>
    <n v="4"/>
    <n v="1200"/>
    <n v="10"/>
    <x v="222"/>
    <x v="0"/>
    <n v="1094.9100000000001"/>
    <n v="0.25345138888888891"/>
    <x v="0"/>
    <s v="Cash"/>
    <n v="2"/>
    <s v="No"/>
  </r>
  <r>
    <s v="ORD02145"/>
    <d v="2025-12-22T00:00:00"/>
    <s v="2025"/>
    <n v="12"/>
    <x v="11"/>
    <d v="2025-12-27T00:00:00"/>
    <n v="5"/>
    <s v="CUST5338"/>
    <s v="Veer Malhotra"/>
    <x v="0"/>
    <n v="32"/>
    <s v="Senior"/>
    <s v="Jaipur"/>
    <x v="2"/>
    <x v="0"/>
    <x v="0"/>
    <x v="23"/>
    <n v="4"/>
    <n v="900"/>
    <n v="0"/>
    <x v="11"/>
    <x v="0"/>
    <n v="615.16999999999996"/>
    <n v="0.17088055555555554"/>
    <x v="2"/>
    <s v="Cash"/>
    <n v="1"/>
    <s v="No"/>
  </r>
  <r>
    <s v="ORD02151"/>
    <d v="2025-12-03T00:00:00"/>
    <s v="2025"/>
    <n v="12"/>
    <x v="11"/>
    <d v="2025-12-09T00:00:00"/>
    <n v="6"/>
    <s v="CUST3732"/>
    <s v="Shamik Vyas"/>
    <x v="1"/>
    <n v="34"/>
    <s v="Senior"/>
    <s v="Bengaluru"/>
    <x v="1"/>
    <x v="1"/>
    <x v="2"/>
    <x v="7"/>
    <n v="1"/>
    <n v="5000"/>
    <n v="20"/>
    <x v="57"/>
    <x v="0"/>
    <n v="1439.45"/>
    <n v="0.35986250000000003"/>
    <x v="1"/>
    <s v="UPI"/>
    <n v="1"/>
    <s v="No"/>
  </r>
  <r>
    <s v="ORD02181"/>
    <d v="2025-12-25T00:00:00"/>
    <s v="2025"/>
    <n v="12"/>
    <x v="11"/>
    <d v="2025-12-30T00:00:00"/>
    <n v="5"/>
    <s v="CUST4790"/>
    <s v="Drishya Sarna"/>
    <x v="0"/>
    <n v="19"/>
    <s v="Teen"/>
    <s v="Pune"/>
    <x v="7"/>
    <x v="3"/>
    <x v="0"/>
    <x v="19"/>
    <n v="8"/>
    <n v="1200"/>
    <n v="25"/>
    <x v="69"/>
    <x v="0"/>
    <n v="1719.55"/>
    <n v="0.23882638888888888"/>
    <x v="2"/>
    <s v="Cash"/>
    <n v="2"/>
    <s v="No"/>
  </r>
  <r>
    <s v="ORD02189"/>
    <d v="2024-12-31T00:00:00"/>
    <s v="2024"/>
    <n v="12"/>
    <x v="11"/>
    <d v="2025-01-05T00:00:00"/>
    <n v="5"/>
    <s v="CUST7725"/>
    <s v="Nishith Dugar"/>
    <x v="0"/>
    <n v="49"/>
    <s v="Senior"/>
    <s v="Lucknow"/>
    <x v="0"/>
    <x v="0"/>
    <x v="0"/>
    <x v="0"/>
    <n v="2"/>
    <n v="2500"/>
    <n v="20"/>
    <x v="57"/>
    <x v="0"/>
    <n v="625.15"/>
    <n v="0.1562875"/>
    <x v="1"/>
    <s v="Cash"/>
    <n v="2"/>
    <s v="No"/>
  </r>
  <r>
    <s v="ORD02191"/>
    <d v="2025-12-15T00:00:00"/>
    <s v="2025"/>
    <n v="12"/>
    <x v="11"/>
    <d v="2025-12-17T00:00:00"/>
    <n v="2"/>
    <s v="CUST3813"/>
    <s v="Jayesh Chander"/>
    <x v="0"/>
    <n v="42"/>
    <s v="Senior"/>
    <s v="Mumbai"/>
    <x v="7"/>
    <x v="3"/>
    <x v="2"/>
    <x v="7"/>
    <n v="2"/>
    <n v="5000"/>
    <n v="5"/>
    <x v="224"/>
    <x v="0"/>
    <n v="4019.37"/>
    <n v="0.42309157894736843"/>
    <x v="0"/>
    <s v="UPI"/>
    <n v="5"/>
    <s v="No"/>
  </r>
  <r>
    <s v="ORD02192"/>
    <d v="2025-12-08T00:00:00"/>
    <s v="2025"/>
    <n v="12"/>
    <x v="11"/>
    <d v="2025-12-13T00:00:00"/>
    <n v="5"/>
    <s v="CUST1600"/>
    <s v="Dharmajan Toor"/>
    <x v="0"/>
    <n v="37"/>
    <s v="Senior"/>
    <s v="Patna"/>
    <x v="9"/>
    <x v="2"/>
    <x v="0"/>
    <x v="0"/>
    <n v="4"/>
    <n v="2500"/>
    <n v="15"/>
    <x v="3"/>
    <x v="0"/>
    <n v="1824.15"/>
    <n v="0.21460588235294117"/>
    <x v="0"/>
    <s v="UPI"/>
    <n v="5"/>
    <s v="No"/>
  </r>
  <r>
    <s v="ORD02193"/>
    <d v="2025-12-20T00:00:00"/>
    <s v="2025"/>
    <n v="12"/>
    <x v="11"/>
    <d v="2025-12-25T00:00:00"/>
    <n v="5"/>
    <s v="CUST6454"/>
    <s v="Alisha Bhatt"/>
    <x v="0"/>
    <n v="39"/>
    <s v="Senior"/>
    <s v="Patna"/>
    <x v="9"/>
    <x v="2"/>
    <x v="3"/>
    <x v="20"/>
    <n v="2"/>
    <n v="1500"/>
    <n v="5"/>
    <x v="442"/>
    <x v="0"/>
    <n v="801.88"/>
    <n v="0.28136140350877192"/>
    <x v="2"/>
    <s v="Cash"/>
    <n v="3"/>
    <s v="No"/>
  </r>
  <r>
    <s v="ORD02202"/>
    <d v="2024-12-24T00:00:00"/>
    <s v="2024"/>
    <n v="12"/>
    <x v="11"/>
    <d v="2024-12-27T00:00:00"/>
    <n v="3"/>
    <s v="CUST6055"/>
    <s v="Vidur Sibal"/>
    <x v="0"/>
    <n v="24"/>
    <s v="Senior"/>
    <s v="Lucknow"/>
    <x v="0"/>
    <x v="0"/>
    <x v="1"/>
    <x v="5"/>
    <n v="5"/>
    <n v="2000"/>
    <n v="10"/>
    <x v="51"/>
    <x v="0"/>
    <n v="3520.18"/>
    <n v="0.3911311111111111"/>
    <x v="0"/>
    <s v="Card"/>
    <n v="5"/>
    <s v="No"/>
  </r>
  <r>
    <s v="ORD02204"/>
    <d v="2024-12-08T00:00:00"/>
    <s v="2024"/>
    <n v="12"/>
    <x v="11"/>
    <d v="2024-12-09T00:00:00"/>
    <n v="1"/>
    <s v="CUST9433"/>
    <s v="Himmat Kalla"/>
    <x v="1"/>
    <n v="60"/>
    <s v="Senior"/>
    <s v="Bengaluru"/>
    <x v="1"/>
    <x v="1"/>
    <x v="4"/>
    <x v="13"/>
    <n v="5"/>
    <n v="4500"/>
    <n v="0"/>
    <x v="208"/>
    <x v="1"/>
    <n v="5300.08"/>
    <n v="0.23555911111111111"/>
    <x v="0"/>
    <s v="UPI"/>
    <n v="5"/>
    <s v="No"/>
  </r>
  <r>
    <s v="ORD02206"/>
    <d v="2025-12-05T00:00:00"/>
    <s v="2025"/>
    <n v="12"/>
    <x v="11"/>
    <d v="2025-12-10T00:00:00"/>
    <n v="5"/>
    <s v="CUST1914"/>
    <s v="Alisha Chandra"/>
    <x v="0"/>
    <n v="42"/>
    <s v="Senior"/>
    <s v="Bengaluru"/>
    <x v="1"/>
    <x v="1"/>
    <x v="1"/>
    <x v="2"/>
    <n v="4"/>
    <n v="55000"/>
    <n v="10"/>
    <x v="125"/>
    <x v="1"/>
    <n v="62535.17"/>
    <n v="0.31583419191919193"/>
    <x v="1"/>
    <s v="Cash"/>
    <n v="5"/>
    <s v="No"/>
  </r>
  <r>
    <s v="ORD02208"/>
    <d v="2024-12-29T00:00:00"/>
    <s v="2024"/>
    <n v="12"/>
    <x v="11"/>
    <d v="2024-12-31T00:00:00"/>
    <n v="2"/>
    <s v="CUST3750"/>
    <s v="Rati Dalal"/>
    <x v="1"/>
    <n v="32"/>
    <s v="Senior"/>
    <s v="Mumbai"/>
    <x v="7"/>
    <x v="3"/>
    <x v="0"/>
    <x v="4"/>
    <n v="2"/>
    <n v="3200"/>
    <n v="20"/>
    <x v="141"/>
    <x v="0"/>
    <n v="1855.91"/>
    <n v="0.36248242187500002"/>
    <x v="1"/>
    <s v="Card"/>
    <n v="1"/>
    <s v="No"/>
  </r>
  <r>
    <s v="ORD02214"/>
    <d v="2025-12-25T00:00:00"/>
    <s v="2025"/>
    <n v="12"/>
    <x v="11"/>
    <d v="2025-12-28T00:00:00"/>
    <n v="3"/>
    <s v="CUST4432"/>
    <s v="Fateh Bajaj"/>
    <x v="1"/>
    <n v="56"/>
    <s v="Senior"/>
    <s v="Bengaluru"/>
    <x v="1"/>
    <x v="1"/>
    <x v="3"/>
    <x v="22"/>
    <n v="6"/>
    <n v="300"/>
    <n v="0"/>
    <x v="100"/>
    <x v="0"/>
    <n v="647.07000000000005"/>
    <n v="0.35948333333333338"/>
    <x v="1"/>
    <s v="Card"/>
    <n v="1"/>
    <s v="No"/>
  </r>
  <r>
    <s v="ORD02219"/>
    <d v="2025-12-30T00:00:00"/>
    <s v="2025"/>
    <n v="12"/>
    <x v="11"/>
    <d v="2026-01-03T00:00:00"/>
    <n v="4"/>
    <s v="CUST1327"/>
    <s v="Madhup Rajagopal"/>
    <x v="0"/>
    <n v="42"/>
    <s v="Senior"/>
    <s v="Jaipur"/>
    <x v="2"/>
    <x v="0"/>
    <x v="4"/>
    <x v="8"/>
    <n v="3"/>
    <n v="3500"/>
    <n v="5"/>
    <x v="42"/>
    <x v="0"/>
    <n v="3496.93"/>
    <n v="0.35056942355889725"/>
    <x v="0"/>
    <s v="Cash"/>
    <n v="2"/>
    <s v="No"/>
  </r>
  <r>
    <s v="ORD02232"/>
    <d v="2025-12-10T00:00:00"/>
    <s v="2025"/>
    <n v="12"/>
    <x v="11"/>
    <d v="2025-12-11T00:00:00"/>
    <n v="1"/>
    <s v="CUST5344"/>
    <s v="Amani Mani"/>
    <x v="0"/>
    <n v="19"/>
    <s v="Teen"/>
    <s v="Jaipur"/>
    <x v="2"/>
    <x v="0"/>
    <x v="3"/>
    <x v="22"/>
    <n v="6"/>
    <n v="300"/>
    <n v="0"/>
    <x v="100"/>
    <x v="0"/>
    <n v="615.88"/>
    <n v="0.34215555555555555"/>
    <x v="0"/>
    <s v="Card"/>
    <n v="4"/>
    <s v="No"/>
  </r>
  <r>
    <s v="ORD02233"/>
    <d v="2025-12-14T00:00:00"/>
    <s v="2025"/>
    <n v="12"/>
    <x v="11"/>
    <d v="2025-12-15T00:00:00"/>
    <n v="1"/>
    <s v="CUST6195"/>
    <s v="Adira Karpe"/>
    <x v="1"/>
    <n v="31"/>
    <s v="Senior"/>
    <s v="Bhubaneswar"/>
    <x v="8"/>
    <x v="2"/>
    <x v="2"/>
    <x v="3"/>
    <n v="1"/>
    <n v="7000"/>
    <n v="0"/>
    <x v="409"/>
    <x v="0"/>
    <n v="1573.79"/>
    <n v="0.22482714285714286"/>
    <x v="0"/>
    <s v="Cash"/>
    <n v="1"/>
    <s v="No"/>
  </r>
  <r>
    <s v="ORD02274"/>
    <d v="2025-12-12T00:00:00"/>
    <s v="2025"/>
    <n v="12"/>
    <x v="11"/>
    <d v="2025-12-16T00:00:00"/>
    <n v="4"/>
    <s v="CUST9768"/>
    <s v="Sumer Lal"/>
    <x v="1"/>
    <n v="61"/>
    <s v="Senior"/>
    <s v="Delhi"/>
    <x v="4"/>
    <x v="0"/>
    <x v="3"/>
    <x v="22"/>
    <n v="8"/>
    <n v="300"/>
    <n v="20"/>
    <x v="252"/>
    <x v="0"/>
    <n v="851.59"/>
    <n v="0.44353645833333333"/>
    <x v="1"/>
    <s v="Card"/>
    <n v="4"/>
    <s v="No"/>
  </r>
  <r>
    <s v="ORD02290"/>
    <d v="2025-12-15T00:00:00"/>
    <s v="2025"/>
    <n v="12"/>
    <x v="11"/>
    <d v="2025-12-17T00:00:00"/>
    <n v="2"/>
    <s v="CUST5543"/>
    <s v="Hiran Gole"/>
    <x v="1"/>
    <n v="24"/>
    <s v="Senior"/>
    <s v="Pune"/>
    <x v="7"/>
    <x v="3"/>
    <x v="0"/>
    <x v="19"/>
    <n v="6"/>
    <n v="1200"/>
    <n v="5"/>
    <x v="36"/>
    <x v="0"/>
    <n v="1468.79"/>
    <n v="0.21473538011695906"/>
    <x v="1"/>
    <s v="Cash"/>
    <n v="4"/>
    <s v="No"/>
  </r>
  <r>
    <s v="ORD02292"/>
    <d v="2025-12-18T00:00:00"/>
    <s v="2025"/>
    <n v="12"/>
    <x v="11"/>
    <d v="2025-12-19T00:00:00"/>
    <n v="1"/>
    <s v="CUST8887"/>
    <s v="Gokul Tank"/>
    <x v="0"/>
    <n v="41"/>
    <s v="Senior"/>
    <s v="Ahmedabad"/>
    <x v="5"/>
    <x v="3"/>
    <x v="4"/>
    <x v="24"/>
    <n v="5"/>
    <n v="1200"/>
    <n v="25"/>
    <x v="148"/>
    <x v="0"/>
    <n v="774.78"/>
    <n v="0.17217333333333332"/>
    <x v="0"/>
    <s v="Card"/>
    <n v="2"/>
    <s v="No"/>
  </r>
  <r>
    <s v="ORD02299"/>
    <d v="2024-12-04T00:00:00"/>
    <s v="2024"/>
    <n v="12"/>
    <x v="11"/>
    <d v="2024-12-10T00:00:00"/>
    <n v="6"/>
    <s v="CUST7697"/>
    <s v="Mehul Ranganathan"/>
    <x v="1"/>
    <n v="20"/>
    <s v="Teen"/>
    <s v="Chennai"/>
    <x v="6"/>
    <x v="1"/>
    <x v="0"/>
    <x v="23"/>
    <n v="2"/>
    <n v="900"/>
    <n v="5"/>
    <x v="284"/>
    <x v="0"/>
    <n v="523.79"/>
    <n v="0.30630994152046781"/>
    <x v="1"/>
    <s v="Cash"/>
    <n v="2"/>
    <s v="No"/>
  </r>
  <r>
    <s v="ORD02304"/>
    <d v="2025-12-09T00:00:00"/>
    <s v="2025"/>
    <n v="12"/>
    <x v="11"/>
    <d v="2025-12-14T00:00:00"/>
    <n v="5"/>
    <s v="CUST1547"/>
    <s v="Mishti Rajagopal"/>
    <x v="1"/>
    <n v="52"/>
    <s v="Senior"/>
    <s v="Delhi"/>
    <x v="4"/>
    <x v="0"/>
    <x v="0"/>
    <x v="19"/>
    <n v="6"/>
    <n v="1200"/>
    <n v="10"/>
    <x v="101"/>
    <x v="0"/>
    <n v="1373.98"/>
    <n v="0.21203395061728394"/>
    <x v="2"/>
    <s v="Card"/>
    <n v="4"/>
    <s v="No"/>
  </r>
  <r>
    <s v="ORD02311"/>
    <d v="2024-12-15T00:00:00"/>
    <s v="2024"/>
    <n v="12"/>
    <x v="11"/>
    <d v="2024-12-22T00:00:00"/>
    <n v="7"/>
    <s v="CUST2119"/>
    <s v="Riya Balan"/>
    <x v="0"/>
    <n v="50"/>
    <s v="Senior"/>
    <s v="Lucknow"/>
    <x v="0"/>
    <x v="0"/>
    <x v="3"/>
    <x v="22"/>
    <n v="2"/>
    <n v="300"/>
    <n v="0"/>
    <x v="265"/>
    <x v="0"/>
    <n v="99.85"/>
    <n v="0.16641666666666666"/>
    <x v="2"/>
    <s v="Card"/>
    <n v="2"/>
    <s v="No"/>
  </r>
  <r>
    <s v="ORD02319"/>
    <d v="2025-12-28T00:00:00"/>
    <s v="2025"/>
    <n v="12"/>
    <x v="11"/>
    <d v="2026-01-04T00:00:00"/>
    <n v="7"/>
    <s v="CUST8619"/>
    <s v="Aarna Ahluwalia"/>
    <x v="1"/>
    <n v="27"/>
    <s v="Senior"/>
    <s v="Patna"/>
    <x v="9"/>
    <x v="2"/>
    <x v="0"/>
    <x v="23"/>
    <n v="1"/>
    <n v="900"/>
    <n v="15"/>
    <x v="74"/>
    <x v="0"/>
    <n v="231.51"/>
    <n v="0.30262745098039212"/>
    <x v="2"/>
    <s v="Cash"/>
    <n v="4"/>
    <s v="No"/>
  </r>
  <r>
    <s v="ORD02320"/>
    <d v="2024-12-31T00:00:00"/>
    <s v="2024"/>
    <n v="12"/>
    <x v="11"/>
    <d v="2025-01-04T00:00:00"/>
    <n v="4"/>
    <s v="CUST4039"/>
    <s v="Hiran Kamdar"/>
    <x v="0"/>
    <n v="49"/>
    <s v="Senior"/>
    <s v="Chennai"/>
    <x v="6"/>
    <x v="1"/>
    <x v="1"/>
    <x v="5"/>
    <n v="7"/>
    <n v="2000"/>
    <n v="20"/>
    <x v="464"/>
    <x v="1"/>
    <n v="4846.6400000000003"/>
    <n v="0.43273571428571433"/>
    <x v="0"/>
    <s v="Cash"/>
    <n v="3"/>
    <s v="No"/>
  </r>
  <r>
    <s v="ORD02340"/>
    <d v="2025-12-20T00:00:00"/>
    <s v="2025"/>
    <n v="12"/>
    <x v="11"/>
    <d v="2025-12-24T00:00:00"/>
    <n v="4"/>
    <s v="CUST8193"/>
    <s v="Rasha Dayal"/>
    <x v="1"/>
    <n v="47"/>
    <s v="Senior"/>
    <s v="Hyderabad"/>
    <x v="10"/>
    <x v="1"/>
    <x v="2"/>
    <x v="12"/>
    <n v="7"/>
    <n v="25000"/>
    <n v="5"/>
    <x v="322"/>
    <x v="1"/>
    <n v="52919.54"/>
    <n v="0.31831302255639099"/>
    <x v="2"/>
    <s v="Cash"/>
    <n v="4"/>
    <s v="No"/>
  </r>
  <r>
    <s v="ORD02342"/>
    <d v="2024-12-28T00:00:00"/>
    <s v="2024"/>
    <n v="12"/>
    <x v="11"/>
    <d v="2025-01-03T00:00:00"/>
    <n v="6"/>
    <s v="CUST1532"/>
    <s v="Jivika Sachdeva"/>
    <x v="1"/>
    <n v="52"/>
    <s v="Senior"/>
    <s v="Bhubaneswar"/>
    <x v="8"/>
    <x v="2"/>
    <x v="2"/>
    <x v="14"/>
    <n v="4"/>
    <n v="30000"/>
    <n v="5"/>
    <x v="277"/>
    <x v="1"/>
    <n v="42050.05"/>
    <n v="0.36886008771929829"/>
    <x v="2"/>
    <s v="Card"/>
    <n v="2"/>
    <s v="Yes"/>
  </r>
  <r>
    <s v="ORD02354"/>
    <d v="2025-12-07T00:00:00"/>
    <s v="2025"/>
    <n v="12"/>
    <x v="11"/>
    <d v="2025-12-11T00:00:00"/>
    <n v="4"/>
    <s v="CUST5512"/>
    <s v="Kiaan Hayre"/>
    <x v="1"/>
    <n v="57"/>
    <s v="Senior"/>
    <s v="Chennai"/>
    <x v="6"/>
    <x v="1"/>
    <x v="1"/>
    <x v="2"/>
    <n v="5"/>
    <n v="55000"/>
    <n v="15"/>
    <x v="358"/>
    <x v="1"/>
    <n v="71231.02"/>
    <n v="0.30473163636363637"/>
    <x v="1"/>
    <s v="Card"/>
    <n v="4"/>
    <s v="No"/>
  </r>
  <r>
    <s v="ORD02365"/>
    <d v="2024-12-11T00:00:00"/>
    <s v="2024"/>
    <n v="12"/>
    <x v="11"/>
    <d v="2024-12-15T00:00:00"/>
    <n v="4"/>
    <s v="CUST8554"/>
    <s v="Biju Singh"/>
    <x v="1"/>
    <n v="28"/>
    <s v="Senior"/>
    <s v="Pune"/>
    <x v="7"/>
    <x v="3"/>
    <x v="4"/>
    <x v="9"/>
    <n v="5"/>
    <n v="1800"/>
    <n v="5"/>
    <x v="95"/>
    <x v="0"/>
    <n v="1963.23"/>
    <n v="0.22961754385964914"/>
    <x v="1"/>
    <s v="UPI"/>
    <n v="3"/>
    <s v="No"/>
  </r>
  <r>
    <s v="ORD02386"/>
    <d v="2025-12-04T00:00:00"/>
    <s v="2025"/>
    <n v="12"/>
    <x v="11"/>
    <d v="2025-12-11T00:00:00"/>
    <n v="7"/>
    <s v="CUST6145"/>
    <s v="Samarth Gola"/>
    <x v="1"/>
    <n v="49"/>
    <s v="Senior"/>
    <s v="Bengaluru"/>
    <x v="1"/>
    <x v="1"/>
    <x v="3"/>
    <x v="22"/>
    <n v="4"/>
    <n v="300"/>
    <n v="5"/>
    <x v="179"/>
    <x v="0"/>
    <n v="130.44"/>
    <n v="0.11442105263157895"/>
    <x v="0"/>
    <s v="Card"/>
    <n v="2"/>
    <s v="No"/>
  </r>
  <r>
    <s v="ORD02397"/>
    <d v="2025-12-27T00:00:00"/>
    <s v="2025"/>
    <n v="12"/>
    <x v="11"/>
    <d v="2025-12-31T00:00:00"/>
    <n v="4"/>
    <s v="CUST8363"/>
    <s v="Nirvi Sachdeva"/>
    <x v="1"/>
    <n v="22"/>
    <s v="Senior"/>
    <s v="Lucknow"/>
    <x v="0"/>
    <x v="0"/>
    <x v="4"/>
    <x v="13"/>
    <n v="2"/>
    <n v="4500"/>
    <n v="0"/>
    <x v="51"/>
    <x v="0"/>
    <n v="2711.29"/>
    <n v="0.30125444444444444"/>
    <x v="0"/>
    <s v="Cash"/>
    <n v="3"/>
    <s v="No"/>
  </r>
  <r>
    <s v="ORD02413"/>
    <d v="2024-12-25T00:00:00"/>
    <s v="2024"/>
    <n v="12"/>
    <x v="11"/>
    <d v="2024-12-26T00:00:00"/>
    <n v="1"/>
    <s v="CUST3498"/>
    <s v="Pari Gade"/>
    <x v="1"/>
    <n v="61"/>
    <s v="Senior"/>
    <s v="Delhi"/>
    <x v="4"/>
    <x v="0"/>
    <x v="0"/>
    <x v="0"/>
    <n v="5"/>
    <n v="2500"/>
    <n v="0"/>
    <x v="97"/>
    <x v="1"/>
    <n v="2981.26"/>
    <n v="0.23850080000000001"/>
    <x v="0"/>
    <s v="Card"/>
    <n v="2"/>
    <s v="No"/>
  </r>
  <r>
    <s v="ORD02428"/>
    <d v="2025-12-26T00:00:00"/>
    <s v="2025"/>
    <n v="12"/>
    <x v="11"/>
    <d v="2025-12-31T00:00:00"/>
    <n v="5"/>
    <s v="CUST1387"/>
    <s v="Renee Dyal"/>
    <x v="0"/>
    <n v="23"/>
    <s v="Senior"/>
    <s v="Pune"/>
    <x v="7"/>
    <x v="3"/>
    <x v="4"/>
    <x v="8"/>
    <n v="2"/>
    <n v="3500"/>
    <n v="10"/>
    <x v="117"/>
    <x v="0"/>
    <n v="2098.12"/>
    <n v="0.33303492063492063"/>
    <x v="0"/>
    <s v="Card"/>
    <n v="5"/>
    <s v="No"/>
  </r>
  <r>
    <s v="ORD02452"/>
    <d v="2024-12-05T00:00:00"/>
    <s v="2024"/>
    <n v="12"/>
    <x v="11"/>
    <d v="2024-12-11T00:00:00"/>
    <n v="6"/>
    <s v="CUST5365"/>
    <s v="Fateh Grewal"/>
    <x v="1"/>
    <n v="33"/>
    <s v="Senior"/>
    <s v="Jaipur"/>
    <x v="2"/>
    <x v="0"/>
    <x v="2"/>
    <x v="3"/>
    <n v="7"/>
    <n v="7000"/>
    <n v="5"/>
    <x v="431"/>
    <x v="1"/>
    <n v="6507.06"/>
    <n v="0.13978646616541354"/>
    <x v="2"/>
    <s v="Card"/>
    <n v="4"/>
    <s v="No"/>
  </r>
  <r>
    <s v="ORD02458"/>
    <d v="2024-12-09T00:00:00"/>
    <s v="2024"/>
    <n v="12"/>
    <x v="11"/>
    <d v="2024-12-11T00:00:00"/>
    <n v="2"/>
    <s v="CUST3721"/>
    <s v="Zeeshan Batta"/>
    <x v="1"/>
    <n v="58"/>
    <s v="Senior"/>
    <s v="Lucknow"/>
    <x v="0"/>
    <x v="0"/>
    <x v="2"/>
    <x v="12"/>
    <n v="8"/>
    <n v="25000"/>
    <n v="5"/>
    <x v="93"/>
    <x v="1"/>
    <n v="21557.02"/>
    <n v="0.113458"/>
    <x v="2"/>
    <s v="UPI"/>
    <n v="2"/>
    <s v="No"/>
  </r>
  <r>
    <s v="ORD02474"/>
    <d v="2024-12-18T00:00:00"/>
    <s v="2024"/>
    <n v="12"/>
    <x v="11"/>
    <d v="2024-12-20T00:00:00"/>
    <n v="2"/>
    <s v="CUST2350"/>
    <s v="Aaina Sandal"/>
    <x v="1"/>
    <n v="35"/>
    <s v="Senior"/>
    <s v="Lucknow"/>
    <x v="0"/>
    <x v="0"/>
    <x v="0"/>
    <x v="0"/>
    <n v="4"/>
    <n v="2500"/>
    <n v="0"/>
    <x v="435"/>
    <x v="0"/>
    <n v="3608.46"/>
    <n v="0.360846"/>
    <x v="1"/>
    <s v="Cash"/>
    <n v="3"/>
    <s v="No"/>
  </r>
  <r>
    <s v="ORD02478"/>
    <d v="2025-12-06T00:00:00"/>
    <s v="2025"/>
    <n v="12"/>
    <x v="11"/>
    <d v="2025-12-13T00:00:00"/>
    <n v="7"/>
    <s v="CUST5097"/>
    <s v="Advik Issac"/>
    <x v="1"/>
    <n v="61"/>
    <s v="Senior"/>
    <s v="Bengaluru"/>
    <x v="1"/>
    <x v="1"/>
    <x v="1"/>
    <x v="1"/>
    <n v="1"/>
    <n v="40000"/>
    <n v="20"/>
    <x v="25"/>
    <x v="1"/>
    <n v="8016.14"/>
    <n v="0.250504375"/>
    <x v="1"/>
    <s v="UPI"/>
    <n v="3"/>
    <s v="No"/>
  </r>
  <r>
    <s v="ORD02493"/>
    <d v="2024-12-12T00:00:00"/>
    <s v="2024"/>
    <n v="12"/>
    <x v="11"/>
    <d v="2024-12-15T00:00:00"/>
    <n v="3"/>
    <s v="CUST2947"/>
    <s v="Hrishita Kapur"/>
    <x v="1"/>
    <n v="57"/>
    <s v="Senior"/>
    <s v="Jaipur"/>
    <x v="2"/>
    <x v="0"/>
    <x v="2"/>
    <x v="14"/>
    <n v="1"/>
    <n v="30000"/>
    <n v="5"/>
    <x v="131"/>
    <x v="1"/>
    <n v="11431.95"/>
    <n v="0.40112105263157899"/>
    <x v="0"/>
    <s v="UPI"/>
    <n v="2"/>
    <s v="No"/>
  </r>
  <r>
    <s v="ORD02511"/>
    <d v="2024-12-17T00:00:00"/>
    <s v="2024"/>
    <n v="12"/>
    <x v="11"/>
    <d v="2024-12-20T00:00:00"/>
    <n v="3"/>
    <s v="CUST8688"/>
    <s v="Zoya Ghosh"/>
    <x v="1"/>
    <n v="53"/>
    <s v="Senior"/>
    <s v="Lucknow"/>
    <x v="0"/>
    <x v="0"/>
    <x v="4"/>
    <x v="16"/>
    <n v="8"/>
    <n v="800"/>
    <n v="0"/>
    <x v="229"/>
    <x v="0"/>
    <n v="1064.56"/>
    <n v="0.1663375"/>
    <x v="0"/>
    <s v="UPI"/>
    <n v="5"/>
    <s v="No"/>
  </r>
  <r>
    <s v="ORD02515"/>
    <d v="2024-12-31T00:00:00"/>
    <s v="2024"/>
    <n v="12"/>
    <x v="11"/>
    <d v="2025-01-07T00:00:00"/>
    <n v="7"/>
    <s v="CUST7024"/>
    <s v="Dhruv Yogi"/>
    <x v="0"/>
    <n v="27"/>
    <s v="Senior"/>
    <s v="Jaipur"/>
    <x v="2"/>
    <x v="0"/>
    <x v="0"/>
    <x v="11"/>
    <n v="4"/>
    <n v="4000"/>
    <n v="0"/>
    <x v="296"/>
    <x v="1"/>
    <n v="2271.34"/>
    <n v="0.14195875000000002"/>
    <x v="1"/>
    <s v="UPI"/>
    <n v="3"/>
    <s v="No"/>
  </r>
  <r>
    <s v="ORD02518"/>
    <d v="2024-12-12T00:00:00"/>
    <s v="2024"/>
    <n v="12"/>
    <x v="11"/>
    <d v="2024-12-18T00:00:00"/>
    <n v="6"/>
    <s v="CUST1898"/>
    <s v="Suhana Konda"/>
    <x v="1"/>
    <n v="36"/>
    <s v="Senior"/>
    <s v="Hyderabad"/>
    <x v="10"/>
    <x v="1"/>
    <x v="4"/>
    <x v="9"/>
    <n v="4"/>
    <n v="1800"/>
    <n v="15"/>
    <x v="56"/>
    <x v="0"/>
    <n v="665.46"/>
    <n v="0.10873529411764707"/>
    <x v="0"/>
    <s v="Cash"/>
    <n v="5"/>
    <s v="No"/>
  </r>
  <r>
    <s v="ORD02543"/>
    <d v="2024-12-02T00:00:00"/>
    <s v="2024"/>
    <n v="12"/>
    <x v="11"/>
    <d v="2024-12-04T00:00:00"/>
    <n v="2"/>
    <s v="CUST2026"/>
    <s v="Navya Lata"/>
    <x v="0"/>
    <n v="26"/>
    <s v="Senior"/>
    <s v="Bhubaneswar"/>
    <x v="8"/>
    <x v="2"/>
    <x v="1"/>
    <x v="10"/>
    <n v="1"/>
    <n v="25000"/>
    <n v="15"/>
    <x v="390"/>
    <x v="1"/>
    <n v="5512.55"/>
    <n v="0.25941411764705885"/>
    <x v="0"/>
    <s v="Cash"/>
    <n v="2"/>
    <s v="No"/>
  </r>
  <r>
    <s v="ORD02552"/>
    <d v="2025-12-07T00:00:00"/>
    <s v="2025"/>
    <n v="12"/>
    <x v="11"/>
    <d v="2025-12-14T00:00:00"/>
    <n v="7"/>
    <s v="CUST7033"/>
    <s v="Kismat Sabharwal"/>
    <x v="1"/>
    <n v="33"/>
    <s v="Senior"/>
    <s v="Ahmedabad"/>
    <x v="5"/>
    <x v="3"/>
    <x v="3"/>
    <x v="20"/>
    <n v="4"/>
    <n v="1500"/>
    <n v="25"/>
    <x v="148"/>
    <x v="0"/>
    <n v="1821.72"/>
    <n v="0.40482666666666667"/>
    <x v="1"/>
    <s v="Card"/>
    <n v="4"/>
    <s v="No"/>
  </r>
  <r>
    <s v="ORD02553"/>
    <d v="2024-12-06T00:00:00"/>
    <s v="2024"/>
    <n v="12"/>
    <x v="11"/>
    <d v="2024-12-07T00:00:00"/>
    <n v="1"/>
    <s v="CUST5172"/>
    <s v="Pranay Jani"/>
    <x v="1"/>
    <n v="31"/>
    <s v="Senior"/>
    <s v="Ahmedabad"/>
    <x v="5"/>
    <x v="3"/>
    <x v="0"/>
    <x v="23"/>
    <n v="8"/>
    <n v="900"/>
    <n v="5"/>
    <x v="36"/>
    <x v="0"/>
    <n v="2932.22"/>
    <n v="0.42868713450292395"/>
    <x v="2"/>
    <s v="Cash"/>
    <n v="2"/>
    <s v="No"/>
  </r>
  <r>
    <s v="ORD02566"/>
    <d v="2024-12-17T00:00:00"/>
    <s v="2024"/>
    <n v="12"/>
    <x v="11"/>
    <d v="2024-12-23T00:00:00"/>
    <n v="6"/>
    <s v="CUST7336"/>
    <s v="Veer Manda"/>
    <x v="0"/>
    <n v="54"/>
    <s v="Senior"/>
    <s v="Patna"/>
    <x v="9"/>
    <x v="2"/>
    <x v="1"/>
    <x v="1"/>
    <n v="2"/>
    <n v="40000"/>
    <n v="10"/>
    <x v="202"/>
    <x v="1"/>
    <n v="19448.560000000001"/>
    <n v="0.27011888888888891"/>
    <x v="1"/>
    <s v="Card"/>
    <n v="3"/>
    <s v="No"/>
  </r>
  <r>
    <s v="ORD02585"/>
    <d v="2024-12-02T00:00:00"/>
    <s v="2024"/>
    <n v="12"/>
    <x v="11"/>
    <d v="2024-12-09T00:00:00"/>
    <n v="7"/>
    <s v="CUST3243"/>
    <s v="Lagan Bhatnagar"/>
    <x v="0"/>
    <n v="31"/>
    <s v="Senior"/>
    <s v="Patna"/>
    <x v="9"/>
    <x v="2"/>
    <x v="3"/>
    <x v="6"/>
    <n v="1"/>
    <n v="1200"/>
    <n v="15"/>
    <x v="175"/>
    <x v="0"/>
    <n v="420.41"/>
    <n v="0.41216666666666668"/>
    <x v="2"/>
    <s v="Card"/>
    <n v="3"/>
    <s v="No"/>
  </r>
  <r>
    <s v="ORD02607"/>
    <d v="2025-12-19T00:00:00"/>
    <s v="2025"/>
    <n v="12"/>
    <x v="11"/>
    <d v="2025-12-26T00:00:00"/>
    <n v="7"/>
    <s v="CUST1756"/>
    <s v="Vedika Kade"/>
    <x v="0"/>
    <n v="23"/>
    <s v="Senior"/>
    <s v="Jaipur"/>
    <x v="2"/>
    <x v="0"/>
    <x v="1"/>
    <x v="1"/>
    <n v="2"/>
    <n v="40000"/>
    <n v="5"/>
    <x v="319"/>
    <x v="1"/>
    <n v="16029.86"/>
    <n v="0.21091921052631579"/>
    <x v="1"/>
    <s v="UPI"/>
    <n v="5"/>
    <s v="No"/>
  </r>
  <r>
    <s v="ORD02626"/>
    <d v="2024-12-03T00:00:00"/>
    <s v="2024"/>
    <n v="12"/>
    <x v="11"/>
    <d v="2024-12-06T00:00:00"/>
    <n v="3"/>
    <s v="CUST3001"/>
    <s v="Vaibhav Sibal"/>
    <x v="0"/>
    <n v="39"/>
    <s v="Senior"/>
    <s v="Patna"/>
    <x v="9"/>
    <x v="2"/>
    <x v="0"/>
    <x v="19"/>
    <n v="8"/>
    <n v="1200"/>
    <n v="25"/>
    <x v="69"/>
    <x v="0"/>
    <n v="1791.62"/>
    <n v="0.24883611111111109"/>
    <x v="0"/>
    <s v="Card"/>
    <n v="1"/>
    <s v="Yes"/>
  </r>
  <r>
    <s v="ORD02645"/>
    <d v="2024-12-27T00:00:00"/>
    <s v="2024"/>
    <n v="12"/>
    <x v="11"/>
    <d v="2024-12-28T00:00:00"/>
    <n v="1"/>
    <s v="CUST7980"/>
    <s v="Stuvan Tara"/>
    <x v="1"/>
    <n v="18"/>
    <s v="Teen"/>
    <s v="Bengaluru"/>
    <x v="1"/>
    <x v="1"/>
    <x v="0"/>
    <x v="0"/>
    <n v="1"/>
    <n v="2500"/>
    <n v="20"/>
    <x v="420"/>
    <x v="0"/>
    <n v="892.74"/>
    <n v="0.44636999999999999"/>
    <x v="0"/>
    <s v="Cash"/>
    <n v="5"/>
    <s v="No"/>
  </r>
  <r>
    <s v="ORD02682"/>
    <d v="2025-12-15T00:00:00"/>
    <s v="2025"/>
    <n v="12"/>
    <x v="11"/>
    <d v="2025-12-18T00:00:00"/>
    <n v="3"/>
    <s v="CUST3480"/>
    <s v="Mishti Dave"/>
    <x v="1"/>
    <n v="65"/>
    <s v="Senior"/>
    <s v="Delhi"/>
    <x v="4"/>
    <x v="0"/>
    <x v="1"/>
    <x v="2"/>
    <n v="6"/>
    <n v="55000"/>
    <n v="25"/>
    <x v="191"/>
    <x v="1"/>
    <n v="38877.03"/>
    <n v="0.15707890909090907"/>
    <x v="0"/>
    <s v="Card"/>
    <n v="5"/>
    <s v="No"/>
  </r>
  <r>
    <s v="ORD02699"/>
    <d v="2025-12-29T00:00:00"/>
    <s v="2025"/>
    <n v="12"/>
    <x v="11"/>
    <d v="2025-12-31T00:00:00"/>
    <n v="2"/>
    <s v="CUST5824"/>
    <s v="Anahi Karan"/>
    <x v="1"/>
    <n v="56"/>
    <s v="Senior"/>
    <s v="Kolkata"/>
    <x v="3"/>
    <x v="2"/>
    <x v="3"/>
    <x v="17"/>
    <n v="6"/>
    <n v="450"/>
    <n v="20"/>
    <x v="70"/>
    <x v="0"/>
    <n v="429.99"/>
    <n v="0.19906944444444444"/>
    <x v="1"/>
    <s v="Cash"/>
    <n v="1"/>
    <s v="No"/>
  </r>
  <r>
    <s v="ORD02773"/>
    <d v="2024-12-22T00:00:00"/>
    <s v="2024"/>
    <n v="12"/>
    <x v="11"/>
    <d v="2024-12-26T00:00:00"/>
    <n v="4"/>
    <s v="CUST7622"/>
    <s v="Nishith Wason"/>
    <x v="0"/>
    <n v="65"/>
    <s v="Senior"/>
    <s v="Pune"/>
    <x v="7"/>
    <x v="3"/>
    <x v="2"/>
    <x v="3"/>
    <n v="4"/>
    <n v="7000"/>
    <n v="10"/>
    <x v="150"/>
    <x v="1"/>
    <n v="6819.72"/>
    <n v="0.27062380952380954"/>
    <x v="2"/>
    <s v="Cash"/>
    <n v="1"/>
    <s v="No"/>
  </r>
  <r>
    <s v="ORD02775"/>
    <d v="2024-12-29T00:00:00"/>
    <s v="2024"/>
    <n v="12"/>
    <x v="11"/>
    <d v="2024-12-31T00:00:00"/>
    <n v="2"/>
    <s v="CUST3727"/>
    <s v="Jayan Shere"/>
    <x v="1"/>
    <n v="56"/>
    <s v="Senior"/>
    <s v="Delhi"/>
    <x v="4"/>
    <x v="0"/>
    <x v="3"/>
    <x v="20"/>
    <n v="8"/>
    <n v="1500"/>
    <n v="20"/>
    <x v="196"/>
    <x v="0"/>
    <n v="1682.75"/>
    <n v="0.17528645833333334"/>
    <x v="1"/>
    <s v="Cash"/>
    <n v="3"/>
    <s v="No"/>
  </r>
  <r>
    <s v="ORD02781"/>
    <d v="2024-12-19T00:00:00"/>
    <s v="2024"/>
    <n v="12"/>
    <x v="11"/>
    <d v="2024-12-22T00:00:00"/>
    <n v="3"/>
    <s v="CUST9533"/>
    <s v="Jayesh Swamy"/>
    <x v="1"/>
    <n v="49"/>
    <s v="Senior"/>
    <s v="Lucknow"/>
    <x v="0"/>
    <x v="0"/>
    <x v="2"/>
    <x v="3"/>
    <n v="5"/>
    <n v="7000"/>
    <n v="10"/>
    <x v="103"/>
    <x v="1"/>
    <n v="10560.37"/>
    <n v="0.33524984126984131"/>
    <x v="0"/>
    <s v="Cash"/>
    <n v="4"/>
    <s v="No"/>
  </r>
  <r>
    <s v="ORD02794"/>
    <d v="2024-12-15T00:00:00"/>
    <s v="2024"/>
    <n v="12"/>
    <x v="11"/>
    <d v="2024-12-18T00:00:00"/>
    <n v="3"/>
    <s v="CUST5027"/>
    <s v="Keya Chand"/>
    <x v="0"/>
    <n v="57"/>
    <s v="Senior"/>
    <s v="Chennai"/>
    <x v="6"/>
    <x v="1"/>
    <x v="3"/>
    <x v="17"/>
    <n v="4"/>
    <n v="450"/>
    <n v="0"/>
    <x v="100"/>
    <x v="0"/>
    <n v="696.84"/>
    <n v="0.38713333333333333"/>
    <x v="0"/>
    <s v="Card"/>
    <n v="4"/>
    <s v="No"/>
  </r>
  <r>
    <s v="ORD02816"/>
    <d v="2025-12-13T00:00:00"/>
    <s v="2025"/>
    <n v="12"/>
    <x v="11"/>
    <d v="2025-12-18T00:00:00"/>
    <n v="5"/>
    <s v="CUST6931"/>
    <s v="Dhruv D’Alia"/>
    <x v="1"/>
    <n v="62"/>
    <s v="Senior"/>
    <s v="Kolkata"/>
    <x v="3"/>
    <x v="2"/>
    <x v="1"/>
    <x v="18"/>
    <n v="3"/>
    <n v="18000"/>
    <n v="5"/>
    <x v="279"/>
    <x v="1"/>
    <n v="22422.12"/>
    <n v="0.4370783625730994"/>
    <x v="0"/>
    <s v="UPI"/>
    <n v="1"/>
    <s v="No"/>
  </r>
  <r>
    <s v="ORD02825"/>
    <d v="2025-12-04T00:00:00"/>
    <s v="2025"/>
    <n v="12"/>
    <x v="11"/>
    <d v="2025-12-06T00:00:00"/>
    <n v="2"/>
    <s v="CUST5757"/>
    <s v="Rasha Mani"/>
    <x v="1"/>
    <n v="25"/>
    <s v="Senior"/>
    <s v="Jaipur"/>
    <x v="2"/>
    <x v="0"/>
    <x v="2"/>
    <x v="12"/>
    <n v="3"/>
    <n v="25000"/>
    <n v="5"/>
    <x v="247"/>
    <x v="1"/>
    <n v="28634.97"/>
    <n v="0.40189431578947371"/>
    <x v="1"/>
    <s v="UPI"/>
    <n v="2"/>
    <s v="Yes"/>
  </r>
  <r>
    <s v="ORD02835"/>
    <d v="2024-12-02T00:00:00"/>
    <s v="2024"/>
    <n v="12"/>
    <x v="11"/>
    <d v="2024-12-09T00:00:00"/>
    <n v="7"/>
    <s v="CUST3643"/>
    <s v="Ritvik Chacko"/>
    <x v="1"/>
    <n v="29"/>
    <s v="Senior"/>
    <s v="Pune"/>
    <x v="7"/>
    <x v="3"/>
    <x v="4"/>
    <x v="8"/>
    <n v="5"/>
    <n v="3500"/>
    <n v="15"/>
    <x v="391"/>
    <x v="1"/>
    <n v="1544.03"/>
    <n v="0.10380033613445377"/>
    <x v="2"/>
    <s v="Card"/>
    <n v="1"/>
    <s v="No"/>
  </r>
  <r>
    <s v="ORD02848"/>
    <d v="2025-12-07T00:00:00"/>
    <s v="2025"/>
    <n v="12"/>
    <x v="11"/>
    <d v="2025-12-14T00:00:00"/>
    <n v="7"/>
    <s v="CUST3449"/>
    <s v="Azad Bobal"/>
    <x v="0"/>
    <n v="53"/>
    <s v="Senior"/>
    <s v="Bhubaneswar"/>
    <x v="8"/>
    <x v="2"/>
    <x v="1"/>
    <x v="2"/>
    <n v="2"/>
    <n v="55000"/>
    <n v="5"/>
    <x v="480"/>
    <x v="1"/>
    <n v="44770.65"/>
    <n v="0.42842727272727277"/>
    <x v="2"/>
    <s v="Card"/>
    <n v="3"/>
    <s v="No"/>
  </r>
  <r>
    <s v="ORD02875"/>
    <d v="2025-12-07T00:00:00"/>
    <s v="2025"/>
    <n v="12"/>
    <x v="11"/>
    <d v="2025-12-10T00:00:00"/>
    <n v="3"/>
    <s v="CUST7002"/>
    <s v="Yuvaan Balay"/>
    <x v="1"/>
    <n v="65"/>
    <s v="Senior"/>
    <s v="Jaipur"/>
    <x v="2"/>
    <x v="0"/>
    <x v="0"/>
    <x v="23"/>
    <n v="3"/>
    <n v="900"/>
    <n v="0"/>
    <x v="31"/>
    <x v="0"/>
    <n v="533.89"/>
    <n v="0.19773703703703704"/>
    <x v="2"/>
    <s v="Cash"/>
    <n v="2"/>
    <s v="No"/>
  </r>
  <r>
    <s v="ORD02886"/>
    <d v="2024-12-04T00:00:00"/>
    <s v="2024"/>
    <n v="12"/>
    <x v="11"/>
    <d v="2024-12-08T00:00:00"/>
    <n v="4"/>
    <s v="CUST8667"/>
    <s v="Arnav Chad"/>
    <x v="0"/>
    <n v="59"/>
    <s v="Senior"/>
    <s v="Patna"/>
    <x v="9"/>
    <x v="2"/>
    <x v="2"/>
    <x v="3"/>
    <n v="1"/>
    <n v="7000"/>
    <n v="25"/>
    <x v="98"/>
    <x v="0"/>
    <n v="2291.39"/>
    <n v="0.43645523809523806"/>
    <x v="2"/>
    <s v="UPI"/>
    <n v="2"/>
    <s v="No"/>
  </r>
  <r>
    <s v="ORD02902"/>
    <d v="2024-12-08T00:00:00"/>
    <s v="2024"/>
    <n v="12"/>
    <x v="11"/>
    <d v="2024-12-09T00:00:00"/>
    <n v="1"/>
    <s v="CUST3997"/>
    <s v="Aaryahi Mannan"/>
    <x v="0"/>
    <n v="26"/>
    <s v="Senior"/>
    <s v="Mumbai"/>
    <x v="7"/>
    <x v="3"/>
    <x v="4"/>
    <x v="24"/>
    <n v="6"/>
    <n v="1200"/>
    <n v="20"/>
    <x v="192"/>
    <x v="0"/>
    <n v="2128.34"/>
    <n v="0.36950347222222224"/>
    <x v="1"/>
    <s v="Card"/>
    <n v="3"/>
    <s v="No"/>
  </r>
  <r>
    <s v="ORD02903"/>
    <d v="2024-12-07T00:00:00"/>
    <s v="2024"/>
    <n v="12"/>
    <x v="11"/>
    <d v="2024-12-13T00:00:00"/>
    <n v="6"/>
    <s v="CUST6460"/>
    <s v="Ivana Sampath"/>
    <x v="0"/>
    <n v="50"/>
    <s v="Senior"/>
    <s v="Lucknow"/>
    <x v="0"/>
    <x v="0"/>
    <x v="1"/>
    <x v="5"/>
    <n v="1"/>
    <n v="2000"/>
    <n v="15"/>
    <x v="401"/>
    <x v="0"/>
    <n v="576.89"/>
    <n v="0.33934705882352939"/>
    <x v="1"/>
    <s v="Card"/>
    <n v="4"/>
    <s v="No"/>
  </r>
  <r>
    <s v="ORD02910"/>
    <d v="2025-12-13T00:00:00"/>
    <s v="2025"/>
    <n v="12"/>
    <x v="11"/>
    <d v="2025-12-14T00:00:00"/>
    <n v="1"/>
    <s v="CUST7459"/>
    <s v="Mishti Bhavsar"/>
    <x v="0"/>
    <n v="31"/>
    <s v="Senior"/>
    <s v="Chennai"/>
    <x v="6"/>
    <x v="1"/>
    <x v="4"/>
    <x v="16"/>
    <n v="4"/>
    <n v="800"/>
    <n v="25"/>
    <x v="64"/>
    <x v="0"/>
    <n v="508.47"/>
    <n v="0.21186250000000001"/>
    <x v="1"/>
    <s v="Cash"/>
    <n v="5"/>
    <s v="No"/>
  </r>
  <r>
    <s v="ORD02917"/>
    <d v="2025-12-18T00:00:00"/>
    <s v="2025"/>
    <n v="12"/>
    <x v="11"/>
    <d v="2025-12-21T00:00:00"/>
    <n v="3"/>
    <s v="CUST3780"/>
    <s v="Purab Bhat"/>
    <x v="0"/>
    <n v="46"/>
    <s v="Senior"/>
    <s v="Delhi"/>
    <x v="4"/>
    <x v="0"/>
    <x v="3"/>
    <x v="22"/>
    <n v="5"/>
    <n v="300"/>
    <n v="5"/>
    <x v="308"/>
    <x v="0"/>
    <n v="538.37"/>
    <n v="0.37780350877192981"/>
    <x v="0"/>
    <s v="Card"/>
    <n v="2"/>
    <s v="No"/>
  </r>
  <r>
    <s v="ORD02919"/>
    <d v="2025-12-09T00:00:00"/>
    <s v="2025"/>
    <n v="12"/>
    <x v="11"/>
    <d v="2025-12-10T00:00:00"/>
    <n v="1"/>
    <s v="CUST1195"/>
    <s v="Lagan Ranganathan"/>
    <x v="0"/>
    <n v="42"/>
    <s v="Senior"/>
    <s v="Hyderabad"/>
    <x v="10"/>
    <x v="1"/>
    <x v="3"/>
    <x v="22"/>
    <n v="3"/>
    <n v="300"/>
    <n v="0"/>
    <x v="132"/>
    <x v="0"/>
    <n v="323.89999999999998"/>
    <n v="0.35988888888888887"/>
    <x v="1"/>
    <s v="Cash"/>
    <n v="3"/>
    <s v="No"/>
  </r>
  <r>
    <s v="ORD02931"/>
    <d v="2024-12-02T00:00:00"/>
    <s v="2024"/>
    <n v="12"/>
    <x v="11"/>
    <d v="2024-12-05T00:00:00"/>
    <n v="3"/>
    <s v="CUST4702"/>
    <s v="Emir Toor"/>
    <x v="1"/>
    <n v="60"/>
    <s v="Senior"/>
    <s v="Ahmedabad"/>
    <x v="5"/>
    <x v="3"/>
    <x v="1"/>
    <x v="5"/>
    <n v="7"/>
    <n v="2000"/>
    <n v="5"/>
    <x v="87"/>
    <x v="1"/>
    <n v="5491.36"/>
    <n v="0.41288421052631574"/>
    <x v="2"/>
    <s v="UPI"/>
    <n v="4"/>
    <s v="No"/>
  </r>
  <r>
    <s v="ORD02934"/>
    <d v="2025-12-01T00:00:00"/>
    <s v="2025"/>
    <n v="12"/>
    <x v="11"/>
    <d v="2025-12-04T00:00:00"/>
    <n v="3"/>
    <s v="CUST2501"/>
    <s v="Anvi Kalla"/>
    <x v="1"/>
    <n v="57"/>
    <s v="Senior"/>
    <s v="Mumbai"/>
    <x v="7"/>
    <x v="3"/>
    <x v="0"/>
    <x v="4"/>
    <n v="6"/>
    <n v="3200"/>
    <n v="5"/>
    <x v="289"/>
    <x v="1"/>
    <n v="5306.38"/>
    <n v="0.29091995614035088"/>
    <x v="2"/>
    <s v="UPI"/>
    <n v="1"/>
    <s v="Yes"/>
  </r>
  <r>
    <s v="ORD02946"/>
    <d v="2024-12-17T00:00:00"/>
    <s v="2024"/>
    <n v="12"/>
    <x v="11"/>
    <d v="2024-12-21T00:00:00"/>
    <n v="4"/>
    <s v="CUST6039"/>
    <s v="Charvi Doshi"/>
    <x v="0"/>
    <n v="35"/>
    <s v="Senior"/>
    <s v="Chennai"/>
    <x v="6"/>
    <x v="1"/>
    <x v="3"/>
    <x v="21"/>
    <n v="6"/>
    <n v="60"/>
    <n v="5"/>
    <x v="454"/>
    <x v="0"/>
    <n v="78.760000000000005"/>
    <n v="0.23029239766081872"/>
    <x v="1"/>
    <s v="Cash"/>
    <n v="3"/>
    <s v="No"/>
  </r>
  <r>
    <s v="ORD02948"/>
    <d v="2024-12-05T00:00:00"/>
    <s v="2024"/>
    <n v="12"/>
    <x v="11"/>
    <d v="2024-12-12T00:00:00"/>
    <n v="7"/>
    <s v="CUST9587"/>
    <s v="Pranay Bakshi"/>
    <x v="0"/>
    <n v="25"/>
    <s v="Senior"/>
    <s v="Ahmedabad"/>
    <x v="5"/>
    <x v="3"/>
    <x v="0"/>
    <x v="0"/>
    <n v="1"/>
    <n v="2500"/>
    <n v="15"/>
    <x v="248"/>
    <x v="0"/>
    <n v="436.61"/>
    <n v="0.20546352941176471"/>
    <x v="2"/>
    <s v="Cash"/>
    <n v="1"/>
    <s v="No"/>
  </r>
  <r>
    <s v="ORD02953"/>
    <d v="2024-12-15T00:00:00"/>
    <s v="2024"/>
    <n v="12"/>
    <x v="11"/>
    <d v="2024-12-19T00:00:00"/>
    <n v="4"/>
    <s v="CUST6092"/>
    <s v="Advika Rout"/>
    <x v="1"/>
    <n v="38"/>
    <s v="Senior"/>
    <s v="Chennai"/>
    <x v="6"/>
    <x v="1"/>
    <x v="1"/>
    <x v="1"/>
    <n v="6"/>
    <n v="40000"/>
    <n v="0"/>
    <x v="381"/>
    <x v="1"/>
    <n v="83848.479999999996"/>
    <n v="0.34936866666666666"/>
    <x v="0"/>
    <s v="Cash"/>
    <n v="5"/>
    <s v="No"/>
  </r>
  <r>
    <s v="ORD02963"/>
    <d v="2024-12-21T00:00:00"/>
    <s v="2024"/>
    <n v="12"/>
    <x v="11"/>
    <d v="2024-12-23T00:00:00"/>
    <n v="2"/>
    <s v="CUST5321"/>
    <s v="Ahana  Kalla"/>
    <x v="1"/>
    <n v="56"/>
    <s v="Senior"/>
    <s v="Pune"/>
    <x v="7"/>
    <x v="3"/>
    <x v="3"/>
    <x v="22"/>
    <n v="3"/>
    <n v="300"/>
    <n v="20"/>
    <x v="19"/>
    <x v="0"/>
    <n v="274.63"/>
    <n v="0.38143055555555555"/>
    <x v="0"/>
    <s v="Cash"/>
    <n v="5"/>
    <s v="No"/>
  </r>
  <r>
    <s v="ORD02966"/>
    <d v="2024-12-02T00:00:00"/>
    <s v="2024"/>
    <n v="12"/>
    <x v="11"/>
    <d v="2024-12-08T00:00:00"/>
    <n v="6"/>
    <s v="CUST3084"/>
    <s v="Umang Sridhar"/>
    <x v="0"/>
    <n v="30"/>
    <s v="Senior"/>
    <s v="Lucknow"/>
    <x v="0"/>
    <x v="0"/>
    <x v="3"/>
    <x v="20"/>
    <n v="2"/>
    <n v="1500"/>
    <n v="5"/>
    <x v="442"/>
    <x v="0"/>
    <n v="1158.6099999999999"/>
    <n v="0.40652982456140346"/>
    <x v="1"/>
    <s v="Card"/>
    <n v="3"/>
    <s v="No"/>
  </r>
  <r>
    <s v="ORD02981"/>
    <d v="2025-12-21T00:00:00"/>
    <s v="2025"/>
    <n v="12"/>
    <x v="11"/>
    <d v="2025-12-24T00:00:00"/>
    <n v="3"/>
    <s v="CUST4532"/>
    <s v="Advika Kashyap"/>
    <x v="1"/>
    <n v="35"/>
    <s v="Senior"/>
    <s v="Pune"/>
    <x v="7"/>
    <x v="3"/>
    <x v="4"/>
    <x v="9"/>
    <n v="3"/>
    <n v="1800"/>
    <n v="25"/>
    <x v="24"/>
    <x v="0"/>
    <n v="719.49"/>
    <n v="0.17765185185185187"/>
    <x v="0"/>
    <s v="Card"/>
    <n v="4"/>
    <s v="No"/>
  </r>
  <r>
    <s v="ORD02994"/>
    <d v="2024-12-21T00:00:00"/>
    <s v="2024"/>
    <n v="12"/>
    <x v="11"/>
    <d v="2024-12-26T00:00:00"/>
    <n v="5"/>
    <s v="CUST3503"/>
    <s v="Eva Sandal"/>
    <x v="0"/>
    <n v="56"/>
    <s v="Senior"/>
    <s v="Bhubaneswar"/>
    <x v="8"/>
    <x v="2"/>
    <x v="4"/>
    <x v="16"/>
    <n v="2"/>
    <n v="800"/>
    <n v="25"/>
    <x v="157"/>
    <x v="0"/>
    <n v="124.52"/>
    <n v="0.10376666666666666"/>
    <x v="2"/>
    <s v="Cash"/>
    <n v="3"/>
    <s v="No"/>
  </r>
  <r>
    <s v="ORD02998"/>
    <d v="2024-12-05T00:00:00"/>
    <s v="2024"/>
    <n v="12"/>
    <x v="11"/>
    <d v="2024-12-08T00:00:00"/>
    <n v="3"/>
    <s v="CUST1268"/>
    <s v="Devansh Choudhury"/>
    <x v="1"/>
    <n v="39"/>
    <s v="Senior"/>
    <s v="Kolkata"/>
    <x v="3"/>
    <x v="2"/>
    <x v="2"/>
    <x v="14"/>
    <n v="7"/>
    <n v="30000"/>
    <n v="5"/>
    <x v="421"/>
    <x v="1"/>
    <n v="49914.41"/>
    <n v="0.25019754385964915"/>
    <x v="1"/>
    <s v="Card"/>
    <n v="2"/>
    <s v="No"/>
  </r>
  <r>
    <s v="ORD03004"/>
    <d v="2024-12-20T00:00:00"/>
    <s v="2024"/>
    <n v="12"/>
    <x v="11"/>
    <d v="2024-12-27T00:00:00"/>
    <n v="7"/>
    <s v="CUST9851"/>
    <s v="Jivika Bala"/>
    <x v="0"/>
    <n v="62"/>
    <s v="Senior"/>
    <s v="Bhubaneswar"/>
    <x v="8"/>
    <x v="2"/>
    <x v="2"/>
    <x v="3"/>
    <n v="4"/>
    <n v="7000"/>
    <n v="20"/>
    <x v="213"/>
    <x v="1"/>
    <n v="9863.15"/>
    <n v="0.44031919642857142"/>
    <x v="2"/>
    <s v="UPI"/>
    <n v="4"/>
    <s v="No"/>
  </r>
  <r>
    <s v="ORD03012"/>
    <d v="2025-12-31T00:00:00"/>
    <s v="2025"/>
    <n v="12"/>
    <x v="11"/>
    <d v="2026-01-03T00:00:00"/>
    <n v="3"/>
    <s v="CUST2191"/>
    <s v="Vidur Dhillon"/>
    <x v="1"/>
    <n v="36"/>
    <s v="Senior"/>
    <s v="Patna"/>
    <x v="9"/>
    <x v="2"/>
    <x v="3"/>
    <x v="17"/>
    <n v="7"/>
    <n v="450"/>
    <n v="20"/>
    <x v="374"/>
    <x v="0"/>
    <n v="1032.33"/>
    <n v="0.40965476190476185"/>
    <x v="2"/>
    <s v="Cash"/>
    <n v="4"/>
    <s v="No"/>
  </r>
  <r>
    <s v="ORD03018"/>
    <d v="2024-12-11T00:00:00"/>
    <s v="2024"/>
    <n v="12"/>
    <x v="11"/>
    <d v="2024-12-15T00:00:00"/>
    <n v="4"/>
    <s v="CUST9282"/>
    <s v="Hridaan Rege"/>
    <x v="0"/>
    <n v="25"/>
    <s v="Senior"/>
    <s v="Delhi"/>
    <x v="4"/>
    <x v="0"/>
    <x v="3"/>
    <x v="21"/>
    <n v="7"/>
    <n v="60"/>
    <n v="25"/>
    <x v="487"/>
    <x v="0"/>
    <n v="126.79"/>
    <n v="0.40250793650793654"/>
    <x v="0"/>
    <s v="Card"/>
    <n v="5"/>
    <s v="Yes"/>
  </r>
  <r>
    <s v="ORD03022"/>
    <d v="2024-12-15T00:00:00"/>
    <s v="2024"/>
    <n v="12"/>
    <x v="11"/>
    <d v="2024-12-16T00:00:00"/>
    <n v="1"/>
    <s v="CUST4812"/>
    <s v="Vaibhav Khosla"/>
    <x v="1"/>
    <n v="50"/>
    <s v="Senior"/>
    <s v="Pune"/>
    <x v="7"/>
    <x v="3"/>
    <x v="3"/>
    <x v="22"/>
    <n v="8"/>
    <n v="300"/>
    <n v="0"/>
    <x v="64"/>
    <x v="0"/>
    <n v="463.58"/>
    <n v="0.19315833333333332"/>
    <x v="2"/>
    <s v="Card"/>
    <n v="5"/>
    <s v="No"/>
  </r>
  <r>
    <s v="ORD03024"/>
    <d v="2025-12-10T00:00:00"/>
    <s v="2025"/>
    <n v="12"/>
    <x v="11"/>
    <d v="2025-12-14T00:00:00"/>
    <n v="4"/>
    <s v="CUST3677"/>
    <s v="Ivan Saini"/>
    <x v="1"/>
    <n v="28"/>
    <s v="Senior"/>
    <s v="Jaipur"/>
    <x v="2"/>
    <x v="0"/>
    <x v="0"/>
    <x v="4"/>
    <n v="4"/>
    <n v="3200"/>
    <n v="25"/>
    <x v="196"/>
    <x v="0"/>
    <n v="3857.85"/>
    <n v="0.40185937499999996"/>
    <x v="2"/>
    <s v="Cash"/>
    <n v="2"/>
    <s v="No"/>
  </r>
  <r>
    <s v="ORD03029"/>
    <d v="2025-12-13T00:00:00"/>
    <s v="2025"/>
    <n v="12"/>
    <x v="11"/>
    <d v="2025-12-18T00:00:00"/>
    <n v="5"/>
    <s v="CUST2314"/>
    <s v="Kismat Lal"/>
    <x v="0"/>
    <n v="52"/>
    <s v="Senior"/>
    <s v="Bhubaneswar"/>
    <x v="8"/>
    <x v="2"/>
    <x v="0"/>
    <x v="0"/>
    <n v="1"/>
    <n v="2500"/>
    <n v="0"/>
    <x v="181"/>
    <x v="0"/>
    <n v="1037.68"/>
    <n v="0.41507200000000005"/>
    <x v="0"/>
    <s v="Cash"/>
    <n v="3"/>
    <s v="No"/>
  </r>
  <r>
    <s v="ORD03036"/>
    <d v="2024-12-21T00:00:00"/>
    <s v="2024"/>
    <n v="12"/>
    <x v="11"/>
    <d v="2024-12-24T00:00:00"/>
    <n v="3"/>
    <s v="CUST9744"/>
    <s v="Keya Goel"/>
    <x v="1"/>
    <n v="35"/>
    <s v="Senior"/>
    <s v="Chennai"/>
    <x v="6"/>
    <x v="1"/>
    <x v="3"/>
    <x v="20"/>
    <n v="4"/>
    <n v="1500"/>
    <n v="10"/>
    <x v="234"/>
    <x v="0"/>
    <n v="1063.8399999999999"/>
    <n v="0.19700740740740738"/>
    <x v="0"/>
    <s v="Card"/>
    <n v="4"/>
    <s v="No"/>
  </r>
  <r>
    <s v="ORD03039"/>
    <d v="2024-12-28T00:00:00"/>
    <s v="2024"/>
    <n v="12"/>
    <x v="11"/>
    <d v="2024-12-31T00:00:00"/>
    <n v="3"/>
    <s v="CUST3182"/>
    <s v="Taimur Karan"/>
    <x v="0"/>
    <n v="41"/>
    <s v="Senior"/>
    <s v="Delhi"/>
    <x v="4"/>
    <x v="0"/>
    <x v="2"/>
    <x v="14"/>
    <n v="6"/>
    <n v="30000"/>
    <n v="5"/>
    <x v="225"/>
    <x v="1"/>
    <n v="18758.310000000001"/>
    <n v="0.10969771929824562"/>
    <x v="2"/>
    <s v="Cash"/>
    <n v="4"/>
    <s v="No"/>
  </r>
  <r>
    <s v="ORD03048"/>
    <d v="2025-12-26T00:00:00"/>
    <s v="2025"/>
    <n v="12"/>
    <x v="11"/>
    <d v="2026-01-01T00:00:00"/>
    <n v="6"/>
    <s v="CUST1777"/>
    <s v="Dhruv Chaudry"/>
    <x v="0"/>
    <n v="35"/>
    <s v="Senior"/>
    <s v="Bhubaneswar"/>
    <x v="8"/>
    <x v="2"/>
    <x v="3"/>
    <x v="6"/>
    <n v="7"/>
    <n v="1200"/>
    <n v="15"/>
    <x v="48"/>
    <x v="0"/>
    <n v="1372.78"/>
    <n v="0.19226610644257702"/>
    <x v="1"/>
    <s v="Card"/>
    <n v="5"/>
    <s v="No"/>
  </r>
  <r>
    <s v="ORD03067"/>
    <d v="2025-12-25T00:00:00"/>
    <s v="2025"/>
    <n v="12"/>
    <x v="11"/>
    <d v="2025-12-26T00:00:00"/>
    <n v="1"/>
    <s v="CUST3329"/>
    <s v="Zaina Yadav"/>
    <x v="0"/>
    <n v="32"/>
    <s v="Senior"/>
    <s v="Bhubaneswar"/>
    <x v="8"/>
    <x v="2"/>
    <x v="0"/>
    <x v="23"/>
    <n v="5"/>
    <n v="900"/>
    <n v="0"/>
    <x v="148"/>
    <x v="0"/>
    <n v="1335.69"/>
    <n v="0.29682000000000003"/>
    <x v="2"/>
    <s v="UPI"/>
    <n v="1"/>
    <s v="No"/>
  </r>
  <r>
    <s v="ORD03087"/>
    <d v="2024-12-20T00:00:00"/>
    <s v="2024"/>
    <n v="12"/>
    <x v="11"/>
    <d v="2024-12-26T00:00:00"/>
    <n v="6"/>
    <s v="CUST6679"/>
    <s v="Trisha Sarna"/>
    <x v="0"/>
    <n v="25"/>
    <s v="Senior"/>
    <s v="Bhubaneswar"/>
    <x v="8"/>
    <x v="2"/>
    <x v="4"/>
    <x v="13"/>
    <n v="8"/>
    <n v="4500"/>
    <n v="0"/>
    <x v="298"/>
    <x v="1"/>
    <n v="6767.51"/>
    <n v="0.18798638888888888"/>
    <x v="2"/>
    <s v="UPI"/>
    <n v="5"/>
    <s v="No"/>
  </r>
  <r>
    <s v="ORD03088"/>
    <d v="2024-12-01T00:00:00"/>
    <s v="2024"/>
    <n v="12"/>
    <x v="11"/>
    <d v="2024-12-05T00:00:00"/>
    <n v="4"/>
    <s v="CUST3347"/>
    <s v="Tanya Rao"/>
    <x v="1"/>
    <n v="20"/>
    <s v="Teen"/>
    <s v="Patna"/>
    <x v="9"/>
    <x v="2"/>
    <x v="2"/>
    <x v="12"/>
    <n v="1"/>
    <n v="25000"/>
    <n v="0"/>
    <x v="163"/>
    <x v="1"/>
    <n v="4272.25"/>
    <n v="0.17088999999999999"/>
    <x v="0"/>
    <s v="UPI"/>
    <n v="3"/>
    <s v="No"/>
  </r>
  <r>
    <s v="ORD03090"/>
    <d v="2025-12-02T00:00:00"/>
    <s v="2025"/>
    <n v="12"/>
    <x v="11"/>
    <d v="2025-12-06T00:00:00"/>
    <n v="4"/>
    <s v="CUST3089"/>
    <s v="Vardaniya Barman"/>
    <x v="0"/>
    <n v="42"/>
    <s v="Senior"/>
    <s v="Pune"/>
    <x v="7"/>
    <x v="3"/>
    <x v="4"/>
    <x v="13"/>
    <n v="6"/>
    <n v="4500"/>
    <n v="5"/>
    <x v="342"/>
    <x v="1"/>
    <n v="7163.31"/>
    <n v="0.27927134502923978"/>
    <x v="1"/>
    <s v="Cash"/>
    <n v="3"/>
    <s v="No"/>
  </r>
  <r>
    <s v="ORD03095"/>
    <d v="2025-12-07T00:00:00"/>
    <s v="2025"/>
    <n v="12"/>
    <x v="11"/>
    <d v="2025-12-12T00:00:00"/>
    <n v="5"/>
    <s v="CUST3434"/>
    <s v="Oorja Samra"/>
    <x v="1"/>
    <n v="43"/>
    <s v="Senior"/>
    <s v="Kolkata"/>
    <x v="3"/>
    <x v="2"/>
    <x v="3"/>
    <x v="6"/>
    <n v="3"/>
    <n v="1200"/>
    <n v="0"/>
    <x v="11"/>
    <x v="0"/>
    <n v="424.52"/>
    <n v="0.11792222222222222"/>
    <x v="0"/>
    <s v="Cash"/>
    <n v="4"/>
    <s v="No"/>
  </r>
  <r>
    <s v="ORD03113"/>
    <d v="2025-12-07T00:00:00"/>
    <s v="2025"/>
    <n v="12"/>
    <x v="11"/>
    <d v="2025-12-09T00:00:00"/>
    <n v="2"/>
    <s v="CUST7552"/>
    <s v="Kashvi Chatterjee"/>
    <x v="0"/>
    <n v="44"/>
    <s v="Senior"/>
    <s v="Ahmedabad"/>
    <x v="5"/>
    <x v="3"/>
    <x v="3"/>
    <x v="22"/>
    <n v="6"/>
    <n v="300"/>
    <n v="5"/>
    <x v="284"/>
    <x v="0"/>
    <n v="465.38"/>
    <n v="0.2721520467836257"/>
    <x v="1"/>
    <s v="UPI"/>
    <n v="2"/>
    <s v="No"/>
  </r>
  <r>
    <s v="ORD03119"/>
    <d v="2024-12-24T00:00:00"/>
    <s v="2024"/>
    <n v="12"/>
    <x v="11"/>
    <d v="2024-12-25T00:00:00"/>
    <n v="1"/>
    <s v="CUST3291"/>
    <s v="Vedika Ghosh"/>
    <x v="0"/>
    <n v="32"/>
    <s v="Senior"/>
    <s v="Bhubaneswar"/>
    <x v="8"/>
    <x v="2"/>
    <x v="2"/>
    <x v="12"/>
    <n v="2"/>
    <n v="25000"/>
    <n v="0"/>
    <x v="183"/>
    <x v="1"/>
    <n v="19735.990000000002"/>
    <n v="0.39471980000000001"/>
    <x v="0"/>
    <s v="UPI"/>
    <n v="5"/>
    <s v="No"/>
  </r>
  <r>
    <s v="ORD03121"/>
    <d v="2025-12-17T00:00:00"/>
    <s v="2025"/>
    <n v="12"/>
    <x v="11"/>
    <d v="2025-12-21T00:00:00"/>
    <n v="4"/>
    <s v="CUST8913"/>
    <s v="Inaaya  Chacko"/>
    <x v="0"/>
    <n v="47"/>
    <s v="Senior"/>
    <s v="Bhubaneswar"/>
    <x v="8"/>
    <x v="2"/>
    <x v="1"/>
    <x v="18"/>
    <n v="1"/>
    <n v="18000"/>
    <n v="10"/>
    <x v="404"/>
    <x v="1"/>
    <n v="4990.07"/>
    <n v="0.30802901234567898"/>
    <x v="0"/>
    <s v="Card"/>
    <n v="3"/>
    <s v="No"/>
  </r>
  <r>
    <s v="ORD03123"/>
    <d v="2025-12-07T00:00:00"/>
    <s v="2025"/>
    <n v="12"/>
    <x v="11"/>
    <d v="2025-12-12T00:00:00"/>
    <n v="5"/>
    <s v="CUST1092"/>
    <s v="Saksham Khanna"/>
    <x v="1"/>
    <n v="35"/>
    <s v="Senior"/>
    <s v="Delhi"/>
    <x v="4"/>
    <x v="0"/>
    <x v="0"/>
    <x v="11"/>
    <n v="8"/>
    <n v="4000"/>
    <n v="25"/>
    <x v="13"/>
    <x v="1"/>
    <n v="2677.87"/>
    <n v="0.11157791666666667"/>
    <x v="1"/>
    <s v="Cash"/>
    <n v="1"/>
    <s v="No"/>
  </r>
  <r>
    <s v="ORD03136"/>
    <d v="2024-12-17T00:00:00"/>
    <s v="2024"/>
    <n v="12"/>
    <x v="11"/>
    <d v="2024-12-24T00:00:00"/>
    <n v="7"/>
    <s v="CUST8410"/>
    <s v="Mamooty Lal"/>
    <x v="1"/>
    <n v="22"/>
    <s v="Senior"/>
    <s v="Kolkata"/>
    <x v="3"/>
    <x v="2"/>
    <x v="2"/>
    <x v="12"/>
    <n v="3"/>
    <n v="25000"/>
    <n v="0"/>
    <x v="174"/>
    <x v="1"/>
    <n v="10792.49"/>
    <n v="0.14389986666666665"/>
    <x v="1"/>
    <s v="UPI"/>
    <n v="1"/>
    <s v="No"/>
  </r>
  <r>
    <s v="ORD03148"/>
    <d v="2025-12-07T00:00:00"/>
    <s v="2025"/>
    <n v="12"/>
    <x v="11"/>
    <d v="2025-12-13T00:00:00"/>
    <n v="6"/>
    <s v="CUST8690"/>
    <s v="Elakshi Viswanathan"/>
    <x v="0"/>
    <n v="31"/>
    <s v="Senior"/>
    <s v="Bhubaneswar"/>
    <x v="8"/>
    <x v="2"/>
    <x v="0"/>
    <x v="23"/>
    <n v="5"/>
    <n v="900"/>
    <n v="15"/>
    <x v="282"/>
    <x v="0"/>
    <n v="971.19"/>
    <n v="0.2539058823529412"/>
    <x v="1"/>
    <s v="Card"/>
    <n v="4"/>
    <s v="No"/>
  </r>
  <r>
    <s v="ORD03158"/>
    <d v="2024-12-14T00:00:00"/>
    <s v="2024"/>
    <n v="12"/>
    <x v="11"/>
    <d v="2024-12-21T00:00:00"/>
    <n v="7"/>
    <s v="CUST5652"/>
    <s v="Ayesha Batra"/>
    <x v="1"/>
    <n v="36"/>
    <s v="Senior"/>
    <s v="Kolkata"/>
    <x v="3"/>
    <x v="2"/>
    <x v="1"/>
    <x v="2"/>
    <n v="7"/>
    <n v="55000"/>
    <n v="5"/>
    <x v="364"/>
    <x v="1"/>
    <n v="132056.06"/>
    <n v="0.36105552973342447"/>
    <x v="1"/>
    <s v="Card"/>
    <n v="2"/>
    <s v="No"/>
  </r>
  <r>
    <s v="ORD03169"/>
    <d v="2025-12-06T00:00:00"/>
    <s v="2025"/>
    <n v="12"/>
    <x v="11"/>
    <d v="2025-12-09T00:00:00"/>
    <n v="3"/>
    <s v="CUST3272"/>
    <s v="Amira Loke"/>
    <x v="0"/>
    <n v="46"/>
    <s v="Senior"/>
    <s v="Delhi"/>
    <x v="4"/>
    <x v="0"/>
    <x v="0"/>
    <x v="0"/>
    <n v="2"/>
    <n v="2500"/>
    <n v="5"/>
    <x v="167"/>
    <x v="0"/>
    <n v="1444.15"/>
    <n v="0.30403157894736843"/>
    <x v="2"/>
    <s v="UPI"/>
    <n v="4"/>
    <s v="No"/>
  </r>
  <r>
    <s v="ORD03173"/>
    <d v="2025-12-03T00:00:00"/>
    <s v="2025"/>
    <n v="12"/>
    <x v="11"/>
    <d v="2025-12-10T00:00:00"/>
    <n v="7"/>
    <s v="CUST6838"/>
    <s v="Divyansh Vaidya"/>
    <x v="0"/>
    <n v="30"/>
    <s v="Senior"/>
    <s v="Mumbai"/>
    <x v="7"/>
    <x v="3"/>
    <x v="1"/>
    <x v="18"/>
    <n v="7"/>
    <n v="18000"/>
    <n v="25"/>
    <x v="309"/>
    <x v="1"/>
    <n v="34102.120000000003"/>
    <n v="0.36086899470899475"/>
    <x v="0"/>
    <s v="Cash"/>
    <n v="1"/>
    <s v="No"/>
  </r>
  <r>
    <s v="ORD03190"/>
    <d v="2024-12-23T00:00:00"/>
    <s v="2024"/>
    <n v="12"/>
    <x v="11"/>
    <d v="2024-12-29T00:00:00"/>
    <n v="6"/>
    <s v="CUST9294"/>
    <s v="Hiran Badal"/>
    <x v="1"/>
    <n v="60"/>
    <s v="Senior"/>
    <s v="Jaipur"/>
    <x v="2"/>
    <x v="0"/>
    <x v="1"/>
    <x v="1"/>
    <n v="2"/>
    <n v="40000"/>
    <n v="15"/>
    <x v="398"/>
    <x v="1"/>
    <n v="22977.46"/>
    <n v="0.33790382352941173"/>
    <x v="0"/>
    <s v="Card"/>
    <n v="4"/>
    <s v="No"/>
  </r>
  <r>
    <s v="ORD03217"/>
    <d v="2025-12-15T00:00:00"/>
    <s v="2025"/>
    <n v="12"/>
    <x v="11"/>
    <d v="2025-12-22T00:00:00"/>
    <n v="7"/>
    <s v="CUST8319"/>
    <s v="Gokul Verma"/>
    <x v="1"/>
    <n v="22"/>
    <s v="Senior"/>
    <s v="Kolkata"/>
    <x v="3"/>
    <x v="2"/>
    <x v="2"/>
    <x v="7"/>
    <n v="5"/>
    <n v="5000"/>
    <n v="20"/>
    <x v="245"/>
    <x v="1"/>
    <n v="6657.97"/>
    <n v="0.33289849999999999"/>
    <x v="2"/>
    <s v="UPI"/>
    <n v="1"/>
    <s v="No"/>
  </r>
  <r>
    <s v="ORD03228"/>
    <d v="2025-12-23T00:00:00"/>
    <s v="2025"/>
    <n v="12"/>
    <x v="11"/>
    <d v="2025-12-29T00:00:00"/>
    <n v="6"/>
    <s v="CUST8089"/>
    <s v="Jayesh Venkataraman"/>
    <x v="1"/>
    <n v="44"/>
    <s v="Senior"/>
    <s v="Bhubaneswar"/>
    <x v="8"/>
    <x v="2"/>
    <x v="4"/>
    <x v="13"/>
    <n v="2"/>
    <n v="4500"/>
    <n v="15"/>
    <x v="33"/>
    <x v="0"/>
    <n v="2396.29"/>
    <n v="0.313240522875817"/>
    <x v="1"/>
    <s v="Cash"/>
    <n v="4"/>
    <s v="No"/>
  </r>
  <r>
    <s v="ORD03231"/>
    <d v="2024-12-08T00:00:00"/>
    <s v="2024"/>
    <n v="12"/>
    <x v="11"/>
    <d v="2024-12-15T00:00:00"/>
    <n v="7"/>
    <s v="CUST3082"/>
    <s v="Priyansh Raju"/>
    <x v="0"/>
    <n v="19"/>
    <s v="Teen"/>
    <s v="Jaipur"/>
    <x v="2"/>
    <x v="0"/>
    <x v="2"/>
    <x v="14"/>
    <n v="8"/>
    <n v="30000"/>
    <n v="15"/>
    <x v="384"/>
    <x v="1"/>
    <n v="73616.34"/>
    <n v="0.36086441176470585"/>
    <x v="2"/>
    <s v="Cash"/>
    <n v="2"/>
    <s v="No"/>
  </r>
  <r>
    <s v="ORD03232"/>
    <d v="2024-12-28T00:00:00"/>
    <s v="2024"/>
    <n v="12"/>
    <x v="11"/>
    <d v="2025-01-04T00:00:00"/>
    <n v="7"/>
    <s v="CUST6964"/>
    <s v="Kismat Sharaf"/>
    <x v="1"/>
    <n v="49"/>
    <s v="Senior"/>
    <s v="Pune"/>
    <x v="7"/>
    <x v="3"/>
    <x v="4"/>
    <x v="24"/>
    <n v="7"/>
    <n v="1200"/>
    <n v="0"/>
    <x v="172"/>
    <x v="0"/>
    <n v="2298.2800000000002"/>
    <n v="0.27360476190476191"/>
    <x v="1"/>
    <s v="Card"/>
    <n v="1"/>
    <s v="No"/>
  </r>
  <r>
    <s v="ORD03240"/>
    <d v="2025-12-21T00:00:00"/>
    <s v="2025"/>
    <n v="12"/>
    <x v="11"/>
    <d v="2025-12-25T00:00:00"/>
    <n v="4"/>
    <s v="CUST7914"/>
    <s v="Advik Dugal"/>
    <x v="1"/>
    <n v="65"/>
    <s v="Senior"/>
    <s v="Pune"/>
    <x v="7"/>
    <x v="3"/>
    <x v="3"/>
    <x v="22"/>
    <n v="3"/>
    <n v="300"/>
    <n v="0"/>
    <x v="132"/>
    <x v="0"/>
    <n v="180.58"/>
    <n v="0.20064444444444446"/>
    <x v="2"/>
    <s v="UPI"/>
    <n v="1"/>
    <s v="Yes"/>
  </r>
  <r>
    <s v="ORD03248"/>
    <d v="2025-12-09T00:00:00"/>
    <s v="2025"/>
    <n v="12"/>
    <x v="11"/>
    <d v="2025-12-13T00:00:00"/>
    <n v="4"/>
    <s v="CUST5748"/>
    <s v="Aarush Venkatesh"/>
    <x v="1"/>
    <n v="65"/>
    <s v="Senior"/>
    <s v="Jaipur"/>
    <x v="2"/>
    <x v="0"/>
    <x v="3"/>
    <x v="21"/>
    <n v="2"/>
    <n v="60"/>
    <n v="20"/>
    <x v="257"/>
    <x v="0"/>
    <n v="9.81"/>
    <n v="0.1021875"/>
    <x v="0"/>
    <s v="Card"/>
    <n v="5"/>
    <s v="No"/>
  </r>
  <r>
    <s v="ORD03252"/>
    <d v="2025-12-14T00:00:00"/>
    <s v="2025"/>
    <n v="12"/>
    <x v="11"/>
    <d v="2025-12-20T00:00:00"/>
    <n v="6"/>
    <s v="CUST8842"/>
    <s v="Anika Sant"/>
    <x v="0"/>
    <n v="26"/>
    <s v="Senior"/>
    <s v="Hyderabad"/>
    <x v="10"/>
    <x v="1"/>
    <x v="1"/>
    <x v="18"/>
    <n v="2"/>
    <n v="18000"/>
    <n v="0"/>
    <x v="298"/>
    <x v="1"/>
    <n v="6258.67"/>
    <n v="0.17385194444444443"/>
    <x v="2"/>
    <s v="Cash"/>
    <n v="1"/>
    <s v="No"/>
  </r>
  <r>
    <s v="ORD03255"/>
    <d v="2025-12-14T00:00:00"/>
    <s v="2025"/>
    <n v="12"/>
    <x v="11"/>
    <d v="2025-12-17T00:00:00"/>
    <n v="3"/>
    <s v="CUST3566"/>
    <s v="Ira Agarwal"/>
    <x v="0"/>
    <n v="48"/>
    <s v="Senior"/>
    <s v="Bhubaneswar"/>
    <x v="8"/>
    <x v="2"/>
    <x v="4"/>
    <x v="24"/>
    <n v="7"/>
    <n v="1200"/>
    <n v="15"/>
    <x v="48"/>
    <x v="0"/>
    <n v="2339.42"/>
    <n v="0.32764985994397761"/>
    <x v="1"/>
    <s v="Card"/>
    <n v="2"/>
    <s v="No"/>
  </r>
  <r>
    <s v="ORD03265"/>
    <d v="2024-12-16T00:00:00"/>
    <s v="2024"/>
    <n v="12"/>
    <x v="11"/>
    <d v="2024-12-18T00:00:00"/>
    <n v="2"/>
    <s v="CUST8231"/>
    <s v="Anika Mandal"/>
    <x v="1"/>
    <n v="43"/>
    <s v="Senior"/>
    <s v="Patna"/>
    <x v="9"/>
    <x v="2"/>
    <x v="4"/>
    <x v="8"/>
    <n v="4"/>
    <n v="3500"/>
    <n v="20"/>
    <x v="464"/>
    <x v="1"/>
    <n v="1639.45"/>
    <n v="0.1463794642857143"/>
    <x v="2"/>
    <s v="Cash"/>
    <n v="1"/>
    <s v="No"/>
  </r>
  <r>
    <s v="ORD03274"/>
    <d v="2025-12-16T00:00:00"/>
    <s v="2025"/>
    <n v="12"/>
    <x v="11"/>
    <d v="2025-12-21T00:00:00"/>
    <n v="5"/>
    <s v="CUST3564"/>
    <s v="Divij Rattan"/>
    <x v="0"/>
    <n v="32"/>
    <s v="Senior"/>
    <s v="Patna"/>
    <x v="9"/>
    <x v="2"/>
    <x v="4"/>
    <x v="8"/>
    <n v="3"/>
    <n v="3500"/>
    <n v="25"/>
    <x v="135"/>
    <x v="0"/>
    <n v="2036.64"/>
    <n v="0.2586209523809524"/>
    <x v="2"/>
    <s v="UPI"/>
    <n v="5"/>
    <s v="No"/>
  </r>
  <r>
    <s v="ORD03277"/>
    <d v="2024-12-03T00:00:00"/>
    <s v="2024"/>
    <n v="12"/>
    <x v="11"/>
    <d v="2024-12-10T00:00:00"/>
    <n v="7"/>
    <s v="CUST9172"/>
    <s v="Hridaan Suri"/>
    <x v="1"/>
    <n v="44"/>
    <s v="Senior"/>
    <s v="Pune"/>
    <x v="7"/>
    <x v="3"/>
    <x v="4"/>
    <x v="8"/>
    <n v="1"/>
    <n v="3500"/>
    <n v="15"/>
    <x v="288"/>
    <x v="0"/>
    <n v="626.07000000000005"/>
    <n v="0.21044369747899161"/>
    <x v="2"/>
    <s v="Card"/>
    <n v="5"/>
    <s v="No"/>
  </r>
  <r>
    <s v="ORD03307"/>
    <d v="2024-12-17T00:00:00"/>
    <s v="2024"/>
    <n v="12"/>
    <x v="11"/>
    <d v="2024-12-18T00:00:00"/>
    <n v="1"/>
    <s v="CUST7936"/>
    <s v="Jivika Dash"/>
    <x v="1"/>
    <n v="28"/>
    <s v="Senior"/>
    <s v="Mumbai"/>
    <x v="7"/>
    <x v="3"/>
    <x v="0"/>
    <x v="4"/>
    <n v="7"/>
    <n v="3200"/>
    <n v="10"/>
    <x v="269"/>
    <x v="1"/>
    <n v="4367.71"/>
    <n v="0.21665228174603174"/>
    <x v="0"/>
    <s v="UPI"/>
    <n v="1"/>
    <s v="No"/>
  </r>
  <r>
    <s v="ORD03316"/>
    <d v="2024-12-01T00:00:00"/>
    <s v="2024"/>
    <n v="12"/>
    <x v="11"/>
    <d v="2024-12-04T00:00:00"/>
    <n v="3"/>
    <s v="CUST9355"/>
    <s v="Divit Shere"/>
    <x v="0"/>
    <n v="49"/>
    <s v="Senior"/>
    <s v="Hyderabad"/>
    <x v="10"/>
    <x v="1"/>
    <x v="0"/>
    <x v="19"/>
    <n v="4"/>
    <n v="1200"/>
    <n v="10"/>
    <x v="222"/>
    <x v="0"/>
    <n v="1846.29"/>
    <n v="0.42738194444444444"/>
    <x v="1"/>
    <s v="Card"/>
    <n v="3"/>
    <s v="No"/>
  </r>
  <r>
    <s v="ORD03324"/>
    <d v="2025-12-30T00:00:00"/>
    <s v="2025"/>
    <n v="12"/>
    <x v="11"/>
    <d v="2026-01-03T00:00:00"/>
    <n v="4"/>
    <s v="CUST4793"/>
    <s v="Farhan Trivedi"/>
    <x v="0"/>
    <n v="23"/>
    <s v="Senior"/>
    <s v="Ahmedabad"/>
    <x v="5"/>
    <x v="3"/>
    <x v="3"/>
    <x v="6"/>
    <n v="7"/>
    <n v="1200"/>
    <n v="0"/>
    <x v="172"/>
    <x v="0"/>
    <n v="1152.21"/>
    <n v="0.13716785714285715"/>
    <x v="2"/>
    <s v="UPI"/>
    <n v="2"/>
    <s v="No"/>
  </r>
  <r>
    <s v="ORD03327"/>
    <d v="2024-12-21T00:00:00"/>
    <s v="2024"/>
    <n v="12"/>
    <x v="11"/>
    <d v="2024-12-27T00:00:00"/>
    <n v="6"/>
    <s v="CUST8584"/>
    <s v="Madhup Tandon"/>
    <x v="0"/>
    <n v="34"/>
    <s v="Senior"/>
    <s v="Kolkata"/>
    <x v="3"/>
    <x v="2"/>
    <x v="0"/>
    <x v="4"/>
    <n v="7"/>
    <n v="3200"/>
    <n v="5"/>
    <x v="311"/>
    <x v="1"/>
    <n v="9420.2000000000007"/>
    <n v="0.44267857142857148"/>
    <x v="2"/>
    <s v="UPI"/>
    <n v="2"/>
    <s v="No"/>
  </r>
  <r>
    <s v="ORD03328"/>
    <d v="2025-12-13T00:00:00"/>
    <s v="2025"/>
    <n v="12"/>
    <x v="11"/>
    <d v="2025-12-15T00:00:00"/>
    <n v="2"/>
    <s v="CUST7425"/>
    <s v="Diya Vig"/>
    <x v="1"/>
    <n v="65"/>
    <s v="Senior"/>
    <s v="Chennai"/>
    <x v="6"/>
    <x v="1"/>
    <x v="4"/>
    <x v="9"/>
    <n v="8"/>
    <n v="1800"/>
    <n v="25"/>
    <x v="189"/>
    <x v="1"/>
    <n v="3284.13"/>
    <n v="0.30408611111111111"/>
    <x v="1"/>
    <s v="Card"/>
    <n v="4"/>
    <s v="No"/>
  </r>
  <r>
    <s v="ORD03384"/>
    <d v="2024-12-04T00:00:00"/>
    <s v="2024"/>
    <n v="12"/>
    <x v="11"/>
    <d v="2024-12-09T00:00:00"/>
    <n v="5"/>
    <s v="CUST3509"/>
    <s v="Mehul Bhatt"/>
    <x v="0"/>
    <n v="51"/>
    <s v="Senior"/>
    <s v="Pune"/>
    <x v="7"/>
    <x v="3"/>
    <x v="3"/>
    <x v="20"/>
    <n v="7"/>
    <n v="1500"/>
    <n v="15"/>
    <x v="470"/>
    <x v="0"/>
    <n v="2437.7399999999998"/>
    <n v="0.27313613445378149"/>
    <x v="1"/>
    <s v="Cash"/>
    <n v="4"/>
    <s v="No"/>
  </r>
  <r>
    <s v="ORD03406"/>
    <d v="2024-12-08T00:00:00"/>
    <s v="2024"/>
    <n v="12"/>
    <x v="11"/>
    <d v="2024-12-14T00:00:00"/>
    <n v="6"/>
    <s v="CUST7579"/>
    <s v="Yuvraj  Kalla"/>
    <x v="0"/>
    <n v="32"/>
    <s v="Senior"/>
    <s v="Bengaluru"/>
    <x v="1"/>
    <x v="1"/>
    <x v="1"/>
    <x v="18"/>
    <n v="2"/>
    <n v="18000"/>
    <n v="25"/>
    <x v="180"/>
    <x v="1"/>
    <n v="8079.42"/>
    <n v="0.29923777777777777"/>
    <x v="1"/>
    <s v="UPI"/>
    <n v="1"/>
    <s v="No"/>
  </r>
  <r>
    <s v="ORD03411"/>
    <d v="2024-12-01T00:00:00"/>
    <s v="2024"/>
    <n v="12"/>
    <x v="11"/>
    <d v="2024-12-06T00:00:00"/>
    <n v="5"/>
    <s v="CUST1394"/>
    <s v="Samar Srinivasan"/>
    <x v="1"/>
    <n v="63"/>
    <s v="Senior"/>
    <s v="Mumbai"/>
    <x v="7"/>
    <x v="3"/>
    <x v="3"/>
    <x v="22"/>
    <n v="2"/>
    <n v="300"/>
    <n v="5"/>
    <x v="332"/>
    <x v="0"/>
    <n v="251.67"/>
    <n v="0.44152631578947366"/>
    <x v="1"/>
    <s v="Cash"/>
    <n v="4"/>
    <s v="No"/>
  </r>
  <r>
    <s v="ORD03415"/>
    <d v="2025-12-02T00:00:00"/>
    <s v="2025"/>
    <n v="12"/>
    <x v="11"/>
    <d v="2025-12-06T00:00:00"/>
    <n v="4"/>
    <s v="CUST8935"/>
    <s v="Samaira Khanna"/>
    <x v="1"/>
    <n v="18"/>
    <s v="Teen"/>
    <s v="Kolkata"/>
    <x v="3"/>
    <x v="2"/>
    <x v="2"/>
    <x v="3"/>
    <n v="2"/>
    <n v="7000"/>
    <n v="25"/>
    <x v="165"/>
    <x v="1"/>
    <n v="3278.67"/>
    <n v="0.31225428571428571"/>
    <x v="1"/>
    <s v="Cash"/>
    <n v="4"/>
    <s v="No"/>
  </r>
  <r>
    <s v="ORD03442"/>
    <d v="2025-12-26T00:00:00"/>
    <s v="2025"/>
    <n v="12"/>
    <x v="11"/>
    <d v="2026-01-01T00:00:00"/>
    <n v="6"/>
    <s v="CUST6904"/>
    <s v="Nitya Bhatti"/>
    <x v="0"/>
    <n v="21"/>
    <s v="Senior"/>
    <s v="Jaipur"/>
    <x v="2"/>
    <x v="0"/>
    <x v="0"/>
    <x v="4"/>
    <n v="2"/>
    <n v="3200"/>
    <n v="15"/>
    <x v="457"/>
    <x v="0"/>
    <n v="1772.29"/>
    <n v="0.32578860294117645"/>
    <x v="0"/>
    <s v="Cash"/>
    <n v="4"/>
    <s v="No"/>
  </r>
  <r>
    <s v="ORD03476"/>
    <d v="2024-12-03T00:00:00"/>
    <s v="2024"/>
    <n v="12"/>
    <x v="11"/>
    <d v="2024-12-07T00:00:00"/>
    <n v="4"/>
    <s v="CUST3525"/>
    <s v="Anvi Bumb"/>
    <x v="0"/>
    <n v="56"/>
    <s v="Senior"/>
    <s v="Patna"/>
    <x v="9"/>
    <x v="2"/>
    <x v="3"/>
    <x v="22"/>
    <n v="7"/>
    <n v="300"/>
    <n v="25"/>
    <x v="347"/>
    <x v="0"/>
    <n v="650.99"/>
    <n v="0.41332698412698415"/>
    <x v="2"/>
    <s v="UPI"/>
    <n v="1"/>
    <s v="No"/>
  </r>
  <r>
    <s v="ORD03486"/>
    <d v="2025-12-16T00:00:00"/>
    <s v="2025"/>
    <n v="12"/>
    <x v="11"/>
    <d v="2025-12-20T00:00:00"/>
    <n v="4"/>
    <s v="CUST7772"/>
    <s v="Charvi Iyer"/>
    <x v="0"/>
    <n v="54"/>
    <s v="Senior"/>
    <s v="Delhi"/>
    <x v="4"/>
    <x v="0"/>
    <x v="4"/>
    <x v="24"/>
    <n v="7"/>
    <n v="1200"/>
    <n v="25"/>
    <x v="117"/>
    <x v="0"/>
    <n v="2409.7399999999998"/>
    <n v="0.38249841269841267"/>
    <x v="0"/>
    <s v="Card"/>
    <n v="1"/>
    <s v="No"/>
  </r>
  <r>
    <s v="ORD03527"/>
    <d v="2025-12-13T00:00:00"/>
    <s v="2025"/>
    <n v="12"/>
    <x v="11"/>
    <d v="2025-12-18T00:00:00"/>
    <n v="5"/>
    <s v="CUST4582"/>
    <s v="Faiyaz Walla"/>
    <x v="0"/>
    <n v="57"/>
    <s v="Senior"/>
    <s v="Chennai"/>
    <x v="6"/>
    <x v="1"/>
    <x v="2"/>
    <x v="12"/>
    <n v="7"/>
    <n v="25000"/>
    <n v="5"/>
    <x v="322"/>
    <x v="1"/>
    <n v="65785.56"/>
    <n v="0.39570261654135336"/>
    <x v="1"/>
    <s v="Cash"/>
    <n v="3"/>
    <s v="No"/>
  </r>
  <r>
    <s v="ORD03528"/>
    <d v="2025-12-13T00:00:00"/>
    <s v="2025"/>
    <n v="12"/>
    <x v="11"/>
    <d v="2025-12-17T00:00:00"/>
    <n v="4"/>
    <s v="CUST4059"/>
    <s v="Arhaan Gala"/>
    <x v="1"/>
    <n v="45"/>
    <s v="Senior"/>
    <s v="Bengaluru"/>
    <x v="1"/>
    <x v="1"/>
    <x v="1"/>
    <x v="10"/>
    <n v="6"/>
    <n v="25000"/>
    <n v="15"/>
    <x v="274"/>
    <x v="1"/>
    <n v="40733.21"/>
    <n v="0.31947615686274511"/>
    <x v="2"/>
    <s v="Cash"/>
    <n v="3"/>
    <s v="No"/>
  </r>
  <r>
    <s v="ORD03534"/>
    <d v="2025-12-19T00:00:00"/>
    <s v="2025"/>
    <n v="12"/>
    <x v="11"/>
    <d v="2025-12-20T00:00:00"/>
    <n v="1"/>
    <s v="CUST7744"/>
    <s v="Ira Master"/>
    <x v="1"/>
    <n v="41"/>
    <s v="Senior"/>
    <s v="Delhi"/>
    <x v="4"/>
    <x v="0"/>
    <x v="0"/>
    <x v="0"/>
    <n v="1"/>
    <n v="2500"/>
    <n v="25"/>
    <x v="120"/>
    <x v="0"/>
    <n v="550.12"/>
    <n v="0.29339733333333334"/>
    <x v="0"/>
    <s v="Card"/>
    <n v="5"/>
    <s v="No"/>
  </r>
  <r>
    <s v="ORD03541"/>
    <d v="2024-12-03T00:00:00"/>
    <s v="2024"/>
    <n v="12"/>
    <x v="11"/>
    <d v="2024-12-09T00:00:00"/>
    <n v="6"/>
    <s v="CUST5575"/>
    <s v="Tiya Chahal"/>
    <x v="1"/>
    <n v="59"/>
    <s v="Senior"/>
    <s v="Pune"/>
    <x v="7"/>
    <x v="3"/>
    <x v="2"/>
    <x v="15"/>
    <n v="3"/>
    <n v="15000"/>
    <n v="20"/>
    <x v="298"/>
    <x v="1"/>
    <n v="7351.98"/>
    <n v="0.20422166666666666"/>
    <x v="1"/>
    <s v="UPI"/>
    <n v="3"/>
    <s v="No"/>
  </r>
  <r>
    <s v="ORD03553"/>
    <d v="2025-12-25T00:00:00"/>
    <s v="2025"/>
    <n v="12"/>
    <x v="11"/>
    <d v="2025-12-29T00:00:00"/>
    <n v="4"/>
    <s v="CUST9411"/>
    <s v="Aaryahi Garde"/>
    <x v="0"/>
    <n v="46"/>
    <s v="Senior"/>
    <s v="Kolkata"/>
    <x v="3"/>
    <x v="2"/>
    <x v="0"/>
    <x v="4"/>
    <n v="8"/>
    <n v="3200"/>
    <n v="25"/>
    <x v="5"/>
    <x v="1"/>
    <n v="6430.39"/>
    <n v="0.33491614583333335"/>
    <x v="1"/>
    <s v="UPI"/>
    <n v="2"/>
    <s v="No"/>
  </r>
  <r>
    <s v="ORD03558"/>
    <d v="2025-12-02T00:00:00"/>
    <s v="2025"/>
    <n v="12"/>
    <x v="11"/>
    <d v="2025-12-03T00:00:00"/>
    <n v="1"/>
    <s v="CUST8615"/>
    <s v="Sahil Choudhry"/>
    <x v="1"/>
    <n v="41"/>
    <s v="Senior"/>
    <s v="Bhubaneswar"/>
    <x v="8"/>
    <x v="2"/>
    <x v="1"/>
    <x v="10"/>
    <n v="2"/>
    <n v="25000"/>
    <n v="0"/>
    <x v="183"/>
    <x v="1"/>
    <n v="8469"/>
    <n v="0.16938"/>
    <x v="1"/>
    <s v="UPI"/>
    <n v="1"/>
    <s v="No"/>
  </r>
  <r>
    <s v="ORD03566"/>
    <d v="2024-12-09T00:00:00"/>
    <s v="2024"/>
    <n v="12"/>
    <x v="11"/>
    <d v="2024-12-11T00:00:00"/>
    <n v="2"/>
    <s v="CUST6727"/>
    <s v="Purab Krishnan"/>
    <x v="0"/>
    <n v="59"/>
    <s v="Senior"/>
    <s v="Bengaluru"/>
    <x v="1"/>
    <x v="1"/>
    <x v="1"/>
    <x v="10"/>
    <n v="2"/>
    <n v="25000"/>
    <n v="25"/>
    <x v="166"/>
    <x v="1"/>
    <n v="9902.2999999999993"/>
    <n v="0.26406133333333331"/>
    <x v="2"/>
    <s v="UPI"/>
    <n v="4"/>
    <s v="No"/>
  </r>
  <r>
    <s v="ORD03570"/>
    <d v="2025-12-01T00:00:00"/>
    <s v="2025"/>
    <n v="12"/>
    <x v="11"/>
    <d v="2025-12-07T00:00:00"/>
    <n v="6"/>
    <s v="CUST3281"/>
    <s v="Himmat Deep"/>
    <x v="1"/>
    <n v="48"/>
    <s v="Senior"/>
    <s v="Pune"/>
    <x v="7"/>
    <x v="3"/>
    <x v="1"/>
    <x v="2"/>
    <n v="6"/>
    <n v="55000"/>
    <n v="0"/>
    <x v="290"/>
    <x v="1"/>
    <n v="98463.02"/>
    <n v="0.2983727878787879"/>
    <x v="1"/>
    <s v="Card"/>
    <n v="3"/>
    <s v="No"/>
  </r>
  <r>
    <s v="ORD03574"/>
    <d v="2025-12-20T00:00:00"/>
    <s v="2025"/>
    <n v="12"/>
    <x v="11"/>
    <d v="2025-12-24T00:00:00"/>
    <n v="4"/>
    <s v="CUST2994"/>
    <s v="Nayantara Suri"/>
    <x v="1"/>
    <n v="56"/>
    <s v="Senior"/>
    <s v="Hyderabad"/>
    <x v="10"/>
    <x v="1"/>
    <x v="2"/>
    <x v="7"/>
    <n v="8"/>
    <n v="5000"/>
    <n v="0"/>
    <x v="39"/>
    <x v="1"/>
    <n v="13356.75"/>
    <n v="0.33391874999999999"/>
    <x v="2"/>
    <s v="UPI"/>
    <n v="1"/>
    <s v="No"/>
  </r>
  <r>
    <s v="ORD03575"/>
    <d v="2025-12-27T00:00:00"/>
    <s v="2025"/>
    <n v="12"/>
    <x v="11"/>
    <d v="2026-01-02T00:00:00"/>
    <n v="6"/>
    <s v="CUST8688"/>
    <s v="Advik Verma"/>
    <x v="1"/>
    <n v="56"/>
    <s v="Senior"/>
    <s v="Delhi"/>
    <x v="4"/>
    <x v="0"/>
    <x v="2"/>
    <x v="3"/>
    <n v="5"/>
    <n v="7000"/>
    <n v="15"/>
    <x v="8"/>
    <x v="1"/>
    <n v="8773.0499999999993"/>
    <n v="0.2948924369747899"/>
    <x v="0"/>
    <s v="Cash"/>
    <n v="5"/>
    <s v="No"/>
  </r>
  <r>
    <s v="ORD03581"/>
    <d v="2024-12-14T00:00:00"/>
    <s v="2024"/>
    <n v="12"/>
    <x v="11"/>
    <d v="2024-12-21T00:00:00"/>
    <n v="7"/>
    <s v="CUST7647"/>
    <s v="Damini Tripathi"/>
    <x v="1"/>
    <n v="56"/>
    <s v="Senior"/>
    <s v="Bhubaneswar"/>
    <x v="8"/>
    <x v="2"/>
    <x v="1"/>
    <x v="10"/>
    <n v="8"/>
    <n v="25000"/>
    <n v="0"/>
    <x v="164"/>
    <x v="1"/>
    <n v="60590.17"/>
    <n v="0.30295084999999999"/>
    <x v="0"/>
    <s v="Cash"/>
    <n v="3"/>
    <s v="Yes"/>
  </r>
  <r>
    <s v="ORD03592"/>
    <d v="2025-12-24T00:00:00"/>
    <s v="2025"/>
    <n v="12"/>
    <x v="11"/>
    <d v="2025-12-31T00:00:00"/>
    <n v="7"/>
    <s v="CUST7611"/>
    <s v="Adah Bail"/>
    <x v="0"/>
    <n v="31"/>
    <s v="Senior"/>
    <s v="Pune"/>
    <x v="7"/>
    <x v="3"/>
    <x v="0"/>
    <x v="19"/>
    <n v="3"/>
    <n v="1200"/>
    <n v="15"/>
    <x v="178"/>
    <x v="0"/>
    <n v="392.38"/>
    <n v="0.12822875816993465"/>
    <x v="0"/>
    <s v="Card"/>
    <n v="4"/>
    <s v="No"/>
  </r>
  <r>
    <s v="ORD03596"/>
    <d v="2024-12-20T00:00:00"/>
    <s v="2024"/>
    <n v="12"/>
    <x v="11"/>
    <d v="2024-12-23T00:00:00"/>
    <n v="3"/>
    <s v="CUST1228"/>
    <s v="Trisha Deshmukh"/>
    <x v="0"/>
    <n v="57"/>
    <s v="Senior"/>
    <s v="Jaipur"/>
    <x v="2"/>
    <x v="0"/>
    <x v="2"/>
    <x v="3"/>
    <n v="8"/>
    <n v="7000"/>
    <n v="10"/>
    <x v="437"/>
    <x v="1"/>
    <n v="6852.89"/>
    <n v="0.13597003968253968"/>
    <x v="1"/>
    <s v="Card"/>
    <n v="3"/>
    <s v="No"/>
  </r>
  <r>
    <s v="ORD03725"/>
    <d v="2025-12-10T00:00:00"/>
    <s v="2025"/>
    <n v="12"/>
    <x v="11"/>
    <d v="2025-12-12T00:00:00"/>
    <n v="2"/>
    <s v="CUST6963"/>
    <s v="Veer Ray"/>
    <x v="0"/>
    <n v="64"/>
    <s v="Senior"/>
    <s v="Delhi"/>
    <x v="4"/>
    <x v="0"/>
    <x v="4"/>
    <x v="16"/>
    <n v="1"/>
    <n v="800"/>
    <n v="5"/>
    <x v="415"/>
    <x v="0"/>
    <n v="321.3"/>
    <n v="0.42276315789473684"/>
    <x v="1"/>
    <s v="UPI"/>
    <n v="3"/>
    <s v="Yes"/>
  </r>
  <r>
    <s v="ORD03739"/>
    <d v="2024-12-13T00:00:00"/>
    <s v="2024"/>
    <n v="12"/>
    <x v="11"/>
    <d v="2024-12-17T00:00:00"/>
    <n v="4"/>
    <s v="CUST3950"/>
    <s v="Dhanuk Issac"/>
    <x v="0"/>
    <n v="56"/>
    <s v="Senior"/>
    <s v="Jaipur"/>
    <x v="2"/>
    <x v="0"/>
    <x v="0"/>
    <x v="19"/>
    <n v="1"/>
    <n v="1200"/>
    <n v="25"/>
    <x v="132"/>
    <x v="0"/>
    <n v="136.01"/>
    <n v="0.15112222222222221"/>
    <x v="0"/>
    <s v="UPI"/>
    <n v="5"/>
    <s v="No"/>
  </r>
  <r>
    <s v="ORD03741"/>
    <d v="2024-12-06T00:00:00"/>
    <s v="2024"/>
    <n v="12"/>
    <x v="11"/>
    <d v="2024-12-10T00:00:00"/>
    <n v="4"/>
    <s v="CUST8663"/>
    <s v="Pihu Barman"/>
    <x v="0"/>
    <n v="31"/>
    <s v="Senior"/>
    <s v="Chennai"/>
    <x v="6"/>
    <x v="1"/>
    <x v="3"/>
    <x v="6"/>
    <n v="8"/>
    <n v="1200"/>
    <n v="10"/>
    <x v="20"/>
    <x v="0"/>
    <n v="2314.29"/>
    <n v="0.26785763888888886"/>
    <x v="1"/>
    <s v="Cash"/>
    <n v="3"/>
    <s v="Yes"/>
  </r>
  <r>
    <s v="ORD03744"/>
    <d v="2024-12-15T00:00:00"/>
    <s v="2024"/>
    <n v="12"/>
    <x v="11"/>
    <d v="2024-12-22T00:00:00"/>
    <n v="7"/>
    <s v="CUST5405"/>
    <s v="Navya Kunda"/>
    <x v="0"/>
    <n v="61"/>
    <s v="Senior"/>
    <s v="Jaipur"/>
    <x v="2"/>
    <x v="0"/>
    <x v="2"/>
    <x v="3"/>
    <n v="8"/>
    <n v="7000"/>
    <n v="0"/>
    <x v="185"/>
    <x v="1"/>
    <n v="7385.06"/>
    <n v="0.13187607142857144"/>
    <x v="2"/>
    <s v="Card"/>
    <n v="5"/>
    <s v="No"/>
  </r>
  <r>
    <s v="ORD03745"/>
    <d v="2024-12-09T00:00:00"/>
    <s v="2024"/>
    <n v="12"/>
    <x v="11"/>
    <d v="2024-12-10T00:00:00"/>
    <n v="1"/>
    <s v="CUST3963"/>
    <s v="Mannat Amble"/>
    <x v="0"/>
    <n v="30"/>
    <s v="Senior"/>
    <s v="Delhi"/>
    <x v="4"/>
    <x v="0"/>
    <x v="3"/>
    <x v="20"/>
    <n v="2"/>
    <n v="1500"/>
    <n v="25"/>
    <x v="226"/>
    <x v="0"/>
    <n v="701.61"/>
    <n v="0.3118266666666667"/>
    <x v="0"/>
    <s v="Card"/>
    <n v="3"/>
    <s v="No"/>
  </r>
  <r>
    <s v="ORD03746"/>
    <d v="2024-12-15T00:00:00"/>
    <s v="2024"/>
    <n v="12"/>
    <x v="11"/>
    <d v="2024-12-21T00:00:00"/>
    <n v="6"/>
    <s v="CUST7427"/>
    <s v="Abram Chowdhury"/>
    <x v="1"/>
    <n v="60"/>
    <s v="Senior"/>
    <s v="Delhi"/>
    <x v="4"/>
    <x v="0"/>
    <x v="4"/>
    <x v="13"/>
    <n v="2"/>
    <n v="4500"/>
    <n v="0"/>
    <x v="51"/>
    <x v="0"/>
    <n v="2510.5500000000002"/>
    <n v="0.27895000000000003"/>
    <x v="2"/>
    <s v="UPI"/>
    <n v="5"/>
    <s v="No"/>
  </r>
  <r>
    <s v="ORD03751"/>
    <d v="2024-12-14T00:00:00"/>
    <s v="2024"/>
    <n v="12"/>
    <x v="11"/>
    <d v="2024-12-15T00:00:00"/>
    <n v="1"/>
    <s v="CUST7446"/>
    <s v="Dishani Loyal"/>
    <x v="0"/>
    <n v="45"/>
    <s v="Senior"/>
    <s v="Jaipur"/>
    <x v="2"/>
    <x v="0"/>
    <x v="2"/>
    <x v="7"/>
    <n v="8"/>
    <n v="5000"/>
    <n v="20"/>
    <x v="25"/>
    <x v="1"/>
    <n v="8445.7000000000007"/>
    <n v="0.26392812500000001"/>
    <x v="0"/>
    <s v="Card"/>
    <n v="5"/>
    <s v="No"/>
  </r>
  <r>
    <s v="ORD03761"/>
    <d v="2024-12-28T00:00:00"/>
    <s v="2024"/>
    <n v="12"/>
    <x v="11"/>
    <d v="2024-12-31T00:00:00"/>
    <n v="3"/>
    <s v="CUST5989"/>
    <s v="Inaaya  Mannan"/>
    <x v="0"/>
    <n v="21"/>
    <s v="Senior"/>
    <s v="Delhi"/>
    <x v="4"/>
    <x v="0"/>
    <x v="4"/>
    <x v="13"/>
    <n v="8"/>
    <n v="4500"/>
    <n v="5"/>
    <x v="15"/>
    <x v="1"/>
    <n v="14279.71"/>
    <n v="0.41753538011695907"/>
    <x v="1"/>
    <s v="UPI"/>
    <n v="2"/>
    <s v="No"/>
  </r>
  <r>
    <s v="ORD03763"/>
    <d v="2024-12-07T00:00:00"/>
    <s v="2024"/>
    <n v="12"/>
    <x v="11"/>
    <d v="2024-12-11T00:00:00"/>
    <n v="4"/>
    <s v="CUST8929"/>
    <s v="Advik Behl"/>
    <x v="0"/>
    <n v="59"/>
    <s v="Senior"/>
    <s v="Jaipur"/>
    <x v="2"/>
    <x v="0"/>
    <x v="1"/>
    <x v="2"/>
    <n v="1"/>
    <n v="55000"/>
    <n v="15"/>
    <x v="378"/>
    <x v="1"/>
    <n v="8522.98"/>
    <n v="0.18230973262032085"/>
    <x v="1"/>
    <s v="Cash"/>
    <n v="4"/>
    <s v="No"/>
  </r>
  <r>
    <s v="ORD03785"/>
    <d v="2025-12-25T00:00:00"/>
    <s v="2025"/>
    <n v="12"/>
    <x v="11"/>
    <d v="2025-12-26T00:00:00"/>
    <n v="1"/>
    <s v="CUST5798"/>
    <s v="Nishith Batra"/>
    <x v="1"/>
    <n v="32"/>
    <s v="Senior"/>
    <s v="Kolkata"/>
    <x v="3"/>
    <x v="2"/>
    <x v="1"/>
    <x v="10"/>
    <n v="4"/>
    <n v="25000"/>
    <n v="10"/>
    <x v="241"/>
    <x v="1"/>
    <n v="24127.01"/>
    <n v="0.26807788888888889"/>
    <x v="1"/>
    <s v="Card"/>
    <n v="3"/>
    <s v="No"/>
  </r>
  <r>
    <s v="ORD03793"/>
    <d v="2025-12-05T00:00:00"/>
    <s v="2025"/>
    <n v="12"/>
    <x v="11"/>
    <d v="2025-12-12T00:00:00"/>
    <n v="7"/>
    <s v="CUST9886"/>
    <s v="Kabir Kumer"/>
    <x v="0"/>
    <n v="45"/>
    <s v="Senior"/>
    <s v="Kolkata"/>
    <x v="3"/>
    <x v="2"/>
    <x v="2"/>
    <x v="15"/>
    <n v="4"/>
    <n v="15000"/>
    <n v="25"/>
    <x v="177"/>
    <x v="1"/>
    <n v="10952.5"/>
    <n v="0.24338888888888888"/>
    <x v="0"/>
    <s v="Card"/>
    <n v="4"/>
    <s v="No"/>
  </r>
  <r>
    <s v="ORD03804"/>
    <d v="2024-12-17T00:00:00"/>
    <s v="2024"/>
    <n v="12"/>
    <x v="11"/>
    <d v="2024-12-23T00:00:00"/>
    <n v="6"/>
    <s v="CUST6272"/>
    <s v="Hazel Seth"/>
    <x v="1"/>
    <n v="38"/>
    <s v="Senior"/>
    <s v="Bhubaneswar"/>
    <x v="8"/>
    <x v="2"/>
    <x v="2"/>
    <x v="12"/>
    <n v="3"/>
    <n v="25000"/>
    <n v="10"/>
    <x v="129"/>
    <x v="1"/>
    <n v="22251.7"/>
    <n v="0.32965481481481484"/>
    <x v="0"/>
    <s v="Cash"/>
    <n v="3"/>
    <s v="No"/>
  </r>
  <r>
    <s v="ORD03805"/>
    <d v="2024-12-28T00:00:00"/>
    <s v="2024"/>
    <n v="12"/>
    <x v="11"/>
    <d v="2024-12-29T00:00:00"/>
    <n v="1"/>
    <s v="CUST9965"/>
    <s v="Lakshit Tank"/>
    <x v="1"/>
    <n v="45"/>
    <s v="Senior"/>
    <s v="Kolkata"/>
    <x v="3"/>
    <x v="2"/>
    <x v="1"/>
    <x v="2"/>
    <n v="2"/>
    <n v="55000"/>
    <n v="10"/>
    <x v="264"/>
    <x v="1"/>
    <n v="20483.43"/>
    <n v="0.20690333333333333"/>
    <x v="2"/>
    <s v="UPI"/>
    <n v="5"/>
    <s v="No"/>
  </r>
  <r>
    <s v="ORD03810"/>
    <d v="2024-12-23T00:00:00"/>
    <s v="2024"/>
    <n v="12"/>
    <x v="11"/>
    <d v="2024-12-26T00:00:00"/>
    <n v="3"/>
    <s v="CUST2318"/>
    <s v="Jayesh Varma"/>
    <x v="0"/>
    <n v="34"/>
    <s v="Senior"/>
    <s v="Chennai"/>
    <x v="6"/>
    <x v="1"/>
    <x v="1"/>
    <x v="10"/>
    <n v="3"/>
    <n v="25000"/>
    <n v="5"/>
    <x v="247"/>
    <x v="1"/>
    <n v="31678.21"/>
    <n v="0.44460645614035088"/>
    <x v="0"/>
    <s v="UPI"/>
    <n v="5"/>
    <s v="No"/>
  </r>
  <r>
    <s v="ORD03816"/>
    <d v="2024-12-05T00:00:00"/>
    <s v="2024"/>
    <n v="12"/>
    <x v="11"/>
    <d v="2024-12-06T00:00:00"/>
    <n v="1"/>
    <s v="CUST8002"/>
    <s v="Darshit Goyal"/>
    <x v="1"/>
    <n v="59"/>
    <s v="Senior"/>
    <s v="Bengaluru"/>
    <x v="1"/>
    <x v="1"/>
    <x v="1"/>
    <x v="18"/>
    <n v="2"/>
    <n v="18000"/>
    <n v="20"/>
    <x v="92"/>
    <x v="1"/>
    <n v="8989.4699999999993"/>
    <n v="0.31213437499999996"/>
    <x v="1"/>
    <s v="UPI"/>
    <n v="1"/>
    <s v="No"/>
  </r>
  <r>
    <s v="ORD03823"/>
    <d v="2024-12-07T00:00:00"/>
    <s v="2024"/>
    <n v="12"/>
    <x v="11"/>
    <d v="2024-12-10T00:00:00"/>
    <n v="3"/>
    <s v="CUST3663"/>
    <s v="Jayant Raval"/>
    <x v="0"/>
    <n v="62"/>
    <s v="Senior"/>
    <s v="Jaipur"/>
    <x v="2"/>
    <x v="0"/>
    <x v="0"/>
    <x v="0"/>
    <n v="1"/>
    <n v="2500"/>
    <n v="10"/>
    <x v="226"/>
    <x v="0"/>
    <n v="859.95"/>
    <n v="0.38220000000000004"/>
    <x v="0"/>
    <s v="Card"/>
    <n v="1"/>
    <s v="No"/>
  </r>
  <r>
    <s v="ORD03833"/>
    <d v="2025-12-30T00:00:00"/>
    <s v="2025"/>
    <n v="12"/>
    <x v="11"/>
    <d v="2025-12-31T00:00:00"/>
    <n v="1"/>
    <s v="CUST5312"/>
    <s v="Zeeshan Ahluwalia"/>
    <x v="1"/>
    <n v="52"/>
    <s v="Senior"/>
    <s v="Ahmedabad"/>
    <x v="5"/>
    <x v="3"/>
    <x v="2"/>
    <x v="7"/>
    <n v="1"/>
    <n v="5000"/>
    <n v="25"/>
    <x v="82"/>
    <x v="0"/>
    <n v="527.74"/>
    <n v="0.14073066666666667"/>
    <x v="2"/>
    <s v="UPI"/>
    <n v="2"/>
    <s v="No"/>
  </r>
  <r>
    <s v="ORD03835"/>
    <d v="2024-12-13T00:00:00"/>
    <s v="2024"/>
    <n v="12"/>
    <x v="11"/>
    <d v="2024-12-18T00:00:00"/>
    <n v="5"/>
    <s v="CUST1278"/>
    <s v="Yuvaan Walia"/>
    <x v="0"/>
    <n v="35"/>
    <s v="Senior"/>
    <s v="Ahmedabad"/>
    <x v="5"/>
    <x v="3"/>
    <x v="0"/>
    <x v="11"/>
    <n v="3"/>
    <n v="4000"/>
    <n v="15"/>
    <x v="368"/>
    <x v="1"/>
    <n v="3291.27"/>
    <n v="0.32267352941176469"/>
    <x v="2"/>
    <s v="Cash"/>
    <n v="2"/>
    <s v="No"/>
  </r>
  <r>
    <s v="ORD03836"/>
    <d v="2024-12-06T00:00:00"/>
    <s v="2024"/>
    <n v="12"/>
    <x v="11"/>
    <d v="2024-12-10T00:00:00"/>
    <n v="4"/>
    <s v="CUST1585"/>
    <s v="Tara Dugar"/>
    <x v="1"/>
    <n v="44"/>
    <s v="Senior"/>
    <s v="Lucknow"/>
    <x v="0"/>
    <x v="0"/>
    <x v="2"/>
    <x v="15"/>
    <n v="6"/>
    <n v="15000"/>
    <n v="10"/>
    <x v="168"/>
    <x v="1"/>
    <n v="9516.86"/>
    <n v="0.11749209876543211"/>
    <x v="0"/>
    <s v="Cash"/>
    <n v="4"/>
    <s v="No"/>
  </r>
  <r>
    <s v="ORD03839"/>
    <d v="2024-12-09T00:00:00"/>
    <s v="2024"/>
    <n v="12"/>
    <x v="11"/>
    <d v="2024-12-14T00:00:00"/>
    <n v="5"/>
    <s v="CUST5733"/>
    <s v="Stuvan Srinivas"/>
    <x v="0"/>
    <n v="37"/>
    <s v="Senior"/>
    <s v="Pune"/>
    <x v="7"/>
    <x v="3"/>
    <x v="3"/>
    <x v="17"/>
    <n v="1"/>
    <n v="450"/>
    <n v="0"/>
    <x v="372"/>
    <x v="0"/>
    <n v="130.84"/>
    <n v="0.29075555555555554"/>
    <x v="0"/>
    <s v="Cash"/>
    <n v="3"/>
    <s v="Yes"/>
  </r>
  <r>
    <s v="ORD03842"/>
    <d v="2025-12-10T00:00:00"/>
    <s v="2025"/>
    <n v="12"/>
    <x v="11"/>
    <d v="2025-12-15T00:00:00"/>
    <n v="5"/>
    <s v="CUST2720"/>
    <s v="Dharmajan Sandhu"/>
    <x v="0"/>
    <n v="45"/>
    <s v="Senior"/>
    <s v="Kolkata"/>
    <x v="3"/>
    <x v="2"/>
    <x v="3"/>
    <x v="6"/>
    <n v="4"/>
    <n v="1200"/>
    <n v="15"/>
    <x v="102"/>
    <x v="0"/>
    <n v="752.43"/>
    <n v="0.18441911764705882"/>
    <x v="1"/>
    <s v="Card"/>
    <n v="3"/>
    <s v="No"/>
  </r>
  <r>
    <s v="ORD03853"/>
    <d v="2024-12-19T00:00:00"/>
    <s v="2024"/>
    <n v="12"/>
    <x v="11"/>
    <d v="2024-12-25T00:00:00"/>
    <n v="6"/>
    <s v="CUST3676"/>
    <s v="Himmat Thaman"/>
    <x v="0"/>
    <n v="39"/>
    <s v="Senior"/>
    <s v="Kolkata"/>
    <x v="3"/>
    <x v="2"/>
    <x v="1"/>
    <x v="1"/>
    <n v="3"/>
    <n v="40000"/>
    <n v="15"/>
    <x v="140"/>
    <x v="1"/>
    <n v="21565.69"/>
    <n v="0.21142833333333333"/>
    <x v="0"/>
    <s v="Card"/>
    <n v="5"/>
    <s v="No"/>
  </r>
  <r>
    <s v="ORD03872"/>
    <d v="2024-12-14T00:00:00"/>
    <s v="2024"/>
    <n v="12"/>
    <x v="11"/>
    <d v="2024-12-17T00:00:00"/>
    <n v="3"/>
    <s v="CUST1927"/>
    <s v="Piya Mammen"/>
    <x v="1"/>
    <n v="23"/>
    <s v="Senior"/>
    <s v="Chennai"/>
    <x v="6"/>
    <x v="1"/>
    <x v="1"/>
    <x v="2"/>
    <n v="8"/>
    <n v="55000"/>
    <n v="0"/>
    <x v="114"/>
    <x v="1"/>
    <n v="94628.26"/>
    <n v="0.21506422727272725"/>
    <x v="2"/>
    <s v="Card"/>
    <n v="3"/>
    <s v="No"/>
  </r>
  <r>
    <s v="ORD03877"/>
    <d v="2024-12-12T00:00:00"/>
    <s v="2024"/>
    <n v="12"/>
    <x v="11"/>
    <d v="2024-12-13T00:00:00"/>
    <n v="1"/>
    <s v="CUST7437"/>
    <s v="Shray Mammen"/>
    <x v="0"/>
    <n v="59"/>
    <s v="Senior"/>
    <s v="Delhi"/>
    <x v="4"/>
    <x v="0"/>
    <x v="4"/>
    <x v="16"/>
    <n v="5"/>
    <n v="800"/>
    <n v="25"/>
    <x v="16"/>
    <x v="0"/>
    <n v="433.07"/>
    <n v="0.14435666666666666"/>
    <x v="0"/>
    <s v="Card"/>
    <n v="2"/>
    <s v="No"/>
  </r>
  <r>
    <s v="ORD03887"/>
    <d v="2024-12-17T00:00:00"/>
    <s v="2024"/>
    <n v="12"/>
    <x v="11"/>
    <d v="2024-12-23T00:00:00"/>
    <n v="6"/>
    <s v="CUST4587"/>
    <s v="Myra Badal"/>
    <x v="0"/>
    <n v="65"/>
    <s v="Senior"/>
    <s v="Bengaluru"/>
    <x v="1"/>
    <x v="1"/>
    <x v="4"/>
    <x v="13"/>
    <n v="3"/>
    <n v="4500"/>
    <n v="0"/>
    <x v="49"/>
    <x v="1"/>
    <n v="3419.9"/>
    <n v="0.25332592592592595"/>
    <x v="0"/>
    <s v="Card"/>
    <n v="2"/>
    <s v="No"/>
  </r>
  <r>
    <s v="ORD03889"/>
    <d v="2025-12-19T00:00:00"/>
    <s v="2025"/>
    <n v="12"/>
    <x v="11"/>
    <d v="2025-12-25T00:00:00"/>
    <n v="6"/>
    <s v="CUST7856"/>
    <s v="Jiya Sridhar"/>
    <x v="1"/>
    <n v="25"/>
    <s v="Senior"/>
    <s v="Bengaluru"/>
    <x v="1"/>
    <x v="1"/>
    <x v="1"/>
    <x v="18"/>
    <n v="5"/>
    <n v="18000"/>
    <n v="0"/>
    <x v="241"/>
    <x v="1"/>
    <n v="19287.64"/>
    <n v="0.21430711111111111"/>
    <x v="1"/>
    <s v="Card"/>
    <n v="5"/>
    <s v="Yes"/>
  </r>
  <r>
    <s v="ORD03904"/>
    <d v="2024-12-24T00:00:00"/>
    <s v="2024"/>
    <n v="12"/>
    <x v="11"/>
    <d v="2024-12-26T00:00:00"/>
    <n v="2"/>
    <s v="CUST3050"/>
    <s v="Aaina Salvi"/>
    <x v="0"/>
    <n v="47"/>
    <s v="Senior"/>
    <s v="Patna"/>
    <x v="9"/>
    <x v="2"/>
    <x v="3"/>
    <x v="20"/>
    <n v="7"/>
    <n v="1500"/>
    <n v="0"/>
    <x v="165"/>
    <x v="1"/>
    <n v="4656.45"/>
    <n v="0.44347142857142857"/>
    <x v="2"/>
    <s v="Card"/>
    <n v="3"/>
    <s v="No"/>
  </r>
  <r>
    <s v="ORD03906"/>
    <d v="2024-12-19T00:00:00"/>
    <s v="2024"/>
    <n v="12"/>
    <x v="11"/>
    <d v="2024-12-24T00:00:00"/>
    <n v="5"/>
    <s v="CUST6194"/>
    <s v="Sahil Bhakta"/>
    <x v="1"/>
    <n v="52"/>
    <s v="Senior"/>
    <s v="Lucknow"/>
    <x v="0"/>
    <x v="0"/>
    <x v="3"/>
    <x v="17"/>
    <n v="4"/>
    <n v="450"/>
    <n v="5"/>
    <x v="284"/>
    <x v="0"/>
    <n v="369.3"/>
    <n v="0.21596491228070175"/>
    <x v="0"/>
    <s v="Card"/>
    <n v="4"/>
    <s v="No"/>
  </r>
  <r>
    <s v="ORD03970"/>
    <d v="2025-12-25T00:00:00"/>
    <s v="2025"/>
    <n v="12"/>
    <x v="11"/>
    <d v="2025-12-30T00:00:00"/>
    <n v="5"/>
    <s v="CUST6719"/>
    <s v="Jhanvi Tiwari"/>
    <x v="0"/>
    <n v="35"/>
    <s v="Senior"/>
    <s v="Hyderabad"/>
    <x v="10"/>
    <x v="1"/>
    <x v="4"/>
    <x v="16"/>
    <n v="2"/>
    <n v="800"/>
    <n v="20"/>
    <x v="335"/>
    <x v="0"/>
    <n v="530.76"/>
    <n v="0.41465625"/>
    <x v="2"/>
    <s v="Card"/>
    <n v="4"/>
    <s v="Yes"/>
  </r>
  <r>
    <s v="ORD03975"/>
    <d v="2025-12-24T00:00:00"/>
    <s v="2025"/>
    <n v="12"/>
    <x v="11"/>
    <d v="2025-12-31T00:00:00"/>
    <n v="7"/>
    <s v="CUST3220"/>
    <s v="Ira Zacharia"/>
    <x v="1"/>
    <n v="22"/>
    <s v="Senior"/>
    <s v="Chennai"/>
    <x v="6"/>
    <x v="1"/>
    <x v="1"/>
    <x v="1"/>
    <n v="7"/>
    <n v="40000"/>
    <n v="25"/>
    <x v="465"/>
    <x v="1"/>
    <n v="53077.09"/>
    <n v="0.25274804761904762"/>
    <x v="1"/>
    <s v="Cash"/>
    <n v="5"/>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16F62F-1A99-447D-9055-FC8EE9BA055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N2:O14" firstHeaderRow="1" firstDataRow="1" firstDataCol="1"/>
  <pivotFields count="28">
    <pivotField showAll="0"/>
    <pivotField numFmtId="164" showAll="0"/>
    <pivotField showAll="0"/>
    <pivotField numFmtId="1" showAll="0"/>
    <pivotField axis="axisRow" showAll="0">
      <items count="13">
        <item x="0"/>
        <item x="1"/>
        <item x="2"/>
        <item x="3"/>
        <item x="4"/>
        <item x="5"/>
        <item x="6"/>
        <item x="7"/>
        <item x="8"/>
        <item x="9"/>
        <item x="10"/>
        <item x="11"/>
        <item t="default"/>
      </items>
    </pivotField>
    <pivotField numFmtId="164" showAll="0"/>
    <pivotField showAll="0"/>
    <pivotField showAll="0"/>
    <pivotField showAll="0"/>
    <pivotField showAll="0">
      <items count="3">
        <item x="1"/>
        <item x="0"/>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items count="4">
        <item x="0"/>
        <item x="1"/>
        <item x="2"/>
        <item t="default"/>
      </items>
    </pivotField>
    <pivotField showAll="0"/>
    <pivotField showAll="0"/>
    <pivotField showAll="0"/>
  </pivotFields>
  <rowFields count="1">
    <field x="4"/>
  </rowFields>
  <rowItems count="12">
    <i>
      <x/>
    </i>
    <i>
      <x v="1"/>
    </i>
    <i>
      <x v="2"/>
    </i>
    <i>
      <x v="3"/>
    </i>
    <i>
      <x v="4"/>
    </i>
    <i>
      <x v="5"/>
    </i>
    <i>
      <x v="6"/>
    </i>
    <i>
      <x v="7"/>
    </i>
    <i>
      <x v="8"/>
    </i>
    <i>
      <x v="9"/>
    </i>
    <i>
      <x v="10"/>
    </i>
    <i>
      <x v="11"/>
    </i>
  </rowItems>
  <colItems count="1">
    <i/>
  </colItems>
  <dataFields count="1">
    <dataField name="Sum of Sales" fld="20" baseField="0" baseItem="0"/>
  </dataFields>
  <formats count="6">
    <format dxfId="5">
      <pivotArea collapsedLevelsAreSubtotals="1" fieldPosition="0">
        <references count="1">
          <reference field="4" count="0"/>
        </references>
      </pivotArea>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619FF7-F863-4378-A597-70A27631F18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L3:AP9" firstHeaderRow="1" firstDataRow="2" firstDataCol="1"/>
  <pivotFields count="28">
    <pivotField showAll="0"/>
    <pivotField numFmtId="164" showAll="0"/>
    <pivotField showAll="0"/>
    <pivotField numFmtId="1" showAll="0"/>
    <pivotField showAll="0"/>
    <pivotField numFmtId="164" showAll="0"/>
    <pivotField showAll="0"/>
    <pivotField showAll="0"/>
    <pivotField showAll="0"/>
    <pivotField showAll="0">
      <items count="3">
        <item x="1"/>
        <item x="0"/>
        <item t="default"/>
      </items>
    </pivotField>
    <pivotField showAll="0"/>
    <pivotField showAll="0"/>
    <pivotField showAll="0"/>
    <pivotField showAll="0"/>
    <pivotField axis="axisCol" showAll="0">
      <items count="5">
        <item x="2"/>
        <item x="0"/>
        <item x="1"/>
        <item x="3"/>
        <item t="default"/>
      </items>
    </pivotField>
    <pivotField axis="axisRow" showAll="0">
      <items count="6">
        <item x="4"/>
        <item x="1"/>
        <item x="2"/>
        <item x="3"/>
        <item x="0"/>
        <item t="default"/>
      </items>
    </pivotField>
    <pivotField showAll="0"/>
    <pivotField showAll="0"/>
    <pivotField showAll="0"/>
    <pivotField showAll="0"/>
    <pivotField dataField="1" showAll="0"/>
    <pivotField showAll="0">
      <items count="3">
        <item x="1"/>
        <item x="0"/>
        <item t="default"/>
      </items>
    </pivotField>
    <pivotField showAll="0"/>
    <pivotField showAll="0"/>
    <pivotField showAll="0">
      <items count="4">
        <item x="0"/>
        <item x="1"/>
        <item x="2"/>
        <item t="default"/>
      </items>
    </pivotField>
    <pivotField showAll="0"/>
    <pivotField showAll="0"/>
    <pivotField showAll="0"/>
  </pivotFields>
  <rowFields count="1">
    <field x="15"/>
  </rowFields>
  <rowItems count="5">
    <i>
      <x/>
    </i>
    <i>
      <x v="1"/>
    </i>
    <i>
      <x v="2"/>
    </i>
    <i>
      <x v="3"/>
    </i>
    <i>
      <x v="4"/>
    </i>
  </rowItems>
  <colFields count="1">
    <field x="14"/>
  </colFields>
  <colItems count="4">
    <i>
      <x/>
    </i>
    <i>
      <x v="1"/>
    </i>
    <i>
      <x v="2"/>
    </i>
    <i>
      <x v="3"/>
    </i>
  </colItems>
  <dataFields count="1">
    <dataField name="Sum of Sales" fld="20" baseField="0" baseItem="0"/>
  </dataField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A273D2-4BC2-4179-8180-DB9FB574B9C1}"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J2:K5" firstHeaderRow="1" firstDataRow="1" firstDataCol="1"/>
  <pivotFields count="28">
    <pivotField showAll="0"/>
    <pivotField numFmtId="164" showAll="0"/>
    <pivotField showAll="0"/>
    <pivotField numFmtId="1" showAll="0"/>
    <pivotField showAll="0"/>
    <pivotField numFmtId="164" showAll="0"/>
    <pivotField dataField="1" showAll="0"/>
    <pivotField showAll="0"/>
    <pivotField showAll="0"/>
    <pivotField showAll="0">
      <items count="3">
        <item x="1"/>
        <item x="0"/>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axis="axisRow" showAll="0">
      <items count="4">
        <item x="0"/>
        <item x="1"/>
        <item x="2"/>
        <item t="default"/>
      </items>
    </pivotField>
    <pivotField showAll="0"/>
    <pivotField showAll="0"/>
    <pivotField showAll="0"/>
  </pivotFields>
  <rowFields count="1">
    <field x="24"/>
  </rowFields>
  <rowItems count="3">
    <i>
      <x/>
    </i>
    <i>
      <x v="1"/>
    </i>
    <i>
      <x v="2"/>
    </i>
  </rowItems>
  <colItems count="1">
    <i/>
  </colItems>
  <dataFields count="1">
    <dataField name="Average of Delivery_Days" fld="6" subtotal="average" baseField="24" baseItem="0"/>
  </dataFields>
  <formats count="6">
    <format dxfId="11">
      <pivotArea collapsedLevelsAreSubtotals="1" fieldPosition="0">
        <references count="1">
          <reference field="24" count="0"/>
        </references>
      </pivotArea>
    </format>
    <format dxfId="10">
      <pivotArea type="all" dataOnly="0" outline="0" fieldPosition="0"/>
    </format>
    <format dxfId="9">
      <pivotArea outline="0" collapsedLevelsAreSubtotals="1" fieldPosition="0"/>
    </format>
    <format dxfId="8">
      <pivotArea field="24" type="button" dataOnly="0" labelOnly="1" outline="0" axis="axisRow" fieldPosition="0"/>
    </format>
    <format dxfId="7">
      <pivotArea dataOnly="0" labelOnly="1" fieldPosition="0">
        <references count="1">
          <reference field="24" count="0"/>
        </references>
      </pivotArea>
    </format>
    <format dxfId="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2"/>
          </reference>
        </references>
      </pivotArea>
    </chartFormat>
    <chartFormat chart="0" format="3">
      <pivotArea type="data" outline="0" fieldPosition="0">
        <references count="2">
          <reference field="4294967294" count="1" selected="0">
            <x v="0"/>
          </reference>
          <reference field="2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4" count="1" selected="0">
            <x v="0"/>
          </reference>
        </references>
      </pivotArea>
    </chartFormat>
    <chartFormat chart="2" format="10">
      <pivotArea type="data" outline="0" fieldPosition="0">
        <references count="2">
          <reference field="4294967294" count="1" selected="0">
            <x v="0"/>
          </reference>
          <reference field="24" count="1" selected="0">
            <x v="1"/>
          </reference>
        </references>
      </pivotArea>
    </chartFormat>
    <chartFormat chart="2" format="1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57B64B-6F65-462C-A85A-6B56BADEF2B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E3:F13" firstHeaderRow="1" firstDataRow="1" firstDataCol="1"/>
  <pivotFields count="28">
    <pivotField showAll="0"/>
    <pivotField numFmtId="164" showAll="0"/>
    <pivotField showAll="0"/>
    <pivotField numFmtId="1" showAll="0"/>
    <pivotField showAll="0"/>
    <pivotField numFmtId="164" showAll="0"/>
    <pivotField showAll="0"/>
    <pivotField showAll="0"/>
    <pivotField showAll="0"/>
    <pivotField showAll="0">
      <items count="3">
        <item x="1"/>
        <item x="0"/>
        <item t="default"/>
      </items>
    </pivotField>
    <pivotField showAll="0"/>
    <pivotField showAll="0"/>
    <pivotField showAll="0"/>
    <pivotField showAll="0"/>
    <pivotField showAll="0">
      <items count="5">
        <item x="2"/>
        <item x="0"/>
        <item x="1"/>
        <item x="3"/>
        <item t="default"/>
      </items>
    </pivotField>
    <pivotField showAll="0"/>
    <pivotField axis="axisRow" showAll="0" measureFilter="1" sortType="ascending">
      <items count="26">
        <item x="12"/>
        <item x="7"/>
        <item x="20"/>
        <item x="0"/>
        <item x="15"/>
        <item x="11"/>
        <item x="19"/>
        <item x="5"/>
        <item x="8"/>
        <item x="9"/>
        <item x="24"/>
        <item x="2"/>
        <item x="21"/>
        <item x="3"/>
        <item x="6"/>
        <item x="1"/>
        <item x="10"/>
        <item x="22"/>
        <item x="13"/>
        <item x="14"/>
        <item x="18"/>
        <item x="17"/>
        <item x="4"/>
        <item x="16"/>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
        <item x="1"/>
        <item x="0"/>
        <item t="default"/>
      </items>
    </pivotField>
    <pivotField showAll="0"/>
    <pivotField showAll="0"/>
    <pivotField showAll="0">
      <items count="4">
        <item x="0"/>
        <item x="1"/>
        <item x="2"/>
        <item t="default"/>
      </items>
    </pivotField>
    <pivotField showAll="0"/>
    <pivotField showAll="0"/>
    <pivotField showAll="0"/>
  </pivotFields>
  <rowFields count="1">
    <field x="16"/>
  </rowFields>
  <rowItems count="10">
    <i>
      <x v="1"/>
    </i>
    <i>
      <x v="18"/>
    </i>
    <i>
      <x v="13"/>
    </i>
    <i>
      <x v="20"/>
    </i>
    <i>
      <x v="4"/>
    </i>
    <i>
      <x v="16"/>
    </i>
    <i>
      <x/>
    </i>
    <i>
      <x v="19"/>
    </i>
    <i>
      <x v="15"/>
    </i>
    <i>
      <x v="11"/>
    </i>
  </rowItems>
  <colItems count="1">
    <i/>
  </colItems>
  <dataFields count="1">
    <dataField name="Sum of Sales" fld="20" baseField="0" baseItem="0"/>
  </dataFields>
  <formats count="5">
    <format dxfId="16">
      <pivotArea type="all" dataOnly="0" outline="0" fieldPosition="0"/>
    </format>
    <format dxfId="15">
      <pivotArea outline="0" collapsedLevelsAreSubtotals="1" fieldPosition="0"/>
    </format>
    <format dxfId="14">
      <pivotArea field="16" type="button" dataOnly="0" labelOnly="1" outline="0" axis="axisRow" fieldPosition="0"/>
    </format>
    <format dxfId="13">
      <pivotArea dataOnly="0" labelOnly="1" fieldPosition="0">
        <references count="1">
          <reference field="16" count="10">
            <x v="0"/>
            <x v="1"/>
            <x v="4"/>
            <x v="11"/>
            <x v="13"/>
            <x v="15"/>
            <x v="16"/>
            <x v="18"/>
            <x v="19"/>
            <x v="20"/>
          </reference>
        </references>
      </pivotArea>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49A711-9112-4F99-8D3C-AA37E986493A}"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G2:AH4" firstHeaderRow="1" firstDataRow="1" firstDataCol="1"/>
  <pivotFields count="28">
    <pivotField showAll="0"/>
    <pivotField numFmtId="164" showAll="0"/>
    <pivotField showAll="0"/>
    <pivotField numFmtId="1" showAll="0"/>
    <pivotField showAll="0"/>
    <pivotField numFmtId="164" showAll="0"/>
    <pivotField showAll="0"/>
    <pivotField showAll="0"/>
    <pivotField showAll="0"/>
    <pivotField axis="axisRow" showAll="0">
      <items count="3">
        <item x="1"/>
        <item x="0"/>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items count="4">
        <item x="0"/>
        <item x="1"/>
        <item x="2"/>
        <item t="default"/>
      </items>
    </pivotField>
    <pivotField showAll="0"/>
    <pivotField showAll="0"/>
    <pivotField showAll="0"/>
  </pivotFields>
  <rowFields count="1">
    <field x="9"/>
  </rowFields>
  <rowItems count="2">
    <i>
      <x/>
    </i>
    <i>
      <x v="1"/>
    </i>
  </rowItems>
  <colItems count="1">
    <i/>
  </colItems>
  <dataFields count="1">
    <dataField name="Sum of Sales" fld="20" baseField="0" baseItem="0"/>
  </dataFields>
  <formats count="6">
    <format dxfId="22">
      <pivotArea collapsedLevelsAreSubtotals="1" fieldPosition="0">
        <references count="1">
          <reference field="9" count="1">
            <x v="1"/>
          </reference>
        </references>
      </pivotArea>
    </format>
    <format dxfId="21">
      <pivotArea type="all" dataOnly="0" outline="0" fieldPosition="0"/>
    </format>
    <format dxfId="20">
      <pivotArea outline="0" collapsedLevelsAreSubtotals="1" fieldPosition="0"/>
    </format>
    <format dxfId="19">
      <pivotArea field="9" type="button" dataOnly="0" labelOnly="1" outline="0" axis="axisRow" fieldPosition="0"/>
    </format>
    <format dxfId="18">
      <pivotArea dataOnly="0" labelOnly="1" fieldPosition="0">
        <references count="1">
          <reference field="9" count="0"/>
        </references>
      </pivotArea>
    </format>
    <format dxfId="1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DF06D4-AEA0-45A7-A954-74A53713AAF4}"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3:C7" firstHeaderRow="1" firstDataRow="1" firstDataCol="1"/>
  <pivotFields count="28">
    <pivotField showAll="0"/>
    <pivotField numFmtId="164" showAll="0"/>
    <pivotField showAll="0"/>
    <pivotField numFmtId="1" showAll="0"/>
    <pivotField showAll="0"/>
    <pivotField numFmtId="164" showAll="0"/>
    <pivotField showAll="0"/>
    <pivotField showAll="0"/>
    <pivotField showAll="0"/>
    <pivotField showAll="0">
      <items count="3">
        <item x="1"/>
        <item x="0"/>
        <item t="default"/>
      </items>
    </pivotField>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dataField="1" showAll="0">
      <items count="496">
        <item x="318"/>
        <item x="468"/>
        <item x="38"/>
        <item x="481"/>
        <item x="360"/>
        <item x="110"/>
        <item x="257"/>
        <item x="383"/>
        <item x="314"/>
        <item x="122"/>
        <item x="417"/>
        <item x="281"/>
        <item x="474"/>
        <item x="432"/>
        <item x="275"/>
        <item x="280"/>
        <item x="194"/>
        <item x="482"/>
        <item x="403"/>
        <item x="307"/>
        <item x="219"/>
        <item x="188"/>
        <item x="176"/>
        <item x="326"/>
        <item x="99"/>
        <item x="246"/>
        <item x="412"/>
        <item x="52"/>
        <item x="487"/>
        <item x="206"/>
        <item x="261"/>
        <item x="410"/>
        <item x="454"/>
        <item x="441"/>
        <item x="45"/>
        <item x="258"/>
        <item x="186"/>
        <item x="411"/>
        <item x="119"/>
        <item x="377"/>
        <item x="115"/>
        <item x="445"/>
        <item x="104"/>
        <item x="372"/>
        <item x="330"/>
        <item x="106"/>
        <item x="427"/>
        <item x="397"/>
        <item x="332"/>
        <item x="265"/>
        <item x="293"/>
        <item x="365"/>
        <item x="19"/>
        <item x="415"/>
        <item x="74"/>
        <item x="492"/>
        <item x="139"/>
        <item x="73"/>
        <item x="132"/>
        <item x="338"/>
        <item x="469"/>
        <item x="175"/>
        <item x="214"/>
        <item x="367"/>
        <item x="179"/>
        <item x="273"/>
        <item x="157"/>
        <item x="393"/>
        <item x="490"/>
        <item x="335"/>
        <item x="68"/>
        <item x="27"/>
        <item x="142"/>
        <item x="308"/>
        <item x="266"/>
        <item x="65"/>
        <item x="170"/>
        <item x="108"/>
        <item x="347"/>
        <item x="339"/>
        <item x="29"/>
        <item x="41"/>
        <item x="373"/>
        <item x="401"/>
        <item x="284"/>
        <item x="413"/>
        <item x="100"/>
        <item x="120"/>
        <item x="369"/>
        <item x="37"/>
        <item x="351"/>
        <item x="252"/>
        <item x="407"/>
        <item x="420"/>
        <item x="63"/>
        <item x="62"/>
        <item x="259"/>
        <item x="248"/>
        <item x="116"/>
        <item x="70"/>
        <item x="226"/>
        <item x="256"/>
        <item x="433"/>
        <item x="230"/>
        <item x="458"/>
        <item x="64"/>
        <item x="429"/>
        <item x="181"/>
        <item x="374"/>
        <item x="112"/>
        <item x="46"/>
        <item x="217"/>
        <item x="130"/>
        <item x="451"/>
        <item x="31"/>
        <item x="154"/>
        <item x="223"/>
        <item x="494"/>
        <item x="442"/>
        <item x="86"/>
        <item x="288"/>
        <item x="416"/>
        <item x="16"/>
        <item x="250"/>
        <item x="178"/>
        <item x="295"/>
        <item x="254"/>
        <item x="271"/>
        <item x="316"/>
        <item x="198"/>
        <item x="6"/>
        <item x="144"/>
        <item x="11"/>
        <item x="82"/>
        <item x="323"/>
        <item x="282"/>
        <item x="77"/>
        <item x="57"/>
        <item x="24"/>
        <item x="102"/>
        <item x="328"/>
        <item x="43"/>
        <item x="133"/>
        <item x="222"/>
        <item x="143"/>
        <item x="148"/>
        <item x="47"/>
        <item x="187"/>
        <item x="472"/>
        <item x="167"/>
        <item x="126"/>
        <item x="7"/>
        <item x="242"/>
        <item x="400"/>
        <item x="160"/>
        <item x="171"/>
        <item x="141"/>
        <item x="489"/>
        <item x="98"/>
        <item x="72"/>
        <item x="337"/>
        <item x="234"/>
        <item x="457"/>
        <item x="60"/>
        <item x="243"/>
        <item x="436"/>
        <item x="137"/>
        <item x="192"/>
        <item x="255"/>
        <item x="300"/>
        <item x="32"/>
        <item x="76"/>
        <item x="56"/>
        <item x="117"/>
        <item x="301"/>
        <item x="229"/>
        <item x="101"/>
        <item x="303"/>
        <item x="118"/>
        <item x="302"/>
        <item x="44"/>
        <item x="36"/>
        <item x="409"/>
        <item x="231"/>
        <item x="48"/>
        <item x="69"/>
        <item x="0"/>
        <item x="190"/>
        <item x="159"/>
        <item x="33"/>
        <item x="91"/>
        <item x="135"/>
        <item x="251"/>
        <item x="94"/>
        <item x="394"/>
        <item x="127"/>
        <item x="172"/>
        <item x="3"/>
        <item x="95"/>
        <item x="20"/>
        <item x="470"/>
        <item x="51"/>
        <item x="325"/>
        <item x="333"/>
        <item x="362"/>
        <item x="161"/>
        <item x="224"/>
        <item x="196"/>
        <item x="297"/>
        <item x="42"/>
        <item x="435"/>
        <item x="371"/>
        <item x="209"/>
        <item x="368"/>
        <item x="61"/>
        <item x="10"/>
        <item x="165"/>
        <item x="478"/>
        <item x="467"/>
        <item x="189"/>
        <item x="473"/>
        <item x="464"/>
        <item x="113"/>
        <item x="388"/>
        <item x="205"/>
        <item x="173"/>
        <item x="54"/>
        <item x="270"/>
        <item x="197"/>
        <item x="329"/>
        <item x="35"/>
        <item x="447"/>
        <item x="88"/>
        <item x="425"/>
        <item x="97"/>
        <item x="228"/>
        <item x="215"/>
        <item x="158"/>
        <item x="406"/>
        <item x="287"/>
        <item x="28"/>
        <item x="87"/>
        <item x="49"/>
        <item x="123"/>
        <item x="382"/>
        <item x="90"/>
        <item x="299"/>
        <item x="134"/>
        <item x="391"/>
        <item x="107"/>
        <item x="146"/>
        <item x="312"/>
        <item x="479"/>
        <item x="195"/>
        <item x="296"/>
        <item x="404"/>
        <item x="34"/>
        <item x="200"/>
        <item x="341"/>
        <item x="238"/>
        <item x="446"/>
        <item x="263"/>
        <item x="239"/>
        <item x="111"/>
        <item x="283"/>
        <item x="85"/>
        <item x="289"/>
        <item x="66"/>
        <item x="124"/>
        <item x="389"/>
        <item x="53"/>
        <item x="399"/>
        <item x="207"/>
        <item x="5"/>
        <item x="466"/>
        <item x="184"/>
        <item x="245"/>
        <item x="269"/>
        <item x="346"/>
        <item x="182"/>
        <item x="387"/>
        <item x="199"/>
        <item x="9"/>
        <item x="390"/>
        <item x="311"/>
        <item x="349"/>
        <item x="149"/>
        <item x="359"/>
        <item x="438"/>
        <item x="213"/>
        <item x="208"/>
        <item x="476"/>
        <item x="439"/>
        <item x="395"/>
        <item x="136"/>
        <item x="379"/>
        <item x="286"/>
        <item x="13"/>
        <item x="235"/>
        <item x="260"/>
        <item x="317"/>
        <item x="163"/>
        <item x="150"/>
        <item x="17"/>
        <item x="237"/>
        <item x="342"/>
        <item x="292"/>
        <item x="78"/>
        <item x="396"/>
        <item x="180"/>
        <item x="475"/>
        <item x="4"/>
        <item x="253"/>
        <item x="131"/>
        <item x="92"/>
        <item x="8"/>
        <item x="306"/>
        <item x="80"/>
        <item x="463"/>
        <item x="211"/>
        <item x="103"/>
        <item x="25"/>
        <item x="22"/>
        <item x="355"/>
        <item x="59"/>
        <item x="357"/>
        <item x="315"/>
        <item x="15"/>
        <item x="304"/>
        <item x="440"/>
        <item x="298"/>
        <item x="408"/>
        <item x="166"/>
        <item x="236"/>
        <item x="354"/>
        <item x="128"/>
        <item x="461"/>
        <item x="39"/>
        <item x="428"/>
        <item x="26"/>
        <item x="491"/>
        <item x="216"/>
        <item x="67"/>
        <item x="343"/>
        <item x="350"/>
        <item x="453"/>
        <item x="449"/>
        <item x="366"/>
        <item x="177"/>
        <item x="305"/>
        <item x="431"/>
        <item x="378"/>
        <item x="83"/>
        <item x="418"/>
        <item x="96"/>
        <item x="486"/>
        <item x="75"/>
        <item x="183"/>
        <item x="437"/>
        <item x="262"/>
        <item x="279"/>
        <item x="370"/>
        <item x="434"/>
        <item x="79"/>
        <item x="291"/>
        <item x="185"/>
        <item x="14"/>
        <item x="201"/>
        <item x="220"/>
        <item x="310"/>
        <item x="422"/>
        <item x="153"/>
        <item x="1"/>
        <item x="278"/>
        <item x="129"/>
        <item x="398"/>
        <item x="493"/>
        <item x="247"/>
        <item x="202"/>
        <item x="174"/>
        <item x="319"/>
        <item x="30"/>
        <item x="456"/>
        <item x="12"/>
        <item x="168"/>
        <item x="385"/>
        <item x="18"/>
        <item x="109"/>
        <item x="345"/>
        <item x="58"/>
        <item x="203"/>
        <item x="327"/>
        <item x="241"/>
        <item x="485"/>
        <item x="419"/>
        <item x="344"/>
        <item x="309"/>
        <item x="210"/>
        <item x="121"/>
        <item x="264"/>
        <item x="448"/>
        <item x="55"/>
        <item x="331"/>
        <item x="140"/>
        <item x="471"/>
        <item x="480"/>
        <item x="459"/>
        <item x="272"/>
        <item x="455"/>
        <item x="71"/>
        <item x="155"/>
        <item x="21"/>
        <item x="488"/>
        <item x="277"/>
        <item x="324"/>
        <item x="233"/>
        <item x="267"/>
        <item x="340"/>
        <item x="276"/>
        <item x="313"/>
        <item x="84"/>
        <item x="274"/>
        <item x="392"/>
        <item x="484"/>
        <item x="321"/>
        <item x="477"/>
        <item x="285"/>
        <item x="405"/>
        <item x="212"/>
        <item x="232"/>
        <item x="268"/>
        <item x="40"/>
        <item x="414"/>
        <item x="240"/>
        <item x="204"/>
        <item x="336"/>
        <item x="169"/>
        <item x="294"/>
        <item x="218"/>
        <item x="145"/>
        <item x="320"/>
        <item x="105"/>
        <item x="322"/>
        <item x="430"/>
        <item x="156"/>
        <item x="225"/>
        <item x="227"/>
        <item x="423"/>
        <item x="443"/>
        <item x="152"/>
        <item x="89"/>
        <item x="221"/>
        <item x="93"/>
        <item x="23"/>
        <item x="125"/>
        <item x="421"/>
        <item x="164"/>
        <item x="384"/>
        <item x="402"/>
        <item x="2"/>
        <item x="465"/>
        <item x="193"/>
        <item x="81"/>
        <item x="452"/>
        <item x="50"/>
        <item x="358"/>
        <item x="348"/>
        <item x="381"/>
        <item x="191"/>
        <item x="361"/>
        <item x="462"/>
        <item x="363"/>
        <item x="460"/>
        <item x="380"/>
        <item x="386"/>
        <item x="138"/>
        <item x="356"/>
        <item x="353"/>
        <item x="424"/>
        <item x="375"/>
        <item x="244"/>
        <item x="249"/>
        <item x="376"/>
        <item x="352"/>
        <item x="334"/>
        <item x="426"/>
        <item x="290"/>
        <item x="444"/>
        <item x="162"/>
        <item x="364"/>
        <item x="147"/>
        <item x="151"/>
        <item x="483"/>
        <item x="450"/>
        <item x="114"/>
        <item t="default"/>
      </items>
    </pivotField>
    <pivotField showAll="0">
      <items count="3">
        <item x="1"/>
        <item x="0"/>
        <item t="default"/>
      </items>
    </pivotField>
    <pivotField showAll="0"/>
    <pivotField showAll="0"/>
    <pivotField showAll="0">
      <items count="4">
        <item x="0"/>
        <item x="1"/>
        <item x="2"/>
        <item t="default"/>
      </items>
    </pivotField>
    <pivotField showAll="0"/>
    <pivotField showAll="0"/>
    <pivotField showAll="0"/>
  </pivotFields>
  <rowFields count="1">
    <field x="14"/>
  </rowFields>
  <rowItems count="4">
    <i>
      <x/>
    </i>
    <i>
      <x v="1"/>
    </i>
    <i>
      <x v="2"/>
    </i>
    <i>
      <x v="3"/>
    </i>
  </rowItems>
  <colItems count="1">
    <i/>
  </colItems>
  <dataFields count="1">
    <dataField name="Sum of Sales" fld="20" baseField="0" baseItem="0"/>
  </dataFields>
  <formats count="6">
    <format dxfId="28">
      <pivotArea dataOnly="0" fieldPosition="0">
        <references count="1">
          <reference field="14" count="0"/>
        </references>
      </pivotArea>
    </format>
    <format dxfId="27">
      <pivotArea type="all" dataOnly="0" outline="0" fieldPosition="0"/>
    </format>
    <format dxfId="26">
      <pivotArea outline="0" collapsedLevelsAreSubtotals="1" fieldPosition="0"/>
    </format>
    <format dxfId="25">
      <pivotArea field="14" type="button" dataOnly="0" labelOnly="1" outline="0" axis="axisRow" fieldPosition="0"/>
    </format>
    <format dxfId="24">
      <pivotArea dataOnly="0" labelOnly="1" fieldPosition="0">
        <references count="1">
          <reference field="14" count="0"/>
        </references>
      </pivotArea>
    </format>
    <format dxfId="2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C53FA4-F185-40F1-A18D-3C4BDBF5DE5E}"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A2:AB7" firstHeaderRow="1" firstDataRow="1" firstDataCol="1"/>
  <pivotFields count="28">
    <pivotField showAll="0"/>
    <pivotField numFmtId="164" showAll="0"/>
    <pivotField showAll="0"/>
    <pivotField numFmtId="1" showAll="0"/>
    <pivotField showAll="0"/>
    <pivotField numFmtId="164" showAll="0"/>
    <pivotField showAll="0"/>
    <pivotField showAll="0"/>
    <pivotField showAll="0"/>
    <pivotField showAll="0">
      <items count="3">
        <item x="1"/>
        <item x="0"/>
        <item t="default"/>
      </items>
    </pivotField>
    <pivotField showAll="0"/>
    <pivotField showAll="0"/>
    <pivotField showAll="0"/>
    <pivotField axis="axisRow" showAll="0" measureFilter="1" sortType="ascending">
      <items count="12">
        <item x="9"/>
        <item x="4"/>
        <item x="5"/>
        <item x="1"/>
        <item x="7"/>
        <item x="8"/>
        <item x="2"/>
        <item x="6"/>
        <item x="10"/>
        <item x="0"/>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showAll="0"/>
    <pivotField showAll="0"/>
    <pivotField showAll="0"/>
    <pivotField showAll="0">
      <items count="3">
        <item x="1"/>
        <item x="0"/>
        <item t="default"/>
      </items>
    </pivotField>
    <pivotField dataField="1" showAll="0"/>
    <pivotField showAll="0"/>
    <pivotField showAll="0">
      <items count="4">
        <item x="0"/>
        <item x="1"/>
        <item x="2"/>
        <item t="default"/>
      </items>
    </pivotField>
    <pivotField showAll="0"/>
    <pivotField showAll="0"/>
    <pivotField showAll="0"/>
  </pivotFields>
  <rowFields count="1">
    <field x="13"/>
  </rowFields>
  <rowItems count="5">
    <i>
      <x v="8"/>
    </i>
    <i>
      <x v="1"/>
    </i>
    <i>
      <x v="5"/>
    </i>
    <i>
      <x v="6"/>
    </i>
    <i>
      <x v="4"/>
    </i>
  </rowItems>
  <colItems count="1">
    <i/>
  </colItems>
  <dataFields count="1">
    <dataField name="Sum of Profit" fld="22" baseField="0" baseItem="0"/>
  </dataFields>
  <formats count="12">
    <format dxfId="40">
      <pivotArea collapsedLevelsAreSubtotals="1" fieldPosition="0">
        <references count="1">
          <reference field="13" count="2">
            <x v="3"/>
            <x v="9"/>
          </reference>
        </references>
      </pivotArea>
    </format>
    <format dxfId="39">
      <pivotArea collapsedLevelsAreSubtotals="1" fieldPosition="0">
        <references count="1">
          <reference field="13" count="4">
            <x v="0"/>
            <x v="7"/>
            <x v="8"/>
            <x v="10"/>
          </reference>
        </references>
      </pivotArea>
    </format>
    <format dxfId="38">
      <pivotArea collapsedLevelsAreSubtotals="1" fieldPosition="0">
        <references count="1">
          <reference field="13" count="1">
            <x v="1"/>
          </reference>
        </references>
      </pivotArea>
    </format>
    <format dxfId="37">
      <pivotArea collapsedLevelsAreSubtotals="1" fieldPosition="0">
        <references count="1">
          <reference field="13" count="1">
            <x v="2"/>
          </reference>
        </references>
      </pivotArea>
    </format>
    <format dxfId="36">
      <pivotArea collapsedLevelsAreSubtotals="1" fieldPosition="0">
        <references count="1">
          <reference field="13" count="1">
            <x v="5"/>
          </reference>
        </references>
      </pivotArea>
    </format>
    <format dxfId="35">
      <pivotArea collapsedLevelsAreSubtotals="1" fieldPosition="0">
        <references count="1">
          <reference field="13" count="1">
            <x v="6"/>
          </reference>
        </references>
      </pivotArea>
    </format>
    <format dxfId="34">
      <pivotArea collapsedLevelsAreSubtotals="1" fieldPosition="0">
        <references count="1">
          <reference field="13" count="1">
            <x v="4"/>
          </reference>
        </references>
      </pivotArea>
    </format>
    <format dxfId="33">
      <pivotArea type="all" dataOnly="0" outline="0" fieldPosition="0"/>
    </format>
    <format dxfId="32">
      <pivotArea outline="0" collapsedLevelsAreSubtotals="1" fieldPosition="0"/>
    </format>
    <format dxfId="31">
      <pivotArea field="13" type="button" dataOnly="0" labelOnly="1" outline="0" axis="axisRow" fieldPosition="0"/>
    </format>
    <format dxfId="30">
      <pivotArea dataOnly="0" labelOnly="1" fieldPosition="0">
        <references count="1">
          <reference field="13" count="5">
            <x v="1"/>
            <x v="4"/>
            <x v="5"/>
            <x v="6"/>
            <x v="8"/>
          </reference>
        </references>
      </pivotArea>
    </format>
    <format dxfId="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DC759F-8936-4ED4-8D34-2476673CB94B}"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S2:T7" firstHeaderRow="1" firstDataRow="1" firstDataCol="1"/>
  <pivotFields count="28">
    <pivotField showAll="0"/>
    <pivotField numFmtId="164" showAll="0"/>
    <pivotField showAll="0"/>
    <pivotField numFmtId="1" showAll="0"/>
    <pivotField showAll="0"/>
    <pivotField numFmtId="164" showAll="0"/>
    <pivotField showAll="0"/>
    <pivotField showAll="0"/>
    <pivotField showAll="0"/>
    <pivotField showAll="0">
      <items count="3">
        <item x="1"/>
        <item x="0"/>
        <item t="default"/>
      </items>
    </pivotField>
    <pivotField showAll="0"/>
    <pivotField showAll="0"/>
    <pivotField showAll="0"/>
    <pivotField showAll="0"/>
    <pivotField showAll="0">
      <items count="5">
        <item x="2"/>
        <item x="0"/>
        <item x="1"/>
        <item x="3"/>
        <item t="default"/>
      </items>
    </pivotField>
    <pivotField axis="axisRow" showAll="0">
      <items count="6">
        <item x="4"/>
        <item x="1"/>
        <item x="2"/>
        <item x="3"/>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 showAll="0">
      <items count="4">
        <item x="0"/>
        <item x="1"/>
        <item x="2"/>
        <item t="default"/>
      </items>
    </pivotField>
    <pivotField showAll="0"/>
    <pivotField showAll="0"/>
    <pivotField showAll="0"/>
  </pivotFields>
  <rowFields count="1">
    <field x="15"/>
  </rowFields>
  <rowItems count="5">
    <i>
      <x/>
    </i>
    <i>
      <x v="1"/>
    </i>
    <i>
      <x v="2"/>
    </i>
    <i>
      <x v="3"/>
    </i>
    <i>
      <x v="4"/>
    </i>
  </rowItems>
  <colItems count="1">
    <i/>
  </colItems>
  <dataFields count="1">
    <dataField name="Sum of Profit" fld="22" baseField="0" baseItem="0" numFmtId="1"/>
  </dataFields>
  <formats count="6">
    <format dxfId="46">
      <pivotArea outline="0" collapsedLevelsAreSubtotals="1" fieldPosition="0"/>
    </format>
    <format dxfId="45">
      <pivotArea type="all" dataOnly="0" outline="0" fieldPosition="0"/>
    </format>
    <format dxfId="44">
      <pivotArea outline="0" collapsedLevelsAreSubtotals="1" fieldPosition="0"/>
    </format>
    <format dxfId="43">
      <pivotArea field="15" type="button" dataOnly="0" labelOnly="1" outline="0" axis="axisRow" fieldPosition="0"/>
    </format>
    <format dxfId="42">
      <pivotArea dataOnly="0" labelOnly="1" fieldPosition="0">
        <references count="1">
          <reference field="15" count="0"/>
        </references>
      </pivotArea>
    </format>
    <format dxfId="4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B30C5E-B859-43C3-9515-40E86DA127A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3:BD4" firstHeaderRow="0" firstDataRow="1" firstDataCol="0"/>
  <pivotFields count="28">
    <pivotField dataField="1" showAll="0"/>
    <pivotField numFmtId="164" showAll="0"/>
    <pivotField showAll="0"/>
    <pivotField numFmtId="1" showAll="0"/>
    <pivotField showAll="0"/>
    <pivotField numFmtId="164" showAll="0"/>
    <pivotField showAll="0"/>
    <pivotField showAll="0"/>
    <pivotField showAll="0"/>
    <pivotField showAll="0">
      <items count="3">
        <item x="1"/>
        <item x="0"/>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showAll="0"/>
    <pivotField dataField="1" showAll="0"/>
    <pivotField showAll="0">
      <items count="3">
        <item x="1"/>
        <item x="0"/>
        <item t="default"/>
      </items>
    </pivotField>
    <pivotField dataField="1" showAll="0"/>
    <pivotField showAll="0"/>
    <pivotField showAll="0">
      <items count="4">
        <item x="0"/>
        <item x="1"/>
        <item x="2"/>
        <item t="default"/>
      </items>
    </pivotField>
    <pivotField showAll="0"/>
    <pivotField dataField="1" showAll="0"/>
    <pivotField showAll="0"/>
  </pivotFields>
  <rowItems count="1">
    <i/>
  </rowItems>
  <colFields count="1">
    <field x="-2"/>
  </colFields>
  <colItems count="4">
    <i>
      <x/>
    </i>
    <i i="1">
      <x v="1"/>
    </i>
    <i i="2">
      <x v="2"/>
    </i>
    <i i="3">
      <x v="3"/>
    </i>
  </colItems>
  <dataFields count="4">
    <dataField name="Total Sales" fld="20" baseField="0" baseItem="1" numFmtId="44"/>
    <dataField name="Total Profit" fld="22" baseField="0" baseItem="1" numFmtId="44"/>
    <dataField name="Avg Rating" fld="26" subtotal="average" baseField="0" baseItem="2" numFmtId="2"/>
    <dataField name="Total Orders" fld="0" subtotal="count" baseField="0" baseItem="3"/>
  </dataFields>
  <formats count="4">
    <format dxfId="50">
      <pivotArea dataOnly="0" labelOnly="1" outline="0" axis="axisValues" fieldPosition="0"/>
    </format>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FAE38B-F873-4ADE-AD7A-EA02718D5FE6}"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R3:AS14" firstHeaderRow="1" firstDataRow="1" firstDataCol="1"/>
  <pivotFields count="28">
    <pivotField showAll="0"/>
    <pivotField numFmtId="164" showAll="0"/>
    <pivotField showAll="0"/>
    <pivotField numFmtId="1" showAll="0"/>
    <pivotField showAll="0"/>
    <pivotField numFmtId="164" showAll="0"/>
    <pivotField showAll="0"/>
    <pivotField showAll="0"/>
    <pivotField showAll="0"/>
    <pivotField showAll="0">
      <items count="3">
        <item x="1"/>
        <item x="0"/>
        <item t="default"/>
      </items>
    </pivotField>
    <pivotField showAll="0"/>
    <pivotField showAll="0"/>
    <pivotField showAll="0"/>
    <pivotField axis="axisRow" showAll="0">
      <items count="12">
        <item x="9"/>
        <item x="4"/>
        <item x="5"/>
        <item x="1"/>
        <item x="7"/>
        <item x="8"/>
        <item x="2"/>
        <item x="6"/>
        <item x="10"/>
        <item x="0"/>
        <item x="3"/>
        <item t="default"/>
      </items>
    </pivotField>
    <pivotField showAll="0">
      <items count="5">
        <item x="2"/>
        <item x="0"/>
        <item x="1"/>
        <item x="3"/>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items count="4">
        <item x="0"/>
        <item x="1"/>
        <item x="2"/>
        <item t="default"/>
      </items>
    </pivotField>
    <pivotField showAll="0"/>
    <pivotField showAll="0"/>
    <pivotField showAll="0"/>
  </pivotFields>
  <rowFields count="1">
    <field x="13"/>
  </rowFields>
  <rowItems count="11">
    <i>
      <x/>
    </i>
    <i>
      <x v="1"/>
    </i>
    <i>
      <x v="2"/>
    </i>
    <i>
      <x v="3"/>
    </i>
    <i>
      <x v="4"/>
    </i>
    <i>
      <x v="5"/>
    </i>
    <i>
      <x v="6"/>
    </i>
    <i>
      <x v="7"/>
    </i>
    <i>
      <x v="8"/>
    </i>
    <i>
      <x v="9"/>
    </i>
    <i>
      <x v="10"/>
    </i>
  </rowItems>
  <colItems count="1">
    <i/>
  </colItems>
  <dataFields count="1">
    <dataField name="Sum of Sales" fld="20" baseField="0" baseItem="0" numFmtId="1"/>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C2288A-32A0-4A63-90D5-196E571AEB51}" sourceName="Region">
  <pivotTables>
    <pivotTable tabId="2" name="PivotTable8"/>
    <pivotTable tabId="2" name="PivotTable1"/>
    <pivotTable tabId="2" name="PivotTable11"/>
    <pivotTable tabId="2" name="PivotTable14"/>
    <pivotTable tabId="2" name="PivotTable2"/>
    <pivotTable tabId="2" name="PivotTable3"/>
    <pivotTable tabId="2" name="PivotTable4"/>
    <pivotTable tabId="2" name="PivotTable5"/>
    <pivotTable tabId="2" name="PivotTable7"/>
    <pivotTable tabId="2" name="PivotTable9"/>
  </pivotTables>
  <data>
    <tabular pivotCacheId="102872608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ategory" xr10:uid="{E9E0CA63-702B-4DAC-8054-85C45D3CFC79}" sourceName="Sales_Category">
  <pivotTables>
    <pivotTable tabId="2" name="PivotTable8"/>
    <pivotTable tabId="2" name="PivotTable1"/>
    <pivotTable tabId="2" name="PivotTable11"/>
    <pivotTable tabId="2" name="PivotTable14"/>
    <pivotTable tabId="2" name="PivotTable2"/>
    <pivotTable tabId="2" name="PivotTable3"/>
    <pivotTable tabId="2" name="PivotTable4"/>
    <pivotTable tabId="2" name="PivotTable5"/>
    <pivotTable tabId="2" name="PivotTable7"/>
    <pivotTable tabId="2" name="PivotTable9"/>
  </pivotTables>
  <data>
    <tabular pivotCacheId="102872608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519F062-D60B-4F98-82C2-66DCBF9B617A}" sourceName="Gender">
  <pivotTables>
    <pivotTable tabId="2" name="PivotTable8"/>
    <pivotTable tabId="2" name="PivotTable1"/>
    <pivotTable tabId="2" name="PivotTable11"/>
    <pivotTable tabId="2" name="PivotTable14"/>
    <pivotTable tabId="2" name="PivotTable2"/>
    <pivotTable tabId="2" name="PivotTable3"/>
    <pivotTable tabId="2" name="PivotTable4"/>
    <pivotTable tabId="2" name="PivotTable5"/>
    <pivotTable tabId="2" name="PivotTable7"/>
    <pivotTable tabId="2" name="PivotTable9"/>
  </pivotTables>
  <data>
    <tabular pivotCacheId="102872608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E527767-0935-48C2-B265-555E12C47A2E}" sourceName="Ship_Mode">
  <pivotTables>
    <pivotTable tabId="2" name="PivotTable8"/>
    <pivotTable tabId="2" name="PivotTable1"/>
    <pivotTable tabId="2" name="PivotTable11"/>
    <pivotTable tabId="2" name="PivotTable14"/>
    <pivotTable tabId="2" name="PivotTable2"/>
    <pivotTable tabId="2" name="PivotTable3"/>
    <pivotTable tabId="2" name="PivotTable4"/>
    <pivotTable tabId="2" name="PivotTable5"/>
    <pivotTable tabId="2" name="PivotTable7"/>
    <pivotTable tabId="2" name="PivotTable9"/>
  </pivotTables>
  <data>
    <tabular pivotCacheId="102872608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71D530-B5FB-4743-B9B8-D00E54BF2711}" cache="Slicer_Region" caption="Region" columnCount="2" style="SlicerStyleLight5" rowHeight="241300"/>
  <slicer name="Sales_Category" xr10:uid="{A0F71A8C-E871-4176-B7B4-648D1241AA9F}" cache="Slicer_Sales_Category" caption="Sales_Category" columnCount="2" style="SlicerStyleLight4" rowHeight="241300"/>
  <slicer name="Gender" xr10:uid="{FE6487E4-AAE2-4C6B-B30D-CB25D37B63AC}" cache="Slicer_Gender" caption="Gender" style="SlicerStyleLight2" rowHeight="241300"/>
  <slicer name="Ship_Mode" xr10:uid="{FC06EF98-C3E6-4F11-A6CC-F664B7851F71}" cache="Slicer_Ship_Mode" caption="Ship_Mode"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06A35A0-DC9D-4956-B837-4E0B62FB73FB}" cache="Slicer_Region" caption="Region" columnCount="2" style="SlicerStyleLight5" rowHeight="241300"/>
  <slicer name="Sales_Category 1" xr10:uid="{CEED8F95-D637-44F9-9930-0857413C1B49}" cache="Slicer_Sales_Category" caption="Sales_Category" style="SlicerStyleLight4" rowHeight="241300"/>
  <slicer name="Gender 1" xr10:uid="{5F059F8F-F39D-47D1-ACB3-C1FB43A86336}" cache="Slicer_Gender" caption="Gender" style="SlicerStyleLight2" rowHeight="241300"/>
  <slicer name="Ship_Mode 1" xr10:uid="{960B6623-1936-4E74-8EC8-A2EF6C43439A}" cache="Slicer_Ship_Mode" caption="Ship_Mode"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820F4E-A102-4269-A20C-D722E85ACAD3}" name="Table1" displayName="Table1" ref="A1:AB4001" totalsRowShown="0">
  <autoFilter ref="A1:AB4001" xr:uid="{65820F4E-A102-4269-A20C-D722E85ACAD3}"/>
  <sortState xmlns:xlrd2="http://schemas.microsoft.com/office/spreadsheetml/2017/richdata2" ref="A2:AB4001">
    <sortCondition ref="D2:D4001"/>
  </sortState>
  <tableColumns count="28">
    <tableColumn id="1" xr3:uid="{16EA96F3-6CB9-4003-AC2E-F92FEB73CA5E}" name="Order_ID"/>
    <tableColumn id="2" xr3:uid="{7B7016CF-BB78-4EEE-BACB-15FD77946EA5}" name="Order_Date" dataDxfId="60"/>
    <tableColumn id="23" xr3:uid="{F069D21D-0297-42C1-92BC-8BD5F9379436}" name="Year" dataDxfId="59">
      <calculatedColumnFormula>TEXT(Table1[[#This Row],[Order_Date]],"yyyy")</calculatedColumnFormula>
    </tableColumn>
    <tableColumn id="29" xr3:uid="{0B464039-B184-4165-BFCF-4142FB3DF18A}" name="Month_No" dataDxfId="58">
      <calculatedColumnFormula>MONTH(Table1[[#This Row],[Order_Date]])</calculatedColumnFormula>
    </tableColumn>
    <tableColumn id="22" xr3:uid="{132929F3-CA9A-4B04-83F5-6D72C044B364}" name="Month" dataDxfId="57">
      <calculatedColumnFormula>TEXT(Table1[[#This Row],[Order_Date]],"mmm")</calculatedColumnFormula>
    </tableColumn>
    <tableColumn id="3" xr3:uid="{F1C92F67-2FB9-4A13-97F8-CE6AD054B77A}" name="Ship_Date" dataDxfId="56"/>
    <tableColumn id="24" xr3:uid="{654358DC-1EDF-4F8C-BD3A-5A2D91BF7544}" name="Delivery_Days" dataDxfId="55">
      <calculatedColumnFormula>(Table1[[#This Row],[Ship_Date]]-Table1[[#This Row],[Order_Date]])</calculatedColumnFormula>
    </tableColumn>
    <tableColumn id="4" xr3:uid="{5DEECACC-AD56-4683-98CA-DE8A6CE39C41}" name="Customer_ID"/>
    <tableColumn id="5" xr3:uid="{365CD584-44F5-4DD3-BA74-BD09D73EFBC8}" name="Customer_Name"/>
    <tableColumn id="6" xr3:uid="{186B761F-810B-4495-83D0-2807355AF4FE}" name="Gender"/>
    <tableColumn id="7" xr3:uid="{6C89E223-C2C4-4B46-8E6E-465E44656CDD}" name="Age"/>
    <tableColumn id="26" xr3:uid="{BB59C780-8961-4320-8001-29834664BB5F}" name="Age_Group" dataDxfId="54">
      <calculatedColumnFormula>IF(Table1[[#This Row],[Age]]&lt;=20,"Teen",IF(Table1[[#This Row],[Age]]&gt;=21 &amp; Table1[[#This Row],[Age]]&lt;=50,"Adult","Senior"))</calculatedColumnFormula>
    </tableColumn>
    <tableColumn id="8" xr3:uid="{22663BDC-5198-4D8D-8D92-50970F10B481}" name="City"/>
    <tableColumn id="9" xr3:uid="{BD58F762-0CD9-48BA-B70C-285C58752703}" name="State"/>
    <tableColumn id="10" xr3:uid="{8956561A-9469-40CC-A774-991E7FBB249D}" name="Region"/>
    <tableColumn id="11" xr3:uid="{545F15CE-85AB-4201-BE9C-063F331337CB}" name="Product_Category"/>
    <tableColumn id="12" xr3:uid="{19F4DC41-6290-42EF-BEAF-111B2DB35952}" name="Product_Name"/>
    <tableColumn id="13" xr3:uid="{30212778-0F3B-4330-860A-1C05CF4D62B0}" name="Quantity"/>
    <tableColumn id="14" xr3:uid="{C3D2D205-62C8-43FE-A75C-846B8963A34A}" name="Unit_Price"/>
    <tableColumn id="15" xr3:uid="{7EFBD611-5545-42CE-A6D6-21DDB3838A5A}" name="Discount"/>
    <tableColumn id="16" xr3:uid="{DD68D0B5-6DAB-47B2-ABBB-860DCF096075}" name="Sales"/>
    <tableColumn id="27" xr3:uid="{1A841AFE-29DA-40DF-9989-5B54D771BAC2}" name="Sales_Category" dataDxfId="53">
      <calculatedColumnFormula>IF(Table1[[#This Row],[Sales]]&lt;=10000,"Low",IF(Table1[[#This Row],[Sales]]&gt;=10000 &amp; Table1[[#This Row],[Sales]]&lt;=25000,"Medium","High"))</calculatedColumnFormula>
    </tableColumn>
    <tableColumn id="17" xr3:uid="{32DB6DD0-4C67-48F2-9B6B-0397FF0E9663}" name="Profit"/>
    <tableColumn id="25" xr3:uid="{EC1F4644-83DA-4091-BECB-6FFF63E93D5F}" name="Profit_Margin" dataDxfId="52">
      <calculatedColumnFormula>Table1[[#This Row],[Profit]]/Table1[[#This Row],[Sales]]</calculatedColumnFormula>
    </tableColumn>
    <tableColumn id="18" xr3:uid="{FB239E99-E946-4ACB-99A5-48479EECEA5C}" name="Ship_Mode"/>
    <tableColumn id="19" xr3:uid="{9E4BCF8A-DEC9-4BAC-A278-EE701C687E0E}" name="Payment_Mode"/>
    <tableColumn id="20" xr3:uid="{2491AF92-6D1B-492B-A2E7-815F155F8FF4}" name="Rating"/>
    <tableColumn id="21" xr3:uid="{D0D38978-26E8-498F-8075-40FAE0583B80}" name="Return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001"/>
  <sheetViews>
    <sheetView topLeftCell="A2" workbookViewId="0">
      <selection activeCell="C5" sqref="C5"/>
    </sheetView>
  </sheetViews>
  <sheetFormatPr defaultRowHeight="14.5" x14ac:dyDescent="0.35"/>
  <cols>
    <col min="1" max="1" width="10.6328125" customWidth="1"/>
    <col min="2" max="3" width="14.453125" customWidth="1"/>
    <col min="4" max="4" width="14.453125" style="3" customWidth="1"/>
    <col min="5" max="5" width="11.54296875" customWidth="1"/>
    <col min="6" max="6" width="13.7265625" customWidth="1"/>
    <col min="7" max="7" width="19.6328125" customWidth="1"/>
    <col min="8" max="8" width="9.54296875" customWidth="1"/>
    <col min="9" max="9" width="9" customWidth="1"/>
    <col min="10" max="10" width="10.453125" customWidth="1"/>
    <col min="11" max="11" width="12.81640625" customWidth="1"/>
    <col min="12" max="12" width="9.1796875" customWidth="1"/>
    <col min="13" max="13" width="17.6328125" customWidth="1"/>
    <col min="14" max="14" width="15.1796875" customWidth="1"/>
    <col min="15" max="15" width="10" customWidth="1"/>
    <col min="16" max="16" width="11.26953125" customWidth="1"/>
    <col min="17" max="17" width="10.08984375" customWidth="1"/>
    <col min="19" max="19" width="10.54296875" customWidth="1"/>
    <col min="20" max="20" width="13.90625" customWidth="1"/>
    <col min="21" max="21" width="16" customWidth="1"/>
    <col min="22" max="22" width="11.1796875" customWidth="1"/>
    <col min="23" max="23" width="10.54296875" customWidth="1"/>
  </cols>
  <sheetData>
    <row r="1" spans="1:28" x14ac:dyDescent="0.35">
      <c r="A1" t="s">
        <v>0</v>
      </c>
      <c r="B1" t="s">
        <v>1</v>
      </c>
      <c r="C1" t="s">
        <v>11237</v>
      </c>
      <c r="D1" s="3" t="s">
        <v>11242</v>
      </c>
      <c r="E1" t="s">
        <v>11236</v>
      </c>
      <c r="F1" t="s">
        <v>2</v>
      </c>
      <c r="G1" t="s">
        <v>11238</v>
      </c>
      <c r="H1" t="s">
        <v>3</v>
      </c>
      <c r="I1" t="s">
        <v>4</v>
      </c>
      <c r="J1" t="s">
        <v>5</v>
      </c>
      <c r="K1" t="s">
        <v>6</v>
      </c>
      <c r="L1" t="s">
        <v>11240</v>
      </c>
      <c r="M1" t="s">
        <v>7</v>
      </c>
      <c r="N1" t="s">
        <v>8</v>
      </c>
      <c r="O1" t="s">
        <v>9</v>
      </c>
      <c r="P1" t="s">
        <v>10</v>
      </c>
      <c r="Q1" t="s">
        <v>11</v>
      </c>
      <c r="R1" t="s">
        <v>12</v>
      </c>
      <c r="S1" t="s">
        <v>13</v>
      </c>
      <c r="T1" t="s">
        <v>14</v>
      </c>
      <c r="U1" t="s">
        <v>15</v>
      </c>
      <c r="V1" t="s">
        <v>11241</v>
      </c>
      <c r="W1" t="s">
        <v>16</v>
      </c>
      <c r="X1" t="s">
        <v>11239</v>
      </c>
      <c r="Y1" t="s">
        <v>17</v>
      </c>
      <c r="Z1" t="s">
        <v>18</v>
      </c>
      <c r="AA1" t="s">
        <v>19</v>
      </c>
      <c r="AB1" t="s">
        <v>20</v>
      </c>
    </row>
    <row r="2" spans="1:28" x14ac:dyDescent="0.35">
      <c r="A2" t="s">
        <v>33</v>
      </c>
      <c r="B2" s="1">
        <v>45669</v>
      </c>
      <c r="C2" s="1" t="str">
        <f>TEXT(Table1[[#This Row],[Order_Date]],"yyyy")</f>
        <v>2025</v>
      </c>
      <c r="D2" s="3">
        <f>MONTH(Table1[[#This Row],[Order_Date]])</f>
        <v>1</v>
      </c>
      <c r="E2" t="str">
        <f>TEXT(Table1[[#This Row],[Order_Date]],"mmm")</f>
        <v>Jan</v>
      </c>
      <c r="F2" s="1">
        <v>45670</v>
      </c>
      <c r="G2">
        <f>(Table1[[#This Row],[Ship_Date]]-Table1[[#This Row],[Order_Date]])</f>
        <v>1</v>
      </c>
      <c r="H2" t="s">
        <v>34</v>
      </c>
      <c r="I2" t="s">
        <v>35</v>
      </c>
      <c r="J2" t="s">
        <v>24</v>
      </c>
      <c r="K2">
        <v>32</v>
      </c>
      <c r="L2" t="str">
        <f>IF(Table1[[#This Row],[Age]]&lt;=20,"Teen",IF(Table1[[#This Row],[Age]]&gt;=21 &amp; Table1[[#This Row],[Age]]&lt;=50,"Adult","Senior"))</f>
        <v>Senior</v>
      </c>
      <c r="M2" t="s">
        <v>36</v>
      </c>
      <c r="N2" t="s">
        <v>37</v>
      </c>
      <c r="O2" t="s">
        <v>38</v>
      </c>
      <c r="P2" t="s">
        <v>39</v>
      </c>
      <c r="Q2" t="s">
        <v>40</v>
      </c>
      <c r="R2">
        <v>4</v>
      </c>
      <c r="S2">
        <v>2500</v>
      </c>
      <c r="T2">
        <v>25</v>
      </c>
      <c r="U2">
        <v>7500</v>
      </c>
      <c r="V2" t="str">
        <f>IF(Table1[[#This Row],[Sales]]&lt;=10000,"Low",IF(Table1[[#This Row],[Sales]]&gt;=10000 &amp; Table1[[#This Row],[Sales]]&lt;=25000,"Medium","High"))</f>
        <v>Low</v>
      </c>
      <c r="W2">
        <v>1669.05</v>
      </c>
      <c r="X2">
        <f>Table1[[#This Row],[Profit]]/Table1[[#This Row],[Sales]]</f>
        <v>0.22253999999999999</v>
      </c>
      <c r="Y2" t="s">
        <v>30</v>
      </c>
      <c r="Z2" t="s">
        <v>41</v>
      </c>
      <c r="AA2">
        <v>5</v>
      </c>
      <c r="AB2" t="s">
        <v>42</v>
      </c>
    </row>
    <row r="3" spans="1:28" x14ac:dyDescent="0.35">
      <c r="A3" t="s">
        <v>104</v>
      </c>
      <c r="B3" s="1">
        <v>45672</v>
      </c>
      <c r="C3" s="1" t="str">
        <f>TEXT(Table1[[#This Row],[Order_Date]],"yyyy")</f>
        <v>2025</v>
      </c>
      <c r="D3" s="3">
        <f>MONTH(Table1[[#This Row],[Order_Date]])</f>
        <v>1</v>
      </c>
      <c r="E3" t="str">
        <f>TEXT(Table1[[#This Row],[Order_Date]],"mmm")</f>
        <v>Jan</v>
      </c>
      <c r="F3" s="1">
        <v>45674</v>
      </c>
      <c r="G3">
        <f>(Table1[[#This Row],[Ship_Date]]-Table1[[#This Row],[Order_Date]])</f>
        <v>2</v>
      </c>
      <c r="H3" t="s">
        <v>105</v>
      </c>
      <c r="I3" t="s">
        <v>106</v>
      </c>
      <c r="J3" t="s">
        <v>24</v>
      </c>
      <c r="K3">
        <v>54</v>
      </c>
      <c r="L3" t="str">
        <f>IF(Table1[[#This Row],[Age]]&lt;=20,"Teen",IF(Table1[[#This Row],[Age]]&gt;=21 &amp; Table1[[#This Row],[Age]]&lt;=50,"Adult","Senior"))</f>
        <v>Senior</v>
      </c>
      <c r="M3" t="s">
        <v>107</v>
      </c>
      <c r="N3" t="s">
        <v>108</v>
      </c>
      <c r="O3" t="s">
        <v>86</v>
      </c>
      <c r="P3" t="s">
        <v>74</v>
      </c>
      <c r="Q3" t="s">
        <v>109</v>
      </c>
      <c r="R3">
        <v>2</v>
      </c>
      <c r="S3">
        <v>40000</v>
      </c>
      <c r="T3">
        <v>20</v>
      </c>
      <c r="U3">
        <v>64000</v>
      </c>
      <c r="V3" t="str">
        <f>IF(Table1[[#This Row],[Sales]]&lt;=10000,"Low",IF(Table1[[#This Row],[Sales]]&gt;=10000 &amp; Table1[[#This Row],[Sales]]&lt;=25000,"Medium","High"))</f>
        <v>High</v>
      </c>
      <c r="W3">
        <v>11645.31</v>
      </c>
      <c r="X3">
        <f>Table1[[#This Row],[Profit]]/Table1[[#This Row],[Sales]]</f>
        <v>0.18195796875</v>
      </c>
      <c r="Y3" t="s">
        <v>58</v>
      </c>
      <c r="Z3" t="s">
        <v>31</v>
      </c>
      <c r="AA3">
        <v>2</v>
      </c>
      <c r="AB3" t="s">
        <v>42</v>
      </c>
    </row>
    <row r="4" spans="1:28" x14ac:dyDescent="0.35">
      <c r="A4" t="s">
        <v>129</v>
      </c>
      <c r="B4" s="1">
        <v>45674</v>
      </c>
      <c r="C4" s="1" t="str">
        <f>TEXT(Table1[[#This Row],[Order_Date]],"yyyy")</f>
        <v>2025</v>
      </c>
      <c r="D4" s="3">
        <f>MONTH(Table1[[#This Row],[Order_Date]])</f>
        <v>1</v>
      </c>
      <c r="E4" t="str">
        <f>TEXT(Table1[[#This Row],[Order_Date]],"mmm")</f>
        <v>Jan</v>
      </c>
      <c r="F4" s="1">
        <v>45681</v>
      </c>
      <c r="G4">
        <f>(Table1[[#This Row],[Ship_Date]]-Table1[[#This Row],[Order_Date]])</f>
        <v>7</v>
      </c>
      <c r="H4" t="s">
        <v>130</v>
      </c>
      <c r="I4" t="s">
        <v>131</v>
      </c>
      <c r="J4" t="s">
        <v>24</v>
      </c>
      <c r="K4">
        <v>59</v>
      </c>
      <c r="L4" t="str">
        <f>IF(Table1[[#This Row],[Age]]&lt;=20,"Teen",IF(Table1[[#This Row],[Age]]&gt;=21 &amp; Table1[[#This Row],[Age]]&lt;=50,"Adult","Senior"))</f>
        <v>Senior</v>
      </c>
      <c r="M4" t="s">
        <v>36</v>
      </c>
      <c r="N4" t="s">
        <v>37</v>
      </c>
      <c r="O4" t="s">
        <v>38</v>
      </c>
      <c r="P4" t="s">
        <v>74</v>
      </c>
      <c r="Q4" t="s">
        <v>132</v>
      </c>
      <c r="R4">
        <v>4</v>
      </c>
      <c r="S4">
        <v>55000</v>
      </c>
      <c r="T4">
        <v>5</v>
      </c>
      <c r="U4">
        <v>209000</v>
      </c>
      <c r="V4" t="str">
        <f>IF(Table1[[#This Row],[Sales]]&lt;=10000,"Low",IF(Table1[[#This Row],[Sales]]&gt;=10000 &amp; Table1[[#This Row],[Sales]]&lt;=25000,"Medium","High"))</f>
        <v>High</v>
      </c>
      <c r="W4">
        <v>64320.81</v>
      </c>
      <c r="X4">
        <f>Table1[[#This Row],[Profit]]/Table1[[#This Row],[Sales]]</f>
        <v>0.3077550717703349</v>
      </c>
      <c r="Y4" t="s">
        <v>30</v>
      </c>
      <c r="Z4" t="s">
        <v>31</v>
      </c>
      <c r="AA4">
        <v>4</v>
      </c>
      <c r="AB4" t="s">
        <v>42</v>
      </c>
    </row>
    <row r="5" spans="1:28" x14ac:dyDescent="0.35">
      <c r="A5" t="s">
        <v>139</v>
      </c>
      <c r="B5" s="1">
        <v>45688</v>
      </c>
      <c r="C5" s="1" t="str">
        <f>TEXT(Table1[[#This Row],[Order_Date]],"yyyy")</f>
        <v>2025</v>
      </c>
      <c r="D5" s="3">
        <f>MONTH(Table1[[#This Row],[Order_Date]])</f>
        <v>1</v>
      </c>
      <c r="E5" t="str">
        <f>TEXT(Table1[[#This Row],[Order_Date]],"mmm")</f>
        <v>Jan</v>
      </c>
      <c r="F5" s="1">
        <v>45689</v>
      </c>
      <c r="G5">
        <f>(Table1[[#This Row],[Ship_Date]]-Table1[[#This Row],[Order_Date]])</f>
        <v>1</v>
      </c>
      <c r="H5" t="s">
        <v>140</v>
      </c>
      <c r="I5" t="s">
        <v>141</v>
      </c>
      <c r="J5" t="s">
        <v>24</v>
      </c>
      <c r="K5">
        <v>29</v>
      </c>
      <c r="L5" t="str">
        <f>IF(Table1[[#This Row],[Age]]&lt;=20,"Teen",IF(Table1[[#This Row],[Age]]&gt;=21 &amp; Table1[[#This Row],[Age]]&lt;=50,"Adult","Senior"))</f>
        <v>Senior</v>
      </c>
      <c r="M5" t="s">
        <v>107</v>
      </c>
      <c r="N5" t="s">
        <v>108</v>
      </c>
      <c r="O5" t="s">
        <v>86</v>
      </c>
      <c r="P5" t="s">
        <v>39</v>
      </c>
      <c r="Q5" t="s">
        <v>40</v>
      </c>
      <c r="R5">
        <v>4</v>
      </c>
      <c r="S5">
        <v>2500</v>
      </c>
      <c r="T5">
        <v>15</v>
      </c>
      <c r="U5">
        <v>8500</v>
      </c>
      <c r="V5" t="str">
        <f>IF(Table1[[#This Row],[Sales]]&lt;=10000,"Low",IF(Table1[[#This Row],[Sales]]&gt;=10000 &amp; Table1[[#This Row],[Sales]]&lt;=25000,"Medium","High"))</f>
        <v>Low</v>
      </c>
      <c r="W5">
        <v>3468.34</v>
      </c>
      <c r="X5">
        <f>Table1[[#This Row],[Profit]]/Table1[[#This Row],[Sales]]</f>
        <v>0.40804000000000001</v>
      </c>
      <c r="Y5" t="s">
        <v>58</v>
      </c>
      <c r="Z5" t="s">
        <v>31</v>
      </c>
      <c r="AA5">
        <v>5</v>
      </c>
      <c r="AB5" t="s">
        <v>42</v>
      </c>
    </row>
    <row r="6" spans="1:28" x14ac:dyDescent="0.35">
      <c r="A6" t="s">
        <v>189</v>
      </c>
      <c r="B6" s="1">
        <v>45661</v>
      </c>
      <c r="C6" s="1" t="str">
        <f>TEXT(Table1[[#This Row],[Order_Date]],"yyyy")</f>
        <v>2025</v>
      </c>
      <c r="D6" s="3">
        <f>MONTH(Table1[[#This Row],[Order_Date]])</f>
        <v>1</v>
      </c>
      <c r="E6" t="str">
        <f>TEXT(Table1[[#This Row],[Order_Date]],"mmm")</f>
        <v>Jan</v>
      </c>
      <c r="F6" s="1">
        <v>45665</v>
      </c>
      <c r="G6">
        <f>(Table1[[#This Row],[Ship_Date]]-Table1[[#This Row],[Order_Date]])</f>
        <v>4</v>
      </c>
      <c r="H6" t="s">
        <v>190</v>
      </c>
      <c r="I6" t="s">
        <v>191</v>
      </c>
      <c r="J6" t="s">
        <v>24</v>
      </c>
      <c r="K6">
        <v>50</v>
      </c>
      <c r="L6" t="str">
        <f>IF(Table1[[#This Row],[Age]]&lt;=20,"Teen",IF(Table1[[#This Row],[Age]]&gt;=21 &amp; Table1[[#This Row],[Age]]&lt;=50,"Adult","Senior"))</f>
        <v>Senior</v>
      </c>
      <c r="M6" t="s">
        <v>79</v>
      </c>
      <c r="N6" t="s">
        <v>80</v>
      </c>
      <c r="O6" t="s">
        <v>38</v>
      </c>
      <c r="P6" t="s">
        <v>28</v>
      </c>
      <c r="Q6" t="s">
        <v>192</v>
      </c>
      <c r="R6">
        <v>5</v>
      </c>
      <c r="S6">
        <v>7000</v>
      </c>
      <c r="T6">
        <v>20</v>
      </c>
      <c r="U6">
        <v>28000</v>
      </c>
      <c r="V6" t="str">
        <f>IF(Table1[[#This Row],[Sales]]&lt;=10000,"Low",IF(Table1[[#This Row],[Sales]]&gt;=10000 &amp; Table1[[#This Row],[Sales]]&lt;=25000,"Medium","High"))</f>
        <v>High</v>
      </c>
      <c r="W6">
        <v>6094.23</v>
      </c>
      <c r="X6">
        <f>Table1[[#This Row],[Profit]]/Table1[[#This Row],[Sales]]</f>
        <v>0.2176510714285714</v>
      </c>
      <c r="Y6" t="s">
        <v>93</v>
      </c>
      <c r="Z6" t="s">
        <v>41</v>
      </c>
      <c r="AA6">
        <v>5</v>
      </c>
      <c r="AB6" t="s">
        <v>42</v>
      </c>
    </row>
    <row r="7" spans="1:28" x14ac:dyDescent="0.35">
      <c r="A7" t="s">
        <v>238</v>
      </c>
      <c r="B7" s="1">
        <v>46053</v>
      </c>
      <c r="C7" s="1" t="str">
        <f>TEXT(Table1[[#This Row],[Order_Date]],"yyyy")</f>
        <v>2026</v>
      </c>
      <c r="D7" s="3">
        <f>MONTH(Table1[[#This Row],[Order_Date]])</f>
        <v>1</v>
      </c>
      <c r="E7" t="str">
        <f>TEXT(Table1[[#This Row],[Order_Date]],"mmm")</f>
        <v>Jan</v>
      </c>
      <c r="F7" s="1">
        <v>46056</v>
      </c>
      <c r="G7">
        <f>(Table1[[#This Row],[Ship_Date]]-Table1[[#This Row],[Order_Date]])</f>
        <v>3</v>
      </c>
      <c r="H7" t="s">
        <v>239</v>
      </c>
      <c r="I7" t="s">
        <v>240</v>
      </c>
      <c r="J7" t="s">
        <v>24</v>
      </c>
      <c r="K7">
        <v>47</v>
      </c>
      <c r="L7" t="str">
        <f>IF(Table1[[#This Row],[Age]]&lt;=20,"Teen",IF(Table1[[#This Row],[Age]]&gt;=21 &amp; Table1[[#This Row],[Age]]&lt;=50,"Adult","Senior"))</f>
        <v>Senior</v>
      </c>
      <c r="M7" t="s">
        <v>91</v>
      </c>
      <c r="N7" t="s">
        <v>92</v>
      </c>
      <c r="O7" t="s">
        <v>55</v>
      </c>
      <c r="P7" t="s">
        <v>39</v>
      </c>
      <c r="Q7" t="s">
        <v>87</v>
      </c>
      <c r="R7">
        <v>6</v>
      </c>
      <c r="S7">
        <v>3200</v>
      </c>
      <c r="T7">
        <v>0</v>
      </c>
      <c r="U7">
        <v>19200</v>
      </c>
      <c r="V7" t="str">
        <f>IF(Table1[[#This Row],[Sales]]&lt;=10000,"Low",IF(Table1[[#This Row],[Sales]]&gt;=10000 &amp; Table1[[#This Row],[Sales]]&lt;=25000,"Medium","High"))</f>
        <v>High</v>
      </c>
      <c r="W7">
        <v>5318.26</v>
      </c>
      <c r="X7">
        <f>Table1[[#This Row],[Profit]]/Table1[[#This Row],[Sales]]</f>
        <v>0.27699270833333334</v>
      </c>
      <c r="Y7" t="s">
        <v>93</v>
      </c>
      <c r="Z7" t="s">
        <v>59</v>
      </c>
      <c r="AA7">
        <v>3</v>
      </c>
      <c r="AB7" t="s">
        <v>42</v>
      </c>
    </row>
    <row r="8" spans="1:28" x14ac:dyDescent="0.35">
      <c r="A8" t="s">
        <v>339</v>
      </c>
      <c r="B8" s="1">
        <v>45670</v>
      </c>
      <c r="C8" s="1" t="str">
        <f>TEXT(Table1[[#This Row],[Order_Date]],"yyyy")</f>
        <v>2025</v>
      </c>
      <c r="D8" s="3">
        <f>MONTH(Table1[[#This Row],[Order_Date]])</f>
        <v>1</v>
      </c>
      <c r="E8" t="str">
        <f>TEXT(Table1[[#This Row],[Order_Date]],"mmm")</f>
        <v>Jan</v>
      </c>
      <c r="F8" s="1">
        <v>45676</v>
      </c>
      <c r="G8">
        <f>(Table1[[#This Row],[Ship_Date]]-Table1[[#This Row],[Order_Date]])</f>
        <v>6</v>
      </c>
      <c r="H8" t="s">
        <v>340</v>
      </c>
      <c r="I8" t="s">
        <v>341</v>
      </c>
      <c r="J8" t="s">
        <v>52</v>
      </c>
      <c r="K8">
        <v>23</v>
      </c>
      <c r="L8" t="str">
        <f>IF(Table1[[#This Row],[Age]]&lt;=20,"Teen",IF(Table1[[#This Row],[Age]]&gt;=21 &amp; Table1[[#This Row],[Age]]&lt;=50,"Adult","Senior"))</f>
        <v>Senior</v>
      </c>
      <c r="M8" t="s">
        <v>46</v>
      </c>
      <c r="N8" t="s">
        <v>46</v>
      </c>
      <c r="O8" t="s">
        <v>38</v>
      </c>
      <c r="P8" t="s">
        <v>74</v>
      </c>
      <c r="Q8" t="s">
        <v>75</v>
      </c>
      <c r="R8">
        <v>2</v>
      </c>
      <c r="S8">
        <v>2000</v>
      </c>
      <c r="T8">
        <v>15</v>
      </c>
      <c r="U8">
        <v>3400</v>
      </c>
      <c r="V8" t="str">
        <f>IF(Table1[[#This Row],[Sales]]&lt;=10000,"Low",IF(Table1[[#This Row],[Sales]]&gt;=10000 &amp; Table1[[#This Row],[Sales]]&lt;=25000,"Medium","High"))</f>
        <v>Low</v>
      </c>
      <c r="W8">
        <v>1091.3800000000001</v>
      </c>
      <c r="X8">
        <f>Table1[[#This Row],[Profit]]/Table1[[#This Row],[Sales]]</f>
        <v>0.32099411764705887</v>
      </c>
      <c r="Y8" t="s">
        <v>58</v>
      </c>
      <c r="Z8" t="s">
        <v>59</v>
      </c>
      <c r="AA8">
        <v>3</v>
      </c>
      <c r="AB8" t="s">
        <v>42</v>
      </c>
    </row>
    <row r="9" spans="1:28" x14ac:dyDescent="0.35">
      <c r="A9" t="s">
        <v>378</v>
      </c>
      <c r="B9" s="1">
        <v>45665</v>
      </c>
      <c r="C9" s="1" t="str">
        <f>TEXT(Table1[[#This Row],[Order_Date]],"yyyy")</f>
        <v>2025</v>
      </c>
      <c r="D9" s="3">
        <f>MONTH(Table1[[#This Row],[Order_Date]])</f>
        <v>1</v>
      </c>
      <c r="E9" t="str">
        <f>TEXT(Table1[[#This Row],[Order_Date]],"mmm")</f>
        <v>Jan</v>
      </c>
      <c r="F9" s="1">
        <v>45670</v>
      </c>
      <c r="G9">
        <f>(Table1[[#This Row],[Ship_Date]]-Table1[[#This Row],[Order_Date]])</f>
        <v>5</v>
      </c>
      <c r="H9" t="s">
        <v>379</v>
      </c>
      <c r="I9" t="s">
        <v>380</v>
      </c>
      <c r="J9" t="s">
        <v>24</v>
      </c>
      <c r="K9">
        <v>44</v>
      </c>
      <c r="L9" t="str">
        <f>IF(Table1[[#This Row],[Age]]&lt;=20,"Teen",IF(Table1[[#This Row],[Age]]&gt;=21 &amp; Table1[[#This Row],[Age]]&lt;=50,"Adult","Senior"))</f>
        <v>Senior</v>
      </c>
      <c r="M9" t="s">
        <v>101</v>
      </c>
      <c r="N9" t="s">
        <v>102</v>
      </c>
      <c r="O9" t="s">
        <v>27</v>
      </c>
      <c r="P9" t="s">
        <v>56</v>
      </c>
      <c r="Q9" t="s">
        <v>168</v>
      </c>
      <c r="R9">
        <v>5</v>
      </c>
      <c r="S9">
        <v>1200</v>
      </c>
      <c r="T9">
        <v>20</v>
      </c>
      <c r="U9">
        <v>4800</v>
      </c>
      <c r="V9" t="str">
        <f>IF(Table1[[#This Row],[Sales]]&lt;=10000,"Low",IF(Table1[[#This Row],[Sales]]&gt;=10000 &amp; Table1[[#This Row],[Sales]]&lt;=25000,"Medium","High"))</f>
        <v>Low</v>
      </c>
      <c r="W9">
        <v>1635.09</v>
      </c>
      <c r="X9">
        <f>Table1[[#This Row],[Profit]]/Table1[[#This Row],[Sales]]</f>
        <v>0.34064374999999997</v>
      </c>
      <c r="Y9" t="s">
        <v>93</v>
      </c>
      <c r="Z9" t="s">
        <v>31</v>
      </c>
      <c r="AA9">
        <v>1</v>
      </c>
      <c r="AB9" t="s">
        <v>42</v>
      </c>
    </row>
    <row r="10" spans="1:28" x14ac:dyDescent="0.35">
      <c r="A10" t="s">
        <v>387</v>
      </c>
      <c r="B10" s="1">
        <v>45660</v>
      </c>
      <c r="C10" s="1" t="str">
        <f>TEXT(Table1[[#This Row],[Order_Date]],"yyyy")</f>
        <v>2025</v>
      </c>
      <c r="D10" s="3">
        <f>MONTH(Table1[[#This Row],[Order_Date]])</f>
        <v>1</v>
      </c>
      <c r="E10" t="str">
        <f>TEXT(Table1[[#This Row],[Order_Date]],"mmm")</f>
        <v>Jan</v>
      </c>
      <c r="F10" s="1">
        <v>45662</v>
      </c>
      <c r="G10">
        <f>(Table1[[#This Row],[Ship_Date]]-Table1[[#This Row],[Order_Date]])</f>
        <v>2</v>
      </c>
      <c r="H10" t="s">
        <v>388</v>
      </c>
      <c r="I10" t="s">
        <v>389</v>
      </c>
      <c r="J10" t="s">
        <v>24</v>
      </c>
      <c r="K10">
        <v>65</v>
      </c>
      <c r="L10" t="str">
        <f>IF(Table1[[#This Row],[Age]]&lt;=20,"Teen",IF(Table1[[#This Row],[Age]]&gt;=21 &amp; Table1[[#This Row],[Age]]&lt;=50,"Adult","Senior"))</f>
        <v>Senior</v>
      </c>
      <c r="M10" t="s">
        <v>36</v>
      </c>
      <c r="N10" t="s">
        <v>37</v>
      </c>
      <c r="O10" t="s">
        <v>38</v>
      </c>
      <c r="P10" t="s">
        <v>28</v>
      </c>
      <c r="Q10" t="s">
        <v>311</v>
      </c>
      <c r="R10">
        <v>7</v>
      </c>
      <c r="S10">
        <v>5000</v>
      </c>
      <c r="T10">
        <v>15</v>
      </c>
      <c r="U10">
        <v>29750</v>
      </c>
      <c r="V10" t="str">
        <f>IF(Table1[[#This Row],[Sales]]&lt;=10000,"Low",IF(Table1[[#This Row],[Sales]]&gt;=10000 &amp; Table1[[#This Row],[Sales]]&lt;=25000,"Medium","High"))</f>
        <v>High</v>
      </c>
      <c r="W10">
        <v>9837.92</v>
      </c>
      <c r="X10">
        <f>Table1[[#This Row],[Profit]]/Table1[[#This Row],[Sales]]</f>
        <v>0.33068638655462185</v>
      </c>
      <c r="Y10" t="s">
        <v>30</v>
      </c>
      <c r="Z10" t="s">
        <v>41</v>
      </c>
      <c r="AA10">
        <v>3</v>
      </c>
      <c r="AB10" t="s">
        <v>42</v>
      </c>
    </row>
    <row r="11" spans="1:28" x14ac:dyDescent="0.35">
      <c r="A11" t="s">
        <v>396</v>
      </c>
      <c r="B11" s="1">
        <v>45675</v>
      </c>
      <c r="C11" s="1" t="str">
        <f>TEXT(Table1[[#This Row],[Order_Date]],"yyyy")</f>
        <v>2025</v>
      </c>
      <c r="D11" s="3">
        <f>MONTH(Table1[[#This Row],[Order_Date]])</f>
        <v>1</v>
      </c>
      <c r="E11" t="str">
        <f>TEXT(Table1[[#This Row],[Order_Date]],"mmm")</f>
        <v>Jan</v>
      </c>
      <c r="F11" s="1">
        <v>45676</v>
      </c>
      <c r="G11">
        <f>(Table1[[#This Row],[Ship_Date]]-Table1[[#This Row],[Order_Date]])</f>
        <v>1</v>
      </c>
      <c r="H11" t="s">
        <v>397</v>
      </c>
      <c r="I11" t="s">
        <v>398</v>
      </c>
      <c r="J11" t="s">
        <v>52</v>
      </c>
      <c r="K11">
        <v>31</v>
      </c>
      <c r="L11" t="str">
        <f>IF(Table1[[#This Row],[Age]]&lt;=20,"Teen",IF(Table1[[#This Row],[Age]]&gt;=21 &amp; Table1[[#This Row],[Age]]&lt;=50,"Adult","Senior"))</f>
        <v>Senior</v>
      </c>
      <c r="M11" t="s">
        <v>84</v>
      </c>
      <c r="N11" t="s">
        <v>85</v>
      </c>
      <c r="O11" t="s">
        <v>86</v>
      </c>
      <c r="P11" t="s">
        <v>47</v>
      </c>
      <c r="Q11" t="s">
        <v>48</v>
      </c>
      <c r="R11">
        <v>6</v>
      </c>
      <c r="S11">
        <v>3500</v>
      </c>
      <c r="T11">
        <v>0</v>
      </c>
      <c r="U11">
        <v>21000</v>
      </c>
      <c r="V11" t="str">
        <f>IF(Table1[[#This Row],[Sales]]&lt;=10000,"Low",IF(Table1[[#This Row],[Sales]]&gt;=10000 &amp; Table1[[#This Row],[Sales]]&lt;=25000,"Medium","High"))</f>
        <v>High</v>
      </c>
      <c r="W11">
        <v>9393.19</v>
      </c>
      <c r="X11">
        <f>Table1[[#This Row],[Profit]]/Table1[[#This Row],[Sales]]</f>
        <v>0.44729476190476192</v>
      </c>
      <c r="Y11" t="s">
        <v>30</v>
      </c>
      <c r="Z11" t="s">
        <v>41</v>
      </c>
      <c r="AA11">
        <v>4</v>
      </c>
      <c r="AB11" t="s">
        <v>42</v>
      </c>
    </row>
    <row r="12" spans="1:28" x14ac:dyDescent="0.35">
      <c r="A12" t="s">
        <v>405</v>
      </c>
      <c r="B12" s="1">
        <v>46051</v>
      </c>
      <c r="C12" s="1" t="str">
        <f>TEXT(Table1[[#This Row],[Order_Date]],"yyyy")</f>
        <v>2026</v>
      </c>
      <c r="D12" s="3">
        <f>MONTH(Table1[[#This Row],[Order_Date]])</f>
        <v>1</v>
      </c>
      <c r="E12" t="str">
        <f>TEXT(Table1[[#This Row],[Order_Date]],"mmm")</f>
        <v>Jan</v>
      </c>
      <c r="F12" s="1">
        <v>46055</v>
      </c>
      <c r="G12">
        <f>(Table1[[#This Row],[Ship_Date]]-Table1[[#This Row],[Order_Date]])</f>
        <v>4</v>
      </c>
      <c r="H12" t="s">
        <v>406</v>
      </c>
      <c r="I12" t="s">
        <v>407</v>
      </c>
      <c r="J12" t="s">
        <v>24</v>
      </c>
      <c r="K12">
        <v>43</v>
      </c>
      <c r="L12" t="str">
        <f>IF(Table1[[#This Row],[Age]]&lt;=20,"Teen",IF(Table1[[#This Row],[Age]]&gt;=21 &amp; Table1[[#This Row],[Age]]&lt;=50,"Adult","Senior"))</f>
        <v>Senior</v>
      </c>
      <c r="M12" t="s">
        <v>25</v>
      </c>
      <c r="N12" t="s">
        <v>26</v>
      </c>
      <c r="O12" t="s">
        <v>27</v>
      </c>
      <c r="P12" t="s">
        <v>47</v>
      </c>
      <c r="Q12" t="s">
        <v>164</v>
      </c>
      <c r="R12">
        <v>6</v>
      </c>
      <c r="S12">
        <v>1800</v>
      </c>
      <c r="T12">
        <v>5</v>
      </c>
      <c r="U12">
        <v>10260</v>
      </c>
      <c r="V12" t="str">
        <f>IF(Table1[[#This Row],[Sales]]&lt;=10000,"Low",IF(Table1[[#This Row],[Sales]]&gt;=10000 &amp; Table1[[#This Row],[Sales]]&lt;=25000,"Medium","High"))</f>
        <v>High</v>
      </c>
      <c r="W12">
        <v>4342.72</v>
      </c>
      <c r="X12">
        <f>Table1[[#This Row],[Profit]]/Table1[[#This Row],[Sales]]</f>
        <v>0.42326705653021446</v>
      </c>
      <c r="Y12" t="s">
        <v>93</v>
      </c>
      <c r="Z12" t="s">
        <v>59</v>
      </c>
      <c r="AA12">
        <v>1</v>
      </c>
      <c r="AB12" t="s">
        <v>42</v>
      </c>
    </row>
    <row r="13" spans="1:28" x14ac:dyDescent="0.35">
      <c r="A13" t="s">
        <v>483</v>
      </c>
      <c r="B13" s="1">
        <v>46043</v>
      </c>
      <c r="C13" s="1" t="str">
        <f>TEXT(Table1[[#This Row],[Order_Date]],"yyyy")</f>
        <v>2026</v>
      </c>
      <c r="D13" s="3">
        <f>MONTH(Table1[[#This Row],[Order_Date]])</f>
        <v>1</v>
      </c>
      <c r="E13" t="str">
        <f>TEXT(Table1[[#This Row],[Order_Date]],"mmm")</f>
        <v>Jan</v>
      </c>
      <c r="F13" s="1">
        <v>46045</v>
      </c>
      <c r="G13">
        <f>(Table1[[#This Row],[Ship_Date]]-Table1[[#This Row],[Order_Date]])</f>
        <v>2</v>
      </c>
      <c r="H13" t="s">
        <v>484</v>
      </c>
      <c r="I13" t="s">
        <v>485</v>
      </c>
      <c r="J13" t="s">
        <v>24</v>
      </c>
      <c r="K13">
        <v>56</v>
      </c>
      <c r="L13" t="str">
        <f>IF(Table1[[#This Row],[Age]]&lt;=20,"Teen",IF(Table1[[#This Row],[Age]]&gt;=21 &amp; Table1[[#This Row],[Age]]&lt;=50,"Adult","Senior"))</f>
        <v>Senior</v>
      </c>
      <c r="M13" t="s">
        <v>63</v>
      </c>
      <c r="N13" t="s">
        <v>64</v>
      </c>
      <c r="O13" t="s">
        <v>55</v>
      </c>
      <c r="P13" t="s">
        <v>56</v>
      </c>
      <c r="Q13" t="s">
        <v>168</v>
      </c>
      <c r="R13">
        <v>3</v>
      </c>
      <c r="S13">
        <v>1200</v>
      </c>
      <c r="T13">
        <v>0</v>
      </c>
      <c r="U13">
        <v>3600</v>
      </c>
      <c r="V13" t="str">
        <f>IF(Table1[[#This Row],[Sales]]&lt;=10000,"Low",IF(Table1[[#This Row],[Sales]]&gt;=10000 &amp; Table1[[#This Row],[Sales]]&lt;=25000,"Medium","High"))</f>
        <v>Low</v>
      </c>
      <c r="W13">
        <v>1322.65</v>
      </c>
      <c r="X13">
        <f>Table1[[#This Row],[Profit]]/Table1[[#This Row],[Sales]]</f>
        <v>0.3674027777777778</v>
      </c>
      <c r="Y13" t="s">
        <v>58</v>
      </c>
      <c r="Z13" t="s">
        <v>31</v>
      </c>
      <c r="AA13">
        <v>3</v>
      </c>
      <c r="AB13" t="s">
        <v>42</v>
      </c>
    </row>
    <row r="14" spans="1:28" x14ac:dyDescent="0.35">
      <c r="A14" t="s">
        <v>548</v>
      </c>
      <c r="B14" s="1">
        <v>45677</v>
      </c>
      <c r="C14" s="1" t="str">
        <f>TEXT(Table1[[#This Row],[Order_Date]],"yyyy")</f>
        <v>2025</v>
      </c>
      <c r="D14" s="3">
        <f>MONTH(Table1[[#This Row],[Order_Date]])</f>
        <v>1</v>
      </c>
      <c r="E14" t="str">
        <f>TEXT(Table1[[#This Row],[Order_Date]],"mmm")</f>
        <v>Jan</v>
      </c>
      <c r="F14" s="1">
        <v>45679</v>
      </c>
      <c r="G14">
        <f>(Table1[[#This Row],[Ship_Date]]-Table1[[#This Row],[Order_Date]])</f>
        <v>2</v>
      </c>
      <c r="H14" t="s">
        <v>549</v>
      </c>
      <c r="I14" t="s">
        <v>550</v>
      </c>
      <c r="J14" t="s">
        <v>52</v>
      </c>
      <c r="K14">
        <v>65</v>
      </c>
      <c r="L14" t="str">
        <f>IF(Table1[[#This Row],[Age]]&lt;=20,"Teen",IF(Table1[[#This Row],[Age]]&gt;=21 &amp; Table1[[#This Row],[Age]]&lt;=50,"Adult","Senior"))</f>
        <v>Senior</v>
      </c>
      <c r="M14" t="s">
        <v>53</v>
      </c>
      <c r="N14" t="s">
        <v>54</v>
      </c>
      <c r="O14" t="s">
        <v>55</v>
      </c>
      <c r="P14" t="s">
        <v>74</v>
      </c>
      <c r="Q14" t="s">
        <v>196</v>
      </c>
      <c r="R14">
        <v>4</v>
      </c>
      <c r="S14">
        <v>25000</v>
      </c>
      <c r="T14">
        <v>20</v>
      </c>
      <c r="U14">
        <v>80000</v>
      </c>
      <c r="V14" t="str">
        <f>IF(Table1[[#This Row],[Sales]]&lt;=10000,"Low",IF(Table1[[#This Row],[Sales]]&gt;=10000 &amp; Table1[[#This Row],[Sales]]&lt;=25000,"Medium","High"))</f>
        <v>High</v>
      </c>
      <c r="W14">
        <v>26898.61</v>
      </c>
      <c r="X14">
        <f>Table1[[#This Row],[Profit]]/Table1[[#This Row],[Sales]]</f>
        <v>0.33623262500000001</v>
      </c>
      <c r="Y14" t="s">
        <v>30</v>
      </c>
      <c r="Z14" t="s">
        <v>31</v>
      </c>
      <c r="AA14">
        <v>4</v>
      </c>
      <c r="AB14" t="s">
        <v>42</v>
      </c>
    </row>
    <row r="15" spans="1:28" x14ac:dyDescent="0.35">
      <c r="A15" t="s">
        <v>643</v>
      </c>
      <c r="B15" s="1">
        <v>45679</v>
      </c>
      <c r="C15" s="1" t="str">
        <f>TEXT(Table1[[#This Row],[Order_Date]],"yyyy")</f>
        <v>2025</v>
      </c>
      <c r="D15" s="3">
        <f>MONTH(Table1[[#This Row],[Order_Date]])</f>
        <v>1</v>
      </c>
      <c r="E15" t="str">
        <f>TEXT(Table1[[#This Row],[Order_Date]],"mmm")</f>
        <v>Jan</v>
      </c>
      <c r="F15" s="1">
        <v>45681</v>
      </c>
      <c r="G15">
        <f>(Table1[[#This Row],[Ship_Date]]-Table1[[#This Row],[Order_Date]])</f>
        <v>2</v>
      </c>
      <c r="H15" t="s">
        <v>644</v>
      </c>
      <c r="I15" t="s">
        <v>645</v>
      </c>
      <c r="J15" t="s">
        <v>52</v>
      </c>
      <c r="K15">
        <v>41</v>
      </c>
      <c r="L15" t="str">
        <f>IF(Table1[[#This Row],[Age]]&lt;=20,"Teen",IF(Table1[[#This Row],[Age]]&gt;=21 &amp; Table1[[#This Row],[Age]]&lt;=50,"Adult","Senior"))</f>
        <v>Senior</v>
      </c>
      <c r="M15" t="s">
        <v>116</v>
      </c>
      <c r="N15" t="s">
        <v>117</v>
      </c>
      <c r="O15" t="s">
        <v>86</v>
      </c>
      <c r="P15" t="s">
        <v>39</v>
      </c>
      <c r="Q15" t="s">
        <v>118</v>
      </c>
      <c r="R15">
        <v>8</v>
      </c>
      <c r="S15">
        <v>4000</v>
      </c>
      <c r="T15">
        <v>25</v>
      </c>
      <c r="U15">
        <v>24000</v>
      </c>
      <c r="V15" t="str">
        <f>IF(Table1[[#This Row],[Sales]]&lt;=10000,"Low",IF(Table1[[#This Row],[Sales]]&gt;=10000 &amp; Table1[[#This Row],[Sales]]&lt;=25000,"Medium","High"))</f>
        <v>High</v>
      </c>
      <c r="W15">
        <v>6702.02</v>
      </c>
      <c r="X15">
        <f>Table1[[#This Row],[Profit]]/Table1[[#This Row],[Sales]]</f>
        <v>0.27925083333333334</v>
      </c>
      <c r="Y15" t="s">
        <v>30</v>
      </c>
      <c r="Z15" t="s">
        <v>31</v>
      </c>
      <c r="AA15">
        <v>1</v>
      </c>
      <c r="AB15" t="s">
        <v>42</v>
      </c>
    </row>
    <row r="16" spans="1:28" x14ac:dyDescent="0.35">
      <c r="A16" t="s">
        <v>658</v>
      </c>
      <c r="B16" s="1">
        <v>45684</v>
      </c>
      <c r="C16" s="1" t="str">
        <f>TEXT(Table1[[#This Row],[Order_Date]],"yyyy")</f>
        <v>2025</v>
      </c>
      <c r="D16" s="3">
        <f>MONTH(Table1[[#This Row],[Order_Date]])</f>
        <v>1</v>
      </c>
      <c r="E16" t="str">
        <f>TEXT(Table1[[#This Row],[Order_Date]],"mmm")</f>
        <v>Jan</v>
      </c>
      <c r="F16" s="1">
        <v>45689</v>
      </c>
      <c r="G16">
        <f>(Table1[[#This Row],[Ship_Date]]-Table1[[#This Row],[Order_Date]])</f>
        <v>5</v>
      </c>
      <c r="H16" t="s">
        <v>659</v>
      </c>
      <c r="I16" t="s">
        <v>660</v>
      </c>
      <c r="J16" t="s">
        <v>24</v>
      </c>
      <c r="K16">
        <v>38</v>
      </c>
      <c r="L16" t="str">
        <f>IF(Table1[[#This Row],[Age]]&lt;=20,"Teen",IF(Table1[[#This Row],[Age]]&gt;=21 &amp; Table1[[#This Row],[Age]]&lt;=50,"Adult","Senior"))</f>
        <v>Senior</v>
      </c>
      <c r="M16" t="s">
        <v>116</v>
      </c>
      <c r="N16" t="s">
        <v>117</v>
      </c>
      <c r="O16" t="s">
        <v>86</v>
      </c>
      <c r="P16" t="s">
        <v>28</v>
      </c>
      <c r="Q16" t="s">
        <v>103</v>
      </c>
      <c r="R16">
        <v>3</v>
      </c>
      <c r="S16">
        <v>25000</v>
      </c>
      <c r="T16">
        <v>25</v>
      </c>
      <c r="U16">
        <v>56250</v>
      </c>
      <c r="V16" t="str">
        <f>IF(Table1[[#This Row],[Sales]]&lt;=10000,"Low",IF(Table1[[#This Row],[Sales]]&gt;=10000 &amp; Table1[[#This Row],[Sales]]&lt;=25000,"Medium","High"))</f>
        <v>High</v>
      </c>
      <c r="W16">
        <v>9150.98</v>
      </c>
      <c r="X16">
        <f>Table1[[#This Row],[Profit]]/Table1[[#This Row],[Sales]]</f>
        <v>0.16268408888888888</v>
      </c>
      <c r="Y16" t="s">
        <v>58</v>
      </c>
      <c r="Z16" t="s">
        <v>31</v>
      </c>
      <c r="AA16">
        <v>1</v>
      </c>
      <c r="AB16" t="s">
        <v>42</v>
      </c>
    </row>
    <row r="17" spans="1:28" x14ac:dyDescent="0.35">
      <c r="A17" t="s">
        <v>664</v>
      </c>
      <c r="B17" s="1">
        <v>46049</v>
      </c>
      <c r="C17" s="1" t="str">
        <f>TEXT(Table1[[#This Row],[Order_Date]],"yyyy")</f>
        <v>2026</v>
      </c>
      <c r="D17" s="3">
        <f>MONTH(Table1[[#This Row],[Order_Date]])</f>
        <v>1</v>
      </c>
      <c r="E17" t="str">
        <f>TEXT(Table1[[#This Row],[Order_Date]],"mmm")</f>
        <v>Jan</v>
      </c>
      <c r="F17" s="1">
        <v>46056</v>
      </c>
      <c r="G17">
        <f>(Table1[[#This Row],[Ship_Date]]-Table1[[#This Row],[Order_Date]])</f>
        <v>7</v>
      </c>
      <c r="H17" t="s">
        <v>665</v>
      </c>
      <c r="I17" t="s">
        <v>666</v>
      </c>
      <c r="J17" t="s">
        <v>52</v>
      </c>
      <c r="K17">
        <v>19</v>
      </c>
      <c r="L17" t="str">
        <f>IF(Table1[[#This Row],[Age]]&lt;=20,"Teen",IF(Table1[[#This Row],[Age]]&gt;=21 &amp; Table1[[#This Row],[Age]]&lt;=50,"Adult","Senior"))</f>
        <v>Teen</v>
      </c>
      <c r="M17" t="s">
        <v>63</v>
      </c>
      <c r="N17" t="s">
        <v>64</v>
      </c>
      <c r="O17" t="s">
        <v>55</v>
      </c>
      <c r="P17" t="s">
        <v>47</v>
      </c>
      <c r="Q17" t="s">
        <v>185</v>
      </c>
      <c r="R17">
        <v>8</v>
      </c>
      <c r="S17">
        <v>4500</v>
      </c>
      <c r="T17">
        <v>5</v>
      </c>
      <c r="U17">
        <v>34200</v>
      </c>
      <c r="V17" t="str">
        <f>IF(Table1[[#This Row],[Sales]]&lt;=10000,"Low",IF(Table1[[#This Row],[Sales]]&gt;=10000 &amp; Table1[[#This Row],[Sales]]&lt;=25000,"Medium","High"))</f>
        <v>High</v>
      </c>
      <c r="W17">
        <v>11130.94</v>
      </c>
      <c r="X17">
        <f>Table1[[#This Row],[Profit]]/Table1[[#This Row],[Sales]]</f>
        <v>0.32546608187134507</v>
      </c>
      <c r="Y17" t="s">
        <v>58</v>
      </c>
      <c r="Z17" t="s">
        <v>41</v>
      </c>
      <c r="AA17">
        <v>4</v>
      </c>
      <c r="AB17" t="s">
        <v>42</v>
      </c>
    </row>
    <row r="18" spans="1:28" x14ac:dyDescent="0.35">
      <c r="A18" t="s">
        <v>706</v>
      </c>
      <c r="B18" s="1">
        <v>45680</v>
      </c>
      <c r="C18" s="1" t="str">
        <f>TEXT(Table1[[#This Row],[Order_Date]],"yyyy")</f>
        <v>2025</v>
      </c>
      <c r="D18" s="3">
        <f>MONTH(Table1[[#This Row],[Order_Date]])</f>
        <v>1</v>
      </c>
      <c r="E18" t="str">
        <f>TEXT(Table1[[#This Row],[Order_Date]],"mmm")</f>
        <v>Jan</v>
      </c>
      <c r="F18" s="1">
        <v>45681</v>
      </c>
      <c r="G18">
        <f>(Table1[[#This Row],[Ship_Date]]-Table1[[#This Row],[Order_Date]])</f>
        <v>1</v>
      </c>
      <c r="H18" t="s">
        <v>707</v>
      </c>
      <c r="I18" t="s">
        <v>708</v>
      </c>
      <c r="J18" t="s">
        <v>24</v>
      </c>
      <c r="K18">
        <v>63</v>
      </c>
      <c r="L18" t="str">
        <f>IF(Table1[[#This Row],[Age]]&lt;=20,"Teen",IF(Table1[[#This Row],[Age]]&gt;=21 &amp; Table1[[#This Row],[Age]]&lt;=50,"Adult","Senior"))</f>
        <v>Senior</v>
      </c>
      <c r="M18" t="s">
        <v>107</v>
      </c>
      <c r="N18" t="s">
        <v>108</v>
      </c>
      <c r="O18" t="s">
        <v>86</v>
      </c>
      <c r="P18" t="s">
        <v>74</v>
      </c>
      <c r="Q18" t="s">
        <v>75</v>
      </c>
      <c r="R18">
        <v>2</v>
      </c>
      <c r="S18">
        <v>2000</v>
      </c>
      <c r="T18">
        <v>25</v>
      </c>
      <c r="U18">
        <v>3000</v>
      </c>
      <c r="V18" t="str">
        <f>IF(Table1[[#This Row],[Sales]]&lt;=10000,"Low",IF(Table1[[#This Row],[Sales]]&gt;=10000 &amp; Table1[[#This Row],[Sales]]&lt;=25000,"Medium","High"))</f>
        <v>Low</v>
      </c>
      <c r="W18">
        <v>509.95</v>
      </c>
      <c r="X18">
        <f>Table1[[#This Row],[Profit]]/Table1[[#This Row],[Sales]]</f>
        <v>0.16998333333333332</v>
      </c>
      <c r="Y18" t="s">
        <v>58</v>
      </c>
      <c r="Z18" t="s">
        <v>31</v>
      </c>
      <c r="AA18">
        <v>2</v>
      </c>
      <c r="AB18" t="s">
        <v>42</v>
      </c>
    </row>
    <row r="19" spans="1:28" x14ac:dyDescent="0.35">
      <c r="A19" t="s">
        <v>733</v>
      </c>
      <c r="B19" s="1">
        <v>45666</v>
      </c>
      <c r="C19" s="1" t="str">
        <f>TEXT(Table1[[#This Row],[Order_Date]],"yyyy")</f>
        <v>2025</v>
      </c>
      <c r="D19" s="3">
        <f>MONTH(Table1[[#This Row],[Order_Date]])</f>
        <v>1</v>
      </c>
      <c r="E19" t="str">
        <f>TEXT(Table1[[#This Row],[Order_Date]],"mmm")</f>
        <v>Jan</v>
      </c>
      <c r="F19" s="1">
        <v>45668</v>
      </c>
      <c r="G19">
        <f>(Table1[[#This Row],[Ship_Date]]-Table1[[#This Row],[Order_Date]])</f>
        <v>2</v>
      </c>
      <c r="H19" t="s">
        <v>734</v>
      </c>
      <c r="I19" t="s">
        <v>735</v>
      </c>
      <c r="J19" t="s">
        <v>24</v>
      </c>
      <c r="K19">
        <v>65</v>
      </c>
      <c r="L19" t="str">
        <f>IF(Table1[[#This Row],[Age]]&lt;=20,"Teen",IF(Table1[[#This Row],[Age]]&gt;=21 &amp; Table1[[#This Row],[Age]]&lt;=50,"Adult","Senior"))</f>
        <v>Senior</v>
      </c>
      <c r="M19" t="s">
        <v>63</v>
      </c>
      <c r="N19" t="s">
        <v>64</v>
      </c>
      <c r="O19" t="s">
        <v>55</v>
      </c>
      <c r="P19" t="s">
        <v>28</v>
      </c>
      <c r="Q19" t="s">
        <v>65</v>
      </c>
      <c r="R19">
        <v>1</v>
      </c>
      <c r="S19">
        <v>30000</v>
      </c>
      <c r="T19">
        <v>15</v>
      </c>
      <c r="U19">
        <v>25500</v>
      </c>
      <c r="V19" t="str">
        <f>IF(Table1[[#This Row],[Sales]]&lt;=10000,"Low",IF(Table1[[#This Row],[Sales]]&gt;=10000 &amp; Table1[[#This Row],[Sales]]&lt;=25000,"Medium","High"))</f>
        <v>High</v>
      </c>
      <c r="W19">
        <v>9129.3700000000008</v>
      </c>
      <c r="X19">
        <f>Table1[[#This Row],[Profit]]/Table1[[#This Row],[Sales]]</f>
        <v>0.35801450980392158</v>
      </c>
      <c r="Y19" t="s">
        <v>93</v>
      </c>
      <c r="Z19" t="s">
        <v>31</v>
      </c>
      <c r="AA19">
        <v>1</v>
      </c>
      <c r="AB19" t="s">
        <v>42</v>
      </c>
    </row>
    <row r="20" spans="1:28" x14ac:dyDescent="0.35">
      <c r="A20" t="s">
        <v>766</v>
      </c>
      <c r="B20" s="1">
        <v>46047</v>
      </c>
      <c r="C20" s="1" t="str">
        <f>TEXT(Table1[[#This Row],[Order_Date]],"yyyy")</f>
        <v>2026</v>
      </c>
      <c r="D20" s="3">
        <f>MONTH(Table1[[#This Row],[Order_Date]])</f>
        <v>1</v>
      </c>
      <c r="E20" t="str">
        <f>TEXT(Table1[[#This Row],[Order_Date]],"mmm")</f>
        <v>Jan</v>
      </c>
      <c r="F20" s="1">
        <v>46052</v>
      </c>
      <c r="G20">
        <f>(Table1[[#This Row],[Ship_Date]]-Table1[[#This Row],[Order_Date]])</f>
        <v>5</v>
      </c>
      <c r="H20" t="s">
        <v>767</v>
      </c>
      <c r="I20" t="s">
        <v>768</v>
      </c>
      <c r="J20" t="s">
        <v>52</v>
      </c>
      <c r="K20">
        <v>40</v>
      </c>
      <c r="L20" t="str">
        <f>IF(Table1[[#This Row],[Age]]&lt;=20,"Teen",IF(Table1[[#This Row],[Age]]&gt;=21 &amp; Table1[[#This Row],[Age]]&lt;=50,"Adult","Senior"))</f>
        <v>Senior</v>
      </c>
      <c r="M20" t="s">
        <v>53</v>
      </c>
      <c r="N20" t="s">
        <v>54</v>
      </c>
      <c r="O20" t="s">
        <v>55</v>
      </c>
      <c r="P20" t="s">
        <v>28</v>
      </c>
      <c r="Q20" t="s">
        <v>29</v>
      </c>
      <c r="R20">
        <v>7</v>
      </c>
      <c r="S20">
        <v>15000</v>
      </c>
      <c r="T20">
        <v>20</v>
      </c>
      <c r="U20">
        <v>84000</v>
      </c>
      <c r="V20" t="str">
        <f>IF(Table1[[#This Row],[Sales]]&lt;=10000,"Low",IF(Table1[[#This Row],[Sales]]&gt;=10000 &amp; Table1[[#This Row],[Sales]]&lt;=25000,"Medium","High"))</f>
        <v>High</v>
      </c>
      <c r="W20">
        <v>17614.95</v>
      </c>
      <c r="X20">
        <f>Table1[[#This Row],[Profit]]/Table1[[#This Row],[Sales]]</f>
        <v>0.20970178571428572</v>
      </c>
      <c r="Y20" t="s">
        <v>93</v>
      </c>
      <c r="Z20" t="s">
        <v>31</v>
      </c>
      <c r="AA20">
        <v>2</v>
      </c>
      <c r="AB20" t="s">
        <v>32</v>
      </c>
    </row>
    <row r="21" spans="1:28" x14ac:dyDescent="0.35">
      <c r="A21" t="s">
        <v>790</v>
      </c>
      <c r="B21" s="1">
        <v>45682</v>
      </c>
      <c r="C21" s="1" t="str">
        <f>TEXT(Table1[[#This Row],[Order_Date]],"yyyy")</f>
        <v>2025</v>
      </c>
      <c r="D21" s="3">
        <f>MONTH(Table1[[#This Row],[Order_Date]])</f>
        <v>1</v>
      </c>
      <c r="E21" t="str">
        <f>TEXT(Table1[[#This Row],[Order_Date]],"mmm")</f>
        <v>Jan</v>
      </c>
      <c r="F21" s="1">
        <v>45687</v>
      </c>
      <c r="G21">
        <f>(Table1[[#This Row],[Ship_Date]]-Table1[[#This Row],[Order_Date]])</f>
        <v>5</v>
      </c>
      <c r="H21" t="s">
        <v>791</v>
      </c>
      <c r="I21" t="s">
        <v>792</v>
      </c>
      <c r="J21" t="s">
        <v>24</v>
      </c>
      <c r="K21">
        <v>41</v>
      </c>
      <c r="L21" t="str">
        <f>IF(Table1[[#This Row],[Age]]&lt;=20,"Teen",IF(Table1[[#This Row],[Age]]&gt;=21 &amp; Table1[[#This Row],[Age]]&lt;=50,"Adult","Senior"))</f>
        <v>Senior</v>
      </c>
      <c r="M21" t="s">
        <v>84</v>
      </c>
      <c r="N21" t="s">
        <v>85</v>
      </c>
      <c r="O21" t="s">
        <v>86</v>
      </c>
      <c r="P21" t="s">
        <v>47</v>
      </c>
      <c r="Q21" t="s">
        <v>69</v>
      </c>
      <c r="R21">
        <v>1</v>
      </c>
      <c r="S21">
        <v>800</v>
      </c>
      <c r="T21">
        <v>10</v>
      </c>
      <c r="U21">
        <v>720</v>
      </c>
      <c r="V21" t="str">
        <f>IF(Table1[[#This Row],[Sales]]&lt;=10000,"Low",IF(Table1[[#This Row],[Sales]]&gt;=10000 &amp; Table1[[#This Row],[Sales]]&lt;=25000,"Medium","High"))</f>
        <v>Low</v>
      </c>
      <c r="W21">
        <v>120.61</v>
      </c>
      <c r="X21">
        <f>Table1[[#This Row],[Profit]]/Table1[[#This Row],[Sales]]</f>
        <v>0.16751388888888888</v>
      </c>
      <c r="Y21" t="s">
        <v>30</v>
      </c>
      <c r="Z21" t="s">
        <v>41</v>
      </c>
      <c r="AA21">
        <v>3</v>
      </c>
      <c r="AB21" t="s">
        <v>42</v>
      </c>
    </row>
    <row r="22" spans="1:28" x14ac:dyDescent="0.35">
      <c r="A22" t="s">
        <v>802</v>
      </c>
      <c r="B22" s="1">
        <v>45678</v>
      </c>
      <c r="C22" s="1" t="str">
        <f>TEXT(Table1[[#This Row],[Order_Date]],"yyyy")</f>
        <v>2025</v>
      </c>
      <c r="D22" s="3">
        <f>MONTH(Table1[[#This Row],[Order_Date]])</f>
        <v>1</v>
      </c>
      <c r="E22" t="str">
        <f>TEXT(Table1[[#This Row],[Order_Date]],"mmm")</f>
        <v>Jan</v>
      </c>
      <c r="F22" s="1">
        <v>45679</v>
      </c>
      <c r="G22">
        <f>(Table1[[#This Row],[Ship_Date]]-Table1[[#This Row],[Order_Date]])</f>
        <v>1</v>
      </c>
      <c r="H22" t="s">
        <v>803</v>
      </c>
      <c r="I22" t="s">
        <v>804</v>
      </c>
      <c r="J22" t="s">
        <v>24</v>
      </c>
      <c r="K22">
        <v>51</v>
      </c>
      <c r="L22" t="str">
        <f>IF(Table1[[#This Row],[Age]]&lt;=20,"Teen",IF(Table1[[#This Row],[Age]]&gt;=21 &amp; Table1[[#This Row],[Age]]&lt;=50,"Adult","Senior"))</f>
        <v>Senior</v>
      </c>
      <c r="M22" t="s">
        <v>116</v>
      </c>
      <c r="N22" t="s">
        <v>117</v>
      </c>
      <c r="O22" t="s">
        <v>86</v>
      </c>
      <c r="P22" t="s">
        <v>56</v>
      </c>
      <c r="Q22" t="s">
        <v>168</v>
      </c>
      <c r="R22">
        <v>8</v>
      </c>
      <c r="S22">
        <v>1200</v>
      </c>
      <c r="T22">
        <v>10</v>
      </c>
      <c r="U22">
        <v>8640</v>
      </c>
      <c r="V22" t="str">
        <f>IF(Table1[[#This Row],[Sales]]&lt;=10000,"Low",IF(Table1[[#This Row],[Sales]]&gt;=10000 &amp; Table1[[#This Row],[Sales]]&lt;=25000,"Medium","High"))</f>
        <v>Low</v>
      </c>
      <c r="W22">
        <v>1548.85</v>
      </c>
      <c r="X22">
        <f>Table1[[#This Row],[Profit]]/Table1[[#This Row],[Sales]]</f>
        <v>0.17926504629629628</v>
      </c>
      <c r="Y22" t="s">
        <v>58</v>
      </c>
      <c r="Z22" t="s">
        <v>59</v>
      </c>
      <c r="AA22">
        <v>3</v>
      </c>
      <c r="AB22" t="s">
        <v>42</v>
      </c>
    </row>
    <row r="23" spans="1:28" x14ac:dyDescent="0.35">
      <c r="A23" t="s">
        <v>807</v>
      </c>
      <c r="B23" s="1">
        <v>45671</v>
      </c>
      <c r="C23" s="1" t="str">
        <f>TEXT(Table1[[#This Row],[Order_Date]],"yyyy")</f>
        <v>2025</v>
      </c>
      <c r="D23" s="3">
        <f>MONTH(Table1[[#This Row],[Order_Date]])</f>
        <v>1</v>
      </c>
      <c r="E23" t="str">
        <f>TEXT(Table1[[#This Row],[Order_Date]],"mmm")</f>
        <v>Jan</v>
      </c>
      <c r="F23" s="1">
        <v>45676</v>
      </c>
      <c r="G23">
        <f>(Table1[[#This Row],[Ship_Date]]-Table1[[#This Row],[Order_Date]])</f>
        <v>5</v>
      </c>
      <c r="H23" t="s">
        <v>808</v>
      </c>
      <c r="I23" t="s">
        <v>809</v>
      </c>
      <c r="J23" t="s">
        <v>24</v>
      </c>
      <c r="K23">
        <v>18</v>
      </c>
      <c r="L23" t="str">
        <f>IF(Table1[[#This Row],[Age]]&lt;=20,"Teen",IF(Table1[[#This Row],[Age]]&gt;=21 &amp; Table1[[#This Row],[Age]]&lt;=50,"Adult","Senior"))</f>
        <v>Teen</v>
      </c>
      <c r="M23" t="s">
        <v>46</v>
      </c>
      <c r="N23" t="s">
        <v>46</v>
      </c>
      <c r="O23" t="s">
        <v>38</v>
      </c>
      <c r="P23" t="s">
        <v>74</v>
      </c>
      <c r="Q23" t="s">
        <v>196</v>
      </c>
      <c r="R23">
        <v>6</v>
      </c>
      <c r="S23">
        <v>25000</v>
      </c>
      <c r="T23">
        <v>25</v>
      </c>
      <c r="U23">
        <v>112500</v>
      </c>
      <c r="V23" t="str">
        <f>IF(Table1[[#This Row],[Sales]]&lt;=10000,"Low",IF(Table1[[#This Row],[Sales]]&gt;=10000 &amp; Table1[[#This Row],[Sales]]&lt;=25000,"Medium","High"))</f>
        <v>High</v>
      </c>
      <c r="W23">
        <v>17566.77</v>
      </c>
      <c r="X23">
        <f>Table1[[#This Row],[Profit]]/Table1[[#This Row],[Sales]]</f>
        <v>0.15614906666666667</v>
      </c>
      <c r="Y23" t="s">
        <v>93</v>
      </c>
      <c r="Z23" t="s">
        <v>41</v>
      </c>
      <c r="AA23">
        <v>1</v>
      </c>
      <c r="AB23" t="s">
        <v>42</v>
      </c>
    </row>
    <row r="24" spans="1:28" x14ac:dyDescent="0.35">
      <c r="A24" t="s">
        <v>840</v>
      </c>
      <c r="B24" s="1">
        <v>46030</v>
      </c>
      <c r="C24" s="1" t="str">
        <f>TEXT(Table1[[#This Row],[Order_Date]],"yyyy")</f>
        <v>2026</v>
      </c>
      <c r="D24" s="3">
        <f>MONTH(Table1[[#This Row],[Order_Date]])</f>
        <v>1</v>
      </c>
      <c r="E24" t="str">
        <f>TEXT(Table1[[#This Row],[Order_Date]],"mmm")</f>
        <v>Jan</v>
      </c>
      <c r="F24" s="1">
        <v>46032</v>
      </c>
      <c r="G24">
        <f>(Table1[[#This Row],[Ship_Date]]-Table1[[#This Row],[Order_Date]])</f>
        <v>2</v>
      </c>
      <c r="H24" t="s">
        <v>841</v>
      </c>
      <c r="I24" t="s">
        <v>842</v>
      </c>
      <c r="J24" t="s">
        <v>24</v>
      </c>
      <c r="K24">
        <v>42</v>
      </c>
      <c r="L24" t="str">
        <f>IF(Table1[[#This Row],[Age]]&lt;=20,"Teen",IF(Table1[[#This Row],[Age]]&gt;=21 &amp; Table1[[#This Row],[Age]]&lt;=50,"Adult","Senior"))</f>
        <v>Senior</v>
      </c>
      <c r="M24" t="s">
        <v>53</v>
      </c>
      <c r="N24" t="s">
        <v>54</v>
      </c>
      <c r="O24" t="s">
        <v>55</v>
      </c>
      <c r="P24" t="s">
        <v>47</v>
      </c>
      <c r="Q24" t="s">
        <v>185</v>
      </c>
      <c r="R24">
        <v>8</v>
      </c>
      <c r="S24">
        <v>4500</v>
      </c>
      <c r="T24">
        <v>10</v>
      </c>
      <c r="U24">
        <v>32400</v>
      </c>
      <c r="V24" t="str">
        <f>IF(Table1[[#This Row],[Sales]]&lt;=10000,"Low",IF(Table1[[#This Row],[Sales]]&gt;=10000 &amp; Table1[[#This Row],[Sales]]&lt;=25000,"Medium","High"))</f>
        <v>High</v>
      </c>
      <c r="W24">
        <v>4230.24</v>
      </c>
      <c r="X24">
        <f>Table1[[#This Row],[Profit]]/Table1[[#This Row],[Sales]]</f>
        <v>0.13056296296296296</v>
      </c>
      <c r="Y24" t="s">
        <v>30</v>
      </c>
      <c r="Z24" t="s">
        <v>31</v>
      </c>
      <c r="AA24">
        <v>5</v>
      </c>
      <c r="AB24" t="s">
        <v>42</v>
      </c>
    </row>
    <row r="25" spans="1:28" x14ac:dyDescent="0.35">
      <c r="A25" t="s">
        <v>843</v>
      </c>
      <c r="B25" s="1">
        <v>46042</v>
      </c>
      <c r="C25" s="1" t="str">
        <f>TEXT(Table1[[#This Row],[Order_Date]],"yyyy")</f>
        <v>2026</v>
      </c>
      <c r="D25" s="3">
        <f>MONTH(Table1[[#This Row],[Order_Date]])</f>
        <v>1</v>
      </c>
      <c r="E25" t="str">
        <f>TEXT(Table1[[#This Row],[Order_Date]],"mmm")</f>
        <v>Jan</v>
      </c>
      <c r="F25" s="1">
        <v>46043</v>
      </c>
      <c r="G25">
        <f>(Table1[[#This Row],[Ship_Date]]-Table1[[#This Row],[Order_Date]])</f>
        <v>1</v>
      </c>
      <c r="H25" t="s">
        <v>844</v>
      </c>
      <c r="I25" t="s">
        <v>845</v>
      </c>
      <c r="J25" t="s">
        <v>24</v>
      </c>
      <c r="K25">
        <v>19</v>
      </c>
      <c r="L25" t="str">
        <f>IF(Table1[[#This Row],[Age]]&lt;=20,"Teen",IF(Table1[[#This Row],[Age]]&gt;=21 &amp; Table1[[#This Row],[Age]]&lt;=50,"Adult","Senior"))</f>
        <v>Teen</v>
      </c>
      <c r="M25" t="s">
        <v>25</v>
      </c>
      <c r="N25" t="s">
        <v>26</v>
      </c>
      <c r="O25" t="s">
        <v>27</v>
      </c>
      <c r="P25" t="s">
        <v>74</v>
      </c>
      <c r="Q25" t="s">
        <v>109</v>
      </c>
      <c r="R25">
        <v>6</v>
      </c>
      <c r="S25">
        <v>40000</v>
      </c>
      <c r="T25">
        <v>20</v>
      </c>
      <c r="U25">
        <v>192000</v>
      </c>
      <c r="V25" t="str">
        <f>IF(Table1[[#This Row],[Sales]]&lt;=10000,"Low",IF(Table1[[#This Row],[Sales]]&gt;=10000 &amp; Table1[[#This Row],[Sales]]&lt;=25000,"Medium","High"))</f>
        <v>High</v>
      </c>
      <c r="W25">
        <v>19226.490000000002</v>
      </c>
      <c r="X25">
        <f>Table1[[#This Row],[Profit]]/Table1[[#This Row],[Sales]]</f>
        <v>0.10013796875000001</v>
      </c>
      <c r="Y25" t="s">
        <v>58</v>
      </c>
      <c r="Z25" t="s">
        <v>31</v>
      </c>
      <c r="AA25">
        <v>2</v>
      </c>
      <c r="AB25" t="s">
        <v>42</v>
      </c>
    </row>
    <row r="26" spans="1:28" x14ac:dyDescent="0.35">
      <c r="A26" t="s">
        <v>861</v>
      </c>
      <c r="B26" s="1">
        <v>45674</v>
      </c>
      <c r="C26" s="1" t="str">
        <f>TEXT(Table1[[#This Row],[Order_Date]],"yyyy")</f>
        <v>2025</v>
      </c>
      <c r="D26" s="3">
        <f>MONTH(Table1[[#This Row],[Order_Date]])</f>
        <v>1</v>
      </c>
      <c r="E26" t="str">
        <f>TEXT(Table1[[#This Row],[Order_Date]],"mmm")</f>
        <v>Jan</v>
      </c>
      <c r="F26" s="1">
        <v>45679</v>
      </c>
      <c r="G26">
        <f>(Table1[[#This Row],[Ship_Date]]-Table1[[#This Row],[Order_Date]])</f>
        <v>5</v>
      </c>
      <c r="H26" t="s">
        <v>862</v>
      </c>
      <c r="I26" t="s">
        <v>863</v>
      </c>
      <c r="J26" t="s">
        <v>52</v>
      </c>
      <c r="K26">
        <v>37</v>
      </c>
      <c r="L26" t="str">
        <f>IF(Table1[[#This Row],[Age]]&lt;=20,"Teen",IF(Table1[[#This Row],[Age]]&gt;=21 &amp; Table1[[#This Row],[Age]]&lt;=50,"Adult","Senior"))</f>
        <v>Senior</v>
      </c>
      <c r="M26" t="s">
        <v>53</v>
      </c>
      <c r="N26" t="s">
        <v>54</v>
      </c>
      <c r="O26" t="s">
        <v>55</v>
      </c>
      <c r="P26" t="s">
        <v>47</v>
      </c>
      <c r="Q26" t="s">
        <v>164</v>
      </c>
      <c r="R26">
        <v>3</v>
      </c>
      <c r="S26">
        <v>1800</v>
      </c>
      <c r="T26">
        <v>25</v>
      </c>
      <c r="U26">
        <v>4050</v>
      </c>
      <c r="V26" t="str">
        <f>IF(Table1[[#This Row],[Sales]]&lt;=10000,"Low",IF(Table1[[#This Row],[Sales]]&gt;=10000 &amp; Table1[[#This Row],[Sales]]&lt;=25000,"Medium","High"))</f>
        <v>Low</v>
      </c>
      <c r="W26">
        <v>1819.95</v>
      </c>
      <c r="X26">
        <f>Table1[[#This Row],[Profit]]/Table1[[#This Row],[Sales]]</f>
        <v>0.44937037037037036</v>
      </c>
      <c r="Y26" t="s">
        <v>58</v>
      </c>
      <c r="Z26" t="s">
        <v>31</v>
      </c>
      <c r="AA26">
        <v>5</v>
      </c>
      <c r="AB26" t="s">
        <v>42</v>
      </c>
    </row>
    <row r="27" spans="1:28" x14ac:dyDescent="0.35">
      <c r="A27" t="s">
        <v>893</v>
      </c>
      <c r="B27" s="1">
        <v>46050</v>
      </c>
      <c r="C27" s="1" t="str">
        <f>TEXT(Table1[[#This Row],[Order_Date]],"yyyy")</f>
        <v>2026</v>
      </c>
      <c r="D27" s="3">
        <f>MONTH(Table1[[#This Row],[Order_Date]])</f>
        <v>1</v>
      </c>
      <c r="E27" t="str">
        <f>TEXT(Table1[[#This Row],[Order_Date]],"mmm")</f>
        <v>Jan</v>
      </c>
      <c r="F27" s="1">
        <v>46056</v>
      </c>
      <c r="G27">
        <f>(Table1[[#This Row],[Ship_Date]]-Table1[[#This Row],[Order_Date]])</f>
        <v>6</v>
      </c>
      <c r="H27" t="s">
        <v>894</v>
      </c>
      <c r="I27" t="s">
        <v>895</v>
      </c>
      <c r="J27" t="s">
        <v>24</v>
      </c>
      <c r="K27">
        <v>48</v>
      </c>
      <c r="L27" t="str">
        <f>IF(Table1[[#This Row],[Age]]&lt;=20,"Teen",IF(Table1[[#This Row],[Age]]&gt;=21 &amp; Table1[[#This Row],[Age]]&lt;=50,"Adult","Senior"))</f>
        <v>Senior</v>
      </c>
      <c r="M27" t="s">
        <v>25</v>
      </c>
      <c r="N27" t="s">
        <v>26</v>
      </c>
      <c r="O27" t="s">
        <v>27</v>
      </c>
      <c r="P27" t="s">
        <v>74</v>
      </c>
      <c r="Q27" t="s">
        <v>109</v>
      </c>
      <c r="R27">
        <v>1</v>
      </c>
      <c r="S27">
        <v>40000</v>
      </c>
      <c r="T27">
        <v>20</v>
      </c>
      <c r="U27">
        <v>32000</v>
      </c>
      <c r="V27" t="str">
        <f>IF(Table1[[#This Row],[Sales]]&lt;=10000,"Low",IF(Table1[[#This Row],[Sales]]&gt;=10000 &amp; Table1[[#This Row],[Sales]]&lt;=25000,"Medium","High"))</f>
        <v>High</v>
      </c>
      <c r="W27">
        <v>8002.34</v>
      </c>
      <c r="X27">
        <f>Table1[[#This Row],[Profit]]/Table1[[#This Row],[Sales]]</f>
        <v>0.25007312500000001</v>
      </c>
      <c r="Y27" t="s">
        <v>58</v>
      </c>
      <c r="Z27" t="s">
        <v>41</v>
      </c>
      <c r="AA27">
        <v>5</v>
      </c>
      <c r="AB27" t="s">
        <v>42</v>
      </c>
    </row>
    <row r="28" spans="1:28" x14ac:dyDescent="0.35">
      <c r="A28" t="s">
        <v>970</v>
      </c>
      <c r="B28" s="1">
        <v>46025</v>
      </c>
      <c r="C28" s="1" t="str">
        <f>TEXT(Table1[[#This Row],[Order_Date]],"yyyy")</f>
        <v>2026</v>
      </c>
      <c r="D28" s="3">
        <f>MONTH(Table1[[#This Row],[Order_Date]])</f>
        <v>1</v>
      </c>
      <c r="E28" t="str">
        <f>TEXT(Table1[[#This Row],[Order_Date]],"mmm")</f>
        <v>Jan</v>
      </c>
      <c r="F28" s="1">
        <v>46032</v>
      </c>
      <c r="G28">
        <f>(Table1[[#This Row],[Ship_Date]]-Table1[[#This Row],[Order_Date]])</f>
        <v>7</v>
      </c>
      <c r="H28" t="s">
        <v>971</v>
      </c>
      <c r="I28" t="s">
        <v>972</v>
      </c>
      <c r="J28" t="s">
        <v>24</v>
      </c>
      <c r="K28">
        <v>56</v>
      </c>
      <c r="L28" t="str">
        <f>IF(Table1[[#This Row],[Age]]&lt;=20,"Teen",IF(Table1[[#This Row],[Age]]&gt;=21 &amp; Table1[[#This Row],[Age]]&lt;=50,"Adult","Senior"))</f>
        <v>Senior</v>
      </c>
      <c r="M28" t="s">
        <v>116</v>
      </c>
      <c r="N28" t="s">
        <v>117</v>
      </c>
      <c r="O28" t="s">
        <v>86</v>
      </c>
      <c r="P28" t="s">
        <v>74</v>
      </c>
      <c r="Q28" t="s">
        <v>132</v>
      </c>
      <c r="R28">
        <v>1</v>
      </c>
      <c r="S28">
        <v>55000</v>
      </c>
      <c r="T28">
        <v>25</v>
      </c>
      <c r="U28">
        <v>41250</v>
      </c>
      <c r="V28" t="str">
        <f>IF(Table1[[#This Row],[Sales]]&lt;=10000,"Low",IF(Table1[[#This Row],[Sales]]&gt;=10000 &amp; Table1[[#This Row],[Sales]]&lt;=25000,"Medium","High"))</f>
        <v>High</v>
      </c>
      <c r="W28">
        <v>16890.78</v>
      </c>
      <c r="X28">
        <f>Table1[[#This Row],[Profit]]/Table1[[#This Row],[Sales]]</f>
        <v>0.40947345454545453</v>
      </c>
      <c r="Y28" t="s">
        <v>58</v>
      </c>
      <c r="Z28" t="s">
        <v>59</v>
      </c>
      <c r="AA28">
        <v>4</v>
      </c>
      <c r="AB28" t="s">
        <v>42</v>
      </c>
    </row>
    <row r="29" spans="1:28" x14ac:dyDescent="0.35">
      <c r="A29" t="s">
        <v>979</v>
      </c>
      <c r="B29" s="1">
        <v>45675</v>
      </c>
      <c r="C29" s="1" t="str">
        <f>TEXT(Table1[[#This Row],[Order_Date]],"yyyy")</f>
        <v>2025</v>
      </c>
      <c r="D29" s="3">
        <f>MONTH(Table1[[#This Row],[Order_Date]])</f>
        <v>1</v>
      </c>
      <c r="E29" t="str">
        <f>TEXT(Table1[[#This Row],[Order_Date]],"mmm")</f>
        <v>Jan</v>
      </c>
      <c r="F29" s="1">
        <v>45682</v>
      </c>
      <c r="G29">
        <f>(Table1[[#This Row],[Ship_Date]]-Table1[[#This Row],[Order_Date]])</f>
        <v>7</v>
      </c>
      <c r="H29" t="s">
        <v>980</v>
      </c>
      <c r="I29" t="s">
        <v>981</v>
      </c>
      <c r="J29" t="s">
        <v>24</v>
      </c>
      <c r="K29">
        <v>40</v>
      </c>
      <c r="L29" t="str">
        <f>IF(Table1[[#This Row],[Age]]&lt;=20,"Teen",IF(Table1[[#This Row],[Age]]&gt;=21 &amp; Table1[[#This Row],[Age]]&lt;=50,"Adult","Senior"))</f>
        <v>Senior</v>
      </c>
      <c r="M29" t="s">
        <v>53</v>
      </c>
      <c r="N29" t="s">
        <v>54</v>
      </c>
      <c r="O29" t="s">
        <v>55</v>
      </c>
      <c r="P29" t="s">
        <v>56</v>
      </c>
      <c r="Q29" t="s">
        <v>125</v>
      </c>
      <c r="R29">
        <v>3</v>
      </c>
      <c r="S29">
        <v>450</v>
      </c>
      <c r="T29">
        <v>0</v>
      </c>
      <c r="U29">
        <v>1350</v>
      </c>
      <c r="V29" t="str">
        <f>IF(Table1[[#This Row],[Sales]]&lt;=10000,"Low",IF(Table1[[#This Row],[Sales]]&gt;=10000 &amp; Table1[[#This Row],[Sales]]&lt;=25000,"Medium","High"))</f>
        <v>Low</v>
      </c>
      <c r="W29">
        <v>348.5</v>
      </c>
      <c r="X29">
        <f>Table1[[#This Row],[Profit]]/Table1[[#This Row],[Sales]]</f>
        <v>0.25814814814814813</v>
      </c>
      <c r="Y29" t="s">
        <v>30</v>
      </c>
      <c r="Z29" t="s">
        <v>59</v>
      </c>
      <c r="AA29">
        <v>2</v>
      </c>
      <c r="AB29" t="s">
        <v>42</v>
      </c>
    </row>
    <row r="30" spans="1:28" x14ac:dyDescent="0.35">
      <c r="A30" t="s">
        <v>1000</v>
      </c>
      <c r="B30" s="1">
        <v>46041</v>
      </c>
      <c r="C30" s="1" t="str">
        <f>TEXT(Table1[[#This Row],[Order_Date]],"yyyy")</f>
        <v>2026</v>
      </c>
      <c r="D30" s="3">
        <f>MONTH(Table1[[#This Row],[Order_Date]])</f>
        <v>1</v>
      </c>
      <c r="E30" t="str">
        <f>TEXT(Table1[[#This Row],[Order_Date]],"mmm")</f>
        <v>Jan</v>
      </c>
      <c r="F30" s="1">
        <v>46048</v>
      </c>
      <c r="G30">
        <f>(Table1[[#This Row],[Ship_Date]]-Table1[[#This Row],[Order_Date]])</f>
        <v>7</v>
      </c>
      <c r="H30" t="s">
        <v>1001</v>
      </c>
      <c r="I30" t="s">
        <v>1002</v>
      </c>
      <c r="J30" t="s">
        <v>52</v>
      </c>
      <c r="K30">
        <v>51</v>
      </c>
      <c r="L30" t="str">
        <f>IF(Table1[[#This Row],[Age]]&lt;=20,"Teen",IF(Table1[[#This Row],[Age]]&gt;=21 &amp; Table1[[#This Row],[Age]]&lt;=50,"Adult","Senior"))</f>
        <v>Senior</v>
      </c>
      <c r="M30" t="s">
        <v>36</v>
      </c>
      <c r="N30" t="s">
        <v>37</v>
      </c>
      <c r="O30" t="s">
        <v>38</v>
      </c>
      <c r="P30" t="s">
        <v>39</v>
      </c>
      <c r="Q30" t="s">
        <v>40</v>
      </c>
      <c r="R30">
        <v>7</v>
      </c>
      <c r="S30">
        <v>2500</v>
      </c>
      <c r="T30">
        <v>25</v>
      </c>
      <c r="U30">
        <v>13125</v>
      </c>
      <c r="V30" t="str">
        <f>IF(Table1[[#This Row],[Sales]]&lt;=10000,"Low",IF(Table1[[#This Row],[Sales]]&gt;=10000 &amp; Table1[[#This Row],[Sales]]&lt;=25000,"Medium","High"))</f>
        <v>High</v>
      </c>
      <c r="W30">
        <v>2568.19</v>
      </c>
      <c r="X30">
        <f>Table1[[#This Row],[Profit]]/Table1[[#This Row],[Sales]]</f>
        <v>0.19567161904761904</v>
      </c>
      <c r="Y30" t="s">
        <v>58</v>
      </c>
      <c r="Z30" t="s">
        <v>41</v>
      </c>
      <c r="AA30">
        <v>4</v>
      </c>
      <c r="AB30" t="s">
        <v>42</v>
      </c>
    </row>
    <row r="31" spans="1:28" x14ac:dyDescent="0.35">
      <c r="A31" t="s">
        <v>1039</v>
      </c>
      <c r="B31" s="1">
        <v>45660</v>
      </c>
      <c r="C31" s="1" t="str">
        <f>TEXT(Table1[[#This Row],[Order_Date]],"yyyy")</f>
        <v>2025</v>
      </c>
      <c r="D31" s="3">
        <f>MONTH(Table1[[#This Row],[Order_Date]])</f>
        <v>1</v>
      </c>
      <c r="E31" t="str">
        <f>TEXT(Table1[[#This Row],[Order_Date]],"mmm")</f>
        <v>Jan</v>
      </c>
      <c r="F31" s="1">
        <v>45666</v>
      </c>
      <c r="G31">
        <f>(Table1[[#This Row],[Ship_Date]]-Table1[[#This Row],[Order_Date]])</f>
        <v>6</v>
      </c>
      <c r="H31" t="s">
        <v>1040</v>
      </c>
      <c r="I31" t="s">
        <v>1041</v>
      </c>
      <c r="J31" t="s">
        <v>24</v>
      </c>
      <c r="K31">
        <v>21</v>
      </c>
      <c r="L31" t="str">
        <f>IF(Table1[[#This Row],[Age]]&lt;=20,"Teen",IF(Table1[[#This Row],[Age]]&gt;=21 &amp; Table1[[#This Row],[Age]]&lt;=50,"Adult","Senior"))</f>
        <v>Senior</v>
      </c>
      <c r="M31" t="s">
        <v>53</v>
      </c>
      <c r="N31" t="s">
        <v>54</v>
      </c>
      <c r="O31" t="s">
        <v>55</v>
      </c>
      <c r="P31" t="s">
        <v>47</v>
      </c>
      <c r="Q31" t="s">
        <v>164</v>
      </c>
      <c r="R31">
        <v>1</v>
      </c>
      <c r="S31">
        <v>1800</v>
      </c>
      <c r="T31">
        <v>10</v>
      </c>
      <c r="U31">
        <v>1620</v>
      </c>
      <c r="V31" t="str">
        <f>IF(Table1[[#This Row],[Sales]]&lt;=10000,"Low",IF(Table1[[#This Row],[Sales]]&gt;=10000 &amp; Table1[[#This Row],[Sales]]&lt;=25000,"Medium","High"))</f>
        <v>Low</v>
      </c>
      <c r="W31">
        <v>267.45</v>
      </c>
      <c r="X31">
        <f>Table1[[#This Row],[Profit]]/Table1[[#This Row],[Sales]]</f>
        <v>0.1650925925925926</v>
      </c>
      <c r="Y31" t="s">
        <v>58</v>
      </c>
      <c r="Z31" t="s">
        <v>41</v>
      </c>
      <c r="AA31">
        <v>1</v>
      </c>
      <c r="AB31" t="s">
        <v>42</v>
      </c>
    </row>
    <row r="32" spans="1:28" x14ac:dyDescent="0.35">
      <c r="A32" t="s">
        <v>1051</v>
      </c>
      <c r="B32" s="1">
        <v>45666</v>
      </c>
      <c r="C32" s="1" t="str">
        <f>TEXT(Table1[[#This Row],[Order_Date]],"yyyy")</f>
        <v>2025</v>
      </c>
      <c r="D32" s="3">
        <f>MONTH(Table1[[#This Row],[Order_Date]])</f>
        <v>1</v>
      </c>
      <c r="E32" t="str">
        <f>TEXT(Table1[[#This Row],[Order_Date]],"mmm")</f>
        <v>Jan</v>
      </c>
      <c r="F32" s="1">
        <v>45668</v>
      </c>
      <c r="G32">
        <f>(Table1[[#This Row],[Ship_Date]]-Table1[[#This Row],[Order_Date]])</f>
        <v>2</v>
      </c>
      <c r="H32" t="s">
        <v>1052</v>
      </c>
      <c r="I32" t="s">
        <v>1053</v>
      </c>
      <c r="J32" t="s">
        <v>24</v>
      </c>
      <c r="K32">
        <v>38</v>
      </c>
      <c r="L32" t="str">
        <f>IF(Table1[[#This Row],[Age]]&lt;=20,"Teen",IF(Table1[[#This Row],[Age]]&gt;=21 &amp; Table1[[#This Row],[Age]]&lt;=50,"Adult","Senior"))</f>
        <v>Senior</v>
      </c>
      <c r="M32" t="s">
        <v>91</v>
      </c>
      <c r="N32" t="s">
        <v>92</v>
      </c>
      <c r="O32" t="s">
        <v>55</v>
      </c>
      <c r="P32" t="s">
        <v>74</v>
      </c>
      <c r="Q32" t="s">
        <v>231</v>
      </c>
      <c r="R32">
        <v>5</v>
      </c>
      <c r="S32">
        <v>18000</v>
      </c>
      <c r="T32">
        <v>15</v>
      </c>
      <c r="U32">
        <v>76500</v>
      </c>
      <c r="V32" t="str">
        <f>IF(Table1[[#This Row],[Sales]]&lt;=10000,"Low",IF(Table1[[#This Row],[Sales]]&gt;=10000 &amp; Table1[[#This Row],[Sales]]&lt;=25000,"Medium","High"))</f>
        <v>High</v>
      </c>
      <c r="W32">
        <v>13275.21</v>
      </c>
      <c r="X32">
        <f>Table1[[#This Row],[Profit]]/Table1[[#This Row],[Sales]]</f>
        <v>0.17353215686274509</v>
      </c>
      <c r="Y32" t="s">
        <v>58</v>
      </c>
      <c r="Z32" t="s">
        <v>59</v>
      </c>
      <c r="AA32">
        <v>5</v>
      </c>
      <c r="AB32" t="s">
        <v>42</v>
      </c>
    </row>
    <row r="33" spans="1:28" x14ac:dyDescent="0.35">
      <c r="A33" t="s">
        <v>1078</v>
      </c>
      <c r="B33" s="1">
        <v>45684</v>
      </c>
      <c r="C33" s="1" t="str">
        <f>TEXT(Table1[[#This Row],[Order_Date]],"yyyy")</f>
        <v>2025</v>
      </c>
      <c r="D33" s="3">
        <f>MONTH(Table1[[#This Row],[Order_Date]])</f>
        <v>1</v>
      </c>
      <c r="E33" t="str">
        <f>TEXT(Table1[[#This Row],[Order_Date]],"mmm")</f>
        <v>Jan</v>
      </c>
      <c r="F33" s="1">
        <v>45688</v>
      </c>
      <c r="G33">
        <f>(Table1[[#This Row],[Ship_Date]]-Table1[[#This Row],[Order_Date]])</f>
        <v>4</v>
      </c>
      <c r="H33" t="s">
        <v>1079</v>
      </c>
      <c r="I33" t="s">
        <v>1080</v>
      </c>
      <c r="J33" t="s">
        <v>24</v>
      </c>
      <c r="K33">
        <v>48</v>
      </c>
      <c r="L33" t="str">
        <f>IF(Table1[[#This Row],[Age]]&lt;=20,"Teen",IF(Table1[[#This Row],[Age]]&gt;=21 &amp; Table1[[#This Row],[Age]]&lt;=50,"Adult","Senior"))</f>
        <v>Senior</v>
      </c>
      <c r="M33" t="s">
        <v>84</v>
      </c>
      <c r="N33" t="s">
        <v>85</v>
      </c>
      <c r="O33" t="s">
        <v>86</v>
      </c>
      <c r="P33" t="s">
        <v>39</v>
      </c>
      <c r="Q33" t="s">
        <v>253</v>
      </c>
      <c r="R33">
        <v>3</v>
      </c>
      <c r="S33">
        <v>1200</v>
      </c>
      <c r="T33">
        <v>25</v>
      </c>
      <c r="U33">
        <v>2700</v>
      </c>
      <c r="V33" t="str">
        <f>IF(Table1[[#This Row],[Sales]]&lt;=10000,"Low",IF(Table1[[#This Row],[Sales]]&gt;=10000 &amp; Table1[[#This Row],[Sales]]&lt;=25000,"Medium","High"))</f>
        <v>Low</v>
      </c>
      <c r="W33">
        <v>845.51</v>
      </c>
      <c r="X33">
        <f>Table1[[#This Row],[Profit]]/Table1[[#This Row],[Sales]]</f>
        <v>0.31315185185185185</v>
      </c>
      <c r="Y33" t="s">
        <v>58</v>
      </c>
      <c r="Z33" t="s">
        <v>31</v>
      </c>
      <c r="AA33">
        <v>5</v>
      </c>
      <c r="AB33" t="s">
        <v>42</v>
      </c>
    </row>
    <row r="34" spans="1:28" x14ac:dyDescent="0.35">
      <c r="A34" t="s">
        <v>1117</v>
      </c>
      <c r="B34" s="1">
        <v>46052</v>
      </c>
      <c r="C34" s="1" t="str">
        <f>TEXT(Table1[[#This Row],[Order_Date]],"yyyy")</f>
        <v>2026</v>
      </c>
      <c r="D34" s="3">
        <f>MONTH(Table1[[#This Row],[Order_Date]])</f>
        <v>1</v>
      </c>
      <c r="E34" t="str">
        <f>TEXT(Table1[[#This Row],[Order_Date]],"mmm")</f>
        <v>Jan</v>
      </c>
      <c r="F34" s="1">
        <v>46056</v>
      </c>
      <c r="G34">
        <f>(Table1[[#This Row],[Ship_Date]]-Table1[[#This Row],[Order_Date]])</f>
        <v>4</v>
      </c>
      <c r="H34" t="s">
        <v>1118</v>
      </c>
      <c r="I34" t="s">
        <v>1119</v>
      </c>
      <c r="J34" t="s">
        <v>24</v>
      </c>
      <c r="K34">
        <v>50</v>
      </c>
      <c r="L34" t="str">
        <f>IF(Table1[[#This Row],[Age]]&lt;=20,"Teen",IF(Table1[[#This Row],[Age]]&gt;=21 &amp; Table1[[#This Row],[Age]]&lt;=50,"Adult","Senior"))</f>
        <v>Senior</v>
      </c>
      <c r="M34" t="s">
        <v>84</v>
      </c>
      <c r="N34" t="s">
        <v>85</v>
      </c>
      <c r="O34" t="s">
        <v>86</v>
      </c>
      <c r="P34" t="s">
        <v>56</v>
      </c>
      <c r="Q34" t="s">
        <v>97</v>
      </c>
      <c r="R34">
        <v>4</v>
      </c>
      <c r="S34">
        <v>1500</v>
      </c>
      <c r="T34">
        <v>0</v>
      </c>
      <c r="U34">
        <v>6000</v>
      </c>
      <c r="V34" t="str">
        <f>IF(Table1[[#This Row],[Sales]]&lt;=10000,"Low",IF(Table1[[#This Row],[Sales]]&gt;=10000 &amp; Table1[[#This Row],[Sales]]&lt;=25000,"Medium","High"))</f>
        <v>Low</v>
      </c>
      <c r="W34">
        <v>1619.46</v>
      </c>
      <c r="X34">
        <f>Table1[[#This Row],[Profit]]/Table1[[#This Row],[Sales]]</f>
        <v>0.26990999999999998</v>
      </c>
      <c r="Y34" t="s">
        <v>93</v>
      </c>
      <c r="Z34" t="s">
        <v>31</v>
      </c>
      <c r="AA34">
        <v>3</v>
      </c>
      <c r="AB34" t="s">
        <v>42</v>
      </c>
    </row>
    <row r="35" spans="1:28" x14ac:dyDescent="0.35">
      <c r="A35" t="s">
        <v>1141</v>
      </c>
      <c r="B35" s="1">
        <v>46047</v>
      </c>
      <c r="C35" s="1" t="str">
        <f>TEXT(Table1[[#This Row],[Order_Date]],"yyyy")</f>
        <v>2026</v>
      </c>
      <c r="D35" s="3">
        <f>MONTH(Table1[[#This Row],[Order_Date]])</f>
        <v>1</v>
      </c>
      <c r="E35" t="str">
        <f>TEXT(Table1[[#This Row],[Order_Date]],"mmm")</f>
        <v>Jan</v>
      </c>
      <c r="F35" s="1">
        <v>46053</v>
      </c>
      <c r="G35">
        <f>(Table1[[#This Row],[Ship_Date]]-Table1[[#This Row],[Order_Date]])</f>
        <v>6</v>
      </c>
      <c r="H35" t="s">
        <v>1142</v>
      </c>
      <c r="I35" t="s">
        <v>1143</v>
      </c>
      <c r="J35" t="s">
        <v>24</v>
      </c>
      <c r="K35">
        <v>51</v>
      </c>
      <c r="L35" t="str">
        <f>IF(Table1[[#This Row],[Age]]&lt;=20,"Teen",IF(Table1[[#This Row],[Age]]&gt;=21 &amp; Table1[[#This Row],[Age]]&lt;=50,"Adult","Senior"))</f>
        <v>Senior</v>
      </c>
      <c r="M35" t="s">
        <v>116</v>
      </c>
      <c r="N35" t="s">
        <v>117</v>
      </c>
      <c r="O35" t="s">
        <v>86</v>
      </c>
      <c r="P35" t="s">
        <v>56</v>
      </c>
      <c r="Q35" t="s">
        <v>97</v>
      </c>
      <c r="R35">
        <v>6</v>
      </c>
      <c r="S35">
        <v>1500</v>
      </c>
      <c r="T35">
        <v>15</v>
      </c>
      <c r="U35">
        <v>7650</v>
      </c>
      <c r="V35" t="str">
        <f>IF(Table1[[#This Row],[Sales]]&lt;=10000,"Low",IF(Table1[[#This Row],[Sales]]&gt;=10000 &amp; Table1[[#This Row],[Sales]]&lt;=25000,"Medium","High"))</f>
        <v>Low</v>
      </c>
      <c r="W35">
        <v>2472.52</v>
      </c>
      <c r="X35">
        <f>Table1[[#This Row],[Profit]]/Table1[[#This Row],[Sales]]</f>
        <v>0.32320522875816993</v>
      </c>
      <c r="Y35" t="s">
        <v>58</v>
      </c>
      <c r="Z35" t="s">
        <v>59</v>
      </c>
      <c r="AA35">
        <v>2</v>
      </c>
      <c r="AB35" t="s">
        <v>42</v>
      </c>
    </row>
    <row r="36" spans="1:28" x14ac:dyDescent="0.35">
      <c r="A36" t="s">
        <v>1189</v>
      </c>
      <c r="B36" s="1">
        <v>45671</v>
      </c>
      <c r="C36" s="1" t="str">
        <f>TEXT(Table1[[#This Row],[Order_Date]],"yyyy")</f>
        <v>2025</v>
      </c>
      <c r="D36" s="3">
        <f>MONTH(Table1[[#This Row],[Order_Date]])</f>
        <v>1</v>
      </c>
      <c r="E36" t="str">
        <f>TEXT(Table1[[#This Row],[Order_Date]],"mmm")</f>
        <v>Jan</v>
      </c>
      <c r="F36" s="1">
        <v>45677</v>
      </c>
      <c r="G36">
        <f>(Table1[[#This Row],[Ship_Date]]-Table1[[#This Row],[Order_Date]])</f>
        <v>6</v>
      </c>
      <c r="H36" t="s">
        <v>1190</v>
      </c>
      <c r="I36" t="s">
        <v>1191</v>
      </c>
      <c r="J36" t="s">
        <v>52</v>
      </c>
      <c r="K36">
        <v>55</v>
      </c>
      <c r="L36" t="str">
        <f>IF(Table1[[#This Row],[Age]]&lt;=20,"Teen",IF(Table1[[#This Row],[Age]]&gt;=21 &amp; Table1[[#This Row],[Age]]&lt;=50,"Adult","Senior"))</f>
        <v>Senior</v>
      </c>
      <c r="M36" t="s">
        <v>107</v>
      </c>
      <c r="N36" t="s">
        <v>108</v>
      </c>
      <c r="O36" t="s">
        <v>86</v>
      </c>
      <c r="P36" t="s">
        <v>47</v>
      </c>
      <c r="Q36" t="s">
        <v>48</v>
      </c>
      <c r="R36">
        <v>5</v>
      </c>
      <c r="S36">
        <v>3500</v>
      </c>
      <c r="T36">
        <v>5</v>
      </c>
      <c r="U36">
        <v>16625</v>
      </c>
      <c r="V36" t="str">
        <f>IF(Table1[[#This Row],[Sales]]&lt;=10000,"Low",IF(Table1[[#This Row],[Sales]]&gt;=10000 &amp; Table1[[#This Row],[Sales]]&lt;=25000,"Medium","High"))</f>
        <v>High</v>
      </c>
      <c r="W36">
        <v>4289.3</v>
      </c>
      <c r="X36">
        <f>Table1[[#This Row],[Profit]]/Table1[[#This Row],[Sales]]</f>
        <v>0.25800300751879701</v>
      </c>
      <c r="Y36" t="s">
        <v>58</v>
      </c>
      <c r="Z36" t="s">
        <v>59</v>
      </c>
      <c r="AA36">
        <v>2</v>
      </c>
      <c r="AB36" t="s">
        <v>42</v>
      </c>
    </row>
    <row r="37" spans="1:28" x14ac:dyDescent="0.35">
      <c r="A37" t="s">
        <v>1297</v>
      </c>
      <c r="B37" s="1">
        <v>45687</v>
      </c>
      <c r="C37" s="1" t="str">
        <f>TEXT(Table1[[#This Row],[Order_Date]],"yyyy")</f>
        <v>2025</v>
      </c>
      <c r="D37" s="3">
        <f>MONTH(Table1[[#This Row],[Order_Date]])</f>
        <v>1</v>
      </c>
      <c r="E37" t="str">
        <f>TEXT(Table1[[#This Row],[Order_Date]],"mmm")</f>
        <v>Jan</v>
      </c>
      <c r="F37" s="1">
        <v>45694</v>
      </c>
      <c r="G37">
        <f>(Table1[[#This Row],[Ship_Date]]-Table1[[#This Row],[Order_Date]])</f>
        <v>7</v>
      </c>
      <c r="H37" t="s">
        <v>1298</v>
      </c>
      <c r="I37" t="s">
        <v>1299</v>
      </c>
      <c r="J37" t="s">
        <v>24</v>
      </c>
      <c r="K37">
        <v>62</v>
      </c>
      <c r="L37" t="str">
        <f>IF(Table1[[#This Row],[Age]]&lt;=20,"Teen",IF(Table1[[#This Row],[Age]]&gt;=21 &amp; Table1[[#This Row],[Age]]&lt;=50,"Adult","Senior"))</f>
        <v>Senior</v>
      </c>
      <c r="M37" t="s">
        <v>25</v>
      </c>
      <c r="N37" t="s">
        <v>26</v>
      </c>
      <c r="O37" t="s">
        <v>27</v>
      </c>
      <c r="P37" t="s">
        <v>39</v>
      </c>
      <c r="Q37" t="s">
        <v>118</v>
      </c>
      <c r="R37">
        <v>3</v>
      </c>
      <c r="S37">
        <v>4000</v>
      </c>
      <c r="T37">
        <v>0</v>
      </c>
      <c r="U37">
        <v>12000</v>
      </c>
      <c r="V37" t="str">
        <f>IF(Table1[[#This Row],[Sales]]&lt;=10000,"Low",IF(Table1[[#This Row],[Sales]]&gt;=10000 &amp; Table1[[#This Row],[Sales]]&lt;=25000,"Medium","High"))</f>
        <v>High</v>
      </c>
      <c r="W37">
        <v>5241.51</v>
      </c>
      <c r="X37">
        <f>Table1[[#This Row],[Profit]]/Table1[[#This Row],[Sales]]</f>
        <v>0.43679250000000003</v>
      </c>
      <c r="Y37" t="s">
        <v>30</v>
      </c>
      <c r="Z37" t="s">
        <v>59</v>
      </c>
      <c r="AA37">
        <v>3</v>
      </c>
      <c r="AB37" t="s">
        <v>42</v>
      </c>
    </row>
    <row r="38" spans="1:28" x14ac:dyDescent="0.35">
      <c r="A38" t="s">
        <v>1324</v>
      </c>
      <c r="B38" s="1">
        <v>45676</v>
      </c>
      <c r="C38" s="1" t="str">
        <f>TEXT(Table1[[#This Row],[Order_Date]],"yyyy")</f>
        <v>2025</v>
      </c>
      <c r="D38" s="3">
        <f>MONTH(Table1[[#This Row],[Order_Date]])</f>
        <v>1</v>
      </c>
      <c r="E38" t="str">
        <f>TEXT(Table1[[#This Row],[Order_Date]],"mmm")</f>
        <v>Jan</v>
      </c>
      <c r="F38" s="1">
        <v>45677</v>
      </c>
      <c r="G38">
        <f>(Table1[[#This Row],[Ship_Date]]-Table1[[#This Row],[Order_Date]])</f>
        <v>1</v>
      </c>
      <c r="H38" t="s">
        <v>1325</v>
      </c>
      <c r="I38" t="s">
        <v>1326</v>
      </c>
      <c r="J38" t="s">
        <v>24</v>
      </c>
      <c r="K38">
        <v>37</v>
      </c>
      <c r="L38" t="str">
        <f>IF(Table1[[#This Row],[Age]]&lt;=20,"Teen",IF(Table1[[#This Row],[Age]]&gt;=21 &amp; Table1[[#This Row],[Age]]&lt;=50,"Adult","Senior"))</f>
        <v>Senior</v>
      </c>
      <c r="M38" t="s">
        <v>79</v>
      </c>
      <c r="N38" t="s">
        <v>80</v>
      </c>
      <c r="O38" t="s">
        <v>38</v>
      </c>
      <c r="P38" t="s">
        <v>56</v>
      </c>
      <c r="Q38" t="s">
        <v>168</v>
      </c>
      <c r="R38">
        <v>6</v>
      </c>
      <c r="S38">
        <v>1200</v>
      </c>
      <c r="T38">
        <v>5</v>
      </c>
      <c r="U38">
        <v>6840</v>
      </c>
      <c r="V38" t="str">
        <f>IF(Table1[[#This Row],[Sales]]&lt;=10000,"Low",IF(Table1[[#This Row],[Sales]]&gt;=10000 &amp; Table1[[#This Row],[Sales]]&lt;=25000,"Medium","High"))</f>
        <v>Low</v>
      </c>
      <c r="W38">
        <v>1306.4100000000001</v>
      </c>
      <c r="X38">
        <f>Table1[[#This Row],[Profit]]/Table1[[#This Row],[Sales]]</f>
        <v>0.19099561403508772</v>
      </c>
      <c r="Y38" t="s">
        <v>58</v>
      </c>
      <c r="Z38" t="s">
        <v>59</v>
      </c>
      <c r="AA38">
        <v>2</v>
      </c>
      <c r="AB38" t="s">
        <v>42</v>
      </c>
    </row>
    <row r="39" spans="1:28" x14ac:dyDescent="0.35">
      <c r="A39" t="s">
        <v>1373</v>
      </c>
      <c r="B39" s="1">
        <v>45662</v>
      </c>
      <c r="C39" s="1" t="str">
        <f>TEXT(Table1[[#This Row],[Order_Date]],"yyyy")</f>
        <v>2025</v>
      </c>
      <c r="D39" s="3">
        <f>MONTH(Table1[[#This Row],[Order_Date]])</f>
        <v>1</v>
      </c>
      <c r="E39" t="str">
        <f>TEXT(Table1[[#This Row],[Order_Date]],"mmm")</f>
        <v>Jan</v>
      </c>
      <c r="F39" s="1">
        <v>45665</v>
      </c>
      <c r="G39">
        <f>(Table1[[#This Row],[Ship_Date]]-Table1[[#This Row],[Order_Date]])</f>
        <v>3</v>
      </c>
      <c r="H39" t="s">
        <v>1374</v>
      </c>
      <c r="I39" t="s">
        <v>1375</v>
      </c>
      <c r="J39" t="s">
        <v>24</v>
      </c>
      <c r="K39">
        <v>23</v>
      </c>
      <c r="L39" t="str">
        <f>IF(Table1[[#This Row],[Age]]&lt;=20,"Teen",IF(Table1[[#This Row],[Age]]&gt;=21 &amp; Table1[[#This Row],[Age]]&lt;=50,"Adult","Senior"))</f>
        <v>Senior</v>
      </c>
      <c r="M39" t="s">
        <v>107</v>
      </c>
      <c r="N39" t="s">
        <v>108</v>
      </c>
      <c r="O39" t="s">
        <v>86</v>
      </c>
      <c r="P39" t="s">
        <v>56</v>
      </c>
      <c r="Q39" t="s">
        <v>125</v>
      </c>
      <c r="R39">
        <v>2</v>
      </c>
      <c r="S39">
        <v>450</v>
      </c>
      <c r="T39">
        <v>20</v>
      </c>
      <c r="U39">
        <v>720</v>
      </c>
      <c r="V39" t="str">
        <f>IF(Table1[[#This Row],[Sales]]&lt;=10000,"Low",IF(Table1[[#This Row],[Sales]]&gt;=10000 &amp; Table1[[#This Row],[Sales]]&lt;=25000,"Medium","High"))</f>
        <v>Low</v>
      </c>
      <c r="W39">
        <v>145.77000000000001</v>
      </c>
      <c r="X39">
        <f>Table1[[#This Row],[Profit]]/Table1[[#This Row],[Sales]]</f>
        <v>0.20245833333333335</v>
      </c>
      <c r="Y39" t="s">
        <v>93</v>
      </c>
      <c r="Z39" t="s">
        <v>59</v>
      </c>
      <c r="AA39">
        <v>5</v>
      </c>
      <c r="AB39" t="s">
        <v>42</v>
      </c>
    </row>
    <row r="40" spans="1:28" x14ac:dyDescent="0.35">
      <c r="A40" t="s">
        <v>1385</v>
      </c>
      <c r="B40" s="1">
        <v>45659</v>
      </c>
      <c r="C40" s="1" t="str">
        <f>TEXT(Table1[[#This Row],[Order_Date]],"yyyy")</f>
        <v>2025</v>
      </c>
      <c r="D40" s="3">
        <f>MONTH(Table1[[#This Row],[Order_Date]])</f>
        <v>1</v>
      </c>
      <c r="E40" t="str">
        <f>TEXT(Table1[[#This Row],[Order_Date]],"mmm")</f>
        <v>Jan</v>
      </c>
      <c r="F40" s="1">
        <v>45662</v>
      </c>
      <c r="G40">
        <f>(Table1[[#This Row],[Ship_Date]]-Table1[[#This Row],[Order_Date]])</f>
        <v>3</v>
      </c>
      <c r="H40" t="s">
        <v>1386</v>
      </c>
      <c r="I40" t="s">
        <v>1387</v>
      </c>
      <c r="J40" t="s">
        <v>24</v>
      </c>
      <c r="K40">
        <v>29</v>
      </c>
      <c r="L40" t="str">
        <f>IF(Table1[[#This Row],[Age]]&lt;=20,"Teen",IF(Table1[[#This Row],[Age]]&gt;=21 &amp; Table1[[#This Row],[Age]]&lt;=50,"Adult","Senior"))</f>
        <v>Senior</v>
      </c>
      <c r="M40" t="s">
        <v>84</v>
      </c>
      <c r="N40" t="s">
        <v>85</v>
      </c>
      <c r="O40" t="s">
        <v>86</v>
      </c>
      <c r="P40" t="s">
        <v>74</v>
      </c>
      <c r="Q40" t="s">
        <v>75</v>
      </c>
      <c r="R40">
        <v>1</v>
      </c>
      <c r="S40">
        <v>2000</v>
      </c>
      <c r="T40">
        <v>5</v>
      </c>
      <c r="U40">
        <v>1900</v>
      </c>
      <c r="V40" t="str">
        <f>IF(Table1[[#This Row],[Sales]]&lt;=10000,"Low",IF(Table1[[#This Row],[Sales]]&gt;=10000 &amp; Table1[[#This Row],[Sales]]&lt;=25000,"Medium","High"))</f>
        <v>Low</v>
      </c>
      <c r="W40">
        <v>287.2</v>
      </c>
      <c r="X40">
        <f>Table1[[#This Row],[Profit]]/Table1[[#This Row],[Sales]]</f>
        <v>0.1511578947368421</v>
      </c>
      <c r="Y40" t="s">
        <v>30</v>
      </c>
      <c r="Z40" t="s">
        <v>59</v>
      </c>
      <c r="AA40">
        <v>5</v>
      </c>
      <c r="AB40" t="s">
        <v>42</v>
      </c>
    </row>
    <row r="41" spans="1:28" x14ac:dyDescent="0.35">
      <c r="A41" t="s">
        <v>1418</v>
      </c>
      <c r="B41" s="1">
        <v>45688</v>
      </c>
      <c r="C41" s="1" t="str">
        <f>TEXT(Table1[[#This Row],[Order_Date]],"yyyy")</f>
        <v>2025</v>
      </c>
      <c r="D41" s="3">
        <f>MONTH(Table1[[#This Row],[Order_Date]])</f>
        <v>1</v>
      </c>
      <c r="E41" t="str">
        <f>TEXT(Table1[[#This Row],[Order_Date]],"mmm")</f>
        <v>Jan</v>
      </c>
      <c r="F41" s="1">
        <v>45689</v>
      </c>
      <c r="G41">
        <f>(Table1[[#This Row],[Ship_Date]]-Table1[[#This Row],[Order_Date]])</f>
        <v>1</v>
      </c>
      <c r="H41" t="s">
        <v>1419</v>
      </c>
      <c r="I41" t="s">
        <v>1420</v>
      </c>
      <c r="J41" t="s">
        <v>24</v>
      </c>
      <c r="K41">
        <v>30</v>
      </c>
      <c r="L41" t="str">
        <f>IF(Table1[[#This Row],[Age]]&lt;=20,"Teen",IF(Table1[[#This Row],[Age]]&gt;=21 &amp; Table1[[#This Row],[Age]]&lt;=50,"Adult","Senior"))</f>
        <v>Senior</v>
      </c>
      <c r="M41" t="s">
        <v>107</v>
      </c>
      <c r="N41" t="s">
        <v>108</v>
      </c>
      <c r="O41" t="s">
        <v>86</v>
      </c>
      <c r="P41" t="s">
        <v>56</v>
      </c>
      <c r="Q41" t="s">
        <v>57</v>
      </c>
      <c r="R41">
        <v>1</v>
      </c>
      <c r="S41">
        <v>60</v>
      </c>
      <c r="T41">
        <v>15</v>
      </c>
      <c r="U41">
        <v>51</v>
      </c>
      <c r="V41" t="str">
        <f>IF(Table1[[#This Row],[Sales]]&lt;=10000,"Low",IF(Table1[[#This Row],[Sales]]&gt;=10000 &amp; Table1[[#This Row],[Sales]]&lt;=25000,"Medium","High"))</f>
        <v>Low</v>
      </c>
      <c r="W41">
        <v>6.8</v>
      </c>
      <c r="X41">
        <f>Table1[[#This Row],[Profit]]/Table1[[#This Row],[Sales]]</f>
        <v>0.13333333333333333</v>
      </c>
      <c r="Y41" t="s">
        <v>30</v>
      </c>
      <c r="Z41" t="s">
        <v>41</v>
      </c>
      <c r="AA41">
        <v>2</v>
      </c>
      <c r="AB41" t="s">
        <v>42</v>
      </c>
    </row>
    <row r="42" spans="1:28" x14ac:dyDescent="0.35">
      <c r="A42" t="s">
        <v>1433</v>
      </c>
      <c r="B42" s="1">
        <v>46023</v>
      </c>
      <c r="C42" s="1" t="str">
        <f>TEXT(Table1[[#This Row],[Order_Date]],"yyyy")</f>
        <v>2026</v>
      </c>
      <c r="D42" s="3">
        <f>MONTH(Table1[[#This Row],[Order_Date]])</f>
        <v>1</v>
      </c>
      <c r="E42" t="str">
        <f>TEXT(Table1[[#This Row],[Order_Date]],"mmm")</f>
        <v>Jan</v>
      </c>
      <c r="F42" s="1">
        <v>46026</v>
      </c>
      <c r="G42">
        <f>(Table1[[#This Row],[Ship_Date]]-Table1[[#This Row],[Order_Date]])</f>
        <v>3</v>
      </c>
      <c r="H42" t="s">
        <v>1434</v>
      </c>
      <c r="I42" t="s">
        <v>1435</v>
      </c>
      <c r="J42" t="s">
        <v>52</v>
      </c>
      <c r="K42">
        <v>21</v>
      </c>
      <c r="L42" t="str">
        <f>IF(Table1[[#This Row],[Age]]&lt;=20,"Teen",IF(Table1[[#This Row],[Age]]&gt;=21 &amp; Table1[[#This Row],[Age]]&lt;=50,"Adult","Senior"))</f>
        <v>Senior</v>
      </c>
      <c r="M42" t="s">
        <v>84</v>
      </c>
      <c r="N42" t="s">
        <v>85</v>
      </c>
      <c r="O42" t="s">
        <v>86</v>
      </c>
      <c r="P42" t="s">
        <v>74</v>
      </c>
      <c r="Q42" t="s">
        <v>109</v>
      </c>
      <c r="R42">
        <v>1</v>
      </c>
      <c r="S42">
        <v>40000</v>
      </c>
      <c r="T42">
        <v>0</v>
      </c>
      <c r="U42">
        <v>40000</v>
      </c>
      <c r="V42" t="str">
        <f>IF(Table1[[#This Row],[Sales]]&lt;=10000,"Low",IF(Table1[[#This Row],[Sales]]&gt;=10000 &amp; Table1[[#This Row],[Sales]]&lt;=25000,"Medium","High"))</f>
        <v>High</v>
      </c>
      <c r="W42">
        <v>12629.61</v>
      </c>
      <c r="X42">
        <f>Table1[[#This Row],[Profit]]/Table1[[#This Row],[Sales]]</f>
        <v>0.31574025</v>
      </c>
      <c r="Y42" t="s">
        <v>93</v>
      </c>
      <c r="Z42" t="s">
        <v>41</v>
      </c>
      <c r="AA42">
        <v>1</v>
      </c>
      <c r="AB42" t="s">
        <v>42</v>
      </c>
    </row>
    <row r="43" spans="1:28" x14ac:dyDescent="0.35">
      <c r="A43" t="s">
        <v>1448</v>
      </c>
      <c r="B43" s="1">
        <v>45679</v>
      </c>
      <c r="C43" s="1" t="str">
        <f>TEXT(Table1[[#This Row],[Order_Date]],"yyyy")</f>
        <v>2025</v>
      </c>
      <c r="D43" s="3">
        <f>MONTH(Table1[[#This Row],[Order_Date]])</f>
        <v>1</v>
      </c>
      <c r="E43" t="str">
        <f>TEXT(Table1[[#This Row],[Order_Date]],"mmm")</f>
        <v>Jan</v>
      </c>
      <c r="F43" s="1">
        <v>45681</v>
      </c>
      <c r="G43">
        <f>(Table1[[#This Row],[Ship_Date]]-Table1[[#This Row],[Order_Date]])</f>
        <v>2</v>
      </c>
      <c r="H43" t="s">
        <v>1449</v>
      </c>
      <c r="I43" t="s">
        <v>1450</v>
      </c>
      <c r="J43" t="s">
        <v>24</v>
      </c>
      <c r="K43">
        <v>48</v>
      </c>
      <c r="L43" t="str">
        <f>IF(Table1[[#This Row],[Age]]&lt;=20,"Teen",IF(Table1[[#This Row],[Age]]&gt;=21 &amp; Table1[[#This Row],[Age]]&lt;=50,"Adult","Senior"))</f>
        <v>Senior</v>
      </c>
      <c r="M43" t="s">
        <v>46</v>
      </c>
      <c r="N43" t="s">
        <v>46</v>
      </c>
      <c r="O43" t="s">
        <v>38</v>
      </c>
      <c r="P43" t="s">
        <v>74</v>
      </c>
      <c r="Q43" t="s">
        <v>75</v>
      </c>
      <c r="R43">
        <v>4</v>
      </c>
      <c r="S43">
        <v>2000</v>
      </c>
      <c r="T43">
        <v>25</v>
      </c>
      <c r="U43">
        <v>6000</v>
      </c>
      <c r="V43" t="str">
        <f>IF(Table1[[#This Row],[Sales]]&lt;=10000,"Low",IF(Table1[[#This Row],[Sales]]&gt;=10000 &amp; Table1[[#This Row],[Sales]]&lt;=25000,"Medium","High"))</f>
        <v>Low</v>
      </c>
      <c r="W43">
        <v>1458.96</v>
      </c>
      <c r="X43">
        <f>Table1[[#This Row],[Profit]]/Table1[[#This Row],[Sales]]</f>
        <v>0.24316000000000002</v>
      </c>
      <c r="Y43" t="s">
        <v>30</v>
      </c>
      <c r="Z43" t="s">
        <v>41</v>
      </c>
      <c r="AA43">
        <v>4</v>
      </c>
      <c r="AB43" t="s">
        <v>42</v>
      </c>
    </row>
    <row r="44" spans="1:28" x14ac:dyDescent="0.35">
      <c r="A44" t="s">
        <v>1451</v>
      </c>
      <c r="B44" s="1">
        <v>46034</v>
      </c>
      <c r="C44" s="1" t="str">
        <f>TEXT(Table1[[#This Row],[Order_Date]],"yyyy")</f>
        <v>2026</v>
      </c>
      <c r="D44" s="3">
        <f>MONTH(Table1[[#This Row],[Order_Date]])</f>
        <v>1</v>
      </c>
      <c r="E44" t="str">
        <f>TEXT(Table1[[#This Row],[Order_Date]],"mmm")</f>
        <v>Jan</v>
      </c>
      <c r="F44" s="1">
        <v>46040</v>
      </c>
      <c r="G44">
        <f>(Table1[[#This Row],[Ship_Date]]-Table1[[#This Row],[Order_Date]])</f>
        <v>6</v>
      </c>
      <c r="H44" t="s">
        <v>1452</v>
      </c>
      <c r="I44" t="s">
        <v>1453</v>
      </c>
      <c r="J44" t="s">
        <v>24</v>
      </c>
      <c r="K44">
        <v>60</v>
      </c>
      <c r="L44" t="str">
        <f>IF(Table1[[#This Row],[Age]]&lt;=20,"Teen",IF(Table1[[#This Row],[Age]]&gt;=21 &amp; Table1[[#This Row],[Age]]&lt;=50,"Adult","Senior"))</f>
        <v>Senior</v>
      </c>
      <c r="M44" t="s">
        <v>63</v>
      </c>
      <c r="N44" t="s">
        <v>64</v>
      </c>
      <c r="O44" t="s">
        <v>55</v>
      </c>
      <c r="P44" t="s">
        <v>74</v>
      </c>
      <c r="Q44" t="s">
        <v>231</v>
      </c>
      <c r="R44">
        <v>8</v>
      </c>
      <c r="S44">
        <v>18000</v>
      </c>
      <c r="T44">
        <v>0</v>
      </c>
      <c r="U44">
        <v>144000</v>
      </c>
      <c r="V44" t="str">
        <f>IF(Table1[[#This Row],[Sales]]&lt;=10000,"Low",IF(Table1[[#This Row],[Sales]]&gt;=10000 &amp; Table1[[#This Row],[Sales]]&lt;=25000,"Medium","High"))</f>
        <v>High</v>
      </c>
      <c r="W44">
        <v>34954.980000000003</v>
      </c>
      <c r="X44">
        <f>Table1[[#This Row],[Profit]]/Table1[[#This Row],[Sales]]</f>
        <v>0.2427429166666667</v>
      </c>
      <c r="Y44" t="s">
        <v>93</v>
      </c>
      <c r="Z44" t="s">
        <v>59</v>
      </c>
      <c r="AA44">
        <v>4</v>
      </c>
      <c r="AB44" t="s">
        <v>42</v>
      </c>
    </row>
    <row r="45" spans="1:28" x14ac:dyDescent="0.35">
      <c r="A45" t="s">
        <v>1472</v>
      </c>
      <c r="B45" s="1">
        <v>45668</v>
      </c>
      <c r="C45" s="1" t="str">
        <f>TEXT(Table1[[#This Row],[Order_Date]],"yyyy")</f>
        <v>2025</v>
      </c>
      <c r="D45" s="3">
        <f>MONTH(Table1[[#This Row],[Order_Date]])</f>
        <v>1</v>
      </c>
      <c r="E45" t="str">
        <f>TEXT(Table1[[#This Row],[Order_Date]],"mmm")</f>
        <v>Jan</v>
      </c>
      <c r="F45" s="1">
        <v>45672</v>
      </c>
      <c r="G45">
        <f>(Table1[[#This Row],[Ship_Date]]-Table1[[#This Row],[Order_Date]])</f>
        <v>4</v>
      </c>
      <c r="H45" t="s">
        <v>1473</v>
      </c>
      <c r="I45" t="s">
        <v>1474</v>
      </c>
      <c r="J45" t="s">
        <v>24</v>
      </c>
      <c r="K45">
        <v>26</v>
      </c>
      <c r="L45" t="str">
        <f>IF(Table1[[#This Row],[Age]]&lt;=20,"Teen",IF(Table1[[#This Row],[Age]]&gt;=21 &amp; Table1[[#This Row],[Age]]&lt;=50,"Adult","Senior"))</f>
        <v>Senior</v>
      </c>
      <c r="M45" t="s">
        <v>63</v>
      </c>
      <c r="N45" t="s">
        <v>64</v>
      </c>
      <c r="O45" t="s">
        <v>55</v>
      </c>
      <c r="P45" t="s">
        <v>56</v>
      </c>
      <c r="Q45" t="s">
        <v>212</v>
      </c>
      <c r="R45">
        <v>7</v>
      </c>
      <c r="S45">
        <v>300</v>
      </c>
      <c r="T45">
        <v>20</v>
      </c>
      <c r="U45">
        <v>1680</v>
      </c>
      <c r="V45" t="str">
        <f>IF(Table1[[#This Row],[Sales]]&lt;=10000,"Low",IF(Table1[[#This Row],[Sales]]&gt;=10000 &amp; Table1[[#This Row],[Sales]]&lt;=25000,"Medium","High"))</f>
        <v>Low</v>
      </c>
      <c r="W45">
        <v>650.28</v>
      </c>
      <c r="X45">
        <f>Table1[[#This Row],[Profit]]/Table1[[#This Row],[Sales]]</f>
        <v>0.38707142857142857</v>
      </c>
      <c r="Y45" t="s">
        <v>30</v>
      </c>
      <c r="Z45" t="s">
        <v>59</v>
      </c>
      <c r="AA45">
        <v>5</v>
      </c>
      <c r="AB45" t="s">
        <v>42</v>
      </c>
    </row>
    <row r="46" spans="1:28" x14ac:dyDescent="0.35">
      <c r="A46" t="s">
        <v>1519</v>
      </c>
      <c r="B46" s="1">
        <v>45678</v>
      </c>
      <c r="C46" s="1" t="str">
        <f>TEXT(Table1[[#This Row],[Order_Date]],"yyyy")</f>
        <v>2025</v>
      </c>
      <c r="D46" s="3">
        <f>MONTH(Table1[[#This Row],[Order_Date]])</f>
        <v>1</v>
      </c>
      <c r="E46" t="str">
        <f>TEXT(Table1[[#This Row],[Order_Date]],"mmm")</f>
        <v>Jan</v>
      </c>
      <c r="F46" s="1">
        <v>45681</v>
      </c>
      <c r="G46">
        <f>(Table1[[#This Row],[Ship_Date]]-Table1[[#This Row],[Order_Date]])</f>
        <v>3</v>
      </c>
      <c r="H46" t="s">
        <v>1520</v>
      </c>
      <c r="I46" t="s">
        <v>1521</v>
      </c>
      <c r="J46" t="s">
        <v>24</v>
      </c>
      <c r="K46">
        <v>46</v>
      </c>
      <c r="L46" t="str">
        <f>IF(Table1[[#This Row],[Age]]&lt;=20,"Teen",IF(Table1[[#This Row],[Age]]&gt;=21 &amp; Table1[[#This Row],[Age]]&lt;=50,"Adult","Senior"))</f>
        <v>Senior</v>
      </c>
      <c r="M46" t="s">
        <v>107</v>
      </c>
      <c r="N46" t="s">
        <v>108</v>
      </c>
      <c r="O46" t="s">
        <v>86</v>
      </c>
      <c r="P46" t="s">
        <v>56</v>
      </c>
      <c r="Q46" t="s">
        <v>97</v>
      </c>
      <c r="R46">
        <v>7</v>
      </c>
      <c r="S46">
        <v>1500</v>
      </c>
      <c r="T46">
        <v>5</v>
      </c>
      <c r="U46">
        <v>9975</v>
      </c>
      <c r="V46" t="str">
        <f>IF(Table1[[#This Row],[Sales]]&lt;=10000,"Low",IF(Table1[[#This Row],[Sales]]&gt;=10000 &amp; Table1[[#This Row],[Sales]]&lt;=25000,"Medium","High"))</f>
        <v>Low</v>
      </c>
      <c r="W46">
        <v>2235.21</v>
      </c>
      <c r="X46">
        <f>Table1[[#This Row],[Profit]]/Table1[[#This Row],[Sales]]</f>
        <v>0.2240812030075188</v>
      </c>
      <c r="Y46" t="s">
        <v>30</v>
      </c>
      <c r="Z46" t="s">
        <v>31</v>
      </c>
      <c r="AA46">
        <v>1</v>
      </c>
      <c r="AB46" t="s">
        <v>42</v>
      </c>
    </row>
    <row r="47" spans="1:28" x14ac:dyDescent="0.35">
      <c r="A47" t="s">
        <v>1543</v>
      </c>
      <c r="B47" s="1">
        <v>46044</v>
      </c>
      <c r="C47" s="1" t="str">
        <f>TEXT(Table1[[#This Row],[Order_Date]],"yyyy")</f>
        <v>2026</v>
      </c>
      <c r="D47" s="3">
        <f>MONTH(Table1[[#This Row],[Order_Date]])</f>
        <v>1</v>
      </c>
      <c r="E47" t="str">
        <f>TEXT(Table1[[#This Row],[Order_Date]],"mmm")</f>
        <v>Jan</v>
      </c>
      <c r="F47" s="1">
        <v>46050</v>
      </c>
      <c r="G47">
        <f>(Table1[[#This Row],[Ship_Date]]-Table1[[#This Row],[Order_Date]])</f>
        <v>6</v>
      </c>
      <c r="H47" t="s">
        <v>1544</v>
      </c>
      <c r="I47" t="s">
        <v>1545</v>
      </c>
      <c r="J47" t="s">
        <v>24</v>
      </c>
      <c r="K47">
        <v>20</v>
      </c>
      <c r="L47" t="str">
        <f>IF(Table1[[#This Row],[Age]]&lt;=20,"Teen",IF(Table1[[#This Row],[Age]]&gt;=21 &amp; Table1[[#This Row],[Age]]&lt;=50,"Adult","Senior"))</f>
        <v>Teen</v>
      </c>
      <c r="M47" t="s">
        <v>53</v>
      </c>
      <c r="N47" t="s">
        <v>54</v>
      </c>
      <c r="O47" t="s">
        <v>55</v>
      </c>
      <c r="P47" t="s">
        <v>28</v>
      </c>
      <c r="Q47" t="s">
        <v>311</v>
      </c>
      <c r="R47">
        <v>1</v>
      </c>
      <c r="S47">
        <v>5000</v>
      </c>
      <c r="T47">
        <v>15</v>
      </c>
      <c r="U47">
        <v>4250</v>
      </c>
      <c r="V47" t="str">
        <f>IF(Table1[[#This Row],[Sales]]&lt;=10000,"Low",IF(Table1[[#This Row],[Sales]]&gt;=10000 &amp; Table1[[#This Row],[Sales]]&lt;=25000,"Medium","High"))</f>
        <v>Low</v>
      </c>
      <c r="W47">
        <v>563.07000000000005</v>
      </c>
      <c r="X47">
        <f>Table1[[#This Row],[Profit]]/Table1[[#This Row],[Sales]]</f>
        <v>0.13248705882352943</v>
      </c>
      <c r="Y47" t="s">
        <v>58</v>
      </c>
      <c r="Z47" t="s">
        <v>41</v>
      </c>
      <c r="AA47">
        <v>5</v>
      </c>
      <c r="AB47" t="s">
        <v>32</v>
      </c>
    </row>
    <row r="48" spans="1:28" x14ac:dyDescent="0.35">
      <c r="A48" t="s">
        <v>1609</v>
      </c>
      <c r="B48" s="1">
        <v>46023</v>
      </c>
      <c r="C48" s="1" t="str">
        <f>TEXT(Table1[[#This Row],[Order_Date]],"yyyy")</f>
        <v>2026</v>
      </c>
      <c r="D48" s="3">
        <f>MONTH(Table1[[#This Row],[Order_Date]])</f>
        <v>1</v>
      </c>
      <c r="E48" t="str">
        <f>TEXT(Table1[[#This Row],[Order_Date]],"mmm")</f>
        <v>Jan</v>
      </c>
      <c r="F48" s="1">
        <v>46024</v>
      </c>
      <c r="G48">
        <f>(Table1[[#This Row],[Ship_Date]]-Table1[[#This Row],[Order_Date]])</f>
        <v>1</v>
      </c>
      <c r="H48" t="s">
        <v>1610</v>
      </c>
      <c r="I48" t="s">
        <v>1611</v>
      </c>
      <c r="J48" t="s">
        <v>52</v>
      </c>
      <c r="K48">
        <v>46</v>
      </c>
      <c r="L48" t="str">
        <f>IF(Table1[[#This Row],[Age]]&lt;=20,"Teen",IF(Table1[[#This Row],[Age]]&gt;=21 &amp; Table1[[#This Row],[Age]]&lt;=50,"Adult","Senior"))</f>
        <v>Senior</v>
      </c>
      <c r="M48" t="s">
        <v>79</v>
      </c>
      <c r="N48" t="s">
        <v>80</v>
      </c>
      <c r="O48" t="s">
        <v>38</v>
      </c>
      <c r="P48" t="s">
        <v>39</v>
      </c>
      <c r="Q48" t="s">
        <v>118</v>
      </c>
      <c r="R48">
        <v>2</v>
      </c>
      <c r="S48">
        <v>4000</v>
      </c>
      <c r="T48">
        <v>15</v>
      </c>
      <c r="U48">
        <v>6800</v>
      </c>
      <c r="V48" t="str">
        <f>IF(Table1[[#This Row],[Sales]]&lt;=10000,"Low",IF(Table1[[#This Row],[Sales]]&gt;=10000 &amp; Table1[[#This Row],[Sales]]&lt;=25000,"Medium","High"))</f>
        <v>Low</v>
      </c>
      <c r="W48">
        <v>1370.62</v>
      </c>
      <c r="X48">
        <f>Table1[[#This Row],[Profit]]/Table1[[#This Row],[Sales]]</f>
        <v>0.20156176470588233</v>
      </c>
      <c r="Y48" t="s">
        <v>30</v>
      </c>
      <c r="Z48" t="s">
        <v>41</v>
      </c>
      <c r="AA48">
        <v>5</v>
      </c>
      <c r="AB48" t="s">
        <v>42</v>
      </c>
    </row>
    <row r="49" spans="1:28" x14ac:dyDescent="0.35">
      <c r="A49" t="s">
        <v>1650</v>
      </c>
      <c r="B49" s="1">
        <v>46047</v>
      </c>
      <c r="C49" s="1" t="str">
        <f>TEXT(Table1[[#This Row],[Order_Date]],"yyyy")</f>
        <v>2026</v>
      </c>
      <c r="D49" s="3">
        <f>MONTH(Table1[[#This Row],[Order_Date]])</f>
        <v>1</v>
      </c>
      <c r="E49" t="str">
        <f>TEXT(Table1[[#This Row],[Order_Date]],"mmm")</f>
        <v>Jan</v>
      </c>
      <c r="F49" s="1">
        <v>46054</v>
      </c>
      <c r="G49">
        <f>(Table1[[#This Row],[Ship_Date]]-Table1[[#This Row],[Order_Date]])</f>
        <v>7</v>
      </c>
      <c r="H49" t="s">
        <v>1651</v>
      </c>
      <c r="I49" t="s">
        <v>1652</v>
      </c>
      <c r="J49" t="s">
        <v>24</v>
      </c>
      <c r="K49">
        <v>31</v>
      </c>
      <c r="L49" t="str">
        <f>IF(Table1[[#This Row],[Age]]&lt;=20,"Teen",IF(Table1[[#This Row],[Age]]&gt;=21 &amp; Table1[[#This Row],[Age]]&lt;=50,"Adult","Senior"))</f>
        <v>Senior</v>
      </c>
      <c r="M49" t="s">
        <v>25</v>
      </c>
      <c r="N49" t="s">
        <v>26</v>
      </c>
      <c r="O49" t="s">
        <v>27</v>
      </c>
      <c r="P49" t="s">
        <v>56</v>
      </c>
      <c r="Q49" t="s">
        <v>57</v>
      </c>
      <c r="R49">
        <v>6</v>
      </c>
      <c r="S49">
        <v>60</v>
      </c>
      <c r="T49">
        <v>0</v>
      </c>
      <c r="U49">
        <v>360</v>
      </c>
      <c r="V49" t="str">
        <f>IF(Table1[[#This Row],[Sales]]&lt;=10000,"Low",IF(Table1[[#This Row],[Sales]]&gt;=10000 &amp; Table1[[#This Row],[Sales]]&lt;=25000,"Medium","High"))</f>
        <v>Low</v>
      </c>
      <c r="W49">
        <v>44.42</v>
      </c>
      <c r="X49">
        <f>Table1[[#This Row],[Profit]]/Table1[[#This Row],[Sales]]</f>
        <v>0.1233888888888889</v>
      </c>
      <c r="Y49" t="s">
        <v>93</v>
      </c>
      <c r="Z49" t="s">
        <v>31</v>
      </c>
      <c r="AA49">
        <v>5</v>
      </c>
      <c r="AB49" t="s">
        <v>42</v>
      </c>
    </row>
    <row r="50" spans="1:28" x14ac:dyDescent="0.35">
      <c r="A50" t="s">
        <v>1751</v>
      </c>
      <c r="B50" s="1">
        <v>46029</v>
      </c>
      <c r="C50" s="1" t="str">
        <f>TEXT(Table1[[#This Row],[Order_Date]],"yyyy")</f>
        <v>2026</v>
      </c>
      <c r="D50" s="3">
        <f>MONTH(Table1[[#This Row],[Order_Date]])</f>
        <v>1</v>
      </c>
      <c r="E50" t="str">
        <f>TEXT(Table1[[#This Row],[Order_Date]],"mmm")</f>
        <v>Jan</v>
      </c>
      <c r="F50" s="1">
        <v>46031</v>
      </c>
      <c r="G50">
        <f>(Table1[[#This Row],[Ship_Date]]-Table1[[#This Row],[Order_Date]])</f>
        <v>2</v>
      </c>
      <c r="H50" t="s">
        <v>1752</v>
      </c>
      <c r="I50" t="s">
        <v>1753</v>
      </c>
      <c r="J50" t="s">
        <v>52</v>
      </c>
      <c r="K50">
        <v>58</v>
      </c>
      <c r="L50" t="str">
        <f>IF(Table1[[#This Row],[Age]]&lt;=20,"Teen",IF(Table1[[#This Row],[Age]]&gt;=21 &amp; Table1[[#This Row],[Age]]&lt;=50,"Adult","Senior"))</f>
        <v>Senior</v>
      </c>
      <c r="M50" t="s">
        <v>36</v>
      </c>
      <c r="N50" t="s">
        <v>37</v>
      </c>
      <c r="O50" t="s">
        <v>38</v>
      </c>
      <c r="P50" t="s">
        <v>39</v>
      </c>
      <c r="Q50" t="s">
        <v>87</v>
      </c>
      <c r="R50">
        <v>1</v>
      </c>
      <c r="S50">
        <v>3200</v>
      </c>
      <c r="T50">
        <v>20</v>
      </c>
      <c r="U50">
        <v>2560</v>
      </c>
      <c r="V50" t="str">
        <f>IF(Table1[[#This Row],[Sales]]&lt;=10000,"Low",IF(Table1[[#This Row],[Sales]]&gt;=10000 &amp; Table1[[#This Row],[Sales]]&lt;=25000,"Medium","High"))</f>
        <v>Low</v>
      </c>
      <c r="W50">
        <v>972.22</v>
      </c>
      <c r="X50">
        <f>Table1[[#This Row],[Profit]]/Table1[[#This Row],[Sales]]</f>
        <v>0.37977343750000003</v>
      </c>
      <c r="Y50" t="s">
        <v>93</v>
      </c>
      <c r="Z50" t="s">
        <v>41</v>
      </c>
      <c r="AA50">
        <v>4</v>
      </c>
      <c r="AB50" t="s">
        <v>42</v>
      </c>
    </row>
    <row r="51" spans="1:28" x14ac:dyDescent="0.35">
      <c r="A51" t="s">
        <v>1817</v>
      </c>
      <c r="B51" s="1">
        <v>45684</v>
      </c>
      <c r="C51" s="1" t="str">
        <f>TEXT(Table1[[#This Row],[Order_Date]],"yyyy")</f>
        <v>2025</v>
      </c>
      <c r="D51" s="3">
        <f>MONTH(Table1[[#This Row],[Order_Date]])</f>
        <v>1</v>
      </c>
      <c r="E51" t="str">
        <f>TEXT(Table1[[#This Row],[Order_Date]],"mmm")</f>
        <v>Jan</v>
      </c>
      <c r="F51" s="1">
        <v>45687</v>
      </c>
      <c r="G51">
        <f>(Table1[[#This Row],[Ship_Date]]-Table1[[#This Row],[Order_Date]])</f>
        <v>3</v>
      </c>
      <c r="H51" t="s">
        <v>1818</v>
      </c>
      <c r="I51" t="s">
        <v>1819</v>
      </c>
      <c r="J51" t="s">
        <v>24</v>
      </c>
      <c r="K51">
        <v>53</v>
      </c>
      <c r="L51" t="str">
        <f>IF(Table1[[#This Row],[Age]]&lt;=20,"Teen",IF(Table1[[#This Row],[Age]]&gt;=21 &amp; Table1[[#This Row],[Age]]&lt;=50,"Adult","Senior"))</f>
        <v>Senior</v>
      </c>
      <c r="M51" t="s">
        <v>63</v>
      </c>
      <c r="N51" t="s">
        <v>64</v>
      </c>
      <c r="O51" t="s">
        <v>55</v>
      </c>
      <c r="P51" t="s">
        <v>56</v>
      </c>
      <c r="Q51" t="s">
        <v>168</v>
      </c>
      <c r="R51">
        <v>4</v>
      </c>
      <c r="S51">
        <v>1200</v>
      </c>
      <c r="T51">
        <v>5</v>
      </c>
      <c r="U51">
        <v>4560</v>
      </c>
      <c r="V51" t="str">
        <f>IF(Table1[[#This Row],[Sales]]&lt;=10000,"Low",IF(Table1[[#This Row],[Sales]]&gt;=10000 &amp; Table1[[#This Row],[Sales]]&lt;=25000,"Medium","High"))</f>
        <v>Low</v>
      </c>
      <c r="W51">
        <v>1964.91</v>
      </c>
      <c r="X51">
        <f>Table1[[#This Row],[Profit]]/Table1[[#This Row],[Sales]]</f>
        <v>0.43090131578947372</v>
      </c>
      <c r="Y51" t="s">
        <v>30</v>
      </c>
      <c r="Z51" t="s">
        <v>31</v>
      </c>
      <c r="AA51">
        <v>2</v>
      </c>
      <c r="AB51" t="s">
        <v>32</v>
      </c>
    </row>
    <row r="52" spans="1:28" x14ac:dyDescent="0.35">
      <c r="A52" t="s">
        <v>1911</v>
      </c>
      <c r="B52" s="1">
        <v>46051</v>
      </c>
      <c r="C52" s="1" t="str">
        <f>TEXT(Table1[[#This Row],[Order_Date]],"yyyy")</f>
        <v>2026</v>
      </c>
      <c r="D52" s="3">
        <f>MONTH(Table1[[#This Row],[Order_Date]])</f>
        <v>1</v>
      </c>
      <c r="E52" t="str">
        <f>TEXT(Table1[[#This Row],[Order_Date]],"mmm")</f>
        <v>Jan</v>
      </c>
      <c r="F52" s="1">
        <v>46054</v>
      </c>
      <c r="G52">
        <f>(Table1[[#This Row],[Ship_Date]]-Table1[[#This Row],[Order_Date]])</f>
        <v>3</v>
      </c>
      <c r="H52" t="s">
        <v>1912</v>
      </c>
      <c r="I52" t="s">
        <v>1913</v>
      </c>
      <c r="J52" t="s">
        <v>24</v>
      </c>
      <c r="K52">
        <v>35</v>
      </c>
      <c r="L52" t="str">
        <f>IF(Table1[[#This Row],[Age]]&lt;=20,"Teen",IF(Table1[[#This Row],[Age]]&gt;=21 &amp; Table1[[#This Row],[Age]]&lt;=50,"Adult","Senior"))</f>
        <v>Senior</v>
      </c>
      <c r="M52" t="s">
        <v>36</v>
      </c>
      <c r="N52" t="s">
        <v>37</v>
      </c>
      <c r="O52" t="s">
        <v>38</v>
      </c>
      <c r="P52" t="s">
        <v>39</v>
      </c>
      <c r="Q52" t="s">
        <v>253</v>
      </c>
      <c r="R52">
        <v>7</v>
      </c>
      <c r="S52">
        <v>1200</v>
      </c>
      <c r="T52">
        <v>15</v>
      </c>
      <c r="U52">
        <v>7140</v>
      </c>
      <c r="V52" t="str">
        <f>IF(Table1[[#This Row],[Sales]]&lt;=10000,"Low",IF(Table1[[#This Row],[Sales]]&gt;=10000 &amp; Table1[[#This Row],[Sales]]&lt;=25000,"Medium","High"))</f>
        <v>Low</v>
      </c>
      <c r="W52">
        <v>1603.95</v>
      </c>
      <c r="X52">
        <f>Table1[[#This Row],[Profit]]/Table1[[#This Row],[Sales]]</f>
        <v>0.22464285714285714</v>
      </c>
      <c r="Y52" t="s">
        <v>58</v>
      </c>
      <c r="Z52" t="s">
        <v>41</v>
      </c>
      <c r="AA52">
        <v>5</v>
      </c>
      <c r="AB52" t="s">
        <v>42</v>
      </c>
    </row>
    <row r="53" spans="1:28" x14ac:dyDescent="0.35">
      <c r="A53" t="s">
        <v>1989</v>
      </c>
      <c r="B53" s="1">
        <v>46052</v>
      </c>
      <c r="C53" s="1" t="str">
        <f>TEXT(Table1[[#This Row],[Order_Date]],"yyyy")</f>
        <v>2026</v>
      </c>
      <c r="D53" s="3">
        <f>MONTH(Table1[[#This Row],[Order_Date]])</f>
        <v>1</v>
      </c>
      <c r="E53" t="str">
        <f>TEXT(Table1[[#This Row],[Order_Date]],"mmm")</f>
        <v>Jan</v>
      </c>
      <c r="F53" s="1">
        <v>46056</v>
      </c>
      <c r="G53">
        <f>(Table1[[#This Row],[Ship_Date]]-Table1[[#This Row],[Order_Date]])</f>
        <v>4</v>
      </c>
      <c r="H53" t="s">
        <v>1990</v>
      </c>
      <c r="I53" t="s">
        <v>1991</v>
      </c>
      <c r="J53" t="s">
        <v>24</v>
      </c>
      <c r="K53">
        <v>59</v>
      </c>
      <c r="L53" t="str">
        <f>IF(Table1[[#This Row],[Age]]&lt;=20,"Teen",IF(Table1[[#This Row],[Age]]&gt;=21 &amp; Table1[[#This Row],[Age]]&lt;=50,"Adult","Senior"))</f>
        <v>Senior</v>
      </c>
      <c r="M53" t="s">
        <v>63</v>
      </c>
      <c r="N53" t="s">
        <v>64</v>
      </c>
      <c r="O53" t="s">
        <v>55</v>
      </c>
      <c r="P53" t="s">
        <v>74</v>
      </c>
      <c r="Q53" t="s">
        <v>231</v>
      </c>
      <c r="R53">
        <v>1</v>
      </c>
      <c r="S53">
        <v>18000</v>
      </c>
      <c r="T53">
        <v>25</v>
      </c>
      <c r="U53">
        <v>13500</v>
      </c>
      <c r="V53" t="str">
        <f>IF(Table1[[#This Row],[Sales]]&lt;=10000,"Low",IF(Table1[[#This Row],[Sales]]&gt;=10000 &amp; Table1[[#This Row],[Sales]]&lt;=25000,"Medium","High"))</f>
        <v>High</v>
      </c>
      <c r="W53">
        <v>3971.54</v>
      </c>
      <c r="X53">
        <f>Table1[[#This Row],[Profit]]/Table1[[#This Row],[Sales]]</f>
        <v>0.29418814814814814</v>
      </c>
      <c r="Y53" t="s">
        <v>30</v>
      </c>
      <c r="Z53" t="s">
        <v>41</v>
      </c>
      <c r="AA53">
        <v>1</v>
      </c>
      <c r="AB53" t="s">
        <v>42</v>
      </c>
    </row>
    <row r="54" spans="1:28" x14ac:dyDescent="0.35">
      <c r="A54" t="s">
        <v>1992</v>
      </c>
      <c r="B54" s="1">
        <v>46048</v>
      </c>
      <c r="C54" s="1" t="str">
        <f>TEXT(Table1[[#This Row],[Order_Date]],"yyyy")</f>
        <v>2026</v>
      </c>
      <c r="D54" s="3">
        <f>MONTH(Table1[[#This Row],[Order_Date]])</f>
        <v>1</v>
      </c>
      <c r="E54" t="str">
        <f>TEXT(Table1[[#This Row],[Order_Date]],"mmm")</f>
        <v>Jan</v>
      </c>
      <c r="F54" s="1">
        <v>46051</v>
      </c>
      <c r="G54">
        <f>(Table1[[#This Row],[Ship_Date]]-Table1[[#This Row],[Order_Date]])</f>
        <v>3</v>
      </c>
      <c r="H54" t="s">
        <v>1993</v>
      </c>
      <c r="I54" t="s">
        <v>1994</v>
      </c>
      <c r="J54" t="s">
        <v>24</v>
      </c>
      <c r="K54">
        <v>62</v>
      </c>
      <c r="L54" t="str">
        <f>IF(Table1[[#This Row],[Age]]&lt;=20,"Teen",IF(Table1[[#This Row],[Age]]&gt;=21 &amp; Table1[[#This Row],[Age]]&lt;=50,"Adult","Senior"))</f>
        <v>Senior</v>
      </c>
      <c r="M54" t="s">
        <v>116</v>
      </c>
      <c r="N54" t="s">
        <v>117</v>
      </c>
      <c r="O54" t="s">
        <v>86</v>
      </c>
      <c r="P54" t="s">
        <v>74</v>
      </c>
      <c r="Q54" t="s">
        <v>109</v>
      </c>
      <c r="R54">
        <v>6</v>
      </c>
      <c r="S54">
        <v>40000</v>
      </c>
      <c r="T54">
        <v>5</v>
      </c>
      <c r="U54">
        <v>228000</v>
      </c>
      <c r="V54" t="str">
        <f>IF(Table1[[#This Row],[Sales]]&lt;=10000,"Low",IF(Table1[[#This Row],[Sales]]&gt;=10000 &amp; Table1[[#This Row],[Sales]]&lt;=25000,"Medium","High"))</f>
        <v>High</v>
      </c>
      <c r="W54">
        <v>67122.7</v>
      </c>
      <c r="X54">
        <f>Table1[[#This Row],[Profit]]/Table1[[#This Row],[Sales]]</f>
        <v>0.29439780701754387</v>
      </c>
      <c r="Y54" t="s">
        <v>30</v>
      </c>
      <c r="Z54" t="s">
        <v>41</v>
      </c>
      <c r="AA54">
        <v>2</v>
      </c>
      <c r="AB54" t="s">
        <v>42</v>
      </c>
    </row>
    <row r="55" spans="1:28" x14ac:dyDescent="0.35">
      <c r="A55" t="s">
        <v>2009</v>
      </c>
      <c r="B55" s="1">
        <v>46038</v>
      </c>
      <c r="C55" s="1" t="str">
        <f>TEXT(Table1[[#This Row],[Order_Date]],"yyyy")</f>
        <v>2026</v>
      </c>
      <c r="D55" s="3">
        <f>MONTH(Table1[[#This Row],[Order_Date]])</f>
        <v>1</v>
      </c>
      <c r="E55" t="str">
        <f>TEXT(Table1[[#This Row],[Order_Date]],"mmm")</f>
        <v>Jan</v>
      </c>
      <c r="F55" s="1">
        <v>46041</v>
      </c>
      <c r="G55">
        <f>(Table1[[#This Row],[Ship_Date]]-Table1[[#This Row],[Order_Date]])</f>
        <v>3</v>
      </c>
      <c r="H55" t="s">
        <v>2010</v>
      </c>
      <c r="I55" t="s">
        <v>2011</v>
      </c>
      <c r="J55" t="s">
        <v>52</v>
      </c>
      <c r="K55">
        <v>38</v>
      </c>
      <c r="L55" t="str">
        <f>IF(Table1[[#This Row],[Age]]&lt;=20,"Teen",IF(Table1[[#This Row],[Age]]&gt;=21 &amp; Table1[[#This Row],[Age]]&lt;=50,"Adult","Senior"))</f>
        <v>Senior</v>
      </c>
      <c r="M55" t="s">
        <v>116</v>
      </c>
      <c r="N55" t="s">
        <v>117</v>
      </c>
      <c r="O55" t="s">
        <v>86</v>
      </c>
      <c r="P55" t="s">
        <v>56</v>
      </c>
      <c r="Q55" t="s">
        <v>97</v>
      </c>
      <c r="R55">
        <v>6</v>
      </c>
      <c r="S55">
        <v>1500</v>
      </c>
      <c r="T55">
        <v>0</v>
      </c>
      <c r="U55">
        <v>9000</v>
      </c>
      <c r="V55" t="str">
        <f>IF(Table1[[#This Row],[Sales]]&lt;=10000,"Low",IF(Table1[[#This Row],[Sales]]&gt;=10000 &amp; Table1[[#This Row],[Sales]]&lt;=25000,"Medium","High"))</f>
        <v>Low</v>
      </c>
      <c r="W55">
        <v>1277.69</v>
      </c>
      <c r="X55">
        <f>Table1[[#This Row],[Profit]]/Table1[[#This Row],[Sales]]</f>
        <v>0.14196555555555557</v>
      </c>
      <c r="Y55" t="s">
        <v>93</v>
      </c>
      <c r="Z55" t="s">
        <v>41</v>
      </c>
      <c r="AA55">
        <v>1</v>
      </c>
      <c r="AB55" t="s">
        <v>42</v>
      </c>
    </row>
    <row r="56" spans="1:28" x14ac:dyDescent="0.35">
      <c r="A56" t="s">
        <v>2062</v>
      </c>
      <c r="B56" s="1">
        <v>46023</v>
      </c>
      <c r="C56" s="1" t="str">
        <f>TEXT(Table1[[#This Row],[Order_Date]],"yyyy")</f>
        <v>2026</v>
      </c>
      <c r="D56" s="3">
        <f>MONTH(Table1[[#This Row],[Order_Date]])</f>
        <v>1</v>
      </c>
      <c r="E56" t="str">
        <f>TEXT(Table1[[#This Row],[Order_Date]],"mmm")</f>
        <v>Jan</v>
      </c>
      <c r="F56" s="1">
        <v>46024</v>
      </c>
      <c r="G56">
        <f>(Table1[[#This Row],[Ship_Date]]-Table1[[#This Row],[Order_Date]])</f>
        <v>1</v>
      </c>
      <c r="H56" t="s">
        <v>2063</v>
      </c>
      <c r="I56" t="s">
        <v>2064</v>
      </c>
      <c r="J56" t="s">
        <v>24</v>
      </c>
      <c r="K56">
        <v>28</v>
      </c>
      <c r="L56" t="str">
        <f>IF(Table1[[#This Row],[Age]]&lt;=20,"Teen",IF(Table1[[#This Row],[Age]]&gt;=21 &amp; Table1[[#This Row],[Age]]&lt;=50,"Adult","Senior"))</f>
        <v>Senior</v>
      </c>
      <c r="M56" t="s">
        <v>36</v>
      </c>
      <c r="N56" t="s">
        <v>37</v>
      </c>
      <c r="O56" t="s">
        <v>38</v>
      </c>
      <c r="P56" t="s">
        <v>56</v>
      </c>
      <c r="Q56" t="s">
        <v>57</v>
      </c>
      <c r="R56">
        <v>6</v>
      </c>
      <c r="S56">
        <v>60</v>
      </c>
      <c r="T56">
        <v>15</v>
      </c>
      <c r="U56">
        <v>306</v>
      </c>
      <c r="V56" t="str">
        <f>IF(Table1[[#This Row],[Sales]]&lt;=10000,"Low",IF(Table1[[#This Row],[Sales]]&gt;=10000 &amp; Table1[[#This Row],[Sales]]&lt;=25000,"Medium","High"))</f>
        <v>Low</v>
      </c>
      <c r="W56">
        <v>82.13</v>
      </c>
      <c r="X56">
        <f>Table1[[#This Row],[Profit]]/Table1[[#This Row],[Sales]]</f>
        <v>0.26839869281045753</v>
      </c>
      <c r="Y56" t="s">
        <v>30</v>
      </c>
      <c r="Z56" t="s">
        <v>41</v>
      </c>
      <c r="AA56">
        <v>2</v>
      </c>
      <c r="AB56" t="s">
        <v>42</v>
      </c>
    </row>
    <row r="57" spans="1:28" x14ac:dyDescent="0.35">
      <c r="A57" t="s">
        <v>2074</v>
      </c>
      <c r="B57" s="1">
        <v>45679</v>
      </c>
      <c r="C57" s="1" t="str">
        <f>TEXT(Table1[[#This Row],[Order_Date]],"yyyy")</f>
        <v>2025</v>
      </c>
      <c r="D57" s="3">
        <f>MONTH(Table1[[#This Row],[Order_Date]])</f>
        <v>1</v>
      </c>
      <c r="E57" t="str">
        <f>TEXT(Table1[[#This Row],[Order_Date]],"mmm")</f>
        <v>Jan</v>
      </c>
      <c r="F57" s="1">
        <v>45683</v>
      </c>
      <c r="G57">
        <f>(Table1[[#This Row],[Ship_Date]]-Table1[[#This Row],[Order_Date]])</f>
        <v>4</v>
      </c>
      <c r="H57" t="s">
        <v>2075</v>
      </c>
      <c r="I57" t="s">
        <v>2076</v>
      </c>
      <c r="J57" t="s">
        <v>24</v>
      </c>
      <c r="K57">
        <v>46</v>
      </c>
      <c r="L57" t="str">
        <f>IF(Table1[[#This Row],[Age]]&lt;=20,"Teen",IF(Table1[[#This Row],[Age]]&gt;=21 &amp; Table1[[#This Row],[Age]]&lt;=50,"Adult","Senior"))</f>
        <v>Senior</v>
      </c>
      <c r="M57" t="s">
        <v>73</v>
      </c>
      <c r="N57" t="s">
        <v>26</v>
      </c>
      <c r="O57" t="s">
        <v>27</v>
      </c>
      <c r="P57" t="s">
        <v>47</v>
      </c>
      <c r="Q57" t="s">
        <v>69</v>
      </c>
      <c r="R57">
        <v>6</v>
      </c>
      <c r="S57">
        <v>800</v>
      </c>
      <c r="T57">
        <v>0</v>
      </c>
      <c r="U57">
        <v>4800</v>
      </c>
      <c r="V57" t="str">
        <f>IF(Table1[[#This Row],[Sales]]&lt;=10000,"Low",IF(Table1[[#This Row],[Sales]]&gt;=10000 &amp; Table1[[#This Row],[Sales]]&lt;=25000,"Medium","High"))</f>
        <v>Low</v>
      </c>
      <c r="W57">
        <v>1665.21</v>
      </c>
      <c r="X57">
        <f>Table1[[#This Row],[Profit]]/Table1[[#This Row],[Sales]]</f>
        <v>0.34691875</v>
      </c>
      <c r="Y57" t="s">
        <v>58</v>
      </c>
      <c r="Z57" t="s">
        <v>31</v>
      </c>
      <c r="AA57">
        <v>5</v>
      </c>
      <c r="AB57" t="s">
        <v>42</v>
      </c>
    </row>
    <row r="58" spans="1:28" x14ac:dyDescent="0.35">
      <c r="A58" t="s">
        <v>2083</v>
      </c>
      <c r="B58" s="1">
        <v>46025</v>
      </c>
      <c r="C58" s="1" t="str">
        <f>TEXT(Table1[[#This Row],[Order_Date]],"yyyy")</f>
        <v>2026</v>
      </c>
      <c r="D58" s="3">
        <f>MONTH(Table1[[#This Row],[Order_Date]])</f>
        <v>1</v>
      </c>
      <c r="E58" t="str">
        <f>TEXT(Table1[[#This Row],[Order_Date]],"mmm")</f>
        <v>Jan</v>
      </c>
      <c r="F58" s="1">
        <v>46032</v>
      </c>
      <c r="G58">
        <f>(Table1[[#This Row],[Ship_Date]]-Table1[[#This Row],[Order_Date]])</f>
        <v>7</v>
      </c>
      <c r="H58" t="s">
        <v>2084</v>
      </c>
      <c r="I58" t="s">
        <v>2085</v>
      </c>
      <c r="J58" t="s">
        <v>52</v>
      </c>
      <c r="K58">
        <v>59</v>
      </c>
      <c r="L58" t="str">
        <f>IF(Table1[[#This Row],[Age]]&lt;=20,"Teen",IF(Table1[[#This Row],[Age]]&gt;=21 &amp; Table1[[#This Row],[Age]]&lt;=50,"Adult","Senior"))</f>
        <v>Senior</v>
      </c>
      <c r="M58" t="s">
        <v>36</v>
      </c>
      <c r="N58" t="s">
        <v>37</v>
      </c>
      <c r="O58" t="s">
        <v>38</v>
      </c>
      <c r="P58" t="s">
        <v>28</v>
      </c>
      <c r="Q58" t="s">
        <v>311</v>
      </c>
      <c r="R58">
        <v>4</v>
      </c>
      <c r="S58">
        <v>5000</v>
      </c>
      <c r="T58">
        <v>5</v>
      </c>
      <c r="U58">
        <v>19000</v>
      </c>
      <c r="V58" t="str">
        <f>IF(Table1[[#This Row],[Sales]]&lt;=10000,"Low",IF(Table1[[#This Row],[Sales]]&gt;=10000 &amp; Table1[[#This Row],[Sales]]&lt;=25000,"Medium","High"))</f>
        <v>High</v>
      </c>
      <c r="W58">
        <v>3739.82</v>
      </c>
      <c r="X58">
        <f>Table1[[#This Row],[Profit]]/Table1[[#This Row],[Sales]]</f>
        <v>0.19683263157894737</v>
      </c>
      <c r="Y58" t="s">
        <v>58</v>
      </c>
      <c r="Z58" t="s">
        <v>41</v>
      </c>
      <c r="AA58">
        <v>2</v>
      </c>
      <c r="AB58" t="s">
        <v>42</v>
      </c>
    </row>
    <row r="59" spans="1:28" x14ac:dyDescent="0.35">
      <c r="A59" t="s">
        <v>2167</v>
      </c>
      <c r="B59" s="1">
        <v>45659</v>
      </c>
      <c r="C59" s="1" t="str">
        <f>TEXT(Table1[[#This Row],[Order_Date]],"yyyy")</f>
        <v>2025</v>
      </c>
      <c r="D59" s="3">
        <f>MONTH(Table1[[#This Row],[Order_Date]])</f>
        <v>1</v>
      </c>
      <c r="E59" t="str">
        <f>TEXT(Table1[[#This Row],[Order_Date]],"mmm")</f>
        <v>Jan</v>
      </c>
      <c r="F59" s="1">
        <v>45661</v>
      </c>
      <c r="G59">
        <f>(Table1[[#This Row],[Ship_Date]]-Table1[[#This Row],[Order_Date]])</f>
        <v>2</v>
      </c>
      <c r="H59" t="s">
        <v>2168</v>
      </c>
      <c r="I59" t="s">
        <v>2169</v>
      </c>
      <c r="J59" t="s">
        <v>24</v>
      </c>
      <c r="K59">
        <v>55</v>
      </c>
      <c r="L59" t="str">
        <f>IF(Table1[[#This Row],[Age]]&lt;=20,"Teen",IF(Table1[[#This Row],[Age]]&gt;=21 &amp; Table1[[#This Row],[Age]]&lt;=50,"Adult","Senior"))</f>
        <v>Senior</v>
      </c>
      <c r="M59" t="s">
        <v>36</v>
      </c>
      <c r="N59" t="s">
        <v>37</v>
      </c>
      <c r="O59" t="s">
        <v>38</v>
      </c>
      <c r="P59" t="s">
        <v>28</v>
      </c>
      <c r="Q59" t="s">
        <v>29</v>
      </c>
      <c r="R59">
        <v>2</v>
      </c>
      <c r="S59">
        <v>15000</v>
      </c>
      <c r="T59">
        <v>15</v>
      </c>
      <c r="U59">
        <v>25500</v>
      </c>
      <c r="V59" t="str">
        <f>IF(Table1[[#This Row],[Sales]]&lt;=10000,"Low",IF(Table1[[#This Row],[Sales]]&gt;=10000 &amp; Table1[[#This Row],[Sales]]&lt;=25000,"Medium","High"))</f>
        <v>High</v>
      </c>
      <c r="W59">
        <v>5004.47</v>
      </c>
      <c r="X59">
        <f>Table1[[#This Row],[Profit]]/Table1[[#This Row],[Sales]]</f>
        <v>0.1962537254901961</v>
      </c>
      <c r="Y59" t="s">
        <v>93</v>
      </c>
      <c r="Z59" t="s">
        <v>31</v>
      </c>
      <c r="AA59">
        <v>3</v>
      </c>
      <c r="AB59" t="s">
        <v>42</v>
      </c>
    </row>
    <row r="60" spans="1:28" x14ac:dyDescent="0.35">
      <c r="A60" t="s">
        <v>2170</v>
      </c>
      <c r="B60" s="1">
        <v>45681</v>
      </c>
      <c r="C60" s="1" t="str">
        <f>TEXT(Table1[[#This Row],[Order_Date]],"yyyy")</f>
        <v>2025</v>
      </c>
      <c r="D60" s="3">
        <f>MONTH(Table1[[#This Row],[Order_Date]])</f>
        <v>1</v>
      </c>
      <c r="E60" t="str">
        <f>TEXT(Table1[[#This Row],[Order_Date]],"mmm")</f>
        <v>Jan</v>
      </c>
      <c r="F60" s="1">
        <v>45685</v>
      </c>
      <c r="G60">
        <f>(Table1[[#This Row],[Ship_Date]]-Table1[[#This Row],[Order_Date]])</f>
        <v>4</v>
      </c>
      <c r="H60" t="s">
        <v>2171</v>
      </c>
      <c r="I60" t="s">
        <v>2172</v>
      </c>
      <c r="J60" t="s">
        <v>24</v>
      </c>
      <c r="K60">
        <v>37</v>
      </c>
      <c r="L60" t="str">
        <f>IF(Table1[[#This Row],[Age]]&lt;=20,"Teen",IF(Table1[[#This Row],[Age]]&gt;=21 &amp; Table1[[#This Row],[Age]]&lt;=50,"Adult","Senior"))</f>
        <v>Senior</v>
      </c>
      <c r="M60" t="s">
        <v>25</v>
      </c>
      <c r="N60" t="s">
        <v>26</v>
      </c>
      <c r="O60" t="s">
        <v>27</v>
      </c>
      <c r="P60" t="s">
        <v>39</v>
      </c>
      <c r="Q60" t="s">
        <v>87</v>
      </c>
      <c r="R60">
        <v>4</v>
      </c>
      <c r="S60">
        <v>3200</v>
      </c>
      <c r="T60">
        <v>10</v>
      </c>
      <c r="U60">
        <v>11520</v>
      </c>
      <c r="V60" t="str">
        <f>IF(Table1[[#This Row],[Sales]]&lt;=10000,"Low",IF(Table1[[#This Row],[Sales]]&gt;=10000 &amp; Table1[[#This Row],[Sales]]&lt;=25000,"Medium","High"))</f>
        <v>High</v>
      </c>
      <c r="W60">
        <v>1706.7</v>
      </c>
      <c r="X60">
        <f>Table1[[#This Row],[Profit]]/Table1[[#This Row],[Sales]]</f>
        <v>0.14815104166666668</v>
      </c>
      <c r="Y60" t="s">
        <v>30</v>
      </c>
      <c r="Z60" t="s">
        <v>59</v>
      </c>
      <c r="AA60">
        <v>4</v>
      </c>
      <c r="AB60" t="s">
        <v>32</v>
      </c>
    </row>
    <row r="61" spans="1:28" x14ac:dyDescent="0.35">
      <c r="A61" t="s">
        <v>2188</v>
      </c>
      <c r="B61" s="1">
        <v>45663</v>
      </c>
      <c r="C61" s="1" t="str">
        <f>TEXT(Table1[[#This Row],[Order_Date]],"yyyy")</f>
        <v>2025</v>
      </c>
      <c r="D61" s="3">
        <f>MONTH(Table1[[#This Row],[Order_Date]])</f>
        <v>1</v>
      </c>
      <c r="E61" t="str">
        <f>TEXT(Table1[[#This Row],[Order_Date]],"mmm")</f>
        <v>Jan</v>
      </c>
      <c r="F61" s="1">
        <v>45665</v>
      </c>
      <c r="G61">
        <f>(Table1[[#This Row],[Ship_Date]]-Table1[[#This Row],[Order_Date]])</f>
        <v>2</v>
      </c>
      <c r="H61" t="s">
        <v>2189</v>
      </c>
      <c r="I61" t="s">
        <v>2190</v>
      </c>
      <c r="J61" t="s">
        <v>52</v>
      </c>
      <c r="K61">
        <v>20</v>
      </c>
      <c r="L61" t="str">
        <f>IF(Table1[[#This Row],[Age]]&lt;=20,"Teen",IF(Table1[[#This Row],[Age]]&gt;=21 &amp; Table1[[#This Row],[Age]]&lt;=50,"Adult","Senior"))</f>
        <v>Teen</v>
      </c>
      <c r="M61" t="s">
        <v>101</v>
      </c>
      <c r="N61" t="s">
        <v>102</v>
      </c>
      <c r="O61" t="s">
        <v>27</v>
      </c>
      <c r="P61" t="s">
        <v>74</v>
      </c>
      <c r="Q61" t="s">
        <v>196</v>
      </c>
      <c r="R61">
        <v>5</v>
      </c>
      <c r="S61">
        <v>25000</v>
      </c>
      <c r="T61">
        <v>20</v>
      </c>
      <c r="U61">
        <v>100000</v>
      </c>
      <c r="V61" t="str">
        <f>IF(Table1[[#This Row],[Sales]]&lt;=10000,"Low",IF(Table1[[#This Row],[Sales]]&gt;=10000 &amp; Table1[[#This Row],[Sales]]&lt;=25000,"Medium","High"))</f>
        <v>High</v>
      </c>
      <c r="W61">
        <v>29058.52</v>
      </c>
      <c r="X61">
        <f>Table1[[#This Row],[Profit]]/Table1[[#This Row],[Sales]]</f>
        <v>0.29058519999999999</v>
      </c>
      <c r="Y61" t="s">
        <v>58</v>
      </c>
      <c r="Z61" t="s">
        <v>41</v>
      </c>
      <c r="AA61">
        <v>2</v>
      </c>
      <c r="AB61" t="s">
        <v>42</v>
      </c>
    </row>
    <row r="62" spans="1:28" x14ac:dyDescent="0.35">
      <c r="A62" t="s">
        <v>2208</v>
      </c>
      <c r="B62" s="1">
        <v>46039</v>
      </c>
      <c r="C62" s="1" t="str">
        <f>TEXT(Table1[[#This Row],[Order_Date]],"yyyy")</f>
        <v>2026</v>
      </c>
      <c r="D62" s="3">
        <f>MONTH(Table1[[#This Row],[Order_Date]])</f>
        <v>1</v>
      </c>
      <c r="E62" t="str">
        <f>TEXT(Table1[[#This Row],[Order_Date]],"mmm")</f>
        <v>Jan</v>
      </c>
      <c r="F62" s="1">
        <v>46041</v>
      </c>
      <c r="G62">
        <f>(Table1[[#This Row],[Ship_Date]]-Table1[[#This Row],[Order_Date]])</f>
        <v>2</v>
      </c>
      <c r="H62" t="s">
        <v>2209</v>
      </c>
      <c r="I62" t="s">
        <v>2210</v>
      </c>
      <c r="J62" t="s">
        <v>24</v>
      </c>
      <c r="K62">
        <v>42</v>
      </c>
      <c r="L62" t="str">
        <f>IF(Table1[[#This Row],[Age]]&lt;=20,"Teen",IF(Table1[[#This Row],[Age]]&gt;=21 &amp; Table1[[#This Row],[Age]]&lt;=50,"Adult","Senior"))</f>
        <v>Senior</v>
      </c>
      <c r="M62" t="s">
        <v>91</v>
      </c>
      <c r="N62" t="s">
        <v>92</v>
      </c>
      <c r="O62" t="s">
        <v>55</v>
      </c>
      <c r="P62" t="s">
        <v>39</v>
      </c>
      <c r="Q62" t="s">
        <v>151</v>
      </c>
      <c r="R62">
        <v>8</v>
      </c>
      <c r="S62">
        <v>900</v>
      </c>
      <c r="T62">
        <v>15</v>
      </c>
      <c r="U62">
        <v>6120</v>
      </c>
      <c r="V62" t="str">
        <f>IF(Table1[[#This Row],[Sales]]&lt;=10000,"Low",IF(Table1[[#This Row],[Sales]]&gt;=10000 &amp; Table1[[#This Row],[Sales]]&lt;=25000,"Medium","High"))</f>
        <v>Low</v>
      </c>
      <c r="W62">
        <v>1132.7</v>
      </c>
      <c r="X62">
        <f>Table1[[#This Row],[Profit]]/Table1[[#This Row],[Sales]]</f>
        <v>0.18508169934640523</v>
      </c>
      <c r="Y62" t="s">
        <v>30</v>
      </c>
      <c r="Z62" t="s">
        <v>41</v>
      </c>
      <c r="AA62">
        <v>5</v>
      </c>
      <c r="AB62" t="s">
        <v>42</v>
      </c>
    </row>
    <row r="63" spans="1:28" x14ac:dyDescent="0.35">
      <c r="A63" t="s">
        <v>2232</v>
      </c>
      <c r="B63" s="1">
        <v>45673</v>
      </c>
      <c r="C63" s="1" t="str">
        <f>TEXT(Table1[[#This Row],[Order_Date]],"yyyy")</f>
        <v>2025</v>
      </c>
      <c r="D63" s="3">
        <f>MONTH(Table1[[#This Row],[Order_Date]])</f>
        <v>1</v>
      </c>
      <c r="E63" t="str">
        <f>TEXT(Table1[[#This Row],[Order_Date]],"mmm")</f>
        <v>Jan</v>
      </c>
      <c r="F63" s="1">
        <v>45679</v>
      </c>
      <c r="G63">
        <f>(Table1[[#This Row],[Ship_Date]]-Table1[[#This Row],[Order_Date]])</f>
        <v>6</v>
      </c>
      <c r="H63" t="s">
        <v>2233</v>
      </c>
      <c r="I63" t="s">
        <v>2234</v>
      </c>
      <c r="J63" t="s">
        <v>52</v>
      </c>
      <c r="K63">
        <v>32</v>
      </c>
      <c r="L63" t="str">
        <f>IF(Table1[[#This Row],[Age]]&lt;=20,"Teen",IF(Table1[[#This Row],[Age]]&gt;=21 &amp; Table1[[#This Row],[Age]]&lt;=50,"Adult","Senior"))</f>
        <v>Senior</v>
      </c>
      <c r="M63" t="s">
        <v>73</v>
      </c>
      <c r="N63" t="s">
        <v>26</v>
      </c>
      <c r="O63" t="s">
        <v>27</v>
      </c>
      <c r="P63" t="s">
        <v>47</v>
      </c>
      <c r="Q63" t="s">
        <v>69</v>
      </c>
      <c r="R63">
        <v>5</v>
      </c>
      <c r="S63">
        <v>800</v>
      </c>
      <c r="T63">
        <v>0</v>
      </c>
      <c r="U63">
        <v>4000</v>
      </c>
      <c r="V63" t="str">
        <f>IF(Table1[[#This Row],[Sales]]&lt;=10000,"Low",IF(Table1[[#This Row],[Sales]]&gt;=10000 &amp; Table1[[#This Row],[Sales]]&lt;=25000,"Medium","High"))</f>
        <v>Low</v>
      </c>
      <c r="W63">
        <v>1644.06</v>
      </c>
      <c r="X63">
        <f>Table1[[#This Row],[Profit]]/Table1[[#This Row],[Sales]]</f>
        <v>0.41101499999999996</v>
      </c>
      <c r="Y63" t="s">
        <v>93</v>
      </c>
      <c r="Z63" t="s">
        <v>41</v>
      </c>
      <c r="AA63">
        <v>3</v>
      </c>
      <c r="AB63" t="s">
        <v>42</v>
      </c>
    </row>
    <row r="64" spans="1:28" x14ac:dyDescent="0.35">
      <c r="A64" t="s">
        <v>2258</v>
      </c>
      <c r="B64" s="1">
        <v>45668</v>
      </c>
      <c r="C64" s="1" t="str">
        <f>TEXT(Table1[[#This Row],[Order_Date]],"yyyy")</f>
        <v>2025</v>
      </c>
      <c r="D64" s="3">
        <f>MONTH(Table1[[#This Row],[Order_Date]])</f>
        <v>1</v>
      </c>
      <c r="E64" t="str">
        <f>TEXT(Table1[[#This Row],[Order_Date]],"mmm")</f>
        <v>Jan</v>
      </c>
      <c r="F64" s="1">
        <v>45669</v>
      </c>
      <c r="G64">
        <f>(Table1[[#This Row],[Ship_Date]]-Table1[[#This Row],[Order_Date]])</f>
        <v>1</v>
      </c>
      <c r="H64" t="s">
        <v>2259</v>
      </c>
      <c r="I64" t="s">
        <v>2260</v>
      </c>
      <c r="J64" t="s">
        <v>52</v>
      </c>
      <c r="K64">
        <v>29</v>
      </c>
      <c r="L64" t="str">
        <f>IF(Table1[[#This Row],[Age]]&lt;=20,"Teen",IF(Table1[[#This Row],[Age]]&gt;=21 &amp; Table1[[#This Row],[Age]]&lt;=50,"Adult","Senior"))</f>
        <v>Senior</v>
      </c>
      <c r="M64" t="s">
        <v>116</v>
      </c>
      <c r="N64" t="s">
        <v>117</v>
      </c>
      <c r="O64" t="s">
        <v>86</v>
      </c>
      <c r="P64" t="s">
        <v>74</v>
      </c>
      <c r="Q64" t="s">
        <v>231</v>
      </c>
      <c r="R64">
        <v>6</v>
      </c>
      <c r="S64">
        <v>18000</v>
      </c>
      <c r="T64">
        <v>20</v>
      </c>
      <c r="U64">
        <v>86400</v>
      </c>
      <c r="V64" t="str">
        <f>IF(Table1[[#This Row],[Sales]]&lt;=10000,"Low",IF(Table1[[#This Row],[Sales]]&gt;=10000 &amp; Table1[[#This Row],[Sales]]&lt;=25000,"Medium","High"))</f>
        <v>High</v>
      </c>
      <c r="W64">
        <v>25761.24</v>
      </c>
      <c r="X64">
        <f>Table1[[#This Row],[Profit]]/Table1[[#This Row],[Sales]]</f>
        <v>0.2981625</v>
      </c>
      <c r="Y64" t="s">
        <v>30</v>
      </c>
      <c r="Z64" t="s">
        <v>31</v>
      </c>
      <c r="AA64">
        <v>2</v>
      </c>
      <c r="AB64" t="s">
        <v>42</v>
      </c>
    </row>
    <row r="65" spans="1:28" x14ac:dyDescent="0.35">
      <c r="A65" t="s">
        <v>2410</v>
      </c>
      <c r="B65" s="1">
        <v>45677</v>
      </c>
      <c r="C65" s="1" t="str">
        <f>TEXT(Table1[[#This Row],[Order_Date]],"yyyy")</f>
        <v>2025</v>
      </c>
      <c r="D65" s="3">
        <f>MONTH(Table1[[#This Row],[Order_Date]])</f>
        <v>1</v>
      </c>
      <c r="E65" t="str">
        <f>TEXT(Table1[[#This Row],[Order_Date]],"mmm")</f>
        <v>Jan</v>
      </c>
      <c r="F65" s="1">
        <v>45682</v>
      </c>
      <c r="G65">
        <f>(Table1[[#This Row],[Ship_Date]]-Table1[[#This Row],[Order_Date]])</f>
        <v>5</v>
      </c>
      <c r="H65" t="s">
        <v>2411</v>
      </c>
      <c r="I65" t="s">
        <v>2412</v>
      </c>
      <c r="J65" t="s">
        <v>24</v>
      </c>
      <c r="K65">
        <v>45</v>
      </c>
      <c r="L65" t="str">
        <f>IF(Table1[[#This Row],[Age]]&lt;=20,"Teen",IF(Table1[[#This Row],[Age]]&gt;=21 &amp; Table1[[#This Row],[Age]]&lt;=50,"Adult","Senior"))</f>
        <v>Senior</v>
      </c>
      <c r="M65" t="s">
        <v>36</v>
      </c>
      <c r="N65" t="s">
        <v>37</v>
      </c>
      <c r="O65" t="s">
        <v>38</v>
      </c>
      <c r="P65" t="s">
        <v>47</v>
      </c>
      <c r="Q65" t="s">
        <v>175</v>
      </c>
      <c r="R65">
        <v>3</v>
      </c>
      <c r="S65">
        <v>1200</v>
      </c>
      <c r="T65">
        <v>25</v>
      </c>
      <c r="U65">
        <v>2700</v>
      </c>
      <c r="V65" t="str">
        <f>IF(Table1[[#This Row],[Sales]]&lt;=10000,"Low",IF(Table1[[#This Row],[Sales]]&gt;=10000 &amp; Table1[[#This Row],[Sales]]&lt;=25000,"Medium","High"))</f>
        <v>Low</v>
      </c>
      <c r="W65">
        <v>813.14</v>
      </c>
      <c r="X65">
        <f>Table1[[#This Row],[Profit]]/Table1[[#This Row],[Sales]]</f>
        <v>0.30116296296296297</v>
      </c>
      <c r="Y65" t="s">
        <v>30</v>
      </c>
      <c r="Z65" t="s">
        <v>59</v>
      </c>
      <c r="AA65">
        <v>3</v>
      </c>
      <c r="AB65" t="s">
        <v>42</v>
      </c>
    </row>
    <row r="66" spans="1:28" x14ac:dyDescent="0.35">
      <c r="A66" t="s">
        <v>2425</v>
      </c>
      <c r="B66" s="1">
        <v>45668</v>
      </c>
      <c r="C66" s="1" t="str">
        <f>TEXT(Table1[[#This Row],[Order_Date]],"yyyy")</f>
        <v>2025</v>
      </c>
      <c r="D66" s="3">
        <f>MONTH(Table1[[#This Row],[Order_Date]])</f>
        <v>1</v>
      </c>
      <c r="E66" t="str">
        <f>TEXT(Table1[[#This Row],[Order_Date]],"mmm")</f>
        <v>Jan</v>
      </c>
      <c r="F66" s="1">
        <v>45670</v>
      </c>
      <c r="G66">
        <f>(Table1[[#This Row],[Ship_Date]]-Table1[[#This Row],[Order_Date]])</f>
        <v>2</v>
      </c>
      <c r="H66" t="s">
        <v>2426</v>
      </c>
      <c r="I66" t="s">
        <v>2427</v>
      </c>
      <c r="J66" t="s">
        <v>24</v>
      </c>
      <c r="K66">
        <v>41</v>
      </c>
      <c r="L66" t="str">
        <f>IF(Table1[[#This Row],[Age]]&lt;=20,"Teen",IF(Table1[[#This Row],[Age]]&gt;=21 &amp; Table1[[#This Row],[Age]]&lt;=50,"Adult","Senior"))</f>
        <v>Senior</v>
      </c>
      <c r="M66" t="s">
        <v>116</v>
      </c>
      <c r="N66" t="s">
        <v>117</v>
      </c>
      <c r="O66" t="s">
        <v>86</v>
      </c>
      <c r="P66" t="s">
        <v>28</v>
      </c>
      <c r="Q66" t="s">
        <v>192</v>
      </c>
      <c r="R66">
        <v>6</v>
      </c>
      <c r="S66">
        <v>7000</v>
      </c>
      <c r="T66">
        <v>20</v>
      </c>
      <c r="U66">
        <v>33600</v>
      </c>
      <c r="V66" t="str">
        <f>IF(Table1[[#This Row],[Sales]]&lt;=10000,"Low",IF(Table1[[#This Row],[Sales]]&gt;=10000 &amp; Table1[[#This Row],[Sales]]&lt;=25000,"Medium","High"))</f>
        <v>High</v>
      </c>
      <c r="W66">
        <v>9546.6299999999992</v>
      </c>
      <c r="X66">
        <f>Table1[[#This Row],[Profit]]/Table1[[#This Row],[Sales]]</f>
        <v>0.28412589285714285</v>
      </c>
      <c r="Y66" t="s">
        <v>93</v>
      </c>
      <c r="Z66" t="s">
        <v>59</v>
      </c>
      <c r="AA66">
        <v>2</v>
      </c>
      <c r="AB66" t="s">
        <v>42</v>
      </c>
    </row>
    <row r="67" spans="1:28" x14ac:dyDescent="0.35">
      <c r="A67" t="s">
        <v>2434</v>
      </c>
      <c r="B67" s="1">
        <v>46043</v>
      </c>
      <c r="C67" s="1" t="str">
        <f>TEXT(Table1[[#This Row],[Order_Date]],"yyyy")</f>
        <v>2026</v>
      </c>
      <c r="D67" s="3">
        <f>MONTH(Table1[[#This Row],[Order_Date]])</f>
        <v>1</v>
      </c>
      <c r="E67" t="str">
        <f>TEXT(Table1[[#This Row],[Order_Date]],"mmm")</f>
        <v>Jan</v>
      </c>
      <c r="F67" s="1">
        <v>46044</v>
      </c>
      <c r="G67">
        <f>(Table1[[#This Row],[Ship_Date]]-Table1[[#This Row],[Order_Date]])</f>
        <v>1</v>
      </c>
      <c r="H67" t="s">
        <v>2435</v>
      </c>
      <c r="I67" t="s">
        <v>2436</v>
      </c>
      <c r="J67" t="s">
        <v>52</v>
      </c>
      <c r="K67">
        <v>27</v>
      </c>
      <c r="L67" t="str">
        <f>IF(Table1[[#This Row],[Age]]&lt;=20,"Teen",IF(Table1[[#This Row],[Age]]&gt;=21 &amp; Table1[[#This Row],[Age]]&lt;=50,"Adult","Senior"))</f>
        <v>Senior</v>
      </c>
      <c r="M67" t="s">
        <v>107</v>
      </c>
      <c r="N67" t="s">
        <v>108</v>
      </c>
      <c r="O67" t="s">
        <v>86</v>
      </c>
      <c r="P67" t="s">
        <v>28</v>
      </c>
      <c r="Q67" t="s">
        <v>192</v>
      </c>
      <c r="R67">
        <v>1</v>
      </c>
      <c r="S67">
        <v>7000</v>
      </c>
      <c r="T67">
        <v>20</v>
      </c>
      <c r="U67">
        <v>5600</v>
      </c>
      <c r="V67" t="str">
        <f>IF(Table1[[#This Row],[Sales]]&lt;=10000,"Low",IF(Table1[[#This Row],[Sales]]&gt;=10000 &amp; Table1[[#This Row],[Sales]]&lt;=25000,"Medium","High"))</f>
        <v>Low</v>
      </c>
      <c r="W67">
        <v>891.11</v>
      </c>
      <c r="X67">
        <f>Table1[[#This Row],[Profit]]/Table1[[#This Row],[Sales]]</f>
        <v>0.15912678571428571</v>
      </c>
      <c r="Y67" t="s">
        <v>93</v>
      </c>
      <c r="Z67" t="s">
        <v>59</v>
      </c>
      <c r="AA67">
        <v>4</v>
      </c>
      <c r="AB67" t="s">
        <v>42</v>
      </c>
    </row>
    <row r="68" spans="1:28" x14ac:dyDescent="0.35">
      <c r="A68" t="s">
        <v>2476</v>
      </c>
      <c r="B68" s="1">
        <v>45679</v>
      </c>
      <c r="C68" s="1" t="str">
        <f>TEXT(Table1[[#This Row],[Order_Date]],"yyyy")</f>
        <v>2025</v>
      </c>
      <c r="D68" s="3">
        <f>MONTH(Table1[[#This Row],[Order_Date]])</f>
        <v>1</v>
      </c>
      <c r="E68" t="str">
        <f>TEXT(Table1[[#This Row],[Order_Date]],"mmm")</f>
        <v>Jan</v>
      </c>
      <c r="F68" s="1">
        <v>45682</v>
      </c>
      <c r="G68">
        <f>(Table1[[#This Row],[Ship_Date]]-Table1[[#This Row],[Order_Date]])</f>
        <v>3</v>
      </c>
      <c r="H68" t="s">
        <v>2477</v>
      </c>
      <c r="I68" t="s">
        <v>2478</v>
      </c>
      <c r="J68" t="s">
        <v>24</v>
      </c>
      <c r="K68">
        <v>61</v>
      </c>
      <c r="L68" t="str">
        <f>IF(Table1[[#This Row],[Age]]&lt;=20,"Teen",IF(Table1[[#This Row],[Age]]&gt;=21 &amp; Table1[[#This Row],[Age]]&lt;=50,"Adult","Senior"))</f>
        <v>Senior</v>
      </c>
      <c r="M68" t="s">
        <v>46</v>
      </c>
      <c r="N68" t="s">
        <v>46</v>
      </c>
      <c r="O68" t="s">
        <v>38</v>
      </c>
      <c r="P68" t="s">
        <v>39</v>
      </c>
      <c r="Q68" t="s">
        <v>87</v>
      </c>
      <c r="R68">
        <v>5</v>
      </c>
      <c r="S68">
        <v>3200</v>
      </c>
      <c r="T68">
        <v>25</v>
      </c>
      <c r="U68">
        <v>12000</v>
      </c>
      <c r="V68" t="str">
        <f>IF(Table1[[#This Row],[Sales]]&lt;=10000,"Low",IF(Table1[[#This Row],[Sales]]&gt;=10000 &amp; Table1[[#This Row],[Sales]]&lt;=25000,"Medium","High"))</f>
        <v>High</v>
      </c>
      <c r="W68">
        <v>5220.76</v>
      </c>
      <c r="X68">
        <f>Table1[[#This Row],[Profit]]/Table1[[#This Row],[Sales]]</f>
        <v>0.43506333333333336</v>
      </c>
      <c r="Y68" t="s">
        <v>93</v>
      </c>
      <c r="Z68" t="s">
        <v>41</v>
      </c>
      <c r="AA68">
        <v>1</v>
      </c>
      <c r="AB68" t="s">
        <v>42</v>
      </c>
    </row>
    <row r="69" spans="1:28" x14ac:dyDescent="0.35">
      <c r="A69" t="s">
        <v>2521</v>
      </c>
      <c r="B69" s="1">
        <v>45658</v>
      </c>
      <c r="C69" s="1" t="str">
        <f>TEXT(Table1[[#This Row],[Order_Date]],"yyyy")</f>
        <v>2025</v>
      </c>
      <c r="D69" s="3">
        <f>MONTH(Table1[[#This Row],[Order_Date]])</f>
        <v>1</v>
      </c>
      <c r="E69" t="str">
        <f>TEXT(Table1[[#This Row],[Order_Date]],"mmm")</f>
        <v>Jan</v>
      </c>
      <c r="F69" s="1">
        <v>45665</v>
      </c>
      <c r="G69">
        <f>(Table1[[#This Row],[Ship_Date]]-Table1[[#This Row],[Order_Date]])</f>
        <v>7</v>
      </c>
      <c r="H69" t="s">
        <v>2522</v>
      </c>
      <c r="I69" t="s">
        <v>2523</v>
      </c>
      <c r="J69" t="s">
        <v>52</v>
      </c>
      <c r="K69">
        <v>39</v>
      </c>
      <c r="L69" t="str">
        <f>IF(Table1[[#This Row],[Age]]&lt;=20,"Teen",IF(Table1[[#This Row],[Age]]&gt;=21 &amp; Table1[[#This Row],[Age]]&lt;=50,"Adult","Senior"))</f>
        <v>Senior</v>
      </c>
      <c r="M69" t="s">
        <v>84</v>
      </c>
      <c r="N69" t="s">
        <v>85</v>
      </c>
      <c r="O69" t="s">
        <v>86</v>
      </c>
      <c r="P69" t="s">
        <v>39</v>
      </c>
      <c r="Q69" t="s">
        <v>87</v>
      </c>
      <c r="R69">
        <v>4</v>
      </c>
      <c r="S69">
        <v>3200</v>
      </c>
      <c r="T69">
        <v>20</v>
      </c>
      <c r="U69">
        <v>10240</v>
      </c>
      <c r="V69" t="str">
        <f>IF(Table1[[#This Row],[Sales]]&lt;=10000,"Low",IF(Table1[[#This Row],[Sales]]&gt;=10000 &amp; Table1[[#This Row],[Sales]]&lt;=25000,"Medium","High"))</f>
        <v>High</v>
      </c>
      <c r="W69">
        <v>1119.01</v>
      </c>
      <c r="X69">
        <f>Table1[[#This Row],[Profit]]/Table1[[#This Row],[Sales]]</f>
        <v>0.1092783203125</v>
      </c>
      <c r="Y69" t="s">
        <v>30</v>
      </c>
      <c r="Z69" t="s">
        <v>31</v>
      </c>
      <c r="AA69">
        <v>2</v>
      </c>
      <c r="AB69" t="s">
        <v>42</v>
      </c>
    </row>
    <row r="70" spans="1:28" x14ac:dyDescent="0.35">
      <c r="A70" t="s">
        <v>2553</v>
      </c>
      <c r="B70" s="1">
        <v>45681</v>
      </c>
      <c r="C70" s="1" t="str">
        <f>TEXT(Table1[[#This Row],[Order_Date]],"yyyy")</f>
        <v>2025</v>
      </c>
      <c r="D70" s="3">
        <f>MONTH(Table1[[#This Row],[Order_Date]])</f>
        <v>1</v>
      </c>
      <c r="E70" t="str">
        <f>TEXT(Table1[[#This Row],[Order_Date]],"mmm")</f>
        <v>Jan</v>
      </c>
      <c r="F70" s="1">
        <v>45685</v>
      </c>
      <c r="G70">
        <f>(Table1[[#This Row],[Ship_Date]]-Table1[[#This Row],[Order_Date]])</f>
        <v>4</v>
      </c>
      <c r="H70" t="s">
        <v>2554</v>
      </c>
      <c r="I70" t="s">
        <v>2555</v>
      </c>
      <c r="J70" t="s">
        <v>52</v>
      </c>
      <c r="K70">
        <v>28</v>
      </c>
      <c r="L70" t="str">
        <f>IF(Table1[[#This Row],[Age]]&lt;=20,"Teen",IF(Table1[[#This Row],[Age]]&gt;=21 &amp; Table1[[#This Row],[Age]]&lt;=50,"Adult","Senior"))</f>
        <v>Senior</v>
      </c>
      <c r="M70" t="s">
        <v>73</v>
      </c>
      <c r="N70" t="s">
        <v>26</v>
      </c>
      <c r="O70" t="s">
        <v>27</v>
      </c>
      <c r="P70" t="s">
        <v>56</v>
      </c>
      <c r="Q70" t="s">
        <v>212</v>
      </c>
      <c r="R70">
        <v>8</v>
      </c>
      <c r="S70">
        <v>300</v>
      </c>
      <c r="T70">
        <v>15</v>
      </c>
      <c r="U70">
        <v>2040</v>
      </c>
      <c r="V70" t="str">
        <f>IF(Table1[[#This Row],[Sales]]&lt;=10000,"Low",IF(Table1[[#This Row],[Sales]]&gt;=10000 &amp; Table1[[#This Row],[Sales]]&lt;=25000,"Medium","High"))</f>
        <v>Low</v>
      </c>
      <c r="W70">
        <v>492.22</v>
      </c>
      <c r="X70">
        <f>Table1[[#This Row],[Profit]]/Table1[[#This Row],[Sales]]</f>
        <v>0.2412843137254902</v>
      </c>
      <c r="Y70" t="s">
        <v>58</v>
      </c>
      <c r="Z70" t="s">
        <v>31</v>
      </c>
      <c r="AA70">
        <v>3</v>
      </c>
      <c r="AB70" t="s">
        <v>42</v>
      </c>
    </row>
    <row r="71" spans="1:28" x14ac:dyDescent="0.35">
      <c r="A71" t="s">
        <v>2565</v>
      </c>
      <c r="B71" s="1">
        <v>46047</v>
      </c>
      <c r="C71" s="1" t="str">
        <f>TEXT(Table1[[#This Row],[Order_Date]],"yyyy")</f>
        <v>2026</v>
      </c>
      <c r="D71" s="3">
        <f>MONTH(Table1[[#This Row],[Order_Date]])</f>
        <v>1</v>
      </c>
      <c r="E71" t="str">
        <f>TEXT(Table1[[#This Row],[Order_Date]],"mmm")</f>
        <v>Jan</v>
      </c>
      <c r="F71" s="1">
        <v>46052</v>
      </c>
      <c r="G71">
        <f>(Table1[[#This Row],[Ship_Date]]-Table1[[#This Row],[Order_Date]])</f>
        <v>5</v>
      </c>
      <c r="H71" t="s">
        <v>2566</v>
      </c>
      <c r="I71" t="s">
        <v>2567</v>
      </c>
      <c r="J71" t="s">
        <v>52</v>
      </c>
      <c r="K71">
        <v>36</v>
      </c>
      <c r="L71" t="str">
        <f>IF(Table1[[#This Row],[Age]]&lt;=20,"Teen",IF(Table1[[#This Row],[Age]]&gt;=21 &amp; Table1[[#This Row],[Age]]&lt;=50,"Adult","Senior"))</f>
        <v>Senior</v>
      </c>
      <c r="M71" t="s">
        <v>91</v>
      </c>
      <c r="N71" t="s">
        <v>92</v>
      </c>
      <c r="O71" t="s">
        <v>55</v>
      </c>
      <c r="P71" t="s">
        <v>28</v>
      </c>
      <c r="Q71" t="s">
        <v>103</v>
      </c>
      <c r="R71">
        <v>4</v>
      </c>
      <c r="S71">
        <v>25000</v>
      </c>
      <c r="T71">
        <v>0</v>
      </c>
      <c r="U71">
        <v>100000</v>
      </c>
      <c r="V71" t="str">
        <f>IF(Table1[[#This Row],[Sales]]&lt;=10000,"Low",IF(Table1[[#This Row],[Sales]]&gt;=10000 &amp; Table1[[#This Row],[Sales]]&lt;=25000,"Medium","High"))</f>
        <v>High</v>
      </c>
      <c r="W71">
        <v>25366.45</v>
      </c>
      <c r="X71">
        <f>Table1[[#This Row],[Profit]]/Table1[[#This Row],[Sales]]</f>
        <v>0.25366450000000001</v>
      </c>
      <c r="Y71" t="s">
        <v>58</v>
      </c>
      <c r="Z71" t="s">
        <v>31</v>
      </c>
      <c r="AA71">
        <v>5</v>
      </c>
      <c r="AB71" t="s">
        <v>42</v>
      </c>
    </row>
    <row r="72" spans="1:28" x14ac:dyDescent="0.35">
      <c r="A72" t="s">
        <v>2588</v>
      </c>
      <c r="B72" s="1">
        <v>45658</v>
      </c>
      <c r="C72" s="1" t="str">
        <f>TEXT(Table1[[#This Row],[Order_Date]],"yyyy")</f>
        <v>2025</v>
      </c>
      <c r="D72" s="3">
        <f>MONTH(Table1[[#This Row],[Order_Date]])</f>
        <v>1</v>
      </c>
      <c r="E72" t="str">
        <f>TEXT(Table1[[#This Row],[Order_Date]],"mmm")</f>
        <v>Jan</v>
      </c>
      <c r="F72" s="1">
        <v>45662</v>
      </c>
      <c r="G72">
        <f>(Table1[[#This Row],[Ship_Date]]-Table1[[#This Row],[Order_Date]])</f>
        <v>4</v>
      </c>
      <c r="H72" t="s">
        <v>1945</v>
      </c>
      <c r="I72" t="s">
        <v>2589</v>
      </c>
      <c r="J72" t="s">
        <v>24</v>
      </c>
      <c r="K72">
        <v>54</v>
      </c>
      <c r="L72" t="str">
        <f>IF(Table1[[#This Row],[Age]]&lt;=20,"Teen",IF(Table1[[#This Row],[Age]]&gt;=21 &amp; Table1[[#This Row],[Age]]&lt;=50,"Adult","Senior"))</f>
        <v>Senior</v>
      </c>
      <c r="M72" t="s">
        <v>79</v>
      </c>
      <c r="N72" t="s">
        <v>80</v>
      </c>
      <c r="O72" t="s">
        <v>38</v>
      </c>
      <c r="P72" t="s">
        <v>56</v>
      </c>
      <c r="Q72" t="s">
        <v>125</v>
      </c>
      <c r="R72">
        <v>6</v>
      </c>
      <c r="S72">
        <v>450</v>
      </c>
      <c r="T72">
        <v>25</v>
      </c>
      <c r="U72">
        <v>2025</v>
      </c>
      <c r="V72" t="str">
        <f>IF(Table1[[#This Row],[Sales]]&lt;=10000,"Low",IF(Table1[[#This Row],[Sales]]&gt;=10000 &amp; Table1[[#This Row],[Sales]]&lt;=25000,"Medium","High"))</f>
        <v>Low</v>
      </c>
      <c r="W72">
        <v>569.13</v>
      </c>
      <c r="X72">
        <f>Table1[[#This Row],[Profit]]/Table1[[#This Row],[Sales]]</f>
        <v>0.28105185185185183</v>
      </c>
      <c r="Y72" t="s">
        <v>30</v>
      </c>
      <c r="Z72" t="s">
        <v>41</v>
      </c>
      <c r="AA72">
        <v>1</v>
      </c>
      <c r="AB72" t="s">
        <v>42</v>
      </c>
    </row>
    <row r="73" spans="1:28" x14ac:dyDescent="0.35">
      <c r="A73" t="s">
        <v>2662</v>
      </c>
      <c r="B73" s="1">
        <v>46041</v>
      </c>
      <c r="C73" s="1" t="str">
        <f>TEXT(Table1[[#This Row],[Order_Date]],"yyyy")</f>
        <v>2026</v>
      </c>
      <c r="D73" s="3">
        <f>MONTH(Table1[[#This Row],[Order_Date]])</f>
        <v>1</v>
      </c>
      <c r="E73" t="str">
        <f>TEXT(Table1[[#This Row],[Order_Date]],"mmm")</f>
        <v>Jan</v>
      </c>
      <c r="F73" s="1">
        <v>46043</v>
      </c>
      <c r="G73">
        <f>(Table1[[#This Row],[Ship_Date]]-Table1[[#This Row],[Order_Date]])</f>
        <v>2</v>
      </c>
      <c r="H73" t="s">
        <v>2663</v>
      </c>
      <c r="I73" t="s">
        <v>2664</v>
      </c>
      <c r="J73" t="s">
        <v>24</v>
      </c>
      <c r="K73">
        <v>47</v>
      </c>
      <c r="L73" t="str">
        <f>IF(Table1[[#This Row],[Age]]&lt;=20,"Teen",IF(Table1[[#This Row],[Age]]&gt;=21 &amp; Table1[[#This Row],[Age]]&lt;=50,"Adult","Senior"))</f>
        <v>Senior</v>
      </c>
      <c r="M73" t="s">
        <v>36</v>
      </c>
      <c r="N73" t="s">
        <v>37</v>
      </c>
      <c r="O73" t="s">
        <v>38</v>
      </c>
      <c r="P73" t="s">
        <v>56</v>
      </c>
      <c r="Q73" t="s">
        <v>168</v>
      </c>
      <c r="R73">
        <v>2</v>
      </c>
      <c r="S73">
        <v>1200</v>
      </c>
      <c r="T73">
        <v>0</v>
      </c>
      <c r="U73">
        <v>2400</v>
      </c>
      <c r="V73" t="str">
        <f>IF(Table1[[#This Row],[Sales]]&lt;=10000,"Low",IF(Table1[[#This Row],[Sales]]&gt;=10000 &amp; Table1[[#This Row],[Sales]]&lt;=25000,"Medium","High"))</f>
        <v>Low</v>
      </c>
      <c r="W73">
        <v>853.05</v>
      </c>
      <c r="X73">
        <f>Table1[[#This Row],[Profit]]/Table1[[#This Row],[Sales]]</f>
        <v>0.35543749999999996</v>
      </c>
      <c r="Y73" t="s">
        <v>93</v>
      </c>
      <c r="Z73" t="s">
        <v>59</v>
      </c>
      <c r="AA73">
        <v>1</v>
      </c>
      <c r="AB73" t="s">
        <v>42</v>
      </c>
    </row>
    <row r="74" spans="1:28" x14ac:dyDescent="0.35">
      <c r="A74" t="s">
        <v>2683</v>
      </c>
      <c r="B74" s="1">
        <v>45683</v>
      </c>
      <c r="C74" s="1" t="str">
        <f>TEXT(Table1[[#This Row],[Order_Date]],"yyyy")</f>
        <v>2025</v>
      </c>
      <c r="D74" s="3">
        <f>MONTH(Table1[[#This Row],[Order_Date]])</f>
        <v>1</v>
      </c>
      <c r="E74" t="str">
        <f>TEXT(Table1[[#This Row],[Order_Date]],"mmm")</f>
        <v>Jan</v>
      </c>
      <c r="F74" s="1">
        <v>45689</v>
      </c>
      <c r="G74">
        <f>(Table1[[#This Row],[Ship_Date]]-Table1[[#This Row],[Order_Date]])</f>
        <v>6</v>
      </c>
      <c r="H74" t="s">
        <v>2684</v>
      </c>
      <c r="I74" t="s">
        <v>2685</v>
      </c>
      <c r="J74" t="s">
        <v>24</v>
      </c>
      <c r="K74">
        <v>40</v>
      </c>
      <c r="L74" t="str">
        <f>IF(Table1[[#This Row],[Age]]&lt;=20,"Teen",IF(Table1[[#This Row],[Age]]&gt;=21 &amp; Table1[[#This Row],[Age]]&lt;=50,"Adult","Senior"))</f>
        <v>Senior</v>
      </c>
      <c r="M74" t="s">
        <v>84</v>
      </c>
      <c r="N74" t="s">
        <v>85</v>
      </c>
      <c r="O74" t="s">
        <v>86</v>
      </c>
      <c r="P74" t="s">
        <v>56</v>
      </c>
      <c r="Q74" t="s">
        <v>212</v>
      </c>
      <c r="R74">
        <v>5</v>
      </c>
      <c r="S74">
        <v>300</v>
      </c>
      <c r="T74">
        <v>0</v>
      </c>
      <c r="U74">
        <v>1500</v>
      </c>
      <c r="V74" t="str">
        <f>IF(Table1[[#This Row],[Sales]]&lt;=10000,"Low",IF(Table1[[#This Row],[Sales]]&gt;=10000 &amp; Table1[[#This Row],[Sales]]&lt;=25000,"Medium","High"))</f>
        <v>Low</v>
      </c>
      <c r="W74">
        <v>159.58000000000001</v>
      </c>
      <c r="X74">
        <f>Table1[[#This Row],[Profit]]/Table1[[#This Row],[Sales]]</f>
        <v>0.10638666666666667</v>
      </c>
      <c r="Y74" t="s">
        <v>58</v>
      </c>
      <c r="Z74" t="s">
        <v>31</v>
      </c>
      <c r="AA74">
        <v>3</v>
      </c>
      <c r="AB74" t="s">
        <v>42</v>
      </c>
    </row>
    <row r="75" spans="1:28" x14ac:dyDescent="0.35">
      <c r="A75" t="s">
        <v>2692</v>
      </c>
      <c r="B75" s="1">
        <v>45687</v>
      </c>
      <c r="C75" s="1" t="str">
        <f>TEXT(Table1[[#This Row],[Order_Date]],"yyyy")</f>
        <v>2025</v>
      </c>
      <c r="D75" s="3">
        <f>MONTH(Table1[[#This Row],[Order_Date]])</f>
        <v>1</v>
      </c>
      <c r="E75" t="str">
        <f>TEXT(Table1[[#This Row],[Order_Date]],"mmm")</f>
        <v>Jan</v>
      </c>
      <c r="F75" s="1">
        <v>45692</v>
      </c>
      <c r="G75">
        <f>(Table1[[#This Row],[Ship_Date]]-Table1[[#This Row],[Order_Date]])</f>
        <v>5</v>
      </c>
      <c r="H75" t="s">
        <v>791</v>
      </c>
      <c r="I75" t="s">
        <v>2693</v>
      </c>
      <c r="J75" t="s">
        <v>24</v>
      </c>
      <c r="K75">
        <v>62</v>
      </c>
      <c r="L75" t="str">
        <f>IF(Table1[[#This Row],[Age]]&lt;=20,"Teen",IF(Table1[[#This Row],[Age]]&gt;=21 &amp; Table1[[#This Row],[Age]]&lt;=50,"Adult","Senior"))</f>
        <v>Senior</v>
      </c>
      <c r="M75" t="s">
        <v>101</v>
      </c>
      <c r="N75" t="s">
        <v>102</v>
      </c>
      <c r="O75" t="s">
        <v>27</v>
      </c>
      <c r="P75" t="s">
        <v>39</v>
      </c>
      <c r="Q75" t="s">
        <v>118</v>
      </c>
      <c r="R75">
        <v>6</v>
      </c>
      <c r="S75">
        <v>4000</v>
      </c>
      <c r="T75">
        <v>20</v>
      </c>
      <c r="U75">
        <v>19200</v>
      </c>
      <c r="V75" t="str">
        <f>IF(Table1[[#This Row],[Sales]]&lt;=10000,"Low",IF(Table1[[#This Row],[Sales]]&gt;=10000 &amp; Table1[[#This Row],[Sales]]&lt;=25000,"Medium","High"))</f>
        <v>High</v>
      </c>
      <c r="W75">
        <v>4490.57</v>
      </c>
      <c r="X75">
        <f>Table1[[#This Row],[Profit]]/Table1[[#This Row],[Sales]]</f>
        <v>0.23388385416666665</v>
      </c>
      <c r="Y75" t="s">
        <v>93</v>
      </c>
      <c r="Z75" t="s">
        <v>41</v>
      </c>
      <c r="AA75">
        <v>4</v>
      </c>
      <c r="AB75" t="s">
        <v>32</v>
      </c>
    </row>
    <row r="76" spans="1:28" x14ac:dyDescent="0.35">
      <c r="A76" t="s">
        <v>2710</v>
      </c>
      <c r="B76" s="1">
        <v>46042</v>
      </c>
      <c r="C76" s="1" t="str">
        <f>TEXT(Table1[[#This Row],[Order_Date]],"yyyy")</f>
        <v>2026</v>
      </c>
      <c r="D76" s="3">
        <f>MONTH(Table1[[#This Row],[Order_Date]])</f>
        <v>1</v>
      </c>
      <c r="E76" t="str">
        <f>TEXT(Table1[[#This Row],[Order_Date]],"mmm")</f>
        <v>Jan</v>
      </c>
      <c r="F76" s="1">
        <v>46043</v>
      </c>
      <c r="G76">
        <f>(Table1[[#This Row],[Ship_Date]]-Table1[[#This Row],[Order_Date]])</f>
        <v>1</v>
      </c>
      <c r="H76" t="s">
        <v>1719</v>
      </c>
      <c r="I76" t="s">
        <v>2711</v>
      </c>
      <c r="J76" t="s">
        <v>52</v>
      </c>
      <c r="K76">
        <v>19</v>
      </c>
      <c r="L76" t="str">
        <f>IF(Table1[[#This Row],[Age]]&lt;=20,"Teen",IF(Table1[[#This Row],[Age]]&gt;=21 &amp; Table1[[#This Row],[Age]]&lt;=50,"Adult","Senior"))</f>
        <v>Teen</v>
      </c>
      <c r="M76" t="s">
        <v>73</v>
      </c>
      <c r="N76" t="s">
        <v>26</v>
      </c>
      <c r="O76" t="s">
        <v>27</v>
      </c>
      <c r="P76" t="s">
        <v>47</v>
      </c>
      <c r="Q76" t="s">
        <v>48</v>
      </c>
      <c r="R76">
        <v>7</v>
      </c>
      <c r="S76">
        <v>3500</v>
      </c>
      <c r="T76">
        <v>25</v>
      </c>
      <c r="U76">
        <v>18375</v>
      </c>
      <c r="V76" t="str">
        <f>IF(Table1[[#This Row],[Sales]]&lt;=10000,"Low",IF(Table1[[#This Row],[Sales]]&gt;=10000 &amp; Table1[[#This Row],[Sales]]&lt;=25000,"Medium","High"))</f>
        <v>High</v>
      </c>
      <c r="W76">
        <v>5966.97</v>
      </c>
      <c r="X76">
        <f>Table1[[#This Row],[Profit]]/Table1[[#This Row],[Sales]]</f>
        <v>0.32473306122448981</v>
      </c>
      <c r="Y76" t="s">
        <v>93</v>
      </c>
      <c r="Z76" t="s">
        <v>41</v>
      </c>
      <c r="AA76">
        <v>2</v>
      </c>
      <c r="AB76" t="s">
        <v>42</v>
      </c>
    </row>
    <row r="77" spans="1:28" x14ac:dyDescent="0.35">
      <c r="A77" t="s">
        <v>2793</v>
      </c>
      <c r="B77" s="1">
        <v>46046</v>
      </c>
      <c r="C77" s="1" t="str">
        <f>TEXT(Table1[[#This Row],[Order_Date]],"yyyy")</f>
        <v>2026</v>
      </c>
      <c r="D77" s="3">
        <f>MONTH(Table1[[#This Row],[Order_Date]])</f>
        <v>1</v>
      </c>
      <c r="E77" t="str">
        <f>TEXT(Table1[[#This Row],[Order_Date]],"mmm")</f>
        <v>Jan</v>
      </c>
      <c r="F77" s="1">
        <v>46048</v>
      </c>
      <c r="G77">
        <f>(Table1[[#This Row],[Ship_Date]]-Table1[[#This Row],[Order_Date]])</f>
        <v>2</v>
      </c>
      <c r="H77" t="s">
        <v>2794</v>
      </c>
      <c r="I77" t="s">
        <v>2795</v>
      </c>
      <c r="J77" t="s">
        <v>24</v>
      </c>
      <c r="K77">
        <v>29</v>
      </c>
      <c r="L77" t="str">
        <f>IF(Table1[[#This Row],[Age]]&lt;=20,"Teen",IF(Table1[[#This Row],[Age]]&gt;=21 &amp; Table1[[#This Row],[Age]]&lt;=50,"Adult","Senior"))</f>
        <v>Senior</v>
      </c>
      <c r="M77" t="s">
        <v>79</v>
      </c>
      <c r="N77" t="s">
        <v>80</v>
      </c>
      <c r="O77" t="s">
        <v>38</v>
      </c>
      <c r="P77" t="s">
        <v>74</v>
      </c>
      <c r="Q77" t="s">
        <v>196</v>
      </c>
      <c r="R77">
        <v>2</v>
      </c>
      <c r="S77">
        <v>25000</v>
      </c>
      <c r="T77">
        <v>15</v>
      </c>
      <c r="U77">
        <v>42500</v>
      </c>
      <c r="V77" t="str">
        <f>IF(Table1[[#This Row],[Sales]]&lt;=10000,"Low",IF(Table1[[#This Row],[Sales]]&gt;=10000 &amp; Table1[[#This Row],[Sales]]&lt;=25000,"Medium","High"))</f>
        <v>High</v>
      </c>
      <c r="W77">
        <v>15207.28</v>
      </c>
      <c r="X77">
        <f>Table1[[#This Row],[Profit]]/Table1[[#This Row],[Sales]]</f>
        <v>0.35781835294117648</v>
      </c>
      <c r="Y77" t="s">
        <v>30</v>
      </c>
      <c r="Z77" t="s">
        <v>41</v>
      </c>
      <c r="AA77">
        <v>5</v>
      </c>
      <c r="AB77" t="s">
        <v>42</v>
      </c>
    </row>
    <row r="78" spans="1:28" x14ac:dyDescent="0.35">
      <c r="A78" t="s">
        <v>2806</v>
      </c>
      <c r="B78" s="1">
        <v>46042</v>
      </c>
      <c r="C78" s="1" t="str">
        <f>TEXT(Table1[[#This Row],[Order_Date]],"yyyy")</f>
        <v>2026</v>
      </c>
      <c r="D78" s="3">
        <f>MONTH(Table1[[#This Row],[Order_Date]])</f>
        <v>1</v>
      </c>
      <c r="E78" t="str">
        <f>TEXT(Table1[[#This Row],[Order_Date]],"mmm")</f>
        <v>Jan</v>
      </c>
      <c r="F78" s="1">
        <v>46047</v>
      </c>
      <c r="G78">
        <f>(Table1[[#This Row],[Ship_Date]]-Table1[[#This Row],[Order_Date]])</f>
        <v>5</v>
      </c>
      <c r="H78" t="s">
        <v>2807</v>
      </c>
      <c r="I78" t="s">
        <v>2808</v>
      </c>
      <c r="J78" t="s">
        <v>52</v>
      </c>
      <c r="K78">
        <v>36</v>
      </c>
      <c r="L78" t="str">
        <f>IF(Table1[[#This Row],[Age]]&lt;=20,"Teen",IF(Table1[[#This Row],[Age]]&gt;=21 &amp; Table1[[#This Row],[Age]]&lt;=50,"Adult","Senior"))</f>
        <v>Senior</v>
      </c>
      <c r="M78" t="s">
        <v>101</v>
      </c>
      <c r="N78" t="s">
        <v>102</v>
      </c>
      <c r="O78" t="s">
        <v>27</v>
      </c>
      <c r="P78" t="s">
        <v>56</v>
      </c>
      <c r="Q78" t="s">
        <v>125</v>
      </c>
      <c r="R78">
        <v>3</v>
      </c>
      <c r="S78">
        <v>450</v>
      </c>
      <c r="T78">
        <v>5</v>
      </c>
      <c r="U78">
        <v>1282.5</v>
      </c>
      <c r="V78" t="str">
        <f>IF(Table1[[#This Row],[Sales]]&lt;=10000,"Low",IF(Table1[[#This Row],[Sales]]&gt;=10000 &amp; Table1[[#This Row],[Sales]]&lt;=25000,"Medium","High"))</f>
        <v>Low</v>
      </c>
      <c r="W78">
        <v>558.29999999999995</v>
      </c>
      <c r="X78">
        <f>Table1[[#This Row],[Profit]]/Table1[[#This Row],[Sales]]</f>
        <v>0.43532163742690055</v>
      </c>
      <c r="Y78" t="s">
        <v>30</v>
      </c>
      <c r="Z78" t="s">
        <v>41</v>
      </c>
      <c r="AA78">
        <v>2</v>
      </c>
      <c r="AB78" t="s">
        <v>42</v>
      </c>
    </row>
    <row r="79" spans="1:28" x14ac:dyDescent="0.35">
      <c r="A79" t="s">
        <v>2815</v>
      </c>
      <c r="B79" s="1">
        <v>46034</v>
      </c>
      <c r="C79" s="1" t="str">
        <f>TEXT(Table1[[#This Row],[Order_Date]],"yyyy")</f>
        <v>2026</v>
      </c>
      <c r="D79" s="3">
        <f>MONTH(Table1[[#This Row],[Order_Date]])</f>
        <v>1</v>
      </c>
      <c r="E79" t="str">
        <f>TEXT(Table1[[#This Row],[Order_Date]],"mmm")</f>
        <v>Jan</v>
      </c>
      <c r="F79" s="1">
        <v>46039</v>
      </c>
      <c r="G79">
        <f>(Table1[[#This Row],[Ship_Date]]-Table1[[#This Row],[Order_Date]])</f>
        <v>5</v>
      </c>
      <c r="H79" t="s">
        <v>2816</v>
      </c>
      <c r="I79" t="s">
        <v>2817</v>
      </c>
      <c r="J79" t="s">
        <v>24</v>
      </c>
      <c r="K79">
        <v>49</v>
      </c>
      <c r="L79" t="str">
        <f>IF(Table1[[#This Row],[Age]]&lt;=20,"Teen",IF(Table1[[#This Row],[Age]]&gt;=21 &amp; Table1[[#This Row],[Age]]&lt;=50,"Adult","Senior"))</f>
        <v>Senior</v>
      </c>
      <c r="M79" t="s">
        <v>116</v>
      </c>
      <c r="N79" t="s">
        <v>117</v>
      </c>
      <c r="O79" t="s">
        <v>86</v>
      </c>
      <c r="P79" t="s">
        <v>47</v>
      </c>
      <c r="Q79" t="s">
        <v>164</v>
      </c>
      <c r="R79">
        <v>5</v>
      </c>
      <c r="S79">
        <v>1800</v>
      </c>
      <c r="T79">
        <v>20</v>
      </c>
      <c r="U79">
        <v>7200</v>
      </c>
      <c r="V79" t="str">
        <f>IF(Table1[[#This Row],[Sales]]&lt;=10000,"Low",IF(Table1[[#This Row],[Sales]]&gt;=10000 &amp; Table1[[#This Row],[Sales]]&lt;=25000,"Medium","High"))</f>
        <v>Low</v>
      </c>
      <c r="W79">
        <v>2165.21</v>
      </c>
      <c r="X79">
        <f>Table1[[#This Row],[Profit]]/Table1[[#This Row],[Sales]]</f>
        <v>0.30072361111111112</v>
      </c>
      <c r="Y79" t="s">
        <v>30</v>
      </c>
      <c r="Z79" t="s">
        <v>59</v>
      </c>
      <c r="AA79">
        <v>4</v>
      </c>
      <c r="AB79" t="s">
        <v>42</v>
      </c>
    </row>
    <row r="80" spans="1:28" x14ac:dyDescent="0.35">
      <c r="A80" t="s">
        <v>2818</v>
      </c>
      <c r="B80" s="1">
        <v>45658</v>
      </c>
      <c r="C80" s="1" t="str">
        <f>TEXT(Table1[[#This Row],[Order_Date]],"yyyy")</f>
        <v>2025</v>
      </c>
      <c r="D80" s="3">
        <f>MONTH(Table1[[#This Row],[Order_Date]])</f>
        <v>1</v>
      </c>
      <c r="E80" t="str">
        <f>TEXT(Table1[[#This Row],[Order_Date]],"mmm")</f>
        <v>Jan</v>
      </c>
      <c r="F80" s="1">
        <v>45659</v>
      </c>
      <c r="G80">
        <f>(Table1[[#This Row],[Ship_Date]]-Table1[[#This Row],[Order_Date]])</f>
        <v>1</v>
      </c>
      <c r="H80" t="s">
        <v>1514</v>
      </c>
      <c r="I80" t="s">
        <v>2819</v>
      </c>
      <c r="J80" t="s">
        <v>52</v>
      </c>
      <c r="K80">
        <v>45</v>
      </c>
      <c r="L80" t="str">
        <f>IF(Table1[[#This Row],[Age]]&lt;=20,"Teen",IF(Table1[[#This Row],[Age]]&gt;=21 &amp; Table1[[#This Row],[Age]]&lt;=50,"Adult","Senior"))</f>
        <v>Senior</v>
      </c>
      <c r="M80" t="s">
        <v>79</v>
      </c>
      <c r="N80" t="s">
        <v>80</v>
      </c>
      <c r="O80" t="s">
        <v>38</v>
      </c>
      <c r="P80" t="s">
        <v>47</v>
      </c>
      <c r="Q80" t="s">
        <v>69</v>
      </c>
      <c r="R80">
        <v>3</v>
      </c>
      <c r="S80">
        <v>800</v>
      </c>
      <c r="T80">
        <v>10</v>
      </c>
      <c r="U80">
        <v>2160</v>
      </c>
      <c r="V80" t="str">
        <f>IF(Table1[[#This Row],[Sales]]&lt;=10000,"Low",IF(Table1[[#This Row],[Sales]]&gt;=10000 &amp; Table1[[#This Row],[Sales]]&lt;=25000,"Medium","High"))</f>
        <v>Low</v>
      </c>
      <c r="W80">
        <v>418.88</v>
      </c>
      <c r="X80">
        <f>Table1[[#This Row],[Profit]]/Table1[[#This Row],[Sales]]</f>
        <v>0.19392592592592592</v>
      </c>
      <c r="Y80" t="s">
        <v>93</v>
      </c>
      <c r="Z80" t="s">
        <v>41</v>
      </c>
      <c r="AA80">
        <v>1</v>
      </c>
      <c r="AB80" t="s">
        <v>42</v>
      </c>
    </row>
    <row r="81" spans="1:28" x14ac:dyDescent="0.35">
      <c r="A81" t="s">
        <v>2831</v>
      </c>
      <c r="B81" s="1">
        <v>46044</v>
      </c>
      <c r="C81" s="1" t="str">
        <f>TEXT(Table1[[#This Row],[Order_Date]],"yyyy")</f>
        <v>2026</v>
      </c>
      <c r="D81" s="3">
        <f>MONTH(Table1[[#This Row],[Order_Date]])</f>
        <v>1</v>
      </c>
      <c r="E81" t="str">
        <f>TEXT(Table1[[#This Row],[Order_Date]],"mmm")</f>
        <v>Jan</v>
      </c>
      <c r="F81" s="1">
        <v>46050</v>
      </c>
      <c r="G81">
        <f>(Table1[[#This Row],[Ship_Date]]-Table1[[#This Row],[Order_Date]])</f>
        <v>6</v>
      </c>
      <c r="H81" t="s">
        <v>2832</v>
      </c>
      <c r="I81" t="s">
        <v>2833</v>
      </c>
      <c r="J81" t="s">
        <v>52</v>
      </c>
      <c r="K81">
        <v>48</v>
      </c>
      <c r="L81" t="str">
        <f>IF(Table1[[#This Row],[Age]]&lt;=20,"Teen",IF(Table1[[#This Row],[Age]]&gt;=21 &amp; Table1[[#This Row],[Age]]&lt;=50,"Adult","Senior"))</f>
        <v>Senior</v>
      </c>
      <c r="M81" t="s">
        <v>36</v>
      </c>
      <c r="N81" t="s">
        <v>37</v>
      </c>
      <c r="O81" t="s">
        <v>38</v>
      </c>
      <c r="P81" t="s">
        <v>28</v>
      </c>
      <c r="Q81" t="s">
        <v>65</v>
      </c>
      <c r="R81">
        <v>4</v>
      </c>
      <c r="S81">
        <v>30000</v>
      </c>
      <c r="T81">
        <v>10</v>
      </c>
      <c r="U81">
        <v>108000</v>
      </c>
      <c r="V81" t="str">
        <f>IF(Table1[[#This Row],[Sales]]&lt;=10000,"Low",IF(Table1[[#This Row],[Sales]]&gt;=10000 &amp; Table1[[#This Row],[Sales]]&lt;=25000,"Medium","High"))</f>
        <v>High</v>
      </c>
      <c r="W81">
        <v>23350.51</v>
      </c>
      <c r="X81">
        <f>Table1[[#This Row],[Profit]]/Table1[[#This Row],[Sales]]</f>
        <v>0.2162084259259259</v>
      </c>
      <c r="Y81" t="s">
        <v>30</v>
      </c>
      <c r="Z81" t="s">
        <v>41</v>
      </c>
      <c r="AA81">
        <v>4</v>
      </c>
      <c r="AB81" t="s">
        <v>42</v>
      </c>
    </row>
    <row r="82" spans="1:28" x14ac:dyDescent="0.35">
      <c r="A82" t="s">
        <v>2924</v>
      </c>
      <c r="B82" s="1">
        <v>46048</v>
      </c>
      <c r="C82" s="1" t="str">
        <f>TEXT(Table1[[#This Row],[Order_Date]],"yyyy")</f>
        <v>2026</v>
      </c>
      <c r="D82" s="3">
        <f>MONTH(Table1[[#This Row],[Order_Date]])</f>
        <v>1</v>
      </c>
      <c r="E82" t="str">
        <f>TEXT(Table1[[#This Row],[Order_Date]],"mmm")</f>
        <v>Jan</v>
      </c>
      <c r="F82" s="1">
        <v>46055</v>
      </c>
      <c r="G82">
        <f>(Table1[[#This Row],[Ship_Date]]-Table1[[#This Row],[Order_Date]])</f>
        <v>7</v>
      </c>
      <c r="H82" t="s">
        <v>2925</v>
      </c>
      <c r="I82" t="s">
        <v>2926</v>
      </c>
      <c r="J82" t="s">
        <v>24</v>
      </c>
      <c r="K82">
        <v>39</v>
      </c>
      <c r="L82" t="str">
        <f>IF(Table1[[#This Row],[Age]]&lt;=20,"Teen",IF(Table1[[#This Row],[Age]]&gt;=21 &amp; Table1[[#This Row],[Age]]&lt;=50,"Adult","Senior"))</f>
        <v>Senior</v>
      </c>
      <c r="M82" t="s">
        <v>63</v>
      </c>
      <c r="N82" t="s">
        <v>64</v>
      </c>
      <c r="O82" t="s">
        <v>55</v>
      </c>
      <c r="P82" t="s">
        <v>47</v>
      </c>
      <c r="Q82" t="s">
        <v>164</v>
      </c>
      <c r="R82">
        <v>6</v>
      </c>
      <c r="S82">
        <v>1800</v>
      </c>
      <c r="T82">
        <v>20</v>
      </c>
      <c r="U82">
        <v>8640</v>
      </c>
      <c r="V82" t="str">
        <f>IF(Table1[[#This Row],[Sales]]&lt;=10000,"Low",IF(Table1[[#This Row],[Sales]]&gt;=10000 &amp; Table1[[#This Row],[Sales]]&lt;=25000,"Medium","High"))</f>
        <v>Low</v>
      </c>
      <c r="W82">
        <v>3845.15</v>
      </c>
      <c r="X82">
        <f>Table1[[#This Row],[Profit]]/Table1[[#This Row],[Sales]]</f>
        <v>0.44504050925925925</v>
      </c>
      <c r="Y82" t="s">
        <v>58</v>
      </c>
      <c r="Z82" t="s">
        <v>41</v>
      </c>
      <c r="AA82">
        <v>4</v>
      </c>
      <c r="AB82" t="s">
        <v>42</v>
      </c>
    </row>
    <row r="83" spans="1:28" x14ac:dyDescent="0.35">
      <c r="A83" t="s">
        <v>2927</v>
      </c>
      <c r="B83" s="1">
        <v>45659</v>
      </c>
      <c r="C83" s="1" t="str">
        <f>TEXT(Table1[[#This Row],[Order_Date]],"yyyy")</f>
        <v>2025</v>
      </c>
      <c r="D83" s="3">
        <f>MONTH(Table1[[#This Row],[Order_Date]])</f>
        <v>1</v>
      </c>
      <c r="E83" t="str">
        <f>TEXT(Table1[[#This Row],[Order_Date]],"mmm")</f>
        <v>Jan</v>
      </c>
      <c r="F83" s="1">
        <v>45660</v>
      </c>
      <c r="G83">
        <f>(Table1[[#This Row],[Ship_Date]]-Table1[[#This Row],[Order_Date]])</f>
        <v>1</v>
      </c>
      <c r="H83" t="s">
        <v>2928</v>
      </c>
      <c r="I83" t="s">
        <v>2929</v>
      </c>
      <c r="J83" t="s">
        <v>24</v>
      </c>
      <c r="K83">
        <v>50</v>
      </c>
      <c r="L83" t="str">
        <f>IF(Table1[[#This Row],[Age]]&lt;=20,"Teen",IF(Table1[[#This Row],[Age]]&gt;=21 &amp; Table1[[#This Row],[Age]]&lt;=50,"Adult","Senior"))</f>
        <v>Senior</v>
      </c>
      <c r="M83" t="s">
        <v>84</v>
      </c>
      <c r="N83" t="s">
        <v>85</v>
      </c>
      <c r="O83" t="s">
        <v>86</v>
      </c>
      <c r="P83" t="s">
        <v>47</v>
      </c>
      <c r="Q83" t="s">
        <v>69</v>
      </c>
      <c r="R83">
        <v>3</v>
      </c>
      <c r="S83">
        <v>800</v>
      </c>
      <c r="T83">
        <v>15</v>
      </c>
      <c r="U83">
        <v>2040</v>
      </c>
      <c r="V83" t="str">
        <f>IF(Table1[[#This Row],[Sales]]&lt;=10000,"Low",IF(Table1[[#This Row],[Sales]]&gt;=10000 &amp; Table1[[#This Row],[Sales]]&lt;=25000,"Medium","High"))</f>
        <v>Low</v>
      </c>
      <c r="W83">
        <v>886.22</v>
      </c>
      <c r="X83">
        <f>Table1[[#This Row],[Profit]]/Table1[[#This Row],[Sales]]</f>
        <v>0.43442156862745102</v>
      </c>
      <c r="Y83" t="s">
        <v>58</v>
      </c>
      <c r="Z83" t="s">
        <v>59</v>
      </c>
      <c r="AA83">
        <v>5</v>
      </c>
      <c r="AB83" t="s">
        <v>42</v>
      </c>
    </row>
    <row r="84" spans="1:28" x14ac:dyDescent="0.35">
      <c r="A84" t="s">
        <v>3009</v>
      </c>
      <c r="B84" s="1">
        <v>45683</v>
      </c>
      <c r="C84" s="1" t="str">
        <f>TEXT(Table1[[#This Row],[Order_Date]],"yyyy")</f>
        <v>2025</v>
      </c>
      <c r="D84" s="3">
        <f>MONTH(Table1[[#This Row],[Order_Date]])</f>
        <v>1</v>
      </c>
      <c r="E84" t="str">
        <f>TEXT(Table1[[#This Row],[Order_Date]],"mmm")</f>
        <v>Jan</v>
      </c>
      <c r="F84" s="1">
        <v>45688</v>
      </c>
      <c r="G84">
        <f>(Table1[[#This Row],[Ship_Date]]-Table1[[#This Row],[Order_Date]])</f>
        <v>5</v>
      </c>
      <c r="H84" t="s">
        <v>3010</v>
      </c>
      <c r="I84" t="s">
        <v>3011</v>
      </c>
      <c r="J84" t="s">
        <v>24</v>
      </c>
      <c r="K84">
        <v>61</v>
      </c>
      <c r="L84" t="str">
        <f>IF(Table1[[#This Row],[Age]]&lt;=20,"Teen",IF(Table1[[#This Row],[Age]]&gt;=21 &amp; Table1[[#This Row],[Age]]&lt;=50,"Adult","Senior"))</f>
        <v>Senior</v>
      </c>
      <c r="M84" t="s">
        <v>25</v>
      </c>
      <c r="N84" t="s">
        <v>26</v>
      </c>
      <c r="O84" t="s">
        <v>27</v>
      </c>
      <c r="P84" t="s">
        <v>47</v>
      </c>
      <c r="Q84" t="s">
        <v>69</v>
      </c>
      <c r="R84">
        <v>7</v>
      </c>
      <c r="S84">
        <v>800</v>
      </c>
      <c r="T84">
        <v>5</v>
      </c>
      <c r="U84">
        <v>5320</v>
      </c>
      <c r="V84" t="str">
        <f>IF(Table1[[#This Row],[Sales]]&lt;=10000,"Low",IF(Table1[[#This Row],[Sales]]&gt;=10000 &amp; Table1[[#This Row],[Sales]]&lt;=25000,"Medium","High"))</f>
        <v>Low</v>
      </c>
      <c r="W84">
        <v>2359.15</v>
      </c>
      <c r="X84">
        <f>Table1[[#This Row],[Profit]]/Table1[[#This Row],[Sales]]</f>
        <v>0.44344924812030079</v>
      </c>
      <c r="Y84" t="s">
        <v>30</v>
      </c>
      <c r="Z84" t="s">
        <v>59</v>
      </c>
      <c r="AA84">
        <v>4</v>
      </c>
      <c r="AB84" t="s">
        <v>42</v>
      </c>
    </row>
    <row r="85" spans="1:28" x14ac:dyDescent="0.35">
      <c r="A85" t="s">
        <v>3056</v>
      </c>
      <c r="B85" s="1">
        <v>45675</v>
      </c>
      <c r="C85" s="1" t="str">
        <f>TEXT(Table1[[#This Row],[Order_Date]],"yyyy")</f>
        <v>2025</v>
      </c>
      <c r="D85" s="3">
        <f>MONTH(Table1[[#This Row],[Order_Date]])</f>
        <v>1</v>
      </c>
      <c r="E85" t="str">
        <f>TEXT(Table1[[#This Row],[Order_Date]],"mmm")</f>
        <v>Jan</v>
      </c>
      <c r="F85" s="1">
        <v>45680</v>
      </c>
      <c r="G85">
        <f>(Table1[[#This Row],[Ship_Date]]-Table1[[#This Row],[Order_Date]])</f>
        <v>5</v>
      </c>
      <c r="H85" t="s">
        <v>3057</v>
      </c>
      <c r="I85" t="s">
        <v>3058</v>
      </c>
      <c r="J85" t="s">
        <v>24</v>
      </c>
      <c r="K85">
        <v>26</v>
      </c>
      <c r="L85" t="str">
        <f>IF(Table1[[#This Row],[Age]]&lt;=20,"Teen",IF(Table1[[#This Row],[Age]]&gt;=21 &amp; Table1[[#This Row],[Age]]&lt;=50,"Adult","Senior"))</f>
        <v>Senior</v>
      </c>
      <c r="M85" t="s">
        <v>84</v>
      </c>
      <c r="N85" t="s">
        <v>85</v>
      </c>
      <c r="O85" t="s">
        <v>86</v>
      </c>
      <c r="P85" t="s">
        <v>39</v>
      </c>
      <c r="Q85" t="s">
        <v>151</v>
      </c>
      <c r="R85">
        <v>1</v>
      </c>
      <c r="S85">
        <v>900</v>
      </c>
      <c r="T85">
        <v>5</v>
      </c>
      <c r="U85">
        <v>855</v>
      </c>
      <c r="V85" t="str">
        <f>IF(Table1[[#This Row],[Sales]]&lt;=10000,"Low",IF(Table1[[#This Row],[Sales]]&gt;=10000 &amp; Table1[[#This Row],[Sales]]&lt;=25000,"Medium","High"))</f>
        <v>Low</v>
      </c>
      <c r="W85">
        <v>121.36</v>
      </c>
      <c r="X85">
        <f>Table1[[#This Row],[Profit]]/Table1[[#This Row],[Sales]]</f>
        <v>0.14194152046783626</v>
      </c>
      <c r="Y85" t="s">
        <v>30</v>
      </c>
      <c r="Z85" t="s">
        <v>59</v>
      </c>
      <c r="AA85">
        <v>5</v>
      </c>
      <c r="AB85" t="s">
        <v>42</v>
      </c>
    </row>
    <row r="86" spans="1:28" x14ac:dyDescent="0.35">
      <c r="A86" t="s">
        <v>3061</v>
      </c>
      <c r="B86" s="1">
        <v>46044</v>
      </c>
      <c r="C86" s="1" t="str">
        <f>TEXT(Table1[[#This Row],[Order_Date]],"yyyy")</f>
        <v>2026</v>
      </c>
      <c r="D86" s="3">
        <f>MONTH(Table1[[#This Row],[Order_Date]])</f>
        <v>1</v>
      </c>
      <c r="E86" t="str">
        <f>TEXT(Table1[[#This Row],[Order_Date]],"mmm")</f>
        <v>Jan</v>
      </c>
      <c r="F86" s="1">
        <v>46047</v>
      </c>
      <c r="G86">
        <f>(Table1[[#This Row],[Ship_Date]]-Table1[[#This Row],[Order_Date]])</f>
        <v>3</v>
      </c>
      <c r="H86" t="s">
        <v>3062</v>
      </c>
      <c r="I86" t="s">
        <v>3063</v>
      </c>
      <c r="J86" t="s">
        <v>24</v>
      </c>
      <c r="K86">
        <v>31</v>
      </c>
      <c r="L86" t="str">
        <f>IF(Table1[[#This Row],[Age]]&lt;=20,"Teen",IF(Table1[[#This Row],[Age]]&gt;=21 &amp; Table1[[#This Row],[Age]]&lt;=50,"Adult","Senior"))</f>
        <v>Senior</v>
      </c>
      <c r="M86" t="s">
        <v>91</v>
      </c>
      <c r="N86" t="s">
        <v>92</v>
      </c>
      <c r="O86" t="s">
        <v>55</v>
      </c>
      <c r="P86" t="s">
        <v>47</v>
      </c>
      <c r="Q86" t="s">
        <v>164</v>
      </c>
      <c r="R86">
        <v>1</v>
      </c>
      <c r="S86">
        <v>1800</v>
      </c>
      <c r="T86">
        <v>10</v>
      </c>
      <c r="U86">
        <v>1620</v>
      </c>
      <c r="V86" t="str">
        <f>IF(Table1[[#This Row],[Sales]]&lt;=10000,"Low",IF(Table1[[#This Row],[Sales]]&gt;=10000 &amp; Table1[[#This Row],[Sales]]&lt;=25000,"Medium","High"))</f>
        <v>Low</v>
      </c>
      <c r="W86">
        <v>522.52</v>
      </c>
      <c r="X86">
        <f>Table1[[#This Row],[Profit]]/Table1[[#This Row],[Sales]]</f>
        <v>0.32254320987654322</v>
      </c>
      <c r="Y86" t="s">
        <v>58</v>
      </c>
      <c r="Z86" t="s">
        <v>59</v>
      </c>
      <c r="AA86">
        <v>5</v>
      </c>
      <c r="AB86" t="s">
        <v>42</v>
      </c>
    </row>
    <row r="87" spans="1:28" x14ac:dyDescent="0.35">
      <c r="A87" t="s">
        <v>3094</v>
      </c>
      <c r="B87" s="1">
        <v>45681</v>
      </c>
      <c r="C87" s="1" t="str">
        <f>TEXT(Table1[[#This Row],[Order_Date]],"yyyy")</f>
        <v>2025</v>
      </c>
      <c r="D87" s="3">
        <f>MONTH(Table1[[#This Row],[Order_Date]])</f>
        <v>1</v>
      </c>
      <c r="E87" t="str">
        <f>TEXT(Table1[[#This Row],[Order_Date]],"mmm")</f>
        <v>Jan</v>
      </c>
      <c r="F87" s="1">
        <v>45685</v>
      </c>
      <c r="G87">
        <f>(Table1[[#This Row],[Ship_Date]]-Table1[[#This Row],[Order_Date]])</f>
        <v>4</v>
      </c>
      <c r="H87" t="s">
        <v>3095</v>
      </c>
      <c r="I87" t="s">
        <v>3096</v>
      </c>
      <c r="J87" t="s">
        <v>24</v>
      </c>
      <c r="K87">
        <v>29</v>
      </c>
      <c r="L87" t="str">
        <f>IF(Table1[[#This Row],[Age]]&lt;=20,"Teen",IF(Table1[[#This Row],[Age]]&gt;=21 &amp; Table1[[#This Row],[Age]]&lt;=50,"Adult","Senior"))</f>
        <v>Senior</v>
      </c>
      <c r="M87" t="s">
        <v>107</v>
      </c>
      <c r="N87" t="s">
        <v>108</v>
      </c>
      <c r="O87" t="s">
        <v>86</v>
      </c>
      <c r="P87" t="s">
        <v>56</v>
      </c>
      <c r="Q87" t="s">
        <v>125</v>
      </c>
      <c r="R87">
        <v>2</v>
      </c>
      <c r="S87">
        <v>450</v>
      </c>
      <c r="T87">
        <v>15</v>
      </c>
      <c r="U87">
        <v>765</v>
      </c>
      <c r="V87" t="str">
        <f>IF(Table1[[#This Row],[Sales]]&lt;=10000,"Low",IF(Table1[[#This Row],[Sales]]&gt;=10000 &amp; Table1[[#This Row],[Sales]]&lt;=25000,"Medium","High"))</f>
        <v>Low</v>
      </c>
      <c r="W87">
        <v>252.56</v>
      </c>
      <c r="X87">
        <f>Table1[[#This Row],[Profit]]/Table1[[#This Row],[Sales]]</f>
        <v>0.33014379084967321</v>
      </c>
      <c r="Y87" t="s">
        <v>93</v>
      </c>
      <c r="Z87" t="s">
        <v>31</v>
      </c>
      <c r="AA87">
        <v>5</v>
      </c>
      <c r="AB87" t="s">
        <v>42</v>
      </c>
    </row>
    <row r="88" spans="1:28" x14ac:dyDescent="0.35">
      <c r="A88" t="s">
        <v>3171</v>
      </c>
      <c r="B88" s="1">
        <v>46033</v>
      </c>
      <c r="C88" s="1" t="str">
        <f>TEXT(Table1[[#This Row],[Order_Date]],"yyyy")</f>
        <v>2026</v>
      </c>
      <c r="D88" s="3">
        <f>MONTH(Table1[[#This Row],[Order_Date]])</f>
        <v>1</v>
      </c>
      <c r="E88" t="str">
        <f>TEXT(Table1[[#This Row],[Order_Date]],"mmm")</f>
        <v>Jan</v>
      </c>
      <c r="F88" s="1">
        <v>46035</v>
      </c>
      <c r="G88">
        <f>(Table1[[#This Row],[Ship_Date]]-Table1[[#This Row],[Order_Date]])</f>
        <v>2</v>
      </c>
      <c r="H88" t="s">
        <v>3172</v>
      </c>
      <c r="I88" t="s">
        <v>3173</v>
      </c>
      <c r="J88" t="s">
        <v>24</v>
      </c>
      <c r="K88">
        <v>18</v>
      </c>
      <c r="L88" t="str">
        <f>IF(Table1[[#This Row],[Age]]&lt;=20,"Teen",IF(Table1[[#This Row],[Age]]&gt;=21 &amp; Table1[[#This Row],[Age]]&lt;=50,"Adult","Senior"))</f>
        <v>Teen</v>
      </c>
      <c r="M88" t="s">
        <v>101</v>
      </c>
      <c r="N88" t="s">
        <v>102</v>
      </c>
      <c r="O88" t="s">
        <v>27</v>
      </c>
      <c r="P88" t="s">
        <v>28</v>
      </c>
      <c r="Q88" t="s">
        <v>192</v>
      </c>
      <c r="R88">
        <v>7</v>
      </c>
      <c r="S88">
        <v>7000</v>
      </c>
      <c r="T88">
        <v>0</v>
      </c>
      <c r="U88">
        <v>49000</v>
      </c>
      <c r="V88" t="str">
        <f>IF(Table1[[#This Row],[Sales]]&lt;=10000,"Low",IF(Table1[[#This Row],[Sales]]&gt;=10000 &amp; Table1[[#This Row],[Sales]]&lt;=25000,"Medium","High"))</f>
        <v>High</v>
      </c>
      <c r="W88">
        <v>20122.16</v>
      </c>
      <c r="X88">
        <f>Table1[[#This Row],[Profit]]/Table1[[#This Row],[Sales]]</f>
        <v>0.41065632653061224</v>
      </c>
      <c r="Y88" t="s">
        <v>30</v>
      </c>
      <c r="Z88" t="s">
        <v>41</v>
      </c>
      <c r="AA88">
        <v>4</v>
      </c>
      <c r="AB88" t="s">
        <v>42</v>
      </c>
    </row>
    <row r="89" spans="1:28" x14ac:dyDescent="0.35">
      <c r="A89" t="s">
        <v>3209</v>
      </c>
      <c r="B89" s="1">
        <v>46035</v>
      </c>
      <c r="C89" s="1" t="str">
        <f>TEXT(Table1[[#This Row],[Order_Date]],"yyyy")</f>
        <v>2026</v>
      </c>
      <c r="D89" s="3">
        <f>MONTH(Table1[[#This Row],[Order_Date]])</f>
        <v>1</v>
      </c>
      <c r="E89" t="str">
        <f>TEXT(Table1[[#This Row],[Order_Date]],"mmm")</f>
        <v>Jan</v>
      </c>
      <c r="F89" s="1">
        <v>46037</v>
      </c>
      <c r="G89">
        <f>(Table1[[#This Row],[Ship_Date]]-Table1[[#This Row],[Order_Date]])</f>
        <v>2</v>
      </c>
      <c r="H89" t="s">
        <v>3210</v>
      </c>
      <c r="I89" t="s">
        <v>3211</v>
      </c>
      <c r="J89" t="s">
        <v>24</v>
      </c>
      <c r="K89">
        <v>33</v>
      </c>
      <c r="L89" t="str">
        <f>IF(Table1[[#This Row],[Age]]&lt;=20,"Teen",IF(Table1[[#This Row],[Age]]&gt;=21 &amp; Table1[[#This Row],[Age]]&lt;=50,"Adult","Senior"))</f>
        <v>Senior</v>
      </c>
      <c r="M89" t="s">
        <v>46</v>
      </c>
      <c r="N89" t="s">
        <v>46</v>
      </c>
      <c r="O89" t="s">
        <v>38</v>
      </c>
      <c r="P89" t="s">
        <v>28</v>
      </c>
      <c r="Q89" t="s">
        <v>311</v>
      </c>
      <c r="R89">
        <v>7</v>
      </c>
      <c r="S89">
        <v>5000</v>
      </c>
      <c r="T89">
        <v>20</v>
      </c>
      <c r="U89">
        <v>28000</v>
      </c>
      <c r="V89" t="str">
        <f>IF(Table1[[#This Row],[Sales]]&lt;=10000,"Low",IF(Table1[[#This Row],[Sales]]&gt;=10000 &amp; Table1[[#This Row],[Sales]]&lt;=25000,"Medium","High"))</f>
        <v>High</v>
      </c>
      <c r="W89">
        <v>10704.96</v>
      </c>
      <c r="X89">
        <f>Table1[[#This Row],[Profit]]/Table1[[#This Row],[Sales]]</f>
        <v>0.38231999999999999</v>
      </c>
      <c r="Y89" t="s">
        <v>30</v>
      </c>
      <c r="Z89" t="s">
        <v>31</v>
      </c>
      <c r="AA89">
        <v>3</v>
      </c>
      <c r="AB89" t="s">
        <v>32</v>
      </c>
    </row>
    <row r="90" spans="1:28" x14ac:dyDescent="0.35">
      <c r="A90" t="s">
        <v>3214</v>
      </c>
      <c r="B90" s="1">
        <v>45661</v>
      </c>
      <c r="C90" s="1" t="str">
        <f>TEXT(Table1[[#This Row],[Order_Date]],"yyyy")</f>
        <v>2025</v>
      </c>
      <c r="D90" s="3">
        <f>MONTH(Table1[[#This Row],[Order_Date]])</f>
        <v>1</v>
      </c>
      <c r="E90" t="str">
        <f>TEXT(Table1[[#This Row],[Order_Date]],"mmm")</f>
        <v>Jan</v>
      </c>
      <c r="F90" s="1">
        <v>45666</v>
      </c>
      <c r="G90">
        <f>(Table1[[#This Row],[Ship_Date]]-Table1[[#This Row],[Order_Date]])</f>
        <v>5</v>
      </c>
      <c r="H90" t="s">
        <v>3215</v>
      </c>
      <c r="I90" t="s">
        <v>3216</v>
      </c>
      <c r="J90" t="s">
        <v>24</v>
      </c>
      <c r="K90">
        <v>60</v>
      </c>
      <c r="L90" t="str">
        <f>IF(Table1[[#This Row],[Age]]&lt;=20,"Teen",IF(Table1[[#This Row],[Age]]&gt;=21 &amp; Table1[[#This Row],[Age]]&lt;=50,"Adult","Senior"))</f>
        <v>Senior</v>
      </c>
      <c r="M90" t="s">
        <v>79</v>
      </c>
      <c r="N90" t="s">
        <v>80</v>
      </c>
      <c r="O90" t="s">
        <v>38</v>
      </c>
      <c r="P90" t="s">
        <v>47</v>
      </c>
      <c r="Q90" t="s">
        <v>69</v>
      </c>
      <c r="R90">
        <v>8</v>
      </c>
      <c r="S90">
        <v>800</v>
      </c>
      <c r="T90">
        <v>5</v>
      </c>
      <c r="U90">
        <v>6080</v>
      </c>
      <c r="V90" t="str">
        <f>IF(Table1[[#This Row],[Sales]]&lt;=10000,"Low",IF(Table1[[#This Row],[Sales]]&gt;=10000 &amp; Table1[[#This Row],[Sales]]&lt;=25000,"Medium","High"))</f>
        <v>Low</v>
      </c>
      <c r="W90">
        <v>2586.1799999999998</v>
      </c>
      <c r="X90">
        <f>Table1[[#This Row],[Profit]]/Table1[[#This Row],[Sales]]</f>
        <v>0.4253585526315789</v>
      </c>
      <c r="Y90" t="s">
        <v>93</v>
      </c>
      <c r="Z90" t="s">
        <v>59</v>
      </c>
      <c r="AA90">
        <v>3</v>
      </c>
      <c r="AB90" t="s">
        <v>42</v>
      </c>
    </row>
    <row r="91" spans="1:28" x14ac:dyDescent="0.35">
      <c r="A91" t="s">
        <v>3231</v>
      </c>
      <c r="B91" s="1">
        <v>46045</v>
      </c>
      <c r="C91" s="1" t="str">
        <f>TEXT(Table1[[#This Row],[Order_Date]],"yyyy")</f>
        <v>2026</v>
      </c>
      <c r="D91" s="3">
        <f>MONTH(Table1[[#This Row],[Order_Date]])</f>
        <v>1</v>
      </c>
      <c r="E91" t="str">
        <f>TEXT(Table1[[#This Row],[Order_Date]],"mmm")</f>
        <v>Jan</v>
      </c>
      <c r="F91" s="1">
        <v>46050</v>
      </c>
      <c r="G91">
        <f>(Table1[[#This Row],[Ship_Date]]-Table1[[#This Row],[Order_Date]])</f>
        <v>5</v>
      </c>
      <c r="H91" t="s">
        <v>3232</v>
      </c>
      <c r="I91" t="s">
        <v>3233</v>
      </c>
      <c r="J91" t="s">
        <v>24</v>
      </c>
      <c r="K91">
        <v>43</v>
      </c>
      <c r="L91" t="str">
        <f>IF(Table1[[#This Row],[Age]]&lt;=20,"Teen",IF(Table1[[#This Row],[Age]]&gt;=21 &amp; Table1[[#This Row],[Age]]&lt;=50,"Adult","Senior"))</f>
        <v>Senior</v>
      </c>
      <c r="M91" t="s">
        <v>63</v>
      </c>
      <c r="N91" t="s">
        <v>64</v>
      </c>
      <c r="O91" t="s">
        <v>55</v>
      </c>
      <c r="P91" t="s">
        <v>56</v>
      </c>
      <c r="Q91" t="s">
        <v>168</v>
      </c>
      <c r="R91">
        <v>4</v>
      </c>
      <c r="S91">
        <v>1200</v>
      </c>
      <c r="T91">
        <v>20</v>
      </c>
      <c r="U91">
        <v>3840</v>
      </c>
      <c r="V91" t="str">
        <f>IF(Table1[[#This Row],[Sales]]&lt;=10000,"Low",IF(Table1[[#This Row],[Sales]]&gt;=10000 &amp; Table1[[#This Row],[Sales]]&lt;=25000,"Medium","High"))</f>
        <v>Low</v>
      </c>
      <c r="W91">
        <v>1485.09</v>
      </c>
      <c r="X91">
        <f>Table1[[#This Row],[Profit]]/Table1[[#This Row],[Sales]]</f>
        <v>0.3867421875</v>
      </c>
      <c r="Y91" t="s">
        <v>30</v>
      </c>
      <c r="Z91" t="s">
        <v>31</v>
      </c>
      <c r="AA91">
        <v>3</v>
      </c>
      <c r="AB91" t="s">
        <v>32</v>
      </c>
    </row>
    <row r="92" spans="1:28" x14ac:dyDescent="0.35">
      <c r="A92" t="s">
        <v>3273</v>
      </c>
      <c r="B92" s="1">
        <v>46041</v>
      </c>
      <c r="C92" s="1" t="str">
        <f>TEXT(Table1[[#This Row],[Order_Date]],"yyyy")</f>
        <v>2026</v>
      </c>
      <c r="D92" s="3">
        <f>MONTH(Table1[[#This Row],[Order_Date]])</f>
        <v>1</v>
      </c>
      <c r="E92" t="str">
        <f>TEXT(Table1[[#This Row],[Order_Date]],"mmm")</f>
        <v>Jan</v>
      </c>
      <c r="F92" s="1">
        <v>46045</v>
      </c>
      <c r="G92">
        <f>(Table1[[#This Row],[Ship_Date]]-Table1[[#This Row],[Order_Date]])</f>
        <v>4</v>
      </c>
      <c r="H92" t="s">
        <v>3274</v>
      </c>
      <c r="I92" t="s">
        <v>3275</v>
      </c>
      <c r="J92" t="s">
        <v>52</v>
      </c>
      <c r="K92">
        <v>39</v>
      </c>
      <c r="L92" t="str">
        <f>IF(Table1[[#This Row],[Age]]&lt;=20,"Teen",IF(Table1[[#This Row],[Age]]&gt;=21 &amp; Table1[[#This Row],[Age]]&lt;=50,"Adult","Senior"))</f>
        <v>Senior</v>
      </c>
      <c r="M92" t="s">
        <v>73</v>
      </c>
      <c r="N92" t="s">
        <v>26</v>
      </c>
      <c r="O92" t="s">
        <v>27</v>
      </c>
      <c r="P92" t="s">
        <v>39</v>
      </c>
      <c r="Q92" t="s">
        <v>118</v>
      </c>
      <c r="R92">
        <v>7</v>
      </c>
      <c r="S92">
        <v>4000</v>
      </c>
      <c r="T92">
        <v>5</v>
      </c>
      <c r="U92">
        <v>26600</v>
      </c>
      <c r="V92" t="str">
        <f>IF(Table1[[#This Row],[Sales]]&lt;=10000,"Low",IF(Table1[[#This Row],[Sales]]&gt;=10000 &amp; Table1[[#This Row],[Sales]]&lt;=25000,"Medium","High"))</f>
        <v>High</v>
      </c>
      <c r="W92">
        <v>4835.74</v>
      </c>
      <c r="X92">
        <f>Table1[[#This Row],[Profit]]/Table1[[#This Row],[Sales]]</f>
        <v>0.18179473684210526</v>
      </c>
      <c r="Y92" t="s">
        <v>93</v>
      </c>
      <c r="Z92" t="s">
        <v>41</v>
      </c>
      <c r="AA92">
        <v>5</v>
      </c>
      <c r="AB92" t="s">
        <v>42</v>
      </c>
    </row>
    <row r="93" spans="1:28" x14ac:dyDescent="0.35">
      <c r="A93" t="s">
        <v>3284</v>
      </c>
      <c r="B93" s="1">
        <v>45671</v>
      </c>
      <c r="C93" s="1" t="str">
        <f>TEXT(Table1[[#This Row],[Order_Date]],"yyyy")</f>
        <v>2025</v>
      </c>
      <c r="D93" s="3">
        <f>MONTH(Table1[[#This Row],[Order_Date]])</f>
        <v>1</v>
      </c>
      <c r="E93" t="str">
        <f>TEXT(Table1[[#This Row],[Order_Date]],"mmm")</f>
        <v>Jan</v>
      </c>
      <c r="F93" s="1">
        <v>45672</v>
      </c>
      <c r="G93">
        <f>(Table1[[#This Row],[Ship_Date]]-Table1[[#This Row],[Order_Date]])</f>
        <v>1</v>
      </c>
      <c r="H93" t="s">
        <v>3285</v>
      </c>
      <c r="I93" t="s">
        <v>3286</v>
      </c>
      <c r="J93" t="s">
        <v>52</v>
      </c>
      <c r="K93">
        <v>43</v>
      </c>
      <c r="L93" t="str">
        <f>IF(Table1[[#This Row],[Age]]&lt;=20,"Teen",IF(Table1[[#This Row],[Age]]&gt;=21 &amp; Table1[[#This Row],[Age]]&lt;=50,"Adult","Senior"))</f>
        <v>Senior</v>
      </c>
      <c r="M93" t="s">
        <v>73</v>
      </c>
      <c r="N93" t="s">
        <v>26</v>
      </c>
      <c r="O93" t="s">
        <v>27</v>
      </c>
      <c r="P93" t="s">
        <v>28</v>
      </c>
      <c r="Q93" t="s">
        <v>65</v>
      </c>
      <c r="R93">
        <v>2</v>
      </c>
      <c r="S93">
        <v>30000</v>
      </c>
      <c r="T93">
        <v>10</v>
      </c>
      <c r="U93">
        <v>54000</v>
      </c>
      <c r="V93" t="str">
        <f>IF(Table1[[#This Row],[Sales]]&lt;=10000,"Low",IF(Table1[[#This Row],[Sales]]&gt;=10000 &amp; Table1[[#This Row],[Sales]]&lt;=25000,"Medium","High"))</f>
        <v>High</v>
      </c>
      <c r="W93">
        <v>15762.35</v>
      </c>
      <c r="X93">
        <f>Table1[[#This Row],[Profit]]/Table1[[#This Row],[Sales]]</f>
        <v>0.29189537037037039</v>
      </c>
      <c r="Y93" t="s">
        <v>93</v>
      </c>
      <c r="Z93" t="s">
        <v>41</v>
      </c>
      <c r="AA93">
        <v>1</v>
      </c>
      <c r="AB93" t="s">
        <v>42</v>
      </c>
    </row>
    <row r="94" spans="1:28" x14ac:dyDescent="0.35">
      <c r="A94" t="s">
        <v>3326</v>
      </c>
      <c r="B94" s="1">
        <v>45668</v>
      </c>
      <c r="C94" s="1" t="str">
        <f>TEXT(Table1[[#This Row],[Order_Date]],"yyyy")</f>
        <v>2025</v>
      </c>
      <c r="D94" s="3">
        <f>MONTH(Table1[[#This Row],[Order_Date]])</f>
        <v>1</v>
      </c>
      <c r="E94" t="str">
        <f>TEXT(Table1[[#This Row],[Order_Date]],"mmm")</f>
        <v>Jan</v>
      </c>
      <c r="F94" s="1">
        <v>45675</v>
      </c>
      <c r="G94">
        <f>(Table1[[#This Row],[Ship_Date]]-Table1[[#This Row],[Order_Date]])</f>
        <v>7</v>
      </c>
      <c r="H94" t="s">
        <v>1286</v>
      </c>
      <c r="I94" t="s">
        <v>3327</v>
      </c>
      <c r="J94" t="s">
        <v>52</v>
      </c>
      <c r="K94">
        <v>34</v>
      </c>
      <c r="L94" t="str">
        <f>IF(Table1[[#This Row],[Age]]&lt;=20,"Teen",IF(Table1[[#This Row],[Age]]&gt;=21 &amp; Table1[[#This Row],[Age]]&lt;=50,"Adult","Senior"))</f>
        <v>Senior</v>
      </c>
      <c r="M94" t="s">
        <v>91</v>
      </c>
      <c r="N94" t="s">
        <v>92</v>
      </c>
      <c r="O94" t="s">
        <v>55</v>
      </c>
      <c r="P94" t="s">
        <v>74</v>
      </c>
      <c r="Q94" t="s">
        <v>109</v>
      </c>
      <c r="R94">
        <v>1</v>
      </c>
      <c r="S94">
        <v>40000</v>
      </c>
      <c r="T94">
        <v>25</v>
      </c>
      <c r="U94">
        <v>30000</v>
      </c>
      <c r="V94" t="str">
        <f>IF(Table1[[#This Row],[Sales]]&lt;=10000,"Low",IF(Table1[[#This Row],[Sales]]&gt;=10000 &amp; Table1[[#This Row],[Sales]]&lt;=25000,"Medium","High"))</f>
        <v>High</v>
      </c>
      <c r="W94">
        <v>5445.17</v>
      </c>
      <c r="X94">
        <f>Table1[[#This Row],[Profit]]/Table1[[#This Row],[Sales]]</f>
        <v>0.18150566666666668</v>
      </c>
      <c r="Y94" t="s">
        <v>93</v>
      </c>
      <c r="Z94" t="s">
        <v>31</v>
      </c>
      <c r="AA94">
        <v>2</v>
      </c>
      <c r="AB94" t="s">
        <v>42</v>
      </c>
    </row>
    <row r="95" spans="1:28" x14ac:dyDescent="0.35">
      <c r="A95" t="s">
        <v>3334</v>
      </c>
      <c r="B95" s="1">
        <v>46037</v>
      </c>
      <c r="C95" s="1" t="str">
        <f>TEXT(Table1[[#This Row],[Order_Date]],"yyyy")</f>
        <v>2026</v>
      </c>
      <c r="D95" s="3">
        <f>MONTH(Table1[[#This Row],[Order_Date]])</f>
        <v>1</v>
      </c>
      <c r="E95" t="str">
        <f>TEXT(Table1[[#This Row],[Order_Date]],"mmm")</f>
        <v>Jan</v>
      </c>
      <c r="F95" s="1">
        <v>46039</v>
      </c>
      <c r="G95">
        <f>(Table1[[#This Row],[Ship_Date]]-Table1[[#This Row],[Order_Date]])</f>
        <v>2</v>
      </c>
      <c r="H95" t="s">
        <v>3335</v>
      </c>
      <c r="I95" t="s">
        <v>3336</v>
      </c>
      <c r="J95" t="s">
        <v>24</v>
      </c>
      <c r="K95">
        <v>48</v>
      </c>
      <c r="L95" t="str">
        <f>IF(Table1[[#This Row],[Age]]&lt;=20,"Teen",IF(Table1[[#This Row],[Age]]&gt;=21 &amp; Table1[[#This Row],[Age]]&lt;=50,"Adult","Senior"))</f>
        <v>Senior</v>
      </c>
      <c r="M95" t="s">
        <v>79</v>
      </c>
      <c r="N95" t="s">
        <v>80</v>
      </c>
      <c r="O95" t="s">
        <v>38</v>
      </c>
      <c r="P95" t="s">
        <v>74</v>
      </c>
      <c r="Q95" t="s">
        <v>132</v>
      </c>
      <c r="R95">
        <v>4</v>
      </c>
      <c r="S95">
        <v>55000</v>
      </c>
      <c r="T95">
        <v>0</v>
      </c>
      <c r="U95">
        <v>220000</v>
      </c>
      <c r="V95" t="str">
        <f>IF(Table1[[#This Row],[Sales]]&lt;=10000,"Low",IF(Table1[[#This Row],[Sales]]&gt;=10000 &amp; Table1[[#This Row],[Sales]]&lt;=25000,"Medium","High"))</f>
        <v>High</v>
      </c>
      <c r="W95">
        <v>34851.71</v>
      </c>
      <c r="X95">
        <f>Table1[[#This Row],[Profit]]/Table1[[#This Row],[Sales]]</f>
        <v>0.15841686363636362</v>
      </c>
      <c r="Y95" t="s">
        <v>58</v>
      </c>
      <c r="Z95" t="s">
        <v>31</v>
      </c>
      <c r="AA95">
        <v>2</v>
      </c>
      <c r="AB95" t="s">
        <v>32</v>
      </c>
    </row>
    <row r="96" spans="1:28" x14ac:dyDescent="0.35">
      <c r="A96" t="s">
        <v>3337</v>
      </c>
      <c r="B96" s="1">
        <v>45679</v>
      </c>
      <c r="C96" s="1" t="str">
        <f>TEXT(Table1[[#This Row],[Order_Date]],"yyyy")</f>
        <v>2025</v>
      </c>
      <c r="D96" s="3">
        <f>MONTH(Table1[[#This Row],[Order_Date]])</f>
        <v>1</v>
      </c>
      <c r="E96" t="str">
        <f>TEXT(Table1[[#This Row],[Order_Date]],"mmm")</f>
        <v>Jan</v>
      </c>
      <c r="F96" s="1">
        <v>45681</v>
      </c>
      <c r="G96">
        <f>(Table1[[#This Row],[Ship_Date]]-Table1[[#This Row],[Order_Date]])</f>
        <v>2</v>
      </c>
      <c r="H96" t="s">
        <v>3338</v>
      </c>
      <c r="I96" t="s">
        <v>3339</v>
      </c>
      <c r="J96" t="s">
        <v>52</v>
      </c>
      <c r="K96">
        <v>46</v>
      </c>
      <c r="L96" t="str">
        <f>IF(Table1[[#This Row],[Age]]&lt;=20,"Teen",IF(Table1[[#This Row],[Age]]&gt;=21 &amp; Table1[[#This Row],[Age]]&lt;=50,"Adult","Senior"))</f>
        <v>Senior</v>
      </c>
      <c r="M96" t="s">
        <v>53</v>
      </c>
      <c r="N96" t="s">
        <v>54</v>
      </c>
      <c r="O96" t="s">
        <v>55</v>
      </c>
      <c r="P96" t="s">
        <v>28</v>
      </c>
      <c r="Q96" t="s">
        <v>311</v>
      </c>
      <c r="R96">
        <v>1</v>
      </c>
      <c r="S96">
        <v>5000</v>
      </c>
      <c r="T96">
        <v>25</v>
      </c>
      <c r="U96">
        <v>3750</v>
      </c>
      <c r="V96" t="str">
        <f>IF(Table1[[#This Row],[Sales]]&lt;=10000,"Low",IF(Table1[[#This Row],[Sales]]&gt;=10000 &amp; Table1[[#This Row],[Sales]]&lt;=25000,"Medium","High"))</f>
        <v>Low</v>
      </c>
      <c r="W96">
        <v>462.13</v>
      </c>
      <c r="X96">
        <f>Table1[[#This Row],[Profit]]/Table1[[#This Row],[Sales]]</f>
        <v>0.12323466666666666</v>
      </c>
      <c r="Y96" t="s">
        <v>58</v>
      </c>
      <c r="Z96" t="s">
        <v>59</v>
      </c>
      <c r="AA96">
        <v>2</v>
      </c>
      <c r="AB96" t="s">
        <v>42</v>
      </c>
    </row>
    <row r="97" spans="1:28" x14ac:dyDescent="0.35">
      <c r="A97" t="s">
        <v>3406</v>
      </c>
      <c r="B97" s="1">
        <v>46037</v>
      </c>
      <c r="C97" s="1" t="str">
        <f>TEXT(Table1[[#This Row],[Order_Date]],"yyyy")</f>
        <v>2026</v>
      </c>
      <c r="D97" s="3">
        <f>MONTH(Table1[[#This Row],[Order_Date]])</f>
        <v>1</v>
      </c>
      <c r="E97" t="str">
        <f>TEXT(Table1[[#This Row],[Order_Date]],"mmm")</f>
        <v>Jan</v>
      </c>
      <c r="F97" s="1">
        <v>46041</v>
      </c>
      <c r="G97">
        <f>(Table1[[#This Row],[Ship_Date]]-Table1[[#This Row],[Order_Date]])</f>
        <v>4</v>
      </c>
      <c r="H97" t="s">
        <v>3407</v>
      </c>
      <c r="I97" t="s">
        <v>3408</v>
      </c>
      <c r="J97" t="s">
        <v>52</v>
      </c>
      <c r="K97">
        <v>50</v>
      </c>
      <c r="L97" t="str">
        <f>IF(Table1[[#This Row],[Age]]&lt;=20,"Teen",IF(Table1[[#This Row],[Age]]&gt;=21 &amp; Table1[[#This Row],[Age]]&lt;=50,"Adult","Senior"))</f>
        <v>Senior</v>
      </c>
      <c r="M97" t="s">
        <v>107</v>
      </c>
      <c r="N97" t="s">
        <v>108</v>
      </c>
      <c r="O97" t="s">
        <v>86</v>
      </c>
      <c r="P97" t="s">
        <v>74</v>
      </c>
      <c r="Q97" t="s">
        <v>196</v>
      </c>
      <c r="R97">
        <v>2</v>
      </c>
      <c r="S97">
        <v>25000</v>
      </c>
      <c r="T97">
        <v>5</v>
      </c>
      <c r="U97">
        <v>47500</v>
      </c>
      <c r="V97" t="str">
        <f>IF(Table1[[#This Row],[Sales]]&lt;=10000,"Low",IF(Table1[[#This Row],[Sales]]&gt;=10000 &amp; Table1[[#This Row],[Sales]]&lt;=25000,"Medium","High"))</f>
        <v>High</v>
      </c>
      <c r="W97">
        <v>20137.86</v>
      </c>
      <c r="X97">
        <f>Table1[[#This Row],[Profit]]/Table1[[#This Row],[Sales]]</f>
        <v>0.42395494736842104</v>
      </c>
      <c r="Y97" t="s">
        <v>58</v>
      </c>
      <c r="Z97" t="s">
        <v>31</v>
      </c>
      <c r="AA97">
        <v>3</v>
      </c>
      <c r="AB97" t="s">
        <v>32</v>
      </c>
    </row>
    <row r="98" spans="1:28" x14ac:dyDescent="0.35">
      <c r="A98" t="s">
        <v>3427</v>
      </c>
      <c r="B98" s="1">
        <v>46040</v>
      </c>
      <c r="C98" s="1" t="str">
        <f>TEXT(Table1[[#This Row],[Order_Date]],"yyyy")</f>
        <v>2026</v>
      </c>
      <c r="D98" s="3">
        <f>MONTH(Table1[[#This Row],[Order_Date]])</f>
        <v>1</v>
      </c>
      <c r="E98" t="str">
        <f>TEXT(Table1[[#This Row],[Order_Date]],"mmm")</f>
        <v>Jan</v>
      </c>
      <c r="F98" s="1">
        <v>46041</v>
      </c>
      <c r="G98">
        <f>(Table1[[#This Row],[Ship_Date]]-Table1[[#This Row],[Order_Date]])</f>
        <v>1</v>
      </c>
      <c r="H98" t="s">
        <v>3428</v>
      </c>
      <c r="I98" t="s">
        <v>3429</v>
      </c>
      <c r="J98" t="s">
        <v>52</v>
      </c>
      <c r="K98">
        <v>40</v>
      </c>
      <c r="L98" t="str">
        <f>IF(Table1[[#This Row],[Age]]&lt;=20,"Teen",IF(Table1[[#This Row],[Age]]&gt;=21 &amp; Table1[[#This Row],[Age]]&lt;=50,"Adult","Senior"))</f>
        <v>Senior</v>
      </c>
      <c r="M98" t="s">
        <v>53</v>
      </c>
      <c r="N98" t="s">
        <v>54</v>
      </c>
      <c r="O98" t="s">
        <v>55</v>
      </c>
      <c r="P98" t="s">
        <v>74</v>
      </c>
      <c r="Q98" t="s">
        <v>231</v>
      </c>
      <c r="R98">
        <v>7</v>
      </c>
      <c r="S98">
        <v>18000</v>
      </c>
      <c r="T98">
        <v>0</v>
      </c>
      <c r="U98">
        <v>126000</v>
      </c>
      <c r="V98" t="str">
        <f>IF(Table1[[#This Row],[Sales]]&lt;=10000,"Low",IF(Table1[[#This Row],[Sales]]&gt;=10000 &amp; Table1[[#This Row],[Sales]]&lt;=25000,"Medium","High"))</f>
        <v>High</v>
      </c>
      <c r="W98">
        <v>26975.06</v>
      </c>
      <c r="X98">
        <f>Table1[[#This Row],[Profit]]/Table1[[#This Row],[Sales]]</f>
        <v>0.21408777777777779</v>
      </c>
      <c r="Y98" t="s">
        <v>58</v>
      </c>
      <c r="Z98" t="s">
        <v>41</v>
      </c>
      <c r="AA98">
        <v>4</v>
      </c>
      <c r="AB98" t="s">
        <v>32</v>
      </c>
    </row>
    <row r="99" spans="1:28" x14ac:dyDescent="0.35">
      <c r="A99" t="s">
        <v>3452</v>
      </c>
      <c r="B99" s="1">
        <v>46027</v>
      </c>
      <c r="C99" s="1" t="str">
        <f>TEXT(Table1[[#This Row],[Order_Date]],"yyyy")</f>
        <v>2026</v>
      </c>
      <c r="D99" s="3">
        <f>MONTH(Table1[[#This Row],[Order_Date]])</f>
        <v>1</v>
      </c>
      <c r="E99" t="str">
        <f>TEXT(Table1[[#This Row],[Order_Date]],"mmm")</f>
        <v>Jan</v>
      </c>
      <c r="F99" s="1">
        <v>46029</v>
      </c>
      <c r="G99">
        <f>(Table1[[#This Row],[Ship_Date]]-Table1[[#This Row],[Order_Date]])</f>
        <v>2</v>
      </c>
      <c r="H99" t="s">
        <v>3453</v>
      </c>
      <c r="I99" t="s">
        <v>3454</v>
      </c>
      <c r="J99" t="s">
        <v>52</v>
      </c>
      <c r="K99">
        <v>62</v>
      </c>
      <c r="L99" t="str">
        <f>IF(Table1[[#This Row],[Age]]&lt;=20,"Teen",IF(Table1[[#This Row],[Age]]&gt;=21 &amp; Table1[[#This Row],[Age]]&lt;=50,"Adult","Senior"))</f>
        <v>Senior</v>
      </c>
      <c r="M99" t="s">
        <v>73</v>
      </c>
      <c r="N99" t="s">
        <v>26</v>
      </c>
      <c r="O99" t="s">
        <v>27</v>
      </c>
      <c r="P99" t="s">
        <v>47</v>
      </c>
      <c r="Q99" t="s">
        <v>185</v>
      </c>
      <c r="R99">
        <v>5</v>
      </c>
      <c r="S99">
        <v>4500</v>
      </c>
      <c r="T99">
        <v>20</v>
      </c>
      <c r="U99">
        <v>18000</v>
      </c>
      <c r="V99" t="str">
        <f>IF(Table1[[#This Row],[Sales]]&lt;=10000,"Low",IF(Table1[[#This Row],[Sales]]&gt;=10000 &amp; Table1[[#This Row],[Sales]]&lt;=25000,"Medium","High"))</f>
        <v>High</v>
      </c>
      <c r="W99">
        <v>5953.23</v>
      </c>
      <c r="X99">
        <f>Table1[[#This Row],[Profit]]/Table1[[#This Row],[Sales]]</f>
        <v>0.330735</v>
      </c>
      <c r="Y99" t="s">
        <v>93</v>
      </c>
      <c r="Z99" t="s">
        <v>59</v>
      </c>
      <c r="AA99">
        <v>3</v>
      </c>
      <c r="AB99" t="s">
        <v>42</v>
      </c>
    </row>
    <row r="100" spans="1:28" x14ac:dyDescent="0.35">
      <c r="A100" t="s">
        <v>3455</v>
      </c>
      <c r="B100" s="1">
        <v>45666</v>
      </c>
      <c r="C100" s="1" t="str">
        <f>TEXT(Table1[[#This Row],[Order_Date]],"yyyy")</f>
        <v>2025</v>
      </c>
      <c r="D100" s="3">
        <f>MONTH(Table1[[#This Row],[Order_Date]])</f>
        <v>1</v>
      </c>
      <c r="E100" t="str">
        <f>TEXT(Table1[[#This Row],[Order_Date]],"mmm")</f>
        <v>Jan</v>
      </c>
      <c r="F100" s="1">
        <v>45673</v>
      </c>
      <c r="G100">
        <f>(Table1[[#This Row],[Ship_Date]]-Table1[[#This Row],[Order_Date]])</f>
        <v>7</v>
      </c>
      <c r="H100" t="s">
        <v>3456</v>
      </c>
      <c r="I100" t="s">
        <v>3457</v>
      </c>
      <c r="J100" t="s">
        <v>24</v>
      </c>
      <c r="K100">
        <v>33</v>
      </c>
      <c r="L100" t="str">
        <f>IF(Table1[[#This Row],[Age]]&lt;=20,"Teen",IF(Table1[[#This Row],[Age]]&gt;=21 &amp; Table1[[#This Row],[Age]]&lt;=50,"Adult","Senior"))</f>
        <v>Senior</v>
      </c>
      <c r="M100" t="s">
        <v>79</v>
      </c>
      <c r="N100" t="s">
        <v>80</v>
      </c>
      <c r="O100" t="s">
        <v>38</v>
      </c>
      <c r="P100" t="s">
        <v>39</v>
      </c>
      <c r="Q100" t="s">
        <v>87</v>
      </c>
      <c r="R100">
        <v>1</v>
      </c>
      <c r="S100">
        <v>3200</v>
      </c>
      <c r="T100">
        <v>10</v>
      </c>
      <c r="U100">
        <v>2880</v>
      </c>
      <c r="V100" t="str">
        <f>IF(Table1[[#This Row],[Sales]]&lt;=10000,"Low",IF(Table1[[#This Row],[Sales]]&gt;=10000 &amp; Table1[[#This Row],[Sales]]&lt;=25000,"Medium","High"))</f>
        <v>Low</v>
      </c>
      <c r="W100">
        <v>780.95</v>
      </c>
      <c r="X100">
        <f>Table1[[#This Row],[Profit]]/Table1[[#This Row],[Sales]]</f>
        <v>0.27116319444444448</v>
      </c>
      <c r="Y100" t="s">
        <v>93</v>
      </c>
      <c r="Z100" t="s">
        <v>41</v>
      </c>
      <c r="AA100">
        <v>1</v>
      </c>
      <c r="AB100" t="s">
        <v>42</v>
      </c>
    </row>
    <row r="101" spans="1:28" x14ac:dyDescent="0.35">
      <c r="A101" t="s">
        <v>3467</v>
      </c>
      <c r="B101" s="1">
        <v>46030</v>
      </c>
      <c r="C101" s="1" t="str">
        <f>TEXT(Table1[[#This Row],[Order_Date]],"yyyy")</f>
        <v>2026</v>
      </c>
      <c r="D101" s="3">
        <f>MONTH(Table1[[#This Row],[Order_Date]])</f>
        <v>1</v>
      </c>
      <c r="E101" t="str">
        <f>TEXT(Table1[[#This Row],[Order_Date]],"mmm")</f>
        <v>Jan</v>
      </c>
      <c r="F101" s="1">
        <v>46032</v>
      </c>
      <c r="G101">
        <f>(Table1[[#This Row],[Ship_Date]]-Table1[[#This Row],[Order_Date]])</f>
        <v>2</v>
      </c>
      <c r="H101" t="s">
        <v>3468</v>
      </c>
      <c r="I101" t="s">
        <v>3469</v>
      </c>
      <c r="J101" t="s">
        <v>52</v>
      </c>
      <c r="K101">
        <v>62</v>
      </c>
      <c r="L101" t="str">
        <f>IF(Table1[[#This Row],[Age]]&lt;=20,"Teen",IF(Table1[[#This Row],[Age]]&gt;=21 &amp; Table1[[#This Row],[Age]]&lt;=50,"Adult","Senior"))</f>
        <v>Senior</v>
      </c>
      <c r="M101" t="s">
        <v>116</v>
      </c>
      <c r="N101" t="s">
        <v>117</v>
      </c>
      <c r="O101" t="s">
        <v>86</v>
      </c>
      <c r="P101" t="s">
        <v>47</v>
      </c>
      <c r="Q101" t="s">
        <v>48</v>
      </c>
      <c r="R101">
        <v>4</v>
      </c>
      <c r="S101">
        <v>3500</v>
      </c>
      <c r="T101">
        <v>5</v>
      </c>
      <c r="U101">
        <v>13300</v>
      </c>
      <c r="V101" t="str">
        <f>IF(Table1[[#This Row],[Sales]]&lt;=10000,"Low",IF(Table1[[#This Row],[Sales]]&gt;=10000 &amp; Table1[[#This Row],[Sales]]&lt;=25000,"Medium","High"))</f>
        <v>High</v>
      </c>
      <c r="W101">
        <v>4606.6400000000003</v>
      </c>
      <c r="X101">
        <f>Table1[[#This Row],[Profit]]/Table1[[#This Row],[Sales]]</f>
        <v>0.3463639097744361</v>
      </c>
      <c r="Y101" t="s">
        <v>30</v>
      </c>
      <c r="Z101" t="s">
        <v>31</v>
      </c>
      <c r="AA101">
        <v>1</v>
      </c>
      <c r="AB101" t="s">
        <v>42</v>
      </c>
    </row>
    <row r="102" spans="1:28" x14ac:dyDescent="0.35">
      <c r="A102" t="s">
        <v>3500</v>
      </c>
      <c r="B102" s="1">
        <v>46024</v>
      </c>
      <c r="C102" s="1" t="str">
        <f>TEXT(Table1[[#This Row],[Order_Date]],"yyyy")</f>
        <v>2026</v>
      </c>
      <c r="D102" s="3">
        <f>MONTH(Table1[[#This Row],[Order_Date]])</f>
        <v>1</v>
      </c>
      <c r="E102" t="str">
        <f>TEXT(Table1[[#This Row],[Order_Date]],"mmm")</f>
        <v>Jan</v>
      </c>
      <c r="F102" s="1">
        <v>46028</v>
      </c>
      <c r="G102">
        <f>(Table1[[#This Row],[Ship_Date]]-Table1[[#This Row],[Order_Date]])</f>
        <v>4</v>
      </c>
      <c r="H102" t="s">
        <v>3501</v>
      </c>
      <c r="I102" t="s">
        <v>3502</v>
      </c>
      <c r="J102" t="s">
        <v>52</v>
      </c>
      <c r="K102">
        <v>56</v>
      </c>
      <c r="L102" t="str">
        <f>IF(Table1[[#This Row],[Age]]&lt;=20,"Teen",IF(Table1[[#This Row],[Age]]&gt;=21 &amp; Table1[[#This Row],[Age]]&lt;=50,"Adult","Senior"))</f>
        <v>Senior</v>
      </c>
      <c r="M102" t="s">
        <v>63</v>
      </c>
      <c r="N102" t="s">
        <v>64</v>
      </c>
      <c r="O102" t="s">
        <v>55</v>
      </c>
      <c r="P102" t="s">
        <v>39</v>
      </c>
      <c r="Q102" t="s">
        <v>87</v>
      </c>
      <c r="R102">
        <v>4</v>
      </c>
      <c r="S102">
        <v>3200</v>
      </c>
      <c r="T102">
        <v>5</v>
      </c>
      <c r="U102">
        <v>12160</v>
      </c>
      <c r="V102" t="str">
        <f>IF(Table1[[#This Row],[Sales]]&lt;=10000,"Low",IF(Table1[[#This Row],[Sales]]&gt;=10000 &amp; Table1[[#This Row],[Sales]]&lt;=25000,"Medium","High"))</f>
        <v>High</v>
      </c>
      <c r="W102">
        <v>4992.38</v>
      </c>
      <c r="X102">
        <f>Table1[[#This Row],[Profit]]/Table1[[#This Row],[Sales]]</f>
        <v>0.41055756578947367</v>
      </c>
      <c r="Y102" t="s">
        <v>58</v>
      </c>
      <c r="Z102" t="s">
        <v>31</v>
      </c>
      <c r="AA102">
        <v>4</v>
      </c>
      <c r="AB102" t="s">
        <v>42</v>
      </c>
    </row>
    <row r="103" spans="1:28" x14ac:dyDescent="0.35">
      <c r="A103" t="s">
        <v>3518</v>
      </c>
      <c r="B103" s="1">
        <v>45675</v>
      </c>
      <c r="C103" s="1" t="str">
        <f>TEXT(Table1[[#This Row],[Order_Date]],"yyyy")</f>
        <v>2025</v>
      </c>
      <c r="D103" s="3">
        <f>MONTH(Table1[[#This Row],[Order_Date]])</f>
        <v>1</v>
      </c>
      <c r="E103" t="str">
        <f>TEXT(Table1[[#This Row],[Order_Date]],"mmm")</f>
        <v>Jan</v>
      </c>
      <c r="F103" s="1">
        <v>45681</v>
      </c>
      <c r="G103">
        <f>(Table1[[#This Row],[Ship_Date]]-Table1[[#This Row],[Order_Date]])</f>
        <v>6</v>
      </c>
      <c r="H103" t="s">
        <v>3519</v>
      </c>
      <c r="I103" t="s">
        <v>3520</v>
      </c>
      <c r="J103" t="s">
        <v>52</v>
      </c>
      <c r="K103">
        <v>29</v>
      </c>
      <c r="L103" t="str">
        <f>IF(Table1[[#This Row],[Age]]&lt;=20,"Teen",IF(Table1[[#This Row],[Age]]&gt;=21 &amp; Table1[[#This Row],[Age]]&lt;=50,"Adult","Senior"))</f>
        <v>Senior</v>
      </c>
      <c r="M103" t="s">
        <v>116</v>
      </c>
      <c r="N103" t="s">
        <v>117</v>
      </c>
      <c r="O103" t="s">
        <v>86</v>
      </c>
      <c r="P103" t="s">
        <v>74</v>
      </c>
      <c r="Q103" t="s">
        <v>132</v>
      </c>
      <c r="R103">
        <v>4</v>
      </c>
      <c r="S103">
        <v>55000</v>
      </c>
      <c r="T103">
        <v>15</v>
      </c>
      <c r="U103">
        <v>187000</v>
      </c>
      <c r="V103" t="str">
        <f>IF(Table1[[#This Row],[Sales]]&lt;=10000,"Low",IF(Table1[[#This Row],[Sales]]&gt;=10000 &amp; Table1[[#This Row],[Sales]]&lt;=25000,"Medium","High"))</f>
        <v>High</v>
      </c>
      <c r="W103">
        <v>27222.13</v>
      </c>
      <c r="X103">
        <f>Table1[[#This Row],[Profit]]/Table1[[#This Row],[Sales]]</f>
        <v>0.14557288770053475</v>
      </c>
      <c r="Y103" t="s">
        <v>30</v>
      </c>
      <c r="Z103" t="s">
        <v>59</v>
      </c>
      <c r="AA103">
        <v>5</v>
      </c>
      <c r="AB103" t="s">
        <v>42</v>
      </c>
    </row>
    <row r="104" spans="1:28" x14ac:dyDescent="0.35">
      <c r="A104" t="s">
        <v>3535</v>
      </c>
      <c r="B104" s="1">
        <v>45666</v>
      </c>
      <c r="C104" s="1" t="str">
        <f>TEXT(Table1[[#This Row],[Order_Date]],"yyyy")</f>
        <v>2025</v>
      </c>
      <c r="D104" s="3">
        <f>MONTH(Table1[[#This Row],[Order_Date]])</f>
        <v>1</v>
      </c>
      <c r="E104" t="str">
        <f>TEXT(Table1[[#This Row],[Order_Date]],"mmm")</f>
        <v>Jan</v>
      </c>
      <c r="F104" s="1">
        <v>45669</v>
      </c>
      <c r="G104">
        <f>(Table1[[#This Row],[Ship_Date]]-Table1[[#This Row],[Order_Date]])</f>
        <v>3</v>
      </c>
      <c r="H104" t="s">
        <v>3536</v>
      </c>
      <c r="I104" t="s">
        <v>3537</v>
      </c>
      <c r="J104" t="s">
        <v>52</v>
      </c>
      <c r="K104">
        <v>52</v>
      </c>
      <c r="L104" t="str">
        <f>IF(Table1[[#This Row],[Age]]&lt;=20,"Teen",IF(Table1[[#This Row],[Age]]&gt;=21 &amp; Table1[[#This Row],[Age]]&lt;=50,"Adult","Senior"))</f>
        <v>Senior</v>
      </c>
      <c r="M104" t="s">
        <v>63</v>
      </c>
      <c r="N104" t="s">
        <v>64</v>
      </c>
      <c r="O104" t="s">
        <v>55</v>
      </c>
      <c r="P104" t="s">
        <v>28</v>
      </c>
      <c r="Q104" t="s">
        <v>192</v>
      </c>
      <c r="R104">
        <v>6</v>
      </c>
      <c r="S104">
        <v>7000</v>
      </c>
      <c r="T104">
        <v>20</v>
      </c>
      <c r="U104">
        <v>33600</v>
      </c>
      <c r="V104" t="str">
        <f>IF(Table1[[#This Row],[Sales]]&lt;=10000,"Low",IF(Table1[[#This Row],[Sales]]&gt;=10000 &amp; Table1[[#This Row],[Sales]]&lt;=25000,"Medium","High"))</f>
        <v>High</v>
      </c>
      <c r="W104">
        <v>4320.8100000000004</v>
      </c>
      <c r="X104">
        <f>Table1[[#This Row],[Profit]]/Table1[[#This Row],[Sales]]</f>
        <v>0.12859553571428572</v>
      </c>
      <c r="Y104" t="s">
        <v>58</v>
      </c>
      <c r="Z104" t="s">
        <v>41</v>
      </c>
      <c r="AA104">
        <v>2</v>
      </c>
      <c r="AB104" t="s">
        <v>42</v>
      </c>
    </row>
    <row r="105" spans="1:28" x14ac:dyDescent="0.35">
      <c r="A105" t="s">
        <v>3597</v>
      </c>
      <c r="B105" s="1">
        <v>46053</v>
      </c>
      <c r="C105" s="1" t="str">
        <f>TEXT(Table1[[#This Row],[Order_Date]],"yyyy")</f>
        <v>2026</v>
      </c>
      <c r="D105" s="3">
        <f>MONTH(Table1[[#This Row],[Order_Date]])</f>
        <v>1</v>
      </c>
      <c r="E105" t="str">
        <f>TEXT(Table1[[#This Row],[Order_Date]],"mmm")</f>
        <v>Jan</v>
      </c>
      <c r="F105" s="1">
        <v>46060</v>
      </c>
      <c r="G105">
        <f>(Table1[[#This Row],[Ship_Date]]-Table1[[#This Row],[Order_Date]])</f>
        <v>7</v>
      </c>
      <c r="H105" t="s">
        <v>3051</v>
      </c>
      <c r="I105" t="s">
        <v>3598</v>
      </c>
      <c r="J105" t="s">
        <v>52</v>
      </c>
      <c r="K105">
        <v>21</v>
      </c>
      <c r="L105" t="str">
        <f>IF(Table1[[#This Row],[Age]]&lt;=20,"Teen",IF(Table1[[#This Row],[Age]]&gt;=21 &amp; Table1[[#This Row],[Age]]&lt;=50,"Adult","Senior"))</f>
        <v>Senior</v>
      </c>
      <c r="M105" t="s">
        <v>46</v>
      </c>
      <c r="N105" t="s">
        <v>46</v>
      </c>
      <c r="O105" t="s">
        <v>38</v>
      </c>
      <c r="P105" t="s">
        <v>74</v>
      </c>
      <c r="Q105" t="s">
        <v>75</v>
      </c>
      <c r="R105">
        <v>7</v>
      </c>
      <c r="S105">
        <v>2000</v>
      </c>
      <c r="T105">
        <v>0</v>
      </c>
      <c r="U105">
        <v>14000</v>
      </c>
      <c r="V105" t="str">
        <f>IF(Table1[[#This Row],[Sales]]&lt;=10000,"Low",IF(Table1[[#This Row],[Sales]]&gt;=10000 &amp; Table1[[#This Row],[Sales]]&lt;=25000,"Medium","High"))</f>
        <v>High</v>
      </c>
      <c r="W105">
        <v>5356.23</v>
      </c>
      <c r="X105">
        <f>Table1[[#This Row],[Profit]]/Table1[[#This Row],[Sales]]</f>
        <v>0.38258785714285709</v>
      </c>
      <c r="Y105" t="s">
        <v>58</v>
      </c>
      <c r="Z105" t="s">
        <v>31</v>
      </c>
      <c r="AA105">
        <v>3</v>
      </c>
      <c r="AB105" t="s">
        <v>42</v>
      </c>
    </row>
    <row r="106" spans="1:28" x14ac:dyDescent="0.35">
      <c r="A106" t="s">
        <v>3618</v>
      </c>
      <c r="B106" s="1">
        <v>46049</v>
      </c>
      <c r="C106" s="1" t="str">
        <f>TEXT(Table1[[#This Row],[Order_Date]],"yyyy")</f>
        <v>2026</v>
      </c>
      <c r="D106" s="3">
        <f>MONTH(Table1[[#This Row],[Order_Date]])</f>
        <v>1</v>
      </c>
      <c r="E106" t="str">
        <f>TEXT(Table1[[#This Row],[Order_Date]],"mmm")</f>
        <v>Jan</v>
      </c>
      <c r="F106" s="1">
        <v>46052</v>
      </c>
      <c r="G106">
        <f>(Table1[[#This Row],[Ship_Date]]-Table1[[#This Row],[Order_Date]])</f>
        <v>3</v>
      </c>
      <c r="H106" t="s">
        <v>3619</v>
      </c>
      <c r="I106" t="s">
        <v>3620</v>
      </c>
      <c r="J106" t="s">
        <v>52</v>
      </c>
      <c r="K106">
        <v>48</v>
      </c>
      <c r="L106" t="str">
        <f>IF(Table1[[#This Row],[Age]]&lt;=20,"Teen",IF(Table1[[#This Row],[Age]]&gt;=21 &amp; Table1[[#This Row],[Age]]&lt;=50,"Adult","Senior"))</f>
        <v>Senior</v>
      </c>
      <c r="M106" t="s">
        <v>53</v>
      </c>
      <c r="N106" t="s">
        <v>54</v>
      </c>
      <c r="O106" t="s">
        <v>55</v>
      </c>
      <c r="P106" t="s">
        <v>47</v>
      </c>
      <c r="Q106" t="s">
        <v>175</v>
      </c>
      <c r="R106">
        <v>8</v>
      </c>
      <c r="S106">
        <v>1200</v>
      </c>
      <c r="T106">
        <v>20</v>
      </c>
      <c r="U106">
        <v>7680</v>
      </c>
      <c r="V106" t="str">
        <f>IF(Table1[[#This Row],[Sales]]&lt;=10000,"Low",IF(Table1[[#This Row],[Sales]]&gt;=10000 &amp; Table1[[#This Row],[Sales]]&lt;=25000,"Medium","High"))</f>
        <v>Low</v>
      </c>
      <c r="W106">
        <v>2538.3200000000002</v>
      </c>
      <c r="X106">
        <f>Table1[[#This Row],[Profit]]/Table1[[#This Row],[Sales]]</f>
        <v>0.3305104166666667</v>
      </c>
      <c r="Y106" t="s">
        <v>30</v>
      </c>
      <c r="Z106" t="s">
        <v>31</v>
      </c>
      <c r="AA106">
        <v>3</v>
      </c>
      <c r="AB106" t="s">
        <v>42</v>
      </c>
    </row>
    <row r="107" spans="1:28" x14ac:dyDescent="0.35">
      <c r="A107" t="s">
        <v>3621</v>
      </c>
      <c r="B107" s="1">
        <v>46041</v>
      </c>
      <c r="C107" s="1" t="str">
        <f>TEXT(Table1[[#This Row],[Order_Date]],"yyyy")</f>
        <v>2026</v>
      </c>
      <c r="D107" s="3">
        <f>MONTH(Table1[[#This Row],[Order_Date]])</f>
        <v>1</v>
      </c>
      <c r="E107" t="str">
        <f>TEXT(Table1[[#This Row],[Order_Date]],"mmm")</f>
        <v>Jan</v>
      </c>
      <c r="F107" s="1">
        <v>46045</v>
      </c>
      <c r="G107">
        <f>(Table1[[#This Row],[Ship_Date]]-Table1[[#This Row],[Order_Date]])</f>
        <v>4</v>
      </c>
      <c r="H107" t="s">
        <v>3622</v>
      </c>
      <c r="I107" t="s">
        <v>3623</v>
      </c>
      <c r="J107" t="s">
        <v>24</v>
      </c>
      <c r="K107">
        <v>22</v>
      </c>
      <c r="L107" t="str">
        <f>IF(Table1[[#This Row],[Age]]&lt;=20,"Teen",IF(Table1[[#This Row],[Age]]&gt;=21 &amp; Table1[[#This Row],[Age]]&lt;=50,"Adult","Senior"))</f>
        <v>Senior</v>
      </c>
      <c r="M107" t="s">
        <v>73</v>
      </c>
      <c r="N107" t="s">
        <v>26</v>
      </c>
      <c r="O107" t="s">
        <v>27</v>
      </c>
      <c r="P107" t="s">
        <v>47</v>
      </c>
      <c r="Q107" t="s">
        <v>185</v>
      </c>
      <c r="R107">
        <v>8</v>
      </c>
      <c r="S107">
        <v>4500</v>
      </c>
      <c r="T107">
        <v>20</v>
      </c>
      <c r="U107">
        <v>28800</v>
      </c>
      <c r="V107" t="str">
        <f>IF(Table1[[#This Row],[Sales]]&lt;=10000,"Low",IF(Table1[[#This Row],[Sales]]&gt;=10000 &amp; Table1[[#This Row],[Sales]]&lt;=25000,"Medium","High"))</f>
        <v>High</v>
      </c>
      <c r="W107">
        <v>7077.48</v>
      </c>
      <c r="X107">
        <f>Table1[[#This Row],[Profit]]/Table1[[#This Row],[Sales]]</f>
        <v>0.24574583333333333</v>
      </c>
      <c r="Y107" t="s">
        <v>30</v>
      </c>
      <c r="Z107" t="s">
        <v>31</v>
      </c>
      <c r="AA107">
        <v>3</v>
      </c>
      <c r="AB107" t="s">
        <v>42</v>
      </c>
    </row>
    <row r="108" spans="1:28" x14ac:dyDescent="0.35">
      <c r="A108" t="s">
        <v>3679</v>
      </c>
      <c r="B108" s="1">
        <v>46043</v>
      </c>
      <c r="C108" s="1" t="str">
        <f>TEXT(Table1[[#This Row],[Order_Date]],"yyyy")</f>
        <v>2026</v>
      </c>
      <c r="D108" s="3">
        <f>MONTH(Table1[[#This Row],[Order_Date]])</f>
        <v>1</v>
      </c>
      <c r="E108" t="str">
        <f>TEXT(Table1[[#This Row],[Order_Date]],"mmm")</f>
        <v>Jan</v>
      </c>
      <c r="F108" s="1">
        <v>46049</v>
      </c>
      <c r="G108">
        <f>(Table1[[#This Row],[Ship_Date]]-Table1[[#This Row],[Order_Date]])</f>
        <v>6</v>
      </c>
      <c r="H108" t="s">
        <v>3680</v>
      </c>
      <c r="I108" t="s">
        <v>3681</v>
      </c>
      <c r="J108" t="s">
        <v>52</v>
      </c>
      <c r="K108">
        <v>51</v>
      </c>
      <c r="L108" t="str">
        <f>IF(Table1[[#This Row],[Age]]&lt;=20,"Teen",IF(Table1[[#This Row],[Age]]&gt;=21 &amp; Table1[[#This Row],[Age]]&lt;=50,"Adult","Senior"))</f>
        <v>Senior</v>
      </c>
      <c r="M108" t="s">
        <v>46</v>
      </c>
      <c r="N108" t="s">
        <v>46</v>
      </c>
      <c r="O108" t="s">
        <v>38</v>
      </c>
      <c r="P108" t="s">
        <v>28</v>
      </c>
      <c r="Q108" t="s">
        <v>103</v>
      </c>
      <c r="R108">
        <v>8</v>
      </c>
      <c r="S108">
        <v>25000</v>
      </c>
      <c r="T108">
        <v>5</v>
      </c>
      <c r="U108">
        <v>190000</v>
      </c>
      <c r="V108" t="str">
        <f>IF(Table1[[#This Row],[Sales]]&lt;=10000,"Low",IF(Table1[[#This Row],[Sales]]&gt;=10000 &amp; Table1[[#This Row],[Sales]]&lt;=25000,"Medium","High"))</f>
        <v>High</v>
      </c>
      <c r="W108">
        <v>31978.22</v>
      </c>
      <c r="X108">
        <f>Table1[[#This Row],[Profit]]/Table1[[#This Row],[Sales]]</f>
        <v>0.16830642105263158</v>
      </c>
      <c r="Y108" t="s">
        <v>30</v>
      </c>
      <c r="Z108" t="s">
        <v>59</v>
      </c>
      <c r="AA108">
        <v>2</v>
      </c>
      <c r="AB108" t="s">
        <v>32</v>
      </c>
    </row>
    <row r="109" spans="1:28" x14ac:dyDescent="0.35">
      <c r="A109" t="s">
        <v>3779</v>
      </c>
      <c r="B109" s="1">
        <v>46053</v>
      </c>
      <c r="C109" s="1" t="str">
        <f>TEXT(Table1[[#This Row],[Order_Date]],"yyyy")</f>
        <v>2026</v>
      </c>
      <c r="D109" s="3">
        <f>MONTH(Table1[[#This Row],[Order_Date]])</f>
        <v>1</v>
      </c>
      <c r="E109" t="str">
        <f>TEXT(Table1[[#This Row],[Order_Date]],"mmm")</f>
        <v>Jan</v>
      </c>
      <c r="F109" s="1">
        <v>46055</v>
      </c>
      <c r="G109">
        <f>(Table1[[#This Row],[Ship_Date]]-Table1[[#This Row],[Order_Date]])</f>
        <v>2</v>
      </c>
      <c r="H109" t="s">
        <v>3780</v>
      </c>
      <c r="I109" t="s">
        <v>3781</v>
      </c>
      <c r="J109" t="s">
        <v>24</v>
      </c>
      <c r="K109">
        <v>36</v>
      </c>
      <c r="L109" t="str">
        <f>IF(Table1[[#This Row],[Age]]&lt;=20,"Teen",IF(Table1[[#This Row],[Age]]&gt;=21 &amp; Table1[[#This Row],[Age]]&lt;=50,"Adult","Senior"))</f>
        <v>Senior</v>
      </c>
      <c r="M109" t="s">
        <v>25</v>
      </c>
      <c r="N109" t="s">
        <v>26</v>
      </c>
      <c r="O109" t="s">
        <v>27</v>
      </c>
      <c r="P109" t="s">
        <v>39</v>
      </c>
      <c r="Q109" t="s">
        <v>118</v>
      </c>
      <c r="R109">
        <v>2</v>
      </c>
      <c r="S109">
        <v>4000</v>
      </c>
      <c r="T109">
        <v>0</v>
      </c>
      <c r="U109">
        <v>8000</v>
      </c>
      <c r="V109" t="str">
        <f>IF(Table1[[#This Row],[Sales]]&lt;=10000,"Low",IF(Table1[[#This Row],[Sales]]&gt;=10000 &amp; Table1[[#This Row],[Sales]]&lt;=25000,"Medium","High"))</f>
        <v>Low</v>
      </c>
      <c r="W109">
        <v>848.12</v>
      </c>
      <c r="X109">
        <f>Table1[[#This Row],[Profit]]/Table1[[#This Row],[Sales]]</f>
        <v>0.106015</v>
      </c>
      <c r="Y109" t="s">
        <v>93</v>
      </c>
      <c r="Z109" t="s">
        <v>31</v>
      </c>
      <c r="AA109">
        <v>1</v>
      </c>
      <c r="AB109" t="s">
        <v>42</v>
      </c>
    </row>
    <row r="110" spans="1:28" x14ac:dyDescent="0.35">
      <c r="A110" t="s">
        <v>3797</v>
      </c>
      <c r="B110" s="1">
        <v>45661</v>
      </c>
      <c r="C110" s="1" t="str">
        <f>TEXT(Table1[[#This Row],[Order_Date]],"yyyy")</f>
        <v>2025</v>
      </c>
      <c r="D110" s="3">
        <f>MONTH(Table1[[#This Row],[Order_Date]])</f>
        <v>1</v>
      </c>
      <c r="E110" t="str">
        <f>TEXT(Table1[[#This Row],[Order_Date]],"mmm")</f>
        <v>Jan</v>
      </c>
      <c r="F110" s="1">
        <v>45664</v>
      </c>
      <c r="G110">
        <f>(Table1[[#This Row],[Ship_Date]]-Table1[[#This Row],[Order_Date]])</f>
        <v>3</v>
      </c>
      <c r="H110" t="s">
        <v>1434</v>
      </c>
      <c r="I110" t="s">
        <v>3798</v>
      </c>
      <c r="J110" t="s">
        <v>52</v>
      </c>
      <c r="K110">
        <v>65</v>
      </c>
      <c r="L110" t="str">
        <f>IF(Table1[[#This Row],[Age]]&lt;=20,"Teen",IF(Table1[[#This Row],[Age]]&gt;=21 &amp; Table1[[#This Row],[Age]]&lt;=50,"Adult","Senior"))</f>
        <v>Senior</v>
      </c>
      <c r="M110" t="s">
        <v>116</v>
      </c>
      <c r="N110" t="s">
        <v>117</v>
      </c>
      <c r="O110" t="s">
        <v>86</v>
      </c>
      <c r="P110" t="s">
        <v>47</v>
      </c>
      <c r="Q110" t="s">
        <v>185</v>
      </c>
      <c r="R110">
        <v>2</v>
      </c>
      <c r="S110">
        <v>4500</v>
      </c>
      <c r="T110">
        <v>5</v>
      </c>
      <c r="U110">
        <v>8550</v>
      </c>
      <c r="V110" t="str">
        <f>IF(Table1[[#This Row],[Sales]]&lt;=10000,"Low",IF(Table1[[#This Row],[Sales]]&gt;=10000 &amp; Table1[[#This Row],[Sales]]&lt;=25000,"Medium","High"))</f>
        <v>Low</v>
      </c>
      <c r="W110">
        <v>1324.76</v>
      </c>
      <c r="X110">
        <f>Table1[[#This Row],[Profit]]/Table1[[#This Row],[Sales]]</f>
        <v>0.15494269005847952</v>
      </c>
      <c r="Y110" t="s">
        <v>93</v>
      </c>
      <c r="Z110" t="s">
        <v>41</v>
      </c>
      <c r="AA110">
        <v>5</v>
      </c>
      <c r="AB110" t="s">
        <v>42</v>
      </c>
    </row>
    <row r="111" spans="1:28" x14ac:dyDescent="0.35">
      <c r="A111" t="s">
        <v>3966</v>
      </c>
      <c r="B111" s="1">
        <v>46046</v>
      </c>
      <c r="C111" s="1" t="str">
        <f>TEXT(Table1[[#This Row],[Order_Date]],"yyyy")</f>
        <v>2026</v>
      </c>
      <c r="D111" s="3">
        <f>MONTH(Table1[[#This Row],[Order_Date]])</f>
        <v>1</v>
      </c>
      <c r="E111" t="str">
        <f>TEXT(Table1[[#This Row],[Order_Date]],"mmm")</f>
        <v>Jan</v>
      </c>
      <c r="F111" s="1">
        <v>46053</v>
      </c>
      <c r="G111">
        <f>(Table1[[#This Row],[Ship_Date]]-Table1[[#This Row],[Order_Date]])</f>
        <v>7</v>
      </c>
      <c r="H111" t="s">
        <v>3967</v>
      </c>
      <c r="I111" t="s">
        <v>3968</v>
      </c>
      <c r="J111" t="s">
        <v>24</v>
      </c>
      <c r="K111">
        <v>44</v>
      </c>
      <c r="L111" t="str">
        <f>IF(Table1[[#This Row],[Age]]&lt;=20,"Teen",IF(Table1[[#This Row],[Age]]&gt;=21 &amp; Table1[[#This Row],[Age]]&lt;=50,"Adult","Senior"))</f>
        <v>Senior</v>
      </c>
      <c r="M111" t="s">
        <v>73</v>
      </c>
      <c r="N111" t="s">
        <v>26</v>
      </c>
      <c r="O111" t="s">
        <v>27</v>
      </c>
      <c r="P111" t="s">
        <v>28</v>
      </c>
      <c r="Q111" t="s">
        <v>29</v>
      </c>
      <c r="R111">
        <v>4</v>
      </c>
      <c r="S111">
        <v>15000</v>
      </c>
      <c r="T111">
        <v>20</v>
      </c>
      <c r="U111">
        <v>48000</v>
      </c>
      <c r="V111" t="str">
        <f>IF(Table1[[#This Row],[Sales]]&lt;=10000,"Low",IF(Table1[[#This Row],[Sales]]&gt;=10000 &amp; Table1[[#This Row],[Sales]]&lt;=25000,"Medium","High"))</f>
        <v>High</v>
      </c>
      <c r="W111">
        <v>11487</v>
      </c>
      <c r="X111">
        <f>Table1[[#This Row],[Profit]]/Table1[[#This Row],[Sales]]</f>
        <v>0.23931250000000001</v>
      </c>
      <c r="Y111" t="s">
        <v>30</v>
      </c>
      <c r="Z111" t="s">
        <v>59</v>
      </c>
      <c r="AA111">
        <v>2</v>
      </c>
      <c r="AB111" t="s">
        <v>32</v>
      </c>
    </row>
    <row r="112" spans="1:28" x14ac:dyDescent="0.35">
      <c r="A112" t="s">
        <v>4006</v>
      </c>
      <c r="B112" s="1">
        <v>46044</v>
      </c>
      <c r="C112" s="1" t="str">
        <f>TEXT(Table1[[#This Row],[Order_Date]],"yyyy")</f>
        <v>2026</v>
      </c>
      <c r="D112" s="3">
        <f>MONTH(Table1[[#This Row],[Order_Date]])</f>
        <v>1</v>
      </c>
      <c r="E112" t="str">
        <f>TEXT(Table1[[#This Row],[Order_Date]],"mmm")</f>
        <v>Jan</v>
      </c>
      <c r="F112" s="1">
        <v>46050</v>
      </c>
      <c r="G112">
        <f>(Table1[[#This Row],[Ship_Date]]-Table1[[#This Row],[Order_Date]])</f>
        <v>6</v>
      </c>
      <c r="H112" t="s">
        <v>4007</v>
      </c>
      <c r="I112" t="s">
        <v>4008</v>
      </c>
      <c r="J112" t="s">
        <v>24</v>
      </c>
      <c r="K112">
        <v>51</v>
      </c>
      <c r="L112" t="str">
        <f>IF(Table1[[#This Row],[Age]]&lt;=20,"Teen",IF(Table1[[#This Row],[Age]]&gt;=21 &amp; Table1[[#This Row],[Age]]&lt;=50,"Adult","Senior"))</f>
        <v>Senior</v>
      </c>
      <c r="M112" t="s">
        <v>84</v>
      </c>
      <c r="N112" t="s">
        <v>85</v>
      </c>
      <c r="O112" t="s">
        <v>86</v>
      </c>
      <c r="P112" t="s">
        <v>39</v>
      </c>
      <c r="Q112" t="s">
        <v>40</v>
      </c>
      <c r="R112">
        <v>5</v>
      </c>
      <c r="S112">
        <v>2500</v>
      </c>
      <c r="T112">
        <v>0</v>
      </c>
      <c r="U112">
        <v>12500</v>
      </c>
      <c r="V112" t="str">
        <f>IF(Table1[[#This Row],[Sales]]&lt;=10000,"Low",IF(Table1[[#This Row],[Sales]]&gt;=10000 &amp; Table1[[#This Row],[Sales]]&lt;=25000,"Medium","High"))</f>
        <v>High</v>
      </c>
      <c r="W112">
        <v>1699.53</v>
      </c>
      <c r="X112">
        <f>Table1[[#This Row],[Profit]]/Table1[[#This Row],[Sales]]</f>
        <v>0.13596240000000001</v>
      </c>
      <c r="Y112" t="s">
        <v>93</v>
      </c>
      <c r="Z112" t="s">
        <v>31</v>
      </c>
      <c r="AA112">
        <v>4</v>
      </c>
      <c r="AB112" t="s">
        <v>42</v>
      </c>
    </row>
    <row r="113" spans="1:28" x14ac:dyDescent="0.35">
      <c r="A113" t="s">
        <v>4015</v>
      </c>
      <c r="B113" s="1">
        <v>45681</v>
      </c>
      <c r="C113" s="1" t="str">
        <f>TEXT(Table1[[#This Row],[Order_Date]],"yyyy")</f>
        <v>2025</v>
      </c>
      <c r="D113" s="3">
        <f>MONTH(Table1[[#This Row],[Order_Date]])</f>
        <v>1</v>
      </c>
      <c r="E113" t="str">
        <f>TEXT(Table1[[#This Row],[Order_Date]],"mmm")</f>
        <v>Jan</v>
      </c>
      <c r="F113" s="1">
        <v>45688</v>
      </c>
      <c r="G113">
        <f>(Table1[[#This Row],[Ship_Date]]-Table1[[#This Row],[Order_Date]])</f>
        <v>7</v>
      </c>
      <c r="H113" t="s">
        <v>4016</v>
      </c>
      <c r="I113" t="s">
        <v>4017</v>
      </c>
      <c r="J113" t="s">
        <v>52</v>
      </c>
      <c r="K113">
        <v>54</v>
      </c>
      <c r="L113" t="str">
        <f>IF(Table1[[#This Row],[Age]]&lt;=20,"Teen",IF(Table1[[#This Row],[Age]]&gt;=21 &amp; Table1[[#This Row],[Age]]&lt;=50,"Adult","Senior"))</f>
        <v>Senior</v>
      </c>
      <c r="M113" t="s">
        <v>101</v>
      </c>
      <c r="N113" t="s">
        <v>102</v>
      </c>
      <c r="O113" t="s">
        <v>27</v>
      </c>
      <c r="P113" t="s">
        <v>74</v>
      </c>
      <c r="Q113" t="s">
        <v>75</v>
      </c>
      <c r="R113">
        <v>4</v>
      </c>
      <c r="S113">
        <v>2000</v>
      </c>
      <c r="T113">
        <v>10</v>
      </c>
      <c r="U113">
        <v>7200</v>
      </c>
      <c r="V113" t="str">
        <f>IF(Table1[[#This Row],[Sales]]&lt;=10000,"Low",IF(Table1[[#This Row],[Sales]]&gt;=10000 &amp; Table1[[#This Row],[Sales]]&lt;=25000,"Medium","High"))</f>
        <v>Low</v>
      </c>
      <c r="W113">
        <v>2235.35</v>
      </c>
      <c r="X113">
        <f>Table1[[#This Row],[Profit]]/Table1[[#This Row],[Sales]]</f>
        <v>0.31046527777777777</v>
      </c>
      <c r="Y113" t="s">
        <v>30</v>
      </c>
      <c r="Z113" t="s">
        <v>41</v>
      </c>
      <c r="AA113">
        <v>2</v>
      </c>
      <c r="AB113" t="s">
        <v>42</v>
      </c>
    </row>
    <row r="114" spans="1:28" x14ac:dyDescent="0.35">
      <c r="A114" t="s">
        <v>4018</v>
      </c>
      <c r="B114" s="1">
        <v>46048</v>
      </c>
      <c r="C114" s="1" t="str">
        <f>TEXT(Table1[[#This Row],[Order_Date]],"yyyy")</f>
        <v>2026</v>
      </c>
      <c r="D114" s="3">
        <f>MONTH(Table1[[#This Row],[Order_Date]])</f>
        <v>1</v>
      </c>
      <c r="E114" t="str">
        <f>TEXT(Table1[[#This Row],[Order_Date]],"mmm")</f>
        <v>Jan</v>
      </c>
      <c r="F114" s="1">
        <v>46051</v>
      </c>
      <c r="G114">
        <f>(Table1[[#This Row],[Ship_Date]]-Table1[[#This Row],[Order_Date]])</f>
        <v>3</v>
      </c>
      <c r="H114" t="s">
        <v>4019</v>
      </c>
      <c r="I114" t="s">
        <v>4020</v>
      </c>
      <c r="J114" t="s">
        <v>24</v>
      </c>
      <c r="K114">
        <v>28</v>
      </c>
      <c r="L114" t="str">
        <f>IF(Table1[[#This Row],[Age]]&lt;=20,"Teen",IF(Table1[[#This Row],[Age]]&gt;=21 &amp; Table1[[#This Row],[Age]]&lt;=50,"Adult","Senior"))</f>
        <v>Senior</v>
      </c>
      <c r="M114" t="s">
        <v>79</v>
      </c>
      <c r="N114" t="s">
        <v>80</v>
      </c>
      <c r="O114" t="s">
        <v>38</v>
      </c>
      <c r="P114" t="s">
        <v>28</v>
      </c>
      <c r="Q114" t="s">
        <v>192</v>
      </c>
      <c r="R114">
        <v>1</v>
      </c>
      <c r="S114">
        <v>7000</v>
      </c>
      <c r="T114">
        <v>25</v>
      </c>
      <c r="U114">
        <v>5250</v>
      </c>
      <c r="V114" t="str">
        <f>IF(Table1[[#This Row],[Sales]]&lt;=10000,"Low",IF(Table1[[#This Row],[Sales]]&gt;=10000 &amp; Table1[[#This Row],[Sales]]&lt;=25000,"Medium","High"))</f>
        <v>Low</v>
      </c>
      <c r="W114">
        <v>796.57</v>
      </c>
      <c r="X114">
        <f>Table1[[#This Row],[Profit]]/Table1[[#This Row],[Sales]]</f>
        <v>0.15172761904761906</v>
      </c>
      <c r="Y114" t="s">
        <v>30</v>
      </c>
      <c r="Z114" t="s">
        <v>31</v>
      </c>
      <c r="AA114">
        <v>4</v>
      </c>
      <c r="AB114" t="s">
        <v>42</v>
      </c>
    </row>
    <row r="115" spans="1:28" x14ac:dyDescent="0.35">
      <c r="A115" t="s">
        <v>4033</v>
      </c>
      <c r="B115" s="1">
        <v>46046</v>
      </c>
      <c r="C115" s="1" t="str">
        <f>TEXT(Table1[[#This Row],[Order_Date]],"yyyy")</f>
        <v>2026</v>
      </c>
      <c r="D115" s="3">
        <f>MONTH(Table1[[#This Row],[Order_Date]])</f>
        <v>1</v>
      </c>
      <c r="E115" t="str">
        <f>TEXT(Table1[[#This Row],[Order_Date]],"mmm")</f>
        <v>Jan</v>
      </c>
      <c r="F115" s="1">
        <v>46053</v>
      </c>
      <c r="G115">
        <f>(Table1[[#This Row],[Ship_Date]]-Table1[[#This Row],[Order_Date]])</f>
        <v>7</v>
      </c>
      <c r="H115" t="s">
        <v>4034</v>
      </c>
      <c r="I115" t="s">
        <v>4035</v>
      </c>
      <c r="J115" t="s">
        <v>52</v>
      </c>
      <c r="K115">
        <v>64</v>
      </c>
      <c r="L115" t="str">
        <f>IF(Table1[[#This Row],[Age]]&lt;=20,"Teen",IF(Table1[[#This Row],[Age]]&gt;=21 &amp; Table1[[#This Row],[Age]]&lt;=50,"Adult","Senior"))</f>
        <v>Senior</v>
      </c>
      <c r="M115" t="s">
        <v>63</v>
      </c>
      <c r="N115" t="s">
        <v>64</v>
      </c>
      <c r="O115" t="s">
        <v>55</v>
      </c>
      <c r="P115" t="s">
        <v>56</v>
      </c>
      <c r="Q115" t="s">
        <v>212</v>
      </c>
      <c r="R115">
        <v>1</v>
      </c>
      <c r="S115">
        <v>300</v>
      </c>
      <c r="T115">
        <v>5</v>
      </c>
      <c r="U115">
        <v>285</v>
      </c>
      <c r="V115" t="str">
        <f>IF(Table1[[#This Row],[Sales]]&lt;=10000,"Low",IF(Table1[[#This Row],[Sales]]&gt;=10000 &amp; Table1[[#This Row],[Sales]]&lt;=25000,"Medium","High"))</f>
        <v>Low</v>
      </c>
      <c r="W115">
        <v>71.849999999999994</v>
      </c>
      <c r="X115">
        <f>Table1[[#This Row],[Profit]]/Table1[[#This Row],[Sales]]</f>
        <v>0.25210526315789472</v>
      </c>
      <c r="Y115" t="s">
        <v>30</v>
      </c>
      <c r="Z115" t="s">
        <v>31</v>
      </c>
      <c r="AA115">
        <v>5</v>
      </c>
      <c r="AB115" t="s">
        <v>32</v>
      </c>
    </row>
    <row r="116" spans="1:28" x14ac:dyDescent="0.35">
      <c r="A116" t="s">
        <v>4041</v>
      </c>
      <c r="B116" s="1">
        <v>45663</v>
      </c>
      <c r="C116" s="1" t="str">
        <f>TEXT(Table1[[#This Row],[Order_Date]],"yyyy")</f>
        <v>2025</v>
      </c>
      <c r="D116" s="3">
        <f>MONTH(Table1[[#This Row],[Order_Date]])</f>
        <v>1</v>
      </c>
      <c r="E116" t="str">
        <f>TEXT(Table1[[#This Row],[Order_Date]],"mmm")</f>
        <v>Jan</v>
      </c>
      <c r="F116" s="1">
        <v>45665</v>
      </c>
      <c r="G116">
        <f>(Table1[[#This Row],[Ship_Date]]-Table1[[#This Row],[Order_Date]])</f>
        <v>2</v>
      </c>
      <c r="H116" t="s">
        <v>4042</v>
      </c>
      <c r="I116" t="s">
        <v>4043</v>
      </c>
      <c r="J116" t="s">
        <v>52</v>
      </c>
      <c r="K116">
        <v>25</v>
      </c>
      <c r="L116" t="str">
        <f>IF(Table1[[#This Row],[Age]]&lt;=20,"Teen",IF(Table1[[#This Row],[Age]]&gt;=21 &amp; Table1[[#This Row],[Age]]&lt;=50,"Adult","Senior"))</f>
        <v>Senior</v>
      </c>
      <c r="M116" t="s">
        <v>73</v>
      </c>
      <c r="N116" t="s">
        <v>26</v>
      </c>
      <c r="O116" t="s">
        <v>27</v>
      </c>
      <c r="P116" t="s">
        <v>56</v>
      </c>
      <c r="Q116" t="s">
        <v>97</v>
      </c>
      <c r="R116">
        <v>6</v>
      </c>
      <c r="S116">
        <v>1500</v>
      </c>
      <c r="T116">
        <v>5</v>
      </c>
      <c r="U116">
        <v>8550</v>
      </c>
      <c r="V116" t="str">
        <f>IF(Table1[[#This Row],[Sales]]&lt;=10000,"Low",IF(Table1[[#This Row],[Sales]]&gt;=10000 &amp; Table1[[#This Row],[Sales]]&lt;=25000,"Medium","High"))</f>
        <v>Low</v>
      </c>
      <c r="W116">
        <v>2447.8200000000002</v>
      </c>
      <c r="X116">
        <f>Table1[[#This Row],[Profit]]/Table1[[#This Row],[Sales]]</f>
        <v>0.28629473684210527</v>
      </c>
      <c r="Y116" t="s">
        <v>30</v>
      </c>
      <c r="Z116" t="s">
        <v>59</v>
      </c>
      <c r="AA116">
        <v>5</v>
      </c>
      <c r="AB116" t="s">
        <v>42</v>
      </c>
    </row>
    <row r="117" spans="1:28" x14ac:dyDescent="0.35">
      <c r="A117" t="s">
        <v>4053</v>
      </c>
      <c r="B117" s="1">
        <v>46040</v>
      </c>
      <c r="C117" s="1" t="str">
        <f>TEXT(Table1[[#This Row],[Order_Date]],"yyyy")</f>
        <v>2026</v>
      </c>
      <c r="D117" s="3">
        <f>MONTH(Table1[[#This Row],[Order_Date]])</f>
        <v>1</v>
      </c>
      <c r="E117" t="str">
        <f>TEXT(Table1[[#This Row],[Order_Date]],"mmm")</f>
        <v>Jan</v>
      </c>
      <c r="F117" s="1">
        <v>46041</v>
      </c>
      <c r="G117">
        <f>(Table1[[#This Row],[Ship_Date]]-Table1[[#This Row],[Order_Date]])</f>
        <v>1</v>
      </c>
      <c r="H117" t="s">
        <v>4054</v>
      </c>
      <c r="I117" t="s">
        <v>4055</v>
      </c>
      <c r="J117" t="s">
        <v>24</v>
      </c>
      <c r="K117">
        <v>49</v>
      </c>
      <c r="L117" t="str">
        <f>IF(Table1[[#This Row],[Age]]&lt;=20,"Teen",IF(Table1[[#This Row],[Age]]&gt;=21 &amp; Table1[[#This Row],[Age]]&lt;=50,"Adult","Senior"))</f>
        <v>Senior</v>
      </c>
      <c r="M117" t="s">
        <v>91</v>
      </c>
      <c r="N117" t="s">
        <v>92</v>
      </c>
      <c r="O117" t="s">
        <v>55</v>
      </c>
      <c r="P117" t="s">
        <v>39</v>
      </c>
      <c r="Q117" t="s">
        <v>253</v>
      </c>
      <c r="R117">
        <v>2</v>
      </c>
      <c r="S117">
        <v>1200</v>
      </c>
      <c r="T117">
        <v>25</v>
      </c>
      <c r="U117">
        <v>1800</v>
      </c>
      <c r="V117" t="str">
        <f>IF(Table1[[#This Row],[Sales]]&lt;=10000,"Low",IF(Table1[[#This Row],[Sales]]&gt;=10000 &amp; Table1[[#This Row],[Sales]]&lt;=25000,"Medium","High"))</f>
        <v>Low</v>
      </c>
      <c r="W117">
        <v>688.17</v>
      </c>
      <c r="X117">
        <f>Table1[[#This Row],[Profit]]/Table1[[#This Row],[Sales]]</f>
        <v>0.38231666666666664</v>
      </c>
      <c r="Y117" t="s">
        <v>30</v>
      </c>
      <c r="Z117" t="s">
        <v>31</v>
      </c>
      <c r="AA117">
        <v>5</v>
      </c>
      <c r="AB117" t="s">
        <v>42</v>
      </c>
    </row>
    <row r="118" spans="1:28" x14ac:dyDescent="0.35">
      <c r="A118" t="s">
        <v>4068</v>
      </c>
      <c r="B118" s="1">
        <v>46043</v>
      </c>
      <c r="C118" s="1" t="str">
        <f>TEXT(Table1[[#This Row],[Order_Date]],"yyyy")</f>
        <v>2026</v>
      </c>
      <c r="D118" s="3">
        <f>MONTH(Table1[[#This Row],[Order_Date]])</f>
        <v>1</v>
      </c>
      <c r="E118" t="str">
        <f>TEXT(Table1[[#This Row],[Order_Date]],"mmm")</f>
        <v>Jan</v>
      </c>
      <c r="F118" s="1">
        <v>46046</v>
      </c>
      <c r="G118">
        <f>(Table1[[#This Row],[Ship_Date]]-Table1[[#This Row],[Order_Date]])</f>
        <v>3</v>
      </c>
      <c r="H118" t="s">
        <v>170</v>
      </c>
      <c r="I118" t="s">
        <v>4069</v>
      </c>
      <c r="J118" t="s">
        <v>24</v>
      </c>
      <c r="K118">
        <v>43</v>
      </c>
      <c r="L118" t="str">
        <f>IF(Table1[[#This Row],[Age]]&lt;=20,"Teen",IF(Table1[[#This Row],[Age]]&gt;=21 &amp; Table1[[#This Row],[Age]]&lt;=50,"Adult","Senior"))</f>
        <v>Senior</v>
      </c>
      <c r="M118" t="s">
        <v>63</v>
      </c>
      <c r="N118" t="s">
        <v>64</v>
      </c>
      <c r="O118" t="s">
        <v>55</v>
      </c>
      <c r="P118" t="s">
        <v>47</v>
      </c>
      <c r="Q118" t="s">
        <v>69</v>
      </c>
      <c r="R118">
        <v>6</v>
      </c>
      <c r="S118">
        <v>800</v>
      </c>
      <c r="T118">
        <v>20</v>
      </c>
      <c r="U118">
        <v>3840</v>
      </c>
      <c r="V118" t="str">
        <f>IF(Table1[[#This Row],[Sales]]&lt;=10000,"Low",IF(Table1[[#This Row],[Sales]]&gt;=10000 &amp; Table1[[#This Row],[Sales]]&lt;=25000,"Medium","High"))</f>
        <v>Low</v>
      </c>
      <c r="W118">
        <v>398.95</v>
      </c>
      <c r="X118">
        <f>Table1[[#This Row],[Profit]]/Table1[[#This Row],[Sales]]</f>
        <v>0.10389322916666667</v>
      </c>
      <c r="Y118" t="s">
        <v>30</v>
      </c>
      <c r="Z118" t="s">
        <v>41</v>
      </c>
      <c r="AA118">
        <v>1</v>
      </c>
      <c r="AB118" t="s">
        <v>42</v>
      </c>
    </row>
    <row r="119" spans="1:28" x14ac:dyDescent="0.35">
      <c r="A119" t="s">
        <v>4093</v>
      </c>
      <c r="B119" s="1">
        <v>45688</v>
      </c>
      <c r="C119" s="1" t="str">
        <f>TEXT(Table1[[#This Row],[Order_Date]],"yyyy")</f>
        <v>2025</v>
      </c>
      <c r="D119" s="3">
        <f>MONTH(Table1[[#This Row],[Order_Date]])</f>
        <v>1</v>
      </c>
      <c r="E119" t="str">
        <f>TEXT(Table1[[#This Row],[Order_Date]],"mmm")</f>
        <v>Jan</v>
      </c>
      <c r="F119" s="1">
        <v>45689</v>
      </c>
      <c r="G119">
        <f>(Table1[[#This Row],[Ship_Date]]-Table1[[#This Row],[Order_Date]])</f>
        <v>1</v>
      </c>
      <c r="H119" t="s">
        <v>4094</v>
      </c>
      <c r="I119" t="s">
        <v>4095</v>
      </c>
      <c r="J119" t="s">
        <v>24</v>
      </c>
      <c r="K119">
        <v>28</v>
      </c>
      <c r="L119" t="str">
        <f>IF(Table1[[#This Row],[Age]]&lt;=20,"Teen",IF(Table1[[#This Row],[Age]]&gt;=21 &amp; Table1[[#This Row],[Age]]&lt;=50,"Adult","Senior"))</f>
        <v>Senior</v>
      </c>
      <c r="M119" t="s">
        <v>25</v>
      </c>
      <c r="N119" t="s">
        <v>26</v>
      </c>
      <c r="O119" t="s">
        <v>27</v>
      </c>
      <c r="P119" t="s">
        <v>39</v>
      </c>
      <c r="Q119" t="s">
        <v>253</v>
      </c>
      <c r="R119">
        <v>6</v>
      </c>
      <c r="S119">
        <v>1200</v>
      </c>
      <c r="T119">
        <v>10</v>
      </c>
      <c r="U119">
        <v>6480</v>
      </c>
      <c r="V119" t="str">
        <f>IF(Table1[[#This Row],[Sales]]&lt;=10000,"Low",IF(Table1[[#This Row],[Sales]]&gt;=10000 &amp; Table1[[#This Row],[Sales]]&lt;=25000,"Medium","High"))</f>
        <v>Low</v>
      </c>
      <c r="W119">
        <v>2307.44</v>
      </c>
      <c r="X119">
        <f>Table1[[#This Row],[Profit]]/Table1[[#This Row],[Sales]]</f>
        <v>0.35608641975308641</v>
      </c>
      <c r="Y119" t="s">
        <v>30</v>
      </c>
      <c r="Z119" t="s">
        <v>59</v>
      </c>
      <c r="AA119">
        <v>2</v>
      </c>
      <c r="AB119" t="s">
        <v>42</v>
      </c>
    </row>
    <row r="120" spans="1:28" x14ac:dyDescent="0.35">
      <c r="A120" t="s">
        <v>4108</v>
      </c>
      <c r="B120" s="1">
        <v>45684</v>
      </c>
      <c r="C120" s="1" t="str">
        <f>TEXT(Table1[[#This Row],[Order_Date]],"yyyy")</f>
        <v>2025</v>
      </c>
      <c r="D120" s="3">
        <f>MONTH(Table1[[#This Row],[Order_Date]])</f>
        <v>1</v>
      </c>
      <c r="E120" t="str">
        <f>TEXT(Table1[[#This Row],[Order_Date]],"mmm")</f>
        <v>Jan</v>
      </c>
      <c r="F120" s="1">
        <v>45688</v>
      </c>
      <c r="G120">
        <f>(Table1[[#This Row],[Ship_Date]]-Table1[[#This Row],[Order_Date]])</f>
        <v>4</v>
      </c>
      <c r="H120" t="s">
        <v>4109</v>
      </c>
      <c r="I120" t="s">
        <v>4110</v>
      </c>
      <c r="J120" t="s">
        <v>52</v>
      </c>
      <c r="K120">
        <v>42</v>
      </c>
      <c r="L120" t="str">
        <f>IF(Table1[[#This Row],[Age]]&lt;=20,"Teen",IF(Table1[[#This Row],[Age]]&gt;=21 &amp; Table1[[#This Row],[Age]]&lt;=50,"Adult","Senior"))</f>
        <v>Senior</v>
      </c>
      <c r="M120" t="s">
        <v>36</v>
      </c>
      <c r="N120" t="s">
        <v>37</v>
      </c>
      <c r="O120" t="s">
        <v>38</v>
      </c>
      <c r="P120" t="s">
        <v>47</v>
      </c>
      <c r="Q120" t="s">
        <v>69</v>
      </c>
      <c r="R120">
        <v>6</v>
      </c>
      <c r="S120">
        <v>800</v>
      </c>
      <c r="T120">
        <v>15</v>
      </c>
      <c r="U120">
        <v>4080</v>
      </c>
      <c r="V120" t="str">
        <f>IF(Table1[[#This Row],[Sales]]&lt;=10000,"Low",IF(Table1[[#This Row],[Sales]]&gt;=10000 &amp; Table1[[#This Row],[Sales]]&lt;=25000,"Medium","High"))</f>
        <v>Low</v>
      </c>
      <c r="W120">
        <v>732.15</v>
      </c>
      <c r="X120">
        <f>Table1[[#This Row],[Profit]]/Table1[[#This Row],[Sales]]</f>
        <v>0.1794485294117647</v>
      </c>
      <c r="Y120" t="s">
        <v>93</v>
      </c>
      <c r="Z120" t="s">
        <v>31</v>
      </c>
      <c r="AA120">
        <v>3</v>
      </c>
      <c r="AB120" t="s">
        <v>42</v>
      </c>
    </row>
    <row r="121" spans="1:28" x14ac:dyDescent="0.35">
      <c r="A121" t="s">
        <v>4141</v>
      </c>
      <c r="B121" s="1">
        <v>45670</v>
      </c>
      <c r="C121" s="1" t="str">
        <f>TEXT(Table1[[#This Row],[Order_Date]],"yyyy")</f>
        <v>2025</v>
      </c>
      <c r="D121" s="3">
        <f>MONTH(Table1[[#This Row],[Order_Date]])</f>
        <v>1</v>
      </c>
      <c r="E121" t="str">
        <f>TEXT(Table1[[#This Row],[Order_Date]],"mmm")</f>
        <v>Jan</v>
      </c>
      <c r="F121" s="1">
        <v>45675</v>
      </c>
      <c r="G121">
        <f>(Table1[[#This Row],[Ship_Date]]-Table1[[#This Row],[Order_Date]])</f>
        <v>5</v>
      </c>
      <c r="H121" t="s">
        <v>4142</v>
      </c>
      <c r="I121" t="s">
        <v>4143</v>
      </c>
      <c r="J121" t="s">
        <v>52</v>
      </c>
      <c r="K121">
        <v>53</v>
      </c>
      <c r="L121" t="str">
        <f>IF(Table1[[#This Row],[Age]]&lt;=20,"Teen",IF(Table1[[#This Row],[Age]]&gt;=21 &amp; Table1[[#This Row],[Age]]&lt;=50,"Adult","Senior"))</f>
        <v>Senior</v>
      </c>
      <c r="M121" t="s">
        <v>53</v>
      </c>
      <c r="N121" t="s">
        <v>54</v>
      </c>
      <c r="O121" t="s">
        <v>55</v>
      </c>
      <c r="P121" t="s">
        <v>28</v>
      </c>
      <c r="Q121" t="s">
        <v>192</v>
      </c>
      <c r="R121">
        <v>5</v>
      </c>
      <c r="S121">
        <v>7000</v>
      </c>
      <c r="T121">
        <v>10</v>
      </c>
      <c r="U121">
        <v>31500</v>
      </c>
      <c r="V121" t="str">
        <f>IF(Table1[[#This Row],[Sales]]&lt;=10000,"Low",IF(Table1[[#This Row],[Sales]]&gt;=10000 &amp; Table1[[#This Row],[Sales]]&lt;=25000,"Medium","High"))</f>
        <v>High</v>
      </c>
      <c r="W121">
        <v>11039.9</v>
      </c>
      <c r="X121">
        <f>Table1[[#This Row],[Profit]]/Table1[[#This Row],[Sales]]</f>
        <v>0.35047301587301588</v>
      </c>
      <c r="Y121" t="s">
        <v>30</v>
      </c>
      <c r="Z121" t="s">
        <v>59</v>
      </c>
      <c r="AA121">
        <v>5</v>
      </c>
      <c r="AB121" t="s">
        <v>42</v>
      </c>
    </row>
    <row r="122" spans="1:28" x14ac:dyDescent="0.35">
      <c r="A122" t="s">
        <v>4184</v>
      </c>
      <c r="B122" s="1">
        <v>45685</v>
      </c>
      <c r="C122" s="1" t="str">
        <f>TEXT(Table1[[#This Row],[Order_Date]],"yyyy")</f>
        <v>2025</v>
      </c>
      <c r="D122" s="3">
        <f>MONTH(Table1[[#This Row],[Order_Date]])</f>
        <v>1</v>
      </c>
      <c r="E122" t="str">
        <f>TEXT(Table1[[#This Row],[Order_Date]],"mmm")</f>
        <v>Jan</v>
      </c>
      <c r="F122" s="1">
        <v>45686</v>
      </c>
      <c r="G122">
        <f>(Table1[[#This Row],[Ship_Date]]-Table1[[#This Row],[Order_Date]])</f>
        <v>1</v>
      </c>
      <c r="H122" t="s">
        <v>4185</v>
      </c>
      <c r="I122" t="s">
        <v>4186</v>
      </c>
      <c r="J122" t="s">
        <v>52</v>
      </c>
      <c r="K122">
        <v>56</v>
      </c>
      <c r="L122" t="str">
        <f>IF(Table1[[#This Row],[Age]]&lt;=20,"Teen",IF(Table1[[#This Row],[Age]]&gt;=21 &amp; Table1[[#This Row],[Age]]&lt;=50,"Adult","Senior"))</f>
        <v>Senior</v>
      </c>
      <c r="M122" t="s">
        <v>63</v>
      </c>
      <c r="N122" t="s">
        <v>64</v>
      </c>
      <c r="O122" t="s">
        <v>55</v>
      </c>
      <c r="P122" t="s">
        <v>56</v>
      </c>
      <c r="Q122" t="s">
        <v>57</v>
      </c>
      <c r="R122">
        <v>8</v>
      </c>
      <c r="S122">
        <v>60</v>
      </c>
      <c r="T122">
        <v>10</v>
      </c>
      <c r="U122">
        <v>432</v>
      </c>
      <c r="V122" t="str">
        <f>IF(Table1[[#This Row],[Sales]]&lt;=10000,"Low",IF(Table1[[#This Row],[Sales]]&gt;=10000 &amp; Table1[[#This Row],[Sales]]&lt;=25000,"Medium","High"))</f>
        <v>Low</v>
      </c>
      <c r="W122">
        <v>91.04</v>
      </c>
      <c r="X122">
        <f>Table1[[#This Row],[Profit]]/Table1[[#This Row],[Sales]]</f>
        <v>0.21074074074074076</v>
      </c>
      <c r="Y122" t="s">
        <v>30</v>
      </c>
      <c r="Z122" t="s">
        <v>31</v>
      </c>
      <c r="AA122">
        <v>3</v>
      </c>
      <c r="AB122" t="s">
        <v>42</v>
      </c>
    </row>
    <row r="123" spans="1:28" x14ac:dyDescent="0.35">
      <c r="A123" t="s">
        <v>4190</v>
      </c>
      <c r="B123" s="1">
        <v>45661</v>
      </c>
      <c r="C123" s="1" t="str">
        <f>TEXT(Table1[[#This Row],[Order_Date]],"yyyy")</f>
        <v>2025</v>
      </c>
      <c r="D123" s="3">
        <f>MONTH(Table1[[#This Row],[Order_Date]])</f>
        <v>1</v>
      </c>
      <c r="E123" t="str">
        <f>TEXT(Table1[[#This Row],[Order_Date]],"mmm")</f>
        <v>Jan</v>
      </c>
      <c r="F123" s="1">
        <v>45664</v>
      </c>
      <c r="G123">
        <f>(Table1[[#This Row],[Ship_Date]]-Table1[[#This Row],[Order_Date]])</f>
        <v>3</v>
      </c>
      <c r="H123" t="s">
        <v>4191</v>
      </c>
      <c r="I123" t="s">
        <v>4192</v>
      </c>
      <c r="J123" t="s">
        <v>52</v>
      </c>
      <c r="K123">
        <v>22</v>
      </c>
      <c r="L123" t="str">
        <f>IF(Table1[[#This Row],[Age]]&lt;=20,"Teen",IF(Table1[[#This Row],[Age]]&gt;=21 &amp; Table1[[#This Row],[Age]]&lt;=50,"Adult","Senior"))</f>
        <v>Senior</v>
      </c>
      <c r="M123" t="s">
        <v>101</v>
      </c>
      <c r="N123" t="s">
        <v>102</v>
      </c>
      <c r="O123" t="s">
        <v>27</v>
      </c>
      <c r="P123" t="s">
        <v>28</v>
      </c>
      <c r="Q123" t="s">
        <v>29</v>
      </c>
      <c r="R123">
        <v>2</v>
      </c>
      <c r="S123">
        <v>15000</v>
      </c>
      <c r="T123">
        <v>0</v>
      </c>
      <c r="U123">
        <v>30000</v>
      </c>
      <c r="V123" t="str">
        <f>IF(Table1[[#This Row],[Sales]]&lt;=10000,"Low",IF(Table1[[#This Row],[Sales]]&gt;=10000 &amp; Table1[[#This Row],[Sales]]&lt;=25000,"Medium","High"))</f>
        <v>High</v>
      </c>
      <c r="W123">
        <v>5321.08</v>
      </c>
      <c r="X123">
        <f>Table1[[#This Row],[Profit]]/Table1[[#This Row],[Sales]]</f>
        <v>0.17736933333333332</v>
      </c>
      <c r="Y123" t="s">
        <v>58</v>
      </c>
      <c r="Z123" t="s">
        <v>41</v>
      </c>
      <c r="AA123">
        <v>5</v>
      </c>
      <c r="AB123" t="s">
        <v>42</v>
      </c>
    </row>
    <row r="124" spans="1:28" x14ac:dyDescent="0.35">
      <c r="A124" t="s">
        <v>4212</v>
      </c>
      <c r="B124" s="1">
        <v>45662</v>
      </c>
      <c r="C124" s="1" t="str">
        <f>TEXT(Table1[[#This Row],[Order_Date]],"yyyy")</f>
        <v>2025</v>
      </c>
      <c r="D124" s="3">
        <f>MONTH(Table1[[#This Row],[Order_Date]])</f>
        <v>1</v>
      </c>
      <c r="E124" t="str">
        <f>TEXT(Table1[[#This Row],[Order_Date]],"mmm")</f>
        <v>Jan</v>
      </c>
      <c r="F124" s="1">
        <v>45668</v>
      </c>
      <c r="G124">
        <f>(Table1[[#This Row],[Ship_Date]]-Table1[[#This Row],[Order_Date]])</f>
        <v>6</v>
      </c>
      <c r="H124" t="s">
        <v>4213</v>
      </c>
      <c r="I124" t="s">
        <v>4214</v>
      </c>
      <c r="J124" t="s">
        <v>52</v>
      </c>
      <c r="K124">
        <v>64</v>
      </c>
      <c r="L124" t="str">
        <f>IF(Table1[[#This Row],[Age]]&lt;=20,"Teen",IF(Table1[[#This Row],[Age]]&gt;=21 &amp; Table1[[#This Row],[Age]]&lt;=50,"Adult","Senior"))</f>
        <v>Senior</v>
      </c>
      <c r="M124" t="s">
        <v>46</v>
      </c>
      <c r="N124" t="s">
        <v>46</v>
      </c>
      <c r="O124" t="s">
        <v>38</v>
      </c>
      <c r="P124" t="s">
        <v>74</v>
      </c>
      <c r="Q124" t="s">
        <v>132</v>
      </c>
      <c r="R124">
        <v>4</v>
      </c>
      <c r="S124">
        <v>55000</v>
      </c>
      <c r="T124">
        <v>25</v>
      </c>
      <c r="U124">
        <v>165000</v>
      </c>
      <c r="V124" t="str">
        <f>IF(Table1[[#This Row],[Sales]]&lt;=10000,"Low",IF(Table1[[#This Row],[Sales]]&gt;=10000 &amp; Table1[[#This Row],[Sales]]&lt;=25000,"Medium","High"))</f>
        <v>High</v>
      </c>
      <c r="W124">
        <v>35733.61</v>
      </c>
      <c r="X124">
        <f>Table1[[#This Row],[Profit]]/Table1[[#This Row],[Sales]]</f>
        <v>0.21656733333333333</v>
      </c>
      <c r="Y124" t="s">
        <v>58</v>
      </c>
      <c r="Z124" t="s">
        <v>41</v>
      </c>
      <c r="AA124">
        <v>5</v>
      </c>
      <c r="AB124" t="s">
        <v>42</v>
      </c>
    </row>
    <row r="125" spans="1:28" x14ac:dyDescent="0.35">
      <c r="A125" t="s">
        <v>4233</v>
      </c>
      <c r="B125" s="1">
        <v>46049</v>
      </c>
      <c r="C125" s="1" t="str">
        <f>TEXT(Table1[[#This Row],[Order_Date]],"yyyy")</f>
        <v>2026</v>
      </c>
      <c r="D125" s="3">
        <f>MONTH(Table1[[#This Row],[Order_Date]])</f>
        <v>1</v>
      </c>
      <c r="E125" t="str">
        <f>TEXT(Table1[[#This Row],[Order_Date]],"mmm")</f>
        <v>Jan</v>
      </c>
      <c r="F125" s="1">
        <v>46051</v>
      </c>
      <c r="G125">
        <f>(Table1[[#This Row],[Ship_Date]]-Table1[[#This Row],[Order_Date]])</f>
        <v>2</v>
      </c>
      <c r="H125" t="s">
        <v>2888</v>
      </c>
      <c r="I125" t="s">
        <v>4234</v>
      </c>
      <c r="J125" t="s">
        <v>52</v>
      </c>
      <c r="K125">
        <v>24</v>
      </c>
      <c r="L125" t="str">
        <f>IF(Table1[[#This Row],[Age]]&lt;=20,"Teen",IF(Table1[[#This Row],[Age]]&gt;=21 &amp; Table1[[#This Row],[Age]]&lt;=50,"Adult","Senior"))</f>
        <v>Senior</v>
      </c>
      <c r="M125" t="s">
        <v>84</v>
      </c>
      <c r="N125" t="s">
        <v>85</v>
      </c>
      <c r="O125" t="s">
        <v>86</v>
      </c>
      <c r="P125" t="s">
        <v>47</v>
      </c>
      <c r="Q125" t="s">
        <v>185</v>
      </c>
      <c r="R125">
        <v>7</v>
      </c>
      <c r="S125">
        <v>4500</v>
      </c>
      <c r="T125">
        <v>0</v>
      </c>
      <c r="U125">
        <v>31500</v>
      </c>
      <c r="V125" t="str">
        <f>IF(Table1[[#This Row],[Sales]]&lt;=10000,"Low",IF(Table1[[#This Row],[Sales]]&gt;=10000 &amp; Table1[[#This Row],[Sales]]&lt;=25000,"Medium","High"))</f>
        <v>High</v>
      </c>
      <c r="W125">
        <v>12956.07</v>
      </c>
      <c r="X125">
        <f>Table1[[#This Row],[Profit]]/Table1[[#This Row],[Sales]]</f>
        <v>0.41130380952380952</v>
      </c>
      <c r="Y125" t="s">
        <v>93</v>
      </c>
      <c r="Z125" t="s">
        <v>41</v>
      </c>
      <c r="AA125">
        <v>5</v>
      </c>
      <c r="AB125" t="s">
        <v>32</v>
      </c>
    </row>
    <row r="126" spans="1:28" x14ac:dyDescent="0.35">
      <c r="A126" t="s">
        <v>4316</v>
      </c>
      <c r="B126" s="1">
        <v>46033</v>
      </c>
      <c r="C126" s="1" t="str">
        <f>TEXT(Table1[[#This Row],[Order_Date]],"yyyy")</f>
        <v>2026</v>
      </c>
      <c r="D126" s="3">
        <f>MONTH(Table1[[#This Row],[Order_Date]])</f>
        <v>1</v>
      </c>
      <c r="E126" t="str">
        <f>TEXT(Table1[[#This Row],[Order_Date]],"mmm")</f>
        <v>Jan</v>
      </c>
      <c r="F126" s="1">
        <v>46035</v>
      </c>
      <c r="G126">
        <f>(Table1[[#This Row],[Ship_Date]]-Table1[[#This Row],[Order_Date]])</f>
        <v>2</v>
      </c>
      <c r="H126" t="s">
        <v>4317</v>
      </c>
      <c r="I126" t="s">
        <v>4318</v>
      </c>
      <c r="J126" t="s">
        <v>24</v>
      </c>
      <c r="K126">
        <v>34</v>
      </c>
      <c r="L126" t="str">
        <f>IF(Table1[[#This Row],[Age]]&lt;=20,"Teen",IF(Table1[[#This Row],[Age]]&gt;=21 &amp; Table1[[#This Row],[Age]]&lt;=50,"Adult","Senior"))</f>
        <v>Senior</v>
      </c>
      <c r="M126" t="s">
        <v>101</v>
      </c>
      <c r="N126" t="s">
        <v>102</v>
      </c>
      <c r="O126" t="s">
        <v>27</v>
      </c>
      <c r="P126" t="s">
        <v>39</v>
      </c>
      <c r="Q126" t="s">
        <v>118</v>
      </c>
      <c r="R126">
        <v>2</v>
      </c>
      <c r="S126">
        <v>4000</v>
      </c>
      <c r="T126">
        <v>15</v>
      </c>
      <c r="U126">
        <v>6800</v>
      </c>
      <c r="V126" t="str">
        <f>IF(Table1[[#This Row],[Sales]]&lt;=10000,"Low",IF(Table1[[#This Row],[Sales]]&gt;=10000 &amp; Table1[[#This Row],[Sales]]&lt;=25000,"Medium","High"))</f>
        <v>Low</v>
      </c>
      <c r="W126">
        <v>2268.77</v>
      </c>
      <c r="X126">
        <f>Table1[[#This Row],[Profit]]/Table1[[#This Row],[Sales]]</f>
        <v>0.33364264705882352</v>
      </c>
      <c r="Y126" t="s">
        <v>30</v>
      </c>
      <c r="Z126" t="s">
        <v>59</v>
      </c>
      <c r="AA126">
        <v>1</v>
      </c>
      <c r="AB126" t="s">
        <v>42</v>
      </c>
    </row>
    <row r="127" spans="1:28" x14ac:dyDescent="0.35">
      <c r="A127" t="s">
        <v>4322</v>
      </c>
      <c r="B127" s="1">
        <v>45672</v>
      </c>
      <c r="C127" s="1" t="str">
        <f>TEXT(Table1[[#This Row],[Order_Date]],"yyyy")</f>
        <v>2025</v>
      </c>
      <c r="D127" s="3">
        <f>MONTH(Table1[[#This Row],[Order_Date]])</f>
        <v>1</v>
      </c>
      <c r="E127" t="str">
        <f>TEXT(Table1[[#This Row],[Order_Date]],"mmm")</f>
        <v>Jan</v>
      </c>
      <c r="F127" s="1">
        <v>45675</v>
      </c>
      <c r="G127">
        <f>(Table1[[#This Row],[Ship_Date]]-Table1[[#This Row],[Order_Date]])</f>
        <v>3</v>
      </c>
      <c r="H127" t="s">
        <v>850</v>
      </c>
      <c r="I127" t="s">
        <v>4323</v>
      </c>
      <c r="J127" t="s">
        <v>52</v>
      </c>
      <c r="K127">
        <v>43</v>
      </c>
      <c r="L127" t="str">
        <f>IF(Table1[[#This Row],[Age]]&lt;=20,"Teen",IF(Table1[[#This Row],[Age]]&gt;=21 &amp; Table1[[#This Row],[Age]]&lt;=50,"Adult","Senior"))</f>
        <v>Senior</v>
      </c>
      <c r="M127" t="s">
        <v>107</v>
      </c>
      <c r="N127" t="s">
        <v>108</v>
      </c>
      <c r="O127" t="s">
        <v>86</v>
      </c>
      <c r="P127" t="s">
        <v>56</v>
      </c>
      <c r="Q127" t="s">
        <v>212</v>
      </c>
      <c r="R127">
        <v>2</v>
      </c>
      <c r="S127">
        <v>300</v>
      </c>
      <c r="T127">
        <v>20</v>
      </c>
      <c r="U127">
        <v>480</v>
      </c>
      <c r="V127" t="str">
        <f>IF(Table1[[#This Row],[Sales]]&lt;=10000,"Low",IF(Table1[[#This Row],[Sales]]&gt;=10000 &amp; Table1[[#This Row],[Sales]]&lt;=25000,"Medium","High"))</f>
        <v>Low</v>
      </c>
      <c r="W127">
        <v>194.7</v>
      </c>
      <c r="X127">
        <f>Table1[[#This Row],[Profit]]/Table1[[#This Row],[Sales]]</f>
        <v>0.40562499999999996</v>
      </c>
      <c r="Y127" t="s">
        <v>58</v>
      </c>
      <c r="Z127" t="s">
        <v>41</v>
      </c>
      <c r="AA127">
        <v>3</v>
      </c>
      <c r="AB127" t="s">
        <v>42</v>
      </c>
    </row>
    <row r="128" spans="1:28" x14ac:dyDescent="0.35">
      <c r="A128" t="s">
        <v>4337</v>
      </c>
      <c r="B128" s="1">
        <v>46029</v>
      </c>
      <c r="C128" s="1" t="str">
        <f>TEXT(Table1[[#This Row],[Order_Date]],"yyyy")</f>
        <v>2026</v>
      </c>
      <c r="D128" s="3">
        <f>MONTH(Table1[[#This Row],[Order_Date]])</f>
        <v>1</v>
      </c>
      <c r="E128" t="str">
        <f>TEXT(Table1[[#This Row],[Order_Date]],"mmm")</f>
        <v>Jan</v>
      </c>
      <c r="F128" s="1">
        <v>46036</v>
      </c>
      <c r="G128">
        <f>(Table1[[#This Row],[Ship_Date]]-Table1[[#This Row],[Order_Date]])</f>
        <v>7</v>
      </c>
      <c r="H128" t="s">
        <v>4338</v>
      </c>
      <c r="I128" t="s">
        <v>1444</v>
      </c>
      <c r="J128" t="s">
        <v>24</v>
      </c>
      <c r="K128">
        <v>44</v>
      </c>
      <c r="L128" t="str">
        <f>IF(Table1[[#This Row],[Age]]&lt;=20,"Teen",IF(Table1[[#This Row],[Age]]&gt;=21 &amp; Table1[[#This Row],[Age]]&lt;=50,"Adult","Senior"))</f>
        <v>Senior</v>
      </c>
      <c r="M128" t="s">
        <v>101</v>
      </c>
      <c r="N128" t="s">
        <v>102</v>
      </c>
      <c r="O128" t="s">
        <v>27</v>
      </c>
      <c r="P128" t="s">
        <v>28</v>
      </c>
      <c r="Q128" t="s">
        <v>311</v>
      </c>
      <c r="R128">
        <v>3</v>
      </c>
      <c r="S128">
        <v>5000</v>
      </c>
      <c r="T128">
        <v>0</v>
      </c>
      <c r="U128">
        <v>15000</v>
      </c>
      <c r="V128" t="str">
        <f>IF(Table1[[#This Row],[Sales]]&lt;=10000,"Low",IF(Table1[[#This Row],[Sales]]&gt;=10000 &amp; Table1[[#This Row],[Sales]]&lt;=25000,"Medium","High"))</f>
        <v>High</v>
      </c>
      <c r="W128">
        <v>4047.99</v>
      </c>
      <c r="X128">
        <f>Table1[[#This Row],[Profit]]/Table1[[#This Row],[Sales]]</f>
        <v>0.26986599999999999</v>
      </c>
      <c r="Y128" t="s">
        <v>58</v>
      </c>
      <c r="Z128" t="s">
        <v>31</v>
      </c>
      <c r="AA128">
        <v>3</v>
      </c>
      <c r="AB128" t="s">
        <v>42</v>
      </c>
    </row>
    <row r="129" spans="1:28" x14ac:dyDescent="0.35">
      <c r="A129" t="s">
        <v>4422</v>
      </c>
      <c r="B129" s="1">
        <v>46053</v>
      </c>
      <c r="C129" s="1" t="str">
        <f>TEXT(Table1[[#This Row],[Order_Date]],"yyyy")</f>
        <v>2026</v>
      </c>
      <c r="D129" s="3">
        <f>MONTH(Table1[[#This Row],[Order_Date]])</f>
        <v>1</v>
      </c>
      <c r="E129" t="str">
        <f>TEXT(Table1[[#This Row],[Order_Date]],"mmm")</f>
        <v>Jan</v>
      </c>
      <c r="F129" s="1">
        <v>46054</v>
      </c>
      <c r="G129">
        <f>(Table1[[#This Row],[Ship_Date]]-Table1[[#This Row],[Order_Date]])</f>
        <v>1</v>
      </c>
      <c r="H129" t="s">
        <v>4423</v>
      </c>
      <c r="I129" t="s">
        <v>4424</v>
      </c>
      <c r="J129" t="s">
        <v>52</v>
      </c>
      <c r="K129">
        <v>18</v>
      </c>
      <c r="L129" t="str">
        <f>IF(Table1[[#This Row],[Age]]&lt;=20,"Teen",IF(Table1[[#This Row],[Age]]&gt;=21 &amp; Table1[[#This Row],[Age]]&lt;=50,"Adult","Senior"))</f>
        <v>Teen</v>
      </c>
      <c r="M129" t="s">
        <v>79</v>
      </c>
      <c r="N129" t="s">
        <v>80</v>
      </c>
      <c r="O129" t="s">
        <v>38</v>
      </c>
      <c r="P129" t="s">
        <v>39</v>
      </c>
      <c r="Q129" t="s">
        <v>151</v>
      </c>
      <c r="R129">
        <v>2</v>
      </c>
      <c r="S129">
        <v>900</v>
      </c>
      <c r="T129">
        <v>15</v>
      </c>
      <c r="U129">
        <v>1530</v>
      </c>
      <c r="V129" t="str">
        <f>IF(Table1[[#This Row],[Sales]]&lt;=10000,"Low",IF(Table1[[#This Row],[Sales]]&gt;=10000 &amp; Table1[[#This Row],[Sales]]&lt;=25000,"Medium","High"))</f>
        <v>Low</v>
      </c>
      <c r="W129">
        <v>359.64</v>
      </c>
      <c r="X129">
        <f>Table1[[#This Row],[Profit]]/Table1[[#This Row],[Sales]]</f>
        <v>0.23505882352941176</v>
      </c>
      <c r="Y129" t="s">
        <v>58</v>
      </c>
      <c r="Z129" t="s">
        <v>59</v>
      </c>
      <c r="AA129">
        <v>5</v>
      </c>
      <c r="AB129" t="s">
        <v>42</v>
      </c>
    </row>
    <row r="130" spans="1:28" x14ac:dyDescent="0.35">
      <c r="A130" t="s">
        <v>4428</v>
      </c>
      <c r="B130" s="1">
        <v>45680</v>
      </c>
      <c r="C130" s="1" t="str">
        <f>TEXT(Table1[[#This Row],[Order_Date]],"yyyy")</f>
        <v>2025</v>
      </c>
      <c r="D130" s="3">
        <f>MONTH(Table1[[#This Row],[Order_Date]])</f>
        <v>1</v>
      </c>
      <c r="E130" t="str">
        <f>TEXT(Table1[[#This Row],[Order_Date]],"mmm")</f>
        <v>Jan</v>
      </c>
      <c r="F130" s="1">
        <v>45685</v>
      </c>
      <c r="G130">
        <f>(Table1[[#This Row],[Ship_Date]]-Table1[[#This Row],[Order_Date]])</f>
        <v>5</v>
      </c>
      <c r="H130" t="s">
        <v>4429</v>
      </c>
      <c r="I130" t="s">
        <v>4430</v>
      </c>
      <c r="J130" t="s">
        <v>24</v>
      </c>
      <c r="K130">
        <v>42</v>
      </c>
      <c r="L130" t="str">
        <f>IF(Table1[[#This Row],[Age]]&lt;=20,"Teen",IF(Table1[[#This Row],[Age]]&gt;=21 &amp; Table1[[#This Row],[Age]]&lt;=50,"Adult","Senior"))</f>
        <v>Senior</v>
      </c>
      <c r="M130" t="s">
        <v>91</v>
      </c>
      <c r="N130" t="s">
        <v>92</v>
      </c>
      <c r="O130" t="s">
        <v>55</v>
      </c>
      <c r="P130" t="s">
        <v>56</v>
      </c>
      <c r="Q130" t="s">
        <v>168</v>
      </c>
      <c r="R130">
        <v>4</v>
      </c>
      <c r="S130">
        <v>1200</v>
      </c>
      <c r="T130">
        <v>20</v>
      </c>
      <c r="U130">
        <v>3840</v>
      </c>
      <c r="V130" t="str">
        <f>IF(Table1[[#This Row],[Sales]]&lt;=10000,"Low",IF(Table1[[#This Row],[Sales]]&gt;=10000 &amp; Table1[[#This Row],[Sales]]&lt;=25000,"Medium","High"))</f>
        <v>Low</v>
      </c>
      <c r="W130">
        <v>1145.44</v>
      </c>
      <c r="X130">
        <f>Table1[[#This Row],[Profit]]/Table1[[#This Row],[Sales]]</f>
        <v>0.29829166666666668</v>
      </c>
      <c r="Y130" t="s">
        <v>58</v>
      </c>
      <c r="Z130" t="s">
        <v>41</v>
      </c>
      <c r="AA130">
        <v>5</v>
      </c>
      <c r="AB130" t="s">
        <v>42</v>
      </c>
    </row>
    <row r="131" spans="1:28" x14ac:dyDescent="0.35">
      <c r="A131" t="s">
        <v>4446</v>
      </c>
      <c r="B131" s="1">
        <v>46031</v>
      </c>
      <c r="C131" s="1" t="str">
        <f>TEXT(Table1[[#This Row],[Order_Date]],"yyyy")</f>
        <v>2026</v>
      </c>
      <c r="D131" s="3">
        <f>MONTH(Table1[[#This Row],[Order_Date]])</f>
        <v>1</v>
      </c>
      <c r="E131" t="str">
        <f>TEXT(Table1[[#This Row],[Order_Date]],"mmm")</f>
        <v>Jan</v>
      </c>
      <c r="F131" s="1">
        <v>46034</v>
      </c>
      <c r="G131">
        <f>(Table1[[#This Row],[Ship_Date]]-Table1[[#This Row],[Order_Date]])</f>
        <v>3</v>
      </c>
      <c r="H131" t="s">
        <v>4447</v>
      </c>
      <c r="I131" t="s">
        <v>4448</v>
      </c>
      <c r="J131" t="s">
        <v>24</v>
      </c>
      <c r="K131">
        <v>27</v>
      </c>
      <c r="L131" t="str">
        <f>IF(Table1[[#This Row],[Age]]&lt;=20,"Teen",IF(Table1[[#This Row],[Age]]&gt;=21 &amp; Table1[[#This Row],[Age]]&lt;=50,"Adult","Senior"))</f>
        <v>Senior</v>
      </c>
      <c r="M131" t="s">
        <v>91</v>
      </c>
      <c r="N131" t="s">
        <v>92</v>
      </c>
      <c r="O131" t="s">
        <v>55</v>
      </c>
      <c r="P131" t="s">
        <v>56</v>
      </c>
      <c r="Q131" t="s">
        <v>125</v>
      </c>
      <c r="R131">
        <v>2</v>
      </c>
      <c r="S131">
        <v>450</v>
      </c>
      <c r="T131">
        <v>15</v>
      </c>
      <c r="U131">
        <v>765</v>
      </c>
      <c r="V131" t="str">
        <f>IF(Table1[[#This Row],[Sales]]&lt;=10000,"Low",IF(Table1[[#This Row],[Sales]]&gt;=10000 &amp; Table1[[#This Row],[Sales]]&lt;=25000,"Medium","High"))</f>
        <v>Low</v>
      </c>
      <c r="W131">
        <v>329.95</v>
      </c>
      <c r="X131">
        <f>Table1[[#This Row],[Profit]]/Table1[[#This Row],[Sales]]</f>
        <v>0.43130718954248365</v>
      </c>
      <c r="Y131" t="s">
        <v>30</v>
      </c>
      <c r="Z131" t="s">
        <v>59</v>
      </c>
      <c r="AA131">
        <v>3</v>
      </c>
      <c r="AB131" t="s">
        <v>42</v>
      </c>
    </row>
    <row r="132" spans="1:28" x14ac:dyDescent="0.35">
      <c r="A132" t="s">
        <v>4544</v>
      </c>
      <c r="B132" s="1">
        <v>45659</v>
      </c>
      <c r="C132" s="1" t="str">
        <f>TEXT(Table1[[#This Row],[Order_Date]],"yyyy")</f>
        <v>2025</v>
      </c>
      <c r="D132" s="3">
        <f>MONTH(Table1[[#This Row],[Order_Date]])</f>
        <v>1</v>
      </c>
      <c r="E132" t="str">
        <f>TEXT(Table1[[#This Row],[Order_Date]],"mmm")</f>
        <v>Jan</v>
      </c>
      <c r="F132" s="1">
        <v>45664</v>
      </c>
      <c r="G132">
        <f>(Table1[[#This Row],[Ship_Date]]-Table1[[#This Row],[Order_Date]])</f>
        <v>5</v>
      </c>
      <c r="H132" t="s">
        <v>4545</v>
      </c>
      <c r="I132" t="s">
        <v>4546</v>
      </c>
      <c r="J132" t="s">
        <v>52</v>
      </c>
      <c r="K132">
        <v>28</v>
      </c>
      <c r="L132" t="str">
        <f>IF(Table1[[#This Row],[Age]]&lt;=20,"Teen",IF(Table1[[#This Row],[Age]]&gt;=21 &amp; Table1[[#This Row],[Age]]&lt;=50,"Adult","Senior"))</f>
        <v>Senior</v>
      </c>
      <c r="M132" t="s">
        <v>46</v>
      </c>
      <c r="N132" t="s">
        <v>46</v>
      </c>
      <c r="O132" t="s">
        <v>38</v>
      </c>
      <c r="P132" t="s">
        <v>74</v>
      </c>
      <c r="Q132" t="s">
        <v>196</v>
      </c>
      <c r="R132">
        <v>4</v>
      </c>
      <c r="S132">
        <v>25000</v>
      </c>
      <c r="T132">
        <v>15</v>
      </c>
      <c r="U132">
        <v>85000</v>
      </c>
      <c r="V132" t="str">
        <f>IF(Table1[[#This Row],[Sales]]&lt;=10000,"Low",IF(Table1[[#This Row],[Sales]]&gt;=10000 &amp; Table1[[#This Row],[Sales]]&lt;=25000,"Medium","High"))</f>
        <v>High</v>
      </c>
      <c r="W132">
        <v>18286.669999999998</v>
      </c>
      <c r="X132">
        <f>Table1[[#This Row],[Profit]]/Table1[[#This Row],[Sales]]</f>
        <v>0.21513729411764704</v>
      </c>
      <c r="Y132" t="s">
        <v>58</v>
      </c>
      <c r="Z132" t="s">
        <v>31</v>
      </c>
      <c r="AA132">
        <v>2</v>
      </c>
      <c r="AB132" t="s">
        <v>42</v>
      </c>
    </row>
    <row r="133" spans="1:28" x14ac:dyDescent="0.35">
      <c r="A133" t="s">
        <v>4576</v>
      </c>
      <c r="B133" s="1">
        <v>46033</v>
      </c>
      <c r="C133" s="1" t="str">
        <f>TEXT(Table1[[#This Row],[Order_Date]],"yyyy")</f>
        <v>2026</v>
      </c>
      <c r="D133" s="3">
        <f>MONTH(Table1[[#This Row],[Order_Date]])</f>
        <v>1</v>
      </c>
      <c r="E133" t="str">
        <f>TEXT(Table1[[#This Row],[Order_Date]],"mmm")</f>
        <v>Jan</v>
      </c>
      <c r="F133" s="1">
        <v>46034</v>
      </c>
      <c r="G133">
        <f>(Table1[[#This Row],[Ship_Date]]-Table1[[#This Row],[Order_Date]])</f>
        <v>1</v>
      </c>
      <c r="H133" t="s">
        <v>4577</v>
      </c>
      <c r="I133" t="s">
        <v>4578</v>
      </c>
      <c r="J133" t="s">
        <v>52</v>
      </c>
      <c r="K133">
        <v>63</v>
      </c>
      <c r="L133" t="str">
        <f>IF(Table1[[#This Row],[Age]]&lt;=20,"Teen",IF(Table1[[#This Row],[Age]]&gt;=21 &amp; Table1[[#This Row],[Age]]&lt;=50,"Adult","Senior"))</f>
        <v>Senior</v>
      </c>
      <c r="M133" t="s">
        <v>73</v>
      </c>
      <c r="N133" t="s">
        <v>26</v>
      </c>
      <c r="O133" t="s">
        <v>27</v>
      </c>
      <c r="P133" t="s">
        <v>74</v>
      </c>
      <c r="Q133" t="s">
        <v>196</v>
      </c>
      <c r="R133">
        <v>2</v>
      </c>
      <c r="S133">
        <v>25000</v>
      </c>
      <c r="T133">
        <v>15</v>
      </c>
      <c r="U133">
        <v>42500</v>
      </c>
      <c r="V133" t="str">
        <f>IF(Table1[[#This Row],[Sales]]&lt;=10000,"Low",IF(Table1[[#This Row],[Sales]]&gt;=10000 &amp; Table1[[#This Row],[Sales]]&lt;=25000,"Medium","High"))</f>
        <v>High</v>
      </c>
      <c r="W133">
        <v>14134.96</v>
      </c>
      <c r="X133">
        <f>Table1[[#This Row],[Profit]]/Table1[[#This Row],[Sales]]</f>
        <v>0.33258729411764704</v>
      </c>
      <c r="Y133" t="s">
        <v>30</v>
      </c>
      <c r="Z133" t="s">
        <v>31</v>
      </c>
      <c r="AA133">
        <v>1</v>
      </c>
      <c r="AB133" t="s">
        <v>42</v>
      </c>
    </row>
    <row r="134" spans="1:28" x14ac:dyDescent="0.35">
      <c r="A134" t="s">
        <v>4585</v>
      </c>
      <c r="B134" s="1">
        <v>46036</v>
      </c>
      <c r="C134" s="1" t="str">
        <f>TEXT(Table1[[#This Row],[Order_Date]],"yyyy")</f>
        <v>2026</v>
      </c>
      <c r="D134" s="3">
        <f>MONTH(Table1[[#This Row],[Order_Date]])</f>
        <v>1</v>
      </c>
      <c r="E134" t="str">
        <f>TEXT(Table1[[#This Row],[Order_Date]],"mmm")</f>
        <v>Jan</v>
      </c>
      <c r="F134" s="1">
        <v>46037</v>
      </c>
      <c r="G134">
        <f>(Table1[[#This Row],[Ship_Date]]-Table1[[#This Row],[Order_Date]])</f>
        <v>1</v>
      </c>
      <c r="H134" t="s">
        <v>4586</v>
      </c>
      <c r="I134" t="s">
        <v>4587</v>
      </c>
      <c r="J134" t="s">
        <v>24</v>
      </c>
      <c r="K134">
        <v>25</v>
      </c>
      <c r="L134" t="str">
        <f>IF(Table1[[#This Row],[Age]]&lt;=20,"Teen",IF(Table1[[#This Row],[Age]]&gt;=21 &amp; Table1[[#This Row],[Age]]&lt;=50,"Adult","Senior"))</f>
        <v>Senior</v>
      </c>
      <c r="M134" t="s">
        <v>116</v>
      </c>
      <c r="N134" t="s">
        <v>117</v>
      </c>
      <c r="O134" t="s">
        <v>86</v>
      </c>
      <c r="P134" t="s">
        <v>47</v>
      </c>
      <c r="Q134" t="s">
        <v>164</v>
      </c>
      <c r="R134">
        <v>5</v>
      </c>
      <c r="S134">
        <v>1800</v>
      </c>
      <c r="T134">
        <v>0</v>
      </c>
      <c r="U134">
        <v>9000</v>
      </c>
      <c r="V134" t="str">
        <f>IF(Table1[[#This Row],[Sales]]&lt;=10000,"Low",IF(Table1[[#This Row],[Sales]]&gt;=10000 &amp; Table1[[#This Row],[Sales]]&lt;=25000,"Medium","High"))</f>
        <v>Low</v>
      </c>
      <c r="W134">
        <v>2096.7199999999998</v>
      </c>
      <c r="X134">
        <f>Table1[[#This Row],[Profit]]/Table1[[#This Row],[Sales]]</f>
        <v>0.23296888888888886</v>
      </c>
      <c r="Y134" t="s">
        <v>58</v>
      </c>
      <c r="Z134" t="s">
        <v>31</v>
      </c>
      <c r="AA134">
        <v>4</v>
      </c>
      <c r="AB134" t="s">
        <v>42</v>
      </c>
    </row>
    <row r="135" spans="1:28" x14ac:dyDescent="0.35">
      <c r="A135" t="s">
        <v>4591</v>
      </c>
      <c r="B135" s="1">
        <v>45671</v>
      </c>
      <c r="C135" s="1" t="str">
        <f>TEXT(Table1[[#This Row],[Order_Date]],"yyyy")</f>
        <v>2025</v>
      </c>
      <c r="D135" s="3">
        <f>MONTH(Table1[[#This Row],[Order_Date]])</f>
        <v>1</v>
      </c>
      <c r="E135" t="str">
        <f>TEXT(Table1[[#This Row],[Order_Date]],"mmm")</f>
        <v>Jan</v>
      </c>
      <c r="F135" s="1">
        <v>45675</v>
      </c>
      <c r="G135">
        <f>(Table1[[#This Row],[Ship_Date]]-Table1[[#This Row],[Order_Date]])</f>
        <v>4</v>
      </c>
      <c r="H135" t="s">
        <v>4019</v>
      </c>
      <c r="I135" t="s">
        <v>4592</v>
      </c>
      <c r="J135" t="s">
        <v>52</v>
      </c>
      <c r="K135">
        <v>32</v>
      </c>
      <c r="L135" t="str">
        <f>IF(Table1[[#This Row],[Age]]&lt;=20,"Teen",IF(Table1[[#This Row],[Age]]&gt;=21 &amp; Table1[[#This Row],[Age]]&lt;=50,"Adult","Senior"))</f>
        <v>Senior</v>
      </c>
      <c r="M135" t="s">
        <v>53</v>
      </c>
      <c r="N135" t="s">
        <v>54</v>
      </c>
      <c r="O135" t="s">
        <v>55</v>
      </c>
      <c r="P135" t="s">
        <v>56</v>
      </c>
      <c r="Q135" t="s">
        <v>97</v>
      </c>
      <c r="R135">
        <v>2</v>
      </c>
      <c r="S135">
        <v>1500</v>
      </c>
      <c r="T135">
        <v>20</v>
      </c>
      <c r="U135">
        <v>2400</v>
      </c>
      <c r="V135" t="str">
        <f>IF(Table1[[#This Row],[Sales]]&lt;=10000,"Low",IF(Table1[[#This Row],[Sales]]&gt;=10000 &amp; Table1[[#This Row],[Sales]]&lt;=25000,"Medium","High"))</f>
        <v>Low</v>
      </c>
      <c r="W135">
        <v>649.79999999999995</v>
      </c>
      <c r="X135">
        <f>Table1[[#This Row],[Profit]]/Table1[[#This Row],[Sales]]</f>
        <v>0.27074999999999999</v>
      </c>
      <c r="Y135" t="s">
        <v>93</v>
      </c>
      <c r="Z135" t="s">
        <v>59</v>
      </c>
      <c r="AA135">
        <v>4</v>
      </c>
      <c r="AB135" t="s">
        <v>42</v>
      </c>
    </row>
    <row r="136" spans="1:28" x14ac:dyDescent="0.35">
      <c r="A136" t="s">
        <v>4602</v>
      </c>
      <c r="B136" s="1">
        <v>45661</v>
      </c>
      <c r="C136" s="1" t="str">
        <f>TEXT(Table1[[#This Row],[Order_Date]],"yyyy")</f>
        <v>2025</v>
      </c>
      <c r="D136" s="3">
        <f>MONTH(Table1[[#This Row],[Order_Date]])</f>
        <v>1</v>
      </c>
      <c r="E136" t="str">
        <f>TEXT(Table1[[#This Row],[Order_Date]],"mmm")</f>
        <v>Jan</v>
      </c>
      <c r="F136" s="1">
        <v>45667</v>
      </c>
      <c r="G136">
        <f>(Table1[[#This Row],[Ship_Date]]-Table1[[#This Row],[Order_Date]])</f>
        <v>6</v>
      </c>
      <c r="H136" t="s">
        <v>4477</v>
      </c>
      <c r="I136" t="s">
        <v>4603</v>
      </c>
      <c r="J136" t="s">
        <v>24</v>
      </c>
      <c r="K136">
        <v>52</v>
      </c>
      <c r="L136" t="str">
        <f>IF(Table1[[#This Row],[Age]]&lt;=20,"Teen",IF(Table1[[#This Row],[Age]]&gt;=21 &amp; Table1[[#This Row],[Age]]&lt;=50,"Adult","Senior"))</f>
        <v>Senior</v>
      </c>
      <c r="M136" t="s">
        <v>53</v>
      </c>
      <c r="N136" t="s">
        <v>54</v>
      </c>
      <c r="O136" t="s">
        <v>55</v>
      </c>
      <c r="P136" t="s">
        <v>56</v>
      </c>
      <c r="Q136" t="s">
        <v>57</v>
      </c>
      <c r="R136">
        <v>2</v>
      </c>
      <c r="S136">
        <v>60</v>
      </c>
      <c r="T136">
        <v>25</v>
      </c>
      <c r="U136">
        <v>90</v>
      </c>
      <c r="V136" t="str">
        <f>IF(Table1[[#This Row],[Sales]]&lt;=10000,"Low",IF(Table1[[#This Row],[Sales]]&gt;=10000 &amp; Table1[[#This Row],[Sales]]&lt;=25000,"Medium","High"))</f>
        <v>Low</v>
      </c>
      <c r="W136">
        <v>20.88</v>
      </c>
      <c r="X136">
        <f>Table1[[#This Row],[Profit]]/Table1[[#This Row],[Sales]]</f>
        <v>0.23199999999999998</v>
      </c>
      <c r="Y136" t="s">
        <v>93</v>
      </c>
      <c r="Z136" t="s">
        <v>41</v>
      </c>
      <c r="AA136">
        <v>4</v>
      </c>
      <c r="AB136" t="s">
        <v>42</v>
      </c>
    </row>
    <row r="137" spans="1:28" x14ac:dyDescent="0.35">
      <c r="A137" t="s">
        <v>4610</v>
      </c>
      <c r="B137" s="1">
        <v>46039</v>
      </c>
      <c r="C137" s="1" t="str">
        <f>TEXT(Table1[[#This Row],[Order_Date]],"yyyy")</f>
        <v>2026</v>
      </c>
      <c r="D137" s="3">
        <f>MONTH(Table1[[#This Row],[Order_Date]])</f>
        <v>1</v>
      </c>
      <c r="E137" t="str">
        <f>TEXT(Table1[[#This Row],[Order_Date]],"mmm")</f>
        <v>Jan</v>
      </c>
      <c r="F137" s="1">
        <v>46040</v>
      </c>
      <c r="G137">
        <f>(Table1[[#This Row],[Ship_Date]]-Table1[[#This Row],[Order_Date]])</f>
        <v>1</v>
      </c>
      <c r="H137" t="s">
        <v>4611</v>
      </c>
      <c r="I137" t="s">
        <v>4612</v>
      </c>
      <c r="J137" t="s">
        <v>52</v>
      </c>
      <c r="K137">
        <v>43</v>
      </c>
      <c r="L137" t="str">
        <f>IF(Table1[[#This Row],[Age]]&lt;=20,"Teen",IF(Table1[[#This Row],[Age]]&gt;=21 &amp; Table1[[#This Row],[Age]]&lt;=50,"Adult","Senior"))</f>
        <v>Senior</v>
      </c>
      <c r="M137" t="s">
        <v>116</v>
      </c>
      <c r="N137" t="s">
        <v>117</v>
      </c>
      <c r="O137" t="s">
        <v>86</v>
      </c>
      <c r="P137" t="s">
        <v>47</v>
      </c>
      <c r="Q137" t="s">
        <v>48</v>
      </c>
      <c r="R137">
        <v>6</v>
      </c>
      <c r="S137">
        <v>3500</v>
      </c>
      <c r="T137">
        <v>15</v>
      </c>
      <c r="U137">
        <v>17850</v>
      </c>
      <c r="V137" t="str">
        <f>IF(Table1[[#This Row],[Sales]]&lt;=10000,"Low",IF(Table1[[#This Row],[Sales]]&gt;=10000 &amp; Table1[[#This Row],[Sales]]&lt;=25000,"Medium","High"))</f>
        <v>High</v>
      </c>
      <c r="W137">
        <v>3169.68</v>
      </c>
      <c r="X137">
        <f>Table1[[#This Row],[Profit]]/Table1[[#This Row],[Sales]]</f>
        <v>0.17757310924369746</v>
      </c>
      <c r="Y137" t="s">
        <v>58</v>
      </c>
      <c r="Z137" t="s">
        <v>41</v>
      </c>
      <c r="AA137">
        <v>4</v>
      </c>
      <c r="AB137" t="s">
        <v>42</v>
      </c>
    </row>
    <row r="138" spans="1:28" x14ac:dyDescent="0.35">
      <c r="A138" t="s">
        <v>4648</v>
      </c>
      <c r="B138" s="1">
        <v>45687</v>
      </c>
      <c r="C138" s="1" t="str">
        <f>TEXT(Table1[[#This Row],[Order_Date]],"yyyy")</f>
        <v>2025</v>
      </c>
      <c r="D138" s="3">
        <f>MONTH(Table1[[#This Row],[Order_Date]])</f>
        <v>1</v>
      </c>
      <c r="E138" t="str">
        <f>TEXT(Table1[[#This Row],[Order_Date]],"mmm")</f>
        <v>Jan</v>
      </c>
      <c r="F138" s="1">
        <v>45689</v>
      </c>
      <c r="G138">
        <f>(Table1[[#This Row],[Ship_Date]]-Table1[[#This Row],[Order_Date]])</f>
        <v>2</v>
      </c>
      <c r="H138" t="s">
        <v>4649</v>
      </c>
      <c r="I138" t="s">
        <v>4650</v>
      </c>
      <c r="J138" t="s">
        <v>52</v>
      </c>
      <c r="K138">
        <v>29</v>
      </c>
      <c r="L138" t="str">
        <f>IF(Table1[[#This Row],[Age]]&lt;=20,"Teen",IF(Table1[[#This Row],[Age]]&gt;=21 &amp; Table1[[#This Row],[Age]]&lt;=50,"Adult","Senior"))</f>
        <v>Senior</v>
      </c>
      <c r="M138" t="s">
        <v>101</v>
      </c>
      <c r="N138" t="s">
        <v>102</v>
      </c>
      <c r="O138" t="s">
        <v>27</v>
      </c>
      <c r="P138" t="s">
        <v>56</v>
      </c>
      <c r="Q138" t="s">
        <v>97</v>
      </c>
      <c r="R138">
        <v>2</v>
      </c>
      <c r="S138">
        <v>1500</v>
      </c>
      <c r="T138">
        <v>15</v>
      </c>
      <c r="U138">
        <v>2550</v>
      </c>
      <c r="V138" t="str">
        <f>IF(Table1[[#This Row],[Sales]]&lt;=10000,"Low",IF(Table1[[#This Row],[Sales]]&gt;=10000 &amp; Table1[[#This Row],[Sales]]&lt;=25000,"Medium","High"))</f>
        <v>Low</v>
      </c>
      <c r="W138">
        <v>1123.8800000000001</v>
      </c>
      <c r="X138">
        <f>Table1[[#This Row],[Profit]]/Table1[[#This Row],[Sales]]</f>
        <v>0.44073725490196081</v>
      </c>
      <c r="Y138" t="s">
        <v>58</v>
      </c>
      <c r="Z138" t="s">
        <v>41</v>
      </c>
      <c r="AA138">
        <v>3</v>
      </c>
      <c r="AB138" t="s">
        <v>42</v>
      </c>
    </row>
    <row r="139" spans="1:28" x14ac:dyDescent="0.35">
      <c r="A139" t="s">
        <v>4669</v>
      </c>
      <c r="B139" s="1">
        <v>46030</v>
      </c>
      <c r="C139" s="1" t="str">
        <f>TEXT(Table1[[#This Row],[Order_Date]],"yyyy")</f>
        <v>2026</v>
      </c>
      <c r="D139" s="3">
        <f>MONTH(Table1[[#This Row],[Order_Date]])</f>
        <v>1</v>
      </c>
      <c r="E139" t="str">
        <f>TEXT(Table1[[#This Row],[Order_Date]],"mmm")</f>
        <v>Jan</v>
      </c>
      <c r="F139" s="1">
        <v>46032</v>
      </c>
      <c r="G139">
        <f>(Table1[[#This Row],[Ship_Date]]-Table1[[#This Row],[Order_Date]])</f>
        <v>2</v>
      </c>
      <c r="H139" t="s">
        <v>4670</v>
      </c>
      <c r="I139" t="s">
        <v>4671</v>
      </c>
      <c r="J139" t="s">
        <v>24</v>
      </c>
      <c r="K139">
        <v>62</v>
      </c>
      <c r="L139" t="str">
        <f>IF(Table1[[#This Row],[Age]]&lt;=20,"Teen",IF(Table1[[#This Row],[Age]]&gt;=21 &amp; Table1[[#This Row],[Age]]&lt;=50,"Adult","Senior"))</f>
        <v>Senior</v>
      </c>
      <c r="M139" t="s">
        <v>84</v>
      </c>
      <c r="N139" t="s">
        <v>85</v>
      </c>
      <c r="O139" t="s">
        <v>86</v>
      </c>
      <c r="P139" t="s">
        <v>28</v>
      </c>
      <c r="Q139" t="s">
        <v>29</v>
      </c>
      <c r="R139">
        <v>1</v>
      </c>
      <c r="S139">
        <v>15000</v>
      </c>
      <c r="T139">
        <v>25</v>
      </c>
      <c r="U139">
        <v>11250</v>
      </c>
      <c r="V139" t="str">
        <f>IF(Table1[[#This Row],[Sales]]&lt;=10000,"Low",IF(Table1[[#This Row],[Sales]]&gt;=10000 &amp; Table1[[#This Row],[Sales]]&lt;=25000,"Medium","High"))</f>
        <v>High</v>
      </c>
      <c r="W139">
        <v>4644.6099999999997</v>
      </c>
      <c r="X139">
        <f>Table1[[#This Row],[Profit]]/Table1[[#This Row],[Sales]]</f>
        <v>0.41285422222222218</v>
      </c>
      <c r="Y139" t="s">
        <v>93</v>
      </c>
      <c r="Z139" t="s">
        <v>59</v>
      </c>
      <c r="AA139">
        <v>5</v>
      </c>
      <c r="AB139" t="s">
        <v>42</v>
      </c>
    </row>
    <row r="140" spans="1:28" x14ac:dyDescent="0.35">
      <c r="A140" t="s">
        <v>4690</v>
      </c>
      <c r="B140" s="1">
        <v>45658</v>
      </c>
      <c r="C140" s="1" t="str">
        <f>TEXT(Table1[[#This Row],[Order_Date]],"yyyy")</f>
        <v>2025</v>
      </c>
      <c r="D140" s="3">
        <f>MONTH(Table1[[#This Row],[Order_Date]])</f>
        <v>1</v>
      </c>
      <c r="E140" t="str">
        <f>TEXT(Table1[[#This Row],[Order_Date]],"mmm")</f>
        <v>Jan</v>
      </c>
      <c r="F140" s="1">
        <v>45659</v>
      </c>
      <c r="G140">
        <f>(Table1[[#This Row],[Ship_Date]]-Table1[[#This Row],[Order_Date]])</f>
        <v>1</v>
      </c>
      <c r="H140" t="s">
        <v>4691</v>
      </c>
      <c r="I140" t="s">
        <v>4692</v>
      </c>
      <c r="J140" t="s">
        <v>24</v>
      </c>
      <c r="K140">
        <v>45</v>
      </c>
      <c r="L140" t="str">
        <f>IF(Table1[[#This Row],[Age]]&lt;=20,"Teen",IF(Table1[[#This Row],[Age]]&gt;=21 &amp; Table1[[#This Row],[Age]]&lt;=50,"Adult","Senior"))</f>
        <v>Senior</v>
      </c>
      <c r="M140" t="s">
        <v>84</v>
      </c>
      <c r="N140" t="s">
        <v>85</v>
      </c>
      <c r="O140" t="s">
        <v>86</v>
      </c>
      <c r="P140" t="s">
        <v>74</v>
      </c>
      <c r="Q140" t="s">
        <v>132</v>
      </c>
      <c r="R140">
        <v>8</v>
      </c>
      <c r="S140">
        <v>55000</v>
      </c>
      <c r="T140">
        <v>0</v>
      </c>
      <c r="U140">
        <v>440000</v>
      </c>
      <c r="V140" t="str">
        <f>IF(Table1[[#This Row],[Sales]]&lt;=10000,"Low",IF(Table1[[#This Row],[Sales]]&gt;=10000 &amp; Table1[[#This Row],[Sales]]&lt;=25000,"Medium","High"))</f>
        <v>High</v>
      </c>
      <c r="W140">
        <v>177062.89</v>
      </c>
      <c r="X140">
        <f>Table1[[#This Row],[Profit]]/Table1[[#This Row],[Sales]]</f>
        <v>0.40241565909090915</v>
      </c>
      <c r="Y140" t="s">
        <v>93</v>
      </c>
      <c r="Z140" t="s">
        <v>31</v>
      </c>
      <c r="AA140">
        <v>1</v>
      </c>
      <c r="AB140" t="s">
        <v>42</v>
      </c>
    </row>
    <row r="141" spans="1:28" x14ac:dyDescent="0.35">
      <c r="A141" t="s">
        <v>4693</v>
      </c>
      <c r="B141" s="1">
        <v>45668</v>
      </c>
      <c r="C141" s="1" t="str">
        <f>TEXT(Table1[[#This Row],[Order_Date]],"yyyy")</f>
        <v>2025</v>
      </c>
      <c r="D141" s="3">
        <f>MONTH(Table1[[#This Row],[Order_Date]])</f>
        <v>1</v>
      </c>
      <c r="E141" t="str">
        <f>TEXT(Table1[[#This Row],[Order_Date]],"mmm")</f>
        <v>Jan</v>
      </c>
      <c r="F141" s="1">
        <v>45673</v>
      </c>
      <c r="G141">
        <f>(Table1[[#This Row],[Ship_Date]]-Table1[[#This Row],[Order_Date]])</f>
        <v>5</v>
      </c>
      <c r="H141" t="s">
        <v>4694</v>
      </c>
      <c r="I141" t="s">
        <v>4695</v>
      </c>
      <c r="J141" t="s">
        <v>52</v>
      </c>
      <c r="K141">
        <v>57</v>
      </c>
      <c r="L141" t="str">
        <f>IF(Table1[[#This Row],[Age]]&lt;=20,"Teen",IF(Table1[[#This Row],[Age]]&gt;=21 &amp; Table1[[#This Row],[Age]]&lt;=50,"Adult","Senior"))</f>
        <v>Senior</v>
      </c>
      <c r="M141" t="s">
        <v>46</v>
      </c>
      <c r="N141" t="s">
        <v>46</v>
      </c>
      <c r="O141" t="s">
        <v>38</v>
      </c>
      <c r="P141" t="s">
        <v>56</v>
      </c>
      <c r="Q141" t="s">
        <v>57</v>
      </c>
      <c r="R141">
        <v>8</v>
      </c>
      <c r="S141">
        <v>60</v>
      </c>
      <c r="T141">
        <v>15</v>
      </c>
      <c r="U141">
        <v>408</v>
      </c>
      <c r="V141" t="str">
        <f>IF(Table1[[#This Row],[Sales]]&lt;=10000,"Low",IF(Table1[[#This Row],[Sales]]&gt;=10000 &amp; Table1[[#This Row],[Sales]]&lt;=25000,"Medium","High"))</f>
        <v>Low</v>
      </c>
      <c r="W141">
        <v>178.41</v>
      </c>
      <c r="X141">
        <f>Table1[[#This Row],[Profit]]/Table1[[#This Row],[Sales]]</f>
        <v>0.43727941176470586</v>
      </c>
      <c r="Y141" t="s">
        <v>93</v>
      </c>
      <c r="Z141" t="s">
        <v>31</v>
      </c>
      <c r="AA141">
        <v>5</v>
      </c>
      <c r="AB141" t="s">
        <v>42</v>
      </c>
    </row>
    <row r="142" spans="1:28" x14ac:dyDescent="0.35">
      <c r="A142" t="s">
        <v>4701</v>
      </c>
      <c r="B142" s="1">
        <v>45669</v>
      </c>
      <c r="C142" s="1" t="str">
        <f>TEXT(Table1[[#This Row],[Order_Date]],"yyyy")</f>
        <v>2025</v>
      </c>
      <c r="D142" s="3">
        <f>MONTH(Table1[[#This Row],[Order_Date]])</f>
        <v>1</v>
      </c>
      <c r="E142" t="str">
        <f>TEXT(Table1[[#This Row],[Order_Date]],"mmm")</f>
        <v>Jan</v>
      </c>
      <c r="F142" s="1">
        <v>45672</v>
      </c>
      <c r="G142">
        <f>(Table1[[#This Row],[Ship_Date]]-Table1[[#This Row],[Order_Date]])</f>
        <v>3</v>
      </c>
      <c r="H142" t="s">
        <v>4589</v>
      </c>
      <c r="I142" t="s">
        <v>4702</v>
      </c>
      <c r="J142" t="s">
        <v>24</v>
      </c>
      <c r="K142">
        <v>56</v>
      </c>
      <c r="L142" t="str">
        <f>IF(Table1[[#This Row],[Age]]&lt;=20,"Teen",IF(Table1[[#This Row],[Age]]&gt;=21 &amp; Table1[[#This Row],[Age]]&lt;=50,"Adult","Senior"))</f>
        <v>Senior</v>
      </c>
      <c r="M142" t="s">
        <v>107</v>
      </c>
      <c r="N142" t="s">
        <v>108</v>
      </c>
      <c r="O142" t="s">
        <v>86</v>
      </c>
      <c r="P142" t="s">
        <v>56</v>
      </c>
      <c r="Q142" t="s">
        <v>125</v>
      </c>
      <c r="R142">
        <v>5</v>
      </c>
      <c r="S142">
        <v>450</v>
      </c>
      <c r="T142">
        <v>5</v>
      </c>
      <c r="U142">
        <v>2137.5</v>
      </c>
      <c r="V142" t="str">
        <f>IF(Table1[[#This Row],[Sales]]&lt;=10000,"Low",IF(Table1[[#This Row],[Sales]]&gt;=10000 &amp; Table1[[#This Row],[Sales]]&lt;=25000,"Medium","High"))</f>
        <v>Low</v>
      </c>
      <c r="W142">
        <v>938.77</v>
      </c>
      <c r="X142">
        <f>Table1[[#This Row],[Profit]]/Table1[[#This Row],[Sales]]</f>
        <v>0.4391906432748538</v>
      </c>
      <c r="Y142" t="s">
        <v>58</v>
      </c>
      <c r="Z142" t="s">
        <v>41</v>
      </c>
      <c r="AA142">
        <v>5</v>
      </c>
      <c r="AB142" t="s">
        <v>42</v>
      </c>
    </row>
    <row r="143" spans="1:28" x14ac:dyDescent="0.35">
      <c r="A143" t="s">
        <v>4725</v>
      </c>
      <c r="B143" s="1">
        <v>46044</v>
      </c>
      <c r="C143" s="1" t="str">
        <f>TEXT(Table1[[#This Row],[Order_Date]],"yyyy")</f>
        <v>2026</v>
      </c>
      <c r="D143" s="3">
        <f>MONTH(Table1[[#This Row],[Order_Date]])</f>
        <v>1</v>
      </c>
      <c r="E143" t="str">
        <f>TEXT(Table1[[#This Row],[Order_Date]],"mmm")</f>
        <v>Jan</v>
      </c>
      <c r="F143" s="1">
        <v>46046</v>
      </c>
      <c r="G143">
        <f>(Table1[[#This Row],[Ship_Date]]-Table1[[#This Row],[Order_Date]])</f>
        <v>2</v>
      </c>
      <c r="H143" t="s">
        <v>4726</v>
      </c>
      <c r="I143" t="s">
        <v>4727</v>
      </c>
      <c r="J143" t="s">
        <v>52</v>
      </c>
      <c r="K143">
        <v>22</v>
      </c>
      <c r="L143" t="str">
        <f>IF(Table1[[#This Row],[Age]]&lt;=20,"Teen",IF(Table1[[#This Row],[Age]]&gt;=21 &amp; Table1[[#This Row],[Age]]&lt;=50,"Adult","Senior"))</f>
        <v>Senior</v>
      </c>
      <c r="M143" t="s">
        <v>25</v>
      </c>
      <c r="N143" t="s">
        <v>26</v>
      </c>
      <c r="O143" t="s">
        <v>27</v>
      </c>
      <c r="P143" t="s">
        <v>39</v>
      </c>
      <c r="Q143" t="s">
        <v>40</v>
      </c>
      <c r="R143">
        <v>7</v>
      </c>
      <c r="S143">
        <v>2500</v>
      </c>
      <c r="T143">
        <v>20</v>
      </c>
      <c r="U143">
        <v>14000</v>
      </c>
      <c r="V143" t="str">
        <f>IF(Table1[[#This Row],[Sales]]&lt;=10000,"Low",IF(Table1[[#This Row],[Sales]]&gt;=10000 &amp; Table1[[#This Row],[Sales]]&lt;=25000,"Medium","High"))</f>
        <v>High</v>
      </c>
      <c r="W143">
        <v>1752.79</v>
      </c>
      <c r="X143">
        <f>Table1[[#This Row],[Profit]]/Table1[[#This Row],[Sales]]</f>
        <v>0.12519928571428571</v>
      </c>
      <c r="Y143" t="s">
        <v>58</v>
      </c>
      <c r="Z143" t="s">
        <v>31</v>
      </c>
      <c r="AA143">
        <v>5</v>
      </c>
      <c r="AB143" t="s">
        <v>42</v>
      </c>
    </row>
    <row r="144" spans="1:28" x14ac:dyDescent="0.35">
      <c r="A144" t="s">
        <v>4754</v>
      </c>
      <c r="B144" s="1">
        <v>46051</v>
      </c>
      <c r="C144" s="1" t="str">
        <f>TEXT(Table1[[#This Row],[Order_Date]],"yyyy")</f>
        <v>2026</v>
      </c>
      <c r="D144" s="3">
        <f>MONTH(Table1[[#This Row],[Order_Date]])</f>
        <v>1</v>
      </c>
      <c r="E144" t="str">
        <f>TEXT(Table1[[#This Row],[Order_Date]],"mmm")</f>
        <v>Jan</v>
      </c>
      <c r="F144" s="1">
        <v>46055</v>
      </c>
      <c r="G144">
        <f>(Table1[[#This Row],[Ship_Date]]-Table1[[#This Row],[Order_Date]])</f>
        <v>4</v>
      </c>
      <c r="H144" t="s">
        <v>4755</v>
      </c>
      <c r="I144" t="s">
        <v>4756</v>
      </c>
      <c r="J144" t="s">
        <v>24</v>
      </c>
      <c r="K144">
        <v>34</v>
      </c>
      <c r="L144" t="str">
        <f>IF(Table1[[#This Row],[Age]]&lt;=20,"Teen",IF(Table1[[#This Row],[Age]]&gt;=21 &amp; Table1[[#This Row],[Age]]&lt;=50,"Adult","Senior"))</f>
        <v>Senior</v>
      </c>
      <c r="M144" t="s">
        <v>46</v>
      </c>
      <c r="N144" t="s">
        <v>46</v>
      </c>
      <c r="O144" t="s">
        <v>38</v>
      </c>
      <c r="P144" t="s">
        <v>28</v>
      </c>
      <c r="Q144" t="s">
        <v>192</v>
      </c>
      <c r="R144">
        <v>1</v>
      </c>
      <c r="S144">
        <v>7000</v>
      </c>
      <c r="T144">
        <v>10</v>
      </c>
      <c r="U144">
        <v>6300</v>
      </c>
      <c r="V144" t="str">
        <f>IF(Table1[[#This Row],[Sales]]&lt;=10000,"Low",IF(Table1[[#This Row],[Sales]]&gt;=10000 &amp; Table1[[#This Row],[Sales]]&lt;=25000,"Medium","High"))</f>
        <v>Low</v>
      </c>
      <c r="W144">
        <v>2323.46</v>
      </c>
      <c r="X144">
        <f>Table1[[#This Row],[Profit]]/Table1[[#This Row],[Sales]]</f>
        <v>0.36880317460317463</v>
      </c>
      <c r="Y144" t="s">
        <v>30</v>
      </c>
      <c r="Z144" t="s">
        <v>41</v>
      </c>
      <c r="AA144">
        <v>4</v>
      </c>
      <c r="AB144" t="s">
        <v>42</v>
      </c>
    </row>
    <row r="145" spans="1:28" x14ac:dyDescent="0.35">
      <c r="A145" t="s">
        <v>4792</v>
      </c>
      <c r="B145" s="1">
        <v>45675</v>
      </c>
      <c r="C145" s="1" t="str">
        <f>TEXT(Table1[[#This Row],[Order_Date]],"yyyy")</f>
        <v>2025</v>
      </c>
      <c r="D145" s="3">
        <f>MONTH(Table1[[#This Row],[Order_Date]])</f>
        <v>1</v>
      </c>
      <c r="E145" t="str">
        <f>TEXT(Table1[[#This Row],[Order_Date]],"mmm")</f>
        <v>Jan</v>
      </c>
      <c r="F145" s="1">
        <v>45680</v>
      </c>
      <c r="G145">
        <f>(Table1[[#This Row],[Ship_Date]]-Table1[[#This Row],[Order_Date]])</f>
        <v>5</v>
      </c>
      <c r="H145" t="s">
        <v>4793</v>
      </c>
      <c r="I145" t="s">
        <v>4794</v>
      </c>
      <c r="J145" t="s">
        <v>24</v>
      </c>
      <c r="K145">
        <v>33</v>
      </c>
      <c r="L145" t="str">
        <f>IF(Table1[[#This Row],[Age]]&lt;=20,"Teen",IF(Table1[[#This Row],[Age]]&gt;=21 &amp; Table1[[#This Row],[Age]]&lt;=50,"Adult","Senior"))</f>
        <v>Senior</v>
      </c>
      <c r="M145" t="s">
        <v>53</v>
      </c>
      <c r="N145" t="s">
        <v>54</v>
      </c>
      <c r="O145" t="s">
        <v>55</v>
      </c>
      <c r="P145" t="s">
        <v>47</v>
      </c>
      <c r="Q145" t="s">
        <v>175</v>
      </c>
      <c r="R145">
        <v>7</v>
      </c>
      <c r="S145">
        <v>1200</v>
      </c>
      <c r="T145">
        <v>25</v>
      </c>
      <c r="U145">
        <v>6300</v>
      </c>
      <c r="V145" t="str">
        <f>IF(Table1[[#This Row],[Sales]]&lt;=10000,"Low",IF(Table1[[#This Row],[Sales]]&gt;=10000 &amp; Table1[[#This Row],[Sales]]&lt;=25000,"Medium","High"))</f>
        <v>Low</v>
      </c>
      <c r="W145">
        <v>1480.71</v>
      </c>
      <c r="X145">
        <f>Table1[[#This Row],[Profit]]/Table1[[#This Row],[Sales]]</f>
        <v>0.23503333333333334</v>
      </c>
      <c r="Y145" t="s">
        <v>93</v>
      </c>
      <c r="Z145" t="s">
        <v>59</v>
      </c>
      <c r="AA145">
        <v>1</v>
      </c>
      <c r="AB145" t="s">
        <v>42</v>
      </c>
    </row>
    <row r="146" spans="1:28" x14ac:dyDescent="0.35">
      <c r="A146" t="s">
        <v>4795</v>
      </c>
      <c r="B146" s="1">
        <v>45666</v>
      </c>
      <c r="C146" s="1" t="str">
        <f>TEXT(Table1[[#This Row],[Order_Date]],"yyyy")</f>
        <v>2025</v>
      </c>
      <c r="D146" s="3">
        <f>MONTH(Table1[[#This Row],[Order_Date]])</f>
        <v>1</v>
      </c>
      <c r="E146" t="str">
        <f>TEXT(Table1[[#This Row],[Order_Date]],"mmm")</f>
        <v>Jan</v>
      </c>
      <c r="F146" s="1">
        <v>45669</v>
      </c>
      <c r="G146">
        <f>(Table1[[#This Row],[Ship_Date]]-Table1[[#This Row],[Order_Date]])</f>
        <v>3</v>
      </c>
      <c r="H146" t="s">
        <v>4796</v>
      </c>
      <c r="I146" t="s">
        <v>4797</v>
      </c>
      <c r="J146" t="s">
        <v>24</v>
      </c>
      <c r="K146">
        <v>56</v>
      </c>
      <c r="L146" t="str">
        <f>IF(Table1[[#This Row],[Age]]&lt;=20,"Teen",IF(Table1[[#This Row],[Age]]&gt;=21 &amp; Table1[[#This Row],[Age]]&lt;=50,"Adult","Senior"))</f>
        <v>Senior</v>
      </c>
      <c r="M146" t="s">
        <v>84</v>
      </c>
      <c r="N146" t="s">
        <v>85</v>
      </c>
      <c r="O146" t="s">
        <v>86</v>
      </c>
      <c r="P146" t="s">
        <v>47</v>
      </c>
      <c r="Q146" t="s">
        <v>69</v>
      </c>
      <c r="R146">
        <v>5</v>
      </c>
      <c r="S146">
        <v>800</v>
      </c>
      <c r="T146">
        <v>25</v>
      </c>
      <c r="U146">
        <v>3000</v>
      </c>
      <c r="V146" t="str">
        <f>IF(Table1[[#This Row],[Sales]]&lt;=10000,"Low",IF(Table1[[#This Row],[Sales]]&gt;=10000 &amp; Table1[[#This Row],[Sales]]&lt;=25000,"Medium","High"))</f>
        <v>Low</v>
      </c>
      <c r="W146">
        <v>977.29</v>
      </c>
      <c r="X146">
        <f>Table1[[#This Row],[Profit]]/Table1[[#This Row],[Sales]]</f>
        <v>0.32576333333333329</v>
      </c>
      <c r="Y146" t="s">
        <v>93</v>
      </c>
      <c r="Z146" t="s">
        <v>59</v>
      </c>
      <c r="AA146">
        <v>5</v>
      </c>
      <c r="AB146" t="s">
        <v>42</v>
      </c>
    </row>
    <row r="147" spans="1:28" x14ac:dyDescent="0.35">
      <c r="A147" t="s">
        <v>4816</v>
      </c>
      <c r="B147" s="1">
        <v>45661</v>
      </c>
      <c r="C147" s="1" t="str">
        <f>TEXT(Table1[[#This Row],[Order_Date]],"yyyy")</f>
        <v>2025</v>
      </c>
      <c r="D147" s="3">
        <f>MONTH(Table1[[#This Row],[Order_Date]])</f>
        <v>1</v>
      </c>
      <c r="E147" t="str">
        <f>TEXT(Table1[[#This Row],[Order_Date]],"mmm")</f>
        <v>Jan</v>
      </c>
      <c r="F147" s="1">
        <v>45662</v>
      </c>
      <c r="G147">
        <f>(Table1[[#This Row],[Ship_Date]]-Table1[[#This Row],[Order_Date]])</f>
        <v>1</v>
      </c>
      <c r="H147" t="s">
        <v>3707</v>
      </c>
      <c r="I147" t="s">
        <v>4817</v>
      </c>
      <c r="J147" t="s">
        <v>24</v>
      </c>
      <c r="K147">
        <v>43</v>
      </c>
      <c r="L147" t="str">
        <f>IF(Table1[[#This Row],[Age]]&lt;=20,"Teen",IF(Table1[[#This Row],[Age]]&gt;=21 &amp; Table1[[#This Row],[Age]]&lt;=50,"Adult","Senior"))</f>
        <v>Senior</v>
      </c>
      <c r="M147" t="s">
        <v>101</v>
      </c>
      <c r="N147" t="s">
        <v>102</v>
      </c>
      <c r="O147" t="s">
        <v>27</v>
      </c>
      <c r="P147" t="s">
        <v>39</v>
      </c>
      <c r="Q147" t="s">
        <v>40</v>
      </c>
      <c r="R147">
        <v>3</v>
      </c>
      <c r="S147">
        <v>2500</v>
      </c>
      <c r="T147">
        <v>20</v>
      </c>
      <c r="U147">
        <v>6000</v>
      </c>
      <c r="V147" t="str">
        <f>IF(Table1[[#This Row],[Sales]]&lt;=10000,"Low",IF(Table1[[#This Row],[Sales]]&gt;=10000 &amp; Table1[[#This Row],[Sales]]&lt;=25000,"Medium","High"))</f>
        <v>Low</v>
      </c>
      <c r="W147">
        <v>2418.98</v>
      </c>
      <c r="X147">
        <f>Table1[[#This Row],[Profit]]/Table1[[#This Row],[Sales]]</f>
        <v>0.40316333333333332</v>
      </c>
      <c r="Y147" t="s">
        <v>93</v>
      </c>
      <c r="Z147" t="s">
        <v>31</v>
      </c>
      <c r="AA147">
        <v>3</v>
      </c>
      <c r="AB147" t="s">
        <v>42</v>
      </c>
    </row>
    <row r="148" spans="1:28" x14ac:dyDescent="0.35">
      <c r="A148" t="s">
        <v>4829</v>
      </c>
      <c r="B148" s="1">
        <v>46029</v>
      </c>
      <c r="C148" s="1" t="str">
        <f>TEXT(Table1[[#This Row],[Order_Date]],"yyyy")</f>
        <v>2026</v>
      </c>
      <c r="D148" s="3">
        <f>MONTH(Table1[[#This Row],[Order_Date]])</f>
        <v>1</v>
      </c>
      <c r="E148" t="str">
        <f>TEXT(Table1[[#This Row],[Order_Date]],"mmm")</f>
        <v>Jan</v>
      </c>
      <c r="F148" s="1">
        <v>46032</v>
      </c>
      <c r="G148">
        <f>(Table1[[#This Row],[Ship_Date]]-Table1[[#This Row],[Order_Date]])</f>
        <v>3</v>
      </c>
      <c r="H148" t="s">
        <v>4830</v>
      </c>
      <c r="I148" t="s">
        <v>4831</v>
      </c>
      <c r="J148" t="s">
        <v>24</v>
      </c>
      <c r="K148">
        <v>63</v>
      </c>
      <c r="L148" t="str">
        <f>IF(Table1[[#This Row],[Age]]&lt;=20,"Teen",IF(Table1[[#This Row],[Age]]&gt;=21 &amp; Table1[[#This Row],[Age]]&lt;=50,"Adult","Senior"))</f>
        <v>Senior</v>
      </c>
      <c r="M148" t="s">
        <v>101</v>
      </c>
      <c r="N148" t="s">
        <v>102</v>
      </c>
      <c r="O148" t="s">
        <v>27</v>
      </c>
      <c r="P148" t="s">
        <v>39</v>
      </c>
      <c r="Q148" t="s">
        <v>253</v>
      </c>
      <c r="R148">
        <v>7</v>
      </c>
      <c r="S148">
        <v>1200</v>
      </c>
      <c r="T148">
        <v>20</v>
      </c>
      <c r="U148">
        <v>6720</v>
      </c>
      <c r="V148" t="str">
        <f>IF(Table1[[#This Row],[Sales]]&lt;=10000,"Low",IF(Table1[[#This Row],[Sales]]&gt;=10000 &amp; Table1[[#This Row],[Sales]]&lt;=25000,"Medium","High"))</f>
        <v>Low</v>
      </c>
      <c r="W148">
        <v>2042.85</v>
      </c>
      <c r="X148">
        <f>Table1[[#This Row],[Profit]]/Table1[[#This Row],[Sales]]</f>
        <v>0.30399553571428573</v>
      </c>
      <c r="Y148" t="s">
        <v>30</v>
      </c>
      <c r="Z148" t="s">
        <v>31</v>
      </c>
      <c r="AA148">
        <v>4</v>
      </c>
      <c r="AB148" t="s">
        <v>42</v>
      </c>
    </row>
    <row r="149" spans="1:28" x14ac:dyDescent="0.35">
      <c r="A149" t="s">
        <v>4877</v>
      </c>
      <c r="B149" s="1">
        <v>45685</v>
      </c>
      <c r="C149" s="1" t="str">
        <f>TEXT(Table1[[#This Row],[Order_Date]],"yyyy")</f>
        <v>2025</v>
      </c>
      <c r="D149" s="3">
        <f>MONTH(Table1[[#This Row],[Order_Date]])</f>
        <v>1</v>
      </c>
      <c r="E149" t="str">
        <f>TEXT(Table1[[#This Row],[Order_Date]],"mmm")</f>
        <v>Jan</v>
      </c>
      <c r="F149" s="1">
        <v>45691</v>
      </c>
      <c r="G149">
        <f>(Table1[[#This Row],[Ship_Date]]-Table1[[#This Row],[Order_Date]])</f>
        <v>6</v>
      </c>
      <c r="H149" t="s">
        <v>4878</v>
      </c>
      <c r="I149" t="s">
        <v>4879</v>
      </c>
      <c r="J149" t="s">
        <v>52</v>
      </c>
      <c r="K149">
        <v>41</v>
      </c>
      <c r="L149" t="str">
        <f>IF(Table1[[#This Row],[Age]]&lt;=20,"Teen",IF(Table1[[#This Row],[Age]]&gt;=21 &amp; Table1[[#This Row],[Age]]&lt;=50,"Adult","Senior"))</f>
        <v>Senior</v>
      </c>
      <c r="M149" t="s">
        <v>53</v>
      </c>
      <c r="N149" t="s">
        <v>54</v>
      </c>
      <c r="O149" t="s">
        <v>55</v>
      </c>
      <c r="P149" t="s">
        <v>56</v>
      </c>
      <c r="Q149" t="s">
        <v>57</v>
      </c>
      <c r="R149">
        <v>7</v>
      </c>
      <c r="S149">
        <v>60</v>
      </c>
      <c r="T149">
        <v>5</v>
      </c>
      <c r="U149">
        <v>399</v>
      </c>
      <c r="V149" t="str">
        <f>IF(Table1[[#This Row],[Sales]]&lt;=10000,"Low",IF(Table1[[#This Row],[Sales]]&gt;=10000 &amp; Table1[[#This Row],[Sales]]&lt;=25000,"Medium","High"))</f>
        <v>Low</v>
      </c>
      <c r="W149">
        <v>94.14</v>
      </c>
      <c r="X149">
        <f>Table1[[#This Row],[Profit]]/Table1[[#This Row],[Sales]]</f>
        <v>0.23593984962406014</v>
      </c>
      <c r="Y149" t="s">
        <v>93</v>
      </c>
      <c r="Z149" t="s">
        <v>31</v>
      </c>
      <c r="AA149">
        <v>3</v>
      </c>
      <c r="AB149" t="s">
        <v>42</v>
      </c>
    </row>
    <row r="150" spans="1:28" x14ac:dyDescent="0.35">
      <c r="A150" t="s">
        <v>4905</v>
      </c>
      <c r="B150" s="1">
        <v>45668</v>
      </c>
      <c r="C150" s="1" t="str">
        <f>TEXT(Table1[[#This Row],[Order_Date]],"yyyy")</f>
        <v>2025</v>
      </c>
      <c r="D150" s="3">
        <f>MONTH(Table1[[#This Row],[Order_Date]])</f>
        <v>1</v>
      </c>
      <c r="E150" t="str">
        <f>TEXT(Table1[[#This Row],[Order_Date]],"mmm")</f>
        <v>Jan</v>
      </c>
      <c r="F150" s="1">
        <v>45673</v>
      </c>
      <c r="G150">
        <f>(Table1[[#This Row],[Ship_Date]]-Table1[[#This Row],[Order_Date]])</f>
        <v>5</v>
      </c>
      <c r="H150" t="s">
        <v>4906</v>
      </c>
      <c r="I150" t="s">
        <v>4907</v>
      </c>
      <c r="J150" t="s">
        <v>52</v>
      </c>
      <c r="K150">
        <v>33</v>
      </c>
      <c r="L150" t="str">
        <f>IF(Table1[[#This Row],[Age]]&lt;=20,"Teen",IF(Table1[[#This Row],[Age]]&gt;=21 &amp; Table1[[#This Row],[Age]]&lt;=50,"Adult","Senior"))</f>
        <v>Senior</v>
      </c>
      <c r="M150" t="s">
        <v>116</v>
      </c>
      <c r="N150" t="s">
        <v>117</v>
      </c>
      <c r="O150" t="s">
        <v>86</v>
      </c>
      <c r="P150" t="s">
        <v>28</v>
      </c>
      <c r="Q150" t="s">
        <v>311</v>
      </c>
      <c r="R150">
        <v>6</v>
      </c>
      <c r="S150">
        <v>5000</v>
      </c>
      <c r="T150">
        <v>0</v>
      </c>
      <c r="U150">
        <v>30000</v>
      </c>
      <c r="V150" t="str">
        <f>IF(Table1[[#This Row],[Sales]]&lt;=10000,"Low",IF(Table1[[#This Row],[Sales]]&gt;=10000 &amp; Table1[[#This Row],[Sales]]&lt;=25000,"Medium","High"))</f>
        <v>High</v>
      </c>
      <c r="W150">
        <v>13003.95</v>
      </c>
      <c r="X150">
        <f>Table1[[#This Row],[Profit]]/Table1[[#This Row],[Sales]]</f>
        <v>0.43346500000000004</v>
      </c>
      <c r="Y150" t="s">
        <v>30</v>
      </c>
      <c r="Z150" t="s">
        <v>41</v>
      </c>
      <c r="AA150">
        <v>2</v>
      </c>
      <c r="AB150" t="s">
        <v>32</v>
      </c>
    </row>
    <row r="151" spans="1:28" x14ac:dyDescent="0.35">
      <c r="A151" t="s">
        <v>4908</v>
      </c>
      <c r="B151" s="1">
        <v>45677</v>
      </c>
      <c r="C151" s="1" t="str">
        <f>TEXT(Table1[[#This Row],[Order_Date]],"yyyy")</f>
        <v>2025</v>
      </c>
      <c r="D151" s="3">
        <f>MONTH(Table1[[#This Row],[Order_Date]])</f>
        <v>1</v>
      </c>
      <c r="E151" t="str">
        <f>TEXT(Table1[[#This Row],[Order_Date]],"mmm")</f>
        <v>Jan</v>
      </c>
      <c r="F151" s="1">
        <v>45681</v>
      </c>
      <c r="G151">
        <f>(Table1[[#This Row],[Ship_Date]]-Table1[[#This Row],[Order_Date]])</f>
        <v>4</v>
      </c>
      <c r="H151" t="s">
        <v>2897</v>
      </c>
      <c r="I151" t="s">
        <v>4909</v>
      </c>
      <c r="J151" t="s">
        <v>24</v>
      </c>
      <c r="K151">
        <v>55</v>
      </c>
      <c r="L151" t="str">
        <f>IF(Table1[[#This Row],[Age]]&lt;=20,"Teen",IF(Table1[[#This Row],[Age]]&gt;=21 &amp; Table1[[#This Row],[Age]]&lt;=50,"Adult","Senior"))</f>
        <v>Senior</v>
      </c>
      <c r="M151" t="s">
        <v>91</v>
      </c>
      <c r="N151" t="s">
        <v>92</v>
      </c>
      <c r="O151" t="s">
        <v>55</v>
      </c>
      <c r="P151" t="s">
        <v>47</v>
      </c>
      <c r="Q151" t="s">
        <v>164</v>
      </c>
      <c r="R151">
        <v>1</v>
      </c>
      <c r="S151">
        <v>1800</v>
      </c>
      <c r="T151">
        <v>10</v>
      </c>
      <c r="U151">
        <v>1620</v>
      </c>
      <c r="V151" t="str">
        <f>IF(Table1[[#This Row],[Sales]]&lt;=10000,"Low",IF(Table1[[#This Row],[Sales]]&gt;=10000 &amp; Table1[[#This Row],[Sales]]&lt;=25000,"Medium","High"))</f>
        <v>Low</v>
      </c>
      <c r="W151">
        <v>509.34</v>
      </c>
      <c r="X151">
        <f>Table1[[#This Row],[Profit]]/Table1[[#This Row],[Sales]]</f>
        <v>0.31440740740740741</v>
      </c>
      <c r="Y151" t="s">
        <v>58</v>
      </c>
      <c r="Z151" t="s">
        <v>31</v>
      </c>
      <c r="AA151">
        <v>1</v>
      </c>
      <c r="AB151" t="s">
        <v>42</v>
      </c>
    </row>
    <row r="152" spans="1:28" x14ac:dyDescent="0.35">
      <c r="A152" t="s">
        <v>4943</v>
      </c>
      <c r="B152" s="1">
        <v>46052</v>
      </c>
      <c r="C152" s="1" t="str">
        <f>TEXT(Table1[[#This Row],[Order_Date]],"yyyy")</f>
        <v>2026</v>
      </c>
      <c r="D152" s="3">
        <f>MONTH(Table1[[#This Row],[Order_Date]])</f>
        <v>1</v>
      </c>
      <c r="E152" t="str">
        <f>TEXT(Table1[[#This Row],[Order_Date]],"mmm")</f>
        <v>Jan</v>
      </c>
      <c r="F152" s="1">
        <v>46056</v>
      </c>
      <c r="G152">
        <f>(Table1[[#This Row],[Ship_Date]]-Table1[[#This Row],[Order_Date]])</f>
        <v>4</v>
      </c>
      <c r="H152" t="s">
        <v>4944</v>
      </c>
      <c r="I152" t="s">
        <v>4945</v>
      </c>
      <c r="J152" t="s">
        <v>52</v>
      </c>
      <c r="K152">
        <v>25</v>
      </c>
      <c r="L152" t="str">
        <f>IF(Table1[[#This Row],[Age]]&lt;=20,"Teen",IF(Table1[[#This Row],[Age]]&gt;=21 &amp; Table1[[#This Row],[Age]]&lt;=50,"Adult","Senior"))</f>
        <v>Senior</v>
      </c>
      <c r="M152" t="s">
        <v>79</v>
      </c>
      <c r="N152" t="s">
        <v>80</v>
      </c>
      <c r="O152" t="s">
        <v>38</v>
      </c>
      <c r="P152" t="s">
        <v>74</v>
      </c>
      <c r="Q152" t="s">
        <v>75</v>
      </c>
      <c r="R152">
        <v>5</v>
      </c>
      <c r="S152">
        <v>2000</v>
      </c>
      <c r="T152">
        <v>25</v>
      </c>
      <c r="U152">
        <v>7500</v>
      </c>
      <c r="V152" t="str">
        <f>IF(Table1[[#This Row],[Sales]]&lt;=10000,"Low",IF(Table1[[#This Row],[Sales]]&gt;=10000 &amp; Table1[[#This Row],[Sales]]&lt;=25000,"Medium","High"))</f>
        <v>Low</v>
      </c>
      <c r="W152">
        <v>1259.83</v>
      </c>
      <c r="X152">
        <f>Table1[[#This Row],[Profit]]/Table1[[#This Row],[Sales]]</f>
        <v>0.16797733333333331</v>
      </c>
      <c r="Y152" t="s">
        <v>30</v>
      </c>
      <c r="Z152" t="s">
        <v>59</v>
      </c>
      <c r="AA152">
        <v>5</v>
      </c>
      <c r="AB152" t="s">
        <v>42</v>
      </c>
    </row>
    <row r="153" spans="1:28" x14ac:dyDescent="0.35">
      <c r="A153" t="s">
        <v>4972</v>
      </c>
      <c r="B153" s="1">
        <v>45683</v>
      </c>
      <c r="C153" s="1" t="str">
        <f>TEXT(Table1[[#This Row],[Order_Date]],"yyyy")</f>
        <v>2025</v>
      </c>
      <c r="D153" s="3">
        <f>MONTH(Table1[[#This Row],[Order_Date]])</f>
        <v>1</v>
      </c>
      <c r="E153" t="str">
        <f>TEXT(Table1[[#This Row],[Order_Date]],"mmm")</f>
        <v>Jan</v>
      </c>
      <c r="F153" s="1">
        <v>45687</v>
      </c>
      <c r="G153">
        <f>(Table1[[#This Row],[Ship_Date]]-Table1[[#This Row],[Order_Date]])</f>
        <v>4</v>
      </c>
      <c r="H153" t="s">
        <v>4973</v>
      </c>
      <c r="I153" t="s">
        <v>4974</v>
      </c>
      <c r="J153" t="s">
        <v>52</v>
      </c>
      <c r="K153">
        <v>49</v>
      </c>
      <c r="L153" t="str">
        <f>IF(Table1[[#This Row],[Age]]&lt;=20,"Teen",IF(Table1[[#This Row],[Age]]&gt;=21 &amp; Table1[[#This Row],[Age]]&lt;=50,"Adult","Senior"))</f>
        <v>Senior</v>
      </c>
      <c r="M153" t="s">
        <v>101</v>
      </c>
      <c r="N153" t="s">
        <v>102</v>
      </c>
      <c r="O153" t="s">
        <v>27</v>
      </c>
      <c r="P153" t="s">
        <v>39</v>
      </c>
      <c r="Q153" t="s">
        <v>151</v>
      </c>
      <c r="R153">
        <v>3</v>
      </c>
      <c r="S153">
        <v>900</v>
      </c>
      <c r="T153">
        <v>20</v>
      </c>
      <c r="U153">
        <v>2160</v>
      </c>
      <c r="V153" t="str">
        <f>IF(Table1[[#This Row],[Sales]]&lt;=10000,"Low",IF(Table1[[#This Row],[Sales]]&gt;=10000 &amp; Table1[[#This Row],[Sales]]&lt;=25000,"Medium","High"))</f>
        <v>Low</v>
      </c>
      <c r="W153">
        <v>411.13</v>
      </c>
      <c r="X153">
        <f>Table1[[#This Row],[Profit]]/Table1[[#This Row],[Sales]]</f>
        <v>0.19033796296296296</v>
      </c>
      <c r="Y153" t="s">
        <v>93</v>
      </c>
      <c r="Z153" t="s">
        <v>31</v>
      </c>
      <c r="AA153">
        <v>5</v>
      </c>
      <c r="AB153" t="s">
        <v>32</v>
      </c>
    </row>
    <row r="154" spans="1:28" x14ac:dyDescent="0.35">
      <c r="A154" t="s">
        <v>4981</v>
      </c>
      <c r="B154" s="1">
        <v>46047</v>
      </c>
      <c r="C154" s="1" t="str">
        <f>TEXT(Table1[[#This Row],[Order_Date]],"yyyy")</f>
        <v>2026</v>
      </c>
      <c r="D154" s="3">
        <f>MONTH(Table1[[#This Row],[Order_Date]])</f>
        <v>1</v>
      </c>
      <c r="E154" t="str">
        <f>TEXT(Table1[[#This Row],[Order_Date]],"mmm")</f>
        <v>Jan</v>
      </c>
      <c r="F154" s="1">
        <v>46052</v>
      </c>
      <c r="G154">
        <f>(Table1[[#This Row],[Ship_Date]]-Table1[[#This Row],[Order_Date]])</f>
        <v>5</v>
      </c>
      <c r="H154" t="s">
        <v>1704</v>
      </c>
      <c r="I154" t="s">
        <v>4982</v>
      </c>
      <c r="J154" t="s">
        <v>24</v>
      </c>
      <c r="K154">
        <v>35</v>
      </c>
      <c r="L154" t="str">
        <f>IF(Table1[[#This Row],[Age]]&lt;=20,"Teen",IF(Table1[[#This Row],[Age]]&gt;=21 &amp; Table1[[#This Row],[Age]]&lt;=50,"Adult","Senior"))</f>
        <v>Senior</v>
      </c>
      <c r="M154" t="s">
        <v>101</v>
      </c>
      <c r="N154" t="s">
        <v>102</v>
      </c>
      <c r="O154" t="s">
        <v>27</v>
      </c>
      <c r="P154" t="s">
        <v>39</v>
      </c>
      <c r="Q154" t="s">
        <v>40</v>
      </c>
      <c r="R154">
        <v>1</v>
      </c>
      <c r="S154">
        <v>2500</v>
      </c>
      <c r="T154">
        <v>25</v>
      </c>
      <c r="U154">
        <v>1875</v>
      </c>
      <c r="V154" t="str">
        <f>IF(Table1[[#This Row],[Sales]]&lt;=10000,"Low",IF(Table1[[#This Row],[Sales]]&gt;=10000 &amp; Table1[[#This Row],[Sales]]&lt;=25000,"Medium","High"))</f>
        <v>Low</v>
      </c>
      <c r="W154">
        <v>322.08</v>
      </c>
      <c r="X154">
        <f>Table1[[#This Row],[Profit]]/Table1[[#This Row],[Sales]]</f>
        <v>0.17177599999999998</v>
      </c>
      <c r="Y154" t="s">
        <v>93</v>
      </c>
      <c r="Z154" t="s">
        <v>31</v>
      </c>
      <c r="AA154">
        <v>5</v>
      </c>
      <c r="AB154" t="s">
        <v>42</v>
      </c>
    </row>
    <row r="155" spans="1:28" x14ac:dyDescent="0.35">
      <c r="A155" t="s">
        <v>4997</v>
      </c>
      <c r="B155" s="1">
        <v>45674</v>
      </c>
      <c r="C155" s="1" t="str">
        <f>TEXT(Table1[[#This Row],[Order_Date]],"yyyy")</f>
        <v>2025</v>
      </c>
      <c r="D155" s="3">
        <f>MONTH(Table1[[#This Row],[Order_Date]])</f>
        <v>1</v>
      </c>
      <c r="E155" t="str">
        <f>TEXT(Table1[[#This Row],[Order_Date]],"mmm")</f>
        <v>Jan</v>
      </c>
      <c r="F155" s="1">
        <v>45676</v>
      </c>
      <c r="G155">
        <f>(Table1[[#This Row],[Ship_Date]]-Table1[[#This Row],[Order_Date]])</f>
        <v>2</v>
      </c>
      <c r="H155" t="s">
        <v>4998</v>
      </c>
      <c r="I155" t="s">
        <v>4999</v>
      </c>
      <c r="J155" t="s">
        <v>52</v>
      </c>
      <c r="K155">
        <v>54</v>
      </c>
      <c r="L155" t="str">
        <f>IF(Table1[[#This Row],[Age]]&lt;=20,"Teen",IF(Table1[[#This Row],[Age]]&gt;=21 &amp; Table1[[#This Row],[Age]]&lt;=50,"Adult","Senior"))</f>
        <v>Senior</v>
      </c>
      <c r="M155" t="s">
        <v>73</v>
      </c>
      <c r="N155" t="s">
        <v>26</v>
      </c>
      <c r="O155" t="s">
        <v>27</v>
      </c>
      <c r="P155" t="s">
        <v>28</v>
      </c>
      <c r="Q155" t="s">
        <v>65</v>
      </c>
      <c r="R155">
        <v>4</v>
      </c>
      <c r="S155">
        <v>30000</v>
      </c>
      <c r="T155">
        <v>20</v>
      </c>
      <c r="U155">
        <v>96000</v>
      </c>
      <c r="V155" t="str">
        <f>IF(Table1[[#This Row],[Sales]]&lt;=10000,"Low",IF(Table1[[#This Row],[Sales]]&gt;=10000 &amp; Table1[[#This Row],[Sales]]&lt;=25000,"Medium","High"))</f>
        <v>High</v>
      </c>
      <c r="W155">
        <v>41172.120000000003</v>
      </c>
      <c r="X155">
        <f>Table1[[#This Row],[Profit]]/Table1[[#This Row],[Sales]]</f>
        <v>0.42887625000000001</v>
      </c>
      <c r="Y155" t="s">
        <v>58</v>
      </c>
      <c r="Z155" t="s">
        <v>59</v>
      </c>
      <c r="AA155">
        <v>1</v>
      </c>
      <c r="AB155" t="s">
        <v>42</v>
      </c>
    </row>
    <row r="156" spans="1:28" x14ac:dyDescent="0.35">
      <c r="A156" t="s">
        <v>5000</v>
      </c>
      <c r="B156" s="1">
        <v>45676</v>
      </c>
      <c r="C156" s="1" t="str">
        <f>TEXT(Table1[[#This Row],[Order_Date]],"yyyy")</f>
        <v>2025</v>
      </c>
      <c r="D156" s="3">
        <f>MONTH(Table1[[#This Row],[Order_Date]])</f>
        <v>1</v>
      </c>
      <c r="E156" t="str">
        <f>TEXT(Table1[[#This Row],[Order_Date]],"mmm")</f>
        <v>Jan</v>
      </c>
      <c r="F156" s="1">
        <v>45683</v>
      </c>
      <c r="G156">
        <f>(Table1[[#This Row],[Ship_Date]]-Table1[[#This Row],[Order_Date]])</f>
        <v>7</v>
      </c>
      <c r="H156" t="s">
        <v>5001</v>
      </c>
      <c r="I156" t="s">
        <v>5002</v>
      </c>
      <c r="J156" t="s">
        <v>24</v>
      </c>
      <c r="K156">
        <v>41</v>
      </c>
      <c r="L156" t="str">
        <f>IF(Table1[[#This Row],[Age]]&lt;=20,"Teen",IF(Table1[[#This Row],[Age]]&gt;=21 &amp; Table1[[#This Row],[Age]]&lt;=50,"Adult","Senior"))</f>
        <v>Senior</v>
      </c>
      <c r="M156" t="s">
        <v>63</v>
      </c>
      <c r="N156" t="s">
        <v>64</v>
      </c>
      <c r="O156" t="s">
        <v>55</v>
      </c>
      <c r="P156" t="s">
        <v>47</v>
      </c>
      <c r="Q156" t="s">
        <v>185</v>
      </c>
      <c r="R156">
        <v>4</v>
      </c>
      <c r="S156">
        <v>4500</v>
      </c>
      <c r="T156">
        <v>0</v>
      </c>
      <c r="U156">
        <v>18000</v>
      </c>
      <c r="V156" t="str">
        <f>IF(Table1[[#This Row],[Sales]]&lt;=10000,"Low",IF(Table1[[#This Row],[Sales]]&gt;=10000 &amp; Table1[[#This Row],[Sales]]&lt;=25000,"Medium","High"))</f>
        <v>High</v>
      </c>
      <c r="W156">
        <v>4000.83</v>
      </c>
      <c r="X156">
        <f>Table1[[#This Row],[Profit]]/Table1[[#This Row],[Sales]]</f>
        <v>0.22226833333333332</v>
      </c>
      <c r="Y156" t="s">
        <v>93</v>
      </c>
      <c r="Z156" t="s">
        <v>41</v>
      </c>
      <c r="AA156">
        <v>4</v>
      </c>
      <c r="AB156" t="s">
        <v>42</v>
      </c>
    </row>
    <row r="157" spans="1:28" x14ac:dyDescent="0.35">
      <c r="A157" t="s">
        <v>5009</v>
      </c>
      <c r="B157" s="1">
        <v>46035</v>
      </c>
      <c r="C157" s="1" t="str">
        <f>TEXT(Table1[[#This Row],[Order_Date]],"yyyy")</f>
        <v>2026</v>
      </c>
      <c r="D157" s="3">
        <f>MONTH(Table1[[#This Row],[Order_Date]])</f>
        <v>1</v>
      </c>
      <c r="E157" t="str">
        <f>TEXT(Table1[[#This Row],[Order_Date]],"mmm")</f>
        <v>Jan</v>
      </c>
      <c r="F157" s="1">
        <v>46037</v>
      </c>
      <c r="G157">
        <f>(Table1[[#This Row],[Ship_Date]]-Table1[[#This Row],[Order_Date]])</f>
        <v>2</v>
      </c>
      <c r="H157" t="s">
        <v>5010</v>
      </c>
      <c r="I157" t="s">
        <v>5011</v>
      </c>
      <c r="J157" t="s">
        <v>24</v>
      </c>
      <c r="K157">
        <v>42</v>
      </c>
      <c r="L157" t="str">
        <f>IF(Table1[[#This Row],[Age]]&lt;=20,"Teen",IF(Table1[[#This Row],[Age]]&gt;=21 &amp; Table1[[#This Row],[Age]]&lt;=50,"Adult","Senior"))</f>
        <v>Senior</v>
      </c>
      <c r="M157" t="s">
        <v>25</v>
      </c>
      <c r="N157" t="s">
        <v>26</v>
      </c>
      <c r="O157" t="s">
        <v>27</v>
      </c>
      <c r="P157" t="s">
        <v>47</v>
      </c>
      <c r="Q157" t="s">
        <v>69</v>
      </c>
      <c r="R157">
        <v>7</v>
      </c>
      <c r="S157">
        <v>800</v>
      </c>
      <c r="T157">
        <v>0</v>
      </c>
      <c r="U157">
        <v>5600</v>
      </c>
      <c r="V157" t="str">
        <f>IF(Table1[[#This Row],[Sales]]&lt;=10000,"Low",IF(Table1[[#This Row],[Sales]]&gt;=10000 &amp; Table1[[#This Row],[Sales]]&lt;=25000,"Medium","High"))</f>
        <v>Low</v>
      </c>
      <c r="W157">
        <v>2451.4699999999998</v>
      </c>
      <c r="X157">
        <f>Table1[[#This Row],[Profit]]/Table1[[#This Row],[Sales]]</f>
        <v>0.43776249999999994</v>
      </c>
      <c r="Y157" t="s">
        <v>58</v>
      </c>
      <c r="Z157" t="s">
        <v>59</v>
      </c>
      <c r="AA157">
        <v>1</v>
      </c>
      <c r="AB157" t="s">
        <v>42</v>
      </c>
    </row>
    <row r="158" spans="1:28" x14ac:dyDescent="0.35">
      <c r="A158" t="s">
        <v>5026</v>
      </c>
      <c r="B158" s="1">
        <v>45658</v>
      </c>
      <c r="C158" s="1" t="str">
        <f>TEXT(Table1[[#This Row],[Order_Date]],"yyyy")</f>
        <v>2025</v>
      </c>
      <c r="D158" s="3">
        <f>MONTH(Table1[[#This Row],[Order_Date]])</f>
        <v>1</v>
      </c>
      <c r="E158" t="str">
        <f>TEXT(Table1[[#This Row],[Order_Date]],"mmm")</f>
        <v>Jan</v>
      </c>
      <c r="F158" s="1">
        <v>45662</v>
      </c>
      <c r="G158">
        <f>(Table1[[#This Row],[Ship_Date]]-Table1[[#This Row],[Order_Date]])</f>
        <v>4</v>
      </c>
      <c r="H158" t="s">
        <v>5027</v>
      </c>
      <c r="I158" t="s">
        <v>5028</v>
      </c>
      <c r="J158" t="s">
        <v>24</v>
      </c>
      <c r="K158">
        <v>19</v>
      </c>
      <c r="L158" t="str">
        <f>IF(Table1[[#This Row],[Age]]&lt;=20,"Teen",IF(Table1[[#This Row],[Age]]&gt;=21 &amp; Table1[[#This Row],[Age]]&lt;=50,"Adult","Senior"))</f>
        <v>Teen</v>
      </c>
      <c r="M158" t="s">
        <v>63</v>
      </c>
      <c r="N158" t="s">
        <v>64</v>
      </c>
      <c r="O158" t="s">
        <v>55</v>
      </c>
      <c r="P158" t="s">
        <v>56</v>
      </c>
      <c r="Q158" t="s">
        <v>57</v>
      </c>
      <c r="R158">
        <v>2</v>
      </c>
      <c r="S158">
        <v>60</v>
      </c>
      <c r="T158">
        <v>0</v>
      </c>
      <c r="U158">
        <v>120</v>
      </c>
      <c r="V158" t="str">
        <f>IF(Table1[[#This Row],[Sales]]&lt;=10000,"Low",IF(Table1[[#This Row],[Sales]]&gt;=10000 &amp; Table1[[#This Row],[Sales]]&lt;=25000,"Medium","High"))</f>
        <v>Low</v>
      </c>
      <c r="W158">
        <v>22.18</v>
      </c>
      <c r="X158">
        <f>Table1[[#This Row],[Profit]]/Table1[[#This Row],[Sales]]</f>
        <v>0.18483333333333332</v>
      </c>
      <c r="Y158" t="s">
        <v>93</v>
      </c>
      <c r="Z158" t="s">
        <v>31</v>
      </c>
      <c r="AA158">
        <v>3</v>
      </c>
      <c r="AB158" t="s">
        <v>42</v>
      </c>
    </row>
    <row r="159" spans="1:28" x14ac:dyDescent="0.35">
      <c r="A159" t="s">
        <v>5037</v>
      </c>
      <c r="B159" s="1">
        <v>45659</v>
      </c>
      <c r="C159" s="1" t="str">
        <f>TEXT(Table1[[#This Row],[Order_Date]],"yyyy")</f>
        <v>2025</v>
      </c>
      <c r="D159" s="3">
        <f>MONTH(Table1[[#This Row],[Order_Date]])</f>
        <v>1</v>
      </c>
      <c r="E159" t="str">
        <f>TEXT(Table1[[#This Row],[Order_Date]],"mmm")</f>
        <v>Jan</v>
      </c>
      <c r="F159" s="1">
        <v>45665</v>
      </c>
      <c r="G159">
        <f>(Table1[[#This Row],[Ship_Date]]-Table1[[#This Row],[Order_Date]])</f>
        <v>6</v>
      </c>
      <c r="H159" t="s">
        <v>3065</v>
      </c>
      <c r="I159" t="s">
        <v>5038</v>
      </c>
      <c r="J159" t="s">
        <v>24</v>
      </c>
      <c r="K159">
        <v>23</v>
      </c>
      <c r="L159" t="str">
        <f>IF(Table1[[#This Row],[Age]]&lt;=20,"Teen",IF(Table1[[#This Row],[Age]]&gt;=21 &amp; Table1[[#This Row],[Age]]&lt;=50,"Adult","Senior"))</f>
        <v>Senior</v>
      </c>
      <c r="M159" t="s">
        <v>91</v>
      </c>
      <c r="N159" t="s">
        <v>92</v>
      </c>
      <c r="O159" t="s">
        <v>55</v>
      </c>
      <c r="P159" t="s">
        <v>74</v>
      </c>
      <c r="Q159" t="s">
        <v>75</v>
      </c>
      <c r="R159">
        <v>8</v>
      </c>
      <c r="S159">
        <v>2000</v>
      </c>
      <c r="T159">
        <v>15</v>
      </c>
      <c r="U159">
        <v>13600</v>
      </c>
      <c r="V159" t="str">
        <f>IF(Table1[[#This Row],[Sales]]&lt;=10000,"Low",IF(Table1[[#This Row],[Sales]]&gt;=10000 &amp; Table1[[#This Row],[Sales]]&lt;=25000,"Medium","High"))</f>
        <v>High</v>
      </c>
      <c r="W159">
        <v>5482.4</v>
      </c>
      <c r="X159">
        <f>Table1[[#This Row],[Profit]]/Table1[[#This Row],[Sales]]</f>
        <v>0.40311764705882352</v>
      </c>
      <c r="Y159" t="s">
        <v>93</v>
      </c>
      <c r="Z159" t="s">
        <v>31</v>
      </c>
      <c r="AA159">
        <v>3</v>
      </c>
      <c r="AB159" t="s">
        <v>42</v>
      </c>
    </row>
    <row r="160" spans="1:28" x14ac:dyDescent="0.35">
      <c r="A160" t="s">
        <v>5124</v>
      </c>
      <c r="B160" s="1">
        <v>45666</v>
      </c>
      <c r="C160" s="1" t="str">
        <f>TEXT(Table1[[#This Row],[Order_Date]],"yyyy")</f>
        <v>2025</v>
      </c>
      <c r="D160" s="3">
        <f>MONTH(Table1[[#This Row],[Order_Date]])</f>
        <v>1</v>
      </c>
      <c r="E160" t="str">
        <f>TEXT(Table1[[#This Row],[Order_Date]],"mmm")</f>
        <v>Jan</v>
      </c>
      <c r="F160" s="1">
        <v>45667</v>
      </c>
      <c r="G160">
        <f>(Table1[[#This Row],[Ship_Date]]-Table1[[#This Row],[Order_Date]])</f>
        <v>1</v>
      </c>
      <c r="H160" t="s">
        <v>5125</v>
      </c>
      <c r="I160" t="s">
        <v>5126</v>
      </c>
      <c r="J160" t="s">
        <v>24</v>
      </c>
      <c r="K160">
        <v>62</v>
      </c>
      <c r="L160" t="str">
        <f>IF(Table1[[#This Row],[Age]]&lt;=20,"Teen",IF(Table1[[#This Row],[Age]]&gt;=21 &amp; Table1[[#This Row],[Age]]&lt;=50,"Adult","Senior"))</f>
        <v>Senior</v>
      </c>
      <c r="M160" t="s">
        <v>36</v>
      </c>
      <c r="N160" t="s">
        <v>37</v>
      </c>
      <c r="O160" t="s">
        <v>38</v>
      </c>
      <c r="P160" t="s">
        <v>28</v>
      </c>
      <c r="Q160" t="s">
        <v>29</v>
      </c>
      <c r="R160">
        <v>4</v>
      </c>
      <c r="S160">
        <v>15000</v>
      </c>
      <c r="T160">
        <v>20</v>
      </c>
      <c r="U160">
        <v>48000</v>
      </c>
      <c r="V160" t="str">
        <f>IF(Table1[[#This Row],[Sales]]&lt;=10000,"Low",IF(Table1[[#This Row],[Sales]]&gt;=10000 &amp; Table1[[#This Row],[Sales]]&lt;=25000,"Medium","High"))</f>
        <v>High</v>
      </c>
      <c r="W160">
        <v>14094.8</v>
      </c>
      <c r="X160">
        <f>Table1[[#This Row],[Profit]]/Table1[[#This Row],[Sales]]</f>
        <v>0.29364166666666663</v>
      </c>
      <c r="Y160" t="s">
        <v>93</v>
      </c>
      <c r="Z160" t="s">
        <v>59</v>
      </c>
      <c r="AA160">
        <v>3</v>
      </c>
      <c r="AB160" t="s">
        <v>42</v>
      </c>
    </row>
    <row r="161" spans="1:28" x14ac:dyDescent="0.35">
      <c r="A161" t="s">
        <v>5157</v>
      </c>
      <c r="B161" s="1">
        <v>45685</v>
      </c>
      <c r="C161" s="1" t="str">
        <f>TEXT(Table1[[#This Row],[Order_Date]],"yyyy")</f>
        <v>2025</v>
      </c>
      <c r="D161" s="3">
        <f>MONTH(Table1[[#This Row],[Order_Date]])</f>
        <v>1</v>
      </c>
      <c r="E161" t="str">
        <f>TEXT(Table1[[#This Row],[Order_Date]],"mmm")</f>
        <v>Jan</v>
      </c>
      <c r="F161" s="1">
        <v>45688</v>
      </c>
      <c r="G161">
        <f>(Table1[[#This Row],[Ship_Date]]-Table1[[#This Row],[Order_Date]])</f>
        <v>3</v>
      </c>
      <c r="H161" t="s">
        <v>4288</v>
      </c>
      <c r="I161" t="s">
        <v>5158</v>
      </c>
      <c r="J161" t="s">
        <v>52</v>
      </c>
      <c r="K161">
        <v>23</v>
      </c>
      <c r="L161" t="str">
        <f>IF(Table1[[#This Row],[Age]]&lt;=20,"Teen",IF(Table1[[#This Row],[Age]]&gt;=21 &amp; Table1[[#This Row],[Age]]&lt;=50,"Adult","Senior"))</f>
        <v>Senior</v>
      </c>
      <c r="M161" t="s">
        <v>63</v>
      </c>
      <c r="N161" t="s">
        <v>64</v>
      </c>
      <c r="O161" t="s">
        <v>55</v>
      </c>
      <c r="P161" t="s">
        <v>28</v>
      </c>
      <c r="Q161" t="s">
        <v>103</v>
      </c>
      <c r="R161">
        <v>1</v>
      </c>
      <c r="S161">
        <v>25000</v>
      </c>
      <c r="T161">
        <v>25</v>
      </c>
      <c r="U161">
        <v>18750</v>
      </c>
      <c r="V161" t="str">
        <f>IF(Table1[[#This Row],[Sales]]&lt;=10000,"Low",IF(Table1[[#This Row],[Sales]]&gt;=10000 &amp; Table1[[#This Row],[Sales]]&lt;=25000,"Medium","High"))</f>
        <v>High</v>
      </c>
      <c r="W161">
        <v>7074.51</v>
      </c>
      <c r="X161">
        <f>Table1[[#This Row],[Profit]]/Table1[[#This Row],[Sales]]</f>
        <v>0.37730720000000001</v>
      </c>
      <c r="Y161" t="s">
        <v>93</v>
      </c>
      <c r="Z161" t="s">
        <v>41</v>
      </c>
      <c r="AA161">
        <v>1</v>
      </c>
      <c r="AB161" t="s">
        <v>32</v>
      </c>
    </row>
    <row r="162" spans="1:28" x14ac:dyDescent="0.35">
      <c r="A162" t="s">
        <v>5179</v>
      </c>
      <c r="B162" s="1">
        <v>45674</v>
      </c>
      <c r="C162" s="1" t="str">
        <f>TEXT(Table1[[#This Row],[Order_Date]],"yyyy")</f>
        <v>2025</v>
      </c>
      <c r="D162" s="3">
        <f>MONTH(Table1[[#This Row],[Order_Date]])</f>
        <v>1</v>
      </c>
      <c r="E162" t="str">
        <f>TEXT(Table1[[#This Row],[Order_Date]],"mmm")</f>
        <v>Jan</v>
      </c>
      <c r="F162" s="1">
        <v>45680</v>
      </c>
      <c r="G162">
        <f>(Table1[[#This Row],[Ship_Date]]-Table1[[#This Row],[Order_Date]])</f>
        <v>6</v>
      </c>
      <c r="H162" t="s">
        <v>5180</v>
      </c>
      <c r="I162" t="s">
        <v>5181</v>
      </c>
      <c r="J162" t="s">
        <v>52</v>
      </c>
      <c r="K162">
        <v>21</v>
      </c>
      <c r="L162" t="str">
        <f>IF(Table1[[#This Row],[Age]]&lt;=20,"Teen",IF(Table1[[#This Row],[Age]]&gt;=21 &amp; Table1[[#This Row],[Age]]&lt;=50,"Adult","Senior"))</f>
        <v>Senior</v>
      </c>
      <c r="M162" t="s">
        <v>116</v>
      </c>
      <c r="N162" t="s">
        <v>117</v>
      </c>
      <c r="O162" t="s">
        <v>86</v>
      </c>
      <c r="P162" t="s">
        <v>28</v>
      </c>
      <c r="Q162" t="s">
        <v>29</v>
      </c>
      <c r="R162">
        <v>1</v>
      </c>
      <c r="S162">
        <v>15000</v>
      </c>
      <c r="T162">
        <v>25</v>
      </c>
      <c r="U162">
        <v>11250</v>
      </c>
      <c r="V162" t="str">
        <f>IF(Table1[[#This Row],[Sales]]&lt;=10000,"Low",IF(Table1[[#This Row],[Sales]]&gt;=10000 &amp; Table1[[#This Row],[Sales]]&lt;=25000,"Medium","High"))</f>
        <v>High</v>
      </c>
      <c r="W162">
        <v>4268.53</v>
      </c>
      <c r="X162">
        <f>Table1[[#This Row],[Profit]]/Table1[[#This Row],[Sales]]</f>
        <v>0.37942488888888887</v>
      </c>
      <c r="Y162" t="s">
        <v>58</v>
      </c>
      <c r="Z162" t="s">
        <v>41</v>
      </c>
      <c r="AA162">
        <v>5</v>
      </c>
      <c r="AB162" t="s">
        <v>42</v>
      </c>
    </row>
    <row r="163" spans="1:28" x14ac:dyDescent="0.35">
      <c r="A163" t="s">
        <v>5182</v>
      </c>
      <c r="B163" s="1">
        <v>46035</v>
      </c>
      <c r="C163" s="1" t="str">
        <f>TEXT(Table1[[#This Row],[Order_Date]],"yyyy")</f>
        <v>2026</v>
      </c>
      <c r="D163" s="3">
        <f>MONTH(Table1[[#This Row],[Order_Date]])</f>
        <v>1</v>
      </c>
      <c r="E163" t="str">
        <f>TEXT(Table1[[#This Row],[Order_Date]],"mmm")</f>
        <v>Jan</v>
      </c>
      <c r="F163" s="1">
        <v>46040</v>
      </c>
      <c r="G163">
        <f>(Table1[[#This Row],[Ship_Date]]-Table1[[#This Row],[Order_Date]])</f>
        <v>5</v>
      </c>
      <c r="H163" t="s">
        <v>5183</v>
      </c>
      <c r="I163" t="s">
        <v>5184</v>
      </c>
      <c r="J163" t="s">
        <v>24</v>
      </c>
      <c r="K163">
        <v>23</v>
      </c>
      <c r="L163" t="str">
        <f>IF(Table1[[#This Row],[Age]]&lt;=20,"Teen",IF(Table1[[#This Row],[Age]]&gt;=21 &amp; Table1[[#This Row],[Age]]&lt;=50,"Adult","Senior"))</f>
        <v>Senior</v>
      </c>
      <c r="M163" t="s">
        <v>25</v>
      </c>
      <c r="N163" t="s">
        <v>26</v>
      </c>
      <c r="O163" t="s">
        <v>27</v>
      </c>
      <c r="P163" t="s">
        <v>74</v>
      </c>
      <c r="Q163" t="s">
        <v>132</v>
      </c>
      <c r="R163">
        <v>4</v>
      </c>
      <c r="S163">
        <v>55000</v>
      </c>
      <c r="T163">
        <v>10</v>
      </c>
      <c r="U163">
        <v>198000</v>
      </c>
      <c r="V163" t="str">
        <f>IF(Table1[[#This Row],[Sales]]&lt;=10000,"Low",IF(Table1[[#This Row],[Sales]]&gt;=10000 &amp; Table1[[#This Row],[Sales]]&lt;=25000,"Medium","High"))</f>
        <v>High</v>
      </c>
      <c r="W163">
        <v>25414.44</v>
      </c>
      <c r="X163">
        <f>Table1[[#This Row],[Profit]]/Table1[[#This Row],[Sales]]</f>
        <v>0.12835575757575757</v>
      </c>
      <c r="Y163" t="s">
        <v>93</v>
      </c>
      <c r="Z163" t="s">
        <v>31</v>
      </c>
      <c r="AA163">
        <v>4</v>
      </c>
      <c r="AB163" t="s">
        <v>42</v>
      </c>
    </row>
    <row r="164" spans="1:28" x14ac:dyDescent="0.35">
      <c r="A164" t="s">
        <v>5215</v>
      </c>
      <c r="B164" s="1">
        <v>46031</v>
      </c>
      <c r="C164" s="1" t="str">
        <f>TEXT(Table1[[#This Row],[Order_Date]],"yyyy")</f>
        <v>2026</v>
      </c>
      <c r="D164" s="3">
        <f>MONTH(Table1[[#This Row],[Order_Date]])</f>
        <v>1</v>
      </c>
      <c r="E164" t="str">
        <f>TEXT(Table1[[#This Row],[Order_Date]],"mmm")</f>
        <v>Jan</v>
      </c>
      <c r="F164" s="1">
        <v>46033</v>
      </c>
      <c r="G164">
        <f>(Table1[[#This Row],[Ship_Date]]-Table1[[#This Row],[Order_Date]])</f>
        <v>2</v>
      </c>
      <c r="H164" t="s">
        <v>5216</v>
      </c>
      <c r="I164" t="s">
        <v>5217</v>
      </c>
      <c r="J164" t="s">
        <v>52</v>
      </c>
      <c r="K164">
        <v>50</v>
      </c>
      <c r="L164" t="str">
        <f>IF(Table1[[#This Row],[Age]]&lt;=20,"Teen",IF(Table1[[#This Row],[Age]]&gt;=21 &amp; Table1[[#This Row],[Age]]&lt;=50,"Adult","Senior"))</f>
        <v>Senior</v>
      </c>
      <c r="M164" t="s">
        <v>107</v>
      </c>
      <c r="N164" t="s">
        <v>108</v>
      </c>
      <c r="O164" t="s">
        <v>86</v>
      </c>
      <c r="P164" t="s">
        <v>28</v>
      </c>
      <c r="Q164" t="s">
        <v>192</v>
      </c>
      <c r="R164">
        <v>1</v>
      </c>
      <c r="S164">
        <v>7000</v>
      </c>
      <c r="T164">
        <v>10</v>
      </c>
      <c r="U164">
        <v>6300</v>
      </c>
      <c r="V164" t="str">
        <f>IF(Table1[[#This Row],[Sales]]&lt;=10000,"Low",IF(Table1[[#This Row],[Sales]]&gt;=10000 &amp; Table1[[#This Row],[Sales]]&lt;=25000,"Medium","High"))</f>
        <v>Low</v>
      </c>
      <c r="W164">
        <v>822.11</v>
      </c>
      <c r="X164">
        <f>Table1[[#This Row],[Profit]]/Table1[[#This Row],[Sales]]</f>
        <v>0.1304936507936508</v>
      </c>
      <c r="Y164" t="s">
        <v>93</v>
      </c>
      <c r="Z164" t="s">
        <v>31</v>
      </c>
      <c r="AA164">
        <v>4</v>
      </c>
      <c r="AB164" t="s">
        <v>42</v>
      </c>
    </row>
    <row r="165" spans="1:28" x14ac:dyDescent="0.35">
      <c r="A165" t="s">
        <v>5218</v>
      </c>
      <c r="B165" s="1">
        <v>46025</v>
      </c>
      <c r="C165" s="1" t="str">
        <f>TEXT(Table1[[#This Row],[Order_Date]],"yyyy")</f>
        <v>2026</v>
      </c>
      <c r="D165" s="3">
        <f>MONTH(Table1[[#This Row],[Order_Date]])</f>
        <v>1</v>
      </c>
      <c r="E165" t="str">
        <f>TEXT(Table1[[#This Row],[Order_Date]],"mmm")</f>
        <v>Jan</v>
      </c>
      <c r="F165" s="1">
        <v>46028</v>
      </c>
      <c r="G165">
        <f>(Table1[[#This Row],[Ship_Date]]-Table1[[#This Row],[Order_Date]])</f>
        <v>3</v>
      </c>
      <c r="H165" t="s">
        <v>5219</v>
      </c>
      <c r="I165" t="s">
        <v>5220</v>
      </c>
      <c r="J165" t="s">
        <v>24</v>
      </c>
      <c r="K165">
        <v>27</v>
      </c>
      <c r="L165" t="str">
        <f>IF(Table1[[#This Row],[Age]]&lt;=20,"Teen",IF(Table1[[#This Row],[Age]]&gt;=21 &amp; Table1[[#This Row],[Age]]&lt;=50,"Adult","Senior"))</f>
        <v>Senior</v>
      </c>
      <c r="M165" t="s">
        <v>107</v>
      </c>
      <c r="N165" t="s">
        <v>108</v>
      </c>
      <c r="O165" t="s">
        <v>86</v>
      </c>
      <c r="P165" t="s">
        <v>47</v>
      </c>
      <c r="Q165" t="s">
        <v>69</v>
      </c>
      <c r="R165">
        <v>7</v>
      </c>
      <c r="S165">
        <v>800</v>
      </c>
      <c r="T165">
        <v>15</v>
      </c>
      <c r="U165">
        <v>4760</v>
      </c>
      <c r="V165" t="str">
        <f>IF(Table1[[#This Row],[Sales]]&lt;=10000,"Low",IF(Table1[[#This Row],[Sales]]&gt;=10000 &amp; Table1[[#This Row],[Sales]]&lt;=25000,"Medium","High"))</f>
        <v>Low</v>
      </c>
      <c r="W165">
        <v>942.99</v>
      </c>
      <c r="X165">
        <f>Table1[[#This Row],[Profit]]/Table1[[#This Row],[Sales]]</f>
        <v>0.19810714285714287</v>
      </c>
      <c r="Y165" t="s">
        <v>58</v>
      </c>
      <c r="Z165" t="s">
        <v>59</v>
      </c>
      <c r="AA165">
        <v>5</v>
      </c>
      <c r="AB165" t="s">
        <v>42</v>
      </c>
    </row>
    <row r="166" spans="1:28" x14ac:dyDescent="0.35">
      <c r="A166" t="s">
        <v>5253</v>
      </c>
      <c r="B166" s="1">
        <v>45687</v>
      </c>
      <c r="C166" s="1" t="str">
        <f>TEXT(Table1[[#This Row],[Order_Date]],"yyyy")</f>
        <v>2025</v>
      </c>
      <c r="D166" s="3">
        <f>MONTH(Table1[[#This Row],[Order_Date]])</f>
        <v>1</v>
      </c>
      <c r="E166" t="str">
        <f>TEXT(Table1[[#This Row],[Order_Date]],"mmm")</f>
        <v>Jan</v>
      </c>
      <c r="F166" s="1">
        <v>45691</v>
      </c>
      <c r="G166">
        <f>(Table1[[#This Row],[Ship_Date]]-Table1[[#This Row],[Order_Date]])</f>
        <v>4</v>
      </c>
      <c r="H166" t="s">
        <v>5254</v>
      </c>
      <c r="I166" t="s">
        <v>5255</v>
      </c>
      <c r="J166" t="s">
        <v>52</v>
      </c>
      <c r="K166">
        <v>65</v>
      </c>
      <c r="L166" t="str">
        <f>IF(Table1[[#This Row],[Age]]&lt;=20,"Teen",IF(Table1[[#This Row],[Age]]&gt;=21 &amp; Table1[[#This Row],[Age]]&lt;=50,"Adult","Senior"))</f>
        <v>Senior</v>
      </c>
      <c r="M166" t="s">
        <v>107</v>
      </c>
      <c r="N166" t="s">
        <v>108</v>
      </c>
      <c r="O166" t="s">
        <v>86</v>
      </c>
      <c r="P166" t="s">
        <v>47</v>
      </c>
      <c r="Q166" t="s">
        <v>175</v>
      </c>
      <c r="R166">
        <v>8</v>
      </c>
      <c r="S166">
        <v>1200</v>
      </c>
      <c r="T166">
        <v>15</v>
      </c>
      <c r="U166">
        <v>8160</v>
      </c>
      <c r="V166" t="str">
        <f>IF(Table1[[#This Row],[Sales]]&lt;=10000,"Low",IF(Table1[[#This Row],[Sales]]&gt;=10000 &amp; Table1[[#This Row],[Sales]]&lt;=25000,"Medium","High"))</f>
        <v>Low</v>
      </c>
      <c r="W166">
        <v>954.39</v>
      </c>
      <c r="X166">
        <f>Table1[[#This Row],[Profit]]/Table1[[#This Row],[Sales]]</f>
        <v>0.11695955882352942</v>
      </c>
      <c r="Y166" t="s">
        <v>58</v>
      </c>
      <c r="Z166" t="s">
        <v>41</v>
      </c>
      <c r="AA166">
        <v>1</v>
      </c>
      <c r="AB166" t="s">
        <v>42</v>
      </c>
    </row>
    <row r="167" spans="1:28" x14ac:dyDescent="0.35">
      <c r="A167" t="s">
        <v>5262</v>
      </c>
      <c r="B167" s="1">
        <v>45685</v>
      </c>
      <c r="C167" s="1" t="str">
        <f>TEXT(Table1[[#This Row],[Order_Date]],"yyyy")</f>
        <v>2025</v>
      </c>
      <c r="D167" s="3">
        <f>MONTH(Table1[[#This Row],[Order_Date]])</f>
        <v>1</v>
      </c>
      <c r="E167" t="str">
        <f>TEXT(Table1[[#This Row],[Order_Date]],"mmm")</f>
        <v>Jan</v>
      </c>
      <c r="F167" s="1">
        <v>45686</v>
      </c>
      <c r="G167">
        <f>(Table1[[#This Row],[Ship_Date]]-Table1[[#This Row],[Order_Date]])</f>
        <v>1</v>
      </c>
      <c r="H167" t="s">
        <v>5263</v>
      </c>
      <c r="I167" t="s">
        <v>5264</v>
      </c>
      <c r="J167" t="s">
        <v>24</v>
      </c>
      <c r="K167">
        <v>59</v>
      </c>
      <c r="L167" t="str">
        <f>IF(Table1[[#This Row],[Age]]&lt;=20,"Teen",IF(Table1[[#This Row],[Age]]&gt;=21 &amp; Table1[[#This Row],[Age]]&lt;=50,"Adult","Senior"))</f>
        <v>Senior</v>
      </c>
      <c r="M167" t="s">
        <v>84</v>
      </c>
      <c r="N167" t="s">
        <v>85</v>
      </c>
      <c r="O167" t="s">
        <v>86</v>
      </c>
      <c r="P167" t="s">
        <v>56</v>
      </c>
      <c r="Q167" t="s">
        <v>168</v>
      </c>
      <c r="R167">
        <v>2</v>
      </c>
      <c r="S167">
        <v>1200</v>
      </c>
      <c r="T167">
        <v>0</v>
      </c>
      <c r="U167">
        <v>2400</v>
      </c>
      <c r="V167" t="str">
        <f>IF(Table1[[#This Row],[Sales]]&lt;=10000,"Low",IF(Table1[[#This Row],[Sales]]&gt;=10000 &amp; Table1[[#This Row],[Sales]]&lt;=25000,"Medium","High"))</f>
        <v>Low</v>
      </c>
      <c r="W167">
        <v>377.83</v>
      </c>
      <c r="X167">
        <f>Table1[[#This Row],[Profit]]/Table1[[#This Row],[Sales]]</f>
        <v>0.15742916666666665</v>
      </c>
      <c r="Y167" t="s">
        <v>30</v>
      </c>
      <c r="Z167" t="s">
        <v>59</v>
      </c>
      <c r="AA167">
        <v>3</v>
      </c>
      <c r="AB167" t="s">
        <v>42</v>
      </c>
    </row>
    <row r="168" spans="1:28" x14ac:dyDescent="0.35">
      <c r="A168" t="s">
        <v>5276</v>
      </c>
      <c r="B168" s="1">
        <v>45679</v>
      </c>
      <c r="C168" s="1" t="str">
        <f>TEXT(Table1[[#This Row],[Order_Date]],"yyyy")</f>
        <v>2025</v>
      </c>
      <c r="D168" s="3">
        <f>MONTH(Table1[[#This Row],[Order_Date]])</f>
        <v>1</v>
      </c>
      <c r="E168" t="str">
        <f>TEXT(Table1[[#This Row],[Order_Date]],"mmm")</f>
        <v>Jan</v>
      </c>
      <c r="F168" s="1">
        <v>45685</v>
      </c>
      <c r="G168">
        <f>(Table1[[#This Row],[Ship_Date]]-Table1[[#This Row],[Order_Date]])</f>
        <v>6</v>
      </c>
      <c r="H168" t="s">
        <v>5277</v>
      </c>
      <c r="I168" t="s">
        <v>5278</v>
      </c>
      <c r="J168" t="s">
        <v>24</v>
      </c>
      <c r="K168">
        <v>36</v>
      </c>
      <c r="L168" t="str">
        <f>IF(Table1[[#This Row],[Age]]&lt;=20,"Teen",IF(Table1[[#This Row],[Age]]&gt;=21 &amp; Table1[[#This Row],[Age]]&lt;=50,"Adult","Senior"))</f>
        <v>Senior</v>
      </c>
      <c r="M168" t="s">
        <v>91</v>
      </c>
      <c r="N168" t="s">
        <v>92</v>
      </c>
      <c r="O168" t="s">
        <v>55</v>
      </c>
      <c r="P168" t="s">
        <v>28</v>
      </c>
      <c r="Q168" t="s">
        <v>29</v>
      </c>
      <c r="R168">
        <v>3</v>
      </c>
      <c r="S168">
        <v>15000</v>
      </c>
      <c r="T168">
        <v>15</v>
      </c>
      <c r="U168">
        <v>38250</v>
      </c>
      <c r="V168" t="str">
        <f>IF(Table1[[#This Row],[Sales]]&lt;=10000,"Low",IF(Table1[[#This Row],[Sales]]&gt;=10000 &amp; Table1[[#This Row],[Sales]]&lt;=25000,"Medium","High"))</f>
        <v>High</v>
      </c>
      <c r="W168">
        <v>6032.19</v>
      </c>
      <c r="X168">
        <f>Table1[[#This Row],[Profit]]/Table1[[#This Row],[Sales]]</f>
        <v>0.15770431372549018</v>
      </c>
      <c r="Y168" t="s">
        <v>30</v>
      </c>
      <c r="Z168" t="s">
        <v>59</v>
      </c>
      <c r="AA168">
        <v>2</v>
      </c>
      <c r="AB168" t="s">
        <v>42</v>
      </c>
    </row>
    <row r="169" spans="1:28" x14ac:dyDescent="0.35">
      <c r="A169" t="s">
        <v>5340</v>
      </c>
      <c r="B169" s="1">
        <v>46025</v>
      </c>
      <c r="C169" s="1" t="str">
        <f>TEXT(Table1[[#This Row],[Order_Date]],"yyyy")</f>
        <v>2026</v>
      </c>
      <c r="D169" s="3">
        <f>MONTH(Table1[[#This Row],[Order_Date]])</f>
        <v>1</v>
      </c>
      <c r="E169" t="str">
        <f>TEXT(Table1[[#This Row],[Order_Date]],"mmm")</f>
        <v>Jan</v>
      </c>
      <c r="F169" s="1">
        <v>46031</v>
      </c>
      <c r="G169">
        <f>(Table1[[#This Row],[Ship_Date]]-Table1[[#This Row],[Order_Date]])</f>
        <v>6</v>
      </c>
      <c r="H169" t="s">
        <v>5341</v>
      </c>
      <c r="I169" t="s">
        <v>2754</v>
      </c>
      <c r="J169" t="s">
        <v>52</v>
      </c>
      <c r="K169">
        <v>43</v>
      </c>
      <c r="L169" t="str">
        <f>IF(Table1[[#This Row],[Age]]&lt;=20,"Teen",IF(Table1[[#This Row],[Age]]&gt;=21 &amp; Table1[[#This Row],[Age]]&lt;=50,"Adult","Senior"))</f>
        <v>Senior</v>
      </c>
      <c r="M169" t="s">
        <v>79</v>
      </c>
      <c r="N169" t="s">
        <v>80</v>
      </c>
      <c r="O169" t="s">
        <v>38</v>
      </c>
      <c r="P169" t="s">
        <v>28</v>
      </c>
      <c r="Q169" t="s">
        <v>103</v>
      </c>
      <c r="R169">
        <v>3</v>
      </c>
      <c r="S169">
        <v>25000</v>
      </c>
      <c r="T169">
        <v>10</v>
      </c>
      <c r="U169">
        <v>67500</v>
      </c>
      <c r="V169" t="str">
        <f>IF(Table1[[#This Row],[Sales]]&lt;=10000,"Low",IF(Table1[[#This Row],[Sales]]&gt;=10000 &amp; Table1[[#This Row],[Sales]]&lt;=25000,"Medium","High"))</f>
        <v>High</v>
      </c>
      <c r="W169">
        <v>23165.98</v>
      </c>
      <c r="X169">
        <f>Table1[[#This Row],[Profit]]/Table1[[#This Row],[Sales]]</f>
        <v>0.34319970370370367</v>
      </c>
      <c r="Y169" t="s">
        <v>58</v>
      </c>
      <c r="Z169" t="s">
        <v>59</v>
      </c>
      <c r="AA169">
        <v>2</v>
      </c>
      <c r="AB169" t="s">
        <v>42</v>
      </c>
    </row>
    <row r="170" spans="1:28" x14ac:dyDescent="0.35">
      <c r="A170" t="s">
        <v>5397</v>
      </c>
      <c r="B170" s="1">
        <v>46034</v>
      </c>
      <c r="C170" s="1" t="str">
        <f>TEXT(Table1[[#This Row],[Order_Date]],"yyyy")</f>
        <v>2026</v>
      </c>
      <c r="D170" s="3">
        <f>MONTH(Table1[[#This Row],[Order_Date]])</f>
        <v>1</v>
      </c>
      <c r="E170" t="str">
        <f>TEXT(Table1[[#This Row],[Order_Date]],"mmm")</f>
        <v>Jan</v>
      </c>
      <c r="F170" s="1">
        <v>46035</v>
      </c>
      <c r="G170">
        <f>(Table1[[#This Row],[Ship_Date]]-Table1[[#This Row],[Order_Date]])</f>
        <v>1</v>
      </c>
      <c r="H170" t="s">
        <v>5398</v>
      </c>
      <c r="I170" t="s">
        <v>5399</v>
      </c>
      <c r="J170" t="s">
        <v>52</v>
      </c>
      <c r="K170">
        <v>51</v>
      </c>
      <c r="L170" t="str">
        <f>IF(Table1[[#This Row],[Age]]&lt;=20,"Teen",IF(Table1[[#This Row],[Age]]&gt;=21 &amp; Table1[[#This Row],[Age]]&lt;=50,"Adult","Senior"))</f>
        <v>Senior</v>
      </c>
      <c r="M170" t="s">
        <v>53</v>
      </c>
      <c r="N170" t="s">
        <v>54</v>
      </c>
      <c r="O170" t="s">
        <v>55</v>
      </c>
      <c r="P170" t="s">
        <v>39</v>
      </c>
      <c r="Q170" t="s">
        <v>118</v>
      </c>
      <c r="R170">
        <v>1</v>
      </c>
      <c r="S170">
        <v>4000</v>
      </c>
      <c r="T170">
        <v>0</v>
      </c>
      <c r="U170">
        <v>4000</v>
      </c>
      <c r="V170" t="str">
        <f>IF(Table1[[#This Row],[Sales]]&lt;=10000,"Low",IF(Table1[[#This Row],[Sales]]&gt;=10000 &amp; Table1[[#This Row],[Sales]]&lt;=25000,"Medium","High"))</f>
        <v>Low</v>
      </c>
      <c r="W170">
        <v>1591.19</v>
      </c>
      <c r="X170">
        <f>Table1[[#This Row],[Profit]]/Table1[[#This Row],[Sales]]</f>
        <v>0.39779750000000003</v>
      </c>
      <c r="Y170" t="s">
        <v>93</v>
      </c>
      <c r="Z170" t="s">
        <v>41</v>
      </c>
      <c r="AA170">
        <v>4</v>
      </c>
      <c r="AB170" t="s">
        <v>42</v>
      </c>
    </row>
    <row r="171" spans="1:28" x14ac:dyDescent="0.35">
      <c r="A171" t="s">
        <v>5414</v>
      </c>
      <c r="B171" s="1">
        <v>45668</v>
      </c>
      <c r="C171" s="1" t="str">
        <f>TEXT(Table1[[#This Row],[Order_Date]],"yyyy")</f>
        <v>2025</v>
      </c>
      <c r="D171" s="3">
        <f>MONTH(Table1[[#This Row],[Order_Date]])</f>
        <v>1</v>
      </c>
      <c r="E171" t="str">
        <f>TEXT(Table1[[#This Row],[Order_Date]],"mmm")</f>
        <v>Jan</v>
      </c>
      <c r="F171" s="1">
        <v>45675</v>
      </c>
      <c r="G171">
        <f>(Table1[[#This Row],[Ship_Date]]-Table1[[#This Row],[Order_Date]])</f>
        <v>7</v>
      </c>
      <c r="H171" t="s">
        <v>5415</v>
      </c>
      <c r="I171" t="s">
        <v>5416</v>
      </c>
      <c r="J171" t="s">
        <v>52</v>
      </c>
      <c r="K171">
        <v>43</v>
      </c>
      <c r="L171" t="str">
        <f>IF(Table1[[#This Row],[Age]]&lt;=20,"Teen",IF(Table1[[#This Row],[Age]]&gt;=21 &amp; Table1[[#This Row],[Age]]&lt;=50,"Adult","Senior"))</f>
        <v>Senior</v>
      </c>
      <c r="M171" t="s">
        <v>116</v>
      </c>
      <c r="N171" t="s">
        <v>117</v>
      </c>
      <c r="O171" t="s">
        <v>86</v>
      </c>
      <c r="P171" t="s">
        <v>47</v>
      </c>
      <c r="Q171" t="s">
        <v>48</v>
      </c>
      <c r="R171">
        <v>1</v>
      </c>
      <c r="S171">
        <v>3500</v>
      </c>
      <c r="T171">
        <v>25</v>
      </c>
      <c r="U171">
        <v>2625</v>
      </c>
      <c r="V171" t="str">
        <f>IF(Table1[[#This Row],[Sales]]&lt;=10000,"Low",IF(Table1[[#This Row],[Sales]]&gt;=10000 &amp; Table1[[#This Row],[Sales]]&lt;=25000,"Medium","High"))</f>
        <v>Low</v>
      </c>
      <c r="W171">
        <v>596.19000000000005</v>
      </c>
      <c r="X171">
        <f>Table1[[#This Row],[Profit]]/Table1[[#This Row],[Sales]]</f>
        <v>0.22712000000000002</v>
      </c>
      <c r="Y171" t="s">
        <v>93</v>
      </c>
      <c r="Z171" t="s">
        <v>41</v>
      </c>
      <c r="AA171">
        <v>5</v>
      </c>
      <c r="AB171" t="s">
        <v>42</v>
      </c>
    </row>
    <row r="172" spans="1:28" x14ac:dyDescent="0.35">
      <c r="A172" t="s">
        <v>5420</v>
      </c>
      <c r="B172" s="1">
        <v>46049</v>
      </c>
      <c r="C172" s="1" t="str">
        <f>TEXT(Table1[[#This Row],[Order_Date]],"yyyy")</f>
        <v>2026</v>
      </c>
      <c r="D172" s="3">
        <f>MONTH(Table1[[#This Row],[Order_Date]])</f>
        <v>1</v>
      </c>
      <c r="E172" t="str">
        <f>TEXT(Table1[[#This Row],[Order_Date]],"mmm")</f>
        <v>Jan</v>
      </c>
      <c r="F172" s="1">
        <v>46056</v>
      </c>
      <c r="G172">
        <f>(Table1[[#This Row],[Ship_Date]]-Table1[[#This Row],[Order_Date]])</f>
        <v>7</v>
      </c>
      <c r="H172" t="s">
        <v>4900</v>
      </c>
      <c r="I172" t="s">
        <v>5421</v>
      </c>
      <c r="J172" t="s">
        <v>24</v>
      </c>
      <c r="K172">
        <v>43</v>
      </c>
      <c r="L172" t="str">
        <f>IF(Table1[[#This Row],[Age]]&lt;=20,"Teen",IF(Table1[[#This Row],[Age]]&gt;=21 &amp; Table1[[#This Row],[Age]]&lt;=50,"Adult","Senior"))</f>
        <v>Senior</v>
      </c>
      <c r="M172" t="s">
        <v>84</v>
      </c>
      <c r="N172" t="s">
        <v>85</v>
      </c>
      <c r="O172" t="s">
        <v>86</v>
      </c>
      <c r="P172" t="s">
        <v>39</v>
      </c>
      <c r="Q172" t="s">
        <v>40</v>
      </c>
      <c r="R172">
        <v>8</v>
      </c>
      <c r="S172">
        <v>2500</v>
      </c>
      <c r="T172">
        <v>5</v>
      </c>
      <c r="U172">
        <v>19000</v>
      </c>
      <c r="V172" t="str">
        <f>IF(Table1[[#This Row],[Sales]]&lt;=10000,"Low",IF(Table1[[#This Row],[Sales]]&gt;=10000 &amp; Table1[[#This Row],[Sales]]&lt;=25000,"Medium","High"))</f>
        <v>High</v>
      </c>
      <c r="W172">
        <v>2275.69</v>
      </c>
      <c r="X172">
        <f>Table1[[#This Row],[Profit]]/Table1[[#This Row],[Sales]]</f>
        <v>0.11977315789473685</v>
      </c>
      <c r="Y172" t="s">
        <v>58</v>
      </c>
      <c r="Z172" t="s">
        <v>41</v>
      </c>
      <c r="AA172">
        <v>5</v>
      </c>
      <c r="AB172" t="s">
        <v>42</v>
      </c>
    </row>
    <row r="173" spans="1:28" x14ac:dyDescent="0.35">
      <c r="A173" t="s">
        <v>5466</v>
      </c>
      <c r="B173" s="1">
        <v>45658</v>
      </c>
      <c r="C173" s="1" t="str">
        <f>TEXT(Table1[[#This Row],[Order_Date]],"yyyy")</f>
        <v>2025</v>
      </c>
      <c r="D173" s="3">
        <f>MONTH(Table1[[#This Row],[Order_Date]])</f>
        <v>1</v>
      </c>
      <c r="E173" t="str">
        <f>TEXT(Table1[[#This Row],[Order_Date]],"mmm")</f>
        <v>Jan</v>
      </c>
      <c r="F173" s="1">
        <v>45665</v>
      </c>
      <c r="G173">
        <f>(Table1[[#This Row],[Ship_Date]]-Table1[[#This Row],[Order_Date]])</f>
        <v>7</v>
      </c>
      <c r="H173" t="s">
        <v>412</v>
      </c>
      <c r="I173" t="s">
        <v>5467</v>
      </c>
      <c r="J173" t="s">
        <v>24</v>
      </c>
      <c r="K173">
        <v>26</v>
      </c>
      <c r="L173" t="str">
        <f>IF(Table1[[#This Row],[Age]]&lt;=20,"Teen",IF(Table1[[#This Row],[Age]]&gt;=21 &amp; Table1[[#This Row],[Age]]&lt;=50,"Adult","Senior"))</f>
        <v>Senior</v>
      </c>
      <c r="M173" t="s">
        <v>25</v>
      </c>
      <c r="N173" t="s">
        <v>26</v>
      </c>
      <c r="O173" t="s">
        <v>27</v>
      </c>
      <c r="P173" t="s">
        <v>28</v>
      </c>
      <c r="Q173" t="s">
        <v>311</v>
      </c>
      <c r="R173">
        <v>6</v>
      </c>
      <c r="S173">
        <v>5000</v>
      </c>
      <c r="T173">
        <v>5</v>
      </c>
      <c r="U173">
        <v>28500</v>
      </c>
      <c r="V173" t="str">
        <f>IF(Table1[[#This Row],[Sales]]&lt;=10000,"Low",IF(Table1[[#This Row],[Sales]]&gt;=10000 &amp; Table1[[#This Row],[Sales]]&lt;=25000,"Medium","High"))</f>
        <v>High</v>
      </c>
      <c r="W173">
        <v>4401.49</v>
      </c>
      <c r="X173">
        <f>Table1[[#This Row],[Profit]]/Table1[[#This Row],[Sales]]</f>
        <v>0.15443824561403507</v>
      </c>
      <c r="Y173" t="s">
        <v>30</v>
      </c>
      <c r="Z173" t="s">
        <v>31</v>
      </c>
      <c r="AA173">
        <v>3</v>
      </c>
      <c r="AB173" t="s">
        <v>32</v>
      </c>
    </row>
    <row r="174" spans="1:28" x14ac:dyDescent="0.35">
      <c r="A174" t="s">
        <v>5571</v>
      </c>
      <c r="B174" s="1">
        <v>45687</v>
      </c>
      <c r="C174" s="1" t="str">
        <f>TEXT(Table1[[#This Row],[Order_Date]],"yyyy")</f>
        <v>2025</v>
      </c>
      <c r="D174" s="3">
        <f>MONTH(Table1[[#This Row],[Order_Date]])</f>
        <v>1</v>
      </c>
      <c r="E174" t="str">
        <f>TEXT(Table1[[#This Row],[Order_Date]],"mmm")</f>
        <v>Jan</v>
      </c>
      <c r="F174" s="1">
        <v>45692</v>
      </c>
      <c r="G174">
        <f>(Table1[[#This Row],[Ship_Date]]-Table1[[#This Row],[Order_Date]])</f>
        <v>5</v>
      </c>
      <c r="H174" t="s">
        <v>5266</v>
      </c>
      <c r="I174" t="s">
        <v>5572</v>
      </c>
      <c r="J174" t="s">
        <v>24</v>
      </c>
      <c r="K174">
        <v>31</v>
      </c>
      <c r="L174" t="str">
        <f>IF(Table1[[#This Row],[Age]]&lt;=20,"Teen",IF(Table1[[#This Row],[Age]]&gt;=21 &amp; Table1[[#This Row],[Age]]&lt;=50,"Adult","Senior"))</f>
        <v>Senior</v>
      </c>
      <c r="M174" t="s">
        <v>91</v>
      </c>
      <c r="N174" t="s">
        <v>92</v>
      </c>
      <c r="O174" t="s">
        <v>55</v>
      </c>
      <c r="P174" t="s">
        <v>74</v>
      </c>
      <c r="Q174" t="s">
        <v>231</v>
      </c>
      <c r="R174">
        <v>2</v>
      </c>
      <c r="S174">
        <v>18000</v>
      </c>
      <c r="T174">
        <v>5</v>
      </c>
      <c r="U174">
        <v>34200</v>
      </c>
      <c r="V174" t="str">
        <f>IF(Table1[[#This Row],[Sales]]&lt;=10000,"Low",IF(Table1[[#This Row],[Sales]]&gt;=10000 &amp; Table1[[#This Row],[Sales]]&lt;=25000,"Medium","High"))</f>
        <v>High</v>
      </c>
      <c r="W174">
        <v>14687.33</v>
      </c>
      <c r="X174">
        <f>Table1[[#This Row],[Profit]]/Table1[[#This Row],[Sales]]</f>
        <v>0.42945409356725145</v>
      </c>
      <c r="Y174" t="s">
        <v>93</v>
      </c>
      <c r="Z174" t="s">
        <v>59</v>
      </c>
      <c r="AA174">
        <v>2</v>
      </c>
      <c r="AB174" t="s">
        <v>42</v>
      </c>
    </row>
    <row r="175" spans="1:28" x14ac:dyDescent="0.35">
      <c r="A175" t="s">
        <v>5585</v>
      </c>
      <c r="B175" s="1">
        <v>46032</v>
      </c>
      <c r="C175" s="1" t="str">
        <f>TEXT(Table1[[#This Row],[Order_Date]],"yyyy")</f>
        <v>2026</v>
      </c>
      <c r="D175" s="3">
        <f>MONTH(Table1[[#This Row],[Order_Date]])</f>
        <v>1</v>
      </c>
      <c r="E175" t="str">
        <f>TEXT(Table1[[#This Row],[Order_Date]],"mmm")</f>
        <v>Jan</v>
      </c>
      <c r="F175" s="1">
        <v>46033</v>
      </c>
      <c r="G175">
        <f>(Table1[[#This Row],[Ship_Date]]-Table1[[#This Row],[Order_Date]])</f>
        <v>1</v>
      </c>
      <c r="H175" t="s">
        <v>5586</v>
      </c>
      <c r="I175" t="s">
        <v>5587</v>
      </c>
      <c r="J175" t="s">
        <v>52</v>
      </c>
      <c r="K175">
        <v>21</v>
      </c>
      <c r="L175" t="str">
        <f>IF(Table1[[#This Row],[Age]]&lt;=20,"Teen",IF(Table1[[#This Row],[Age]]&gt;=21 &amp; Table1[[#This Row],[Age]]&lt;=50,"Adult","Senior"))</f>
        <v>Senior</v>
      </c>
      <c r="M175" t="s">
        <v>101</v>
      </c>
      <c r="N175" t="s">
        <v>102</v>
      </c>
      <c r="O175" t="s">
        <v>27</v>
      </c>
      <c r="P175" t="s">
        <v>56</v>
      </c>
      <c r="Q175" t="s">
        <v>212</v>
      </c>
      <c r="R175">
        <v>1</v>
      </c>
      <c r="S175">
        <v>300</v>
      </c>
      <c r="T175">
        <v>5</v>
      </c>
      <c r="U175">
        <v>285</v>
      </c>
      <c r="V175" t="str">
        <f>IF(Table1[[#This Row],[Sales]]&lt;=10000,"Low",IF(Table1[[#This Row],[Sales]]&gt;=10000 &amp; Table1[[#This Row],[Sales]]&lt;=25000,"Medium","High"))</f>
        <v>Low</v>
      </c>
      <c r="W175">
        <v>31.54</v>
      </c>
      <c r="X175">
        <f>Table1[[#This Row],[Profit]]/Table1[[#This Row],[Sales]]</f>
        <v>0.11066666666666666</v>
      </c>
      <c r="Y175" t="s">
        <v>30</v>
      </c>
      <c r="Z175" t="s">
        <v>31</v>
      </c>
      <c r="AA175">
        <v>4</v>
      </c>
      <c r="AB175" t="s">
        <v>42</v>
      </c>
    </row>
    <row r="176" spans="1:28" x14ac:dyDescent="0.35">
      <c r="A176" t="s">
        <v>5591</v>
      </c>
      <c r="B176" s="1">
        <v>46050</v>
      </c>
      <c r="C176" s="1" t="str">
        <f>TEXT(Table1[[#This Row],[Order_Date]],"yyyy")</f>
        <v>2026</v>
      </c>
      <c r="D176" s="3">
        <f>MONTH(Table1[[#This Row],[Order_Date]])</f>
        <v>1</v>
      </c>
      <c r="E176" t="str">
        <f>TEXT(Table1[[#This Row],[Order_Date]],"mmm")</f>
        <v>Jan</v>
      </c>
      <c r="F176" s="1">
        <v>46052</v>
      </c>
      <c r="G176">
        <f>(Table1[[#This Row],[Ship_Date]]-Table1[[#This Row],[Order_Date]])</f>
        <v>2</v>
      </c>
      <c r="H176" t="s">
        <v>5592</v>
      </c>
      <c r="I176" t="s">
        <v>5593</v>
      </c>
      <c r="J176" t="s">
        <v>52</v>
      </c>
      <c r="K176">
        <v>22</v>
      </c>
      <c r="L176" t="str">
        <f>IF(Table1[[#This Row],[Age]]&lt;=20,"Teen",IF(Table1[[#This Row],[Age]]&gt;=21 &amp; Table1[[#This Row],[Age]]&lt;=50,"Adult","Senior"))</f>
        <v>Senior</v>
      </c>
      <c r="M176" t="s">
        <v>101</v>
      </c>
      <c r="N176" t="s">
        <v>102</v>
      </c>
      <c r="O176" t="s">
        <v>27</v>
      </c>
      <c r="P176" t="s">
        <v>39</v>
      </c>
      <c r="Q176" t="s">
        <v>151</v>
      </c>
      <c r="R176">
        <v>1</v>
      </c>
      <c r="S176">
        <v>900</v>
      </c>
      <c r="T176">
        <v>0</v>
      </c>
      <c r="U176">
        <v>900</v>
      </c>
      <c r="V176" t="str">
        <f>IF(Table1[[#This Row],[Sales]]&lt;=10000,"Low",IF(Table1[[#This Row],[Sales]]&gt;=10000 &amp; Table1[[#This Row],[Sales]]&lt;=25000,"Medium","High"))</f>
        <v>Low</v>
      </c>
      <c r="W176">
        <v>287.05</v>
      </c>
      <c r="X176">
        <f>Table1[[#This Row],[Profit]]/Table1[[#This Row],[Sales]]</f>
        <v>0.31894444444444447</v>
      </c>
      <c r="Y176" t="s">
        <v>93</v>
      </c>
      <c r="Z176" t="s">
        <v>59</v>
      </c>
      <c r="AA176">
        <v>2</v>
      </c>
      <c r="AB176" t="s">
        <v>42</v>
      </c>
    </row>
    <row r="177" spans="1:28" x14ac:dyDescent="0.35">
      <c r="A177" t="s">
        <v>5613</v>
      </c>
      <c r="B177" s="1">
        <v>45685</v>
      </c>
      <c r="C177" s="1" t="str">
        <f>TEXT(Table1[[#This Row],[Order_Date]],"yyyy")</f>
        <v>2025</v>
      </c>
      <c r="D177" s="3">
        <f>MONTH(Table1[[#This Row],[Order_Date]])</f>
        <v>1</v>
      </c>
      <c r="E177" t="str">
        <f>TEXT(Table1[[#This Row],[Order_Date]],"mmm")</f>
        <v>Jan</v>
      </c>
      <c r="F177" s="1">
        <v>45687</v>
      </c>
      <c r="G177">
        <f>(Table1[[#This Row],[Ship_Date]]-Table1[[#This Row],[Order_Date]])</f>
        <v>2</v>
      </c>
      <c r="H177" t="s">
        <v>5614</v>
      </c>
      <c r="I177" t="s">
        <v>1402</v>
      </c>
      <c r="J177" t="s">
        <v>52</v>
      </c>
      <c r="K177">
        <v>34</v>
      </c>
      <c r="L177" t="str">
        <f>IF(Table1[[#This Row],[Age]]&lt;=20,"Teen",IF(Table1[[#This Row],[Age]]&gt;=21 &amp; Table1[[#This Row],[Age]]&lt;=50,"Adult","Senior"))</f>
        <v>Senior</v>
      </c>
      <c r="M177" t="s">
        <v>116</v>
      </c>
      <c r="N177" t="s">
        <v>117</v>
      </c>
      <c r="O177" t="s">
        <v>86</v>
      </c>
      <c r="P177" t="s">
        <v>28</v>
      </c>
      <c r="Q177" t="s">
        <v>103</v>
      </c>
      <c r="R177">
        <v>3</v>
      </c>
      <c r="S177">
        <v>25000</v>
      </c>
      <c r="T177">
        <v>10</v>
      </c>
      <c r="U177">
        <v>67500</v>
      </c>
      <c r="V177" t="str">
        <f>IF(Table1[[#This Row],[Sales]]&lt;=10000,"Low",IF(Table1[[#This Row],[Sales]]&gt;=10000 &amp; Table1[[#This Row],[Sales]]&lt;=25000,"Medium","High"))</f>
        <v>High</v>
      </c>
      <c r="W177">
        <v>24703.27</v>
      </c>
      <c r="X177">
        <f>Table1[[#This Row],[Profit]]/Table1[[#This Row],[Sales]]</f>
        <v>0.36597437037037039</v>
      </c>
      <c r="Y177" t="s">
        <v>30</v>
      </c>
      <c r="Z177" t="s">
        <v>59</v>
      </c>
      <c r="AA177">
        <v>2</v>
      </c>
      <c r="AB177" t="s">
        <v>42</v>
      </c>
    </row>
    <row r="178" spans="1:28" x14ac:dyDescent="0.35">
      <c r="A178" t="s">
        <v>5615</v>
      </c>
      <c r="B178" s="1">
        <v>46025</v>
      </c>
      <c r="C178" s="1" t="str">
        <f>TEXT(Table1[[#This Row],[Order_Date]],"yyyy")</f>
        <v>2026</v>
      </c>
      <c r="D178" s="3">
        <f>MONTH(Table1[[#This Row],[Order_Date]])</f>
        <v>1</v>
      </c>
      <c r="E178" t="str">
        <f>TEXT(Table1[[#This Row],[Order_Date]],"mmm")</f>
        <v>Jan</v>
      </c>
      <c r="F178" s="1">
        <v>46030</v>
      </c>
      <c r="G178">
        <f>(Table1[[#This Row],[Ship_Date]]-Table1[[#This Row],[Order_Date]])</f>
        <v>5</v>
      </c>
      <c r="H178" t="s">
        <v>5616</v>
      </c>
      <c r="I178" t="s">
        <v>5617</v>
      </c>
      <c r="J178" t="s">
        <v>52</v>
      </c>
      <c r="K178">
        <v>28</v>
      </c>
      <c r="L178" t="str">
        <f>IF(Table1[[#This Row],[Age]]&lt;=20,"Teen",IF(Table1[[#This Row],[Age]]&gt;=21 &amp; Table1[[#This Row],[Age]]&lt;=50,"Adult","Senior"))</f>
        <v>Senior</v>
      </c>
      <c r="M178" t="s">
        <v>79</v>
      </c>
      <c r="N178" t="s">
        <v>80</v>
      </c>
      <c r="O178" t="s">
        <v>38</v>
      </c>
      <c r="P178" t="s">
        <v>56</v>
      </c>
      <c r="Q178" t="s">
        <v>97</v>
      </c>
      <c r="R178">
        <v>3</v>
      </c>
      <c r="S178">
        <v>1500</v>
      </c>
      <c r="T178">
        <v>5</v>
      </c>
      <c r="U178">
        <v>4275</v>
      </c>
      <c r="V178" t="str">
        <f>IF(Table1[[#This Row],[Sales]]&lt;=10000,"Low",IF(Table1[[#This Row],[Sales]]&gt;=10000 &amp; Table1[[#This Row],[Sales]]&lt;=25000,"Medium","High"))</f>
        <v>Low</v>
      </c>
      <c r="W178">
        <v>845.06</v>
      </c>
      <c r="X178">
        <f>Table1[[#This Row],[Profit]]/Table1[[#This Row],[Sales]]</f>
        <v>0.19767485380116959</v>
      </c>
      <c r="Y178" t="s">
        <v>93</v>
      </c>
      <c r="Z178" t="s">
        <v>31</v>
      </c>
      <c r="AA178">
        <v>3</v>
      </c>
      <c r="AB178" t="s">
        <v>42</v>
      </c>
    </row>
    <row r="179" spans="1:28" x14ac:dyDescent="0.35">
      <c r="A179" t="s">
        <v>5750</v>
      </c>
      <c r="B179" s="1">
        <v>46038</v>
      </c>
      <c r="C179" s="1" t="str">
        <f>TEXT(Table1[[#This Row],[Order_Date]],"yyyy")</f>
        <v>2026</v>
      </c>
      <c r="D179" s="3">
        <f>MONTH(Table1[[#This Row],[Order_Date]])</f>
        <v>1</v>
      </c>
      <c r="E179" t="str">
        <f>TEXT(Table1[[#This Row],[Order_Date]],"mmm")</f>
        <v>Jan</v>
      </c>
      <c r="F179" s="1">
        <v>46042</v>
      </c>
      <c r="G179">
        <f>(Table1[[#This Row],[Ship_Date]]-Table1[[#This Row],[Order_Date]])</f>
        <v>4</v>
      </c>
      <c r="H179" t="s">
        <v>5751</v>
      </c>
      <c r="I179" t="s">
        <v>5752</v>
      </c>
      <c r="J179" t="s">
        <v>52</v>
      </c>
      <c r="K179">
        <v>47</v>
      </c>
      <c r="L179" t="str">
        <f>IF(Table1[[#This Row],[Age]]&lt;=20,"Teen",IF(Table1[[#This Row],[Age]]&gt;=21 &amp; Table1[[#This Row],[Age]]&lt;=50,"Adult","Senior"))</f>
        <v>Senior</v>
      </c>
      <c r="M179" t="s">
        <v>36</v>
      </c>
      <c r="N179" t="s">
        <v>37</v>
      </c>
      <c r="O179" t="s">
        <v>38</v>
      </c>
      <c r="P179" t="s">
        <v>39</v>
      </c>
      <c r="Q179" t="s">
        <v>87</v>
      </c>
      <c r="R179">
        <v>4</v>
      </c>
      <c r="S179">
        <v>3200</v>
      </c>
      <c r="T179">
        <v>5</v>
      </c>
      <c r="U179">
        <v>12160</v>
      </c>
      <c r="V179" t="str">
        <f>IF(Table1[[#This Row],[Sales]]&lt;=10000,"Low",IF(Table1[[#This Row],[Sales]]&gt;=10000 &amp; Table1[[#This Row],[Sales]]&lt;=25000,"Medium","High"))</f>
        <v>High</v>
      </c>
      <c r="W179">
        <v>4032.11</v>
      </c>
      <c r="X179">
        <f>Table1[[#This Row],[Profit]]/Table1[[#This Row],[Sales]]</f>
        <v>0.33158799342105266</v>
      </c>
      <c r="Y179" t="s">
        <v>30</v>
      </c>
      <c r="Z179" t="s">
        <v>59</v>
      </c>
      <c r="AA179">
        <v>4</v>
      </c>
      <c r="AB179" t="s">
        <v>32</v>
      </c>
    </row>
    <row r="180" spans="1:28" x14ac:dyDescent="0.35">
      <c r="A180" t="s">
        <v>5778</v>
      </c>
      <c r="B180" s="1">
        <v>45661</v>
      </c>
      <c r="C180" s="1" t="str">
        <f>TEXT(Table1[[#This Row],[Order_Date]],"yyyy")</f>
        <v>2025</v>
      </c>
      <c r="D180" s="3">
        <f>MONTH(Table1[[#This Row],[Order_Date]])</f>
        <v>1</v>
      </c>
      <c r="E180" t="str">
        <f>TEXT(Table1[[#This Row],[Order_Date]],"mmm")</f>
        <v>Jan</v>
      </c>
      <c r="F180" s="1">
        <v>45663</v>
      </c>
      <c r="G180">
        <f>(Table1[[#This Row],[Ship_Date]]-Table1[[#This Row],[Order_Date]])</f>
        <v>2</v>
      </c>
      <c r="H180" t="s">
        <v>5779</v>
      </c>
      <c r="I180" t="s">
        <v>5780</v>
      </c>
      <c r="J180" t="s">
        <v>24</v>
      </c>
      <c r="K180">
        <v>42</v>
      </c>
      <c r="L180" t="str">
        <f>IF(Table1[[#This Row],[Age]]&lt;=20,"Teen",IF(Table1[[#This Row],[Age]]&gt;=21 &amp; Table1[[#This Row],[Age]]&lt;=50,"Adult","Senior"))</f>
        <v>Senior</v>
      </c>
      <c r="M180" t="s">
        <v>53</v>
      </c>
      <c r="N180" t="s">
        <v>54</v>
      </c>
      <c r="O180" t="s">
        <v>55</v>
      </c>
      <c r="P180" t="s">
        <v>47</v>
      </c>
      <c r="Q180" t="s">
        <v>69</v>
      </c>
      <c r="R180">
        <v>6</v>
      </c>
      <c r="S180">
        <v>800</v>
      </c>
      <c r="T180">
        <v>25</v>
      </c>
      <c r="U180">
        <v>3600</v>
      </c>
      <c r="V180" t="str">
        <f>IF(Table1[[#This Row],[Sales]]&lt;=10000,"Low",IF(Table1[[#This Row],[Sales]]&gt;=10000 &amp; Table1[[#This Row],[Sales]]&lt;=25000,"Medium","High"))</f>
        <v>Low</v>
      </c>
      <c r="W180">
        <v>689.03</v>
      </c>
      <c r="X180">
        <f>Table1[[#This Row],[Profit]]/Table1[[#This Row],[Sales]]</f>
        <v>0.19139722222222222</v>
      </c>
      <c r="Y180" t="s">
        <v>30</v>
      </c>
      <c r="Z180" t="s">
        <v>59</v>
      </c>
      <c r="AA180">
        <v>5</v>
      </c>
      <c r="AB180" t="s">
        <v>42</v>
      </c>
    </row>
    <row r="181" spans="1:28" x14ac:dyDescent="0.35">
      <c r="A181" t="s">
        <v>5819</v>
      </c>
      <c r="B181" s="1">
        <v>46050</v>
      </c>
      <c r="C181" s="1" t="str">
        <f>TEXT(Table1[[#This Row],[Order_Date]],"yyyy")</f>
        <v>2026</v>
      </c>
      <c r="D181" s="3">
        <f>MONTH(Table1[[#This Row],[Order_Date]])</f>
        <v>1</v>
      </c>
      <c r="E181" t="str">
        <f>TEXT(Table1[[#This Row],[Order_Date]],"mmm")</f>
        <v>Jan</v>
      </c>
      <c r="F181" s="1">
        <v>46053</v>
      </c>
      <c r="G181">
        <f>(Table1[[#This Row],[Ship_Date]]-Table1[[#This Row],[Order_Date]])</f>
        <v>3</v>
      </c>
      <c r="H181" t="s">
        <v>5820</v>
      </c>
      <c r="I181" t="s">
        <v>5821</v>
      </c>
      <c r="J181" t="s">
        <v>52</v>
      </c>
      <c r="K181">
        <v>42</v>
      </c>
      <c r="L181" t="str">
        <f>IF(Table1[[#This Row],[Age]]&lt;=20,"Teen",IF(Table1[[#This Row],[Age]]&gt;=21 &amp; Table1[[#This Row],[Age]]&lt;=50,"Adult","Senior"))</f>
        <v>Senior</v>
      </c>
      <c r="M181" t="s">
        <v>53</v>
      </c>
      <c r="N181" t="s">
        <v>54</v>
      </c>
      <c r="O181" t="s">
        <v>55</v>
      </c>
      <c r="P181" t="s">
        <v>74</v>
      </c>
      <c r="Q181" t="s">
        <v>75</v>
      </c>
      <c r="R181">
        <v>8</v>
      </c>
      <c r="S181">
        <v>2000</v>
      </c>
      <c r="T181">
        <v>10</v>
      </c>
      <c r="U181">
        <v>14400</v>
      </c>
      <c r="V181" t="str">
        <f>IF(Table1[[#This Row],[Sales]]&lt;=10000,"Low",IF(Table1[[#This Row],[Sales]]&gt;=10000 &amp; Table1[[#This Row],[Sales]]&lt;=25000,"Medium","High"))</f>
        <v>High</v>
      </c>
      <c r="W181">
        <v>3555.49</v>
      </c>
      <c r="X181">
        <f>Table1[[#This Row],[Profit]]/Table1[[#This Row],[Sales]]</f>
        <v>0.24690902777777776</v>
      </c>
      <c r="Y181" t="s">
        <v>93</v>
      </c>
      <c r="Z181" t="s">
        <v>31</v>
      </c>
      <c r="AA181">
        <v>2</v>
      </c>
      <c r="AB181" t="s">
        <v>42</v>
      </c>
    </row>
    <row r="182" spans="1:28" x14ac:dyDescent="0.35">
      <c r="A182" t="s">
        <v>5825</v>
      </c>
      <c r="B182" s="1">
        <v>45668</v>
      </c>
      <c r="C182" s="1" t="str">
        <f>TEXT(Table1[[#This Row],[Order_Date]],"yyyy")</f>
        <v>2025</v>
      </c>
      <c r="D182" s="3">
        <f>MONTH(Table1[[#This Row],[Order_Date]])</f>
        <v>1</v>
      </c>
      <c r="E182" t="str">
        <f>TEXT(Table1[[#This Row],[Order_Date]],"mmm")</f>
        <v>Jan</v>
      </c>
      <c r="F182" s="1">
        <v>45672</v>
      </c>
      <c r="G182">
        <f>(Table1[[#This Row],[Ship_Date]]-Table1[[#This Row],[Order_Date]])</f>
        <v>4</v>
      </c>
      <c r="H182" t="s">
        <v>5826</v>
      </c>
      <c r="I182" t="s">
        <v>5827</v>
      </c>
      <c r="J182" t="s">
        <v>52</v>
      </c>
      <c r="K182">
        <v>45</v>
      </c>
      <c r="L182" t="str">
        <f>IF(Table1[[#This Row],[Age]]&lt;=20,"Teen",IF(Table1[[#This Row],[Age]]&gt;=21 &amp; Table1[[#This Row],[Age]]&lt;=50,"Adult","Senior"))</f>
        <v>Senior</v>
      </c>
      <c r="M182" t="s">
        <v>107</v>
      </c>
      <c r="N182" t="s">
        <v>108</v>
      </c>
      <c r="O182" t="s">
        <v>86</v>
      </c>
      <c r="P182" t="s">
        <v>39</v>
      </c>
      <c r="Q182" t="s">
        <v>253</v>
      </c>
      <c r="R182">
        <v>1</v>
      </c>
      <c r="S182">
        <v>1200</v>
      </c>
      <c r="T182">
        <v>25</v>
      </c>
      <c r="U182">
        <v>900</v>
      </c>
      <c r="V182" t="str">
        <f>IF(Table1[[#This Row],[Sales]]&lt;=10000,"Low",IF(Table1[[#This Row],[Sales]]&gt;=10000 &amp; Table1[[#This Row],[Sales]]&lt;=25000,"Medium","High"))</f>
        <v>Low</v>
      </c>
      <c r="W182">
        <v>238.57</v>
      </c>
      <c r="X182">
        <f>Table1[[#This Row],[Profit]]/Table1[[#This Row],[Sales]]</f>
        <v>0.26507777777777775</v>
      </c>
      <c r="Y182" t="s">
        <v>93</v>
      </c>
      <c r="Z182" t="s">
        <v>31</v>
      </c>
      <c r="AA182">
        <v>3</v>
      </c>
      <c r="AB182" t="s">
        <v>42</v>
      </c>
    </row>
    <row r="183" spans="1:28" x14ac:dyDescent="0.35">
      <c r="A183" t="s">
        <v>5837</v>
      </c>
      <c r="B183" s="1">
        <v>45680</v>
      </c>
      <c r="C183" s="1" t="str">
        <f>TEXT(Table1[[#This Row],[Order_Date]],"yyyy")</f>
        <v>2025</v>
      </c>
      <c r="D183" s="3">
        <f>MONTH(Table1[[#This Row],[Order_Date]])</f>
        <v>1</v>
      </c>
      <c r="E183" t="str">
        <f>TEXT(Table1[[#This Row],[Order_Date]],"mmm")</f>
        <v>Jan</v>
      </c>
      <c r="F183" s="1">
        <v>45686</v>
      </c>
      <c r="G183">
        <f>(Table1[[#This Row],[Ship_Date]]-Table1[[#This Row],[Order_Date]])</f>
        <v>6</v>
      </c>
      <c r="H183" t="s">
        <v>3187</v>
      </c>
      <c r="I183" t="s">
        <v>5838</v>
      </c>
      <c r="J183" t="s">
        <v>24</v>
      </c>
      <c r="K183">
        <v>64</v>
      </c>
      <c r="L183" t="str">
        <f>IF(Table1[[#This Row],[Age]]&lt;=20,"Teen",IF(Table1[[#This Row],[Age]]&gt;=21 &amp; Table1[[#This Row],[Age]]&lt;=50,"Adult","Senior"))</f>
        <v>Senior</v>
      </c>
      <c r="M183" t="s">
        <v>107</v>
      </c>
      <c r="N183" t="s">
        <v>108</v>
      </c>
      <c r="O183" t="s">
        <v>86</v>
      </c>
      <c r="P183" t="s">
        <v>47</v>
      </c>
      <c r="Q183" t="s">
        <v>48</v>
      </c>
      <c r="R183">
        <v>3</v>
      </c>
      <c r="S183">
        <v>3500</v>
      </c>
      <c r="T183">
        <v>25</v>
      </c>
      <c r="U183">
        <v>7875</v>
      </c>
      <c r="V183" t="str">
        <f>IF(Table1[[#This Row],[Sales]]&lt;=10000,"Low",IF(Table1[[#This Row],[Sales]]&gt;=10000 &amp; Table1[[#This Row],[Sales]]&lt;=25000,"Medium","High"))</f>
        <v>Low</v>
      </c>
      <c r="W183">
        <v>1495.73</v>
      </c>
      <c r="X183">
        <f>Table1[[#This Row],[Profit]]/Table1[[#This Row],[Sales]]</f>
        <v>0.18993396825396824</v>
      </c>
      <c r="Y183" t="s">
        <v>93</v>
      </c>
      <c r="Z183" t="s">
        <v>31</v>
      </c>
      <c r="AA183">
        <v>1</v>
      </c>
      <c r="AB183" t="s">
        <v>42</v>
      </c>
    </row>
    <row r="184" spans="1:28" x14ac:dyDescent="0.35">
      <c r="A184" t="s">
        <v>5869</v>
      </c>
      <c r="B184" s="1">
        <v>45681</v>
      </c>
      <c r="C184" s="1" t="str">
        <f>TEXT(Table1[[#This Row],[Order_Date]],"yyyy")</f>
        <v>2025</v>
      </c>
      <c r="D184" s="3">
        <f>MONTH(Table1[[#This Row],[Order_Date]])</f>
        <v>1</v>
      </c>
      <c r="E184" t="str">
        <f>TEXT(Table1[[#This Row],[Order_Date]],"mmm")</f>
        <v>Jan</v>
      </c>
      <c r="F184" s="1">
        <v>45687</v>
      </c>
      <c r="G184">
        <f>(Table1[[#This Row],[Ship_Date]]-Table1[[#This Row],[Order_Date]])</f>
        <v>6</v>
      </c>
      <c r="H184" t="s">
        <v>5870</v>
      </c>
      <c r="I184" t="s">
        <v>5871</v>
      </c>
      <c r="J184" t="s">
        <v>24</v>
      </c>
      <c r="K184">
        <v>36</v>
      </c>
      <c r="L184" t="str">
        <f>IF(Table1[[#This Row],[Age]]&lt;=20,"Teen",IF(Table1[[#This Row],[Age]]&gt;=21 &amp; Table1[[#This Row],[Age]]&lt;=50,"Adult","Senior"))</f>
        <v>Senior</v>
      </c>
      <c r="M184" t="s">
        <v>79</v>
      </c>
      <c r="N184" t="s">
        <v>80</v>
      </c>
      <c r="O184" t="s">
        <v>38</v>
      </c>
      <c r="P184" t="s">
        <v>47</v>
      </c>
      <c r="Q184" t="s">
        <v>185</v>
      </c>
      <c r="R184">
        <v>7</v>
      </c>
      <c r="S184">
        <v>4500</v>
      </c>
      <c r="T184">
        <v>25</v>
      </c>
      <c r="U184">
        <v>23625</v>
      </c>
      <c r="V184" t="str">
        <f>IF(Table1[[#This Row],[Sales]]&lt;=10000,"Low",IF(Table1[[#This Row],[Sales]]&gt;=10000 &amp; Table1[[#This Row],[Sales]]&lt;=25000,"Medium","High"))</f>
        <v>High</v>
      </c>
      <c r="W184">
        <v>8003.6</v>
      </c>
      <c r="X184">
        <f>Table1[[#This Row],[Profit]]/Table1[[#This Row],[Sales]]</f>
        <v>0.33877671957671956</v>
      </c>
      <c r="Y184" t="s">
        <v>58</v>
      </c>
      <c r="Z184" t="s">
        <v>41</v>
      </c>
      <c r="AA184">
        <v>2</v>
      </c>
      <c r="AB184" t="s">
        <v>42</v>
      </c>
    </row>
    <row r="185" spans="1:28" x14ac:dyDescent="0.35">
      <c r="A185" t="s">
        <v>5930</v>
      </c>
      <c r="B185" s="1">
        <v>45659</v>
      </c>
      <c r="C185" s="1" t="str">
        <f>TEXT(Table1[[#This Row],[Order_Date]],"yyyy")</f>
        <v>2025</v>
      </c>
      <c r="D185" s="3">
        <f>MONTH(Table1[[#This Row],[Order_Date]])</f>
        <v>1</v>
      </c>
      <c r="E185" t="str">
        <f>TEXT(Table1[[#This Row],[Order_Date]],"mmm")</f>
        <v>Jan</v>
      </c>
      <c r="F185" s="1">
        <v>45665</v>
      </c>
      <c r="G185">
        <f>(Table1[[#This Row],[Ship_Date]]-Table1[[#This Row],[Order_Date]])</f>
        <v>6</v>
      </c>
      <c r="H185" t="s">
        <v>5931</v>
      </c>
      <c r="I185" t="s">
        <v>5932</v>
      </c>
      <c r="J185" t="s">
        <v>52</v>
      </c>
      <c r="K185">
        <v>57</v>
      </c>
      <c r="L185" t="str">
        <f>IF(Table1[[#This Row],[Age]]&lt;=20,"Teen",IF(Table1[[#This Row],[Age]]&gt;=21 &amp; Table1[[#This Row],[Age]]&lt;=50,"Adult","Senior"))</f>
        <v>Senior</v>
      </c>
      <c r="M185" t="s">
        <v>107</v>
      </c>
      <c r="N185" t="s">
        <v>108</v>
      </c>
      <c r="O185" t="s">
        <v>86</v>
      </c>
      <c r="P185" t="s">
        <v>56</v>
      </c>
      <c r="Q185" t="s">
        <v>168</v>
      </c>
      <c r="R185">
        <v>5</v>
      </c>
      <c r="S185">
        <v>1200</v>
      </c>
      <c r="T185">
        <v>5</v>
      </c>
      <c r="U185">
        <v>5700</v>
      </c>
      <c r="V185" t="str">
        <f>IF(Table1[[#This Row],[Sales]]&lt;=10000,"Low",IF(Table1[[#This Row],[Sales]]&gt;=10000 &amp; Table1[[#This Row],[Sales]]&lt;=25000,"Medium","High"))</f>
        <v>Low</v>
      </c>
      <c r="W185">
        <v>2067.2399999999998</v>
      </c>
      <c r="X185">
        <f>Table1[[#This Row],[Profit]]/Table1[[#This Row],[Sales]]</f>
        <v>0.36267368421052626</v>
      </c>
      <c r="Y185" t="s">
        <v>30</v>
      </c>
      <c r="Z185" t="s">
        <v>31</v>
      </c>
      <c r="AA185">
        <v>2</v>
      </c>
      <c r="AB185" t="s">
        <v>42</v>
      </c>
    </row>
    <row r="186" spans="1:28" x14ac:dyDescent="0.35">
      <c r="A186" t="s">
        <v>5963</v>
      </c>
      <c r="B186" s="1">
        <v>46030</v>
      </c>
      <c r="C186" s="1" t="str">
        <f>TEXT(Table1[[#This Row],[Order_Date]],"yyyy")</f>
        <v>2026</v>
      </c>
      <c r="D186" s="3">
        <f>MONTH(Table1[[#This Row],[Order_Date]])</f>
        <v>1</v>
      </c>
      <c r="E186" t="str">
        <f>TEXT(Table1[[#This Row],[Order_Date]],"mmm")</f>
        <v>Jan</v>
      </c>
      <c r="F186" s="1">
        <v>46032</v>
      </c>
      <c r="G186">
        <f>(Table1[[#This Row],[Ship_Date]]-Table1[[#This Row],[Order_Date]])</f>
        <v>2</v>
      </c>
      <c r="H186" t="s">
        <v>5964</v>
      </c>
      <c r="I186" t="s">
        <v>5965</v>
      </c>
      <c r="J186" t="s">
        <v>24</v>
      </c>
      <c r="K186">
        <v>18</v>
      </c>
      <c r="L186" t="str">
        <f>IF(Table1[[#This Row],[Age]]&lt;=20,"Teen",IF(Table1[[#This Row],[Age]]&gt;=21 &amp; Table1[[#This Row],[Age]]&lt;=50,"Adult","Senior"))</f>
        <v>Teen</v>
      </c>
      <c r="M186" t="s">
        <v>46</v>
      </c>
      <c r="N186" t="s">
        <v>46</v>
      </c>
      <c r="O186" t="s">
        <v>38</v>
      </c>
      <c r="P186" t="s">
        <v>47</v>
      </c>
      <c r="Q186" t="s">
        <v>69</v>
      </c>
      <c r="R186">
        <v>6</v>
      </c>
      <c r="S186">
        <v>800</v>
      </c>
      <c r="T186">
        <v>15</v>
      </c>
      <c r="U186">
        <v>4080</v>
      </c>
      <c r="V186" t="str">
        <f>IF(Table1[[#This Row],[Sales]]&lt;=10000,"Low",IF(Table1[[#This Row],[Sales]]&gt;=10000 &amp; Table1[[#This Row],[Sales]]&lt;=25000,"Medium","High"))</f>
        <v>Low</v>
      </c>
      <c r="W186">
        <v>1041.28</v>
      </c>
      <c r="X186">
        <f>Table1[[#This Row],[Profit]]/Table1[[#This Row],[Sales]]</f>
        <v>0.2552156862745098</v>
      </c>
      <c r="Y186" t="s">
        <v>30</v>
      </c>
      <c r="Z186" t="s">
        <v>41</v>
      </c>
      <c r="AA186">
        <v>1</v>
      </c>
      <c r="AB186" t="s">
        <v>42</v>
      </c>
    </row>
    <row r="187" spans="1:28" x14ac:dyDescent="0.35">
      <c r="A187" t="s">
        <v>5966</v>
      </c>
      <c r="B187" s="1">
        <v>46035</v>
      </c>
      <c r="C187" s="1" t="str">
        <f>TEXT(Table1[[#This Row],[Order_Date]],"yyyy")</f>
        <v>2026</v>
      </c>
      <c r="D187" s="3">
        <f>MONTH(Table1[[#This Row],[Order_Date]])</f>
        <v>1</v>
      </c>
      <c r="E187" t="str">
        <f>TEXT(Table1[[#This Row],[Order_Date]],"mmm")</f>
        <v>Jan</v>
      </c>
      <c r="F187" s="1">
        <v>46037</v>
      </c>
      <c r="G187">
        <f>(Table1[[#This Row],[Ship_Date]]-Table1[[#This Row],[Order_Date]])</f>
        <v>2</v>
      </c>
      <c r="H187" t="s">
        <v>5967</v>
      </c>
      <c r="I187" t="s">
        <v>5968</v>
      </c>
      <c r="J187" t="s">
        <v>24</v>
      </c>
      <c r="K187">
        <v>52</v>
      </c>
      <c r="L187" t="str">
        <f>IF(Table1[[#This Row],[Age]]&lt;=20,"Teen",IF(Table1[[#This Row],[Age]]&gt;=21 &amp; Table1[[#This Row],[Age]]&lt;=50,"Adult","Senior"))</f>
        <v>Senior</v>
      </c>
      <c r="M187" t="s">
        <v>116</v>
      </c>
      <c r="N187" t="s">
        <v>117</v>
      </c>
      <c r="O187" t="s">
        <v>86</v>
      </c>
      <c r="P187" t="s">
        <v>74</v>
      </c>
      <c r="Q187" t="s">
        <v>132</v>
      </c>
      <c r="R187">
        <v>5</v>
      </c>
      <c r="S187">
        <v>55000</v>
      </c>
      <c r="T187">
        <v>0</v>
      </c>
      <c r="U187">
        <v>275000</v>
      </c>
      <c r="V187" t="str">
        <f>IF(Table1[[#This Row],[Sales]]&lt;=10000,"Low",IF(Table1[[#This Row],[Sales]]&gt;=10000 &amp; Table1[[#This Row],[Sales]]&lt;=25000,"Medium","High"))</f>
        <v>High</v>
      </c>
      <c r="W187">
        <v>63876.76</v>
      </c>
      <c r="X187">
        <f>Table1[[#This Row],[Profit]]/Table1[[#This Row],[Sales]]</f>
        <v>0.23227912727272729</v>
      </c>
      <c r="Y187" t="s">
        <v>93</v>
      </c>
      <c r="Z187" t="s">
        <v>41</v>
      </c>
      <c r="AA187">
        <v>3</v>
      </c>
      <c r="AB187" t="s">
        <v>42</v>
      </c>
    </row>
    <row r="188" spans="1:28" x14ac:dyDescent="0.35">
      <c r="A188" t="s">
        <v>5980</v>
      </c>
      <c r="B188" s="1">
        <v>45676</v>
      </c>
      <c r="C188" s="1" t="str">
        <f>TEXT(Table1[[#This Row],[Order_Date]],"yyyy")</f>
        <v>2025</v>
      </c>
      <c r="D188" s="3">
        <f>MONTH(Table1[[#This Row],[Order_Date]])</f>
        <v>1</v>
      </c>
      <c r="E188" t="str">
        <f>TEXT(Table1[[#This Row],[Order_Date]],"mmm")</f>
        <v>Jan</v>
      </c>
      <c r="F188" s="1">
        <v>45682</v>
      </c>
      <c r="G188">
        <f>(Table1[[#This Row],[Ship_Date]]-Table1[[#This Row],[Order_Date]])</f>
        <v>6</v>
      </c>
      <c r="H188" t="s">
        <v>5981</v>
      </c>
      <c r="I188" t="s">
        <v>5982</v>
      </c>
      <c r="J188" t="s">
        <v>52</v>
      </c>
      <c r="K188">
        <v>56</v>
      </c>
      <c r="L188" t="str">
        <f>IF(Table1[[#This Row],[Age]]&lt;=20,"Teen",IF(Table1[[#This Row],[Age]]&gt;=21 &amp; Table1[[#This Row],[Age]]&lt;=50,"Adult","Senior"))</f>
        <v>Senior</v>
      </c>
      <c r="M188" t="s">
        <v>46</v>
      </c>
      <c r="N188" t="s">
        <v>46</v>
      </c>
      <c r="O188" t="s">
        <v>38</v>
      </c>
      <c r="P188" t="s">
        <v>39</v>
      </c>
      <c r="Q188" t="s">
        <v>40</v>
      </c>
      <c r="R188">
        <v>5</v>
      </c>
      <c r="S188">
        <v>2500</v>
      </c>
      <c r="T188">
        <v>10</v>
      </c>
      <c r="U188">
        <v>11250</v>
      </c>
      <c r="V188" t="str">
        <f>IF(Table1[[#This Row],[Sales]]&lt;=10000,"Low",IF(Table1[[#This Row],[Sales]]&gt;=10000 &amp; Table1[[#This Row],[Sales]]&lt;=25000,"Medium","High"))</f>
        <v>High</v>
      </c>
      <c r="W188">
        <v>1542.91</v>
      </c>
      <c r="X188">
        <f>Table1[[#This Row],[Profit]]/Table1[[#This Row],[Sales]]</f>
        <v>0.13714755555555555</v>
      </c>
      <c r="Y188" t="s">
        <v>58</v>
      </c>
      <c r="Z188" t="s">
        <v>59</v>
      </c>
      <c r="AA188">
        <v>5</v>
      </c>
      <c r="AB188" t="s">
        <v>42</v>
      </c>
    </row>
    <row r="189" spans="1:28" x14ac:dyDescent="0.35">
      <c r="A189" t="s">
        <v>5991</v>
      </c>
      <c r="B189" s="1">
        <v>45683</v>
      </c>
      <c r="C189" s="1" t="str">
        <f>TEXT(Table1[[#This Row],[Order_Date]],"yyyy")</f>
        <v>2025</v>
      </c>
      <c r="D189" s="3">
        <f>MONTH(Table1[[#This Row],[Order_Date]])</f>
        <v>1</v>
      </c>
      <c r="E189" t="str">
        <f>TEXT(Table1[[#This Row],[Order_Date]],"mmm")</f>
        <v>Jan</v>
      </c>
      <c r="F189" s="1">
        <v>45688</v>
      </c>
      <c r="G189">
        <f>(Table1[[#This Row],[Ship_Date]]-Table1[[#This Row],[Order_Date]])</f>
        <v>5</v>
      </c>
      <c r="H189" t="s">
        <v>5992</v>
      </c>
      <c r="I189" t="s">
        <v>5993</v>
      </c>
      <c r="J189" t="s">
        <v>52</v>
      </c>
      <c r="K189">
        <v>35</v>
      </c>
      <c r="L189" t="str">
        <f>IF(Table1[[#This Row],[Age]]&lt;=20,"Teen",IF(Table1[[#This Row],[Age]]&gt;=21 &amp; Table1[[#This Row],[Age]]&lt;=50,"Adult","Senior"))</f>
        <v>Senior</v>
      </c>
      <c r="M189" t="s">
        <v>25</v>
      </c>
      <c r="N189" t="s">
        <v>26</v>
      </c>
      <c r="O189" t="s">
        <v>27</v>
      </c>
      <c r="P189" t="s">
        <v>56</v>
      </c>
      <c r="Q189" t="s">
        <v>212</v>
      </c>
      <c r="R189">
        <v>3</v>
      </c>
      <c r="S189">
        <v>300</v>
      </c>
      <c r="T189">
        <v>10</v>
      </c>
      <c r="U189">
        <v>810</v>
      </c>
      <c r="V189" t="str">
        <f>IF(Table1[[#This Row],[Sales]]&lt;=10000,"Low",IF(Table1[[#This Row],[Sales]]&gt;=10000 &amp; Table1[[#This Row],[Sales]]&lt;=25000,"Medium","High"))</f>
        <v>Low</v>
      </c>
      <c r="W189">
        <v>136.93</v>
      </c>
      <c r="X189">
        <f>Table1[[#This Row],[Profit]]/Table1[[#This Row],[Sales]]</f>
        <v>0.16904938271604938</v>
      </c>
      <c r="Y189" t="s">
        <v>58</v>
      </c>
      <c r="Z189" t="s">
        <v>31</v>
      </c>
      <c r="AA189">
        <v>1</v>
      </c>
      <c r="AB189" t="s">
        <v>42</v>
      </c>
    </row>
    <row r="190" spans="1:28" x14ac:dyDescent="0.35">
      <c r="A190" t="s">
        <v>6017</v>
      </c>
      <c r="B190" s="1">
        <v>46042</v>
      </c>
      <c r="C190" s="1" t="str">
        <f>TEXT(Table1[[#This Row],[Order_Date]],"yyyy")</f>
        <v>2026</v>
      </c>
      <c r="D190" s="3">
        <f>MONTH(Table1[[#This Row],[Order_Date]])</f>
        <v>1</v>
      </c>
      <c r="E190" t="str">
        <f>TEXT(Table1[[#This Row],[Order_Date]],"mmm")</f>
        <v>Jan</v>
      </c>
      <c r="F190" s="1">
        <v>46043</v>
      </c>
      <c r="G190">
        <f>(Table1[[#This Row],[Ship_Date]]-Table1[[#This Row],[Order_Date]])</f>
        <v>1</v>
      </c>
      <c r="H190" t="s">
        <v>1523</v>
      </c>
      <c r="I190" t="s">
        <v>6018</v>
      </c>
      <c r="J190" t="s">
        <v>24</v>
      </c>
      <c r="K190">
        <v>59</v>
      </c>
      <c r="L190" t="str">
        <f>IF(Table1[[#This Row],[Age]]&lt;=20,"Teen",IF(Table1[[#This Row],[Age]]&gt;=21 &amp; Table1[[#This Row],[Age]]&lt;=50,"Adult","Senior"))</f>
        <v>Senior</v>
      </c>
      <c r="M190" t="s">
        <v>73</v>
      </c>
      <c r="N190" t="s">
        <v>26</v>
      </c>
      <c r="O190" t="s">
        <v>27</v>
      </c>
      <c r="P190" t="s">
        <v>28</v>
      </c>
      <c r="Q190" t="s">
        <v>65</v>
      </c>
      <c r="R190">
        <v>4</v>
      </c>
      <c r="S190">
        <v>30000</v>
      </c>
      <c r="T190">
        <v>15</v>
      </c>
      <c r="U190">
        <v>102000</v>
      </c>
      <c r="V190" t="str">
        <f>IF(Table1[[#This Row],[Sales]]&lt;=10000,"Low",IF(Table1[[#This Row],[Sales]]&gt;=10000 &amp; Table1[[#This Row],[Sales]]&lt;=25000,"Medium","High"))</f>
        <v>High</v>
      </c>
      <c r="W190">
        <v>24330.23</v>
      </c>
      <c r="X190">
        <f>Table1[[#This Row],[Profit]]/Table1[[#This Row],[Sales]]</f>
        <v>0.23853166666666667</v>
      </c>
      <c r="Y190" t="s">
        <v>93</v>
      </c>
      <c r="Z190" t="s">
        <v>31</v>
      </c>
      <c r="AA190">
        <v>1</v>
      </c>
      <c r="AB190" t="s">
        <v>42</v>
      </c>
    </row>
    <row r="191" spans="1:28" x14ac:dyDescent="0.35">
      <c r="A191" t="s">
        <v>6024</v>
      </c>
      <c r="B191" s="1">
        <v>45675</v>
      </c>
      <c r="C191" s="1" t="str">
        <f>TEXT(Table1[[#This Row],[Order_Date]],"yyyy")</f>
        <v>2025</v>
      </c>
      <c r="D191" s="3">
        <f>MONTH(Table1[[#This Row],[Order_Date]])</f>
        <v>1</v>
      </c>
      <c r="E191" t="str">
        <f>TEXT(Table1[[#This Row],[Order_Date]],"mmm")</f>
        <v>Jan</v>
      </c>
      <c r="F191" s="1">
        <v>45676</v>
      </c>
      <c r="G191">
        <f>(Table1[[#This Row],[Ship_Date]]-Table1[[#This Row],[Order_Date]])</f>
        <v>1</v>
      </c>
      <c r="H191" t="s">
        <v>6025</v>
      </c>
      <c r="I191" t="s">
        <v>6026</v>
      </c>
      <c r="J191" t="s">
        <v>52</v>
      </c>
      <c r="K191">
        <v>64</v>
      </c>
      <c r="L191" t="str">
        <f>IF(Table1[[#This Row],[Age]]&lt;=20,"Teen",IF(Table1[[#This Row],[Age]]&gt;=21 &amp; Table1[[#This Row],[Age]]&lt;=50,"Adult","Senior"))</f>
        <v>Senior</v>
      </c>
      <c r="M191" t="s">
        <v>73</v>
      </c>
      <c r="N191" t="s">
        <v>26</v>
      </c>
      <c r="O191" t="s">
        <v>27</v>
      </c>
      <c r="P191" t="s">
        <v>28</v>
      </c>
      <c r="Q191" t="s">
        <v>29</v>
      </c>
      <c r="R191">
        <v>2</v>
      </c>
      <c r="S191">
        <v>15000</v>
      </c>
      <c r="T191">
        <v>15</v>
      </c>
      <c r="U191">
        <v>25500</v>
      </c>
      <c r="V191" t="str">
        <f>IF(Table1[[#This Row],[Sales]]&lt;=10000,"Low",IF(Table1[[#This Row],[Sales]]&gt;=10000 &amp; Table1[[#This Row],[Sales]]&lt;=25000,"Medium","High"))</f>
        <v>High</v>
      </c>
      <c r="W191">
        <v>5665.81</v>
      </c>
      <c r="X191">
        <f>Table1[[#This Row],[Profit]]/Table1[[#This Row],[Sales]]</f>
        <v>0.22218862745098042</v>
      </c>
      <c r="Y191" t="s">
        <v>58</v>
      </c>
      <c r="Z191" t="s">
        <v>31</v>
      </c>
      <c r="AA191">
        <v>4</v>
      </c>
      <c r="AB191" t="s">
        <v>42</v>
      </c>
    </row>
    <row r="192" spans="1:28" x14ac:dyDescent="0.35">
      <c r="A192" t="s">
        <v>6067</v>
      </c>
      <c r="B192" s="1">
        <v>45686</v>
      </c>
      <c r="C192" s="1" t="str">
        <f>TEXT(Table1[[#This Row],[Order_Date]],"yyyy")</f>
        <v>2025</v>
      </c>
      <c r="D192" s="3">
        <f>MONTH(Table1[[#This Row],[Order_Date]])</f>
        <v>1</v>
      </c>
      <c r="E192" t="str">
        <f>TEXT(Table1[[#This Row],[Order_Date]],"mmm")</f>
        <v>Jan</v>
      </c>
      <c r="F192" s="1">
        <v>45692</v>
      </c>
      <c r="G192">
        <f>(Table1[[#This Row],[Ship_Date]]-Table1[[#This Row],[Order_Date]])</f>
        <v>6</v>
      </c>
      <c r="H192" t="s">
        <v>6022</v>
      </c>
      <c r="I192" t="s">
        <v>6068</v>
      </c>
      <c r="J192" t="s">
        <v>24</v>
      </c>
      <c r="K192">
        <v>56</v>
      </c>
      <c r="L192" t="str">
        <f>IF(Table1[[#This Row],[Age]]&lt;=20,"Teen",IF(Table1[[#This Row],[Age]]&gt;=21 &amp; Table1[[#This Row],[Age]]&lt;=50,"Adult","Senior"))</f>
        <v>Senior</v>
      </c>
      <c r="M192" t="s">
        <v>73</v>
      </c>
      <c r="N192" t="s">
        <v>26</v>
      </c>
      <c r="O192" t="s">
        <v>27</v>
      </c>
      <c r="P192" t="s">
        <v>47</v>
      </c>
      <c r="Q192" t="s">
        <v>69</v>
      </c>
      <c r="R192">
        <v>8</v>
      </c>
      <c r="S192">
        <v>800</v>
      </c>
      <c r="T192">
        <v>20</v>
      </c>
      <c r="U192">
        <v>5120</v>
      </c>
      <c r="V192" t="str">
        <f>IF(Table1[[#This Row],[Sales]]&lt;=10000,"Low",IF(Table1[[#This Row],[Sales]]&gt;=10000 &amp; Table1[[#This Row],[Sales]]&lt;=25000,"Medium","High"))</f>
        <v>Low</v>
      </c>
      <c r="W192">
        <v>910.49</v>
      </c>
      <c r="X192">
        <f>Table1[[#This Row],[Profit]]/Table1[[#This Row],[Sales]]</f>
        <v>0.17783007812500001</v>
      </c>
      <c r="Y192" t="s">
        <v>30</v>
      </c>
      <c r="Z192" t="s">
        <v>31</v>
      </c>
      <c r="AA192">
        <v>3</v>
      </c>
      <c r="AB192" t="s">
        <v>42</v>
      </c>
    </row>
    <row r="193" spans="1:28" x14ac:dyDescent="0.35">
      <c r="A193" t="s">
        <v>6189</v>
      </c>
      <c r="B193" s="1">
        <v>45681</v>
      </c>
      <c r="C193" s="1" t="str">
        <f>TEXT(Table1[[#This Row],[Order_Date]],"yyyy")</f>
        <v>2025</v>
      </c>
      <c r="D193" s="3">
        <f>MONTH(Table1[[#This Row],[Order_Date]])</f>
        <v>1</v>
      </c>
      <c r="E193" t="str">
        <f>TEXT(Table1[[#This Row],[Order_Date]],"mmm")</f>
        <v>Jan</v>
      </c>
      <c r="F193" s="1">
        <v>45683</v>
      </c>
      <c r="G193">
        <f>(Table1[[#This Row],[Ship_Date]]-Table1[[#This Row],[Order_Date]])</f>
        <v>2</v>
      </c>
      <c r="H193" t="s">
        <v>1235</v>
      </c>
      <c r="I193" t="s">
        <v>6190</v>
      </c>
      <c r="J193" t="s">
        <v>24</v>
      </c>
      <c r="K193">
        <v>48</v>
      </c>
      <c r="L193" t="str">
        <f>IF(Table1[[#This Row],[Age]]&lt;=20,"Teen",IF(Table1[[#This Row],[Age]]&gt;=21 &amp; Table1[[#This Row],[Age]]&lt;=50,"Adult","Senior"))</f>
        <v>Senior</v>
      </c>
      <c r="M193" t="s">
        <v>46</v>
      </c>
      <c r="N193" t="s">
        <v>46</v>
      </c>
      <c r="O193" t="s">
        <v>38</v>
      </c>
      <c r="P193" t="s">
        <v>47</v>
      </c>
      <c r="Q193" t="s">
        <v>69</v>
      </c>
      <c r="R193">
        <v>2</v>
      </c>
      <c r="S193">
        <v>800</v>
      </c>
      <c r="T193">
        <v>15</v>
      </c>
      <c r="U193">
        <v>1360</v>
      </c>
      <c r="V193" t="str">
        <f>IF(Table1[[#This Row],[Sales]]&lt;=10000,"Low",IF(Table1[[#This Row],[Sales]]&gt;=10000 &amp; Table1[[#This Row],[Sales]]&lt;=25000,"Medium","High"))</f>
        <v>Low</v>
      </c>
      <c r="W193">
        <v>225.35</v>
      </c>
      <c r="X193">
        <f>Table1[[#This Row],[Profit]]/Table1[[#This Row],[Sales]]</f>
        <v>0.16569852941176469</v>
      </c>
      <c r="Y193" t="s">
        <v>93</v>
      </c>
      <c r="Z193" t="s">
        <v>41</v>
      </c>
      <c r="AA193">
        <v>4</v>
      </c>
      <c r="AB193" t="s">
        <v>42</v>
      </c>
    </row>
    <row r="194" spans="1:28" x14ac:dyDescent="0.35">
      <c r="A194" t="s">
        <v>6201</v>
      </c>
      <c r="B194" s="1">
        <v>46049</v>
      </c>
      <c r="C194" s="1" t="str">
        <f>TEXT(Table1[[#This Row],[Order_Date]],"yyyy")</f>
        <v>2026</v>
      </c>
      <c r="D194" s="3">
        <f>MONTH(Table1[[#This Row],[Order_Date]])</f>
        <v>1</v>
      </c>
      <c r="E194" t="str">
        <f>TEXT(Table1[[#This Row],[Order_Date]],"mmm")</f>
        <v>Jan</v>
      </c>
      <c r="F194" s="1">
        <v>46053</v>
      </c>
      <c r="G194">
        <f>(Table1[[#This Row],[Ship_Date]]-Table1[[#This Row],[Order_Date]])</f>
        <v>4</v>
      </c>
      <c r="H194" t="s">
        <v>6202</v>
      </c>
      <c r="I194" t="s">
        <v>6203</v>
      </c>
      <c r="J194" t="s">
        <v>52</v>
      </c>
      <c r="K194">
        <v>27</v>
      </c>
      <c r="L194" t="str">
        <f>IF(Table1[[#This Row],[Age]]&lt;=20,"Teen",IF(Table1[[#This Row],[Age]]&gt;=21 &amp; Table1[[#This Row],[Age]]&lt;=50,"Adult","Senior"))</f>
        <v>Senior</v>
      </c>
      <c r="M194" t="s">
        <v>46</v>
      </c>
      <c r="N194" t="s">
        <v>46</v>
      </c>
      <c r="O194" t="s">
        <v>38</v>
      </c>
      <c r="P194" t="s">
        <v>47</v>
      </c>
      <c r="Q194" t="s">
        <v>175</v>
      </c>
      <c r="R194">
        <v>8</v>
      </c>
      <c r="S194">
        <v>1200</v>
      </c>
      <c r="T194">
        <v>15</v>
      </c>
      <c r="U194">
        <v>8160</v>
      </c>
      <c r="V194" t="str">
        <f>IF(Table1[[#This Row],[Sales]]&lt;=10000,"Low",IF(Table1[[#This Row],[Sales]]&gt;=10000 &amp; Table1[[#This Row],[Sales]]&lt;=25000,"Medium","High"))</f>
        <v>Low</v>
      </c>
      <c r="W194">
        <v>2825.52</v>
      </c>
      <c r="X194">
        <f>Table1[[#This Row],[Profit]]/Table1[[#This Row],[Sales]]</f>
        <v>0.34626470588235292</v>
      </c>
      <c r="Y194" t="s">
        <v>58</v>
      </c>
      <c r="Z194" t="s">
        <v>59</v>
      </c>
      <c r="AA194">
        <v>5</v>
      </c>
      <c r="AB194" t="s">
        <v>42</v>
      </c>
    </row>
    <row r="195" spans="1:28" x14ac:dyDescent="0.35">
      <c r="A195" t="s">
        <v>6225</v>
      </c>
      <c r="B195" s="1">
        <v>46023</v>
      </c>
      <c r="C195" s="1" t="str">
        <f>TEXT(Table1[[#This Row],[Order_Date]],"yyyy")</f>
        <v>2026</v>
      </c>
      <c r="D195" s="3">
        <f>MONTH(Table1[[#This Row],[Order_Date]])</f>
        <v>1</v>
      </c>
      <c r="E195" t="str">
        <f>TEXT(Table1[[#This Row],[Order_Date]],"mmm")</f>
        <v>Jan</v>
      </c>
      <c r="F195" s="1">
        <v>46027</v>
      </c>
      <c r="G195">
        <f>(Table1[[#This Row],[Ship_Date]]-Table1[[#This Row],[Order_Date]])</f>
        <v>4</v>
      </c>
      <c r="H195" t="s">
        <v>6226</v>
      </c>
      <c r="I195" t="s">
        <v>6227</v>
      </c>
      <c r="J195" t="s">
        <v>52</v>
      </c>
      <c r="K195">
        <v>61</v>
      </c>
      <c r="L195" t="str">
        <f>IF(Table1[[#This Row],[Age]]&lt;=20,"Teen",IF(Table1[[#This Row],[Age]]&gt;=21 &amp; Table1[[#This Row],[Age]]&lt;=50,"Adult","Senior"))</f>
        <v>Senior</v>
      </c>
      <c r="M195" t="s">
        <v>79</v>
      </c>
      <c r="N195" t="s">
        <v>80</v>
      </c>
      <c r="O195" t="s">
        <v>38</v>
      </c>
      <c r="P195" t="s">
        <v>47</v>
      </c>
      <c r="Q195" t="s">
        <v>69</v>
      </c>
      <c r="R195">
        <v>7</v>
      </c>
      <c r="S195">
        <v>800</v>
      </c>
      <c r="T195">
        <v>20</v>
      </c>
      <c r="U195">
        <v>4480</v>
      </c>
      <c r="V195" t="str">
        <f>IF(Table1[[#This Row],[Sales]]&lt;=10000,"Low",IF(Table1[[#This Row],[Sales]]&gt;=10000 &amp; Table1[[#This Row],[Sales]]&lt;=25000,"Medium","High"))</f>
        <v>Low</v>
      </c>
      <c r="W195">
        <v>599.75</v>
      </c>
      <c r="X195">
        <f>Table1[[#This Row],[Profit]]/Table1[[#This Row],[Sales]]</f>
        <v>0.13387276785714286</v>
      </c>
      <c r="Y195" t="s">
        <v>30</v>
      </c>
      <c r="Z195" t="s">
        <v>59</v>
      </c>
      <c r="AA195">
        <v>2</v>
      </c>
      <c r="AB195" t="s">
        <v>42</v>
      </c>
    </row>
    <row r="196" spans="1:28" x14ac:dyDescent="0.35">
      <c r="A196" t="s">
        <v>6237</v>
      </c>
      <c r="B196" s="1">
        <v>45681</v>
      </c>
      <c r="C196" s="1" t="str">
        <f>TEXT(Table1[[#This Row],[Order_Date]],"yyyy")</f>
        <v>2025</v>
      </c>
      <c r="D196" s="3">
        <f>MONTH(Table1[[#This Row],[Order_Date]])</f>
        <v>1</v>
      </c>
      <c r="E196" t="str">
        <f>TEXT(Table1[[#This Row],[Order_Date]],"mmm")</f>
        <v>Jan</v>
      </c>
      <c r="F196" s="1">
        <v>45685</v>
      </c>
      <c r="G196">
        <f>(Table1[[#This Row],[Ship_Date]]-Table1[[#This Row],[Order_Date]])</f>
        <v>4</v>
      </c>
      <c r="H196" t="s">
        <v>2548</v>
      </c>
      <c r="I196" t="s">
        <v>6238</v>
      </c>
      <c r="J196" t="s">
        <v>52</v>
      </c>
      <c r="K196">
        <v>18</v>
      </c>
      <c r="L196" t="str">
        <f>IF(Table1[[#This Row],[Age]]&lt;=20,"Teen",IF(Table1[[#This Row],[Age]]&gt;=21 &amp; Table1[[#This Row],[Age]]&lt;=50,"Adult","Senior"))</f>
        <v>Teen</v>
      </c>
      <c r="M196" t="s">
        <v>36</v>
      </c>
      <c r="N196" t="s">
        <v>37</v>
      </c>
      <c r="O196" t="s">
        <v>38</v>
      </c>
      <c r="P196" t="s">
        <v>39</v>
      </c>
      <c r="Q196" t="s">
        <v>151</v>
      </c>
      <c r="R196">
        <v>4</v>
      </c>
      <c r="S196">
        <v>900</v>
      </c>
      <c r="T196">
        <v>5</v>
      </c>
      <c r="U196">
        <v>3420</v>
      </c>
      <c r="V196" t="str">
        <f>IF(Table1[[#This Row],[Sales]]&lt;=10000,"Low",IF(Table1[[#This Row],[Sales]]&gt;=10000 &amp; Table1[[#This Row],[Sales]]&lt;=25000,"Medium","High"))</f>
        <v>Low</v>
      </c>
      <c r="W196">
        <v>613.54999999999995</v>
      </c>
      <c r="X196">
        <f>Table1[[#This Row],[Profit]]/Table1[[#This Row],[Sales]]</f>
        <v>0.17940058479532162</v>
      </c>
      <c r="Y196" t="s">
        <v>58</v>
      </c>
      <c r="Z196" t="s">
        <v>41</v>
      </c>
      <c r="AA196">
        <v>4</v>
      </c>
      <c r="AB196" t="s">
        <v>42</v>
      </c>
    </row>
    <row r="197" spans="1:28" x14ac:dyDescent="0.35">
      <c r="A197" t="s">
        <v>6273</v>
      </c>
      <c r="B197" s="1">
        <v>46039</v>
      </c>
      <c r="C197" s="1" t="str">
        <f>TEXT(Table1[[#This Row],[Order_Date]],"yyyy")</f>
        <v>2026</v>
      </c>
      <c r="D197" s="3">
        <f>MONTH(Table1[[#This Row],[Order_Date]])</f>
        <v>1</v>
      </c>
      <c r="E197" t="str">
        <f>TEXT(Table1[[#This Row],[Order_Date]],"mmm")</f>
        <v>Jan</v>
      </c>
      <c r="F197" s="1">
        <v>46043</v>
      </c>
      <c r="G197">
        <f>(Table1[[#This Row],[Ship_Date]]-Table1[[#This Row],[Order_Date]])</f>
        <v>4</v>
      </c>
      <c r="H197" t="s">
        <v>1568</v>
      </c>
      <c r="I197" t="s">
        <v>6274</v>
      </c>
      <c r="J197" t="s">
        <v>24</v>
      </c>
      <c r="K197">
        <v>55</v>
      </c>
      <c r="L197" t="str">
        <f>IF(Table1[[#This Row],[Age]]&lt;=20,"Teen",IF(Table1[[#This Row],[Age]]&gt;=21 &amp; Table1[[#This Row],[Age]]&lt;=50,"Adult","Senior"))</f>
        <v>Senior</v>
      </c>
      <c r="M197" t="s">
        <v>91</v>
      </c>
      <c r="N197" t="s">
        <v>92</v>
      </c>
      <c r="O197" t="s">
        <v>55</v>
      </c>
      <c r="P197" t="s">
        <v>74</v>
      </c>
      <c r="Q197" t="s">
        <v>109</v>
      </c>
      <c r="R197">
        <v>4</v>
      </c>
      <c r="S197">
        <v>40000</v>
      </c>
      <c r="T197">
        <v>0</v>
      </c>
      <c r="U197">
        <v>160000</v>
      </c>
      <c r="V197" t="str">
        <f>IF(Table1[[#This Row],[Sales]]&lt;=10000,"Low",IF(Table1[[#This Row],[Sales]]&gt;=10000 &amp; Table1[[#This Row],[Sales]]&lt;=25000,"Medium","High"))</f>
        <v>High</v>
      </c>
      <c r="W197">
        <v>38203.589999999997</v>
      </c>
      <c r="X197">
        <f>Table1[[#This Row],[Profit]]/Table1[[#This Row],[Sales]]</f>
        <v>0.23877243749999999</v>
      </c>
      <c r="Y197" t="s">
        <v>93</v>
      </c>
      <c r="Z197" t="s">
        <v>41</v>
      </c>
      <c r="AA197">
        <v>4</v>
      </c>
      <c r="AB197" t="s">
        <v>42</v>
      </c>
    </row>
    <row r="198" spans="1:28" x14ac:dyDescent="0.35">
      <c r="A198" t="s">
        <v>6297</v>
      </c>
      <c r="B198" s="1">
        <v>45679</v>
      </c>
      <c r="C198" s="1" t="str">
        <f>TEXT(Table1[[#This Row],[Order_Date]],"yyyy")</f>
        <v>2025</v>
      </c>
      <c r="D198" s="3">
        <f>MONTH(Table1[[#This Row],[Order_Date]])</f>
        <v>1</v>
      </c>
      <c r="E198" t="str">
        <f>TEXT(Table1[[#This Row],[Order_Date]],"mmm")</f>
        <v>Jan</v>
      </c>
      <c r="F198" s="1">
        <v>45681</v>
      </c>
      <c r="G198">
        <f>(Table1[[#This Row],[Ship_Date]]-Table1[[#This Row],[Order_Date]])</f>
        <v>2</v>
      </c>
      <c r="H198" t="s">
        <v>130</v>
      </c>
      <c r="I198" t="s">
        <v>6298</v>
      </c>
      <c r="J198" t="s">
        <v>24</v>
      </c>
      <c r="K198">
        <v>43</v>
      </c>
      <c r="L198" t="str">
        <f>IF(Table1[[#This Row],[Age]]&lt;=20,"Teen",IF(Table1[[#This Row],[Age]]&gt;=21 &amp; Table1[[#This Row],[Age]]&lt;=50,"Adult","Senior"))</f>
        <v>Senior</v>
      </c>
      <c r="M198" t="s">
        <v>91</v>
      </c>
      <c r="N198" t="s">
        <v>92</v>
      </c>
      <c r="O198" t="s">
        <v>55</v>
      </c>
      <c r="P198" t="s">
        <v>74</v>
      </c>
      <c r="Q198" t="s">
        <v>75</v>
      </c>
      <c r="R198">
        <v>8</v>
      </c>
      <c r="S198">
        <v>2000</v>
      </c>
      <c r="T198">
        <v>5</v>
      </c>
      <c r="U198">
        <v>15200</v>
      </c>
      <c r="V198" t="str">
        <f>IF(Table1[[#This Row],[Sales]]&lt;=10000,"Low",IF(Table1[[#This Row],[Sales]]&gt;=10000 &amp; Table1[[#This Row],[Sales]]&lt;=25000,"Medium","High"))</f>
        <v>High</v>
      </c>
      <c r="W198">
        <v>3225.61</v>
      </c>
      <c r="X198">
        <f>Table1[[#This Row],[Profit]]/Table1[[#This Row],[Sales]]</f>
        <v>0.21221118421052632</v>
      </c>
      <c r="Y198" t="s">
        <v>93</v>
      </c>
      <c r="Z198" t="s">
        <v>31</v>
      </c>
      <c r="AA198">
        <v>4</v>
      </c>
      <c r="AB198" t="s">
        <v>42</v>
      </c>
    </row>
    <row r="199" spans="1:28" x14ac:dyDescent="0.35">
      <c r="A199" t="s">
        <v>6331</v>
      </c>
      <c r="B199" s="1">
        <v>45687</v>
      </c>
      <c r="C199" s="1" t="str">
        <f>TEXT(Table1[[#This Row],[Order_Date]],"yyyy")</f>
        <v>2025</v>
      </c>
      <c r="D199" s="3">
        <f>MONTH(Table1[[#This Row],[Order_Date]])</f>
        <v>1</v>
      </c>
      <c r="E199" t="str">
        <f>TEXT(Table1[[#This Row],[Order_Date]],"mmm")</f>
        <v>Jan</v>
      </c>
      <c r="F199" s="1">
        <v>45689</v>
      </c>
      <c r="G199">
        <f>(Table1[[#This Row],[Ship_Date]]-Table1[[#This Row],[Order_Date]])</f>
        <v>2</v>
      </c>
      <c r="H199" t="s">
        <v>6332</v>
      </c>
      <c r="I199" t="s">
        <v>6333</v>
      </c>
      <c r="J199" t="s">
        <v>52</v>
      </c>
      <c r="K199">
        <v>49</v>
      </c>
      <c r="L199" t="str">
        <f>IF(Table1[[#This Row],[Age]]&lt;=20,"Teen",IF(Table1[[#This Row],[Age]]&gt;=21 &amp; Table1[[#This Row],[Age]]&lt;=50,"Adult","Senior"))</f>
        <v>Senior</v>
      </c>
      <c r="M199" t="s">
        <v>107</v>
      </c>
      <c r="N199" t="s">
        <v>108</v>
      </c>
      <c r="O199" t="s">
        <v>86</v>
      </c>
      <c r="P199" t="s">
        <v>28</v>
      </c>
      <c r="Q199" t="s">
        <v>311</v>
      </c>
      <c r="R199">
        <v>8</v>
      </c>
      <c r="S199">
        <v>5000</v>
      </c>
      <c r="T199">
        <v>25</v>
      </c>
      <c r="U199">
        <v>30000</v>
      </c>
      <c r="V199" t="str">
        <f>IF(Table1[[#This Row],[Sales]]&lt;=10000,"Low",IF(Table1[[#This Row],[Sales]]&gt;=10000 &amp; Table1[[#This Row],[Sales]]&lt;=25000,"Medium","High"))</f>
        <v>High</v>
      </c>
      <c r="W199">
        <v>6314.27</v>
      </c>
      <c r="X199">
        <f>Table1[[#This Row],[Profit]]/Table1[[#This Row],[Sales]]</f>
        <v>0.21047566666666667</v>
      </c>
      <c r="Y199" t="s">
        <v>58</v>
      </c>
      <c r="Z199" t="s">
        <v>41</v>
      </c>
      <c r="AA199">
        <v>1</v>
      </c>
      <c r="AB199" t="s">
        <v>42</v>
      </c>
    </row>
    <row r="200" spans="1:28" x14ac:dyDescent="0.35">
      <c r="A200" t="s">
        <v>6342</v>
      </c>
      <c r="B200" s="1">
        <v>46049</v>
      </c>
      <c r="C200" s="1" t="str">
        <f>TEXT(Table1[[#This Row],[Order_Date]],"yyyy")</f>
        <v>2026</v>
      </c>
      <c r="D200" s="3">
        <f>MONTH(Table1[[#This Row],[Order_Date]])</f>
        <v>1</v>
      </c>
      <c r="E200" t="str">
        <f>TEXT(Table1[[#This Row],[Order_Date]],"mmm")</f>
        <v>Jan</v>
      </c>
      <c r="F200" s="1">
        <v>46053</v>
      </c>
      <c r="G200">
        <f>(Table1[[#This Row],[Ship_Date]]-Table1[[#This Row],[Order_Date]])</f>
        <v>4</v>
      </c>
      <c r="H200" t="s">
        <v>6343</v>
      </c>
      <c r="I200" t="s">
        <v>6344</v>
      </c>
      <c r="J200" t="s">
        <v>24</v>
      </c>
      <c r="K200">
        <v>18</v>
      </c>
      <c r="L200" t="str">
        <f>IF(Table1[[#This Row],[Age]]&lt;=20,"Teen",IF(Table1[[#This Row],[Age]]&gt;=21 &amp; Table1[[#This Row],[Age]]&lt;=50,"Adult","Senior"))</f>
        <v>Teen</v>
      </c>
      <c r="M200" t="s">
        <v>25</v>
      </c>
      <c r="N200" t="s">
        <v>26</v>
      </c>
      <c r="O200" t="s">
        <v>27</v>
      </c>
      <c r="P200" t="s">
        <v>74</v>
      </c>
      <c r="Q200" t="s">
        <v>132</v>
      </c>
      <c r="R200">
        <v>8</v>
      </c>
      <c r="S200">
        <v>55000</v>
      </c>
      <c r="T200">
        <v>15</v>
      </c>
      <c r="U200">
        <v>374000</v>
      </c>
      <c r="V200" t="str">
        <f>IF(Table1[[#This Row],[Sales]]&lt;=10000,"Low",IF(Table1[[#This Row],[Sales]]&gt;=10000 &amp; Table1[[#This Row],[Sales]]&lt;=25000,"Medium","High"))</f>
        <v>High</v>
      </c>
      <c r="W200">
        <v>66311.19</v>
      </c>
      <c r="X200">
        <f>Table1[[#This Row],[Profit]]/Table1[[#This Row],[Sales]]</f>
        <v>0.17730264705882354</v>
      </c>
      <c r="Y200" t="s">
        <v>58</v>
      </c>
      <c r="Z200" t="s">
        <v>31</v>
      </c>
      <c r="AA200">
        <v>3</v>
      </c>
      <c r="AB200" t="s">
        <v>42</v>
      </c>
    </row>
    <row r="201" spans="1:28" x14ac:dyDescent="0.35">
      <c r="A201" t="s">
        <v>6375</v>
      </c>
      <c r="B201" s="1">
        <v>45662</v>
      </c>
      <c r="C201" s="1" t="str">
        <f>TEXT(Table1[[#This Row],[Order_Date]],"yyyy")</f>
        <v>2025</v>
      </c>
      <c r="D201" s="3">
        <f>MONTH(Table1[[#This Row],[Order_Date]])</f>
        <v>1</v>
      </c>
      <c r="E201" t="str">
        <f>TEXT(Table1[[#This Row],[Order_Date]],"mmm")</f>
        <v>Jan</v>
      </c>
      <c r="F201" s="1">
        <v>45667</v>
      </c>
      <c r="G201">
        <f>(Table1[[#This Row],[Ship_Date]]-Table1[[#This Row],[Order_Date]])</f>
        <v>5</v>
      </c>
      <c r="H201" t="s">
        <v>6376</v>
      </c>
      <c r="I201" t="s">
        <v>6377</v>
      </c>
      <c r="J201" t="s">
        <v>52</v>
      </c>
      <c r="K201">
        <v>51</v>
      </c>
      <c r="L201" t="str">
        <f>IF(Table1[[#This Row],[Age]]&lt;=20,"Teen",IF(Table1[[#This Row],[Age]]&gt;=21 &amp; Table1[[#This Row],[Age]]&lt;=50,"Adult","Senior"))</f>
        <v>Senior</v>
      </c>
      <c r="M201" t="s">
        <v>84</v>
      </c>
      <c r="N201" t="s">
        <v>85</v>
      </c>
      <c r="O201" t="s">
        <v>86</v>
      </c>
      <c r="P201" t="s">
        <v>74</v>
      </c>
      <c r="Q201" t="s">
        <v>132</v>
      </c>
      <c r="R201">
        <v>4</v>
      </c>
      <c r="S201">
        <v>55000</v>
      </c>
      <c r="T201">
        <v>25</v>
      </c>
      <c r="U201">
        <v>165000</v>
      </c>
      <c r="V201" t="str">
        <f>IF(Table1[[#This Row],[Sales]]&lt;=10000,"Low",IF(Table1[[#This Row],[Sales]]&gt;=10000 &amp; Table1[[#This Row],[Sales]]&lt;=25000,"Medium","High"))</f>
        <v>High</v>
      </c>
      <c r="W201">
        <v>26704.53</v>
      </c>
      <c r="X201">
        <f>Table1[[#This Row],[Profit]]/Table1[[#This Row],[Sales]]</f>
        <v>0.16184563636363636</v>
      </c>
      <c r="Y201" t="s">
        <v>30</v>
      </c>
      <c r="Z201" t="s">
        <v>59</v>
      </c>
      <c r="AA201">
        <v>4</v>
      </c>
      <c r="AB201" t="s">
        <v>32</v>
      </c>
    </row>
    <row r="202" spans="1:28" x14ac:dyDescent="0.35">
      <c r="A202" t="s">
        <v>6450</v>
      </c>
      <c r="B202" s="1">
        <v>46033</v>
      </c>
      <c r="C202" s="1" t="str">
        <f>TEXT(Table1[[#This Row],[Order_Date]],"yyyy")</f>
        <v>2026</v>
      </c>
      <c r="D202" s="3">
        <f>MONTH(Table1[[#This Row],[Order_Date]])</f>
        <v>1</v>
      </c>
      <c r="E202" t="str">
        <f>TEXT(Table1[[#This Row],[Order_Date]],"mmm")</f>
        <v>Jan</v>
      </c>
      <c r="F202" s="1">
        <v>46037</v>
      </c>
      <c r="G202">
        <f>(Table1[[#This Row],[Ship_Date]]-Table1[[#This Row],[Order_Date]])</f>
        <v>4</v>
      </c>
      <c r="H202" t="s">
        <v>6451</v>
      </c>
      <c r="I202" t="s">
        <v>6452</v>
      </c>
      <c r="J202" t="s">
        <v>52</v>
      </c>
      <c r="K202">
        <v>43</v>
      </c>
      <c r="L202" t="str">
        <f>IF(Table1[[#This Row],[Age]]&lt;=20,"Teen",IF(Table1[[#This Row],[Age]]&gt;=21 &amp; Table1[[#This Row],[Age]]&lt;=50,"Adult","Senior"))</f>
        <v>Senior</v>
      </c>
      <c r="M202" t="s">
        <v>79</v>
      </c>
      <c r="N202" t="s">
        <v>80</v>
      </c>
      <c r="O202" t="s">
        <v>38</v>
      </c>
      <c r="P202" t="s">
        <v>47</v>
      </c>
      <c r="Q202" t="s">
        <v>185</v>
      </c>
      <c r="R202">
        <v>7</v>
      </c>
      <c r="S202">
        <v>4500</v>
      </c>
      <c r="T202">
        <v>25</v>
      </c>
      <c r="U202">
        <v>23625</v>
      </c>
      <c r="V202" t="str">
        <f>IF(Table1[[#This Row],[Sales]]&lt;=10000,"Low",IF(Table1[[#This Row],[Sales]]&gt;=10000 &amp; Table1[[#This Row],[Sales]]&lt;=25000,"Medium","High"))</f>
        <v>High</v>
      </c>
      <c r="W202">
        <v>7937.35</v>
      </c>
      <c r="X202">
        <f>Table1[[#This Row],[Profit]]/Table1[[#This Row],[Sales]]</f>
        <v>0.33597248677248681</v>
      </c>
      <c r="Y202" t="s">
        <v>58</v>
      </c>
      <c r="Z202" t="s">
        <v>41</v>
      </c>
      <c r="AA202">
        <v>3</v>
      </c>
      <c r="AB202" t="s">
        <v>32</v>
      </c>
    </row>
    <row r="203" spans="1:28" x14ac:dyDescent="0.35">
      <c r="A203" t="s">
        <v>6486</v>
      </c>
      <c r="B203" s="1">
        <v>45660</v>
      </c>
      <c r="C203" s="1" t="str">
        <f>TEXT(Table1[[#This Row],[Order_Date]],"yyyy")</f>
        <v>2025</v>
      </c>
      <c r="D203" s="3">
        <f>MONTH(Table1[[#This Row],[Order_Date]])</f>
        <v>1</v>
      </c>
      <c r="E203" t="str">
        <f>TEXT(Table1[[#This Row],[Order_Date]],"mmm")</f>
        <v>Jan</v>
      </c>
      <c r="F203" s="1">
        <v>45665</v>
      </c>
      <c r="G203">
        <f>(Table1[[#This Row],[Ship_Date]]-Table1[[#This Row],[Order_Date]])</f>
        <v>5</v>
      </c>
      <c r="H203" t="s">
        <v>6487</v>
      </c>
      <c r="I203" t="s">
        <v>6488</v>
      </c>
      <c r="J203" t="s">
        <v>52</v>
      </c>
      <c r="K203">
        <v>34</v>
      </c>
      <c r="L203" t="str">
        <f>IF(Table1[[#This Row],[Age]]&lt;=20,"Teen",IF(Table1[[#This Row],[Age]]&gt;=21 &amp; Table1[[#This Row],[Age]]&lt;=50,"Adult","Senior"))</f>
        <v>Senior</v>
      </c>
      <c r="M203" t="s">
        <v>79</v>
      </c>
      <c r="N203" t="s">
        <v>80</v>
      </c>
      <c r="O203" t="s">
        <v>38</v>
      </c>
      <c r="P203" t="s">
        <v>47</v>
      </c>
      <c r="Q203" t="s">
        <v>175</v>
      </c>
      <c r="R203">
        <v>5</v>
      </c>
      <c r="S203">
        <v>1200</v>
      </c>
      <c r="T203">
        <v>25</v>
      </c>
      <c r="U203">
        <v>4500</v>
      </c>
      <c r="V203" t="str">
        <f>IF(Table1[[#This Row],[Sales]]&lt;=10000,"Low",IF(Table1[[#This Row],[Sales]]&gt;=10000 &amp; Table1[[#This Row],[Sales]]&lt;=25000,"Medium","High"))</f>
        <v>Low</v>
      </c>
      <c r="W203">
        <v>1573.2</v>
      </c>
      <c r="X203">
        <f>Table1[[#This Row],[Profit]]/Table1[[#This Row],[Sales]]</f>
        <v>0.34960000000000002</v>
      </c>
      <c r="Y203" t="s">
        <v>58</v>
      </c>
      <c r="Z203" t="s">
        <v>41</v>
      </c>
      <c r="AA203">
        <v>2</v>
      </c>
      <c r="AB203" t="s">
        <v>42</v>
      </c>
    </row>
    <row r="204" spans="1:28" x14ac:dyDescent="0.35">
      <c r="A204" t="s">
        <v>6514</v>
      </c>
      <c r="B204" s="1">
        <v>45670</v>
      </c>
      <c r="C204" s="1" t="str">
        <f>TEXT(Table1[[#This Row],[Order_Date]],"yyyy")</f>
        <v>2025</v>
      </c>
      <c r="D204" s="3">
        <f>MONTH(Table1[[#This Row],[Order_Date]])</f>
        <v>1</v>
      </c>
      <c r="E204" t="str">
        <f>TEXT(Table1[[#This Row],[Order_Date]],"mmm")</f>
        <v>Jan</v>
      </c>
      <c r="F204" s="1">
        <v>45675</v>
      </c>
      <c r="G204">
        <f>(Table1[[#This Row],[Ship_Date]]-Table1[[#This Row],[Order_Date]])</f>
        <v>5</v>
      </c>
      <c r="H204" t="s">
        <v>6515</v>
      </c>
      <c r="I204" t="s">
        <v>6516</v>
      </c>
      <c r="J204" t="s">
        <v>52</v>
      </c>
      <c r="K204">
        <v>63</v>
      </c>
      <c r="L204" t="str">
        <f>IF(Table1[[#This Row],[Age]]&lt;=20,"Teen",IF(Table1[[#This Row],[Age]]&gt;=21 &amp; Table1[[#This Row],[Age]]&lt;=50,"Adult","Senior"))</f>
        <v>Senior</v>
      </c>
      <c r="M204" t="s">
        <v>84</v>
      </c>
      <c r="N204" t="s">
        <v>85</v>
      </c>
      <c r="O204" t="s">
        <v>86</v>
      </c>
      <c r="P204" t="s">
        <v>47</v>
      </c>
      <c r="Q204" t="s">
        <v>185</v>
      </c>
      <c r="R204">
        <v>6</v>
      </c>
      <c r="S204">
        <v>4500</v>
      </c>
      <c r="T204">
        <v>20</v>
      </c>
      <c r="U204">
        <v>21600</v>
      </c>
      <c r="V204" t="str">
        <f>IF(Table1[[#This Row],[Sales]]&lt;=10000,"Low",IF(Table1[[#This Row],[Sales]]&gt;=10000 &amp; Table1[[#This Row],[Sales]]&lt;=25000,"Medium","High"))</f>
        <v>High</v>
      </c>
      <c r="W204">
        <v>5288.58</v>
      </c>
      <c r="X204">
        <f>Table1[[#This Row],[Profit]]/Table1[[#This Row],[Sales]]</f>
        <v>0.24484166666666665</v>
      </c>
      <c r="Y204" t="s">
        <v>58</v>
      </c>
      <c r="Z204" t="s">
        <v>31</v>
      </c>
      <c r="AA204">
        <v>1</v>
      </c>
      <c r="AB204" t="s">
        <v>42</v>
      </c>
    </row>
    <row r="205" spans="1:28" x14ac:dyDescent="0.35">
      <c r="A205" t="s">
        <v>6533</v>
      </c>
      <c r="B205" s="1">
        <v>46038</v>
      </c>
      <c r="C205" s="1" t="str">
        <f>TEXT(Table1[[#This Row],[Order_Date]],"yyyy")</f>
        <v>2026</v>
      </c>
      <c r="D205" s="3">
        <f>MONTH(Table1[[#This Row],[Order_Date]])</f>
        <v>1</v>
      </c>
      <c r="E205" t="str">
        <f>TEXT(Table1[[#This Row],[Order_Date]],"mmm")</f>
        <v>Jan</v>
      </c>
      <c r="F205" s="1">
        <v>46045</v>
      </c>
      <c r="G205">
        <f>(Table1[[#This Row],[Ship_Date]]-Table1[[#This Row],[Order_Date]])</f>
        <v>7</v>
      </c>
      <c r="H205" t="s">
        <v>6534</v>
      </c>
      <c r="I205" t="s">
        <v>6535</v>
      </c>
      <c r="J205" t="s">
        <v>24</v>
      </c>
      <c r="K205">
        <v>40</v>
      </c>
      <c r="L205" t="str">
        <f>IF(Table1[[#This Row],[Age]]&lt;=20,"Teen",IF(Table1[[#This Row],[Age]]&gt;=21 &amp; Table1[[#This Row],[Age]]&lt;=50,"Adult","Senior"))</f>
        <v>Senior</v>
      </c>
      <c r="M205" t="s">
        <v>73</v>
      </c>
      <c r="N205" t="s">
        <v>26</v>
      </c>
      <c r="O205" t="s">
        <v>27</v>
      </c>
      <c r="P205" t="s">
        <v>39</v>
      </c>
      <c r="Q205" t="s">
        <v>118</v>
      </c>
      <c r="R205">
        <v>6</v>
      </c>
      <c r="S205">
        <v>4000</v>
      </c>
      <c r="T205">
        <v>25</v>
      </c>
      <c r="U205">
        <v>18000</v>
      </c>
      <c r="V205" t="str">
        <f>IF(Table1[[#This Row],[Sales]]&lt;=10000,"Low",IF(Table1[[#This Row],[Sales]]&gt;=10000 &amp; Table1[[#This Row],[Sales]]&lt;=25000,"Medium","High"))</f>
        <v>High</v>
      </c>
      <c r="W205">
        <v>7042.94</v>
      </c>
      <c r="X205">
        <f>Table1[[#This Row],[Profit]]/Table1[[#This Row],[Sales]]</f>
        <v>0.39127444444444442</v>
      </c>
      <c r="Y205" t="s">
        <v>58</v>
      </c>
      <c r="Z205" t="s">
        <v>59</v>
      </c>
      <c r="AA205">
        <v>1</v>
      </c>
      <c r="AB205" t="s">
        <v>42</v>
      </c>
    </row>
    <row r="206" spans="1:28" x14ac:dyDescent="0.35">
      <c r="A206" t="s">
        <v>6539</v>
      </c>
      <c r="B206" s="1">
        <v>46037</v>
      </c>
      <c r="C206" s="1" t="str">
        <f>TEXT(Table1[[#This Row],[Order_Date]],"yyyy")</f>
        <v>2026</v>
      </c>
      <c r="D206" s="3">
        <f>MONTH(Table1[[#This Row],[Order_Date]])</f>
        <v>1</v>
      </c>
      <c r="E206" t="str">
        <f>TEXT(Table1[[#This Row],[Order_Date]],"mmm")</f>
        <v>Jan</v>
      </c>
      <c r="F206" s="1">
        <v>46041</v>
      </c>
      <c r="G206">
        <f>(Table1[[#This Row],[Ship_Date]]-Table1[[#This Row],[Order_Date]])</f>
        <v>4</v>
      </c>
      <c r="H206" t="s">
        <v>6540</v>
      </c>
      <c r="I206" t="s">
        <v>6541</v>
      </c>
      <c r="J206" t="s">
        <v>24</v>
      </c>
      <c r="K206">
        <v>31</v>
      </c>
      <c r="L206" t="str">
        <f>IF(Table1[[#This Row],[Age]]&lt;=20,"Teen",IF(Table1[[#This Row],[Age]]&gt;=21 &amp; Table1[[#This Row],[Age]]&lt;=50,"Adult","Senior"))</f>
        <v>Senior</v>
      </c>
      <c r="M206" t="s">
        <v>36</v>
      </c>
      <c r="N206" t="s">
        <v>37</v>
      </c>
      <c r="O206" t="s">
        <v>38</v>
      </c>
      <c r="P206" t="s">
        <v>28</v>
      </c>
      <c r="Q206" t="s">
        <v>192</v>
      </c>
      <c r="R206">
        <v>4</v>
      </c>
      <c r="S206">
        <v>7000</v>
      </c>
      <c r="T206">
        <v>10</v>
      </c>
      <c r="U206">
        <v>25200</v>
      </c>
      <c r="V206" t="str">
        <f>IF(Table1[[#This Row],[Sales]]&lt;=10000,"Low",IF(Table1[[#This Row],[Sales]]&gt;=10000 &amp; Table1[[#This Row],[Sales]]&lt;=25000,"Medium","High"))</f>
        <v>High</v>
      </c>
      <c r="W206">
        <v>6643.41</v>
      </c>
      <c r="X206">
        <f>Table1[[#This Row],[Profit]]/Table1[[#This Row],[Sales]]</f>
        <v>0.26362738095238097</v>
      </c>
      <c r="Y206" t="s">
        <v>58</v>
      </c>
      <c r="Z206" t="s">
        <v>31</v>
      </c>
      <c r="AA206">
        <v>5</v>
      </c>
      <c r="AB206" t="s">
        <v>32</v>
      </c>
    </row>
    <row r="207" spans="1:28" x14ac:dyDescent="0.35">
      <c r="A207" t="s">
        <v>6560</v>
      </c>
      <c r="B207" s="1">
        <v>45683</v>
      </c>
      <c r="C207" s="1" t="str">
        <f>TEXT(Table1[[#This Row],[Order_Date]],"yyyy")</f>
        <v>2025</v>
      </c>
      <c r="D207" s="3">
        <f>MONTH(Table1[[#This Row],[Order_Date]])</f>
        <v>1</v>
      </c>
      <c r="E207" t="str">
        <f>TEXT(Table1[[#This Row],[Order_Date]],"mmm")</f>
        <v>Jan</v>
      </c>
      <c r="F207" s="1">
        <v>45687</v>
      </c>
      <c r="G207">
        <f>(Table1[[#This Row],[Ship_Date]]-Table1[[#This Row],[Order_Date]])</f>
        <v>4</v>
      </c>
      <c r="H207" t="s">
        <v>6561</v>
      </c>
      <c r="I207" t="s">
        <v>6562</v>
      </c>
      <c r="J207" t="s">
        <v>24</v>
      </c>
      <c r="K207">
        <v>57</v>
      </c>
      <c r="L207" t="str">
        <f>IF(Table1[[#This Row],[Age]]&lt;=20,"Teen",IF(Table1[[#This Row],[Age]]&gt;=21 &amp; Table1[[#This Row],[Age]]&lt;=50,"Adult","Senior"))</f>
        <v>Senior</v>
      </c>
      <c r="M207" t="s">
        <v>53</v>
      </c>
      <c r="N207" t="s">
        <v>54</v>
      </c>
      <c r="O207" t="s">
        <v>55</v>
      </c>
      <c r="P207" t="s">
        <v>74</v>
      </c>
      <c r="Q207" t="s">
        <v>132</v>
      </c>
      <c r="R207">
        <v>7</v>
      </c>
      <c r="S207">
        <v>55000</v>
      </c>
      <c r="T207">
        <v>0</v>
      </c>
      <c r="U207">
        <v>385000</v>
      </c>
      <c r="V207" t="str">
        <f>IF(Table1[[#This Row],[Sales]]&lt;=10000,"Low",IF(Table1[[#This Row],[Sales]]&gt;=10000 &amp; Table1[[#This Row],[Sales]]&lt;=25000,"Medium","High"))</f>
        <v>High</v>
      </c>
      <c r="W207">
        <v>49587.49</v>
      </c>
      <c r="X207">
        <f>Table1[[#This Row],[Profit]]/Table1[[#This Row],[Sales]]</f>
        <v>0.12879867532467532</v>
      </c>
      <c r="Y207" t="s">
        <v>30</v>
      </c>
      <c r="Z207" t="s">
        <v>41</v>
      </c>
      <c r="AA207">
        <v>4</v>
      </c>
      <c r="AB207" t="s">
        <v>42</v>
      </c>
    </row>
    <row r="208" spans="1:28" x14ac:dyDescent="0.35">
      <c r="A208" t="s">
        <v>6566</v>
      </c>
      <c r="B208" s="1">
        <v>46035</v>
      </c>
      <c r="C208" s="1" t="str">
        <f>TEXT(Table1[[#This Row],[Order_Date]],"yyyy")</f>
        <v>2026</v>
      </c>
      <c r="D208" s="3">
        <f>MONTH(Table1[[#This Row],[Order_Date]])</f>
        <v>1</v>
      </c>
      <c r="E208" t="str">
        <f>TEXT(Table1[[#This Row],[Order_Date]],"mmm")</f>
        <v>Jan</v>
      </c>
      <c r="F208" s="1">
        <v>46042</v>
      </c>
      <c r="G208">
        <f>(Table1[[#This Row],[Ship_Date]]-Table1[[#This Row],[Order_Date]])</f>
        <v>7</v>
      </c>
      <c r="H208" t="s">
        <v>1889</v>
      </c>
      <c r="I208" t="s">
        <v>6567</v>
      </c>
      <c r="J208" t="s">
        <v>24</v>
      </c>
      <c r="K208">
        <v>27</v>
      </c>
      <c r="L208" t="str">
        <f>IF(Table1[[#This Row],[Age]]&lt;=20,"Teen",IF(Table1[[#This Row],[Age]]&gt;=21 &amp; Table1[[#This Row],[Age]]&lt;=50,"Adult","Senior"))</f>
        <v>Senior</v>
      </c>
      <c r="M208" t="s">
        <v>63</v>
      </c>
      <c r="N208" t="s">
        <v>64</v>
      </c>
      <c r="O208" t="s">
        <v>55</v>
      </c>
      <c r="P208" t="s">
        <v>74</v>
      </c>
      <c r="Q208" t="s">
        <v>109</v>
      </c>
      <c r="R208">
        <v>6</v>
      </c>
      <c r="S208">
        <v>40000</v>
      </c>
      <c r="T208">
        <v>25</v>
      </c>
      <c r="U208">
        <v>180000</v>
      </c>
      <c r="V208" t="str">
        <f>IF(Table1[[#This Row],[Sales]]&lt;=10000,"Low",IF(Table1[[#This Row],[Sales]]&gt;=10000 &amp; Table1[[#This Row],[Sales]]&lt;=25000,"Medium","High"))</f>
        <v>High</v>
      </c>
      <c r="W208">
        <v>55667.17</v>
      </c>
      <c r="X208">
        <f>Table1[[#This Row],[Profit]]/Table1[[#This Row],[Sales]]</f>
        <v>0.30926205555555553</v>
      </c>
      <c r="Y208" t="s">
        <v>58</v>
      </c>
      <c r="Z208" t="s">
        <v>59</v>
      </c>
      <c r="AA208">
        <v>4</v>
      </c>
      <c r="AB208" t="s">
        <v>42</v>
      </c>
    </row>
    <row r="209" spans="1:28" x14ac:dyDescent="0.35">
      <c r="A209" t="s">
        <v>6636</v>
      </c>
      <c r="B209" s="1">
        <v>45679</v>
      </c>
      <c r="C209" s="1" t="str">
        <f>TEXT(Table1[[#This Row],[Order_Date]],"yyyy")</f>
        <v>2025</v>
      </c>
      <c r="D209" s="3">
        <f>MONTH(Table1[[#This Row],[Order_Date]])</f>
        <v>1</v>
      </c>
      <c r="E209" t="str">
        <f>TEXT(Table1[[#This Row],[Order_Date]],"mmm")</f>
        <v>Jan</v>
      </c>
      <c r="F209" s="1">
        <v>45682</v>
      </c>
      <c r="G209">
        <f>(Table1[[#This Row],[Ship_Date]]-Table1[[#This Row],[Order_Date]])</f>
        <v>3</v>
      </c>
      <c r="H209" t="s">
        <v>6637</v>
      </c>
      <c r="I209" t="s">
        <v>6638</v>
      </c>
      <c r="J209" t="s">
        <v>52</v>
      </c>
      <c r="K209">
        <v>19</v>
      </c>
      <c r="L209" t="str">
        <f>IF(Table1[[#This Row],[Age]]&lt;=20,"Teen",IF(Table1[[#This Row],[Age]]&gt;=21 &amp; Table1[[#This Row],[Age]]&lt;=50,"Adult","Senior"))</f>
        <v>Teen</v>
      </c>
      <c r="M209" t="s">
        <v>101</v>
      </c>
      <c r="N209" t="s">
        <v>102</v>
      </c>
      <c r="O209" t="s">
        <v>27</v>
      </c>
      <c r="P209" t="s">
        <v>28</v>
      </c>
      <c r="Q209" t="s">
        <v>103</v>
      </c>
      <c r="R209">
        <v>3</v>
      </c>
      <c r="S209">
        <v>25000</v>
      </c>
      <c r="T209">
        <v>15</v>
      </c>
      <c r="U209">
        <v>63750</v>
      </c>
      <c r="V209" t="str">
        <f>IF(Table1[[#This Row],[Sales]]&lt;=10000,"Low",IF(Table1[[#This Row],[Sales]]&gt;=10000 &amp; Table1[[#This Row],[Sales]]&lt;=25000,"Medium","High"))</f>
        <v>High</v>
      </c>
      <c r="W209">
        <v>27774.85</v>
      </c>
      <c r="X209">
        <f>Table1[[#This Row],[Profit]]/Table1[[#This Row],[Sales]]</f>
        <v>0.43568392156862745</v>
      </c>
      <c r="Y209" t="s">
        <v>30</v>
      </c>
      <c r="Z209" t="s">
        <v>41</v>
      </c>
      <c r="AA209">
        <v>4</v>
      </c>
      <c r="AB209" t="s">
        <v>42</v>
      </c>
    </row>
    <row r="210" spans="1:28" x14ac:dyDescent="0.35">
      <c r="A210" t="s">
        <v>6699</v>
      </c>
      <c r="B210" s="1">
        <v>45669</v>
      </c>
      <c r="C210" s="1" t="str">
        <f>TEXT(Table1[[#This Row],[Order_Date]],"yyyy")</f>
        <v>2025</v>
      </c>
      <c r="D210" s="3">
        <f>MONTH(Table1[[#This Row],[Order_Date]])</f>
        <v>1</v>
      </c>
      <c r="E210" t="str">
        <f>TEXT(Table1[[#This Row],[Order_Date]],"mmm")</f>
        <v>Jan</v>
      </c>
      <c r="F210" s="1">
        <v>45671</v>
      </c>
      <c r="G210">
        <f>(Table1[[#This Row],[Ship_Date]]-Table1[[#This Row],[Order_Date]])</f>
        <v>2</v>
      </c>
      <c r="H210" t="s">
        <v>6700</v>
      </c>
      <c r="I210" t="s">
        <v>6701</v>
      </c>
      <c r="J210" t="s">
        <v>52</v>
      </c>
      <c r="K210">
        <v>63</v>
      </c>
      <c r="L210" t="str">
        <f>IF(Table1[[#This Row],[Age]]&lt;=20,"Teen",IF(Table1[[#This Row],[Age]]&gt;=21 &amp; Table1[[#This Row],[Age]]&lt;=50,"Adult","Senior"))</f>
        <v>Senior</v>
      </c>
      <c r="M210" t="s">
        <v>36</v>
      </c>
      <c r="N210" t="s">
        <v>37</v>
      </c>
      <c r="O210" t="s">
        <v>38</v>
      </c>
      <c r="P210" t="s">
        <v>39</v>
      </c>
      <c r="Q210" t="s">
        <v>87</v>
      </c>
      <c r="R210">
        <v>1</v>
      </c>
      <c r="S210">
        <v>3200</v>
      </c>
      <c r="T210">
        <v>15</v>
      </c>
      <c r="U210">
        <v>2720</v>
      </c>
      <c r="V210" t="str">
        <f>IF(Table1[[#This Row],[Sales]]&lt;=10000,"Low",IF(Table1[[#This Row],[Sales]]&gt;=10000 &amp; Table1[[#This Row],[Sales]]&lt;=25000,"Medium","High"))</f>
        <v>Low</v>
      </c>
      <c r="W210">
        <v>1168.98</v>
      </c>
      <c r="X210">
        <f>Table1[[#This Row],[Profit]]/Table1[[#This Row],[Sales]]</f>
        <v>0.42977205882352942</v>
      </c>
      <c r="Y210" t="s">
        <v>58</v>
      </c>
      <c r="Z210" t="s">
        <v>31</v>
      </c>
      <c r="AA210">
        <v>2</v>
      </c>
      <c r="AB210" t="s">
        <v>42</v>
      </c>
    </row>
    <row r="211" spans="1:28" x14ac:dyDescent="0.35">
      <c r="A211" t="s">
        <v>6783</v>
      </c>
      <c r="B211" s="1">
        <v>45677</v>
      </c>
      <c r="C211" s="1" t="str">
        <f>TEXT(Table1[[#This Row],[Order_Date]],"yyyy")</f>
        <v>2025</v>
      </c>
      <c r="D211" s="3">
        <f>MONTH(Table1[[#This Row],[Order_Date]])</f>
        <v>1</v>
      </c>
      <c r="E211" t="str">
        <f>TEXT(Table1[[#This Row],[Order_Date]],"mmm")</f>
        <v>Jan</v>
      </c>
      <c r="F211" s="1">
        <v>45682</v>
      </c>
      <c r="G211">
        <f>(Table1[[#This Row],[Ship_Date]]-Table1[[#This Row],[Order_Date]])</f>
        <v>5</v>
      </c>
      <c r="H211" t="s">
        <v>5611</v>
      </c>
      <c r="I211" t="s">
        <v>6784</v>
      </c>
      <c r="J211" t="s">
        <v>52</v>
      </c>
      <c r="K211">
        <v>48</v>
      </c>
      <c r="L211" t="str">
        <f>IF(Table1[[#This Row],[Age]]&lt;=20,"Teen",IF(Table1[[#This Row],[Age]]&gt;=21 &amp; Table1[[#This Row],[Age]]&lt;=50,"Adult","Senior"))</f>
        <v>Senior</v>
      </c>
      <c r="M211" t="s">
        <v>46</v>
      </c>
      <c r="N211" t="s">
        <v>46</v>
      </c>
      <c r="O211" t="s">
        <v>38</v>
      </c>
      <c r="P211" t="s">
        <v>74</v>
      </c>
      <c r="Q211" t="s">
        <v>132</v>
      </c>
      <c r="R211">
        <v>2</v>
      </c>
      <c r="S211">
        <v>55000</v>
      </c>
      <c r="T211">
        <v>0</v>
      </c>
      <c r="U211">
        <v>110000</v>
      </c>
      <c r="V211" t="str">
        <f>IF(Table1[[#This Row],[Sales]]&lt;=10000,"Low",IF(Table1[[#This Row],[Sales]]&gt;=10000 &amp; Table1[[#This Row],[Sales]]&lt;=25000,"Medium","High"))</f>
        <v>High</v>
      </c>
      <c r="W211">
        <v>30861.5</v>
      </c>
      <c r="X211">
        <f>Table1[[#This Row],[Profit]]/Table1[[#This Row],[Sales]]</f>
        <v>0.28055909090909092</v>
      </c>
      <c r="Y211" t="s">
        <v>30</v>
      </c>
      <c r="Z211" t="s">
        <v>59</v>
      </c>
      <c r="AA211">
        <v>5</v>
      </c>
      <c r="AB211" t="s">
        <v>42</v>
      </c>
    </row>
    <row r="212" spans="1:28" x14ac:dyDescent="0.35">
      <c r="A212" t="s">
        <v>6843</v>
      </c>
      <c r="B212" s="1">
        <v>45688</v>
      </c>
      <c r="C212" s="1" t="str">
        <f>TEXT(Table1[[#This Row],[Order_Date]],"yyyy")</f>
        <v>2025</v>
      </c>
      <c r="D212" s="3">
        <f>MONTH(Table1[[#This Row],[Order_Date]])</f>
        <v>1</v>
      </c>
      <c r="E212" t="str">
        <f>TEXT(Table1[[#This Row],[Order_Date]],"mmm")</f>
        <v>Jan</v>
      </c>
      <c r="F212" s="1">
        <v>45690</v>
      </c>
      <c r="G212">
        <f>(Table1[[#This Row],[Ship_Date]]-Table1[[#This Row],[Order_Date]])</f>
        <v>2</v>
      </c>
      <c r="H212" t="s">
        <v>6844</v>
      </c>
      <c r="I212" t="s">
        <v>6845</v>
      </c>
      <c r="J212" t="s">
        <v>52</v>
      </c>
      <c r="K212">
        <v>52</v>
      </c>
      <c r="L212" t="str">
        <f>IF(Table1[[#This Row],[Age]]&lt;=20,"Teen",IF(Table1[[#This Row],[Age]]&gt;=21 &amp; Table1[[#This Row],[Age]]&lt;=50,"Adult","Senior"))</f>
        <v>Senior</v>
      </c>
      <c r="M212" t="s">
        <v>53</v>
      </c>
      <c r="N212" t="s">
        <v>54</v>
      </c>
      <c r="O212" t="s">
        <v>55</v>
      </c>
      <c r="P212" t="s">
        <v>74</v>
      </c>
      <c r="Q212" t="s">
        <v>109</v>
      </c>
      <c r="R212">
        <v>1</v>
      </c>
      <c r="S212">
        <v>40000</v>
      </c>
      <c r="T212">
        <v>0</v>
      </c>
      <c r="U212">
        <v>40000</v>
      </c>
      <c r="V212" t="str">
        <f>IF(Table1[[#This Row],[Sales]]&lt;=10000,"Low",IF(Table1[[#This Row],[Sales]]&gt;=10000 &amp; Table1[[#This Row],[Sales]]&lt;=25000,"Medium","High"))</f>
        <v>High</v>
      </c>
      <c r="W212">
        <v>5898</v>
      </c>
      <c r="X212">
        <f>Table1[[#This Row],[Profit]]/Table1[[#This Row],[Sales]]</f>
        <v>0.14745</v>
      </c>
      <c r="Y212" t="s">
        <v>58</v>
      </c>
      <c r="Z212" t="s">
        <v>31</v>
      </c>
      <c r="AA212">
        <v>3</v>
      </c>
      <c r="AB212" t="s">
        <v>42</v>
      </c>
    </row>
    <row r="213" spans="1:28" x14ac:dyDescent="0.35">
      <c r="A213" t="s">
        <v>6860</v>
      </c>
      <c r="B213" s="1">
        <v>46041</v>
      </c>
      <c r="C213" s="1" t="str">
        <f>TEXT(Table1[[#This Row],[Order_Date]],"yyyy")</f>
        <v>2026</v>
      </c>
      <c r="D213" s="3">
        <f>MONTH(Table1[[#This Row],[Order_Date]])</f>
        <v>1</v>
      </c>
      <c r="E213" t="str">
        <f>TEXT(Table1[[#This Row],[Order_Date]],"mmm")</f>
        <v>Jan</v>
      </c>
      <c r="F213" s="1">
        <v>46048</v>
      </c>
      <c r="G213">
        <f>(Table1[[#This Row],[Ship_Date]]-Table1[[#This Row],[Order_Date]])</f>
        <v>7</v>
      </c>
      <c r="H213" t="s">
        <v>6861</v>
      </c>
      <c r="I213" t="s">
        <v>6862</v>
      </c>
      <c r="J213" t="s">
        <v>52</v>
      </c>
      <c r="K213">
        <v>62</v>
      </c>
      <c r="L213" t="str">
        <f>IF(Table1[[#This Row],[Age]]&lt;=20,"Teen",IF(Table1[[#This Row],[Age]]&gt;=21 &amp; Table1[[#This Row],[Age]]&lt;=50,"Adult","Senior"))</f>
        <v>Senior</v>
      </c>
      <c r="M213" t="s">
        <v>107</v>
      </c>
      <c r="N213" t="s">
        <v>108</v>
      </c>
      <c r="O213" t="s">
        <v>86</v>
      </c>
      <c r="P213" t="s">
        <v>47</v>
      </c>
      <c r="Q213" t="s">
        <v>164</v>
      </c>
      <c r="R213">
        <v>5</v>
      </c>
      <c r="S213">
        <v>1800</v>
      </c>
      <c r="T213">
        <v>20</v>
      </c>
      <c r="U213">
        <v>7200</v>
      </c>
      <c r="V213" t="str">
        <f>IF(Table1[[#This Row],[Sales]]&lt;=10000,"Low",IF(Table1[[#This Row],[Sales]]&gt;=10000 &amp; Table1[[#This Row],[Sales]]&lt;=25000,"Medium","High"))</f>
        <v>Low</v>
      </c>
      <c r="W213">
        <v>1197.03</v>
      </c>
      <c r="X213">
        <f>Table1[[#This Row],[Profit]]/Table1[[#This Row],[Sales]]</f>
        <v>0.16625416666666668</v>
      </c>
      <c r="Y213" t="s">
        <v>93</v>
      </c>
      <c r="Z213" t="s">
        <v>59</v>
      </c>
      <c r="AA213">
        <v>2</v>
      </c>
      <c r="AB213" t="s">
        <v>42</v>
      </c>
    </row>
    <row r="214" spans="1:28" x14ac:dyDescent="0.35">
      <c r="A214" t="s">
        <v>6893</v>
      </c>
      <c r="B214" s="1">
        <v>46037</v>
      </c>
      <c r="C214" s="1" t="str">
        <f>TEXT(Table1[[#This Row],[Order_Date]],"yyyy")</f>
        <v>2026</v>
      </c>
      <c r="D214" s="3">
        <f>MONTH(Table1[[#This Row],[Order_Date]])</f>
        <v>1</v>
      </c>
      <c r="E214" t="str">
        <f>TEXT(Table1[[#This Row],[Order_Date]],"mmm")</f>
        <v>Jan</v>
      </c>
      <c r="F214" s="1">
        <v>46039</v>
      </c>
      <c r="G214">
        <f>(Table1[[#This Row],[Ship_Date]]-Table1[[#This Row],[Order_Date]])</f>
        <v>2</v>
      </c>
      <c r="H214" t="s">
        <v>6894</v>
      </c>
      <c r="I214" t="s">
        <v>6895</v>
      </c>
      <c r="J214" t="s">
        <v>24</v>
      </c>
      <c r="K214">
        <v>54</v>
      </c>
      <c r="L214" t="str">
        <f>IF(Table1[[#This Row],[Age]]&lt;=20,"Teen",IF(Table1[[#This Row],[Age]]&gt;=21 &amp; Table1[[#This Row],[Age]]&lt;=50,"Adult","Senior"))</f>
        <v>Senior</v>
      </c>
      <c r="M214" t="s">
        <v>116</v>
      </c>
      <c r="N214" t="s">
        <v>117</v>
      </c>
      <c r="O214" t="s">
        <v>86</v>
      </c>
      <c r="P214" t="s">
        <v>74</v>
      </c>
      <c r="Q214" t="s">
        <v>109</v>
      </c>
      <c r="R214">
        <v>5</v>
      </c>
      <c r="S214">
        <v>40000</v>
      </c>
      <c r="T214">
        <v>15</v>
      </c>
      <c r="U214">
        <v>170000</v>
      </c>
      <c r="V214" t="str">
        <f>IF(Table1[[#This Row],[Sales]]&lt;=10000,"Low",IF(Table1[[#This Row],[Sales]]&gt;=10000 &amp; Table1[[#This Row],[Sales]]&lt;=25000,"Medium","High"))</f>
        <v>High</v>
      </c>
      <c r="W214">
        <v>52308.54</v>
      </c>
      <c r="X214">
        <f>Table1[[#This Row],[Profit]]/Table1[[#This Row],[Sales]]</f>
        <v>0.30769729411764707</v>
      </c>
      <c r="Y214" t="s">
        <v>30</v>
      </c>
      <c r="Z214" t="s">
        <v>41</v>
      </c>
      <c r="AA214">
        <v>3</v>
      </c>
      <c r="AB214" t="s">
        <v>42</v>
      </c>
    </row>
    <row r="215" spans="1:28" x14ac:dyDescent="0.35">
      <c r="A215" t="s">
        <v>6899</v>
      </c>
      <c r="B215" s="1">
        <v>46027</v>
      </c>
      <c r="C215" s="1" t="str">
        <f>TEXT(Table1[[#This Row],[Order_Date]],"yyyy")</f>
        <v>2026</v>
      </c>
      <c r="D215" s="3">
        <f>MONTH(Table1[[#This Row],[Order_Date]])</f>
        <v>1</v>
      </c>
      <c r="E215" t="str">
        <f>TEXT(Table1[[#This Row],[Order_Date]],"mmm")</f>
        <v>Jan</v>
      </c>
      <c r="F215" s="1">
        <v>46033</v>
      </c>
      <c r="G215">
        <f>(Table1[[#This Row],[Ship_Date]]-Table1[[#This Row],[Order_Date]])</f>
        <v>6</v>
      </c>
      <c r="H215" t="s">
        <v>4900</v>
      </c>
      <c r="I215" t="s">
        <v>6900</v>
      </c>
      <c r="J215" t="s">
        <v>52</v>
      </c>
      <c r="K215">
        <v>46</v>
      </c>
      <c r="L215" t="str">
        <f>IF(Table1[[#This Row],[Age]]&lt;=20,"Teen",IF(Table1[[#This Row],[Age]]&gt;=21 &amp; Table1[[#This Row],[Age]]&lt;=50,"Adult","Senior"))</f>
        <v>Senior</v>
      </c>
      <c r="M215" t="s">
        <v>101</v>
      </c>
      <c r="N215" t="s">
        <v>102</v>
      </c>
      <c r="O215" t="s">
        <v>27</v>
      </c>
      <c r="P215" t="s">
        <v>47</v>
      </c>
      <c r="Q215" t="s">
        <v>175</v>
      </c>
      <c r="R215">
        <v>4</v>
      </c>
      <c r="S215">
        <v>1200</v>
      </c>
      <c r="T215">
        <v>20</v>
      </c>
      <c r="U215">
        <v>3840</v>
      </c>
      <c r="V215" t="str">
        <f>IF(Table1[[#This Row],[Sales]]&lt;=10000,"Low",IF(Table1[[#This Row],[Sales]]&gt;=10000 &amp; Table1[[#This Row],[Sales]]&lt;=25000,"Medium","High"))</f>
        <v>Low</v>
      </c>
      <c r="W215">
        <v>1463.97</v>
      </c>
      <c r="X215">
        <f>Table1[[#This Row],[Profit]]/Table1[[#This Row],[Sales]]</f>
        <v>0.3812421875</v>
      </c>
      <c r="Y215" t="s">
        <v>30</v>
      </c>
      <c r="Z215" t="s">
        <v>41</v>
      </c>
      <c r="AA215">
        <v>2</v>
      </c>
      <c r="AB215" t="s">
        <v>42</v>
      </c>
    </row>
    <row r="216" spans="1:28" x14ac:dyDescent="0.35">
      <c r="A216" t="s">
        <v>6901</v>
      </c>
      <c r="B216" s="1">
        <v>45685</v>
      </c>
      <c r="C216" s="1" t="str">
        <f>TEXT(Table1[[#This Row],[Order_Date]],"yyyy")</f>
        <v>2025</v>
      </c>
      <c r="D216" s="3">
        <f>MONTH(Table1[[#This Row],[Order_Date]])</f>
        <v>1</v>
      </c>
      <c r="E216" t="str">
        <f>TEXT(Table1[[#This Row],[Order_Date]],"mmm")</f>
        <v>Jan</v>
      </c>
      <c r="F216" s="1">
        <v>45686</v>
      </c>
      <c r="G216">
        <f>(Table1[[#This Row],[Ship_Date]]-Table1[[#This Row],[Order_Date]])</f>
        <v>1</v>
      </c>
      <c r="H216" t="s">
        <v>6902</v>
      </c>
      <c r="I216" t="s">
        <v>6903</v>
      </c>
      <c r="J216" t="s">
        <v>52</v>
      </c>
      <c r="K216">
        <v>31</v>
      </c>
      <c r="L216" t="str">
        <f>IF(Table1[[#This Row],[Age]]&lt;=20,"Teen",IF(Table1[[#This Row],[Age]]&gt;=21 &amp; Table1[[#This Row],[Age]]&lt;=50,"Adult","Senior"))</f>
        <v>Senior</v>
      </c>
      <c r="M216" t="s">
        <v>53</v>
      </c>
      <c r="N216" t="s">
        <v>54</v>
      </c>
      <c r="O216" t="s">
        <v>55</v>
      </c>
      <c r="P216" t="s">
        <v>39</v>
      </c>
      <c r="Q216" t="s">
        <v>253</v>
      </c>
      <c r="R216">
        <v>6</v>
      </c>
      <c r="S216">
        <v>1200</v>
      </c>
      <c r="T216">
        <v>5</v>
      </c>
      <c r="U216">
        <v>6840</v>
      </c>
      <c r="V216" t="str">
        <f>IF(Table1[[#This Row],[Sales]]&lt;=10000,"Low",IF(Table1[[#This Row],[Sales]]&gt;=10000 &amp; Table1[[#This Row],[Sales]]&lt;=25000,"Medium","High"))</f>
        <v>Low</v>
      </c>
      <c r="W216">
        <v>1848.96</v>
      </c>
      <c r="X216">
        <f>Table1[[#This Row],[Profit]]/Table1[[#This Row],[Sales]]</f>
        <v>0.27031578947368423</v>
      </c>
      <c r="Y216" t="s">
        <v>30</v>
      </c>
      <c r="Z216" t="s">
        <v>59</v>
      </c>
      <c r="AA216">
        <v>5</v>
      </c>
      <c r="AB216" t="s">
        <v>42</v>
      </c>
    </row>
    <row r="217" spans="1:28" x14ac:dyDescent="0.35">
      <c r="A217" t="s">
        <v>6927</v>
      </c>
      <c r="B217" s="1">
        <v>45687</v>
      </c>
      <c r="C217" s="1" t="str">
        <f>TEXT(Table1[[#This Row],[Order_Date]],"yyyy")</f>
        <v>2025</v>
      </c>
      <c r="D217" s="3">
        <f>MONTH(Table1[[#This Row],[Order_Date]])</f>
        <v>1</v>
      </c>
      <c r="E217" t="str">
        <f>TEXT(Table1[[#This Row],[Order_Date]],"mmm")</f>
        <v>Jan</v>
      </c>
      <c r="F217" s="1">
        <v>45688</v>
      </c>
      <c r="G217">
        <f>(Table1[[#This Row],[Ship_Date]]-Table1[[#This Row],[Order_Date]])</f>
        <v>1</v>
      </c>
      <c r="H217" t="s">
        <v>6928</v>
      </c>
      <c r="I217" t="s">
        <v>6929</v>
      </c>
      <c r="J217" t="s">
        <v>24</v>
      </c>
      <c r="K217">
        <v>65</v>
      </c>
      <c r="L217" t="str">
        <f>IF(Table1[[#This Row],[Age]]&lt;=20,"Teen",IF(Table1[[#This Row],[Age]]&gt;=21 &amp; Table1[[#This Row],[Age]]&lt;=50,"Adult","Senior"))</f>
        <v>Senior</v>
      </c>
      <c r="M217" t="s">
        <v>46</v>
      </c>
      <c r="N217" t="s">
        <v>46</v>
      </c>
      <c r="O217" t="s">
        <v>38</v>
      </c>
      <c r="P217" t="s">
        <v>28</v>
      </c>
      <c r="Q217" t="s">
        <v>192</v>
      </c>
      <c r="R217">
        <v>6</v>
      </c>
      <c r="S217">
        <v>7000</v>
      </c>
      <c r="T217">
        <v>25</v>
      </c>
      <c r="U217">
        <v>31500</v>
      </c>
      <c r="V217" t="str">
        <f>IF(Table1[[#This Row],[Sales]]&lt;=10000,"Low",IF(Table1[[#This Row],[Sales]]&gt;=10000 &amp; Table1[[#This Row],[Sales]]&lt;=25000,"Medium","High"))</f>
        <v>High</v>
      </c>
      <c r="W217">
        <v>9405.86</v>
      </c>
      <c r="X217">
        <f>Table1[[#This Row],[Profit]]/Table1[[#This Row],[Sales]]</f>
        <v>0.29859873015873017</v>
      </c>
      <c r="Y217" t="s">
        <v>93</v>
      </c>
      <c r="Z217" t="s">
        <v>59</v>
      </c>
      <c r="AA217">
        <v>3</v>
      </c>
      <c r="AB217" t="s">
        <v>42</v>
      </c>
    </row>
    <row r="218" spans="1:28" x14ac:dyDescent="0.35">
      <c r="A218" t="s">
        <v>6949</v>
      </c>
      <c r="B218" s="1">
        <v>45670</v>
      </c>
      <c r="C218" s="1" t="str">
        <f>TEXT(Table1[[#This Row],[Order_Date]],"yyyy")</f>
        <v>2025</v>
      </c>
      <c r="D218" s="3">
        <f>MONTH(Table1[[#This Row],[Order_Date]])</f>
        <v>1</v>
      </c>
      <c r="E218" t="str">
        <f>TEXT(Table1[[#This Row],[Order_Date]],"mmm")</f>
        <v>Jan</v>
      </c>
      <c r="F218" s="1">
        <v>45676</v>
      </c>
      <c r="G218">
        <f>(Table1[[#This Row],[Ship_Date]]-Table1[[#This Row],[Order_Date]])</f>
        <v>6</v>
      </c>
      <c r="H218" t="s">
        <v>6950</v>
      </c>
      <c r="I218" t="s">
        <v>6951</v>
      </c>
      <c r="J218" t="s">
        <v>24</v>
      </c>
      <c r="K218">
        <v>21</v>
      </c>
      <c r="L218" t="str">
        <f>IF(Table1[[#This Row],[Age]]&lt;=20,"Teen",IF(Table1[[#This Row],[Age]]&gt;=21 &amp; Table1[[#This Row],[Age]]&lt;=50,"Adult","Senior"))</f>
        <v>Senior</v>
      </c>
      <c r="M218" t="s">
        <v>46</v>
      </c>
      <c r="N218" t="s">
        <v>46</v>
      </c>
      <c r="O218" t="s">
        <v>38</v>
      </c>
      <c r="P218" t="s">
        <v>39</v>
      </c>
      <c r="Q218" t="s">
        <v>87</v>
      </c>
      <c r="R218">
        <v>6</v>
      </c>
      <c r="S218">
        <v>3200</v>
      </c>
      <c r="T218">
        <v>0</v>
      </c>
      <c r="U218">
        <v>19200</v>
      </c>
      <c r="V218" t="str">
        <f>IF(Table1[[#This Row],[Sales]]&lt;=10000,"Low",IF(Table1[[#This Row],[Sales]]&gt;=10000 &amp; Table1[[#This Row],[Sales]]&lt;=25000,"Medium","High"))</f>
        <v>High</v>
      </c>
      <c r="W218">
        <v>4328.83</v>
      </c>
      <c r="X218">
        <f>Table1[[#This Row],[Profit]]/Table1[[#This Row],[Sales]]</f>
        <v>0.22545989583333334</v>
      </c>
      <c r="Y218" t="s">
        <v>58</v>
      </c>
      <c r="Z218" t="s">
        <v>41</v>
      </c>
      <c r="AA218">
        <v>3</v>
      </c>
      <c r="AB218" t="s">
        <v>42</v>
      </c>
    </row>
    <row r="219" spans="1:28" x14ac:dyDescent="0.35">
      <c r="A219" t="s">
        <v>6952</v>
      </c>
      <c r="B219" s="1">
        <v>45687</v>
      </c>
      <c r="C219" s="1" t="str">
        <f>TEXT(Table1[[#This Row],[Order_Date]],"yyyy")</f>
        <v>2025</v>
      </c>
      <c r="D219" s="3">
        <f>MONTH(Table1[[#This Row],[Order_Date]])</f>
        <v>1</v>
      </c>
      <c r="E219" t="str">
        <f>TEXT(Table1[[#This Row],[Order_Date]],"mmm")</f>
        <v>Jan</v>
      </c>
      <c r="F219" s="1">
        <v>45689</v>
      </c>
      <c r="G219">
        <f>(Table1[[#This Row],[Ship_Date]]-Table1[[#This Row],[Order_Date]])</f>
        <v>2</v>
      </c>
      <c r="H219" t="s">
        <v>285</v>
      </c>
      <c r="I219" t="s">
        <v>6953</v>
      </c>
      <c r="J219" t="s">
        <v>52</v>
      </c>
      <c r="K219">
        <v>23</v>
      </c>
      <c r="L219" t="str">
        <f>IF(Table1[[#This Row],[Age]]&lt;=20,"Teen",IF(Table1[[#This Row],[Age]]&gt;=21 &amp; Table1[[#This Row],[Age]]&lt;=50,"Adult","Senior"))</f>
        <v>Senior</v>
      </c>
      <c r="M219" t="s">
        <v>25</v>
      </c>
      <c r="N219" t="s">
        <v>26</v>
      </c>
      <c r="O219" t="s">
        <v>27</v>
      </c>
      <c r="P219" t="s">
        <v>56</v>
      </c>
      <c r="Q219" t="s">
        <v>212</v>
      </c>
      <c r="R219">
        <v>5</v>
      </c>
      <c r="S219">
        <v>300</v>
      </c>
      <c r="T219">
        <v>20</v>
      </c>
      <c r="U219">
        <v>1200</v>
      </c>
      <c r="V219" t="str">
        <f>IF(Table1[[#This Row],[Sales]]&lt;=10000,"Low",IF(Table1[[#This Row],[Sales]]&gt;=10000 &amp; Table1[[#This Row],[Sales]]&lt;=25000,"Medium","High"))</f>
        <v>Low</v>
      </c>
      <c r="W219">
        <v>525.16999999999996</v>
      </c>
      <c r="X219">
        <f>Table1[[#This Row],[Profit]]/Table1[[#This Row],[Sales]]</f>
        <v>0.43764166666666665</v>
      </c>
      <c r="Y219" t="s">
        <v>58</v>
      </c>
      <c r="Z219" t="s">
        <v>41</v>
      </c>
      <c r="AA219">
        <v>4</v>
      </c>
      <c r="AB219" t="s">
        <v>42</v>
      </c>
    </row>
    <row r="220" spans="1:28" x14ac:dyDescent="0.35">
      <c r="A220" t="s">
        <v>6983</v>
      </c>
      <c r="B220" s="1">
        <v>46031</v>
      </c>
      <c r="C220" s="1" t="str">
        <f>TEXT(Table1[[#This Row],[Order_Date]],"yyyy")</f>
        <v>2026</v>
      </c>
      <c r="D220" s="3">
        <f>MONTH(Table1[[#This Row],[Order_Date]])</f>
        <v>1</v>
      </c>
      <c r="E220" t="str">
        <f>TEXT(Table1[[#This Row],[Order_Date]],"mmm")</f>
        <v>Jan</v>
      </c>
      <c r="F220" s="1">
        <v>46033</v>
      </c>
      <c r="G220">
        <f>(Table1[[#This Row],[Ship_Date]]-Table1[[#This Row],[Order_Date]])</f>
        <v>2</v>
      </c>
      <c r="H220" t="s">
        <v>6984</v>
      </c>
      <c r="I220" t="s">
        <v>6985</v>
      </c>
      <c r="J220" t="s">
        <v>24</v>
      </c>
      <c r="K220">
        <v>60</v>
      </c>
      <c r="L220" t="str">
        <f>IF(Table1[[#This Row],[Age]]&lt;=20,"Teen",IF(Table1[[#This Row],[Age]]&gt;=21 &amp; Table1[[#This Row],[Age]]&lt;=50,"Adult","Senior"))</f>
        <v>Senior</v>
      </c>
      <c r="M220" t="s">
        <v>101</v>
      </c>
      <c r="N220" t="s">
        <v>102</v>
      </c>
      <c r="O220" t="s">
        <v>27</v>
      </c>
      <c r="P220" t="s">
        <v>39</v>
      </c>
      <c r="Q220" t="s">
        <v>118</v>
      </c>
      <c r="R220">
        <v>1</v>
      </c>
      <c r="S220">
        <v>4000</v>
      </c>
      <c r="T220">
        <v>10</v>
      </c>
      <c r="U220">
        <v>3600</v>
      </c>
      <c r="V220" t="str">
        <f>IF(Table1[[#This Row],[Sales]]&lt;=10000,"Low",IF(Table1[[#This Row],[Sales]]&gt;=10000 &amp; Table1[[#This Row],[Sales]]&lt;=25000,"Medium","High"))</f>
        <v>Low</v>
      </c>
      <c r="W220">
        <v>1491.12</v>
      </c>
      <c r="X220">
        <f>Table1[[#This Row],[Profit]]/Table1[[#This Row],[Sales]]</f>
        <v>0.41419999999999996</v>
      </c>
      <c r="Y220" t="s">
        <v>93</v>
      </c>
      <c r="Z220" t="s">
        <v>41</v>
      </c>
      <c r="AA220">
        <v>5</v>
      </c>
      <c r="AB220" t="s">
        <v>42</v>
      </c>
    </row>
    <row r="221" spans="1:28" x14ac:dyDescent="0.35">
      <c r="A221" t="s">
        <v>7010</v>
      </c>
      <c r="B221" s="1">
        <v>45664</v>
      </c>
      <c r="C221" s="1" t="str">
        <f>TEXT(Table1[[#This Row],[Order_Date]],"yyyy")</f>
        <v>2025</v>
      </c>
      <c r="D221" s="3">
        <f>MONTH(Table1[[#This Row],[Order_Date]])</f>
        <v>1</v>
      </c>
      <c r="E221" t="str">
        <f>TEXT(Table1[[#This Row],[Order_Date]],"mmm")</f>
        <v>Jan</v>
      </c>
      <c r="F221" s="1">
        <v>45669</v>
      </c>
      <c r="G221">
        <f>(Table1[[#This Row],[Ship_Date]]-Table1[[#This Row],[Order_Date]])</f>
        <v>5</v>
      </c>
      <c r="H221" t="s">
        <v>7011</v>
      </c>
      <c r="I221" t="s">
        <v>7012</v>
      </c>
      <c r="J221" t="s">
        <v>24</v>
      </c>
      <c r="K221">
        <v>42</v>
      </c>
      <c r="L221" t="str">
        <f>IF(Table1[[#This Row],[Age]]&lt;=20,"Teen",IF(Table1[[#This Row],[Age]]&gt;=21 &amp; Table1[[#This Row],[Age]]&lt;=50,"Adult","Senior"))</f>
        <v>Senior</v>
      </c>
      <c r="M221" t="s">
        <v>79</v>
      </c>
      <c r="N221" t="s">
        <v>80</v>
      </c>
      <c r="O221" t="s">
        <v>38</v>
      </c>
      <c r="P221" t="s">
        <v>74</v>
      </c>
      <c r="Q221" t="s">
        <v>75</v>
      </c>
      <c r="R221">
        <v>8</v>
      </c>
      <c r="S221">
        <v>2000</v>
      </c>
      <c r="T221">
        <v>20</v>
      </c>
      <c r="U221">
        <v>12800</v>
      </c>
      <c r="V221" t="str">
        <f>IF(Table1[[#This Row],[Sales]]&lt;=10000,"Low",IF(Table1[[#This Row],[Sales]]&gt;=10000 &amp; Table1[[#This Row],[Sales]]&lt;=25000,"Medium","High"))</f>
        <v>High</v>
      </c>
      <c r="W221">
        <v>4807.1899999999996</v>
      </c>
      <c r="X221">
        <f>Table1[[#This Row],[Profit]]/Table1[[#This Row],[Sales]]</f>
        <v>0.37556171875</v>
      </c>
      <c r="Y221" t="s">
        <v>30</v>
      </c>
      <c r="Z221" t="s">
        <v>59</v>
      </c>
      <c r="AA221">
        <v>1</v>
      </c>
      <c r="AB221" t="s">
        <v>42</v>
      </c>
    </row>
    <row r="222" spans="1:28" x14ac:dyDescent="0.35">
      <c r="A222" t="s">
        <v>7069</v>
      </c>
      <c r="B222" s="1">
        <v>46029</v>
      </c>
      <c r="C222" s="1" t="str">
        <f>TEXT(Table1[[#This Row],[Order_Date]],"yyyy")</f>
        <v>2026</v>
      </c>
      <c r="D222" s="3">
        <f>MONTH(Table1[[#This Row],[Order_Date]])</f>
        <v>1</v>
      </c>
      <c r="E222" t="str">
        <f>TEXT(Table1[[#This Row],[Order_Date]],"mmm")</f>
        <v>Jan</v>
      </c>
      <c r="F222" s="1">
        <v>46033</v>
      </c>
      <c r="G222">
        <f>(Table1[[#This Row],[Ship_Date]]-Table1[[#This Row],[Order_Date]])</f>
        <v>4</v>
      </c>
      <c r="H222" t="s">
        <v>7070</v>
      </c>
      <c r="I222" t="s">
        <v>7071</v>
      </c>
      <c r="J222" t="s">
        <v>52</v>
      </c>
      <c r="K222">
        <v>34</v>
      </c>
      <c r="L222" t="str">
        <f>IF(Table1[[#This Row],[Age]]&lt;=20,"Teen",IF(Table1[[#This Row],[Age]]&gt;=21 &amp; Table1[[#This Row],[Age]]&lt;=50,"Adult","Senior"))</f>
        <v>Senior</v>
      </c>
      <c r="M222" t="s">
        <v>53</v>
      </c>
      <c r="N222" t="s">
        <v>54</v>
      </c>
      <c r="O222" t="s">
        <v>55</v>
      </c>
      <c r="P222" t="s">
        <v>39</v>
      </c>
      <c r="Q222" t="s">
        <v>118</v>
      </c>
      <c r="R222">
        <v>2</v>
      </c>
      <c r="S222">
        <v>4000</v>
      </c>
      <c r="T222">
        <v>5</v>
      </c>
      <c r="U222">
        <v>7600</v>
      </c>
      <c r="V222" t="str">
        <f>IF(Table1[[#This Row],[Sales]]&lt;=10000,"Low",IF(Table1[[#This Row],[Sales]]&gt;=10000 &amp; Table1[[#This Row],[Sales]]&lt;=25000,"Medium","High"))</f>
        <v>Low</v>
      </c>
      <c r="W222">
        <v>899.49</v>
      </c>
      <c r="X222">
        <f>Table1[[#This Row],[Profit]]/Table1[[#This Row],[Sales]]</f>
        <v>0.11835394736842106</v>
      </c>
      <c r="Y222" t="s">
        <v>58</v>
      </c>
      <c r="Z222" t="s">
        <v>41</v>
      </c>
      <c r="AA222">
        <v>2</v>
      </c>
      <c r="AB222" t="s">
        <v>32</v>
      </c>
    </row>
    <row r="223" spans="1:28" x14ac:dyDescent="0.35">
      <c r="A223" t="s">
        <v>7072</v>
      </c>
      <c r="B223" s="1">
        <v>45685</v>
      </c>
      <c r="C223" s="1" t="str">
        <f>TEXT(Table1[[#This Row],[Order_Date]],"yyyy")</f>
        <v>2025</v>
      </c>
      <c r="D223" s="3">
        <f>MONTH(Table1[[#This Row],[Order_Date]])</f>
        <v>1</v>
      </c>
      <c r="E223" t="str">
        <f>TEXT(Table1[[#This Row],[Order_Date]],"mmm")</f>
        <v>Jan</v>
      </c>
      <c r="F223" s="1">
        <v>45690</v>
      </c>
      <c r="G223">
        <f>(Table1[[#This Row],[Ship_Date]]-Table1[[#This Row],[Order_Date]])</f>
        <v>5</v>
      </c>
      <c r="H223" t="s">
        <v>7073</v>
      </c>
      <c r="I223" t="s">
        <v>7074</v>
      </c>
      <c r="J223" t="s">
        <v>24</v>
      </c>
      <c r="K223">
        <v>59</v>
      </c>
      <c r="L223" t="str">
        <f>IF(Table1[[#This Row],[Age]]&lt;=20,"Teen",IF(Table1[[#This Row],[Age]]&gt;=21 &amp; Table1[[#This Row],[Age]]&lt;=50,"Adult","Senior"))</f>
        <v>Senior</v>
      </c>
      <c r="M223" t="s">
        <v>73</v>
      </c>
      <c r="N223" t="s">
        <v>26</v>
      </c>
      <c r="O223" t="s">
        <v>27</v>
      </c>
      <c r="P223" t="s">
        <v>39</v>
      </c>
      <c r="Q223" t="s">
        <v>151</v>
      </c>
      <c r="R223">
        <v>7</v>
      </c>
      <c r="S223">
        <v>900</v>
      </c>
      <c r="T223">
        <v>20</v>
      </c>
      <c r="U223">
        <v>5040</v>
      </c>
      <c r="V223" t="str">
        <f>IF(Table1[[#This Row],[Sales]]&lt;=10000,"Low",IF(Table1[[#This Row],[Sales]]&gt;=10000 &amp; Table1[[#This Row],[Sales]]&lt;=25000,"Medium","High"))</f>
        <v>Low</v>
      </c>
      <c r="W223">
        <v>1166.3900000000001</v>
      </c>
      <c r="X223">
        <f>Table1[[#This Row],[Profit]]/Table1[[#This Row],[Sales]]</f>
        <v>0.23142658730158733</v>
      </c>
      <c r="Y223" t="s">
        <v>30</v>
      </c>
      <c r="Z223" t="s">
        <v>31</v>
      </c>
      <c r="AA223">
        <v>5</v>
      </c>
      <c r="AB223" t="s">
        <v>42</v>
      </c>
    </row>
    <row r="224" spans="1:28" x14ac:dyDescent="0.35">
      <c r="A224" t="s">
        <v>7096</v>
      </c>
      <c r="B224" s="1">
        <v>46023</v>
      </c>
      <c r="C224" s="1" t="str">
        <f>TEXT(Table1[[#This Row],[Order_Date]],"yyyy")</f>
        <v>2026</v>
      </c>
      <c r="D224" s="3">
        <f>MONTH(Table1[[#This Row],[Order_Date]])</f>
        <v>1</v>
      </c>
      <c r="E224" t="str">
        <f>TEXT(Table1[[#This Row],[Order_Date]],"mmm")</f>
        <v>Jan</v>
      </c>
      <c r="F224" s="1">
        <v>46028</v>
      </c>
      <c r="G224">
        <f>(Table1[[#This Row],[Ship_Date]]-Table1[[#This Row],[Order_Date]])</f>
        <v>5</v>
      </c>
      <c r="H224" t="s">
        <v>7097</v>
      </c>
      <c r="I224" t="s">
        <v>7098</v>
      </c>
      <c r="J224" t="s">
        <v>52</v>
      </c>
      <c r="K224">
        <v>53</v>
      </c>
      <c r="L224" t="str">
        <f>IF(Table1[[#This Row],[Age]]&lt;=20,"Teen",IF(Table1[[#This Row],[Age]]&gt;=21 &amp; Table1[[#This Row],[Age]]&lt;=50,"Adult","Senior"))</f>
        <v>Senior</v>
      </c>
      <c r="M224" t="s">
        <v>79</v>
      </c>
      <c r="N224" t="s">
        <v>80</v>
      </c>
      <c r="O224" t="s">
        <v>38</v>
      </c>
      <c r="P224" t="s">
        <v>56</v>
      </c>
      <c r="Q224" t="s">
        <v>168</v>
      </c>
      <c r="R224">
        <v>6</v>
      </c>
      <c r="S224">
        <v>1200</v>
      </c>
      <c r="T224">
        <v>10</v>
      </c>
      <c r="U224">
        <v>6480</v>
      </c>
      <c r="V224" t="str">
        <f>IF(Table1[[#This Row],[Sales]]&lt;=10000,"Low",IF(Table1[[#This Row],[Sales]]&gt;=10000 &amp; Table1[[#This Row],[Sales]]&lt;=25000,"Medium","High"))</f>
        <v>Low</v>
      </c>
      <c r="W224">
        <v>1322.77</v>
      </c>
      <c r="X224">
        <f>Table1[[#This Row],[Profit]]/Table1[[#This Row],[Sales]]</f>
        <v>0.20413117283950616</v>
      </c>
      <c r="Y224" t="s">
        <v>58</v>
      </c>
      <c r="Z224" t="s">
        <v>31</v>
      </c>
      <c r="AA224">
        <v>5</v>
      </c>
      <c r="AB224" t="s">
        <v>42</v>
      </c>
    </row>
    <row r="225" spans="1:28" x14ac:dyDescent="0.35">
      <c r="A225" t="s">
        <v>7126</v>
      </c>
      <c r="B225" s="1">
        <v>46043</v>
      </c>
      <c r="C225" s="1" t="str">
        <f>TEXT(Table1[[#This Row],[Order_Date]],"yyyy")</f>
        <v>2026</v>
      </c>
      <c r="D225" s="3">
        <f>MONTH(Table1[[#This Row],[Order_Date]])</f>
        <v>1</v>
      </c>
      <c r="E225" t="str">
        <f>TEXT(Table1[[#This Row],[Order_Date]],"mmm")</f>
        <v>Jan</v>
      </c>
      <c r="F225" s="1">
        <v>46047</v>
      </c>
      <c r="G225">
        <f>(Table1[[#This Row],[Ship_Date]]-Table1[[#This Row],[Order_Date]])</f>
        <v>4</v>
      </c>
      <c r="H225" t="s">
        <v>7127</v>
      </c>
      <c r="I225" t="s">
        <v>7128</v>
      </c>
      <c r="J225" t="s">
        <v>52</v>
      </c>
      <c r="K225">
        <v>57</v>
      </c>
      <c r="L225" t="str">
        <f>IF(Table1[[#This Row],[Age]]&lt;=20,"Teen",IF(Table1[[#This Row],[Age]]&gt;=21 &amp; Table1[[#This Row],[Age]]&lt;=50,"Adult","Senior"))</f>
        <v>Senior</v>
      </c>
      <c r="M225" t="s">
        <v>53</v>
      </c>
      <c r="N225" t="s">
        <v>54</v>
      </c>
      <c r="O225" t="s">
        <v>55</v>
      </c>
      <c r="P225" t="s">
        <v>56</v>
      </c>
      <c r="Q225" t="s">
        <v>97</v>
      </c>
      <c r="R225">
        <v>7</v>
      </c>
      <c r="S225">
        <v>1500</v>
      </c>
      <c r="T225">
        <v>10</v>
      </c>
      <c r="U225">
        <v>9450</v>
      </c>
      <c r="V225" t="str">
        <f>IF(Table1[[#This Row],[Sales]]&lt;=10000,"Low",IF(Table1[[#This Row],[Sales]]&gt;=10000 &amp; Table1[[#This Row],[Sales]]&lt;=25000,"Medium","High"))</f>
        <v>Low</v>
      </c>
      <c r="W225">
        <v>4033.47</v>
      </c>
      <c r="X225">
        <f>Table1[[#This Row],[Profit]]/Table1[[#This Row],[Sales]]</f>
        <v>0.42682222222222221</v>
      </c>
      <c r="Y225" t="s">
        <v>30</v>
      </c>
      <c r="Z225" t="s">
        <v>59</v>
      </c>
      <c r="AA225">
        <v>5</v>
      </c>
      <c r="AB225" t="s">
        <v>42</v>
      </c>
    </row>
    <row r="226" spans="1:28" x14ac:dyDescent="0.35">
      <c r="A226" t="s">
        <v>7141</v>
      </c>
      <c r="B226" s="1">
        <v>45664</v>
      </c>
      <c r="C226" s="1" t="str">
        <f>TEXT(Table1[[#This Row],[Order_Date]],"yyyy")</f>
        <v>2025</v>
      </c>
      <c r="D226" s="3">
        <f>MONTH(Table1[[#This Row],[Order_Date]])</f>
        <v>1</v>
      </c>
      <c r="E226" t="str">
        <f>TEXT(Table1[[#This Row],[Order_Date]],"mmm")</f>
        <v>Jan</v>
      </c>
      <c r="F226" s="1">
        <v>45665</v>
      </c>
      <c r="G226">
        <f>(Table1[[#This Row],[Ship_Date]]-Table1[[#This Row],[Order_Date]])</f>
        <v>1</v>
      </c>
      <c r="H226" t="s">
        <v>7142</v>
      </c>
      <c r="I226" t="s">
        <v>7143</v>
      </c>
      <c r="J226" t="s">
        <v>52</v>
      </c>
      <c r="K226">
        <v>34</v>
      </c>
      <c r="L226" t="str">
        <f>IF(Table1[[#This Row],[Age]]&lt;=20,"Teen",IF(Table1[[#This Row],[Age]]&gt;=21 &amp; Table1[[#This Row],[Age]]&lt;=50,"Adult","Senior"))</f>
        <v>Senior</v>
      </c>
      <c r="M226" t="s">
        <v>91</v>
      </c>
      <c r="N226" t="s">
        <v>92</v>
      </c>
      <c r="O226" t="s">
        <v>55</v>
      </c>
      <c r="P226" t="s">
        <v>56</v>
      </c>
      <c r="Q226" t="s">
        <v>168</v>
      </c>
      <c r="R226">
        <v>1</v>
      </c>
      <c r="S226">
        <v>1200</v>
      </c>
      <c r="T226">
        <v>25</v>
      </c>
      <c r="U226">
        <v>900</v>
      </c>
      <c r="V226" t="str">
        <f>IF(Table1[[#This Row],[Sales]]&lt;=10000,"Low",IF(Table1[[#This Row],[Sales]]&gt;=10000 &amp; Table1[[#This Row],[Sales]]&lt;=25000,"Medium","High"))</f>
        <v>Low</v>
      </c>
      <c r="W226">
        <v>232.82</v>
      </c>
      <c r="X226">
        <f>Table1[[#This Row],[Profit]]/Table1[[#This Row],[Sales]]</f>
        <v>0.25868888888888886</v>
      </c>
      <c r="Y226" t="s">
        <v>30</v>
      </c>
      <c r="Z226" t="s">
        <v>41</v>
      </c>
      <c r="AA226">
        <v>3</v>
      </c>
      <c r="AB226" t="s">
        <v>42</v>
      </c>
    </row>
    <row r="227" spans="1:28" x14ac:dyDescent="0.35">
      <c r="A227" t="s">
        <v>7152</v>
      </c>
      <c r="B227" s="1">
        <v>46028</v>
      </c>
      <c r="C227" s="1" t="str">
        <f>TEXT(Table1[[#This Row],[Order_Date]],"yyyy")</f>
        <v>2026</v>
      </c>
      <c r="D227" s="3">
        <f>MONTH(Table1[[#This Row],[Order_Date]])</f>
        <v>1</v>
      </c>
      <c r="E227" t="str">
        <f>TEXT(Table1[[#This Row],[Order_Date]],"mmm")</f>
        <v>Jan</v>
      </c>
      <c r="F227" s="1">
        <v>46031</v>
      </c>
      <c r="G227">
        <f>(Table1[[#This Row],[Ship_Date]]-Table1[[#This Row],[Order_Date]])</f>
        <v>3</v>
      </c>
      <c r="H227" t="s">
        <v>7153</v>
      </c>
      <c r="I227" t="s">
        <v>7154</v>
      </c>
      <c r="J227" t="s">
        <v>24</v>
      </c>
      <c r="K227">
        <v>47</v>
      </c>
      <c r="L227" t="str">
        <f>IF(Table1[[#This Row],[Age]]&lt;=20,"Teen",IF(Table1[[#This Row],[Age]]&gt;=21 &amp; Table1[[#This Row],[Age]]&lt;=50,"Adult","Senior"))</f>
        <v>Senior</v>
      </c>
      <c r="M227" t="s">
        <v>63</v>
      </c>
      <c r="N227" t="s">
        <v>64</v>
      </c>
      <c r="O227" t="s">
        <v>55</v>
      </c>
      <c r="P227" t="s">
        <v>56</v>
      </c>
      <c r="Q227" t="s">
        <v>125</v>
      </c>
      <c r="R227">
        <v>4</v>
      </c>
      <c r="S227">
        <v>450</v>
      </c>
      <c r="T227">
        <v>10</v>
      </c>
      <c r="U227">
        <v>1620</v>
      </c>
      <c r="V227" t="str">
        <f>IF(Table1[[#This Row],[Sales]]&lt;=10000,"Low",IF(Table1[[#This Row],[Sales]]&gt;=10000 &amp; Table1[[#This Row],[Sales]]&lt;=25000,"Medium","High"))</f>
        <v>Low</v>
      </c>
      <c r="W227">
        <v>206.66</v>
      </c>
      <c r="X227">
        <f>Table1[[#This Row],[Profit]]/Table1[[#This Row],[Sales]]</f>
        <v>0.1275679012345679</v>
      </c>
      <c r="Y227" t="s">
        <v>58</v>
      </c>
      <c r="Z227" t="s">
        <v>59</v>
      </c>
      <c r="AA227">
        <v>1</v>
      </c>
      <c r="AB227" t="s">
        <v>42</v>
      </c>
    </row>
    <row r="228" spans="1:28" x14ac:dyDescent="0.35">
      <c r="A228" t="s">
        <v>7174</v>
      </c>
      <c r="B228" s="1">
        <v>46031</v>
      </c>
      <c r="C228" s="1" t="str">
        <f>TEXT(Table1[[#This Row],[Order_Date]],"yyyy")</f>
        <v>2026</v>
      </c>
      <c r="D228" s="3">
        <f>MONTH(Table1[[#This Row],[Order_Date]])</f>
        <v>1</v>
      </c>
      <c r="E228" t="str">
        <f>TEXT(Table1[[#This Row],[Order_Date]],"mmm")</f>
        <v>Jan</v>
      </c>
      <c r="F228" s="1">
        <v>46032</v>
      </c>
      <c r="G228">
        <f>(Table1[[#This Row],[Ship_Date]]-Table1[[#This Row],[Order_Date]])</f>
        <v>1</v>
      </c>
      <c r="H228" t="s">
        <v>364</v>
      </c>
      <c r="I228" t="s">
        <v>7175</v>
      </c>
      <c r="J228" t="s">
        <v>52</v>
      </c>
      <c r="K228">
        <v>60</v>
      </c>
      <c r="L228" t="str">
        <f>IF(Table1[[#This Row],[Age]]&lt;=20,"Teen",IF(Table1[[#This Row],[Age]]&gt;=21 &amp; Table1[[#This Row],[Age]]&lt;=50,"Adult","Senior"))</f>
        <v>Senior</v>
      </c>
      <c r="M228" t="s">
        <v>84</v>
      </c>
      <c r="N228" t="s">
        <v>85</v>
      </c>
      <c r="O228" t="s">
        <v>86</v>
      </c>
      <c r="P228" t="s">
        <v>28</v>
      </c>
      <c r="Q228" t="s">
        <v>192</v>
      </c>
      <c r="R228">
        <v>4</v>
      </c>
      <c r="S228">
        <v>7000</v>
      </c>
      <c r="T228">
        <v>5</v>
      </c>
      <c r="U228">
        <v>26600</v>
      </c>
      <c r="V228" t="str">
        <f>IF(Table1[[#This Row],[Sales]]&lt;=10000,"Low",IF(Table1[[#This Row],[Sales]]&gt;=10000 &amp; Table1[[#This Row],[Sales]]&lt;=25000,"Medium","High"))</f>
        <v>High</v>
      </c>
      <c r="W228">
        <v>8442.2999999999993</v>
      </c>
      <c r="X228">
        <f>Table1[[#This Row],[Profit]]/Table1[[#This Row],[Sales]]</f>
        <v>0.31737969924812026</v>
      </c>
      <c r="Y228" t="s">
        <v>30</v>
      </c>
      <c r="Z228" t="s">
        <v>31</v>
      </c>
      <c r="AA228">
        <v>5</v>
      </c>
      <c r="AB228" t="s">
        <v>42</v>
      </c>
    </row>
    <row r="229" spans="1:28" x14ac:dyDescent="0.35">
      <c r="A229" t="s">
        <v>7206</v>
      </c>
      <c r="B229" s="1">
        <v>45677</v>
      </c>
      <c r="C229" s="1" t="str">
        <f>TEXT(Table1[[#This Row],[Order_Date]],"yyyy")</f>
        <v>2025</v>
      </c>
      <c r="D229" s="3">
        <f>MONTH(Table1[[#This Row],[Order_Date]])</f>
        <v>1</v>
      </c>
      <c r="E229" t="str">
        <f>TEXT(Table1[[#This Row],[Order_Date]],"mmm")</f>
        <v>Jan</v>
      </c>
      <c r="F229" s="1">
        <v>45681</v>
      </c>
      <c r="G229">
        <f>(Table1[[#This Row],[Ship_Date]]-Table1[[#This Row],[Order_Date]])</f>
        <v>4</v>
      </c>
      <c r="H229" t="s">
        <v>7207</v>
      </c>
      <c r="I229" t="s">
        <v>7208</v>
      </c>
      <c r="J229" t="s">
        <v>24</v>
      </c>
      <c r="K229">
        <v>38</v>
      </c>
      <c r="L229" t="str">
        <f>IF(Table1[[#This Row],[Age]]&lt;=20,"Teen",IF(Table1[[#This Row],[Age]]&gt;=21 &amp; Table1[[#This Row],[Age]]&lt;=50,"Adult","Senior"))</f>
        <v>Senior</v>
      </c>
      <c r="M229" t="s">
        <v>63</v>
      </c>
      <c r="N229" t="s">
        <v>64</v>
      </c>
      <c r="O229" t="s">
        <v>55</v>
      </c>
      <c r="P229" t="s">
        <v>74</v>
      </c>
      <c r="Q229" t="s">
        <v>132</v>
      </c>
      <c r="R229">
        <v>8</v>
      </c>
      <c r="S229">
        <v>55000</v>
      </c>
      <c r="T229">
        <v>20</v>
      </c>
      <c r="U229">
        <v>352000</v>
      </c>
      <c r="V229" t="str">
        <f>IF(Table1[[#This Row],[Sales]]&lt;=10000,"Low",IF(Table1[[#This Row],[Sales]]&gt;=10000 &amp; Table1[[#This Row],[Sales]]&lt;=25000,"Medium","High"))</f>
        <v>High</v>
      </c>
      <c r="W229">
        <v>92537.1</v>
      </c>
      <c r="X229">
        <f>Table1[[#This Row],[Profit]]/Table1[[#This Row],[Sales]]</f>
        <v>0.26288948863636363</v>
      </c>
      <c r="Y229" t="s">
        <v>93</v>
      </c>
      <c r="Z229" t="s">
        <v>31</v>
      </c>
      <c r="AA229">
        <v>4</v>
      </c>
      <c r="AB229" t="s">
        <v>42</v>
      </c>
    </row>
    <row r="230" spans="1:28" x14ac:dyDescent="0.35">
      <c r="A230" t="s">
        <v>7255</v>
      </c>
      <c r="B230" s="1">
        <v>45666</v>
      </c>
      <c r="C230" s="1" t="str">
        <f>TEXT(Table1[[#This Row],[Order_Date]],"yyyy")</f>
        <v>2025</v>
      </c>
      <c r="D230" s="3">
        <f>MONTH(Table1[[#This Row],[Order_Date]])</f>
        <v>1</v>
      </c>
      <c r="E230" t="str">
        <f>TEXT(Table1[[#This Row],[Order_Date]],"mmm")</f>
        <v>Jan</v>
      </c>
      <c r="F230" s="1">
        <v>45668</v>
      </c>
      <c r="G230">
        <f>(Table1[[#This Row],[Ship_Date]]-Table1[[#This Row],[Order_Date]])</f>
        <v>2</v>
      </c>
      <c r="H230" t="s">
        <v>7256</v>
      </c>
      <c r="I230" t="s">
        <v>7257</v>
      </c>
      <c r="J230" t="s">
        <v>52</v>
      </c>
      <c r="K230">
        <v>30</v>
      </c>
      <c r="L230" t="str">
        <f>IF(Table1[[#This Row],[Age]]&lt;=20,"Teen",IF(Table1[[#This Row],[Age]]&gt;=21 &amp; Table1[[#This Row],[Age]]&lt;=50,"Adult","Senior"))</f>
        <v>Senior</v>
      </c>
      <c r="M230" t="s">
        <v>84</v>
      </c>
      <c r="N230" t="s">
        <v>85</v>
      </c>
      <c r="O230" t="s">
        <v>86</v>
      </c>
      <c r="P230" t="s">
        <v>28</v>
      </c>
      <c r="Q230" t="s">
        <v>103</v>
      </c>
      <c r="R230">
        <v>1</v>
      </c>
      <c r="S230">
        <v>25000</v>
      </c>
      <c r="T230">
        <v>0</v>
      </c>
      <c r="U230">
        <v>25000</v>
      </c>
      <c r="V230" t="str">
        <f>IF(Table1[[#This Row],[Sales]]&lt;=10000,"Low",IF(Table1[[#This Row],[Sales]]&gt;=10000 &amp; Table1[[#This Row],[Sales]]&lt;=25000,"Medium","High"))</f>
        <v>High</v>
      </c>
      <c r="W230">
        <v>2667.56</v>
      </c>
      <c r="X230">
        <f>Table1[[#This Row],[Profit]]/Table1[[#This Row],[Sales]]</f>
        <v>0.1067024</v>
      </c>
      <c r="Y230" t="s">
        <v>58</v>
      </c>
      <c r="Z230" t="s">
        <v>41</v>
      </c>
      <c r="AA230">
        <v>2</v>
      </c>
      <c r="AB230" t="s">
        <v>42</v>
      </c>
    </row>
    <row r="231" spans="1:28" x14ac:dyDescent="0.35">
      <c r="A231" t="s">
        <v>7269</v>
      </c>
      <c r="B231" s="1">
        <v>46053</v>
      </c>
      <c r="C231" s="1" t="str">
        <f>TEXT(Table1[[#This Row],[Order_Date]],"yyyy")</f>
        <v>2026</v>
      </c>
      <c r="D231" s="3">
        <f>MONTH(Table1[[#This Row],[Order_Date]])</f>
        <v>1</v>
      </c>
      <c r="E231" t="str">
        <f>TEXT(Table1[[#This Row],[Order_Date]],"mmm")</f>
        <v>Jan</v>
      </c>
      <c r="F231" s="1">
        <v>46055</v>
      </c>
      <c r="G231">
        <f>(Table1[[#This Row],[Ship_Date]]-Table1[[#This Row],[Order_Date]])</f>
        <v>2</v>
      </c>
      <c r="H231" t="s">
        <v>1485</v>
      </c>
      <c r="I231" t="s">
        <v>7270</v>
      </c>
      <c r="J231" t="s">
        <v>24</v>
      </c>
      <c r="K231">
        <v>43</v>
      </c>
      <c r="L231" t="str">
        <f>IF(Table1[[#This Row],[Age]]&lt;=20,"Teen",IF(Table1[[#This Row],[Age]]&gt;=21 &amp; Table1[[#This Row],[Age]]&lt;=50,"Adult","Senior"))</f>
        <v>Senior</v>
      </c>
      <c r="M231" t="s">
        <v>63</v>
      </c>
      <c r="N231" t="s">
        <v>64</v>
      </c>
      <c r="O231" t="s">
        <v>55</v>
      </c>
      <c r="P231" t="s">
        <v>74</v>
      </c>
      <c r="Q231" t="s">
        <v>109</v>
      </c>
      <c r="R231">
        <v>5</v>
      </c>
      <c r="S231">
        <v>40000</v>
      </c>
      <c r="T231">
        <v>0</v>
      </c>
      <c r="U231">
        <v>200000</v>
      </c>
      <c r="V231" t="str">
        <f>IF(Table1[[#This Row],[Sales]]&lt;=10000,"Low",IF(Table1[[#This Row],[Sales]]&gt;=10000 &amp; Table1[[#This Row],[Sales]]&lt;=25000,"Medium","High"))</f>
        <v>High</v>
      </c>
      <c r="W231">
        <v>59371.72</v>
      </c>
      <c r="X231">
        <f>Table1[[#This Row],[Profit]]/Table1[[#This Row],[Sales]]</f>
        <v>0.29685860000000003</v>
      </c>
      <c r="Y231" t="s">
        <v>30</v>
      </c>
      <c r="Z231" t="s">
        <v>31</v>
      </c>
      <c r="AA231">
        <v>1</v>
      </c>
      <c r="AB231" t="s">
        <v>42</v>
      </c>
    </row>
    <row r="232" spans="1:28" x14ac:dyDescent="0.35">
      <c r="A232" t="s">
        <v>7380</v>
      </c>
      <c r="B232" s="1">
        <v>46043</v>
      </c>
      <c r="C232" s="1" t="str">
        <f>TEXT(Table1[[#This Row],[Order_Date]],"yyyy")</f>
        <v>2026</v>
      </c>
      <c r="D232" s="3">
        <f>MONTH(Table1[[#This Row],[Order_Date]])</f>
        <v>1</v>
      </c>
      <c r="E232" t="str">
        <f>TEXT(Table1[[#This Row],[Order_Date]],"mmm")</f>
        <v>Jan</v>
      </c>
      <c r="F232" s="1">
        <v>46049</v>
      </c>
      <c r="G232">
        <f>(Table1[[#This Row],[Ship_Date]]-Table1[[#This Row],[Order_Date]])</f>
        <v>6</v>
      </c>
      <c r="H232" t="s">
        <v>7381</v>
      </c>
      <c r="I232" t="s">
        <v>7382</v>
      </c>
      <c r="J232" t="s">
        <v>24</v>
      </c>
      <c r="K232">
        <v>53</v>
      </c>
      <c r="L232" t="str">
        <f>IF(Table1[[#This Row],[Age]]&lt;=20,"Teen",IF(Table1[[#This Row],[Age]]&gt;=21 &amp; Table1[[#This Row],[Age]]&lt;=50,"Adult","Senior"))</f>
        <v>Senior</v>
      </c>
      <c r="M232" t="s">
        <v>101</v>
      </c>
      <c r="N232" t="s">
        <v>102</v>
      </c>
      <c r="O232" t="s">
        <v>27</v>
      </c>
      <c r="P232" t="s">
        <v>56</v>
      </c>
      <c r="Q232" t="s">
        <v>168</v>
      </c>
      <c r="R232">
        <v>5</v>
      </c>
      <c r="S232">
        <v>1200</v>
      </c>
      <c r="T232">
        <v>25</v>
      </c>
      <c r="U232">
        <v>4500</v>
      </c>
      <c r="V232" t="str">
        <f>IF(Table1[[#This Row],[Sales]]&lt;=10000,"Low",IF(Table1[[#This Row],[Sales]]&gt;=10000 &amp; Table1[[#This Row],[Sales]]&lt;=25000,"Medium","High"))</f>
        <v>Low</v>
      </c>
      <c r="W232">
        <v>1767.93</v>
      </c>
      <c r="X232">
        <f>Table1[[#This Row],[Profit]]/Table1[[#This Row],[Sales]]</f>
        <v>0.39287333333333335</v>
      </c>
      <c r="Y232" t="s">
        <v>58</v>
      </c>
      <c r="Z232" t="s">
        <v>31</v>
      </c>
      <c r="AA232">
        <v>3</v>
      </c>
      <c r="AB232" t="s">
        <v>32</v>
      </c>
    </row>
    <row r="233" spans="1:28" x14ac:dyDescent="0.35">
      <c r="A233" t="s">
        <v>7385</v>
      </c>
      <c r="B233" s="1">
        <v>45687</v>
      </c>
      <c r="C233" s="1" t="str">
        <f>TEXT(Table1[[#This Row],[Order_Date]],"yyyy")</f>
        <v>2025</v>
      </c>
      <c r="D233" s="3">
        <f>MONTH(Table1[[#This Row],[Order_Date]])</f>
        <v>1</v>
      </c>
      <c r="E233" t="str">
        <f>TEXT(Table1[[#This Row],[Order_Date]],"mmm")</f>
        <v>Jan</v>
      </c>
      <c r="F233" s="1">
        <v>45688</v>
      </c>
      <c r="G233">
        <f>(Table1[[#This Row],[Ship_Date]]-Table1[[#This Row],[Order_Date]])</f>
        <v>1</v>
      </c>
      <c r="H233" t="s">
        <v>4196</v>
      </c>
      <c r="I233" t="s">
        <v>7386</v>
      </c>
      <c r="J233" t="s">
        <v>52</v>
      </c>
      <c r="K233">
        <v>53</v>
      </c>
      <c r="L233" t="str">
        <f>IF(Table1[[#This Row],[Age]]&lt;=20,"Teen",IF(Table1[[#This Row],[Age]]&gt;=21 &amp; Table1[[#This Row],[Age]]&lt;=50,"Adult","Senior"))</f>
        <v>Senior</v>
      </c>
      <c r="M233" t="s">
        <v>36</v>
      </c>
      <c r="N233" t="s">
        <v>37</v>
      </c>
      <c r="O233" t="s">
        <v>38</v>
      </c>
      <c r="P233" t="s">
        <v>74</v>
      </c>
      <c r="Q233" t="s">
        <v>75</v>
      </c>
      <c r="R233">
        <v>7</v>
      </c>
      <c r="S233">
        <v>2000</v>
      </c>
      <c r="T233">
        <v>25</v>
      </c>
      <c r="U233">
        <v>10500</v>
      </c>
      <c r="V233" t="str">
        <f>IF(Table1[[#This Row],[Sales]]&lt;=10000,"Low",IF(Table1[[#This Row],[Sales]]&gt;=10000 &amp; Table1[[#This Row],[Sales]]&lt;=25000,"Medium","High"))</f>
        <v>High</v>
      </c>
      <c r="W233">
        <v>1842.54</v>
      </c>
      <c r="X233">
        <f>Table1[[#This Row],[Profit]]/Table1[[#This Row],[Sales]]</f>
        <v>0.17548</v>
      </c>
      <c r="Y233" t="s">
        <v>58</v>
      </c>
      <c r="Z233" t="s">
        <v>59</v>
      </c>
      <c r="AA233">
        <v>3</v>
      </c>
      <c r="AB233" t="s">
        <v>42</v>
      </c>
    </row>
    <row r="234" spans="1:28" x14ac:dyDescent="0.35">
      <c r="A234" t="s">
        <v>7390</v>
      </c>
      <c r="B234" s="1">
        <v>46037</v>
      </c>
      <c r="C234" s="1" t="str">
        <f>TEXT(Table1[[#This Row],[Order_Date]],"yyyy")</f>
        <v>2026</v>
      </c>
      <c r="D234" s="3">
        <f>MONTH(Table1[[#This Row],[Order_Date]])</f>
        <v>1</v>
      </c>
      <c r="E234" t="str">
        <f>TEXT(Table1[[#This Row],[Order_Date]],"mmm")</f>
        <v>Jan</v>
      </c>
      <c r="F234" s="1">
        <v>46043</v>
      </c>
      <c r="G234">
        <f>(Table1[[#This Row],[Ship_Date]]-Table1[[#This Row],[Order_Date]])</f>
        <v>6</v>
      </c>
      <c r="H234" t="s">
        <v>7391</v>
      </c>
      <c r="I234" t="s">
        <v>7392</v>
      </c>
      <c r="J234" t="s">
        <v>24</v>
      </c>
      <c r="K234">
        <v>29</v>
      </c>
      <c r="L234" t="str">
        <f>IF(Table1[[#This Row],[Age]]&lt;=20,"Teen",IF(Table1[[#This Row],[Age]]&gt;=21 &amp; Table1[[#This Row],[Age]]&lt;=50,"Adult","Senior"))</f>
        <v>Senior</v>
      </c>
      <c r="M234" t="s">
        <v>53</v>
      </c>
      <c r="N234" t="s">
        <v>54</v>
      </c>
      <c r="O234" t="s">
        <v>55</v>
      </c>
      <c r="P234" t="s">
        <v>28</v>
      </c>
      <c r="Q234" t="s">
        <v>103</v>
      </c>
      <c r="R234">
        <v>2</v>
      </c>
      <c r="S234">
        <v>25000</v>
      </c>
      <c r="T234">
        <v>25</v>
      </c>
      <c r="U234">
        <v>37500</v>
      </c>
      <c r="V234" t="str">
        <f>IF(Table1[[#This Row],[Sales]]&lt;=10000,"Low",IF(Table1[[#This Row],[Sales]]&gt;=10000 &amp; Table1[[#This Row],[Sales]]&lt;=25000,"Medium","High"))</f>
        <v>High</v>
      </c>
      <c r="W234">
        <v>14735.17</v>
      </c>
      <c r="X234">
        <f>Table1[[#This Row],[Profit]]/Table1[[#This Row],[Sales]]</f>
        <v>0.39293786666666669</v>
      </c>
      <c r="Y234" t="s">
        <v>30</v>
      </c>
      <c r="Z234" t="s">
        <v>41</v>
      </c>
      <c r="AA234">
        <v>5</v>
      </c>
      <c r="AB234" t="s">
        <v>42</v>
      </c>
    </row>
    <row r="235" spans="1:28" x14ac:dyDescent="0.35">
      <c r="A235" t="s">
        <v>7393</v>
      </c>
      <c r="B235" s="1">
        <v>45674</v>
      </c>
      <c r="C235" s="1" t="str">
        <f>TEXT(Table1[[#This Row],[Order_Date]],"yyyy")</f>
        <v>2025</v>
      </c>
      <c r="D235" s="3">
        <f>MONTH(Table1[[#This Row],[Order_Date]])</f>
        <v>1</v>
      </c>
      <c r="E235" t="str">
        <f>TEXT(Table1[[#This Row],[Order_Date]],"mmm")</f>
        <v>Jan</v>
      </c>
      <c r="F235" s="1">
        <v>45678</v>
      </c>
      <c r="G235">
        <f>(Table1[[#This Row],[Ship_Date]]-Table1[[#This Row],[Order_Date]])</f>
        <v>4</v>
      </c>
      <c r="H235" t="s">
        <v>7394</v>
      </c>
      <c r="I235" t="s">
        <v>7395</v>
      </c>
      <c r="J235" t="s">
        <v>24</v>
      </c>
      <c r="K235">
        <v>18</v>
      </c>
      <c r="L235" t="str">
        <f>IF(Table1[[#This Row],[Age]]&lt;=20,"Teen",IF(Table1[[#This Row],[Age]]&gt;=21 &amp; Table1[[#This Row],[Age]]&lt;=50,"Adult","Senior"))</f>
        <v>Teen</v>
      </c>
      <c r="M235" t="s">
        <v>63</v>
      </c>
      <c r="N235" t="s">
        <v>64</v>
      </c>
      <c r="O235" t="s">
        <v>55</v>
      </c>
      <c r="P235" t="s">
        <v>56</v>
      </c>
      <c r="Q235" t="s">
        <v>97</v>
      </c>
      <c r="R235">
        <v>4</v>
      </c>
      <c r="S235">
        <v>1500</v>
      </c>
      <c r="T235">
        <v>25</v>
      </c>
      <c r="U235">
        <v>4500</v>
      </c>
      <c r="V235" t="str">
        <f>IF(Table1[[#This Row],[Sales]]&lt;=10000,"Low",IF(Table1[[#This Row],[Sales]]&gt;=10000 &amp; Table1[[#This Row],[Sales]]&lt;=25000,"Medium","High"))</f>
        <v>Low</v>
      </c>
      <c r="W235">
        <v>1056.44</v>
      </c>
      <c r="X235">
        <f>Table1[[#This Row],[Profit]]/Table1[[#This Row],[Sales]]</f>
        <v>0.23476444444444447</v>
      </c>
      <c r="Y235" t="s">
        <v>58</v>
      </c>
      <c r="Z235" t="s">
        <v>41</v>
      </c>
      <c r="AA235">
        <v>3</v>
      </c>
      <c r="AB235" t="s">
        <v>42</v>
      </c>
    </row>
    <row r="236" spans="1:28" x14ac:dyDescent="0.35">
      <c r="A236" t="s">
        <v>7399</v>
      </c>
      <c r="B236" s="1">
        <v>46035</v>
      </c>
      <c r="C236" s="1" t="str">
        <f>TEXT(Table1[[#This Row],[Order_Date]],"yyyy")</f>
        <v>2026</v>
      </c>
      <c r="D236" s="3">
        <f>MONTH(Table1[[#This Row],[Order_Date]])</f>
        <v>1</v>
      </c>
      <c r="E236" t="str">
        <f>TEXT(Table1[[#This Row],[Order_Date]],"mmm")</f>
        <v>Jan</v>
      </c>
      <c r="F236" s="1">
        <v>46037</v>
      </c>
      <c r="G236">
        <f>(Table1[[#This Row],[Ship_Date]]-Table1[[#This Row],[Order_Date]])</f>
        <v>2</v>
      </c>
      <c r="H236" t="s">
        <v>7400</v>
      </c>
      <c r="I236" t="s">
        <v>7401</v>
      </c>
      <c r="J236" t="s">
        <v>24</v>
      </c>
      <c r="K236">
        <v>33</v>
      </c>
      <c r="L236" t="str">
        <f>IF(Table1[[#This Row],[Age]]&lt;=20,"Teen",IF(Table1[[#This Row],[Age]]&gt;=21 &amp; Table1[[#This Row],[Age]]&lt;=50,"Adult","Senior"))</f>
        <v>Senior</v>
      </c>
      <c r="M236" t="s">
        <v>91</v>
      </c>
      <c r="N236" t="s">
        <v>92</v>
      </c>
      <c r="O236" t="s">
        <v>55</v>
      </c>
      <c r="P236" t="s">
        <v>39</v>
      </c>
      <c r="Q236" t="s">
        <v>40</v>
      </c>
      <c r="R236">
        <v>2</v>
      </c>
      <c r="S236">
        <v>2500</v>
      </c>
      <c r="T236">
        <v>5</v>
      </c>
      <c r="U236">
        <v>4750</v>
      </c>
      <c r="V236" t="str">
        <f>IF(Table1[[#This Row],[Sales]]&lt;=10000,"Low",IF(Table1[[#This Row],[Sales]]&gt;=10000 &amp; Table1[[#This Row],[Sales]]&lt;=25000,"Medium","High"))</f>
        <v>Low</v>
      </c>
      <c r="W236">
        <v>938.27</v>
      </c>
      <c r="X236">
        <f>Table1[[#This Row],[Profit]]/Table1[[#This Row],[Sales]]</f>
        <v>0.19753052631578946</v>
      </c>
      <c r="Y236" t="s">
        <v>30</v>
      </c>
      <c r="Z236" t="s">
        <v>31</v>
      </c>
      <c r="AA236">
        <v>5</v>
      </c>
      <c r="AB236" t="s">
        <v>42</v>
      </c>
    </row>
    <row r="237" spans="1:28" x14ac:dyDescent="0.35">
      <c r="A237" t="s">
        <v>7432</v>
      </c>
      <c r="B237" s="1">
        <v>46036</v>
      </c>
      <c r="C237" s="1" t="str">
        <f>TEXT(Table1[[#This Row],[Order_Date]],"yyyy")</f>
        <v>2026</v>
      </c>
      <c r="D237" s="3">
        <f>MONTH(Table1[[#This Row],[Order_Date]])</f>
        <v>1</v>
      </c>
      <c r="E237" t="str">
        <f>TEXT(Table1[[#This Row],[Order_Date]],"mmm")</f>
        <v>Jan</v>
      </c>
      <c r="F237" s="1">
        <v>46043</v>
      </c>
      <c r="G237">
        <f>(Table1[[#This Row],[Ship_Date]]-Table1[[#This Row],[Order_Date]])</f>
        <v>7</v>
      </c>
      <c r="H237" t="s">
        <v>2417</v>
      </c>
      <c r="I237" t="s">
        <v>7433</v>
      </c>
      <c r="J237" t="s">
        <v>52</v>
      </c>
      <c r="K237">
        <v>23</v>
      </c>
      <c r="L237" t="str">
        <f>IF(Table1[[#This Row],[Age]]&lt;=20,"Teen",IF(Table1[[#This Row],[Age]]&gt;=21 &amp; Table1[[#This Row],[Age]]&lt;=50,"Adult","Senior"))</f>
        <v>Senior</v>
      </c>
      <c r="M237" t="s">
        <v>84</v>
      </c>
      <c r="N237" t="s">
        <v>85</v>
      </c>
      <c r="O237" t="s">
        <v>86</v>
      </c>
      <c r="P237" t="s">
        <v>28</v>
      </c>
      <c r="Q237" t="s">
        <v>29</v>
      </c>
      <c r="R237">
        <v>6</v>
      </c>
      <c r="S237">
        <v>15000</v>
      </c>
      <c r="T237">
        <v>10</v>
      </c>
      <c r="U237">
        <v>81000</v>
      </c>
      <c r="V237" t="str">
        <f>IF(Table1[[#This Row],[Sales]]&lt;=10000,"Low",IF(Table1[[#This Row],[Sales]]&gt;=10000 &amp; Table1[[#This Row],[Sales]]&lt;=25000,"Medium","High"))</f>
        <v>High</v>
      </c>
      <c r="W237">
        <v>24921.86</v>
      </c>
      <c r="X237">
        <f>Table1[[#This Row],[Profit]]/Table1[[#This Row],[Sales]]</f>
        <v>0.30767728395061728</v>
      </c>
      <c r="Y237" t="s">
        <v>58</v>
      </c>
      <c r="Z237" t="s">
        <v>31</v>
      </c>
      <c r="AA237">
        <v>1</v>
      </c>
      <c r="AB237" t="s">
        <v>42</v>
      </c>
    </row>
    <row r="238" spans="1:28" x14ac:dyDescent="0.35">
      <c r="A238" t="s">
        <v>7434</v>
      </c>
      <c r="B238" s="1">
        <v>45658</v>
      </c>
      <c r="C238" s="1" t="str">
        <f>TEXT(Table1[[#This Row],[Order_Date]],"yyyy")</f>
        <v>2025</v>
      </c>
      <c r="D238" s="3">
        <f>MONTH(Table1[[#This Row],[Order_Date]])</f>
        <v>1</v>
      </c>
      <c r="E238" t="str">
        <f>TEXT(Table1[[#This Row],[Order_Date]],"mmm")</f>
        <v>Jan</v>
      </c>
      <c r="F238" s="1">
        <v>45665</v>
      </c>
      <c r="G238">
        <f>(Table1[[#This Row],[Ship_Date]]-Table1[[#This Row],[Order_Date]])</f>
        <v>7</v>
      </c>
      <c r="H238" t="s">
        <v>7435</v>
      </c>
      <c r="I238" t="s">
        <v>7436</v>
      </c>
      <c r="J238" t="s">
        <v>24</v>
      </c>
      <c r="K238">
        <v>37</v>
      </c>
      <c r="L238" t="str">
        <f>IF(Table1[[#This Row],[Age]]&lt;=20,"Teen",IF(Table1[[#This Row],[Age]]&gt;=21 &amp; Table1[[#This Row],[Age]]&lt;=50,"Adult","Senior"))</f>
        <v>Senior</v>
      </c>
      <c r="M238" t="s">
        <v>53</v>
      </c>
      <c r="N238" t="s">
        <v>54</v>
      </c>
      <c r="O238" t="s">
        <v>55</v>
      </c>
      <c r="P238" t="s">
        <v>28</v>
      </c>
      <c r="Q238" t="s">
        <v>65</v>
      </c>
      <c r="R238">
        <v>6</v>
      </c>
      <c r="S238">
        <v>30000</v>
      </c>
      <c r="T238">
        <v>15</v>
      </c>
      <c r="U238">
        <v>153000</v>
      </c>
      <c r="V238" t="str">
        <f>IF(Table1[[#This Row],[Sales]]&lt;=10000,"Low",IF(Table1[[#This Row],[Sales]]&gt;=10000 &amp; Table1[[#This Row],[Sales]]&lt;=25000,"Medium","High"))</f>
        <v>High</v>
      </c>
      <c r="W238">
        <v>65173.4</v>
      </c>
      <c r="X238">
        <f>Table1[[#This Row],[Profit]]/Table1[[#This Row],[Sales]]</f>
        <v>0.42596993464052291</v>
      </c>
      <c r="Y238" t="s">
        <v>58</v>
      </c>
      <c r="Z238" t="s">
        <v>41</v>
      </c>
      <c r="AA238">
        <v>2</v>
      </c>
      <c r="AB238" t="s">
        <v>42</v>
      </c>
    </row>
    <row r="239" spans="1:28" x14ac:dyDescent="0.35">
      <c r="A239" t="s">
        <v>7446</v>
      </c>
      <c r="B239" s="1">
        <v>45660</v>
      </c>
      <c r="C239" s="1" t="str">
        <f>TEXT(Table1[[#This Row],[Order_Date]],"yyyy")</f>
        <v>2025</v>
      </c>
      <c r="D239" s="3">
        <f>MONTH(Table1[[#This Row],[Order_Date]])</f>
        <v>1</v>
      </c>
      <c r="E239" t="str">
        <f>TEXT(Table1[[#This Row],[Order_Date]],"mmm")</f>
        <v>Jan</v>
      </c>
      <c r="F239" s="1">
        <v>45661</v>
      </c>
      <c r="G239">
        <f>(Table1[[#This Row],[Ship_Date]]-Table1[[#This Row],[Order_Date]])</f>
        <v>1</v>
      </c>
      <c r="H239" t="s">
        <v>4574</v>
      </c>
      <c r="I239" t="s">
        <v>7447</v>
      </c>
      <c r="J239" t="s">
        <v>24</v>
      </c>
      <c r="K239">
        <v>22</v>
      </c>
      <c r="L239" t="str">
        <f>IF(Table1[[#This Row],[Age]]&lt;=20,"Teen",IF(Table1[[#This Row],[Age]]&gt;=21 &amp; Table1[[#This Row],[Age]]&lt;=50,"Adult","Senior"))</f>
        <v>Senior</v>
      </c>
      <c r="M239" t="s">
        <v>63</v>
      </c>
      <c r="N239" t="s">
        <v>64</v>
      </c>
      <c r="O239" t="s">
        <v>55</v>
      </c>
      <c r="P239" t="s">
        <v>28</v>
      </c>
      <c r="Q239" t="s">
        <v>29</v>
      </c>
      <c r="R239">
        <v>6</v>
      </c>
      <c r="S239">
        <v>15000</v>
      </c>
      <c r="T239">
        <v>15</v>
      </c>
      <c r="U239">
        <v>76500</v>
      </c>
      <c r="V239" t="str">
        <f>IF(Table1[[#This Row],[Sales]]&lt;=10000,"Low",IF(Table1[[#This Row],[Sales]]&gt;=10000 &amp; Table1[[#This Row],[Sales]]&lt;=25000,"Medium","High"))</f>
        <v>High</v>
      </c>
      <c r="W239">
        <v>8607.86</v>
      </c>
      <c r="X239">
        <f>Table1[[#This Row],[Profit]]/Table1[[#This Row],[Sales]]</f>
        <v>0.11252104575163399</v>
      </c>
      <c r="Y239" t="s">
        <v>93</v>
      </c>
      <c r="Z239" t="s">
        <v>31</v>
      </c>
      <c r="AA239">
        <v>2</v>
      </c>
      <c r="AB239" t="s">
        <v>32</v>
      </c>
    </row>
    <row r="240" spans="1:28" x14ac:dyDescent="0.35">
      <c r="A240" t="s">
        <v>7450</v>
      </c>
      <c r="B240" s="1">
        <v>45668</v>
      </c>
      <c r="C240" s="1" t="str">
        <f>TEXT(Table1[[#This Row],[Order_Date]],"yyyy")</f>
        <v>2025</v>
      </c>
      <c r="D240" s="3">
        <f>MONTH(Table1[[#This Row],[Order_Date]])</f>
        <v>1</v>
      </c>
      <c r="E240" t="str">
        <f>TEXT(Table1[[#This Row],[Order_Date]],"mmm")</f>
        <v>Jan</v>
      </c>
      <c r="F240" s="1">
        <v>45673</v>
      </c>
      <c r="G240">
        <f>(Table1[[#This Row],[Ship_Date]]-Table1[[#This Row],[Order_Date]])</f>
        <v>5</v>
      </c>
      <c r="H240" t="s">
        <v>7451</v>
      </c>
      <c r="I240" t="s">
        <v>7452</v>
      </c>
      <c r="J240" t="s">
        <v>52</v>
      </c>
      <c r="K240">
        <v>36</v>
      </c>
      <c r="L240" t="str">
        <f>IF(Table1[[#This Row],[Age]]&lt;=20,"Teen",IF(Table1[[#This Row],[Age]]&gt;=21 &amp; Table1[[#This Row],[Age]]&lt;=50,"Adult","Senior"))</f>
        <v>Senior</v>
      </c>
      <c r="M240" t="s">
        <v>116</v>
      </c>
      <c r="N240" t="s">
        <v>117</v>
      </c>
      <c r="O240" t="s">
        <v>86</v>
      </c>
      <c r="P240" t="s">
        <v>47</v>
      </c>
      <c r="Q240" t="s">
        <v>69</v>
      </c>
      <c r="R240">
        <v>2</v>
      </c>
      <c r="S240">
        <v>800</v>
      </c>
      <c r="T240">
        <v>5</v>
      </c>
      <c r="U240">
        <v>1520</v>
      </c>
      <c r="V240" t="str">
        <f>IF(Table1[[#This Row],[Sales]]&lt;=10000,"Low",IF(Table1[[#This Row],[Sales]]&gt;=10000 &amp; Table1[[#This Row],[Sales]]&lt;=25000,"Medium","High"))</f>
        <v>Low</v>
      </c>
      <c r="W240">
        <v>299.8</v>
      </c>
      <c r="X240">
        <f>Table1[[#This Row],[Profit]]/Table1[[#This Row],[Sales]]</f>
        <v>0.19723684210526315</v>
      </c>
      <c r="Y240" t="s">
        <v>93</v>
      </c>
      <c r="Z240" t="s">
        <v>59</v>
      </c>
      <c r="AA240">
        <v>2</v>
      </c>
      <c r="AB240" t="s">
        <v>32</v>
      </c>
    </row>
    <row r="241" spans="1:28" x14ac:dyDescent="0.35">
      <c r="A241" t="s">
        <v>7453</v>
      </c>
      <c r="B241" s="1">
        <v>45675</v>
      </c>
      <c r="C241" s="1" t="str">
        <f>TEXT(Table1[[#This Row],[Order_Date]],"yyyy")</f>
        <v>2025</v>
      </c>
      <c r="D241" s="3">
        <f>MONTH(Table1[[#This Row],[Order_Date]])</f>
        <v>1</v>
      </c>
      <c r="E241" t="str">
        <f>TEXT(Table1[[#This Row],[Order_Date]],"mmm")</f>
        <v>Jan</v>
      </c>
      <c r="F241" s="1">
        <v>45682</v>
      </c>
      <c r="G241">
        <f>(Table1[[#This Row],[Ship_Date]]-Table1[[#This Row],[Order_Date]])</f>
        <v>7</v>
      </c>
      <c r="H241" t="s">
        <v>7454</v>
      </c>
      <c r="I241" t="s">
        <v>7455</v>
      </c>
      <c r="J241" t="s">
        <v>52</v>
      </c>
      <c r="K241">
        <v>45</v>
      </c>
      <c r="L241" t="str">
        <f>IF(Table1[[#This Row],[Age]]&lt;=20,"Teen",IF(Table1[[#This Row],[Age]]&gt;=21 &amp; Table1[[#This Row],[Age]]&lt;=50,"Adult","Senior"))</f>
        <v>Senior</v>
      </c>
      <c r="M241" t="s">
        <v>116</v>
      </c>
      <c r="N241" t="s">
        <v>117</v>
      </c>
      <c r="O241" t="s">
        <v>86</v>
      </c>
      <c r="P241" t="s">
        <v>56</v>
      </c>
      <c r="Q241" t="s">
        <v>168</v>
      </c>
      <c r="R241">
        <v>5</v>
      </c>
      <c r="S241">
        <v>1200</v>
      </c>
      <c r="T241">
        <v>20</v>
      </c>
      <c r="U241">
        <v>4800</v>
      </c>
      <c r="V241" t="str">
        <f>IF(Table1[[#This Row],[Sales]]&lt;=10000,"Low",IF(Table1[[#This Row],[Sales]]&gt;=10000 &amp; Table1[[#This Row],[Sales]]&lt;=25000,"Medium","High"))</f>
        <v>Low</v>
      </c>
      <c r="W241">
        <v>1362.42</v>
      </c>
      <c r="X241">
        <f>Table1[[#This Row],[Profit]]/Table1[[#This Row],[Sales]]</f>
        <v>0.28383750000000002</v>
      </c>
      <c r="Y241" t="s">
        <v>58</v>
      </c>
      <c r="Z241" t="s">
        <v>59</v>
      </c>
      <c r="AA241">
        <v>4</v>
      </c>
      <c r="AB241" t="s">
        <v>42</v>
      </c>
    </row>
    <row r="242" spans="1:28" x14ac:dyDescent="0.35">
      <c r="A242" t="s">
        <v>7462</v>
      </c>
      <c r="B242" s="1">
        <v>45688</v>
      </c>
      <c r="C242" s="1" t="str">
        <f>TEXT(Table1[[#This Row],[Order_Date]],"yyyy")</f>
        <v>2025</v>
      </c>
      <c r="D242" s="3">
        <f>MONTH(Table1[[#This Row],[Order_Date]])</f>
        <v>1</v>
      </c>
      <c r="E242" t="str">
        <f>TEXT(Table1[[#This Row],[Order_Date]],"mmm")</f>
        <v>Jan</v>
      </c>
      <c r="F242" s="1">
        <v>45692</v>
      </c>
      <c r="G242">
        <f>(Table1[[#This Row],[Ship_Date]]-Table1[[#This Row],[Order_Date]])</f>
        <v>4</v>
      </c>
      <c r="H242" t="s">
        <v>7463</v>
      </c>
      <c r="I242" t="s">
        <v>7464</v>
      </c>
      <c r="J242" t="s">
        <v>52</v>
      </c>
      <c r="K242">
        <v>19</v>
      </c>
      <c r="L242" t="str">
        <f>IF(Table1[[#This Row],[Age]]&lt;=20,"Teen",IF(Table1[[#This Row],[Age]]&gt;=21 &amp; Table1[[#This Row],[Age]]&lt;=50,"Adult","Senior"))</f>
        <v>Teen</v>
      </c>
      <c r="M242" t="s">
        <v>116</v>
      </c>
      <c r="N242" t="s">
        <v>117</v>
      </c>
      <c r="O242" t="s">
        <v>86</v>
      </c>
      <c r="P242" t="s">
        <v>47</v>
      </c>
      <c r="Q242" t="s">
        <v>175</v>
      </c>
      <c r="R242">
        <v>5</v>
      </c>
      <c r="S242">
        <v>1200</v>
      </c>
      <c r="T242">
        <v>15</v>
      </c>
      <c r="U242">
        <v>5100</v>
      </c>
      <c r="V242" t="str">
        <f>IF(Table1[[#This Row],[Sales]]&lt;=10000,"Low",IF(Table1[[#This Row],[Sales]]&gt;=10000 &amp; Table1[[#This Row],[Sales]]&lt;=25000,"Medium","High"))</f>
        <v>Low</v>
      </c>
      <c r="W242">
        <v>663.51</v>
      </c>
      <c r="X242">
        <f>Table1[[#This Row],[Profit]]/Table1[[#This Row],[Sales]]</f>
        <v>0.13009999999999999</v>
      </c>
      <c r="Y242" t="s">
        <v>58</v>
      </c>
      <c r="Z242" t="s">
        <v>31</v>
      </c>
      <c r="AA242">
        <v>4</v>
      </c>
      <c r="AB242" t="s">
        <v>42</v>
      </c>
    </row>
    <row r="243" spans="1:28" x14ac:dyDescent="0.35">
      <c r="A243" t="s">
        <v>7478</v>
      </c>
      <c r="B243" s="1">
        <v>46044</v>
      </c>
      <c r="C243" s="1" t="str">
        <f>TEXT(Table1[[#This Row],[Order_Date]],"yyyy")</f>
        <v>2026</v>
      </c>
      <c r="D243" s="3">
        <f>MONTH(Table1[[#This Row],[Order_Date]])</f>
        <v>1</v>
      </c>
      <c r="E243" t="str">
        <f>TEXT(Table1[[#This Row],[Order_Date]],"mmm")</f>
        <v>Jan</v>
      </c>
      <c r="F243" s="1">
        <v>46048</v>
      </c>
      <c r="G243">
        <f>(Table1[[#This Row],[Ship_Date]]-Table1[[#This Row],[Order_Date]])</f>
        <v>4</v>
      </c>
      <c r="H243" t="s">
        <v>7479</v>
      </c>
      <c r="I243" t="s">
        <v>7480</v>
      </c>
      <c r="J243" t="s">
        <v>24</v>
      </c>
      <c r="K243">
        <v>53</v>
      </c>
      <c r="L243" t="str">
        <f>IF(Table1[[#This Row],[Age]]&lt;=20,"Teen",IF(Table1[[#This Row],[Age]]&gt;=21 &amp; Table1[[#This Row],[Age]]&lt;=50,"Adult","Senior"))</f>
        <v>Senior</v>
      </c>
      <c r="M243" t="s">
        <v>53</v>
      </c>
      <c r="N243" t="s">
        <v>54</v>
      </c>
      <c r="O243" t="s">
        <v>55</v>
      </c>
      <c r="P243" t="s">
        <v>56</v>
      </c>
      <c r="Q243" t="s">
        <v>97</v>
      </c>
      <c r="R243">
        <v>7</v>
      </c>
      <c r="S243">
        <v>1500</v>
      </c>
      <c r="T243">
        <v>20</v>
      </c>
      <c r="U243">
        <v>8400</v>
      </c>
      <c r="V243" t="str">
        <f>IF(Table1[[#This Row],[Sales]]&lt;=10000,"Low",IF(Table1[[#This Row],[Sales]]&gt;=10000 &amp; Table1[[#This Row],[Sales]]&lt;=25000,"Medium","High"))</f>
        <v>Low</v>
      </c>
      <c r="W243">
        <v>1306.9100000000001</v>
      </c>
      <c r="X243">
        <f>Table1[[#This Row],[Profit]]/Table1[[#This Row],[Sales]]</f>
        <v>0.15558452380952381</v>
      </c>
      <c r="Y243" t="s">
        <v>93</v>
      </c>
      <c r="Z243" t="s">
        <v>41</v>
      </c>
      <c r="AA243">
        <v>2</v>
      </c>
      <c r="AB243" t="s">
        <v>42</v>
      </c>
    </row>
    <row r="244" spans="1:28" x14ac:dyDescent="0.35">
      <c r="A244" t="s">
        <v>7515</v>
      </c>
      <c r="B244" s="1">
        <v>45678</v>
      </c>
      <c r="C244" s="1" t="str">
        <f>TEXT(Table1[[#This Row],[Order_Date]],"yyyy")</f>
        <v>2025</v>
      </c>
      <c r="D244" s="3">
        <f>MONTH(Table1[[#This Row],[Order_Date]])</f>
        <v>1</v>
      </c>
      <c r="E244" t="str">
        <f>TEXT(Table1[[#This Row],[Order_Date]],"mmm")</f>
        <v>Jan</v>
      </c>
      <c r="F244" s="1">
        <v>45681</v>
      </c>
      <c r="G244">
        <f>(Table1[[#This Row],[Ship_Date]]-Table1[[#This Row],[Order_Date]])</f>
        <v>3</v>
      </c>
      <c r="H244" t="s">
        <v>7516</v>
      </c>
      <c r="I244" t="s">
        <v>7517</v>
      </c>
      <c r="J244" t="s">
        <v>24</v>
      </c>
      <c r="K244">
        <v>37</v>
      </c>
      <c r="L244" t="str">
        <f>IF(Table1[[#This Row],[Age]]&lt;=20,"Teen",IF(Table1[[#This Row],[Age]]&gt;=21 &amp; Table1[[#This Row],[Age]]&lt;=50,"Adult","Senior"))</f>
        <v>Senior</v>
      </c>
      <c r="M244" t="s">
        <v>84</v>
      </c>
      <c r="N244" t="s">
        <v>85</v>
      </c>
      <c r="O244" t="s">
        <v>86</v>
      </c>
      <c r="P244" t="s">
        <v>39</v>
      </c>
      <c r="Q244" t="s">
        <v>151</v>
      </c>
      <c r="R244">
        <v>5</v>
      </c>
      <c r="S244">
        <v>900</v>
      </c>
      <c r="T244">
        <v>10</v>
      </c>
      <c r="U244">
        <v>4050</v>
      </c>
      <c r="V244" t="str">
        <f>IF(Table1[[#This Row],[Sales]]&lt;=10000,"Low",IF(Table1[[#This Row],[Sales]]&gt;=10000 &amp; Table1[[#This Row],[Sales]]&lt;=25000,"Medium","High"))</f>
        <v>Low</v>
      </c>
      <c r="W244">
        <v>953.49</v>
      </c>
      <c r="X244">
        <f>Table1[[#This Row],[Profit]]/Table1[[#This Row],[Sales]]</f>
        <v>0.23542962962962963</v>
      </c>
      <c r="Y244" t="s">
        <v>30</v>
      </c>
      <c r="Z244" t="s">
        <v>59</v>
      </c>
      <c r="AA244">
        <v>4</v>
      </c>
      <c r="AB244" t="s">
        <v>42</v>
      </c>
    </row>
    <row r="245" spans="1:28" x14ac:dyDescent="0.35">
      <c r="A245" t="s">
        <v>7518</v>
      </c>
      <c r="B245" s="1">
        <v>46052</v>
      </c>
      <c r="C245" s="1" t="str">
        <f>TEXT(Table1[[#This Row],[Order_Date]],"yyyy")</f>
        <v>2026</v>
      </c>
      <c r="D245" s="3">
        <f>MONTH(Table1[[#This Row],[Order_Date]])</f>
        <v>1</v>
      </c>
      <c r="E245" t="str">
        <f>TEXT(Table1[[#This Row],[Order_Date]],"mmm")</f>
        <v>Jan</v>
      </c>
      <c r="F245" s="1">
        <v>46054</v>
      </c>
      <c r="G245">
        <f>(Table1[[#This Row],[Ship_Date]]-Table1[[#This Row],[Order_Date]])</f>
        <v>2</v>
      </c>
      <c r="H245" t="s">
        <v>7519</v>
      </c>
      <c r="I245" t="s">
        <v>7520</v>
      </c>
      <c r="J245" t="s">
        <v>52</v>
      </c>
      <c r="K245">
        <v>62</v>
      </c>
      <c r="L245" t="str">
        <f>IF(Table1[[#This Row],[Age]]&lt;=20,"Teen",IF(Table1[[#This Row],[Age]]&gt;=21 &amp; Table1[[#This Row],[Age]]&lt;=50,"Adult","Senior"))</f>
        <v>Senior</v>
      </c>
      <c r="M245" t="s">
        <v>53</v>
      </c>
      <c r="N245" t="s">
        <v>54</v>
      </c>
      <c r="O245" t="s">
        <v>55</v>
      </c>
      <c r="P245" t="s">
        <v>47</v>
      </c>
      <c r="Q245" t="s">
        <v>185</v>
      </c>
      <c r="R245">
        <v>3</v>
      </c>
      <c r="S245">
        <v>4500</v>
      </c>
      <c r="T245">
        <v>15</v>
      </c>
      <c r="U245">
        <v>11475</v>
      </c>
      <c r="V245" t="str">
        <f>IF(Table1[[#This Row],[Sales]]&lt;=10000,"Low",IF(Table1[[#This Row],[Sales]]&gt;=10000 &amp; Table1[[#This Row],[Sales]]&lt;=25000,"Medium","High"))</f>
        <v>High</v>
      </c>
      <c r="W245">
        <v>3787</v>
      </c>
      <c r="X245">
        <f>Table1[[#This Row],[Profit]]/Table1[[#This Row],[Sales]]</f>
        <v>0.33002178649237474</v>
      </c>
      <c r="Y245" t="s">
        <v>93</v>
      </c>
      <c r="Z245" t="s">
        <v>31</v>
      </c>
      <c r="AA245">
        <v>5</v>
      </c>
      <c r="AB245" t="s">
        <v>32</v>
      </c>
    </row>
    <row r="246" spans="1:28" x14ac:dyDescent="0.35">
      <c r="A246" t="s">
        <v>7524</v>
      </c>
      <c r="B246" s="1">
        <v>46049</v>
      </c>
      <c r="C246" s="1" t="str">
        <f>TEXT(Table1[[#This Row],[Order_Date]],"yyyy")</f>
        <v>2026</v>
      </c>
      <c r="D246" s="3">
        <f>MONTH(Table1[[#This Row],[Order_Date]])</f>
        <v>1</v>
      </c>
      <c r="E246" t="str">
        <f>TEXT(Table1[[#This Row],[Order_Date]],"mmm")</f>
        <v>Jan</v>
      </c>
      <c r="F246" s="1">
        <v>46050</v>
      </c>
      <c r="G246">
        <f>(Table1[[#This Row],[Ship_Date]]-Table1[[#This Row],[Order_Date]])</f>
        <v>1</v>
      </c>
      <c r="H246" t="s">
        <v>7525</v>
      </c>
      <c r="I246" t="s">
        <v>7526</v>
      </c>
      <c r="J246" t="s">
        <v>24</v>
      </c>
      <c r="K246">
        <v>53</v>
      </c>
      <c r="L246" t="str">
        <f>IF(Table1[[#This Row],[Age]]&lt;=20,"Teen",IF(Table1[[#This Row],[Age]]&gt;=21 &amp; Table1[[#This Row],[Age]]&lt;=50,"Adult","Senior"))</f>
        <v>Senior</v>
      </c>
      <c r="M246" t="s">
        <v>73</v>
      </c>
      <c r="N246" t="s">
        <v>26</v>
      </c>
      <c r="O246" t="s">
        <v>27</v>
      </c>
      <c r="P246" t="s">
        <v>28</v>
      </c>
      <c r="Q246" t="s">
        <v>311</v>
      </c>
      <c r="R246">
        <v>5</v>
      </c>
      <c r="S246">
        <v>5000</v>
      </c>
      <c r="T246">
        <v>25</v>
      </c>
      <c r="U246">
        <v>18750</v>
      </c>
      <c r="V246" t="str">
        <f>IF(Table1[[#This Row],[Sales]]&lt;=10000,"Low",IF(Table1[[#This Row],[Sales]]&gt;=10000 &amp; Table1[[#This Row],[Sales]]&lt;=25000,"Medium","High"))</f>
        <v>High</v>
      </c>
      <c r="W246">
        <v>5061.84</v>
      </c>
      <c r="X246">
        <f>Table1[[#This Row],[Profit]]/Table1[[#This Row],[Sales]]</f>
        <v>0.2699648</v>
      </c>
      <c r="Y246" t="s">
        <v>58</v>
      </c>
      <c r="Z246" t="s">
        <v>41</v>
      </c>
      <c r="AA246">
        <v>4</v>
      </c>
      <c r="AB246" t="s">
        <v>42</v>
      </c>
    </row>
    <row r="247" spans="1:28" x14ac:dyDescent="0.35">
      <c r="A247" t="s">
        <v>7532</v>
      </c>
      <c r="B247" s="1">
        <v>45666</v>
      </c>
      <c r="C247" s="1" t="str">
        <f>TEXT(Table1[[#This Row],[Order_Date]],"yyyy")</f>
        <v>2025</v>
      </c>
      <c r="D247" s="3">
        <f>MONTH(Table1[[#This Row],[Order_Date]])</f>
        <v>1</v>
      </c>
      <c r="E247" t="str">
        <f>TEXT(Table1[[#This Row],[Order_Date]],"mmm")</f>
        <v>Jan</v>
      </c>
      <c r="F247" s="1">
        <v>45672</v>
      </c>
      <c r="G247">
        <f>(Table1[[#This Row],[Ship_Date]]-Table1[[#This Row],[Order_Date]])</f>
        <v>6</v>
      </c>
      <c r="H247" t="s">
        <v>7533</v>
      </c>
      <c r="I247" t="s">
        <v>7534</v>
      </c>
      <c r="J247" t="s">
        <v>52</v>
      </c>
      <c r="K247">
        <v>63</v>
      </c>
      <c r="L247" t="str">
        <f>IF(Table1[[#This Row],[Age]]&lt;=20,"Teen",IF(Table1[[#This Row],[Age]]&gt;=21 &amp; Table1[[#This Row],[Age]]&lt;=50,"Adult","Senior"))</f>
        <v>Senior</v>
      </c>
      <c r="M247" t="s">
        <v>101</v>
      </c>
      <c r="N247" t="s">
        <v>102</v>
      </c>
      <c r="O247" t="s">
        <v>27</v>
      </c>
      <c r="P247" t="s">
        <v>28</v>
      </c>
      <c r="Q247" t="s">
        <v>103</v>
      </c>
      <c r="R247">
        <v>4</v>
      </c>
      <c r="S247">
        <v>25000</v>
      </c>
      <c r="T247">
        <v>25</v>
      </c>
      <c r="U247">
        <v>75000</v>
      </c>
      <c r="V247" t="str">
        <f>IF(Table1[[#This Row],[Sales]]&lt;=10000,"Low",IF(Table1[[#This Row],[Sales]]&gt;=10000 &amp; Table1[[#This Row],[Sales]]&lt;=25000,"Medium","High"))</f>
        <v>High</v>
      </c>
      <c r="W247">
        <v>28151.73</v>
      </c>
      <c r="X247">
        <f>Table1[[#This Row],[Profit]]/Table1[[#This Row],[Sales]]</f>
        <v>0.37535639999999998</v>
      </c>
      <c r="Y247" t="s">
        <v>30</v>
      </c>
      <c r="Z247" t="s">
        <v>41</v>
      </c>
      <c r="AA247">
        <v>2</v>
      </c>
      <c r="AB247" t="s">
        <v>42</v>
      </c>
    </row>
    <row r="248" spans="1:28" x14ac:dyDescent="0.35">
      <c r="A248" t="s">
        <v>7557</v>
      </c>
      <c r="B248" s="1">
        <v>46028</v>
      </c>
      <c r="C248" s="1" t="str">
        <f>TEXT(Table1[[#This Row],[Order_Date]],"yyyy")</f>
        <v>2026</v>
      </c>
      <c r="D248" s="3">
        <f>MONTH(Table1[[#This Row],[Order_Date]])</f>
        <v>1</v>
      </c>
      <c r="E248" t="str">
        <f>TEXT(Table1[[#This Row],[Order_Date]],"mmm")</f>
        <v>Jan</v>
      </c>
      <c r="F248" s="1">
        <v>46029</v>
      </c>
      <c r="G248">
        <f>(Table1[[#This Row],[Ship_Date]]-Table1[[#This Row],[Order_Date]])</f>
        <v>1</v>
      </c>
      <c r="H248" t="s">
        <v>7558</v>
      </c>
      <c r="I248" t="s">
        <v>7559</v>
      </c>
      <c r="J248" t="s">
        <v>24</v>
      </c>
      <c r="K248">
        <v>61</v>
      </c>
      <c r="L248" t="str">
        <f>IF(Table1[[#This Row],[Age]]&lt;=20,"Teen",IF(Table1[[#This Row],[Age]]&gt;=21 &amp; Table1[[#This Row],[Age]]&lt;=50,"Adult","Senior"))</f>
        <v>Senior</v>
      </c>
      <c r="M248" t="s">
        <v>53</v>
      </c>
      <c r="N248" t="s">
        <v>54</v>
      </c>
      <c r="O248" t="s">
        <v>55</v>
      </c>
      <c r="P248" t="s">
        <v>56</v>
      </c>
      <c r="Q248" t="s">
        <v>168</v>
      </c>
      <c r="R248">
        <v>1</v>
      </c>
      <c r="S248">
        <v>1200</v>
      </c>
      <c r="T248">
        <v>15</v>
      </c>
      <c r="U248">
        <v>1020</v>
      </c>
      <c r="V248" t="str">
        <f>IF(Table1[[#This Row],[Sales]]&lt;=10000,"Low",IF(Table1[[#This Row],[Sales]]&gt;=10000 &amp; Table1[[#This Row],[Sales]]&lt;=25000,"Medium","High"))</f>
        <v>Low</v>
      </c>
      <c r="W248">
        <v>442.35</v>
      </c>
      <c r="X248">
        <f>Table1[[#This Row],[Profit]]/Table1[[#This Row],[Sales]]</f>
        <v>0.43367647058823533</v>
      </c>
      <c r="Y248" t="s">
        <v>93</v>
      </c>
      <c r="Z248" t="s">
        <v>41</v>
      </c>
      <c r="AA248">
        <v>2</v>
      </c>
      <c r="AB248" t="s">
        <v>42</v>
      </c>
    </row>
    <row r="249" spans="1:28" x14ac:dyDescent="0.35">
      <c r="A249" t="s">
        <v>7568</v>
      </c>
      <c r="B249" s="1">
        <v>45667</v>
      </c>
      <c r="C249" s="1" t="str">
        <f>TEXT(Table1[[#This Row],[Order_Date]],"yyyy")</f>
        <v>2025</v>
      </c>
      <c r="D249" s="3">
        <f>MONTH(Table1[[#This Row],[Order_Date]])</f>
        <v>1</v>
      </c>
      <c r="E249" t="str">
        <f>TEXT(Table1[[#This Row],[Order_Date]],"mmm")</f>
        <v>Jan</v>
      </c>
      <c r="F249" s="1">
        <v>45670</v>
      </c>
      <c r="G249">
        <f>(Table1[[#This Row],[Ship_Date]]-Table1[[#This Row],[Order_Date]])</f>
        <v>3</v>
      </c>
      <c r="H249" t="s">
        <v>7569</v>
      </c>
      <c r="I249" t="s">
        <v>7570</v>
      </c>
      <c r="J249" t="s">
        <v>24</v>
      </c>
      <c r="K249">
        <v>50</v>
      </c>
      <c r="L249" t="str">
        <f>IF(Table1[[#This Row],[Age]]&lt;=20,"Teen",IF(Table1[[#This Row],[Age]]&gt;=21 &amp; Table1[[#This Row],[Age]]&lt;=50,"Adult","Senior"))</f>
        <v>Senior</v>
      </c>
      <c r="M249" t="s">
        <v>107</v>
      </c>
      <c r="N249" t="s">
        <v>108</v>
      </c>
      <c r="O249" t="s">
        <v>86</v>
      </c>
      <c r="P249" t="s">
        <v>56</v>
      </c>
      <c r="Q249" t="s">
        <v>57</v>
      </c>
      <c r="R249">
        <v>5</v>
      </c>
      <c r="S249">
        <v>60</v>
      </c>
      <c r="T249">
        <v>15</v>
      </c>
      <c r="U249">
        <v>255</v>
      </c>
      <c r="V249" t="str">
        <f>IF(Table1[[#This Row],[Sales]]&lt;=10000,"Low",IF(Table1[[#This Row],[Sales]]&gt;=10000 &amp; Table1[[#This Row],[Sales]]&lt;=25000,"Medium","High"))</f>
        <v>Low</v>
      </c>
      <c r="W249">
        <v>72.209999999999994</v>
      </c>
      <c r="X249">
        <f>Table1[[#This Row],[Profit]]/Table1[[#This Row],[Sales]]</f>
        <v>0.28317647058823525</v>
      </c>
      <c r="Y249" t="s">
        <v>93</v>
      </c>
      <c r="Z249" t="s">
        <v>31</v>
      </c>
      <c r="AA249">
        <v>3</v>
      </c>
      <c r="AB249" t="s">
        <v>32</v>
      </c>
    </row>
    <row r="250" spans="1:28" x14ac:dyDescent="0.35">
      <c r="A250" t="s">
        <v>7577</v>
      </c>
      <c r="B250" s="1">
        <v>45666</v>
      </c>
      <c r="C250" s="1" t="str">
        <f>TEXT(Table1[[#This Row],[Order_Date]],"yyyy")</f>
        <v>2025</v>
      </c>
      <c r="D250" s="3">
        <f>MONTH(Table1[[#This Row],[Order_Date]])</f>
        <v>1</v>
      </c>
      <c r="E250" t="str">
        <f>TEXT(Table1[[#This Row],[Order_Date]],"mmm")</f>
        <v>Jan</v>
      </c>
      <c r="F250" s="1">
        <v>45673</v>
      </c>
      <c r="G250">
        <f>(Table1[[#This Row],[Ship_Date]]-Table1[[#This Row],[Order_Date]])</f>
        <v>7</v>
      </c>
      <c r="H250" t="s">
        <v>7578</v>
      </c>
      <c r="I250" t="s">
        <v>7579</v>
      </c>
      <c r="J250" t="s">
        <v>52</v>
      </c>
      <c r="K250">
        <v>32</v>
      </c>
      <c r="L250" t="str">
        <f>IF(Table1[[#This Row],[Age]]&lt;=20,"Teen",IF(Table1[[#This Row],[Age]]&gt;=21 &amp; Table1[[#This Row],[Age]]&lt;=50,"Adult","Senior"))</f>
        <v>Senior</v>
      </c>
      <c r="M250" t="s">
        <v>101</v>
      </c>
      <c r="N250" t="s">
        <v>102</v>
      </c>
      <c r="O250" t="s">
        <v>27</v>
      </c>
      <c r="P250" t="s">
        <v>74</v>
      </c>
      <c r="Q250" t="s">
        <v>109</v>
      </c>
      <c r="R250">
        <v>6</v>
      </c>
      <c r="S250">
        <v>40000</v>
      </c>
      <c r="T250">
        <v>5</v>
      </c>
      <c r="U250">
        <v>228000</v>
      </c>
      <c r="V250" t="str">
        <f>IF(Table1[[#This Row],[Sales]]&lt;=10000,"Low",IF(Table1[[#This Row],[Sales]]&gt;=10000 &amp; Table1[[#This Row],[Sales]]&lt;=25000,"Medium","High"))</f>
        <v>High</v>
      </c>
      <c r="W250">
        <v>50945.77</v>
      </c>
      <c r="X250">
        <f>Table1[[#This Row],[Profit]]/Table1[[#This Row],[Sales]]</f>
        <v>0.22344635964912279</v>
      </c>
      <c r="Y250" t="s">
        <v>58</v>
      </c>
      <c r="Z250" t="s">
        <v>59</v>
      </c>
      <c r="AA250">
        <v>3</v>
      </c>
      <c r="AB250" t="s">
        <v>42</v>
      </c>
    </row>
    <row r="251" spans="1:28" x14ac:dyDescent="0.35">
      <c r="A251" t="s">
        <v>7591</v>
      </c>
      <c r="B251" s="1">
        <v>46034</v>
      </c>
      <c r="C251" s="1" t="str">
        <f>TEXT(Table1[[#This Row],[Order_Date]],"yyyy")</f>
        <v>2026</v>
      </c>
      <c r="D251" s="3">
        <f>MONTH(Table1[[#This Row],[Order_Date]])</f>
        <v>1</v>
      </c>
      <c r="E251" t="str">
        <f>TEXT(Table1[[#This Row],[Order_Date]],"mmm")</f>
        <v>Jan</v>
      </c>
      <c r="F251" s="1">
        <v>46040</v>
      </c>
      <c r="G251">
        <f>(Table1[[#This Row],[Ship_Date]]-Table1[[#This Row],[Order_Date]])</f>
        <v>6</v>
      </c>
      <c r="H251" t="s">
        <v>701</v>
      </c>
      <c r="I251" t="s">
        <v>7592</v>
      </c>
      <c r="J251" t="s">
        <v>24</v>
      </c>
      <c r="K251">
        <v>35</v>
      </c>
      <c r="L251" t="str">
        <f>IF(Table1[[#This Row],[Age]]&lt;=20,"Teen",IF(Table1[[#This Row],[Age]]&gt;=21 &amp; Table1[[#This Row],[Age]]&lt;=50,"Adult","Senior"))</f>
        <v>Senior</v>
      </c>
      <c r="M251" t="s">
        <v>73</v>
      </c>
      <c r="N251" t="s">
        <v>26</v>
      </c>
      <c r="O251" t="s">
        <v>27</v>
      </c>
      <c r="P251" t="s">
        <v>28</v>
      </c>
      <c r="Q251" t="s">
        <v>29</v>
      </c>
      <c r="R251">
        <v>4</v>
      </c>
      <c r="S251">
        <v>15000</v>
      </c>
      <c r="T251">
        <v>25</v>
      </c>
      <c r="U251">
        <v>45000</v>
      </c>
      <c r="V251" t="str">
        <f>IF(Table1[[#This Row],[Sales]]&lt;=10000,"Low",IF(Table1[[#This Row],[Sales]]&gt;=10000 &amp; Table1[[#This Row],[Sales]]&lt;=25000,"Medium","High"))</f>
        <v>High</v>
      </c>
      <c r="W251">
        <v>18300.310000000001</v>
      </c>
      <c r="X251">
        <f>Table1[[#This Row],[Profit]]/Table1[[#This Row],[Sales]]</f>
        <v>0.40667355555555557</v>
      </c>
      <c r="Y251" t="s">
        <v>58</v>
      </c>
      <c r="Z251" t="s">
        <v>31</v>
      </c>
      <c r="AA251">
        <v>5</v>
      </c>
      <c r="AB251" t="s">
        <v>42</v>
      </c>
    </row>
    <row r="252" spans="1:28" x14ac:dyDescent="0.35">
      <c r="A252" t="s">
        <v>7621</v>
      </c>
      <c r="B252" s="1">
        <v>45660</v>
      </c>
      <c r="C252" s="1" t="str">
        <f>TEXT(Table1[[#This Row],[Order_Date]],"yyyy")</f>
        <v>2025</v>
      </c>
      <c r="D252" s="3">
        <f>MONTH(Table1[[#This Row],[Order_Date]])</f>
        <v>1</v>
      </c>
      <c r="E252" t="str">
        <f>TEXT(Table1[[#This Row],[Order_Date]],"mmm")</f>
        <v>Jan</v>
      </c>
      <c r="F252" s="1">
        <v>45667</v>
      </c>
      <c r="G252">
        <f>(Table1[[#This Row],[Ship_Date]]-Table1[[#This Row],[Order_Date]])</f>
        <v>7</v>
      </c>
      <c r="H252" t="s">
        <v>7622</v>
      </c>
      <c r="I252" t="s">
        <v>7623</v>
      </c>
      <c r="J252" t="s">
        <v>52</v>
      </c>
      <c r="K252">
        <v>41</v>
      </c>
      <c r="L252" t="str">
        <f>IF(Table1[[#This Row],[Age]]&lt;=20,"Teen",IF(Table1[[#This Row],[Age]]&gt;=21 &amp; Table1[[#This Row],[Age]]&lt;=50,"Adult","Senior"))</f>
        <v>Senior</v>
      </c>
      <c r="M252" t="s">
        <v>46</v>
      </c>
      <c r="N252" t="s">
        <v>46</v>
      </c>
      <c r="O252" t="s">
        <v>38</v>
      </c>
      <c r="P252" t="s">
        <v>47</v>
      </c>
      <c r="Q252" t="s">
        <v>164</v>
      </c>
      <c r="R252">
        <v>2</v>
      </c>
      <c r="S252">
        <v>1800</v>
      </c>
      <c r="T252">
        <v>15</v>
      </c>
      <c r="U252">
        <v>3060</v>
      </c>
      <c r="V252" t="str">
        <f>IF(Table1[[#This Row],[Sales]]&lt;=10000,"Low",IF(Table1[[#This Row],[Sales]]&gt;=10000 &amp; Table1[[#This Row],[Sales]]&lt;=25000,"Medium","High"))</f>
        <v>Low</v>
      </c>
      <c r="W252">
        <v>1314.66</v>
      </c>
      <c r="X252">
        <f>Table1[[#This Row],[Profit]]/Table1[[#This Row],[Sales]]</f>
        <v>0.42962745098039218</v>
      </c>
      <c r="Y252" t="s">
        <v>93</v>
      </c>
      <c r="Z252" t="s">
        <v>31</v>
      </c>
      <c r="AA252">
        <v>4</v>
      </c>
      <c r="AB252" t="s">
        <v>42</v>
      </c>
    </row>
    <row r="253" spans="1:28" x14ac:dyDescent="0.35">
      <c r="A253" t="s">
        <v>7656</v>
      </c>
      <c r="B253" s="1">
        <v>46051</v>
      </c>
      <c r="C253" s="1" t="str">
        <f>TEXT(Table1[[#This Row],[Order_Date]],"yyyy")</f>
        <v>2026</v>
      </c>
      <c r="D253" s="3">
        <f>MONTH(Table1[[#This Row],[Order_Date]])</f>
        <v>1</v>
      </c>
      <c r="E253" t="str">
        <f>TEXT(Table1[[#This Row],[Order_Date]],"mmm")</f>
        <v>Jan</v>
      </c>
      <c r="F253" s="1">
        <v>46055</v>
      </c>
      <c r="G253">
        <f>(Table1[[#This Row],[Ship_Date]]-Table1[[#This Row],[Order_Date]])</f>
        <v>4</v>
      </c>
      <c r="H253" t="s">
        <v>7657</v>
      </c>
      <c r="I253" t="s">
        <v>7658</v>
      </c>
      <c r="J253" t="s">
        <v>52</v>
      </c>
      <c r="K253">
        <v>45</v>
      </c>
      <c r="L253" t="str">
        <f>IF(Table1[[#This Row],[Age]]&lt;=20,"Teen",IF(Table1[[#This Row],[Age]]&gt;=21 &amp; Table1[[#This Row],[Age]]&lt;=50,"Adult","Senior"))</f>
        <v>Senior</v>
      </c>
      <c r="M253" t="s">
        <v>116</v>
      </c>
      <c r="N253" t="s">
        <v>117</v>
      </c>
      <c r="O253" t="s">
        <v>86</v>
      </c>
      <c r="P253" t="s">
        <v>47</v>
      </c>
      <c r="Q253" t="s">
        <v>175</v>
      </c>
      <c r="R253">
        <v>1</v>
      </c>
      <c r="S253">
        <v>1200</v>
      </c>
      <c r="T253">
        <v>5</v>
      </c>
      <c r="U253">
        <v>1140</v>
      </c>
      <c r="V253" t="str">
        <f>IF(Table1[[#This Row],[Sales]]&lt;=10000,"Low",IF(Table1[[#This Row],[Sales]]&gt;=10000 &amp; Table1[[#This Row],[Sales]]&lt;=25000,"Medium","High"))</f>
        <v>Low</v>
      </c>
      <c r="W253">
        <v>322.7</v>
      </c>
      <c r="X253">
        <f>Table1[[#This Row],[Profit]]/Table1[[#This Row],[Sales]]</f>
        <v>0.28307017543859647</v>
      </c>
      <c r="Y253" t="s">
        <v>30</v>
      </c>
      <c r="Z253" t="s">
        <v>59</v>
      </c>
      <c r="AA253">
        <v>3</v>
      </c>
      <c r="AB253" t="s">
        <v>42</v>
      </c>
    </row>
    <row r="254" spans="1:28" x14ac:dyDescent="0.35">
      <c r="A254" t="s">
        <v>7659</v>
      </c>
      <c r="B254" s="1">
        <v>45677</v>
      </c>
      <c r="C254" s="1" t="str">
        <f>TEXT(Table1[[#This Row],[Order_Date]],"yyyy")</f>
        <v>2025</v>
      </c>
      <c r="D254" s="3">
        <f>MONTH(Table1[[#This Row],[Order_Date]])</f>
        <v>1</v>
      </c>
      <c r="E254" t="str">
        <f>TEXT(Table1[[#This Row],[Order_Date]],"mmm")</f>
        <v>Jan</v>
      </c>
      <c r="F254" s="1">
        <v>45683</v>
      </c>
      <c r="G254">
        <f>(Table1[[#This Row],[Ship_Date]]-Table1[[#This Row],[Order_Date]])</f>
        <v>6</v>
      </c>
      <c r="H254" t="s">
        <v>7660</v>
      </c>
      <c r="I254" t="s">
        <v>7661</v>
      </c>
      <c r="J254" t="s">
        <v>24</v>
      </c>
      <c r="K254">
        <v>45</v>
      </c>
      <c r="L254" t="str">
        <f>IF(Table1[[#This Row],[Age]]&lt;=20,"Teen",IF(Table1[[#This Row],[Age]]&gt;=21 &amp; Table1[[#This Row],[Age]]&lt;=50,"Adult","Senior"))</f>
        <v>Senior</v>
      </c>
      <c r="M254" t="s">
        <v>107</v>
      </c>
      <c r="N254" t="s">
        <v>108</v>
      </c>
      <c r="O254" t="s">
        <v>86</v>
      </c>
      <c r="P254" t="s">
        <v>28</v>
      </c>
      <c r="Q254" t="s">
        <v>29</v>
      </c>
      <c r="R254">
        <v>2</v>
      </c>
      <c r="S254">
        <v>15000</v>
      </c>
      <c r="T254">
        <v>10</v>
      </c>
      <c r="U254">
        <v>27000</v>
      </c>
      <c r="V254" t="str">
        <f>IF(Table1[[#This Row],[Sales]]&lt;=10000,"Low",IF(Table1[[#This Row],[Sales]]&gt;=10000 &amp; Table1[[#This Row],[Sales]]&lt;=25000,"Medium","High"))</f>
        <v>High</v>
      </c>
      <c r="W254">
        <v>11731.56</v>
      </c>
      <c r="X254">
        <f>Table1[[#This Row],[Profit]]/Table1[[#This Row],[Sales]]</f>
        <v>0.43450222222222218</v>
      </c>
      <c r="Y254" t="s">
        <v>58</v>
      </c>
      <c r="Z254" t="s">
        <v>59</v>
      </c>
      <c r="AA254">
        <v>2</v>
      </c>
      <c r="AB254" t="s">
        <v>42</v>
      </c>
    </row>
    <row r="255" spans="1:28" x14ac:dyDescent="0.35">
      <c r="A255" t="s">
        <v>7662</v>
      </c>
      <c r="B255" s="1">
        <v>46047</v>
      </c>
      <c r="C255" s="1" t="str">
        <f>TEXT(Table1[[#This Row],[Order_Date]],"yyyy")</f>
        <v>2026</v>
      </c>
      <c r="D255" s="3">
        <f>MONTH(Table1[[#This Row],[Order_Date]])</f>
        <v>1</v>
      </c>
      <c r="E255" t="str">
        <f>TEXT(Table1[[#This Row],[Order_Date]],"mmm")</f>
        <v>Jan</v>
      </c>
      <c r="F255" s="1">
        <v>46053</v>
      </c>
      <c r="G255">
        <f>(Table1[[#This Row],[Ship_Date]]-Table1[[#This Row],[Order_Date]])</f>
        <v>6</v>
      </c>
      <c r="H255" t="s">
        <v>7663</v>
      </c>
      <c r="I255" t="s">
        <v>7664</v>
      </c>
      <c r="J255" t="s">
        <v>52</v>
      </c>
      <c r="K255">
        <v>53</v>
      </c>
      <c r="L255" t="str">
        <f>IF(Table1[[#This Row],[Age]]&lt;=20,"Teen",IF(Table1[[#This Row],[Age]]&gt;=21 &amp; Table1[[#This Row],[Age]]&lt;=50,"Adult","Senior"))</f>
        <v>Senior</v>
      </c>
      <c r="M255" t="s">
        <v>46</v>
      </c>
      <c r="N255" t="s">
        <v>46</v>
      </c>
      <c r="O255" t="s">
        <v>38</v>
      </c>
      <c r="P255" t="s">
        <v>39</v>
      </c>
      <c r="Q255" t="s">
        <v>40</v>
      </c>
      <c r="R255">
        <v>1</v>
      </c>
      <c r="S255">
        <v>2500</v>
      </c>
      <c r="T255">
        <v>0</v>
      </c>
      <c r="U255">
        <v>2500</v>
      </c>
      <c r="V255" t="str">
        <f>IF(Table1[[#This Row],[Sales]]&lt;=10000,"Low",IF(Table1[[#This Row],[Sales]]&gt;=10000 &amp; Table1[[#This Row],[Sales]]&lt;=25000,"Medium","High"))</f>
        <v>Low</v>
      </c>
      <c r="W255">
        <v>435.65</v>
      </c>
      <c r="X255">
        <f>Table1[[#This Row],[Profit]]/Table1[[#This Row],[Sales]]</f>
        <v>0.17426</v>
      </c>
      <c r="Y255" t="s">
        <v>58</v>
      </c>
      <c r="Z255" t="s">
        <v>41</v>
      </c>
      <c r="AA255">
        <v>3</v>
      </c>
      <c r="AB255" t="s">
        <v>42</v>
      </c>
    </row>
    <row r="256" spans="1:28" x14ac:dyDescent="0.35">
      <c r="A256" t="s">
        <v>7685</v>
      </c>
      <c r="B256" s="1">
        <v>45685</v>
      </c>
      <c r="C256" s="1" t="str">
        <f>TEXT(Table1[[#This Row],[Order_Date]],"yyyy")</f>
        <v>2025</v>
      </c>
      <c r="D256" s="3">
        <f>MONTH(Table1[[#This Row],[Order_Date]])</f>
        <v>1</v>
      </c>
      <c r="E256" t="str">
        <f>TEXT(Table1[[#This Row],[Order_Date]],"mmm")</f>
        <v>Jan</v>
      </c>
      <c r="F256" s="1">
        <v>45689</v>
      </c>
      <c r="G256">
        <f>(Table1[[#This Row],[Ship_Date]]-Table1[[#This Row],[Order_Date]])</f>
        <v>4</v>
      </c>
      <c r="H256" t="s">
        <v>7686</v>
      </c>
      <c r="I256" t="s">
        <v>7687</v>
      </c>
      <c r="J256" t="s">
        <v>52</v>
      </c>
      <c r="K256">
        <v>49</v>
      </c>
      <c r="L256" t="str">
        <f>IF(Table1[[#This Row],[Age]]&lt;=20,"Teen",IF(Table1[[#This Row],[Age]]&gt;=21 &amp; Table1[[#This Row],[Age]]&lt;=50,"Adult","Senior"))</f>
        <v>Senior</v>
      </c>
      <c r="M256" t="s">
        <v>101</v>
      </c>
      <c r="N256" t="s">
        <v>102</v>
      </c>
      <c r="O256" t="s">
        <v>27</v>
      </c>
      <c r="P256" t="s">
        <v>39</v>
      </c>
      <c r="Q256" t="s">
        <v>118</v>
      </c>
      <c r="R256">
        <v>6</v>
      </c>
      <c r="S256">
        <v>4000</v>
      </c>
      <c r="T256">
        <v>15</v>
      </c>
      <c r="U256">
        <v>20400</v>
      </c>
      <c r="V256" t="str">
        <f>IF(Table1[[#This Row],[Sales]]&lt;=10000,"Low",IF(Table1[[#This Row],[Sales]]&gt;=10000 &amp; Table1[[#This Row],[Sales]]&lt;=25000,"Medium","High"))</f>
        <v>High</v>
      </c>
      <c r="W256">
        <v>8076.87</v>
      </c>
      <c r="X256">
        <f>Table1[[#This Row],[Profit]]/Table1[[#This Row],[Sales]]</f>
        <v>0.39592499999999997</v>
      </c>
      <c r="Y256" t="s">
        <v>93</v>
      </c>
      <c r="Z256" t="s">
        <v>59</v>
      </c>
      <c r="AA256">
        <v>4</v>
      </c>
      <c r="AB256" t="s">
        <v>42</v>
      </c>
    </row>
    <row r="257" spans="1:28" x14ac:dyDescent="0.35">
      <c r="A257" t="s">
        <v>7708</v>
      </c>
      <c r="B257" s="1">
        <v>46026</v>
      </c>
      <c r="C257" s="1" t="str">
        <f>TEXT(Table1[[#This Row],[Order_Date]],"yyyy")</f>
        <v>2026</v>
      </c>
      <c r="D257" s="3">
        <f>MONTH(Table1[[#This Row],[Order_Date]])</f>
        <v>1</v>
      </c>
      <c r="E257" t="str">
        <f>TEXT(Table1[[#This Row],[Order_Date]],"mmm")</f>
        <v>Jan</v>
      </c>
      <c r="F257" s="1">
        <v>46030</v>
      </c>
      <c r="G257">
        <f>(Table1[[#This Row],[Ship_Date]]-Table1[[#This Row],[Order_Date]])</f>
        <v>4</v>
      </c>
      <c r="H257" t="s">
        <v>7709</v>
      </c>
      <c r="I257" t="s">
        <v>7710</v>
      </c>
      <c r="J257" t="s">
        <v>52</v>
      </c>
      <c r="K257">
        <v>34</v>
      </c>
      <c r="L257" t="str">
        <f>IF(Table1[[#This Row],[Age]]&lt;=20,"Teen",IF(Table1[[#This Row],[Age]]&gt;=21 &amp; Table1[[#This Row],[Age]]&lt;=50,"Adult","Senior"))</f>
        <v>Senior</v>
      </c>
      <c r="M257" t="s">
        <v>101</v>
      </c>
      <c r="N257" t="s">
        <v>102</v>
      </c>
      <c r="O257" t="s">
        <v>27</v>
      </c>
      <c r="P257" t="s">
        <v>56</v>
      </c>
      <c r="Q257" t="s">
        <v>212</v>
      </c>
      <c r="R257">
        <v>4</v>
      </c>
      <c r="S257">
        <v>300</v>
      </c>
      <c r="T257">
        <v>25</v>
      </c>
      <c r="U257">
        <v>900</v>
      </c>
      <c r="V257" t="str">
        <f>IF(Table1[[#This Row],[Sales]]&lt;=10000,"Low",IF(Table1[[#This Row],[Sales]]&gt;=10000 &amp; Table1[[#This Row],[Sales]]&lt;=25000,"Medium","High"))</f>
        <v>Low</v>
      </c>
      <c r="W257">
        <v>210.26</v>
      </c>
      <c r="X257">
        <f>Table1[[#This Row],[Profit]]/Table1[[#This Row],[Sales]]</f>
        <v>0.2336222222222222</v>
      </c>
      <c r="Y257" t="s">
        <v>30</v>
      </c>
      <c r="Z257" t="s">
        <v>41</v>
      </c>
      <c r="AA257">
        <v>5</v>
      </c>
      <c r="AB257" t="s">
        <v>42</v>
      </c>
    </row>
    <row r="258" spans="1:28" x14ac:dyDescent="0.35">
      <c r="A258" t="s">
        <v>7740</v>
      </c>
      <c r="B258" s="1">
        <v>45681</v>
      </c>
      <c r="C258" s="1" t="str">
        <f>TEXT(Table1[[#This Row],[Order_Date]],"yyyy")</f>
        <v>2025</v>
      </c>
      <c r="D258" s="3">
        <f>MONTH(Table1[[#This Row],[Order_Date]])</f>
        <v>1</v>
      </c>
      <c r="E258" t="str">
        <f>TEXT(Table1[[#This Row],[Order_Date]],"mmm")</f>
        <v>Jan</v>
      </c>
      <c r="F258" s="1">
        <v>45688</v>
      </c>
      <c r="G258">
        <f>(Table1[[#This Row],[Ship_Date]]-Table1[[#This Row],[Order_Date]])</f>
        <v>7</v>
      </c>
      <c r="H258" t="s">
        <v>7741</v>
      </c>
      <c r="I258" t="s">
        <v>7742</v>
      </c>
      <c r="J258" t="s">
        <v>24</v>
      </c>
      <c r="K258">
        <v>62</v>
      </c>
      <c r="L258" t="str">
        <f>IF(Table1[[#This Row],[Age]]&lt;=20,"Teen",IF(Table1[[#This Row],[Age]]&gt;=21 &amp; Table1[[#This Row],[Age]]&lt;=50,"Adult","Senior"))</f>
        <v>Senior</v>
      </c>
      <c r="M258" t="s">
        <v>25</v>
      </c>
      <c r="N258" t="s">
        <v>26</v>
      </c>
      <c r="O258" t="s">
        <v>27</v>
      </c>
      <c r="P258" t="s">
        <v>74</v>
      </c>
      <c r="Q258" t="s">
        <v>196</v>
      </c>
      <c r="R258">
        <v>2</v>
      </c>
      <c r="S258">
        <v>25000</v>
      </c>
      <c r="T258">
        <v>0</v>
      </c>
      <c r="U258">
        <v>50000</v>
      </c>
      <c r="V258" t="str">
        <f>IF(Table1[[#This Row],[Sales]]&lt;=10000,"Low",IF(Table1[[#This Row],[Sales]]&gt;=10000 &amp; Table1[[#This Row],[Sales]]&lt;=25000,"Medium","High"))</f>
        <v>High</v>
      </c>
      <c r="W258">
        <v>15026.03</v>
      </c>
      <c r="X258">
        <f>Table1[[#This Row],[Profit]]/Table1[[#This Row],[Sales]]</f>
        <v>0.30052060000000003</v>
      </c>
      <c r="Y258" t="s">
        <v>93</v>
      </c>
      <c r="Z258" t="s">
        <v>31</v>
      </c>
      <c r="AA258">
        <v>5</v>
      </c>
      <c r="AB258" t="s">
        <v>42</v>
      </c>
    </row>
    <row r="259" spans="1:28" x14ac:dyDescent="0.35">
      <c r="A259" t="s">
        <v>7754</v>
      </c>
      <c r="B259" s="1">
        <v>46024</v>
      </c>
      <c r="C259" s="1" t="str">
        <f>TEXT(Table1[[#This Row],[Order_Date]],"yyyy")</f>
        <v>2026</v>
      </c>
      <c r="D259" s="3">
        <f>MONTH(Table1[[#This Row],[Order_Date]])</f>
        <v>1</v>
      </c>
      <c r="E259" t="str">
        <f>TEXT(Table1[[#This Row],[Order_Date]],"mmm")</f>
        <v>Jan</v>
      </c>
      <c r="F259" s="1">
        <v>46029</v>
      </c>
      <c r="G259">
        <f>(Table1[[#This Row],[Ship_Date]]-Table1[[#This Row],[Order_Date]])</f>
        <v>5</v>
      </c>
      <c r="H259" t="s">
        <v>7755</v>
      </c>
      <c r="I259" t="s">
        <v>7756</v>
      </c>
      <c r="J259" t="s">
        <v>24</v>
      </c>
      <c r="K259">
        <v>50</v>
      </c>
      <c r="L259" t="str">
        <f>IF(Table1[[#This Row],[Age]]&lt;=20,"Teen",IF(Table1[[#This Row],[Age]]&gt;=21 &amp; Table1[[#This Row],[Age]]&lt;=50,"Adult","Senior"))</f>
        <v>Senior</v>
      </c>
      <c r="M259" t="s">
        <v>79</v>
      </c>
      <c r="N259" t="s">
        <v>80</v>
      </c>
      <c r="O259" t="s">
        <v>38</v>
      </c>
      <c r="P259" t="s">
        <v>28</v>
      </c>
      <c r="Q259" t="s">
        <v>192</v>
      </c>
      <c r="R259">
        <v>5</v>
      </c>
      <c r="S259">
        <v>7000</v>
      </c>
      <c r="T259">
        <v>15</v>
      </c>
      <c r="U259">
        <v>29750</v>
      </c>
      <c r="V259" t="str">
        <f>IF(Table1[[#This Row],[Sales]]&lt;=10000,"Low",IF(Table1[[#This Row],[Sales]]&gt;=10000 &amp; Table1[[#This Row],[Sales]]&lt;=25000,"Medium","High"))</f>
        <v>High</v>
      </c>
      <c r="W259">
        <v>9256.76</v>
      </c>
      <c r="X259">
        <f>Table1[[#This Row],[Profit]]/Table1[[#This Row],[Sales]]</f>
        <v>0.31115159663865549</v>
      </c>
      <c r="Y259" t="s">
        <v>30</v>
      </c>
      <c r="Z259" t="s">
        <v>41</v>
      </c>
      <c r="AA259">
        <v>4</v>
      </c>
      <c r="AB259" t="s">
        <v>42</v>
      </c>
    </row>
    <row r="260" spans="1:28" x14ac:dyDescent="0.35">
      <c r="A260" t="s">
        <v>7765</v>
      </c>
      <c r="B260" s="1">
        <v>46032</v>
      </c>
      <c r="C260" s="1" t="str">
        <f>TEXT(Table1[[#This Row],[Order_Date]],"yyyy")</f>
        <v>2026</v>
      </c>
      <c r="D260" s="3">
        <f>MONTH(Table1[[#This Row],[Order_Date]])</f>
        <v>1</v>
      </c>
      <c r="E260" t="str">
        <f>TEXT(Table1[[#This Row],[Order_Date]],"mmm")</f>
        <v>Jan</v>
      </c>
      <c r="F260" s="1">
        <v>46033</v>
      </c>
      <c r="G260">
        <f>(Table1[[#This Row],[Ship_Date]]-Table1[[#This Row],[Order_Date]])</f>
        <v>1</v>
      </c>
      <c r="H260" t="s">
        <v>7766</v>
      </c>
      <c r="I260" t="s">
        <v>7767</v>
      </c>
      <c r="J260" t="s">
        <v>24</v>
      </c>
      <c r="K260">
        <v>42</v>
      </c>
      <c r="L260" t="str">
        <f>IF(Table1[[#This Row],[Age]]&lt;=20,"Teen",IF(Table1[[#This Row],[Age]]&gt;=21 &amp; Table1[[#This Row],[Age]]&lt;=50,"Adult","Senior"))</f>
        <v>Senior</v>
      </c>
      <c r="M260" t="s">
        <v>107</v>
      </c>
      <c r="N260" t="s">
        <v>108</v>
      </c>
      <c r="O260" t="s">
        <v>86</v>
      </c>
      <c r="P260" t="s">
        <v>47</v>
      </c>
      <c r="Q260" t="s">
        <v>48</v>
      </c>
      <c r="R260">
        <v>6</v>
      </c>
      <c r="S260">
        <v>3500</v>
      </c>
      <c r="T260">
        <v>5</v>
      </c>
      <c r="U260">
        <v>19950</v>
      </c>
      <c r="V260" t="str">
        <f>IF(Table1[[#This Row],[Sales]]&lt;=10000,"Low",IF(Table1[[#This Row],[Sales]]&gt;=10000 &amp; Table1[[#This Row],[Sales]]&lt;=25000,"Medium","High"))</f>
        <v>High</v>
      </c>
      <c r="W260">
        <v>4851.67</v>
      </c>
      <c r="X260">
        <f>Table1[[#This Row],[Profit]]/Table1[[#This Row],[Sales]]</f>
        <v>0.24319147869674185</v>
      </c>
      <c r="Y260" t="s">
        <v>30</v>
      </c>
      <c r="Z260" t="s">
        <v>59</v>
      </c>
      <c r="AA260">
        <v>5</v>
      </c>
      <c r="AB260" t="s">
        <v>42</v>
      </c>
    </row>
    <row r="261" spans="1:28" x14ac:dyDescent="0.35">
      <c r="A261" t="s">
        <v>7768</v>
      </c>
      <c r="B261" s="1">
        <v>45678</v>
      </c>
      <c r="C261" s="1" t="str">
        <f>TEXT(Table1[[#This Row],[Order_Date]],"yyyy")</f>
        <v>2025</v>
      </c>
      <c r="D261" s="3">
        <f>MONTH(Table1[[#This Row],[Order_Date]])</f>
        <v>1</v>
      </c>
      <c r="E261" t="str">
        <f>TEXT(Table1[[#This Row],[Order_Date]],"mmm")</f>
        <v>Jan</v>
      </c>
      <c r="F261" s="1">
        <v>45684</v>
      </c>
      <c r="G261">
        <f>(Table1[[#This Row],[Ship_Date]]-Table1[[#This Row],[Order_Date]])</f>
        <v>6</v>
      </c>
      <c r="H261" t="s">
        <v>7769</v>
      </c>
      <c r="I261" t="s">
        <v>7770</v>
      </c>
      <c r="J261" t="s">
        <v>52</v>
      </c>
      <c r="K261">
        <v>35</v>
      </c>
      <c r="L261" t="str">
        <f>IF(Table1[[#This Row],[Age]]&lt;=20,"Teen",IF(Table1[[#This Row],[Age]]&gt;=21 &amp; Table1[[#This Row],[Age]]&lt;=50,"Adult","Senior"))</f>
        <v>Senior</v>
      </c>
      <c r="M261" t="s">
        <v>73</v>
      </c>
      <c r="N261" t="s">
        <v>26</v>
      </c>
      <c r="O261" t="s">
        <v>27</v>
      </c>
      <c r="P261" t="s">
        <v>28</v>
      </c>
      <c r="Q261" t="s">
        <v>192</v>
      </c>
      <c r="R261">
        <v>8</v>
      </c>
      <c r="S261">
        <v>7000</v>
      </c>
      <c r="T261">
        <v>0</v>
      </c>
      <c r="U261">
        <v>56000</v>
      </c>
      <c r="V261" t="str">
        <f>IF(Table1[[#This Row],[Sales]]&lt;=10000,"Low",IF(Table1[[#This Row],[Sales]]&gt;=10000 &amp; Table1[[#This Row],[Sales]]&lt;=25000,"Medium","High"))</f>
        <v>High</v>
      </c>
      <c r="W261">
        <v>9308.83</v>
      </c>
      <c r="X261">
        <f>Table1[[#This Row],[Profit]]/Table1[[#This Row],[Sales]]</f>
        <v>0.16622910714285713</v>
      </c>
      <c r="Y261" t="s">
        <v>93</v>
      </c>
      <c r="Z261" t="s">
        <v>59</v>
      </c>
      <c r="AA261">
        <v>3</v>
      </c>
      <c r="AB261" t="s">
        <v>42</v>
      </c>
    </row>
    <row r="262" spans="1:28" x14ac:dyDescent="0.35">
      <c r="A262" t="s">
        <v>7783</v>
      </c>
      <c r="B262" s="1">
        <v>46052</v>
      </c>
      <c r="C262" s="1" t="str">
        <f>TEXT(Table1[[#This Row],[Order_Date]],"yyyy")</f>
        <v>2026</v>
      </c>
      <c r="D262" s="3">
        <f>MONTH(Table1[[#This Row],[Order_Date]])</f>
        <v>1</v>
      </c>
      <c r="E262" t="str">
        <f>TEXT(Table1[[#This Row],[Order_Date]],"mmm")</f>
        <v>Jan</v>
      </c>
      <c r="F262" s="1">
        <v>46055</v>
      </c>
      <c r="G262">
        <f>(Table1[[#This Row],[Ship_Date]]-Table1[[#This Row],[Order_Date]])</f>
        <v>3</v>
      </c>
      <c r="H262" t="s">
        <v>7784</v>
      </c>
      <c r="I262" t="s">
        <v>7785</v>
      </c>
      <c r="J262" t="s">
        <v>52</v>
      </c>
      <c r="K262">
        <v>18</v>
      </c>
      <c r="L262" t="str">
        <f>IF(Table1[[#This Row],[Age]]&lt;=20,"Teen",IF(Table1[[#This Row],[Age]]&gt;=21 &amp; Table1[[#This Row],[Age]]&lt;=50,"Adult","Senior"))</f>
        <v>Teen</v>
      </c>
      <c r="M262" t="s">
        <v>25</v>
      </c>
      <c r="N262" t="s">
        <v>26</v>
      </c>
      <c r="O262" t="s">
        <v>27</v>
      </c>
      <c r="P262" t="s">
        <v>56</v>
      </c>
      <c r="Q262" t="s">
        <v>97</v>
      </c>
      <c r="R262">
        <v>2</v>
      </c>
      <c r="S262">
        <v>1500</v>
      </c>
      <c r="T262">
        <v>10</v>
      </c>
      <c r="U262">
        <v>2700</v>
      </c>
      <c r="V262" t="str">
        <f>IF(Table1[[#This Row],[Sales]]&lt;=10000,"Low",IF(Table1[[#This Row],[Sales]]&gt;=10000 &amp; Table1[[#This Row],[Sales]]&lt;=25000,"Medium","High"))</f>
        <v>Low</v>
      </c>
      <c r="W262">
        <v>523.41999999999996</v>
      </c>
      <c r="X262">
        <f>Table1[[#This Row],[Profit]]/Table1[[#This Row],[Sales]]</f>
        <v>0.19385925925925923</v>
      </c>
      <c r="Y262" t="s">
        <v>30</v>
      </c>
      <c r="Z262" t="s">
        <v>41</v>
      </c>
      <c r="AA262">
        <v>5</v>
      </c>
      <c r="AB262" t="s">
        <v>42</v>
      </c>
    </row>
    <row r="263" spans="1:28" x14ac:dyDescent="0.35">
      <c r="A263" t="s">
        <v>7786</v>
      </c>
      <c r="B263" s="1">
        <v>46052</v>
      </c>
      <c r="C263" s="1" t="str">
        <f>TEXT(Table1[[#This Row],[Order_Date]],"yyyy")</f>
        <v>2026</v>
      </c>
      <c r="D263" s="3">
        <f>MONTH(Table1[[#This Row],[Order_Date]])</f>
        <v>1</v>
      </c>
      <c r="E263" t="str">
        <f>TEXT(Table1[[#This Row],[Order_Date]],"mmm")</f>
        <v>Jan</v>
      </c>
      <c r="F263" s="1">
        <v>46056</v>
      </c>
      <c r="G263">
        <f>(Table1[[#This Row],[Ship_Date]]-Table1[[#This Row],[Order_Date]])</f>
        <v>4</v>
      </c>
      <c r="H263" t="s">
        <v>1226</v>
      </c>
      <c r="I263" t="s">
        <v>7787</v>
      </c>
      <c r="J263" t="s">
        <v>52</v>
      </c>
      <c r="K263">
        <v>48</v>
      </c>
      <c r="L263" t="str">
        <f>IF(Table1[[#This Row],[Age]]&lt;=20,"Teen",IF(Table1[[#This Row],[Age]]&gt;=21 &amp; Table1[[#This Row],[Age]]&lt;=50,"Adult","Senior"))</f>
        <v>Senior</v>
      </c>
      <c r="M263" t="s">
        <v>53</v>
      </c>
      <c r="N263" t="s">
        <v>54</v>
      </c>
      <c r="O263" t="s">
        <v>55</v>
      </c>
      <c r="P263" t="s">
        <v>56</v>
      </c>
      <c r="Q263" t="s">
        <v>125</v>
      </c>
      <c r="R263">
        <v>1</v>
      </c>
      <c r="S263">
        <v>450</v>
      </c>
      <c r="T263">
        <v>15</v>
      </c>
      <c r="U263">
        <v>382.5</v>
      </c>
      <c r="V263" t="str">
        <f>IF(Table1[[#This Row],[Sales]]&lt;=10000,"Low",IF(Table1[[#This Row],[Sales]]&gt;=10000 &amp; Table1[[#This Row],[Sales]]&lt;=25000,"Medium","High"))</f>
        <v>Low</v>
      </c>
      <c r="W263">
        <v>169.72</v>
      </c>
      <c r="X263">
        <f>Table1[[#This Row],[Profit]]/Table1[[#This Row],[Sales]]</f>
        <v>0.44371241830065361</v>
      </c>
      <c r="Y263" t="s">
        <v>30</v>
      </c>
      <c r="Z263" t="s">
        <v>59</v>
      </c>
      <c r="AA263">
        <v>4</v>
      </c>
      <c r="AB263" t="s">
        <v>42</v>
      </c>
    </row>
    <row r="264" spans="1:28" x14ac:dyDescent="0.35">
      <c r="A264" t="s">
        <v>7919</v>
      </c>
      <c r="B264" s="1">
        <v>46028</v>
      </c>
      <c r="C264" s="1" t="str">
        <f>TEXT(Table1[[#This Row],[Order_Date]],"yyyy")</f>
        <v>2026</v>
      </c>
      <c r="D264" s="3">
        <f>MONTH(Table1[[#This Row],[Order_Date]])</f>
        <v>1</v>
      </c>
      <c r="E264" t="str">
        <f>TEXT(Table1[[#This Row],[Order_Date]],"mmm")</f>
        <v>Jan</v>
      </c>
      <c r="F264" s="1">
        <v>46029</v>
      </c>
      <c r="G264">
        <f>(Table1[[#This Row],[Ship_Date]]-Table1[[#This Row],[Order_Date]])</f>
        <v>1</v>
      </c>
      <c r="H264" t="s">
        <v>7920</v>
      </c>
      <c r="I264" t="s">
        <v>7921</v>
      </c>
      <c r="J264" t="s">
        <v>24</v>
      </c>
      <c r="K264">
        <v>30</v>
      </c>
      <c r="L264" t="str">
        <f>IF(Table1[[#This Row],[Age]]&lt;=20,"Teen",IF(Table1[[#This Row],[Age]]&gt;=21 &amp; Table1[[#This Row],[Age]]&lt;=50,"Adult","Senior"))</f>
        <v>Senior</v>
      </c>
      <c r="M264" t="s">
        <v>107</v>
      </c>
      <c r="N264" t="s">
        <v>108</v>
      </c>
      <c r="O264" t="s">
        <v>86</v>
      </c>
      <c r="P264" t="s">
        <v>39</v>
      </c>
      <c r="Q264" t="s">
        <v>253</v>
      </c>
      <c r="R264">
        <v>1</v>
      </c>
      <c r="S264">
        <v>1200</v>
      </c>
      <c r="T264">
        <v>25</v>
      </c>
      <c r="U264">
        <v>900</v>
      </c>
      <c r="V264" t="str">
        <f>IF(Table1[[#This Row],[Sales]]&lt;=10000,"Low",IF(Table1[[#This Row],[Sales]]&gt;=10000 &amp; Table1[[#This Row],[Sales]]&lt;=25000,"Medium","High"))</f>
        <v>Low</v>
      </c>
      <c r="W264">
        <v>135.88999999999999</v>
      </c>
      <c r="X264">
        <f>Table1[[#This Row],[Profit]]/Table1[[#This Row],[Sales]]</f>
        <v>0.15098888888888887</v>
      </c>
      <c r="Y264" t="s">
        <v>93</v>
      </c>
      <c r="Z264" t="s">
        <v>59</v>
      </c>
      <c r="AA264">
        <v>5</v>
      </c>
      <c r="AB264" t="s">
        <v>42</v>
      </c>
    </row>
    <row r="265" spans="1:28" x14ac:dyDescent="0.35">
      <c r="A265" t="s">
        <v>7960</v>
      </c>
      <c r="B265" s="1">
        <v>46047</v>
      </c>
      <c r="C265" s="1" t="str">
        <f>TEXT(Table1[[#This Row],[Order_Date]],"yyyy")</f>
        <v>2026</v>
      </c>
      <c r="D265" s="3">
        <f>MONTH(Table1[[#This Row],[Order_Date]])</f>
        <v>1</v>
      </c>
      <c r="E265" t="str">
        <f>TEXT(Table1[[#This Row],[Order_Date]],"mmm")</f>
        <v>Jan</v>
      </c>
      <c r="F265" s="1">
        <v>46050</v>
      </c>
      <c r="G265">
        <f>(Table1[[#This Row],[Ship_Date]]-Table1[[#This Row],[Order_Date]])</f>
        <v>3</v>
      </c>
      <c r="H265" t="s">
        <v>7961</v>
      </c>
      <c r="I265" t="s">
        <v>7962</v>
      </c>
      <c r="J265" t="s">
        <v>52</v>
      </c>
      <c r="K265">
        <v>40</v>
      </c>
      <c r="L265" t="str">
        <f>IF(Table1[[#This Row],[Age]]&lt;=20,"Teen",IF(Table1[[#This Row],[Age]]&gt;=21 &amp; Table1[[#This Row],[Age]]&lt;=50,"Adult","Senior"))</f>
        <v>Senior</v>
      </c>
      <c r="M265" t="s">
        <v>101</v>
      </c>
      <c r="N265" t="s">
        <v>102</v>
      </c>
      <c r="O265" t="s">
        <v>27</v>
      </c>
      <c r="P265" t="s">
        <v>39</v>
      </c>
      <c r="Q265" t="s">
        <v>151</v>
      </c>
      <c r="R265">
        <v>6</v>
      </c>
      <c r="S265">
        <v>900</v>
      </c>
      <c r="T265">
        <v>15</v>
      </c>
      <c r="U265">
        <v>4590</v>
      </c>
      <c r="V265" t="str">
        <f>IF(Table1[[#This Row],[Sales]]&lt;=10000,"Low",IF(Table1[[#This Row],[Sales]]&gt;=10000 &amp; Table1[[#This Row],[Sales]]&lt;=25000,"Medium","High"))</f>
        <v>Low</v>
      </c>
      <c r="W265">
        <v>778.02</v>
      </c>
      <c r="X265">
        <f>Table1[[#This Row],[Profit]]/Table1[[#This Row],[Sales]]</f>
        <v>0.1695032679738562</v>
      </c>
      <c r="Y265" t="s">
        <v>58</v>
      </c>
      <c r="Z265" t="s">
        <v>41</v>
      </c>
      <c r="AA265">
        <v>1</v>
      </c>
      <c r="AB265" t="s">
        <v>42</v>
      </c>
    </row>
    <row r="266" spans="1:28" x14ac:dyDescent="0.35">
      <c r="A266" t="s">
        <v>7963</v>
      </c>
      <c r="B266" s="1">
        <v>46046</v>
      </c>
      <c r="C266" s="1" t="str">
        <f>TEXT(Table1[[#This Row],[Order_Date]],"yyyy")</f>
        <v>2026</v>
      </c>
      <c r="D266" s="3">
        <f>MONTH(Table1[[#This Row],[Order_Date]])</f>
        <v>1</v>
      </c>
      <c r="E266" t="str">
        <f>TEXT(Table1[[#This Row],[Order_Date]],"mmm")</f>
        <v>Jan</v>
      </c>
      <c r="F266" s="1">
        <v>46048</v>
      </c>
      <c r="G266">
        <f>(Table1[[#This Row],[Ship_Date]]-Table1[[#This Row],[Order_Date]])</f>
        <v>2</v>
      </c>
      <c r="H266" t="s">
        <v>7964</v>
      </c>
      <c r="I266" t="s">
        <v>7965</v>
      </c>
      <c r="J266" t="s">
        <v>52</v>
      </c>
      <c r="K266">
        <v>60</v>
      </c>
      <c r="L266" t="str">
        <f>IF(Table1[[#This Row],[Age]]&lt;=20,"Teen",IF(Table1[[#This Row],[Age]]&gt;=21 &amp; Table1[[#This Row],[Age]]&lt;=50,"Adult","Senior"))</f>
        <v>Senior</v>
      </c>
      <c r="M266" t="s">
        <v>79</v>
      </c>
      <c r="N266" t="s">
        <v>80</v>
      </c>
      <c r="O266" t="s">
        <v>38</v>
      </c>
      <c r="P266" t="s">
        <v>56</v>
      </c>
      <c r="Q266" t="s">
        <v>212</v>
      </c>
      <c r="R266">
        <v>1</v>
      </c>
      <c r="S266">
        <v>300</v>
      </c>
      <c r="T266">
        <v>20</v>
      </c>
      <c r="U266">
        <v>240</v>
      </c>
      <c r="V266" t="str">
        <f>IF(Table1[[#This Row],[Sales]]&lt;=10000,"Low",IF(Table1[[#This Row],[Sales]]&gt;=10000 &amp; Table1[[#This Row],[Sales]]&lt;=25000,"Medium","High"))</f>
        <v>Low</v>
      </c>
      <c r="W266">
        <v>39.090000000000003</v>
      </c>
      <c r="X266">
        <f>Table1[[#This Row],[Profit]]/Table1[[#This Row],[Sales]]</f>
        <v>0.16287500000000002</v>
      </c>
      <c r="Y266" t="s">
        <v>93</v>
      </c>
      <c r="Z266" t="s">
        <v>59</v>
      </c>
      <c r="AA266">
        <v>5</v>
      </c>
      <c r="AB266" t="s">
        <v>42</v>
      </c>
    </row>
    <row r="267" spans="1:28" x14ac:dyDescent="0.35">
      <c r="A267" t="s">
        <v>7990</v>
      </c>
      <c r="B267" s="1">
        <v>46033</v>
      </c>
      <c r="C267" s="1" t="str">
        <f>TEXT(Table1[[#This Row],[Order_Date]],"yyyy")</f>
        <v>2026</v>
      </c>
      <c r="D267" s="3">
        <f>MONTH(Table1[[#This Row],[Order_Date]])</f>
        <v>1</v>
      </c>
      <c r="E267" t="str">
        <f>TEXT(Table1[[#This Row],[Order_Date]],"mmm")</f>
        <v>Jan</v>
      </c>
      <c r="F267" s="1">
        <v>46038</v>
      </c>
      <c r="G267">
        <f>(Table1[[#This Row],[Ship_Date]]-Table1[[#This Row],[Order_Date]])</f>
        <v>5</v>
      </c>
      <c r="H267" t="s">
        <v>7991</v>
      </c>
      <c r="I267" t="s">
        <v>7992</v>
      </c>
      <c r="J267" t="s">
        <v>52</v>
      </c>
      <c r="K267">
        <v>37</v>
      </c>
      <c r="L267" t="str">
        <f>IF(Table1[[#This Row],[Age]]&lt;=20,"Teen",IF(Table1[[#This Row],[Age]]&gt;=21 &amp; Table1[[#This Row],[Age]]&lt;=50,"Adult","Senior"))</f>
        <v>Senior</v>
      </c>
      <c r="M267" t="s">
        <v>25</v>
      </c>
      <c r="N267" t="s">
        <v>26</v>
      </c>
      <c r="O267" t="s">
        <v>27</v>
      </c>
      <c r="P267" t="s">
        <v>39</v>
      </c>
      <c r="Q267" t="s">
        <v>118</v>
      </c>
      <c r="R267">
        <v>3</v>
      </c>
      <c r="S267">
        <v>4000</v>
      </c>
      <c r="T267">
        <v>10</v>
      </c>
      <c r="U267">
        <v>10800</v>
      </c>
      <c r="V267" t="str">
        <f>IF(Table1[[#This Row],[Sales]]&lt;=10000,"Low",IF(Table1[[#This Row],[Sales]]&gt;=10000 &amp; Table1[[#This Row],[Sales]]&lt;=25000,"Medium","High"))</f>
        <v>High</v>
      </c>
      <c r="W267">
        <v>3392.72</v>
      </c>
      <c r="X267">
        <f>Table1[[#This Row],[Profit]]/Table1[[#This Row],[Sales]]</f>
        <v>0.31414074074074072</v>
      </c>
      <c r="Y267" t="s">
        <v>30</v>
      </c>
      <c r="Z267" t="s">
        <v>59</v>
      </c>
      <c r="AA267">
        <v>4</v>
      </c>
      <c r="AB267" t="s">
        <v>42</v>
      </c>
    </row>
    <row r="268" spans="1:28" x14ac:dyDescent="0.35">
      <c r="A268" t="s">
        <v>8028</v>
      </c>
      <c r="B268" s="1">
        <v>46037</v>
      </c>
      <c r="C268" s="1" t="str">
        <f>TEXT(Table1[[#This Row],[Order_Date]],"yyyy")</f>
        <v>2026</v>
      </c>
      <c r="D268" s="3">
        <f>MONTH(Table1[[#This Row],[Order_Date]])</f>
        <v>1</v>
      </c>
      <c r="E268" t="str">
        <f>TEXT(Table1[[#This Row],[Order_Date]],"mmm")</f>
        <v>Jan</v>
      </c>
      <c r="F268" s="1">
        <v>46042</v>
      </c>
      <c r="G268">
        <f>(Table1[[#This Row],[Ship_Date]]-Table1[[#This Row],[Order_Date]])</f>
        <v>5</v>
      </c>
      <c r="H268" t="s">
        <v>8029</v>
      </c>
      <c r="I268" t="s">
        <v>8030</v>
      </c>
      <c r="J268" t="s">
        <v>52</v>
      </c>
      <c r="K268">
        <v>40</v>
      </c>
      <c r="L268" t="str">
        <f>IF(Table1[[#This Row],[Age]]&lt;=20,"Teen",IF(Table1[[#This Row],[Age]]&gt;=21 &amp; Table1[[#This Row],[Age]]&lt;=50,"Adult","Senior"))</f>
        <v>Senior</v>
      </c>
      <c r="M268" t="s">
        <v>79</v>
      </c>
      <c r="N268" t="s">
        <v>80</v>
      </c>
      <c r="O268" t="s">
        <v>38</v>
      </c>
      <c r="P268" t="s">
        <v>47</v>
      </c>
      <c r="Q268" t="s">
        <v>175</v>
      </c>
      <c r="R268">
        <v>7</v>
      </c>
      <c r="S268">
        <v>1200</v>
      </c>
      <c r="T268">
        <v>10</v>
      </c>
      <c r="U268">
        <v>7560</v>
      </c>
      <c r="V268" t="str">
        <f>IF(Table1[[#This Row],[Sales]]&lt;=10000,"Low",IF(Table1[[#This Row],[Sales]]&gt;=10000 &amp; Table1[[#This Row],[Sales]]&lt;=25000,"Medium","High"))</f>
        <v>Low</v>
      </c>
      <c r="W268">
        <v>1766.42</v>
      </c>
      <c r="X268">
        <f>Table1[[#This Row],[Profit]]/Table1[[#This Row],[Sales]]</f>
        <v>0.23365343915343917</v>
      </c>
      <c r="Y268" t="s">
        <v>93</v>
      </c>
      <c r="Z268" t="s">
        <v>59</v>
      </c>
      <c r="AA268">
        <v>1</v>
      </c>
      <c r="AB268" t="s">
        <v>42</v>
      </c>
    </row>
    <row r="269" spans="1:28" x14ac:dyDescent="0.35">
      <c r="A269" t="s">
        <v>8035</v>
      </c>
      <c r="B269" s="1">
        <v>46045</v>
      </c>
      <c r="C269" s="1" t="str">
        <f>TEXT(Table1[[#This Row],[Order_Date]],"yyyy")</f>
        <v>2026</v>
      </c>
      <c r="D269" s="3">
        <f>MONTH(Table1[[#This Row],[Order_Date]])</f>
        <v>1</v>
      </c>
      <c r="E269" t="str">
        <f>TEXT(Table1[[#This Row],[Order_Date]],"mmm")</f>
        <v>Jan</v>
      </c>
      <c r="F269" s="1">
        <v>46046</v>
      </c>
      <c r="G269">
        <f>(Table1[[#This Row],[Ship_Date]]-Table1[[#This Row],[Order_Date]])</f>
        <v>1</v>
      </c>
      <c r="H269" t="s">
        <v>8036</v>
      </c>
      <c r="I269" t="s">
        <v>8037</v>
      </c>
      <c r="J269" t="s">
        <v>52</v>
      </c>
      <c r="K269">
        <v>36</v>
      </c>
      <c r="L269" t="str">
        <f>IF(Table1[[#This Row],[Age]]&lt;=20,"Teen",IF(Table1[[#This Row],[Age]]&gt;=21 &amp; Table1[[#This Row],[Age]]&lt;=50,"Adult","Senior"))</f>
        <v>Senior</v>
      </c>
      <c r="M269" t="s">
        <v>101</v>
      </c>
      <c r="N269" t="s">
        <v>102</v>
      </c>
      <c r="O269" t="s">
        <v>27</v>
      </c>
      <c r="P269" t="s">
        <v>28</v>
      </c>
      <c r="Q269" t="s">
        <v>311</v>
      </c>
      <c r="R269">
        <v>2</v>
      </c>
      <c r="S269">
        <v>5000</v>
      </c>
      <c r="T269">
        <v>10</v>
      </c>
      <c r="U269">
        <v>9000</v>
      </c>
      <c r="V269" t="str">
        <f>IF(Table1[[#This Row],[Sales]]&lt;=10000,"Low",IF(Table1[[#This Row],[Sales]]&gt;=10000 &amp; Table1[[#This Row],[Sales]]&lt;=25000,"Medium","High"))</f>
        <v>Low</v>
      </c>
      <c r="W269">
        <v>905.22</v>
      </c>
      <c r="X269">
        <f>Table1[[#This Row],[Profit]]/Table1[[#This Row],[Sales]]</f>
        <v>0.10058</v>
      </c>
      <c r="Y269" t="s">
        <v>93</v>
      </c>
      <c r="Z269" t="s">
        <v>31</v>
      </c>
      <c r="AA269">
        <v>2</v>
      </c>
      <c r="AB269" t="s">
        <v>42</v>
      </c>
    </row>
    <row r="270" spans="1:28" x14ac:dyDescent="0.35">
      <c r="A270" t="s">
        <v>8071</v>
      </c>
      <c r="B270" s="1">
        <v>46039</v>
      </c>
      <c r="C270" s="1" t="str">
        <f>TEXT(Table1[[#This Row],[Order_Date]],"yyyy")</f>
        <v>2026</v>
      </c>
      <c r="D270" s="3">
        <f>MONTH(Table1[[#This Row],[Order_Date]])</f>
        <v>1</v>
      </c>
      <c r="E270" t="str">
        <f>TEXT(Table1[[#This Row],[Order_Date]],"mmm")</f>
        <v>Jan</v>
      </c>
      <c r="F270" s="1">
        <v>46045</v>
      </c>
      <c r="G270">
        <f>(Table1[[#This Row],[Ship_Date]]-Table1[[#This Row],[Order_Date]])</f>
        <v>6</v>
      </c>
      <c r="H270" t="s">
        <v>5545</v>
      </c>
      <c r="I270" t="s">
        <v>8072</v>
      </c>
      <c r="J270" t="s">
        <v>24</v>
      </c>
      <c r="K270">
        <v>19</v>
      </c>
      <c r="L270" t="str">
        <f>IF(Table1[[#This Row],[Age]]&lt;=20,"Teen",IF(Table1[[#This Row],[Age]]&gt;=21 &amp; Table1[[#This Row],[Age]]&lt;=50,"Adult","Senior"))</f>
        <v>Teen</v>
      </c>
      <c r="M270" t="s">
        <v>53</v>
      </c>
      <c r="N270" t="s">
        <v>54</v>
      </c>
      <c r="O270" t="s">
        <v>55</v>
      </c>
      <c r="P270" t="s">
        <v>74</v>
      </c>
      <c r="Q270" t="s">
        <v>132</v>
      </c>
      <c r="R270">
        <v>6</v>
      </c>
      <c r="S270">
        <v>55000</v>
      </c>
      <c r="T270">
        <v>25</v>
      </c>
      <c r="U270">
        <v>247500</v>
      </c>
      <c r="V270" t="str">
        <f>IF(Table1[[#This Row],[Sales]]&lt;=10000,"Low",IF(Table1[[#This Row],[Sales]]&gt;=10000 &amp; Table1[[#This Row],[Sales]]&lt;=25000,"Medium","High"))</f>
        <v>High</v>
      </c>
      <c r="W270">
        <v>79922.880000000005</v>
      </c>
      <c r="X270">
        <f>Table1[[#This Row],[Profit]]/Table1[[#This Row],[Sales]]</f>
        <v>0.3229207272727273</v>
      </c>
      <c r="Y270" t="s">
        <v>30</v>
      </c>
      <c r="Z270" t="s">
        <v>41</v>
      </c>
      <c r="AA270">
        <v>5</v>
      </c>
      <c r="AB270" t="s">
        <v>32</v>
      </c>
    </row>
    <row r="271" spans="1:28" x14ac:dyDescent="0.35">
      <c r="A271" t="s">
        <v>8081</v>
      </c>
      <c r="B271" s="1">
        <v>46038</v>
      </c>
      <c r="C271" s="1" t="str">
        <f>TEXT(Table1[[#This Row],[Order_Date]],"yyyy")</f>
        <v>2026</v>
      </c>
      <c r="D271" s="3">
        <f>MONTH(Table1[[#This Row],[Order_Date]])</f>
        <v>1</v>
      </c>
      <c r="E271" t="str">
        <f>TEXT(Table1[[#This Row],[Order_Date]],"mmm")</f>
        <v>Jan</v>
      </c>
      <c r="F271" s="1">
        <v>46042</v>
      </c>
      <c r="G271">
        <f>(Table1[[#This Row],[Ship_Date]]-Table1[[#This Row],[Order_Date]])</f>
        <v>4</v>
      </c>
      <c r="H271" t="s">
        <v>8082</v>
      </c>
      <c r="I271" t="s">
        <v>8083</v>
      </c>
      <c r="J271" t="s">
        <v>24</v>
      </c>
      <c r="K271">
        <v>46</v>
      </c>
      <c r="L271" t="str">
        <f>IF(Table1[[#This Row],[Age]]&lt;=20,"Teen",IF(Table1[[#This Row],[Age]]&gt;=21 &amp; Table1[[#This Row],[Age]]&lt;=50,"Adult","Senior"))</f>
        <v>Senior</v>
      </c>
      <c r="M271" t="s">
        <v>107</v>
      </c>
      <c r="N271" t="s">
        <v>108</v>
      </c>
      <c r="O271" t="s">
        <v>86</v>
      </c>
      <c r="P271" t="s">
        <v>39</v>
      </c>
      <c r="Q271" t="s">
        <v>253</v>
      </c>
      <c r="R271">
        <v>7</v>
      </c>
      <c r="S271">
        <v>1200</v>
      </c>
      <c r="T271">
        <v>0</v>
      </c>
      <c r="U271">
        <v>8400</v>
      </c>
      <c r="V271" t="str">
        <f>IF(Table1[[#This Row],[Sales]]&lt;=10000,"Low",IF(Table1[[#This Row],[Sales]]&gt;=10000 &amp; Table1[[#This Row],[Sales]]&lt;=25000,"Medium","High"))</f>
        <v>Low</v>
      </c>
      <c r="W271">
        <v>1545.34</v>
      </c>
      <c r="X271">
        <f>Table1[[#This Row],[Profit]]/Table1[[#This Row],[Sales]]</f>
        <v>0.18396904761904762</v>
      </c>
      <c r="Y271" t="s">
        <v>93</v>
      </c>
      <c r="Z271" t="s">
        <v>31</v>
      </c>
      <c r="AA271">
        <v>4</v>
      </c>
      <c r="AB271" t="s">
        <v>42</v>
      </c>
    </row>
    <row r="272" spans="1:28" x14ac:dyDescent="0.35">
      <c r="A272" t="s">
        <v>8086</v>
      </c>
      <c r="B272" s="1">
        <v>46049</v>
      </c>
      <c r="C272" s="1" t="str">
        <f>TEXT(Table1[[#This Row],[Order_Date]],"yyyy")</f>
        <v>2026</v>
      </c>
      <c r="D272" s="3">
        <f>MONTH(Table1[[#This Row],[Order_Date]])</f>
        <v>1</v>
      </c>
      <c r="E272" t="str">
        <f>TEXT(Table1[[#This Row],[Order_Date]],"mmm")</f>
        <v>Jan</v>
      </c>
      <c r="F272" s="1">
        <v>46056</v>
      </c>
      <c r="G272">
        <f>(Table1[[#This Row],[Ship_Date]]-Table1[[#This Row],[Order_Date]])</f>
        <v>7</v>
      </c>
      <c r="H272" t="s">
        <v>8087</v>
      </c>
      <c r="I272" t="s">
        <v>8088</v>
      </c>
      <c r="J272" t="s">
        <v>24</v>
      </c>
      <c r="K272">
        <v>59</v>
      </c>
      <c r="L272" t="str">
        <f>IF(Table1[[#This Row],[Age]]&lt;=20,"Teen",IF(Table1[[#This Row],[Age]]&gt;=21 &amp; Table1[[#This Row],[Age]]&lt;=50,"Adult","Senior"))</f>
        <v>Senior</v>
      </c>
      <c r="M272" t="s">
        <v>79</v>
      </c>
      <c r="N272" t="s">
        <v>80</v>
      </c>
      <c r="O272" t="s">
        <v>38</v>
      </c>
      <c r="P272" t="s">
        <v>74</v>
      </c>
      <c r="Q272" t="s">
        <v>132</v>
      </c>
      <c r="R272">
        <v>4</v>
      </c>
      <c r="S272">
        <v>55000</v>
      </c>
      <c r="T272">
        <v>5</v>
      </c>
      <c r="U272">
        <v>209000</v>
      </c>
      <c r="V272" t="str">
        <f>IF(Table1[[#This Row],[Sales]]&lt;=10000,"Low",IF(Table1[[#This Row],[Sales]]&gt;=10000 &amp; Table1[[#This Row],[Sales]]&lt;=25000,"Medium","High"))</f>
        <v>High</v>
      </c>
      <c r="W272">
        <v>57504.69</v>
      </c>
      <c r="X272">
        <f>Table1[[#This Row],[Profit]]/Table1[[#This Row],[Sales]]</f>
        <v>0.27514205741626796</v>
      </c>
      <c r="Y272" t="s">
        <v>58</v>
      </c>
      <c r="Z272" t="s">
        <v>31</v>
      </c>
      <c r="AA272">
        <v>4</v>
      </c>
      <c r="AB272" t="s">
        <v>42</v>
      </c>
    </row>
    <row r="273" spans="1:28" x14ac:dyDescent="0.35">
      <c r="A273" t="s">
        <v>8103</v>
      </c>
      <c r="B273" s="1">
        <v>46024</v>
      </c>
      <c r="C273" s="1" t="str">
        <f>TEXT(Table1[[#This Row],[Order_Date]],"yyyy")</f>
        <v>2026</v>
      </c>
      <c r="D273" s="3">
        <f>MONTH(Table1[[#This Row],[Order_Date]])</f>
        <v>1</v>
      </c>
      <c r="E273" t="str">
        <f>TEXT(Table1[[#This Row],[Order_Date]],"mmm")</f>
        <v>Jan</v>
      </c>
      <c r="F273" s="1">
        <v>46029</v>
      </c>
      <c r="G273">
        <f>(Table1[[#This Row],[Ship_Date]]-Table1[[#This Row],[Order_Date]])</f>
        <v>5</v>
      </c>
      <c r="H273" t="s">
        <v>8104</v>
      </c>
      <c r="I273" t="s">
        <v>8105</v>
      </c>
      <c r="J273" t="s">
        <v>52</v>
      </c>
      <c r="K273">
        <v>49</v>
      </c>
      <c r="L273" t="str">
        <f>IF(Table1[[#This Row],[Age]]&lt;=20,"Teen",IF(Table1[[#This Row],[Age]]&gt;=21 &amp; Table1[[#This Row],[Age]]&lt;=50,"Adult","Senior"))</f>
        <v>Senior</v>
      </c>
      <c r="M273" t="s">
        <v>79</v>
      </c>
      <c r="N273" t="s">
        <v>80</v>
      </c>
      <c r="O273" t="s">
        <v>38</v>
      </c>
      <c r="P273" t="s">
        <v>39</v>
      </c>
      <c r="Q273" t="s">
        <v>253</v>
      </c>
      <c r="R273">
        <v>6</v>
      </c>
      <c r="S273">
        <v>1200</v>
      </c>
      <c r="T273">
        <v>20</v>
      </c>
      <c r="U273">
        <v>5760</v>
      </c>
      <c r="V273" t="str">
        <f>IF(Table1[[#This Row],[Sales]]&lt;=10000,"Low",IF(Table1[[#This Row],[Sales]]&gt;=10000 &amp; Table1[[#This Row],[Sales]]&lt;=25000,"Medium","High"))</f>
        <v>Low</v>
      </c>
      <c r="W273">
        <v>720.13</v>
      </c>
      <c r="X273">
        <f>Table1[[#This Row],[Profit]]/Table1[[#This Row],[Sales]]</f>
        <v>0.12502256944444445</v>
      </c>
      <c r="Y273" t="s">
        <v>30</v>
      </c>
      <c r="Z273" t="s">
        <v>31</v>
      </c>
      <c r="AA273">
        <v>3</v>
      </c>
      <c r="AB273" t="s">
        <v>42</v>
      </c>
    </row>
    <row r="274" spans="1:28" x14ac:dyDescent="0.35">
      <c r="A274" t="s">
        <v>8142</v>
      </c>
      <c r="B274" s="1">
        <v>46025</v>
      </c>
      <c r="C274" s="1" t="str">
        <f>TEXT(Table1[[#This Row],[Order_Date]],"yyyy")</f>
        <v>2026</v>
      </c>
      <c r="D274" s="3">
        <f>MONTH(Table1[[#This Row],[Order_Date]])</f>
        <v>1</v>
      </c>
      <c r="E274" t="str">
        <f>TEXT(Table1[[#This Row],[Order_Date]],"mmm")</f>
        <v>Jan</v>
      </c>
      <c r="F274" s="1">
        <v>46026</v>
      </c>
      <c r="G274">
        <f>(Table1[[#This Row],[Ship_Date]]-Table1[[#This Row],[Order_Date]])</f>
        <v>1</v>
      </c>
      <c r="H274" t="s">
        <v>8143</v>
      </c>
      <c r="I274" t="s">
        <v>8144</v>
      </c>
      <c r="J274" t="s">
        <v>24</v>
      </c>
      <c r="K274">
        <v>58</v>
      </c>
      <c r="L274" t="str">
        <f>IF(Table1[[#This Row],[Age]]&lt;=20,"Teen",IF(Table1[[#This Row],[Age]]&gt;=21 &amp; Table1[[#This Row],[Age]]&lt;=50,"Adult","Senior"))</f>
        <v>Senior</v>
      </c>
      <c r="M274" t="s">
        <v>91</v>
      </c>
      <c r="N274" t="s">
        <v>92</v>
      </c>
      <c r="O274" t="s">
        <v>55</v>
      </c>
      <c r="P274" t="s">
        <v>28</v>
      </c>
      <c r="Q274" t="s">
        <v>65</v>
      </c>
      <c r="R274">
        <v>8</v>
      </c>
      <c r="S274">
        <v>30000</v>
      </c>
      <c r="T274">
        <v>10</v>
      </c>
      <c r="U274">
        <v>216000</v>
      </c>
      <c r="V274" t="str">
        <f>IF(Table1[[#This Row],[Sales]]&lt;=10000,"Low",IF(Table1[[#This Row],[Sales]]&gt;=10000 &amp; Table1[[#This Row],[Sales]]&lt;=25000,"Medium","High"))</f>
        <v>High</v>
      </c>
      <c r="W274">
        <v>81313.63</v>
      </c>
      <c r="X274">
        <f>Table1[[#This Row],[Profit]]/Table1[[#This Row],[Sales]]</f>
        <v>0.37645199074074076</v>
      </c>
      <c r="Y274" t="s">
        <v>58</v>
      </c>
      <c r="Z274" t="s">
        <v>31</v>
      </c>
      <c r="AA274">
        <v>3</v>
      </c>
      <c r="AB274" t="s">
        <v>42</v>
      </c>
    </row>
    <row r="275" spans="1:28" x14ac:dyDescent="0.35">
      <c r="A275" t="s">
        <v>8150</v>
      </c>
      <c r="B275" s="1">
        <v>45661</v>
      </c>
      <c r="C275" s="1" t="str">
        <f>TEXT(Table1[[#This Row],[Order_Date]],"yyyy")</f>
        <v>2025</v>
      </c>
      <c r="D275" s="3">
        <f>MONTH(Table1[[#This Row],[Order_Date]])</f>
        <v>1</v>
      </c>
      <c r="E275" t="str">
        <f>TEXT(Table1[[#This Row],[Order_Date]],"mmm")</f>
        <v>Jan</v>
      </c>
      <c r="F275" s="1">
        <v>45664</v>
      </c>
      <c r="G275">
        <f>(Table1[[#This Row],[Ship_Date]]-Table1[[#This Row],[Order_Date]])</f>
        <v>3</v>
      </c>
      <c r="H275" t="s">
        <v>8151</v>
      </c>
      <c r="I275" t="s">
        <v>8152</v>
      </c>
      <c r="J275" t="s">
        <v>52</v>
      </c>
      <c r="K275">
        <v>57</v>
      </c>
      <c r="L275" t="str">
        <f>IF(Table1[[#This Row],[Age]]&lt;=20,"Teen",IF(Table1[[#This Row],[Age]]&gt;=21 &amp; Table1[[#This Row],[Age]]&lt;=50,"Adult","Senior"))</f>
        <v>Senior</v>
      </c>
      <c r="M275" t="s">
        <v>53</v>
      </c>
      <c r="N275" t="s">
        <v>54</v>
      </c>
      <c r="O275" t="s">
        <v>55</v>
      </c>
      <c r="P275" t="s">
        <v>28</v>
      </c>
      <c r="Q275" t="s">
        <v>29</v>
      </c>
      <c r="R275">
        <v>4</v>
      </c>
      <c r="S275">
        <v>15000</v>
      </c>
      <c r="T275">
        <v>20</v>
      </c>
      <c r="U275">
        <v>48000</v>
      </c>
      <c r="V275" t="str">
        <f>IF(Table1[[#This Row],[Sales]]&lt;=10000,"Low",IF(Table1[[#This Row],[Sales]]&gt;=10000 &amp; Table1[[#This Row],[Sales]]&lt;=25000,"Medium","High"))</f>
        <v>High</v>
      </c>
      <c r="W275">
        <v>16820.55</v>
      </c>
      <c r="X275">
        <f>Table1[[#This Row],[Profit]]/Table1[[#This Row],[Sales]]</f>
        <v>0.35042812499999998</v>
      </c>
      <c r="Y275" t="s">
        <v>93</v>
      </c>
      <c r="Z275" t="s">
        <v>59</v>
      </c>
      <c r="AA275">
        <v>4</v>
      </c>
      <c r="AB275" t="s">
        <v>42</v>
      </c>
    </row>
    <row r="276" spans="1:28" x14ac:dyDescent="0.35">
      <c r="A276" t="s">
        <v>8172</v>
      </c>
      <c r="B276" s="1">
        <v>45672</v>
      </c>
      <c r="C276" s="1" t="str">
        <f>TEXT(Table1[[#This Row],[Order_Date]],"yyyy")</f>
        <v>2025</v>
      </c>
      <c r="D276" s="3">
        <f>MONTH(Table1[[#This Row],[Order_Date]])</f>
        <v>1</v>
      </c>
      <c r="E276" t="str">
        <f>TEXT(Table1[[#This Row],[Order_Date]],"mmm")</f>
        <v>Jan</v>
      </c>
      <c r="F276" s="1">
        <v>45679</v>
      </c>
      <c r="G276">
        <f>(Table1[[#This Row],[Ship_Date]]-Table1[[#This Row],[Order_Date]])</f>
        <v>7</v>
      </c>
      <c r="H276" t="s">
        <v>8173</v>
      </c>
      <c r="I276" t="s">
        <v>8174</v>
      </c>
      <c r="J276" t="s">
        <v>52</v>
      </c>
      <c r="K276">
        <v>62</v>
      </c>
      <c r="L276" t="str">
        <f>IF(Table1[[#This Row],[Age]]&lt;=20,"Teen",IF(Table1[[#This Row],[Age]]&gt;=21 &amp; Table1[[#This Row],[Age]]&lt;=50,"Adult","Senior"))</f>
        <v>Senior</v>
      </c>
      <c r="M276" t="s">
        <v>53</v>
      </c>
      <c r="N276" t="s">
        <v>54</v>
      </c>
      <c r="O276" t="s">
        <v>55</v>
      </c>
      <c r="P276" t="s">
        <v>56</v>
      </c>
      <c r="Q276" t="s">
        <v>57</v>
      </c>
      <c r="R276">
        <v>4</v>
      </c>
      <c r="S276">
        <v>60</v>
      </c>
      <c r="T276">
        <v>20</v>
      </c>
      <c r="U276">
        <v>192</v>
      </c>
      <c r="V276" t="str">
        <f>IF(Table1[[#This Row],[Sales]]&lt;=10000,"Low",IF(Table1[[#This Row],[Sales]]&gt;=10000 &amp; Table1[[#This Row],[Sales]]&lt;=25000,"Medium","High"))</f>
        <v>Low</v>
      </c>
      <c r="W276">
        <v>78.27</v>
      </c>
      <c r="X276">
        <f>Table1[[#This Row],[Profit]]/Table1[[#This Row],[Sales]]</f>
        <v>0.40765625</v>
      </c>
      <c r="Y276" t="s">
        <v>93</v>
      </c>
      <c r="Z276" t="s">
        <v>31</v>
      </c>
      <c r="AA276">
        <v>2</v>
      </c>
      <c r="AB276" t="s">
        <v>42</v>
      </c>
    </row>
    <row r="277" spans="1:28" x14ac:dyDescent="0.35">
      <c r="A277" t="s">
        <v>8180</v>
      </c>
      <c r="B277" s="1">
        <v>45658</v>
      </c>
      <c r="C277" s="1" t="str">
        <f>TEXT(Table1[[#This Row],[Order_Date]],"yyyy")</f>
        <v>2025</v>
      </c>
      <c r="D277" s="3">
        <f>MONTH(Table1[[#This Row],[Order_Date]])</f>
        <v>1</v>
      </c>
      <c r="E277" t="str">
        <f>TEXT(Table1[[#This Row],[Order_Date]],"mmm")</f>
        <v>Jan</v>
      </c>
      <c r="F277" s="1">
        <v>45660</v>
      </c>
      <c r="G277">
        <f>(Table1[[#This Row],[Ship_Date]]-Table1[[#This Row],[Order_Date]])</f>
        <v>2</v>
      </c>
      <c r="H277" t="s">
        <v>8181</v>
      </c>
      <c r="I277" t="s">
        <v>8182</v>
      </c>
      <c r="J277" t="s">
        <v>52</v>
      </c>
      <c r="K277">
        <v>60</v>
      </c>
      <c r="L277" t="str">
        <f>IF(Table1[[#This Row],[Age]]&lt;=20,"Teen",IF(Table1[[#This Row],[Age]]&gt;=21 &amp; Table1[[#This Row],[Age]]&lt;=50,"Adult","Senior"))</f>
        <v>Senior</v>
      </c>
      <c r="M277" t="s">
        <v>101</v>
      </c>
      <c r="N277" t="s">
        <v>102</v>
      </c>
      <c r="O277" t="s">
        <v>27</v>
      </c>
      <c r="P277" t="s">
        <v>39</v>
      </c>
      <c r="Q277" t="s">
        <v>40</v>
      </c>
      <c r="R277">
        <v>7</v>
      </c>
      <c r="S277">
        <v>2500</v>
      </c>
      <c r="T277">
        <v>10</v>
      </c>
      <c r="U277">
        <v>15750</v>
      </c>
      <c r="V277" t="str">
        <f>IF(Table1[[#This Row],[Sales]]&lt;=10000,"Low",IF(Table1[[#This Row],[Sales]]&gt;=10000 &amp; Table1[[#This Row],[Sales]]&lt;=25000,"Medium","High"))</f>
        <v>High</v>
      </c>
      <c r="W277">
        <v>1814.29</v>
      </c>
      <c r="X277">
        <f>Table1[[#This Row],[Profit]]/Table1[[#This Row],[Sales]]</f>
        <v>0.11519301587301588</v>
      </c>
      <c r="Y277" t="s">
        <v>30</v>
      </c>
      <c r="Z277" t="s">
        <v>31</v>
      </c>
      <c r="AA277">
        <v>5</v>
      </c>
      <c r="AB277" t="s">
        <v>42</v>
      </c>
    </row>
    <row r="278" spans="1:28" x14ac:dyDescent="0.35">
      <c r="A278" t="s">
        <v>8221</v>
      </c>
      <c r="B278" s="1">
        <v>46038</v>
      </c>
      <c r="C278" s="1" t="str">
        <f>TEXT(Table1[[#This Row],[Order_Date]],"yyyy")</f>
        <v>2026</v>
      </c>
      <c r="D278" s="3">
        <f>MONTH(Table1[[#This Row],[Order_Date]])</f>
        <v>1</v>
      </c>
      <c r="E278" t="str">
        <f>TEXT(Table1[[#This Row],[Order_Date]],"mmm")</f>
        <v>Jan</v>
      </c>
      <c r="F278" s="1">
        <v>46043</v>
      </c>
      <c r="G278">
        <f>(Table1[[#This Row],[Ship_Date]]-Table1[[#This Row],[Order_Date]])</f>
        <v>5</v>
      </c>
      <c r="H278" t="s">
        <v>4687</v>
      </c>
      <c r="I278" t="s">
        <v>8222</v>
      </c>
      <c r="J278" t="s">
        <v>52</v>
      </c>
      <c r="K278">
        <v>36</v>
      </c>
      <c r="L278" t="str">
        <f>IF(Table1[[#This Row],[Age]]&lt;=20,"Teen",IF(Table1[[#This Row],[Age]]&gt;=21 &amp; Table1[[#This Row],[Age]]&lt;=50,"Adult","Senior"))</f>
        <v>Senior</v>
      </c>
      <c r="M278" t="s">
        <v>107</v>
      </c>
      <c r="N278" t="s">
        <v>108</v>
      </c>
      <c r="O278" t="s">
        <v>86</v>
      </c>
      <c r="P278" t="s">
        <v>39</v>
      </c>
      <c r="Q278" t="s">
        <v>87</v>
      </c>
      <c r="R278">
        <v>4</v>
      </c>
      <c r="S278">
        <v>3200</v>
      </c>
      <c r="T278">
        <v>25</v>
      </c>
      <c r="U278">
        <v>9600</v>
      </c>
      <c r="V278" t="str">
        <f>IF(Table1[[#This Row],[Sales]]&lt;=10000,"Low",IF(Table1[[#This Row],[Sales]]&gt;=10000 &amp; Table1[[#This Row],[Sales]]&lt;=25000,"Medium","High"))</f>
        <v>Low</v>
      </c>
      <c r="W278">
        <v>2005.75</v>
      </c>
      <c r="X278">
        <f>Table1[[#This Row],[Profit]]/Table1[[#This Row],[Sales]]</f>
        <v>0.20893229166666666</v>
      </c>
      <c r="Y278" t="s">
        <v>58</v>
      </c>
      <c r="Z278" t="s">
        <v>31</v>
      </c>
      <c r="AA278">
        <v>1</v>
      </c>
      <c r="AB278" t="s">
        <v>42</v>
      </c>
    </row>
    <row r="279" spans="1:28" x14ac:dyDescent="0.35">
      <c r="A279" t="s">
        <v>8229</v>
      </c>
      <c r="B279" s="1">
        <v>45684</v>
      </c>
      <c r="C279" s="1" t="str">
        <f>TEXT(Table1[[#This Row],[Order_Date]],"yyyy")</f>
        <v>2025</v>
      </c>
      <c r="D279" s="3">
        <f>MONTH(Table1[[#This Row],[Order_Date]])</f>
        <v>1</v>
      </c>
      <c r="E279" t="str">
        <f>TEXT(Table1[[#This Row],[Order_Date]],"mmm")</f>
        <v>Jan</v>
      </c>
      <c r="F279" s="1">
        <v>45691</v>
      </c>
      <c r="G279">
        <f>(Table1[[#This Row],[Ship_Date]]-Table1[[#This Row],[Order_Date]])</f>
        <v>7</v>
      </c>
      <c r="H279" t="s">
        <v>2343</v>
      </c>
      <c r="I279" t="s">
        <v>8230</v>
      </c>
      <c r="J279" t="s">
        <v>52</v>
      </c>
      <c r="K279">
        <v>20</v>
      </c>
      <c r="L279" t="str">
        <f>IF(Table1[[#This Row],[Age]]&lt;=20,"Teen",IF(Table1[[#This Row],[Age]]&gt;=21 &amp; Table1[[#This Row],[Age]]&lt;=50,"Adult","Senior"))</f>
        <v>Teen</v>
      </c>
      <c r="M279" t="s">
        <v>53</v>
      </c>
      <c r="N279" t="s">
        <v>54</v>
      </c>
      <c r="O279" t="s">
        <v>55</v>
      </c>
      <c r="P279" t="s">
        <v>28</v>
      </c>
      <c r="Q279" t="s">
        <v>29</v>
      </c>
      <c r="R279">
        <v>4</v>
      </c>
      <c r="S279">
        <v>15000</v>
      </c>
      <c r="T279">
        <v>25</v>
      </c>
      <c r="U279">
        <v>45000</v>
      </c>
      <c r="V279" t="str">
        <f>IF(Table1[[#This Row],[Sales]]&lt;=10000,"Low",IF(Table1[[#This Row],[Sales]]&gt;=10000 &amp; Table1[[#This Row],[Sales]]&lt;=25000,"Medium","High"))</f>
        <v>High</v>
      </c>
      <c r="W279">
        <v>7247.8</v>
      </c>
      <c r="X279">
        <f>Table1[[#This Row],[Profit]]/Table1[[#This Row],[Sales]]</f>
        <v>0.16106222222222222</v>
      </c>
      <c r="Y279" t="s">
        <v>93</v>
      </c>
      <c r="Z279" t="s">
        <v>59</v>
      </c>
      <c r="AA279">
        <v>1</v>
      </c>
      <c r="AB279" t="s">
        <v>42</v>
      </c>
    </row>
    <row r="280" spans="1:28" x14ac:dyDescent="0.35">
      <c r="A280" t="s">
        <v>8275</v>
      </c>
      <c r="B280" s="1">
        <v>45664</v>
      </c>
      <c r="C280" s="1" t="str">
        <f>TEXT(Table1[[#This Row],[Order_Date]],"yyyy")</f>
        <v>2025</v>
      </c>
      <c r="D280" s="3">
        <f>MONTH(Table1[[#This Row],[Order_Date]])</f>
        <v>1</v>
      </c>
      <c r="E280" t="str">
        <f>TEXT(Table1[[#This Row],[Order_Date]],"mmm")</f>
        <v>Jan</v>
      </c>
      <c r="F280" s="1">
        <v>45666</v>
      </c>
      <c r="G280">
        <f>(Table1[[#This Row],[Ship_Date]]-Table1[[#This Row],[Order_Date]])</f>
        <v>2</v>
      </c>
      <c r="H280" t="s">
        <v>8276</v>
      </c>
      <c r="I280" t="s">
        <v>8277</v>
      </c>
      <c r="J280" t="s">
        <v>52</v>
      </c>
      <c r="K280">
        <v>58</v>
      </c>
      <c r="L280" t="str">
        <f>IF(Table1[[#This Row],[Age]]&lt;=20,"Teen",IF(Table1[[#This Row],[Age]]&gt;=21 &amp; Table1[[#This Row],[Age]]&lt;=50,"Adult","Senior"))</f>
        <v>Senior</v>
      </c>
      <c r="M280" t="s">
        <v>107</v>
      </c>
      <c r="N280" t="s">
        <v>108</v>
      </c>
      <c r="O280" t="s">
        <v>86</v>
      </c>
      <c r="P280" t="s">
        <v>47</v>
      </c>
      <c r="Q280" t="s">
        <v>164</v>
      </c>
      <c r="R280">
        <v>8</v>
      </c>
      <c r="S280">
        <v>1800</v>
      </c>
      <c r="T280">
        <v>20</v>
      </c>
      <c r="U280">
        <v>11520</v>
      </c>
      <c r="V280" t="str">
        <f>IF(Table1[[#This Row],[Sales]]&lt;=10000,"Low",IF(Table1[[#This Row],[Sales]]&gt;=10000 &amp; Table1[[#This Row],[Sales]]&lt;=25000,"Medium","High"))</f>
        <v>High</v>
      </c>
      <c r="W280">
        <v>2536.06</v>
      </c>
      <c r="X280">
        <f>Table1[[#This Row],[Profit]]/Table1[[#This Row],[Sales]]</f>
        <v>0.22014409722222222</v>
      </c>
      <c r="Y280" t="s">
        <v>30</v>
      </c>
      <c r="Z280" t="s">
        <v>59</v>
      </c>
      <c r="AA280">
        <v>2</v>
      </c>
      <c r="AB280" t="s">
        <v>32</v>
      </c>
    </row>
    <row r="281" spans="1:28" x14ac:dyDescent="0.35">
      <c r="A281" t="s">
        <v>8288</v>
      </c>
      <c r="B281" s="1">
        <v>46027</v>
      </c>
      <c r="C281" s="1" t="str">
        <f>TEXT(Table1[[#This Row],[Order_Date]],"yyyy")</f>
        <v>2026</v>
      </c>
      <c r="D281" s="3">
        <f>MONTH(Table1[[#This Row],[Order_Date]])</f>
        <v>1</v>
      </c>
      <c r="E281" t="str">
        <f>TEXT(Table1[[#This Row],[Order_Date]],"mmm")</f>
        <v>Jan</v>
      </c>
      <c r="F281" s="1">
        <v>46031</v>
      </c>
      <c r="G281">
        <f>(Table1[[#This Row],[Ship_Date]]-Table1[[#This Row],[Order_Date]])</f>
        <v>4</v>
      </c>
      <c r="H281" t="s">
        <v>8289</v>
      </c>
      <c r="I281" t="s">
        <v>8290</v>
      </c>
      <c r="J281" t="s">
        <v>52</v>
      </c>
      <c r="K281">
        <v>37</v>
      </c>
      <c r="L281" t="str">
        <f>IF(Table1[[#This Row],[Age]]&lt;=20,"Teen",IF(Table1[[#This Row],[Age]]&gt;=21 &amp; Table1[[#This Row],[Age]]&lt;=50,"Adult","Senior"))</f>
        <v>Senior</v>
      </c>
      <c r="M281" t="s">
        <v>79</v>
      </c>
      <c r="N281" t="s">
        <v>80</v>
      </c>
      <c r="O281" t="s">
        <v>38</v>
      </c>
      <c r="P281" t="s">
        <v>74</v>
      </c>
      <c r="Q281" t="s">
        <v>75</v>
      </c>
      <c r="R281">
        <v>7</v>
      </c>
      <c r="S281">
        <v>2000</v>
      </c>
      <c r="T281">
        <v>15</v>
      </c>
      <c r="U281">
        <v>11900</v>
      </c>
      <c r="V281" t="str">
        <f>IF(Table1[[#This Row],[Sales]]&lt;=10000,"Low",IF(Table1[[#This Row],[Sales]]&gt;=10000 &amp; Table1[[#This Row],[Sales]]&lt;=25000,"Medium","High"))</f>
        <v>High</v>
      </c>
      <c r="W281">
        <v>5012.79</v>
      </c>
      <c r="X281">
        <f>Table1[[#This Row],[Profit]]/Table1[[#This Row],[Sales]]</f>
        <v>0.42124285714285714</v>
      </c>
      <c r="Y281" t="s">
        <v>58</v>
      </c>
      <c r="Z281" t="s">
        <v>59</v>
      </c>
      <c r="AA281">
        <v>1</v>
      </c>
      <c r="AB281" t="s">
        <v>42</v>
      </c>
    </row>
    <row r="282" spans="1:28" x14ac:dyDescent="0.35">
      <c r="A282" t="s">
        <v>8291</v>
      </c>
      <c r="B282" s="1">
        <v>45668</v>
      </c>
      <c r="C282" s="1" t="str">
        <f>TEXT(Table1[[#This Row],[Order_Date]],"yyyy")</f>
        <v>2025</v>
      </c>
      <c r="D282" s="3">
        <f>MONTH(Table1[[#This Row],[Order_Date]])</f>
        <v>1</v>
      </c>
      <c r="E282" t="str">
        <f>TEXT(Table1[[#This Row],[Order_Date]],"mmm")</f>
        <v>Jan</v>
      </c>
      <c r="F282" s="1">
        <v>45672</v>
      </c>
      <c r="G282">
        <f>(Table1[[#This Row],[Ship_Date]]-Table1[[#This Row],[Order_Date]])</f>
        <v>4</v>
      </c>
      <c r="H282" t="s">
        <v>3844</v>
      </c>
      <c r="I282" t="s">
        <v>8292</v>
      </c>
      <c r="J282" t="s">
        <v>24</v>
      </c>
      <c r="K282">
        <v>33</v>
      </c>
      <c r="L282" t="str">
        <f>IF(Table1[[#This Row],[Age]]&lt;=20,"Teen",IF(Table1[[#This Row],[Age]]&gt;=21 &amp; Table1[[#This Row],[Age]]&lt;=50,"Adult","Senior"))</f>
        <v>Senior</v>
      </c>
      <c r="M282" t="s">
        <v>84</v>
      </c>
      <c r="N282" t="s">
        <v>85</v>
      </c>
      <c r="O282" t="s">
        <v>86</v>
      </c>
      <c r="P282" t="s">
        <v>47</v>
      </c>
      <c r="Q282" t="s">
        <v>185</v>
      </c>
      <c r="R282">
        <v>1</v>
      </c>
      <c r="S282">
        <v>4500</v>
      </c>
      <c r="T282">
        <v>25</v>
      </c>
      <c r="U282">
        <v>3375</v>
      </c>
      <c r="V282" t="str">
        <f>IF(Table1[[#This Row],[Sales]]&lt;=10000,"Low",IF(Table1[[#This Row],[Sales]]&gt;=10000 &amp; Table1[[#This Row],[Sales]]&lt;=25000,"Medium","High"))</f>
        <v>Low</v>
      </c>
      <c r="W282">
        <v>1181.78</v>
      </c>
      <c r="X282">
        <f>Table1[[#This Row],[Profit]]/Table1[[#This Row],[Sales]]</f>
        <v>0.35015703703703704</v>
      </c>
      <c r="Y282" t="s">
        <v>93</v>
      </c>
      <c r="Z282" t="s">
        <v>59</v>
      </c>
      <c r="AA282">
        <v>3</v>
      </c>
      <c r="AB282" t="s">
        <v>42</v>
      </c>
    </row>
    <row r="283" spans="1:28" x14ac:dyDescent="0.35">
      <c r="A283" t="s">
        <v>8390</v>
      </c>
      <c r="B283" s="1">
        <v>45667</v>
      </c>
      <c r="C283" s="1" t="str">
        <f>TEXT(Table1[[#This Row],[Order_Date]],"yyyy")</f>
        <v>2025</v>
      </c>
      <c r="D283" s="3">
        <f>MONTH(Table1[[#This Row],[Order_Date]])</f>
        <v>1</v>
      </c>
      <c r="E283" t="str">
        <f>TEXT(Table1[[#This Row],[Order_Date]],"mmm")</f>
        <v>Jan</v>
      </c>
      <c r="F283" s="1">
        <v>45673</v>
      </c>
      <c r="G283">
        <f>(Table1[[#This Row],[Ship_Date]]-Table1[[#This Row],[Order_Date]])</f>
        <v>6</v>
      </c>
      <c r="H283" t="s">
        <v>5893</v>
      </c>
      <c r="I283" t="s">
        <v>8391</v>
      </c>
      <c r="J283" t="s">
        <v>52</v>
      </c>
      <c r="K283">
        <v>20</v>
      </c>
      <c r="L283" t="str">
        <f>IF(Table1[[#This Row],[Age]]&lt;=20,"Teen",IF(Table1[[#This Row],[Age]]&gt;=21 &amp; Table1[[#This Row],[Age]]&lt;=50,"Adult","Senior"))</f>
        <v>Teen</v>
      </c>
      <c r="M283" t="s">
        <v>84</v>
      </c>
      <c r="N283" t="s">
        <v>85</v>
      </c>
      <c r="O283" t="s">
        <v>86</v>
      </c>
      <c r="P283" t="s">
        <v>28</v>
      </c>
      <c r="Q283" t="s">
        <v>29</v>
      </c>
      <c r="R283">
        <v>2</v>
      </c>
      <c r="S283">
        <v>15000</v>
      </c>
      <c r="T283">
        <v>10</v>
      </c>
      <c r="U283">
        <v>27000</v>
      </c>
      <c r="V283" t="str">
        <f>IF(Table1[[#This Row],[Sales]]&lt;=10000,"Low",IF(Table1[[#This Row],[Sales]]&gt;=10000 &amp; Table1[[#This Row],[Sales]]&lt;=25000,"Medium","High"))</f>
        <v>High</v>
      </c>
      <c r="W283">
        <v>4488.97</v>
      </c>
      <c r="X283">
        <f>Table1[[#This Row],[Profit]]/Table1[[#This Row],[Sales]]</f>
        <v>0.16625814814814815</v>
      </c>
      <c r="Y283" t="s">
        <v>30</v>
      </c>
      <c r="Z283" t="s">
        <v>59</v>
      </c>
      <c r="AA283">
        <v>5</v>
      </c>
      <c r="AB283" t="s">
        <v>42</v>
      </c>
    </row>
    <row r="284" spans="1:28" x14ac:dyDescent="0.35">
      <c r="A284" t="s">
        <v>8397</v>
      </c>
      <c r="B284" s="1">
        <v>46052</v>
      </c>
      <c r="C284" s="1" t="str">
        <f>TEXT(Table1[[#This Row],[Order_Date]],"yyyy")</f>
        <v>2026</v>
      </c>
      <c r="D284" s="3">
        <f>MONTH(Table1[[#This Row],[Order_Date]])</f>
        <v>1</v>
      </c>
      <c r="E284" t="str">
        <f>TEXT(Table1[[#This Row],[Order_Date]],"mmm")</f>
        <v>Jan</v>
      </c>
      <c r="F284" s="1">
        <v>46057</v>
      </c>
      <c r="G284">
        <f>(Table1[[#This Row],[Ship_Date]]-Table1[[#This Row],[Order_Date]])</f>
        <v>5</v>
      </c>
      <c r="H284" t="s">
        <v>8398</v>
      </c>
      <c r="I284" t="s">
        <v>8399</v>
      </c>
      <c r="J284" t="s">
        <v>52</v>
      </c>
      <c r="K284">
        <v>49</v>
      </c>
      <c r="L284" t="str">
        <f>IF(Table1[[#This Row],[Age]]&lt;=20,"Teen",IF(Table1[[#This Row],[Age]]&gt;=21 &amp; Table1[[#This Row],[Age]]&lt;=50,"Adult","Senior"))</f>
        <v>Senior</v>
      </c>
      <c r="M284" t="s">
        <v>63</v>
      </c>
      <c r="N284" t="s">
        <v>64</v>
      </c>
      <c r="O284" t="s">
        <v>55</v>
      </c>
      <c r="P284" t="s">
        <v>47</v>
      </c>
      <c r="Q284" t="s">
        <v>175</v>
      </c>
      <c r="R284">
        <v>8</v>
      </c>
      <c r="S284">
        <v>1200</v>
      </c>
      <c r="T284">
        <v>10</v>
      </c>
      <c r="U284">
        <v>8640</v>
      </c>
      <c r="V284" t="str">
        <f>IF(Table1[[#This Row],[Sales]]&lt;=10000,"Low",IF(Table1[[#This Row],[Sales]]&gt;=10000 &amp; Table1[[#This Row],[Sales]]&lt;=25000,"Medium","High"))</f>
        <v>Low</v>
      </c>
      <c r="W284">
        <v>2857.8</v>
      </c>
      <c r="X284">
        <f>Table1[[#This Row],[Profit]]/Table1[[#This Row],[Sales]]</f>
        <v>0.33076388888888891</v>
      </c>
      <c r="Y284" t="s">
        <v>93</v>
      </c>
      <c r="Z284" t="s">
        <v>41</v>
      </c>
      <c r="AA284">
        <v>5</v>
      </c>
      <c r="AB284" t="s">
        <v>42</v>
      </c>
    </row>
    <row r="285" spans="1:28" x14ac:dyDescent="0.35">
      <c r="A285" t="s">
        <v>8445</v>
      </c>
      <c r="B285" s="1">
        <v>45669</v>
      </c>
      <c r="C285" s="1" t="str">
        <f>TEXT(Table1[[#This Row],[Order_Date]],"yyyy")</f>
        <v>2025</v>
      </c>
      <c r="D285" s="3">
        <f>MONTH(Table1[[#This Row],[Order_Date]])</f>
        <v>1</v>
      </c>
      <c r="E285" t="str">
        <f>TEXT(Table1[[#This Row],[Order_Date]],"mmm")</f>
        <v>Jan</v>
      </c>
      <c r="F285" s="1">
        <v>45673</v>
      </c>
      <c r="G285">
        <f>(Table1[[#This Row],[Ship_Date]]-Table1[[#This Row],[Order_Date]])</f>
        <v>4</v>
      </c>
      <c r="H285" t="s">
        <v>8446</v>
      </c>
      <c r="I285" t="s">
        <v>8447</v>
      </c>
      <c r="J285" t="s">
        <v>24</v>
      </c>
      <c r="K285">
        <v>65</v>
      </c>
      <c r="L285" t="str">
        <f>IF(Table1[[#This Row],[Age]]&lt;=20,"Teen",IF(Table1[[#This Row],[Age]]&gt;=21 &amp; Table1[[#This Row],[Age]]&lt;=50,"Adult","Senior"))</f>
        <v>Senior</v>
      </c>
      <c r="M285" t="s">
        <v>101</v>
      </c>
      <c r="N285" t="s">
        <v>102</v>
      </c>
      <c r="O285" t="s">
        <v>27</v>
      </c>
      <c r="P285" t="s">
        <v>47</v>
      </c>
      <c r="Q285" t="s">
        <v>48</v>
      </c>
      <c r="R285">
        <v>7</v>
      </c>
      <c r="S285">
        <v>3500</v>
      </c>
      <c r="T285">
        <v>15</v>
      </c>
      <c r="U285">
        <v>20825</v>
      </c>
      <c r="V285" t="str">
        <f>IF(Table1[[#This Row],[Sales]]&lt;=10000,"Low",IF(Table1[[#This Row],[Sales]]&gt;=10000 &amp; Table1[[#This Row],[Sales]]&lt;=25000,"Medium","High"))</f>
        <v>High</v>
      </c>
      <c r="W285">
        <v>8482.4699999999993</v>
      </c>
      <c r="X285">
        <f>Table1[[#This Row],[Profit]]/Table1[[#This Row],[Sales]]</f>
        <v>0.40732148859543815</v>
      </c>
      <c r="Y285" t="s">
        <v>58</v>
      </c>
      <c r="Z285" t="s">
        <v>41</v>
      </c>
      <c r="AA285">
        <v>2</v>
      </c>
      <c r="AB285" t="s">
        <v>42</v>
      </c>
    </row>
    <row r="286" spans="1:28" x14ac:dyDescent="0.35">
      <c r="A286" t="s">
        <v>8522</v>
      </c>
      <c r="B286" s="1">
        <v>46028</v>
      </c>
      <c r="C286" s="1" t="str">
        <f>TEXT(Table1[[#This Row],[Order_Date]],"yyyy")</f>
        <v>2026</v>
      </c>
      <c r="D286" s="3">
        <f>MONTH(Table1[[#This Row],[Order_Date]])</f>
        <v>1</v>
      </c>
      <c r="E286" t="str">
        <f>TEXT(Table1[[#This Row],[Order_Date]],"mmm")</f>
        <v>Jan</v>
      </c>
      <c r="F286" s="1">
        <v>46034</v>
      </c>
      <c r="G286">
        <f>(Table1[[#This Row],[Ship_Date]]-Table1[[#This Row],[Order_Date]])</f>
        <v>6</v>
      </c>
      <c r="H286" t="s">
        <v>8523</v>
      </c>
      <c r="I286" t="s">
        <v>8524</v>
      </c>
      <c r="J286" t="s">
        <v>24</v>
      </c>
      <c r="K286">
        <v>61</v>
      </c>
      <c r="L286" t="str">
        <f>IF(Table1[[#This Row],[Age]]&lt;=20,"Teen",IF(Table1[[#This Row],[Age]]&gt;=21 &amp; Table1[[#This Row],[Age]]&lt;=50,"Adult","Senior"))</f>
        <v>Senior</v>
      </c>
      <c r="M286" t="s">
        <v>101</v>
      </c>
      <c r="N286" t="s">
        <v>102</v>
      </c>
      <c r="O286" t="s">
        <v>27</v>
      </c>
      <c r="P286" t="s">
        <v>28</v>
      </c>
      <c r="Q286" t="s">
        <v>29</v>
      </c>
      <c r="R286">
        <v>8</v>
      </c>
      <c r="S286">
        <v>15000</v>
      </c>
      <c r="T286">
        <v>15</v>
      </c>
      <c r="U286">
        <v>102000</v>
      </c>
      <c r="V286" t="str">
        <f>IF(Table1[[#This Row],[Sales]]&lt;=10000,"Low",IF(Table1[[#This Row],[Sales]]&gt;=10000 &amp; Table1[[#This Row],[Sales]]&lt;=25000,"Medium","High"))</f>
        <v>High</v>
      </c>
      <c r="W286">
        <v>23423.29</v>
      </c>
      <c r="X286">
        <f>Table1[[#This Row],[Profit]]/Table1[[#This Row],[Sales]]</f>
        <v>0.2296400980392157</v>
      </c>
      <c r="Y286" t="s">
        <v>30</v>
      </c>
      <c r="Z286" t="s">
        <v>59</v>
      </c>
      <c r="AA286">
        <v>2</v>
      </c>
      <c r="AB286" t="s">
        <v>42</v>
      </c>
    </row>
    <row r="287" spans="1:28" x14ac:dyDescent="0.35">
      <c r="A287" t="s">
        <v>8569</v>
      </c>
      <c r="B287" s="1">
        <v>46032</v>
      </c>
      <c r="C287" s="1" t="str">
        <f>TEXT(Table1[[#This Row],[Order_Date]],"yyyy")</f>
        <v>2026</v>
      </c>
      <c r="D287" s="3">
        <f>MONTH(Table1[[#This Row],[Order_Date]])</f>
        <v>1</v>
      </c>
      <c r="E287" t="str">
        <f>TEXT(Table1[[#This Row],[Order_Date]],"mmm")</f>
        <v>Jan</v>
      </c>
      <c r="F287" s="1">
        <v>46035</v>
      </c>
      <c r="G287">
        <f>(Table1[[#This Row],[Ship_Date]]-Table1[[#This Row],[Order_Date]])</f>
        <v>3</v>
      </c>
      <c r="H287" t="s">
        <v>1175</v>
      </c>
      <c r="I287" t="s">
        <v>8570</v>
      </c>
      <c r="J287" t="s">
        <v>52</v>
      </c>
      <c r="K287">
        <v>55</v>
      </c>
      <c r="L287" t="str">
        <f>IF(Table1[[#This Row],[Age]]&lt;=20,"Teen",IF(Table1[[#This Row],[Age]]&gt;=21 &amp; Table1[[#This Row],[Age]]&lt;=50,"Adult","Senior"))</f>
        <v>Senior</v>
      </c>
      <c r="M287" t="s">
        <v>63</v>
      </c>
      <c r="N287" t="s">
        <v>64</v>
      </c>
      <c r="O287" t="s">
        <v>55</v>
      </c>
      <c r="P287" t="s">
        <v>47</v>
      </c>
      <c r="Q287" t="s">
        <v>164</v>
      </c>
      <c r="R287">
        <v>8</v>
      </c>
      <c r="S287">
        <v>1800</v>
      </c>
      <c r="T287">
        <v>25</v>
      </c>
      <c r="U287">
        <v>10800</v>
      </c>
      <c r="V287" t="str">
        <f>IF(Table1[[#This Row],[Sales]]&lt;=10000,"Low",IF(Table1[[#This Row],[Sales]]&gt;=10000 &amp; Table1[[#This Row],[Sales]]&lt;=25000,"Medium","High"))</f>
        <v>High</v>
      </c>
      <c r="W287">
        <v>4366.8500000000004</v>
      </c>
      <c r="X287">
        <f>Table1[[#This Row],[Profit]]/Table1[[#This Row],[Sales]]</f>
        <v>0.40433796296296298</v>
      </c>
      <c r="Y287" t="s">
        <v>93</v>
      </c>
      <c r="Z287" t="s">
        <v>59</v>
      </c>
      <c r="AA287">
        <v>4</v>
      </c>
      <c r="AB287" t="s">
        <v>42</v>
      </c>
    </row>
    <row r="288" spans="1:28" x14ac:dyDescent="0.35">
      <c r="A288" t="s">
        <v>8571</v>
      </c>
      <c r="B288" s="1">
        <v>45674</v>
      </c>
      <c r="C288" s="1" t="str">
        <f>TEXT(Table1[[#This Row],[Order_Date]],"yyyy")</f>
        <v>2025</v>
      </c>
      <c r="D288" s="3">
        <f>MONTH(Table1[[#This Row],[Order_Date]])</f>
        <v>1</v>
      </c>
      <c r="E288" t="str">
        <f>TEXT(Table1[[#This Row],[Order_Date]],"mmm")</f>
        <v>Jan</v>
      </c>
      <c r="F288" s="1">
        <v>45675</v>
      </c>
      <c r="G288">
        <f>(Table1[[#This Row],[Ship_Date]]-Table1[[#This Row],[Order_Date]])</f>
        <v>1</v>
      </c>
      <c r="H288" t="s">
        <v>8572</v>
      </c>
      <c r="I288" t="s">
        <v>8573</v>
      </c>
      <c r="J288" t="s">
        <v>24</v>
      </c>
      <c r="K288">
        <v>45</v>
      </c>
      <c r="L288" t="str">
        <f>IF(Table1[[#This Row],[Age]]&lt;=20,"Teen",IF(Table1[[#This Row],[Age]]&gt;=21 &amp; Table1[[#This Row],[Age]]&lt;=50,"Adult","Senior"))</f>
        <v>Senior</v>
      </c>
      <c r="M288" t="s">
        <v>25</v>
      </c>
      <c r="N288" t="s">
        <v>26</v>
      </c>
      <c r="O288" t="s">
        <v>27</v>
      </c>
      <c r="P288" t="s">
        <v>28</v>
      </c>
      <c r="Q288" t="s">
        <v>192</v>
      </c>
      <c r="R288">
        <v>3</v>
      </c>
      <c r="S288">
        <v>7000</v>
      </c>
      <c r="T288">
        <v>20</v>
      </c>
      <c r="U288">
        <v>16800</v>
      </c>
      <c r="V288" t="str">
        <f>IF(Table1[[#This Row],[Sales]]&lt;=10000,"Low",IF(Table1[[#This Row],[Sales]]&gt;=10000 &amp; Table1[[#This Row],[Sales]]&lt;=25000,"Medium","High"))</f>
        <v>High</v>
      </c>
      <c r="W288">
        <v>2584.0300000000002</v>
      </c>
      <c r="X288">
        <f>Table1[[#This Row],[Profit]]/Table1[[#This Row],[Sales]]</f>
        <v>0.15381130952380953</v>
      </c>
      <c r="Y288" t="s">
        <v>93</v>
      </c>
      <c r="Z288" t="s">
        <v>59</v>
      </c>
      <c r="AA288">
        <v>1</v>
      </c>
      <c r="AB288" t="s">
        <v>42</v>
      </c>
    </row>
    <row r="289" spans="1:28" x14ac:dyDescent="0.35">
      <c r="A289" t="s">
        <v>8607</v>
      </c>
      <c r="B289" s="1">
        <v>45664</v>
      </c>
      <c r="C289" s="1" t="str">
        <f>TEXT(Table1[[#This Row],[Order_Date]],"yyyy")</f>
        <v>2025</v>
      </c>
      <c r="D289" s="3">
        <f>MONTH(Table1[[#This Row],[Order_Date]])</f>
        <v>1</v>
      </c>
      <c r="E289" t="str">
        <f>TEXT(Table1[[#This Row],[Order_Date]],"mmm")</f>
        <v>Jan</v>
      </c>
      <c r="F289" s="1">
        <v>45668</v>
      </c>
      <c r="G289">
        <f>(Table1[[#This Row],[Ship_Date]]-Table1[[#This Row],[Order_Date]])</f>
        <v>4</v>
      </c>
      <c r="H289" t="s">
        <v>8608</v>
      </c>
      <c r="I289" t="s">
        <v>8609</v>
      </c>
      <c r="J289" t="s">
        <v>24</v>
      </c>
      <c r="K289">
        <v>26</v>
      </c>
      <c r="L289" t="str">
        <f>IF(Table1[[#This Row],[Age]]&lt;=20,"Teen",IF(Table1[[#This Row],[Age]]&gt;=21 &amp; Table1[[#This Row],[Age]]&lt;=50,"Adult","Senior"))</f>
        <v>Senior</v>
      </c>
      <c r="M289" t="s">
        <v>63</v>
      </c>
      <c r="N289" t="s">
        <v>64</v>
      </c>
      <c r="O289" t="s">
        <v>55</v>
      </c>
      <c r="P289" t="s">
        <v>28</v>
      </c>
      <c r="Q289" t="s">
        <v>311</v>
      </c>
      <c r="R289">
        <v>8</v>
      </c>
      <c r="S289">
        <v>5000</v>
      </c>
      <c r="T289">
        <v>20</v>
      </c>
      <c r="U289">
        <v>32000</v>
      </c>
      <c r="V289" t="str">
        <f>IF(Table1[[#This Row],[Sales]]&lt;=10000,"Low",IF(Table1[[#This Row],[Sales]]&gt;=10000 &amp; Table1[[#This Row],[Sales]]&lt;=25000,"Medium","High"))</f>
        <v>High</v>
      </c>
      <c r="W289">
        <v>3542.23</v>
      </c>
      <c r="X289">
        <f>Table1[[#This Row],[Profit]]/Table1[[#This Row],[Sales]]</f>
        <v>0.1106946875</v>
      </c>
      <c r="Y289" t="s">
        <v>58</v>
      </c>
      <c r="Z289" t="s">
        <v>41</v>
      </c>
      <c r="AA289">
        <v>2</v>
      </c>
      <c r="AB289" t="s">
        <v>42</v>
      </c>
    </row>
    <row r="290" spans="1:28" x14ac:dyDescent="0.35">
      <c r="A290" t="s">
        <v>8634</v>
      </c>
      <c r="B290" s="1">
        <v>46038</v>
      </c>
      <c r="C290" s="1" t="str">
        <f>TEXT(Table1[[#This Row],[Order_Date]],"yyyy")</f>
        <v>2026</v>
      </c>
      <c r="D290" s="3">
        <f>MONTH(Table1[[#This Row],[Order_Date]])</f>
        <v>1</v>
      </c>
      <c r="E290" t="str">
        <f>TEXT(Table1[[#This Row],[Order_Date]],"mmm")</f>
        <v>Jan</v>
      </c>
      <c r="F290" s="1">
        <v>46044</v>
      </c>
      <c r="G290">
        <f>(Table1[[#This Row],[Ship_Date]]-Table1[[#This Row],[Order_Date]])</f>
        <v>6</v>
      </c>
      <c r="H290" t="s">
        <v>8635</v>
      </c>
      <c r="I290" t="s">
        <v>8636</v>
      </c>
      <c r="J290" t="s">
        <v>24</v>
      </c>
      <c r="K290">
        <v>52</v>
      </c>
      <c r="L290" t="str">
        <f>IF(Table1[[#This Row],[Age]]&lt;=20,"Teen",IF(Table1[[#This Row],[Age]]&gt;=21 &amp; Table1[[#This Row],[Age]]&lt;=50,"Adult","Senior"))</f>
        <v>Senior</v>
      </c>
      <c r="M290" t="s">
        <v>53</v>
      </c>
      <c r="N290" t="s">
        <v>54</v>
      </c>
      <c r="O290" t="s">
        <v>55</v>
      </c>
      <c r="P290" t="s">
        <v>28</v>
      </c>
      <c r="Q290" t="s">
        <v>65</v>
      </c>
      <c r="R290">
        <v>2</v>
      </c>
      <c r="S290">
        <v>30000</v>
      </c>
      <c r="T290">
        <v>5</v>
      </c>
      <c r="U290">
        <v>57000</v>
      </c>
      <c r="V290" t="str">
        <f>IF(Table1[[#This Row],[Sales]]&lt;=10000,"Low",IF(Table1[[#This Row],[Sales]]&gt;=10000 &amp; Table1[[#This Row],[Sales]]&lt;=25000,"Medium","High"))</f>
        <v>High</v>
      </c>
      <c r="W290">
        <v>8944.36</v>
      </c>
      <c r="X290">
        <f>Table1[[#This Row],[Profit]]/Table1[[#This Row],[Sales]]</f>
        <v>0.15691859649122808</v>
      </c>
      <c r="Y290" t="s">
        <v>58</v>
      </c>
      <c r="Z290" t="s">
        <v>41</v>
      </c>
      <c r="AA290">
        <v>2</v>
      </c>
      <c r="AB290" t="s">
        <v>42</v>
      </c>
    </row>
    <row r="291" spans="1:28" x14ac:dyDescent="0.35">
      <c r="A291" t="s">
        <v>8648</v>
      </c>
      <c r="B291" s="1">
        <v>46032</v>
      </c>
      <c r="C291" s="1" t="str">
        <f>TEXT(Table1[[#This Row],[Order_Date]],"yyyy")</f>
        <v>2026</v>
      </c>
      <c r="D291" s="3">
        <f>MONTH(Table1[[#This Row],[Order_Date]])</f>
        <v>1</v>
      </c>
      <c r="E291" t="str">
        <f>TEXT(Table1[[#This Row],[Order_Date]],"mmm")</f>
        <v>Jan</v>
      </c>
      <c r="F291" s="1">
        <v>46035</v>
      </c>
      <c r="G291">
        <f>(Table1[[#This Row],[Ship_Date]]-Table1[[#This Row],[Order_Date]])</f>
        <v>3</v>
      </c>
      <c r="H291" t="s">
        <v>8649</v>
      </c>
      <c r="I291" t="s">
        <v>8650</v>
      </c>
      <c r="J291" t="s">
        <v>52</v>
      </c>
      <c r="K291">
        <v>34</v>
      </c>
      <c r="L291" t="str">
        <f>IF(Table1[[#This Row],[Age]]&lt;=20,"Teen",IF(Table1[[#This Row],[Age]]&gt;=21 &amp; Table1[[#This Row],[Age]]&lt;=50,"Adult","Senior"))</f>
        <v>Senior</v>
      </c>
      <c r="M291" t="s">
        <v>84</v>
      </c>
      <c r="N291" t="s">
        <v>85</v>
      </c>
      <c r="O291" t="s">
        <v>86</v>
      </c>
      <c r="P291" t="s">
        <v>56</v>
      </c>
      <c r="Q291" t="s">
        <v>212</v>
      </c>
      <c r="R291">
        <v>4</v>
      </c>
      <c r="S291">
        <v>300</v>
      </c>
      <c r="T291">
        <v>0</v>
      </c>
      <c r="U291">
        <v>1200</v>
      </c>
      <c r="V291" t="str">
        <f>IF(Table1[[#This Row],[Sales]]&lt;=10000,"Low",IF(Table1[[#This Row],[Sales]]&gt;=10000 &amp; Table1[[#This Row],[Sales]]&lt;=25000,"Medium","High"))</f>
        <v>Low</v>
      </c>
      <c r="W291">
        <v>468.33</v>
      </c>
      <c r="X291">
        <f>Table1[[#This Row],[Profit]]/Table1[[#This Row],[Sales]]</f>
        <v>0.39027499999999998</v>
      </c>
      <c r="Y291" t="s">
        <v>30</v>
      </c>
      <c r="Z291" t="s">
        <v>31</v>
      </c>
      <c r="AA291">
        <v>1</v>
      </c>
      <c r="AB291" t="s">
        <v>42</v>
      </c>
    </row>
    <row r="292" spans="1:28" x14ac:dyDescent="0.35">
      <c r="A292" t="s">
        <v>8665</v>
      </c>
      <c r="B292" s="1">
        <v>46040</v>
      </c>
      <c r="C292" s="1" t="str">
        <f>TEXT(Table1[[#This Row],[Order_Date]],"yyyy")</f>
        <v>2026</v>
      </c>
      <c r="D292" s="3">
        <f>MONTH(Table1[[#This Row],[Order_Date]])</f>
        <v>1</v>
      </c>
      <c r="E292" t="str">
        <f>TEXT(Table1[[#This Row],[Order_Date]],"mmm")</f>
        <v>Jan</v>
      </c>
      <c r="F292" s="1">
        <v>46045</v>
      </c>
      <c r="G292">
        <f>(Table1[[#This Row],[Ship_Date]]-Table1[[#This Row],[Order_Date]])</f>
        <v>5</v>
      </c>
      <c r="H292" t="s">
        <v>3666</v>
      </c>
      <c r="I292" t="s">
        <v>8666</v>
      </c>
      <c r="J292" t="s">
        <v>24</v>
      </c>
      <c r="K292">
        <v>18</v>
      </c>
      <c r="L292" t="str">
        <f>IF(Table1[[#This Row],[Age]]&lt;=20,"Teen",IF(Table1[[#This Row],[Age]]&gt;=21 &amp; Table1[[#This Row],[Age]]&lt;=50,"Adult","Senior"))</f>
        <v>Teen</v>
      </c>
      <c r="M292" t="s">
        <v>101</v>
      </c>
      <c r="N292" t="s">
        <v>102</v>
      </c>
      <c r="O292" t="s">
        <v>27</v>
      </c>
      <c r="P292" t="s">
        <v>74</v>
      </c>
      <c r="Q292" t="s">
        <v>132</v>
      </c>
      <c r="R292">
        <v>3</v>
      </c>
      <c r="S292">
        <v>55000</v>
      </c>
      <c r="T292">
        <v>0</v>
      </c>
      <c r="U292">
        <v>165000</v>
      </c>
      <c r="V292" t="str">
        <f>IF(Table1[[#This Row],[Sales]]&lt;=10000,"Low",IF(Table1[[#This Row],[Sales]]&gt;=10000 &amp; Table1[[#This Row],[Sales]]&lt;=25000,"Medium","High"))</f>
        <v>High</v>
      </c>
      <c r="W292">
        <v>26524.42</v>
      </c>
      <c r="X292">
        <f>Table1[[#This Row],[Profit]]/Table1[[#This Row],[Sales]]</f>
        <v>0.16075406060606059</v>
      </c>
      <c r="Y292" t="s">
        <v>93</v>
      </c>
      <c r="Z292" t="s">
        <v>59</v>
      </c>
      <c r="AA292">
        <v>3</v>
      </c>
      <c r="AB292" t="s">
        <v>32</v>
      </c>
    </row>
    <row r="293" spans="1:28" x14ac:dyDescent="0.35">
      <c r="A293" t="s">
        <v>8763</v>
      </c>
      <c r="B293" s="1">
        <v>46036</v>
      </c>
      <c r="C293" s="1" t="str">
        <f>TEXT(Table1[[#This Row],[Order_Date]],"yyyy")</f>
        <v>2026</v>
      </c>
      <c r="D293" s="3">
        <f>MONTH(Table1[[#This Row],[Order_Date]])</f>
        <v>1</v>
      </c>
      <c r="E293" t="str">
        <f>TEXT(Table1[[#This Row],[Order_Date]],"mmm")</f>
        <v>Jan</v>
      </c>
      <c r="F293" s="1">
        <v>46038</v>
      </c>
      <c r="G293">
        <f>(Table1[[#This Row],[Ship_Date]]-Table1[[#This Row],[Order_Date]])</f>
        <v>2</v>
      </c>
      <c r="H293" t="s">
        <v>2078</v>
      </c>
      <c r="I293" t="s">
        <v>8764</v>
      </c>
      <c r="J293" t="s">
        <v>24</v>
      </c>
      <c r="K293">
        <v>48</v>
      </c>
      <c r="L293" t="str">
        <f>IF(Table1[[#This Row],[Age]]&lt;=20,"Teen",IF(Table1[[#This Row],[Age]]&gt;=21 &amp; Table1[[#This Row],[Age]]&lt;=50,"Adult","Senior"))</f>
        <v>Senior</v>
      </c>
      <c r="M293" t="s">
        <v>79</v>
      </c>
      <c r="N293" t="s">
        <v>80</v>
      </c>
      <c r="O293" t="s">
        <v>38</v>
      </c>
      <c r="P293" t="s">
        <v>39</v>
      </c>
      <c r="Q293" t="s">
        <v>151</v>
      </c>
      <c r="R293">
        <v>1</v>
      </c>
      <c r="S293">
        <v>900</v>
      </c>
      <c r="T293">
        <v>15</v>
      </c>
      <c r="U293">
        <v>765</v>
      </c>
      <c r="V293" t="str">
        <f>IF(Table1[[#This Row],[Sales]]&lt;=10000,"Low",IF(Table1[[#This Row],[Sales]]&gt;=10000 &amp; Table1[[#This Row],[Sales]]&lt;=25000,"Medium","High"))</f>
        <v>Low</v>
      </c>
      <c r="W293">
        <v>150.74</v>
      </c>
      <c r="X293">
        <f>Table1[[#This Row],[Profit]]/Table1[[#This Row],[Sales]]</f>
        <v>0.19704575163398694</v>
      </c>
      <c r="Y293" t="s">
        <v>30</v>
      </c>
      <c r="Z293" t="s">
        <v>59</v>
      </c>
      <c r="AA293">
        <v>4</v>
      </c>
      <c r="AB293" t="s">
        <v>42</v>
      </c>
    </row>
    <row r="294" spans="1:28" x14ac:dyDescent="0.35">
      <c r="A294" t="s">
        <v>8775</v>
      </c>
      <c r="B294" s="1">
        <v>46048</v>
      </c>
      <c r="C294" s="1" t="str">
        <f>TEXT(Table1[[#This Row],[Order_Date]],"yyyy")</f>
        <v>2026</v>
      </c>
      <c r="D294" s="3">
        <f>MONTH(Table1[[#This Row],[Order_Date]])</f>
        <v>1</v>
      </c>
      <c r="E294" t="str">
        <f>TEXT(Table1[[#This Row],[Order_Date]],"mmm")</f>
        <v>Jan</v>
      </c>
      <c r="F294" s="1">
        <v>46053</v>
      </c>
      <c r="G294">
        <f>(Table1[[#This Row],[Ship_Date]]-Table1[[#This Row],[Order_Date]])</f>
        <v>5</v>
      </c>
      <c r="H294" t="s">
        <v>8776</v>
      </c>
      <c r="I294" t="s">
        <v>8777</v>
      </c>
      <c r="J294" t="s">
        <v>24</v>
      </c>
      <c r="K294">
        <v>36</v>
      </c>
      <c r="L294" t="str">
        <f>IF(Table1[[#This Row],[Age]]&lt;=20,"Teen",IF(Table1[[#This Row],[Age]]&gt;=21 &amp; Table1[[#This Row],[Age]]&lt;=50,"Adult","Senior"))</f>
        <v>Senior</v>
      </c>
      <c r="M294" t="s">
        <v>84</v>
      </c>
      <c r="N294" t="s">
        <v>85</v>
      </c>
      <c r="O294" t="s">
        <v>86</v>
      </c>
      <c r="P294" t="s">
        <v>56</v>
      </c>
      <c r="Q294" t="s">
        <v>57</v>
      </c>
      <c r="R294">
        <v>6</v>
      </c>
      <c r="S294">
        <v>60</v>
      </c>
      <c r="T294">
        <v>15</v>
      </c>
      <c r="U294">
        <v>306</v>
      </c>
      <c r="V294" t="str">
        <f>IF(Table1[[#This Row],[Sales]]&lt;=10000,"Low",IF(Table1[[#This Row],[Sales]]&gt;=10000 &amp; Table1[[#This Row],[Sales]]&lt;=25000,"Medium","High"))</f>
        <v>Low</v>
      </c>
      <c r="W294">
        <v>42.49</v>
      </c>
      <c r="X294">
        <f>Table1[[#This Row],[Profit]]/Table1[[#This Row],[Sales]]</f>
        <v>0.13885620915032681</v>
      </c>
      <c r="Y294" t="s">
        <v>58</v>
      </c>
      <c r="Z294" t="s">
        <v>59</v>
      </c>
      <c r="AA294">
        <v>2</v>
      </c>
      <c r="AB294" t="s">
        <v>42</v>
      </c>
    </row>
    <row r="295" spans="1:28" x14ac:dyDescent="0.35">
      <c r="A295" t="s">
        <v>8778</v>
      </c>
      <c r="B295" s="1">
        <v>45662</v>
      </c>
      <c r="C295" s="1" t="str">
        <f>TEXT(Table1[[#This Row],[Order_Date]],"yyyy")</f>
        <v>2025</v>
      </c>
      <c r="D295" s="3">
        <f>MONTH(Table1[[#This Row],[Order_Date]])</f>
        <v>1</v>
      </c>
      <c r="E295" t="str">
        <f>TEXT(Table1[[#This Row],[Order_Date]],"mmm")</f>
        <v>Jan</v>
      </c>
      <c r="F295" s="1">
        <v>45663</v>
      </c>
      <c r="G295">
        <f>(Table1[[#This Row],[Ship_Date]]-Table1[[#This Row],[Order_Date]])</f>
        <v>1</v>
      </c>
      <c r="H295" t="s">
        <v>8779</v>
      </c>
      <c r="I295" t="s">
        <v>6408</v>
      </c>
      <c r="J295" t="s">
        <v>52</v>
      </c>
      <c r="K295">
        <v>42</v>
      </c>
      <c r="L295" t="str">
        <f>IF(Table1[[#This Row],[Age]]&lt;=20,"Teen",IF(Table1[[#This Row],[Age]]&gt;=21 &amp; Table1[[#This Row],[Age]]&lt;=50,"Adult","Senior"))</f>
        <v>Senior</v>
      </c>
      <c r="M295" t="s">
        <v>53</v>
      </c>
      <c r="N295" t="s">
        <v>54</v>
      </c>
      <c r="O295" t="s">
        <v>55</v>
      </c>
      <c r="P295" t="s">
        <v>28</v>
      </c>
      <c r="Q295" t="s">
        <v>65</v>
      </c>
      <c r="R295">
        <v>3</v>
      </c>
      <c r="S295">
        <v>30000</v>
      </c>
      <c r="T295">
        <v>20</v>
      </c>
      <c r="U295">
        <v>72000</v>
      </c>
      <c r="V295" t="str">
        <f>IF(Table1[[#This Row],[Sales]]&lt;=10000,"Low",IF(Table1[[#This Row],[Sales]]&gt;=10000 &amp; Table1[[#This Row],[Sales]]&lt;=25000,"Medium","High"))</f>
        <v>High</v>
      </c>
      <c r="W295">
        <v>25235.13</v>
      </c>
      <c r="X295">
        <f>Table1[[#This Row],[Profit]]/Table1[[#This Row],[Sales]]</f>
        <v>0.35048791666666668</v>
      </c>
      <c r="Y295" t="s">
        <v>58</v>
      </c>
      <c r="Z295" t="s">
        <v>59</v>
      </c>
      <c r="AA295">
        <v>1</v>
      </c>
      <c r="AB295" t="s">
        <v>42</v>
      </c>
    </row>
    <row r="296" spans="1:28" x14ac:dyDescent="0.35">
      <c r="A296" t="s">
        <v>8846</v>
      </c>
      <c r="B296" s="1">
        <v>45672</v>
      </c>
      <c r="C296" s="1" t="str">
        <f>TEXT(Table1[[#This Row],[Order_Date]],"yyyy")</f>
        <v>2025</v>
      </c>
      <c r="D296" s="3">
        <f>MONTH(Table1[[#This Row],[Order_Date]])</f>
        <v>1</v>
      </c>
      <c r="E296" t="str">
        <f>TEXT(Table1[[#This Row],[Order_Date]],"mmm")</f>
        <v>Jan</v>
      </c>
      <c r="F296" s="1">
        <v>45675</v>
      </c>
      <c r="G296">
        <f>(Table1[[#This Row],[Ship_Date]]-Table1[[#This Row],[Order_Date]])</f>
        <v>3</v>
      </c>
      <c r="H296" t="s">
        <v>8847</v>
      </c>
      <c r="I296" t="s">
        <v>8848</v>
      </c>
      <c r="J296" t="s">
        <v>52</v>
      </c>
      <c r="K296">
        <v>53</v>
      </c>
      <c r="L296" t="str">
        <f>IF(Table1[[#This Row],[Age]]&lt;=20,"Teen",IF(Table1[[#This Row],[Age]]&gt;=21 &amp; Table1[[#This Row],[Age]]&lt;=50,"Adult","Senior"))</f>
        <v>Senior</v>
      </c>
      <c r="M296" t="s">
        <v>25</v>
      </c>
      <c r="N296" t="s">
        <v>26</v>
      </c>
      <c r="O296" t="s">
        <v>27</v>
      </c>
      <c r="P296" t="s">
        <v>39</v>
      </c>
      <c r="Q296" t="s">
        <v>87</v>
      </c>
      <c r="R296">
        <v>7</v>
      </c>
      <c r="S296">
        <v>3200</v>
      </c>
      <c r="T296">
        <v>25</v>
      </c>
      <c r="U296">
        <v>16800</v>
      </c>
      <c r="V296" t="str">
        <f>IF(Table1[[#This Row],[Sales]]&lt;=10000,"Low",IF(Table1[[#This Row],[Sales]]&gt;=10000 &amp; Table1[[#This Row],[Sales]]&lt;=25000,"Medium","High"))</f>
        <v>High</v>
      </c>
      <c r="W296">
        <v>6394.6</v>
      </c>
      <c r="X296">
        <f>Table1[[#This Row],[Profit]]/Table1[[#This Row],[Sales]]</f>
        <v>0.3806309523809524</v>
      </c>
      <c r="Y296" t="s">
        <v>93</v>
      </c>
      <c r="Z296" t="s">
        <v>31</v>
      </c>
      <c r="AA296">
        <v>5</v>
      </c>
      <c r="AB296" t="s">
        <v>42</v>
      </c>
    </row>
    <row r="297" spans="1:28" x14ac:dyDescent="0.35">
      <c r="A297" t="s">
        <v>8885</v>
      </c>
      <c r="B297" s="1">
        <v>46036</v>
      </c>
      <c r="C297" s="1" t="str">
        <f>TEXT(Table1[[#This Row],[Order_Date]],"yyyy")</f>
        <v>2026</v>
      </c>
      <c r="D297" s="3">
        <f>MONTH(Table1[[#This Row],[Order_Date]])</f>
        <v>1</v>
      </c>
      <c r="E297" t="str">
        <f>TEXT(Table1[[#This Row],[Order_Date]],"mmm")</f>
        <v>Jan</v>
      </c>
      <c r="F297" s="1">
        <v>46043</v>
      </c>
      <c r="G297">
        <f>(Table1[[#This Row],[Ship_Date]]-Table1[[#This Row],[Order_Date]])</f>
        <v>7</v>
      </c>
      <c r="H297" t="s">
        <v>8533</v>
      </c>
      <c r="I297" t="s">
        <v>8886</v>
      </c>
      <c r="J297" t="s">
        <v>24</v>
      </c>
      <c r="K297">
        <v>41</v>
      </c>
      <c r="L297" t="str">
        <f>IF(Table1[[#This Row],[Age]]&lt;=20,"Teen",IF(Table1[[#This Row],[Age]]&gt;=21 &amp; Table1[[#This Row],[Age]]&lt;=50,"Adult","Senior"))</f>
        <v>Senior</v>
      </c>
      <c r="M297" t="s">
        <v>46</v>
      </c>
      <c r="N297" t="s">
        <v>46</v>
      </c>
      <c r="O297" t="s">
        <v>38</v>
      </c>
      <c r="P297" t="s">
        <v>39</v>
      </c>
      <c r="Q297" t="s">
        <v>87</v>
      </c>
      <c r="R297">
        <v>1</v>
      </c>
      <c r="S297">
        <v>3200</v>
      </c>
      <c r="T297">
        <v>15</v>
      </c>
      <c r="U297">
        <v>2720</v>
      </c>
      <c r="V297" t="str">
        <f>IF(Table1[[#This Row],[Sales]]&lt;=10000,"Low",IF(Table1[[#This Row],[Sales]]&gt;=10000 &amp; Table1[[#This Row],[Sales]]&lt;=25000,"Medium","High"))</f>
        <v>Low</v>
      </c>
      <c r="W297">
        <v>472.22</v>
      </c>
      <c r="X297">
        <f>Table1[[#This Row],[Profit]]/Table1[[#This Row],[Sales]]</f>
        <v>0.17361029411764706</v>
      </c>
      <c r="Y297" t="s">
        <v>30</v>
      </c>
      <c r="Z297" t="s">
        <v>59</v>
      </c>
      <c r="AA297">
        <v>2</v>
      </c>
      <c r="AB297" t="s">
        <v>42</v>
      </c>
    </row>
    <row r="298" spans="1:28" x14ac:dyDescent="0.35">
      <c r="A298" t="s">
        <v>8915</v>
      </c>
      <c r="B298" s="1">
        <v>45659</v>
      </c>
      <c r="C298" s="1" t="str">
        <f>TEXT(Table1[[#This Row],[Order_Date]],"yyyy")</f>
        <v>2025</v>
      </c>
      <c r="D298" s="3">
        <f>MONTH(Table1[[#This Row],[Order_Date]])</f>
        <v>1</v>
      </c>
      <c r="E298" t="str">
        <f>TEXT(Table1[[#This Row],[Order_Date]],"mmm")</f>
        <v>Jan</v>
      </c>
      <c r="F298" s="1">
        <v>45664</v>
      </c>
      <c r="G298">
        <f>(Table1[[#This Row],[Ship_Date]]-Table1[[#This Row],[Order_Date]])</f>
        <v>5</v>
      </c>
      <c r="H298" t="s">
        <v>2706</v>
      </c>
      <c r="I298" t="s">
        <v>8916</v>
      </c>
      <c r="J298" t="s">
        <v>52</v>
      </c>
      <c r="K298">
        <v>48</v>
      </c>
      <c r="L298" t="str">
        <f>IF(Table1[[#This Row],[Age]]&lt;=20,"Teen",IF(Table1[[#This Row],[Age]]&gt;=21 &amp; Table1[[#This Row],[Age]]&lt;=50,"Adult","Senior"))</f>
        <v>Senior</v>
      </c>
      <c r="M298" t="s">
        <v>116</v>
      </c>
      <c r="N298" t="s">
        <v>117</v>
      </c>
      <c r="O298" t="s">
        <v>86</v>
      </c>
      <c r="P298" t="s">
        <v>47</v>
      </c>
      <c r="Q298" t="s">
        <v>48</v>
      </c>
      <c r="R298">
        <v>7</v>
      </c>
      <c r="S298">
        <v>3500</v>
      </c>
      <c r="T298">
        <v>15</v>
      </c>
      <c r="U298">
        <v>20825</v>
      </c>
      <c r="V298" t="str">
        <f>IF(Table1[[#This Row],[Sales]]&lt;=10000,"Low",IF(Table1[[#This Row],[Sales]]&gt;=10000 &amp; Table1[[#This Row],[Sales]]&lt;=25000,"Medium","High"))</f>
        <v>High</v>
      </c>
      <c r="W298">
        <v>7904.56</v>
      </c>
      <c r="X298">
        <f>Table1[[#This Row],[Profit]]/Table1[[#This Row],[Sales]]</f>
        <v>0.37957070828331335</v>
      </c>
      <c r="Y298" t="s">
        <v>30</v>
      </c>
      <c r="Z298" t="s">
        <v>41</v>
      </c>
      <c r="AA298">
        <v>2</v>
      </c>
      <c r="AB298" t="s">
        <v>32</v>
      </c>
    </row>
    <row r="299" spans="1:28" x14ac:dyDescent="0.35">
      <c r="A299" t="s">
        <v>8925</v>
      </c>
      <c r="B299" s="1">
        <v>45661</v>
      </c>
      <c r="C299" s="1" t="str">
        <f>TEXT(Table1[[#This Row],[Order_Date]],"yyyy")</f>
        <v>2025</v>
      </c>
      <c r="D299" s="3">
        <f>MONTH(Table1[[#This Row],[Order_Date]])</f>
        <v>1</v>
      </c>
      <c r="E299" t="str">
        <f>TEXT(Table1[[#This Row],[Order_Date]],"mmm")</f>
        <v>Jan</v>
      </c>
      <c r="F299" s="1">
        <v>45662</v>
      </c>
      <c r="G299">
        <f>(Table1[[#This Row],[Ship_Date]]-Table1[[#This Row],[Order_Date]])</f>
        <v>1</v>
      </c>
      <c r="H299" t="s">
        <v>8926</v>
      </c>
      <c r="I299" t="s">
        <v>8927</v>
      </c>
      <c r="J299" t="s">
        <v>52</v>
      </c>
      <c r="K299">
        <v>64</v>
      </c>
      <c r="L299" t="str">
        <f>IF(Table1[[#This Row],[Age]]&lt;=20,"Teen",IF(Table1[[#This Row],[Age]]&gt;=21 &amp; Table1[[#This Row],[Age]]&lt;=50,"Adult","Senior"))</f>
        <v>Senior</v>
      </c>
      <c r="M299" t="s">
        <v>116</v>
      </c>
      <c r="N299" t="s">
        <v>117</v>
      </c>
      <c r="O299" t="s">
        <v>86</v>
      </c>
      <c r="P299" t="s">
        <v>74</v>
      </c>
      <c r="Q299" t="s">
        <v>132</v>
      </c>
      <c r="R299">
        <v>2</v>
      </c>
      <c r="S299">
        <v>55000</v>
      </c>
      <c r="T299">
        <v>20</v>
      </c>
      <c r="U299">
        <v>88000</v>
      </c>
      <c r="V299" t="str">
        <f>IF(Table1[[#This Row],[Sales]]&lt;=10000,"Low",IF(Table1[[#This Row],[Sales]]&gt;=10000 &amp; Table1[[#This Row],[Sales]]&lt;=25000,"Medium","High"))</f>
        <v>High</v>
      </c>
      <c r="W299">
        <v>18917.099999999999</v>
      </c>
      <c r="X299">
        <f>Table1[[#This Row],[Profit]]/Table1[[#This Row],[Sales]]</f>
        <v>0.21496704545454542</v>
      </c>
      <c r="Y299" t="s">
        <v>58</v>
      </c>
      <c r="Z299" t="s">
        <v>41</v>
      </c>
      <c r="AA299">
        <v>1</v>
      </c>
      <c r="AB299" t="s">
        <v>42</v>
      </c>
    </row>
    <row r="300" spans="1:28" x14ac:dyDescent="0.35">
      <c r="A300" t="s">
        <v>8941</v>
      </c>
      <c r="B300" s="1">
        <v>46026</v>
      </c>
      <c r="C300" s="1" t="str">
        <f>TEXT(Table1[[#This Row],[Order_Date]],"yyyy")</f>
        <v>2026</v>
      </c>
      <c r="D300" s="3">
        <f>MONTH(Table1[[#This Row],[Order_Date]])</f>
        <v>1</v>
      </c>
      <c r="E300" t="str">
        <f>TEXT(Table1[[#This Row],[Order_Date]],"mmm")</f>
        <v>Jan</v>
      </c>
      <c r="F300" s="1">
        <v>46033</v>
      </c>
      <c r="G300">
        <f>(Table1[[#This Row],[Ship_Date]]-Table1[[#This Row],[Order_Date]])</f>
        <v>7</v>
      </c>
      <c r="H300" t="s">
        <v>5001</v>
      </c>
      <c r="I300" t="s">
        <v>8942</v>
      </c>
      <c r="J300" t="s">
        <v>24</v>
      </c>
      <c r="K300">
        <v>58</v>
      </c>
      <c r="L300" t="str">
        <f>IF(Table1[[#This Row],[Age]]&lt;=20,"Teen",IF(Table1[[#This Row],[Age]]&gt;=21 &amp; Table1[[#This Row],[Age]]&lt;=50,"Adult","Senior"))</f>
        <v>Senior</v>
      </c>
      <c r="M300" t="s">
        <v>46</v>
      </c>
      <c r="N300" t="s">
        <v>46</v>
      </c>
      <c r="O300" t="s">
        <v>38</v>
      </c>
      <c r="P300" t="s">
        <v>28</v>
      </c>
      <c r="Q300" t="s">
        <v>103</v>
      </c>
      <c r="R300">
        <v>6</v>
      </c>
      <c r="S300">
        <v>25000</v>
      </c>
      <c r="T300">
        <v>0</v>
      </c>
      <c r="U300">
        <v>150000</v>
      </c>
      <c r="V300" t="str">
        <f>IF(Table1[[#This Row],[Sales]]&lt;=10000,"Low",IF(Table1[[#This Row],[Sales]]&gt;=10000 &amp; Table1[[#This Row],[Sales]]&lt;=25000,"Medium","High"))</f>
        <v>High</v>
      </c>
      <c r="W300">
        <v>20552.2</v>
      </c>
      <c r="X300">
        <f>Table1[[#This Row],[Profit]]/Table1[[#This Row],[Sales]]</f>
        <v>0.13701466666666667</v>
      </c>
      <c r="Y300" t="s">
        <v>93</v>
      </c>
      <c r="Z300" t="s">
        <v>41</v>
      </c>
      <c r="AA300">
        <v>3</v>
      </c>
      <c r="AB300" t="s">
        <v>32</v>
      </c>
    </row>
    <row r="301" spans="1:28" x14ac:dyDescent="0.35">
      <c r="A301" t="s">
        <v>8955</v>
      </c>
      <c r="B301" s="1">
        <v>45676</v>
      </c>
      <c r="C301" s="1" t="str">
        <f>TEXT(Table1[[#This Row],[Order_Date]],"yyyy")</f>
        <v>2025</v>
      </c>
      <c r="D301" s="3">
        <f>MONTH(Table1[[#This Row],[Order_Date]])</f>
        <v>1</v>
      </c>
      <c r="E301" t="str">
        <f>TEXT(Table1[[#This Row],[Order_Date]],"mmm")</f>
        <v>Jan</v>
      </c>
      <c r="F301" s="1">
        <v>45679</v>
      </c>
      <c r="G301">
        <f>(Table1[[#This Row],[Ship_Date]]-Table1[[#This Row],[Order_Date]])</f>
        <v>3</v>
      </c>
      <c r="H301" t="s">
        <v>8956</v>
      </c>
      <c r="I301" t="s">
        <v>8957</v>
      </c>
      <c r="J301" t="s">
        <v>52</v>
      </c>
      <c r="K301">
        <v>20</v>
      </c>
      <c r="L301" t="str">
        <f>IF(Table1[[#This Row],[Age]]&lt;=20,"Teen",IF(Table1[[#This Row],[Age]]&gt;=21 &amp; Table1[[#This Row],[Age]]&lt;=50,"Adult","Senior"))</f>
        <v>Teen</v>
      </c>
      <c r="M301" t="s">
        <v>101</v>
      </c>
      <c r="N301" t="s">
        <v>102</v>
      </c>
      <c r="O301" t="s">
        <v>27</v>
      </c>
      <c r="P301" t="s">
        <v>39</v>
      </c>
      <c r="Q301" t="s">
        <v>118</v>
      </c>
      <c r="R301">
        <v>3</v>
      </c>
      <c r="S301">
        <v>4000</v>
      </c>
      <c r="T301">
        <v>5</v>
      </c>
      <c r="U301">
        <v>11400</v>
      </c>
      <c r="V301" t="str">
        <f>IF(Table1[[#This Row],[Sales]]&lt;=10000,"Low",IF(Table1[[#This Row],[Sales]]&gt;=10000 &amp; Table1[[#This Row],[Sales]]&lt;=25000,"Medium","High"))</f>
        <v>High</v>
      </c>
      <c r="W301">
        <v>2418.4899999999998</v>
      </c>
      <c r="X301">
        <f>Table1[[#This Row],[Profit]]/Table1[[#This Row],[Sales]]</f>
        <v>0.21214824561403506</v>
      </c>
      <c r="Y301" t="s">
        <v>93</v>
      </c>
      <c r="Z301" t="s">
        <v>59</v>
      </c>
      <c r="AA301">
        <v>1</v>
      </c>
      <c r="AB301" t="s">
        <v>42</v>
      </c>
    </row>
    <row r="302" spans="1:28" x14ac:dyDescent="0.35">
      <c r="A302" t="s">
        <v>8961</v>
      </c>
      <c r="B302" s="1">
        <v>45659</v>
      </c>
      <c r="C302" s="1" t="str">
        <f>TEXT(Table1[[#This Row],[Order_Date]],"yyyy")</f>
        <v>2025</v>
      </c>
      <c r="D302" s="3">
        <f>MONTH(Table1[[#This Row],[Order_Date]])</f>
        <v>1</v>
      </c>
      <c r="E302" t="str">
        <f>TEXT(Table1[[#This Row],[Order_Date]],"mmm")</f>
        <v>Jan</v>
      </c>
      <c r="F302" s="1">
        <v>45661</v>
      </c>
      <c r="G302">
        <f>(Table1[[#This Row],[Ship_Date]]-Table1[[#This Row],[Order_Date]])</f>
        <v>2</v>
      </c>
      <c r="H302" t="s">
        <v>5614</v>
      </c>
      <c r="I302" t="s">
        <v>8962</v>
      </c>
      <c r="J302" t="s">
        <v>52</v>
      </c>
      <c r="K302">
        <v>54</v>
      </c>
      <c r="L302" t="str">
        <f>IF(Table1[[#This Row],[Age]]&lt;=20,"Teen",IF(Table1[[#This Row],[Age]]&gt;=21 &amp; Table1[[#This Row],[Age]]&lt;=50,"Adult","Senior"))</f>
        <v>Senior</v>
      </c>
      <c r="M302" t="s">
        <v>46</v>
      </c>
      <c r="N302" t="s">
        <v>46</v>
      </c>
      <c r="O302" t="s">
        <v>38</v>
      </c>
      <c r="P302" t="s">
        <v>56</v>
      </c>
      <c r="Q302" t="s">
        <v>125</v>
      </c>
      <c r="R302">
        <v>6</v>
      </c>
      <c r="S302">
        <v>450</v>
      </c>
      <c r="T302">
        <v>0</v>
      </c>
      <c r="U302">
        <v>2700</v>
      </c>
      <c r="V302" t="str">
        <f>IF(Table1[[#This Row],[Sales]]&lt;=10000,"Low",IF(Table1[[#This Row],[Sales]]&gt;=10000 &amp; Table1[[#This Row],[Sales]]&lt;=25000,"Medium","High"))</f>
        <v>Low</v>
      </c>
      <c r="W302">
        <v>558.80999999999995</v>
      </c>
      <c r="X302">
        <f>Table1[[#This Row],[Profit]]/Table1[[#This Row],[Sales]]</f>
        <v>0.20696666666666666</v>
      </c>
      <c r="Y302" t="s">
        <v>30</v>
      </c>
      <c r="Z302" t="s">
        <v>59</v>
      </c>
      <c r="AA302">
        <v>3</v>
      </c>
      <c r="AB302" t="s">
        <v>42</v>
      </c>
    </row>
    <row r="303" spans="1:28" x14ac:dyDescent="0.35">
      <c r="A303" t="s">
        <v>8994</v>
      </c>
      <c r="B303" s="1">
        <v>46040</v>
      </c>
      <c r="C303" s="1" t="str">
        <f>TEXT(Table1[[#This Row],[Order_Date]],"yyyy")</f>
        <v>2026</v>
      </c>
      <c r="D303" s="3">
        <f>MONTH(Table1[[#This Row],[Order_Date]])</f>
        <v>1</v>
      </c>
      <c r="E303" t="str">
        <f>TEXT(Table1[[#This Row],[Order_Date]],"mmm")</f>
        <v>Jan</v>
      </c>
      <c r="F303" s="1">
        <v>46045</v>
      </c>
      <c r="G303">
        <f>(Table1[[#This Row],[Ship_Date]]-Table1[[#This Row],[Order_Date]])</f>
        <v>5</v>
      </c>
      <c r="H303" t="s">
        <v>8995</v>
      </c>
      <c r="I303" t="s">
        <v>8996</v>
      </c>
      <c r="J303" t="s">
        <v>52</v>
      </c>
      <c r="K303">
        <v>39</v>
      </c>
      <c r="L303" t="str">
        <f>IF(Table1[[#This Row],[Age]]&lt;=20,"Teen",IF(Table1[[#This Row],[Age]]&gt;=21 &amp; Table1[[#This Row],[Age]]&lt;=50,"Adult","Senior"))</f>
        <v>Senior</v>
      </c>
      <c r="M303" t="s">
        <v>101</v>
      </c>
      <c r="N303" t="s">
        <v>102</v>
      </c>
      <c r="O303" t="s">
        <v>27</v>
      </c>
      <c r="P303" t="s">
        <v>47</v>
      </c>
      <c r="Q303" t="s">
        <v>69</v>
      </c>
      <c r="R303">
        <v>3</v>
      </c>
      <c r="S303">
        <v>800</v>
      </c>
      <c r="T303">
        <v>10</v>
      </c>
      <c r="U303">
        <v>2160</v>
      </c>
      <c r="V303" t="str">
        <f>IF(Table1[[#This Row],[Sales]]&lt;=10000,"Low",IF(Table1[[#This Row],[Sales]]&gt;=10000 &amp; Table1[[#This Row],[Sales]]&lt;=25000,"Medium","High"))</f>
        <v>Low</v>
      </c>
      <c r="W303">
        <v>564.69000000000005</v>
      </c>
      <c r="X303">
        <f>Table1[[#This Row],[Profit]]/Table1[[#This Row],[Sales]]</f>
        <v>0.26143055555555555</v>
      </c>
      <c r="Y303" t="s">
        <v>93</v>
      </c>
      <c r="Z303" t="s">
        <v>31</v>
      </c>
      <c r="AA303">
        <v>5</v>
      </c>
      <c r="AB303" t="s">
        <v>42</v>
      </c>
    </row>
    <row r="304" spans="1:28" x14ac:dyDescent="0.35">
      <c r="A304" t="s">
        <v>9040</v>
      </c>
      <c r="B304" s="1">
        <v>46027</v>
      </c>
      <c r="C304" s="1" t="str">
        <f>TEXT(Table1[[#This Row],[Order_Date]],"yyyy")</f>
        <v>2026</v>
      </c>
      <c r="D304" s="3">
        <f>MONTH(Table1[[#This Row],[Order_Date]])</f>
        <v>1</v>
      </c>
      <c r="E304" t="str">
        <f>TEXT(Table1[[#This Row],[Order_Date]],"mmm")</f>
        <v>Jan</v>
      </c>
      <c r="F304" s="1">
        <v>46029</v>
      </c>
      <c r="G304">
        <f>(Table1[[#This Row],[Ship_Date]]-Table1[[#This Row],[Order_Date]])</f>
        <v>2</v>
      </c>
      <c r="H304" t="s">
        <v>9041</v>
      </c>
      <c r="I304" t="s">
        <v>9042</v>
      </c>
      <c r="J304" t="s">
        <v>52</v>
      </c>
      <c r="K304">
        <v>23</v>
      </c>
      <c r="L304" t="str">
        <f>IF(Table1[[#This Row],[Age]]&lt;=20,"Teen",IF(Table1[[#This Row],[Age]]&gt;=21 &amp; Table1[[#This Row],[Age]]&lt;=50,"Adult","Senior"))</f>
        <v>Senior</v>
      </c>
      <c r="M304" t="s">
        <v>25</v>
      </c>
      <c r="N304" t="s">
        <v>26</v>
      </c>
      <c r="O304" t="s">
        <v>27</v>
      </c>
      <c r="P304" t="s">
        <v>56</v>
      </c>
      <c r="Q304" t="s">
        <v>57</v>
      </c>
      <c r="R304">
        <v>6</v>
      </c>
      <c r="S304">
        <v>60</v>
      </c>
      <c r="T304">
        <v>10</v>
      </c>
      <c r="U304">
        <v>324</v>
      </c>
      <c r="V304" t="str">
        <f>IF(Table1[[#This Row],[Sales]]&lt;=10000,"Low",IF(Table1[[#This Row],[Sales]]&gt;=10000 &amp; Table1[[#This Row],[Sales]]&lt;=25000,"Medium","High"))</f>
        <v>Low</v>
      </c>
      <c r="W304">
        <v>116.83</v>
      </c>
      <c r="X304">
        <f>Table1[[#This Row],[Profit]]/Table1[[#This Row],[Sales]]</f>
        <v>0.36058641975308642</v>
      </c>
      <c r="Y304" t="s">
        <v>58</v>
      </c>
      <c r="Z304" t="s">
        <v>41</v>
      </c>
      <c r="AA304">
        <v>1</v>
      </c>
      <c r="AB304" t="s">
        <v>42</v>
      </c>
    </row>
    <row r="305" spans="1:28" x14ac:dyDescent="0.35">
      <c r="A305" t="s">
        <v>9145</v>
      </c>
      <c r="B305" s="1">
        <v>45667</v>
      </c>
      <c r="C305" s="1" t="str">
        <f>TEXT(Table1[[#This Row],[Order_Date]],"yyyy")</f>
        <v>2025</v>
      </c>
      <c r="D305" s="3">
        <f>MONTH(Table1[[#This Row],[Order_Date]])</f>
        <v>1</v>
      </c>
      <c r="E305" t="str">
        <f>TEXT(Table1[[#This Row],[Order_Date]],"mmm")</f>
        <v>Jan</v>
      </c>
      <c r="F305" s="1">
        <v>45673</v>
      </c>
      <c r="G305">
        <f>(Table1[[#This Row],[Ship_Date]]-Table1[[#This Row],[Order_Date]])</f>
        <v>6</v>
      </c>
      <c r="H305" t="s">
        <v>5316</v>
      </c>
      <c r="I305" t="s">
        <v>9146</v>
      </c>
      <c r="J305" t="s">
        <v>24</v>
      </c>
      <c r="K305">
        <v>38</v>
      </c>
      <c r="L305" t="str">
        <f>IF(Table1[[#This Row],[Age]]&lt;=20,"Teen",IF(Table1[[#This Row],[Age]]&gt;=21 &amp; Table1[[#This Row],[Age]]&lt;=50,"Adult","Senior"))</f>
        <v>Senior</v>
      </c>
      <c r="M305" t="s">
        <v>36</v>
      </c>
      <c r="N305" t="s">
        <v>37</v>
      </c>
      <c r="O305" t="s">
        <v>38</v>
      </c>
      <c r="P305" t="s">
        <v>47</v>
      </c>
      <c r="Q305" t="s">
        <v>185</v>
      </c>
      <c r="R305">
        <v>5</v>
      </c>
      <c r="S305">
        <v>4500</v>
      </c>
      <c r="T305">
        <v>15</v>
      </c>
      <c r="U305">
        <v>19125</v>
      </c>
      <c r="V305" t="str">
        <f>IF(Table1[[#This Row],[Sales]]&lt;=10000,"Low",IF(Table1[[#This Row],[Sales]]&gt;=10000 &amp; Table1[[#This Row],[Sales]]&lt;=25000,"Medium","High"))</f>
        <v>High</v>
      </c>
      <c r="W305">
        <v>7762.1</v>
      </c>
      <c r="X305">
        <f>Table1[[#This Row],[Profit]]/Table1[[#This Row],[Sales]]</f>
        <v>0.40586143790849677</v>
      </c>
      <c r="Y305" t="s">
        <v>30</v>
      </c>
      <c r="Z305" t="s">
        <v>59</v>
      </c>
      <c r="AA305">
        <v>4</v>
      </c>
      <c r="AB305" t="s">
        <v>32</v>
      </c>
    </row>
    <row r="306" spans="1:28" x14ac:dyDescent="0.35">
      <c r="A306" t="s">
        <v>9147</v>
      </c>
      <c r="B306" s="1">
        <v>45686</v>
      </c>
      <c r="C306" s="1" t="str">
        <f>TEXT(Table1[[#This Row],[Order_Date]],"yyyy")</f>
        <v>2025</v>
      </c>
      <c r="D306" s="3">
        <f>MONTH(Table1[[#This Row],[Order_Date]])</f>
        <v>1</v>
      </c>
      <c r="E306" t="str">
        <f>TEXT(Table1[[#This Row],[Order_Date]],"mmm")</f>
        <v>Jan</v>
      </c>
      <c r="F306" s="1">
        <v>45693</v>
      </c>
      <c r="G306">
        <f>(Table1[[#This Row],[Ship_Date]]-Table1[[#This Row],[Order_Date]])</f>
        <v>7</v>
      </c>
      <c r="H306" t="s">
        <v>9148</v>
      </c>
      <c r="I306" t="s">
        <v>9149</v>
      </c>
      <c r="J306" t="s">
        <v>24</v>
      </c>
      <c r="K306">
        <v>59</v>
      </c>
      <c r="L306" t="str">
        <f>IF(Table1[[#This Row],[Age]]&lt;=20,"Teen",IF(Table1[[#This Row],[Age]]&gt;=21 &amp; Table1[[#This Row],[Age]]&lt;=50,"Adult","Senior"))</f>
        <v>Senior</v>
      </c>
      <c r="M306" t="s">
        <v>116</v>
      </c>
      <c r="N306" t="s">
        <v>117</v>
      </c>
      <c r="O306" t="s">
        <v>86</v>
      </c>
      <c r="P306" t="s">
        <v>28</v>
      </c>
      <c r="Q306" t="s">
        <v>311</v>
      </c>
      <c r="R306">
        <v>1</v>
      </c>
      <c r="S306">
        <v>5000</v>
      </c>
      <c r="T306">
        <v>15</v>
      </c>
      <c r="U306">
        <v>4250</v>
      </c>
      <c r="V306" t="str">
        <f>IF(Table1[[#This Row],[Sales]]&lt;=10000,"Low",IF(Table1[[#This Row],[Sales]]&gt;=10000 &amp; Table1[[#This Row],[Sales]]&lt;=25000,"Medium","High"))</f>
        <v>Low</v>
      </c>
      <c r="W306">
        <v>880.61</v>
      </c>
      <c r="X306">
        <f>Table1[[#This Row],[Profit]]/Table1[[#This Row],[Sales]]</f>
        <v>0.20720235294117648</v>
      </c>
      <c r="Y306" t="s">
        <v>58</v>
      </c>
      <c r="Z306" t="s">
        <v>59</v>
      </c>
      <c r="AA306">
        <v>1</v>
      </c>
      <c r="AB306" t="s">
        <v>42</v>
      </c>
    </row>
    <row r="307" spans="1:28" x14ac:dyDescent="0.35">
      <c r="A307" t="s">
        <v>9158</v>
      </c>
      <c r="B307" s="1">
        <v>45668</v>
      </c>
      <c r="C307" s="1" t="str">
        <f>TEXT(Table1[[#This Row],[Order_Date]],"yyyy")</f>
        <v>2025</v>
      </c>
      <c r="D307" s="3">
        <f>MONTH(Table1[[#This Row],[Order_Date]])</f>
        <v>1</v>
      </c>
      <c r="E307" t="str">
        <f>TEXT(Table1[[#This Row],[Order_Date]],"mmm")</f>
        <v>Jan</v>
      </c>
      <c r="F307" s="1">
        <v>45673</v>
      </c>
      <c r="G307">
        <f>(Table1[[#This Row],[Ship_Date]]-Table1[[#This Row],[Order_Date]])</f>
        <v>5</v>
      </c>
      <c r="H307" t="s">
        <v>9159</v>
      </c>
      <c r="I307" t="s">
        <v>9160</v>
      </c>
      <c r="J307" t="s">
        <v>52</v>
      </c>
      <c r="K307">
        <v>53</v>
      </c>
      <c r="L307" t="str">
        <f>IF(Table1[[#This Row],[Age]]&lt;=20,"Teen",IF(Table1[[#This Row],[Age]]&gt;=21 &amp; Table1[[#This Row],[Age]]&lt;=50,"Adult","Senior"))</f>
        <v>Senior</v>
      </c>
      <c r="M307" t="s">
        <v>107</v>
      </c>
      <c r="N307" t="s">
        <v>108</v>
      </c>
      <c r="O307" t="s">
        <v>86</v>
      </c>
      <c r="P307" t="s">
        <v>28</v>
      </c>
      <c r="Q307" t="s">
        <v>103</v>
      </c>
      <c r="R307">
        <v>1</v>
      </c>
      <c r="S307">
        <v>25000</v>
      </c>
      <c r="T307">
        <v>10</v>
      </c>
      <c r="U307">
        <v>22500</v>
      </c>
      <c r="V307" t="str">
        <f>IF(Table1[[#This Row],[Sales]]&lt;=10000,"Low",IF(Table1[[#This Row],[Sales]]&gt;=10000 &amp; Table1[[#This Row],[Sales]]&lt;=25000,"Medium","High"))</f>
        <v>High</v>
      </c>
      <c r="W307">
        <v>6556.96</v>
      </c>
      <c r="X307">
        <f>Table1[[#This Row],[Profit]]/Table1[[#This Row],[Sales]]</f>
        <v>0.29142044444444443</v>
      </c>
      <c r="Y307" t="s">
        <v>30</v>
      </c>
      <c r="Z307" t="s">
        <v>59</v>
      </c>
      <c r="AA307">
        <v>2</v>
      </c>
      <c r="AB307" t="s">
        <v>42</v>
      </c>
    </row>
    <row r="308" spans="1:28" x14ac:dyDescent="0.35">
      <c r="A308" t="s">
        <v>9165</v>
      </c>
      <c r="B308" s="1">
        <v>45672</v>
      </c>
      <c r="C308" s="1" t="str">
        <f>TEXT(Table1[[#This Row],[Order_Date]],"yyyy")</f>
        <v>2025</v>
      </c>
      <c r="D308" s="3">
        <f>MONTH(Table1[[#This Row],[Order_Date]])</f>
        <v>1</v>
      </c>
      <c r="E308" t="str">
        <f>TEXT(Table1[[#This Row],[Order_Date]],"mmm")</f>
        <v>Jan</v>
      </c>
      <c r="F308" s="1">
        <v>45673</v>
      </c>
      <c r="G308">
        <f>(Table1[[#This Row],[Ship_Date]]-Table1[[#This Row],[Order_Date]])</f>
        <v>1</v>
      </c>
      <c r="H308" t="s">
        <v>9166</v>
      </c>
      <c r="I308" t="s">
        <v>9167</v>
      </c>
      <c r="J308" t="s">
        <v>24</v>
      </c>
      <c r="K308">
        <v>39</v>
      </c>
      <c r="L308" t="str">
        <f>IF(Table1[[#This Row],[Age]]&lt;=20,"Teen",IF(Table1[[#This Row],[Age]]&gt;=21 &amp; Table1[[#This Row],[Age]]&lt;=50,"Adult","Senior"))</f>
        <v>Senior</v>
      </c>
      <c r="M308" t="s">
        <v>63</v>
      </c>
      <c r="N308" t="s">
        <v>64</v>
      </c>
      <c r="O308" t="s">
        <v>55</v>
      </c>
      <c r="P308" t="s">
        <v>39</v>
      </c>
      <c r="Q308" t="s">
        <v>118</v>
      </c>
      <c r="R308">
        <v>7</v>
      </c>
      <c r="S308">
        <v>4000</v>
      </c>
      <c r="T308">
        <v>25</v>
      </c>
      <c r="U308">
        <v>21000</v>
      </c>
      <c r="V308" t="str">
        <f>IF(Table1[[#This Row],[Sales]]&lt;=10000,"Low",IF(Table1[[#This Row],[Sales]]&gt;=10000 &amp; Table1[[#This Row],[Sales]]&lt;=25000,"Medium","High"))</f>
        <v>High</v>
      </c>
      <c r="W308">
        <v>8175.99</v>
      </c>
      <c r="X308">
        <f>Table1[[#This Row],[Profit]]/Table1[[#This Row],[Sales]]</f>
        <v>0.38933285714285715</v>
      </c>
      <c r="Y308" t="s">
        <v>58</v>
      </c>
      <c r="Z308" t="s">
        <v>31</v>
      </c>
      <c r="AA308">
        <v>3</v>
      </c>
      <c r="AB308" t="s">
        <v>42</v>
      </c>
    </row>
    <row r="309" spans="1:28" x14ac:dyDescent="0.35">
      <c r="A309" t="s">
        <v>9216</v>
      </c>
      <c r="B309" s="1">
        <v>45674</v>
      </c>
      <c r="C309" s="1" t="str">
        <f>TEXT(Table1[[#This Row],[Order_Date]],"yyyy")</f>
        <v>2025</v>
      </c>
      <c r="D309" s="3">
        <f>MONTH(Table1[[#This Row],[Order_Date]])</f>
        <v>1</v>
      </c>
      <c r="E309" t="str">
        <f>TEXT(Table1[[#This Row],[Order_Date]],"mmm")</f>
        <v>Jan</v>
      </c>
      <c r="F309" s="1">
        <v>45676</v>
      </c>
      <c r="G309">
        <f>(Table1[[#This Row],[Ship_Date]]-Table1[[#This Row],[Order_Date]])</f>
        <v>2</v>
      </c>
      <c r="H309" t="s">
        <v>9217</v>
      </c>
      <c r="I309" t="s">
        <v>9218</v>
      </c>
      <c r="J309" t="s">
        <v>52</v>
      </c>
      <c r="K309">
        <v>27</v>
      </c>
      <c r="L309" t="str">
        <f>IF(Table1[[#This Row],[Age]]&lt;=20,"Teen",IF(Table1[[#This Row],[Age]]&gt;=21 &amp; Table1[[#This Row],[Age]]&lt;=50,"Adult","Senior"))</f>
        <v>Senior</v>
      </c>
      <c r="M309" t="s">
        <v>79</v>
      </c>
      <c r="N309" t="s">
        <v>80</v>
      </c>
      <c r="O309" t="s">
        <v>38</v>
      </c>
      <c r="P309" t="s">
        <v>56</v>
      </c>
      <c r="Q309" t="s">
        <v>97</v>
      </c>
      <c r="R309">
        <v>3</v>
      </c>
      <c r="S309">
        <v>1500</v>
      </c>
      <c r="T309">
        <v>5</v>
      </c>
      <c r="U309">
        <v>4275</v>
      </c>
      <c r="V309" t="str">
        <f>IF(Table1[[#This Row],[Sales]]&lt;=10000,"Low",IF(Table1[[#This Row],[Sales]]&gt;=10000 &amp; Table1[[#This Row],[Sales]]&lt;=25000,"Medium","High"))</f>
        <v>Low</v>
      </c>
      <c r="W309">
        <v>1303.83</v>
      </c>
      <c r="X309">
        <f>Table1[[#This Row],[Profit]]/Table1[[#This Row],[Sales]]</f>
        <v>0.30498947368421053</v>
      </c>
      <c r="Y309" t="s">
        <v>93</v>
      </c>
      <c r="Z309" t="s">
        <v>59</v>
      </c>
      <c r="AA309">
        <v>2</v>
      </c>
      <c r="AB309" t="s">
        <v>32</v>
      </c>
    </row>
    <row r="310" spans="1:28" x14ac:dyDescent="0.35">
      <c r="A310" t="s">
        <v>9259</v>
      </c>
      <c r="B310" s="1">
        <v>45680</v>
      </c>
      <c r="C310" s="1" t="str">
        <f>TEXT(Table1[[#This Row],[Order_Date]],"yyyy")</f>
        <v>2025</v>
      </c>
      <c r="D310" s="3">
        <f>MONTH(Table1[[#This Row],[Order_Date]])</f>
        <v>1</v>
      </c>
      <c r="E310" t="str">
        <f>TEXT(Table1[[#This Row],[Order_Date]],"mmm")</f>
        <v>Jan</v>
      </c>
      <c r="F310" s="1">
        <v>45682</v>
      </c>
      <c r="G310">
        <f>(Table1[[#This Row],[Ship_Date]]-Table1[[#This Row],[Order_Date]])</f>
        <v>2</v>
      </c>
      <c r="H310" t="s">
        <v>9260</v>
      </c>
      <c r="I310" t="s">
        <v>9261</v>
      </c>
      <c r="J310" t="s">
        <v>24</v>
      </c>
      <c r="K310">
        <v>50</v>
      </c>
      <c r="L310" t="str">
        <f>IF(Table1[[#This Row],[Age]]&lt;=20,"Teen",IF(Table1[[#This Row],[Age]]&gt;=21 &amp; Table1[[#This Row],[Age]]&lt;=50,"Adult","Senior"))</f>
        <v>Senior</v>
      </c>
      <c r="M310" t="s">
        <v>91</v>
      </c>
      <c r="N310" t="s">
        <v>92</v>
      </c>
      <c r="O310" t="s">
        <v>55</v>
      </c>
      <c r="P310" t="s">
        <v>56</v>
      </c>
      <c r="Q310" t="s">
        <v>125</v>
      </c>
      <c r="R310">
        <v>5</v>
      </c>
      <c r="S310">
        <v>450</v>
      </c>
      <c r="T310">
        <v>20</v>
      </c>
      <c r="U310">
        <v>1800</v>
      </c>
      <c r="V310" t="str">
        <f>IF(Table1[[#This Row],[Sales]]&lt;=10000,"Low",IF(Table1[[#This Row],[Sales]]&gt;=10000 &amp; Table1[[#This Row],[Sales]]&lt;=25000,"Medium","High"))</f>
        <v>Low</v>
      </c>
      <c r="W310">
        <v>215.5</v>
      </c>
      <c r="X310">
        <f>Table1[[#This Row],[Profit]]/Table1[[#This Row],[Sales]]</f>
        <v>0.11972222222222222</v>
      </c>
      <c r="Y310" t="s">
        <v>58</v>
      </c>
      <c r="Z310" t="s">
        <v>31</v>
      </c>
      <c r="AA310">
        <v>4</v>
      </c>
      <c r="AB310" t="s">
        <v>42</v>
      </c>
    </row>
    <row r="311" spans="1:28" x14ac:dyDescent="0.35">
      <c r="A311" t="s">
        <v>9283</v>
      </c>
      <c r="B311" s="1">
        <v>46031</v>
      </c>
      <c r="C311" s="1" t="str">
        <f>TEXT(Table1[[#This Row],[Order_Date]],"yyyy")</f>
        <v>2026</v>
      </c>
      <c r="D311" s="3">
        <f>MONTH(Table1[[#This Row],[Order_Date]])</f>
        <v>1</v>
      </c>
      <c r="E311" t="str">
        <f>TEXT(Table1[[#This Row],[Order_Date]],"mmm")</f>
        <v>Jan</v>
      </c>
      <c r="F311" s="1">
        <v>46035</v>
      </c>
      <c r="G311">
        <f>(Table1[[#This Row],[Ship_Date]]-Table1[[#This Row],[Order_Date]])</f>
        <v>4</v>
      </c>
      <c r="H311" t="s">
        <v>9284</v>
      </c>
      <c r="I311" t="s">
        <v>9285</v>
      </c>
      <c r="J311" t="s">
        <v>52</v>
      </c>
      <c r="K311">
        <v>56</v>
      </c>
      <c r="L311" t="str">
        <f>IF(Table1[[#This Row],[Age]]&lt;=20,"Teen",IF(Table1[[#This Row],[Age]]&gt;=21 &amp; Table1[[#This Row],[Age]]&lt;=50,"Adult","Senior"))</f>
        <v>Senior</v>
      </c>
      <c r="M311" t="s">
        <v>79</v>
      </c>
      <c r="N311" t="s">
        <v>80</v>
      </c>
      <c r="O311" t="s">
        <v>38</v>
      </c>
      <c r="P311" t="s">
        <v>47</v>
      </c>
      <c r="Q311" t="s">
        <v>185</v>
      </c>
      <c r="R311">
        <v>3</v>
      </c>
      <c r="S311">
        <v>4500</v>
      </c>
      <c r="T311">
        <v>25</v>
      </c>
      <c r="U311">
        <v>10125</v>
      </c>
      <c r="V311" t="str">
        <f>IF(Table1[[#This Row],[Sales]]&lt;=10000,"Low",IF(Table1[[#This Row],[Sales]]&gt;=10000 &amp; Table1[[#This Row],[Sales]]&lt;=25000,"Medium","High"))</f>
        <v>High</v>
      </c>
      <c r="W311">
        <v>4236.95</v>
      </c>
      <c r="X311">
        <f>Table1[[#This Row],[Profit]]/Table1[[#This Row],[Sales]]</f>
        <v>0.41846419753086417</v>
      </c>
      <c r="Y311" t="s">
        <v>93</v>
      </c>
      <c r="Z311" t="s">
        <v>59</v>
      </c>
      <c r="AA311">
        <v>1</v>
      </c>
      <c r="AB311" t="s">
        <v>42</v>
      </c>
    </row>
    <row r="312" spans="1:28" x14ac:dyDescent="0.35">
      <c r="A312" t="s">
        <v>9311</v>
      </c>
      <c r="B312" s="1">
        <v>46036</v>
      </c>
      <c r="C312" s="1" t="str">
        <f>TEXT(Table1[[#This Row],[Order_Date]],"yyyy")</f>
        <v>2026</v>
      </c>
      <c r="D312" s="3">
        <f>MONTH(Table1[[#This Row],[Order_Date]])</f>
        <v>1</v>
      </c>
      <c r="E312" t="str">
        <f>TEXT(Table1[[#This Row],[Order_Date]],"mmm")</f>
        <v>Jan</v>
      </c>
      <c r="F312" s="1">
        <v>46037</v>
      </c>
      <c r="G312">
        <f>(Table1[[#This Row],[Ship_Date]]-Table1[[#This Row],[Order_Date]])</f>
        <v>1</v>
      </c>
      <c r="H312" t="s">
        <v>9312</v>
      </c>
      <c r="I312" t="s">
        <v>9313</v>
      </c>
      <c r="J312" t="s">
        <v>52</v>
      </c>
      <c r="K312">
        <v>56</v>
      </c>
      <c r="L312" t="str">
        <f>IF(Table1[[#This Row],[Age]]&lt;=20,"Teen",IF(Table1[[#This Row],[Age]]&gt;=21 &amp; Table1[[#This Row],[Age]]&lt;=50,"Adult","Senior"))</f>
        <v>Senior</v>
      </c>
      <c r="M312" t="s">
        <v>91</v>
      </c>
      <c r="N312" t="s">
        <v>92</v>
      </c>
      <c r="O312" t="s">
        <v>55</v>
      </c>
      <c r="P312" t="s">
        <v>74</v>
      </c>
      <c r="Q312" t="s">
        <v>75</v>
      </c>
      <c r="R312">
        <v>5</v>
      </c>
      <c r="S312">
        <v>2000</v>
      </c>
      <c r="T312">
        <v>25</v>
      </c>
      <c r="U312">
        <v>7500</v>
      </c>
      <c r="V312" t="str">
        <f>IF(Table1[[#This Row],[Sales]]&lt;=10000,"Low",IF(Table1[[#This Row],[Sales]]&gt;=10000 &amp; Table1[[#This Row],[Sales]]&lt;=25000,"Medium","High"))</f>
        <v>Low</v>
      </c>
      <c r="W312">
        <v>1933.63</v>
      </c>
      <c r="X312">
        <f>Table1[[#This Row],[Profit]]/Table1[[#This Row],[Sales]]</f>
        <v>0.25781733333333334</v>
      </c>
      <c r="Y312" t="s">
        <v>58</v>
      </c>
      <c r="Z312" t="s">
        <v>31</v>
      </c>
      <c r="AA312">
        <v>4</v>
      </c>
      <c r="AB312" t="s">
        <v>32</v>
      </c>
    </row>
    <row r="313" spans="1:28" x14ac:dyDescent="0.35">
      <c r="A313" t="s">
        <v>9325</v>
      </c>
      <c r="B313" s="1">
        <v>46046</v>
      </c>
      <c r="C313" s="1" t="str">
        <f>TEXT(Table1[[#This Row],[Order_Date]],"yyyy")</f>
        <v>2026</v>
      </c>
      <c r="D313" s="3">
        <f>MONTH(Table1[[#This Row],[Order_Date]])</f>
        <v>1</v>
      </c>
      <c r="E313" t="str">
        <f>TEXT(Table1[[#This Row],[Order_Date]],"mmm")</f>
        <v>Jan</v>
      </c>
      <c r="F313" s="1">
        <v>46048</v>
      </c>
      <c r="G313">
        <f>(Table1[[#This Row],[Ship_Date]]-Table1[[#This Row],[Order_Date]])</f>
        <v>2</v>
      </c>
      <c r="H313" t="s">
        <v>1383</v>
      </c>
      <c r="I313" t="s">
        <v>9326</v>
      </c>
      <c r="J313" t="s">
        <v>24</v>
      </c>
      <c r="K313">
        <v>27</v>
      </c>
      <c r="L313" t="str">
        <f>IF(Table1[[#This Row],[Age]]&lt;=20,"Teen",IF(Table1[[#This Row],[Age]]&gt;=21 &amp; Table1[[#This Row],[Age]]&lt;=50,"Adult","Senior"))</f>
        <v>Senior</v>
      </c>
      <c r="M313" t="s">
        <v>36</v>
      </c>
      <c r="N313" t="s">
        <v>37</v>
      </c>
      <c r="O313" t="s">
        <v>38</v>
      </c>
      <c r="P313" t="s">
        <v>28</v>
      </c>
      <c r="Q313" t="s">
        <v>103</v>
      </c>
      <c r="R313">
        <v>4</v>
      </c>
      <c r="S313">
        <v>25000</v>
      </c>
      <c r="T313">
        <v>5</v>
      </c>
      <c r="U313">
        <v>95000</v>
      </c>
      <c r="V313" t="str">
        <f>IF(Table1[[#This Row],[Sales]]&lt;=10000,"Low",IF(Table1[[#This Row],[Sales]]&gt;=10000 &amp; Table1[[#This Row],[Sales]]&lt;=25000,"Medium","High"))</f>
        <v>High</v>
      </c>
      <c r="W313">
        <v>30885.919999999998</v>
      </c>
      <c r="X313">
        <f>Table1[[#This Row],[Profit]]/Table1[[#This Row],[Sales]]</f>
        <v>0.32511494736842106</v>
      </c>
      <c r="Y313" t="s">
        <v>30</v>
      </c>
      <c r="Z313" t="s">
        <v>41</v>
      </c>
      <c r="AA313">
        <v>2</v>
      </c>
      <c r="AB313" t="s">
        <v>42</v>
      </c>
    </row>
    <row r="314" spans="1:28" x14ac:dyDescent="0.35">
      <c r="A314" t="s">
        <v>9348</v>
      </c>
      <c r="B314" s="1">
        <v>46042</v>
      </c>
      <c r="C314" s="1" t="str">
        <f>TEXT(Table1[[#This Row],[Order_Date]],"yyyy")</f>
        <v>2026</v>
      </c>
      <c r="D314" s="3">
        <f>MONTH(Table1[[#This Row],[Order_Date]])</f>
        <v>1</v>
      </c>
      <c r="E314" t="str">
        <f>TEXT(Table1[[#This Row],[Order_Date]],"mmm")</f>
        <v>Jan</v>
      </c>
      <c r="F314" s="1">
        <v>46045</v>
      </c>
      <c r="G314">
        <f>(Table1[[#This Row],[Ship_Date]]-Table1[[#This Row],[Order_Date]])</f>
        <v>3</v>
      </c>
      <c r="H314" t="s">
        <v>9349</v>
      </c>
      <c r="I314" t="s">
        <v>9350</v>
      </c>
      <c r="J314" t="s">
        <v>52</v>
      </c>
      <c r="K314">
        <v>48</v>
      </c>
      <c r="L314" t="str">
        <f>IF(Table1[[#This Row],[Age]]&lt;=20,"Teen",IF(Table1[[#This Row],[Age]]&gt;=21 &amp; Table1[[#This Row],[Age]]&lt;=50,"Adult","Senior"))</f>
        <v>Senior</v>
      </c>
      <c r="M314" t="s">
        <v>84</v>
      </c>
      <c r="N314" t="s">
        <v>85</v>
      </c>
      <c r="O314" t="s">
        <v>86</v>
      </c>
      <c r="P314" t="s">
        <v>56</v>
      </c>
      <c r="Q314" t="s">
        <v>168</v>
      </c>
      <c r="R314">
        <v>8</v>
      </c>
      <c r="S314">
        <v>1200</v>
      </c>
      <c r="T314">
        <v>25</v>
      </c>
      <c r="U314">
        <v>7200</v>
      </c>
      <c r="V314" t="str">
        <f>IF(Table1[[#This Row],[Sales]]&lt;=10000,"Low",IF(Table1[[#This Row],[Sales]]&gt;=10000 &amp; Table1[[#This Row],[Sales]]&lt;=25000,"Medium","High"))</f>
        <v>Low</v>
      </c>
      <c r="W314">
        <v>1819.55</v>
      </c>
      <c r="X314">
        <f>Table1[[#This Row],[Profit]]/Table1[[#This Row],[Sales]]</f>
        <v>0.25271527777777775</v>
      </c>
      <c r="Y314" t="s">
        <v>30</v>
      </c>
      <c r="Z314" t="s">
        <v>59</v>
      </c>
      <c r="AA314">
        <v>2</v>
      </c>
      <c r="AB314" t="s">
        <v>42</v>
      </c>
    </row>
    <row r="315" spans="1:28" x14ac:dyDescent="0.35">
      <c r="A315" t="s">
        <v>9360</v>
      </c>
      <c r="B315" s="1">
        <v>45680</v>
      </c>
      <c r="C315" s="1" t="str">
        <f>TEXT(Table1[[#This Row],[Order_Date]],"yyyy")</f>
        <v>2025</v>
      </c>
      <c r="D315" s="3">
        <f>MONTH(Table1[[#This Row],[Order_Date]])</f>
        <v>1</v>
      </c>
      <c r="E315" t="str">
        <f>TEXT(Table1[[#This Row],[Order_Date]],"mmm")</f>
        <v>Jan</v>
      </c>
      <c r="F315" s="1">
        <v>45682</v>
      </c>
      <c r="G315">
        <f>(Table1[[#This Row],[Ship_Date]]-Table1[[#This Row],[Order_Date]])</f>
        <v>2</v>
      </c>
      <c r="H315" t="s">
        <v>9361</v>
      </c>
      <c r="I315" t="s">
        <v>9362</v>
      </c>
      <c r="J315" t="s">
        <v>24</v>
      </c>
      <c r="K315">
        <v>39</v>
      </c>
      <c r="L315" t="str">
        <f>IF(Table1[[#This Row],[Age]]&lt;=20,"Teen",IF(Table1[[#This Row],[Age]]&gt;=21 &amp; Table1[[#This Row],[Age]]&lt;=50,"Adult","Senior"))</f>
        <v>Senior</v>
      </c>
      <c r="M315" t="s">
        <v>79</v>
      </c>
      <c r="N315" t="s">
        <v>80</v>
      </c>
      <c r="O315" t="s">
        <v>38</v>
      </c>
      <c r="P315" t="s">
        <v>47</v>
      </c>
      <c r="Q315" t="s">
        <v>185</v>
      </c>
      <c r="R315">
        <v>8</v>
      </c>
      <c r="S315">
        <v>4500</v>
      </c>
      <c r="T315">
        <v>15</v>
      </c>
      <c r="U315">
        <v>30600</v>
      </c>
      <c r="V315" t="str">
        <f>IF(Table1[[#This Row],[Sales]]&lt;=10000,"Low",IF(Table1[[#This Row],[Sales]]&gt;=10000 &amp; Table1[[#This Row],[Sales]]&lt;=25000,"Medium","High"))</f>
        <v>High</v>
      </c>
      <c r="W315">
        <v>10796.18</v>
      </c>
      <c r="X315">
        <f>Table1[[#This Row],[Profit]]/Table1[[#This Row],[Sales]]</f>
        <v>0.35281633986928107</v>
      </c>
      <c r="Y315" t="s">
        <v>93</v>
      </c>
      <c r="Z315" t="s">
        <v>31</v>
      </c>
      <c r="AA315">
        <v>4</v>
      </c>
      <c r="AB315" t="s">
        <v>42</v>
      </c>
    </row>
    <row r="316" spans="1:28" x14ac:dyDescent="0.35">
      <c r="A316" t="s">
        <v>9374</v>
      </c>
      <c r="B316" s="1">
        <v>46024</v>
      </c>
      <c r="C316" s="1" t="str">
        <f>TEXT(Table1[[#This Row],[Order_Date]],"yyyy")</f>
        <v>2026</v>
      </c>
      <c r="D316" s="3">
        <f>MONTH(Table1[[#This Row],[Order_Date]])</f>
        <v>1</v>
      </c>
      <c r="E316" t="str">
        <f>TEXT(Table1[[#This Row],[Order_Date]],"mmm")</f>
        <v>Jan</v>
      </c>
      <c r="F316" s="1">
        <v>46029</v>
      </c>
      <c r="G316">
        <f>(Table1[[#This Row],[Ship_Date]]-Table1[[#This Row],[Order_Date]])</f>
        <v>5</v>
      </c>
      <c r="H316" t="s">
        <v>9375</v>
      </c>
      <c r="I316" t="s">
        <v>9376</v>
      </c>
      <c r="J316" t="s">
        <v>24</v>
      </c>
      <c r="K316">
        <v>21</v>
      </c>
      <c r="L316" t="str">
        <f>IF(Table1[[#This Row],[Age]]&lt;=20,"Teen",IF(Table1[[#This Row],[Age]]&gt;=21 &amp; Table1[[#This Row],[Age]]&lt;=50,"Adult","Senior"))</f>
        <v>Senior</v>
      </c>
      <c r="M316" t="s">
        <v>46</v>
      </c>
      <c r="N316" t="s">
        <v>46</v>
      </c>
      <c r="O316" t="s">
        <v>38</v>
      </c>
      <c r="P316" t="s">
        <v>47</v>
      </c>
      <c r="Q316" t="s">
        <v>164</v>
      </c>
      <c r="R316">
        <v>4</v>
      </c>
      <c r="S316">
        <v>1800</v>
      </c>
      <c r="T316">
        <v>10</v>
      </c>
      <c r="U316">
        <v>6480</v>
      </c>
      <c r="V316" t="str">
        <f>IF(Table1[[#This Row],[Sales]]&lt;=10000,"Low",IF(Table1[[#This Row],[Sales]]&gt;=10000 &amp; Table1[[#This Row],[Sales]]&lt;=25000,"Medium","High"))</f>
        <v>Low</v>
      </c>
      <c r="W316">
        <v>926.32</v>
      </c>
      <c r="X316">
        <f>Table1[[#This Row],[Profit]]/Table1[[#This Row],[Sales]]</f>
        <v>0.14295061728395062</v>
      </c>
      <c r="Y316" t="s">
        <v>30</v>
      </c>
      <c r="Z316" t="s">
        <v>41</v>
      </c>
      <c r="AA316">
        <v>2</v>
      </c>
      <c r="AB316" t="s">
        <v>42</v>
      </c>
    </row>
    <row r="317" spans="1:28" x14ac:dyDescent="0.35">
      <c r="A317" t="s">
        <v>9382</v>
      </c>
      <c r="B317" s="1">
        <v>46043</v>
      </c>
      <c r="C317" s="1" t="str">
        <f>TEXT(Table1[[#This Row],[Order_Date]],"yyyy")</f>
        <v>2026</v>
      </c>
      <c r="D317" s="3">
        <f>MONTH(Table1[[#This Row],[Order_Date]])</f>
        <v>1</v>
      </c>
      <c r="E317" t="str">
        <f>TEXT(Table1[[#This Row],[Order_Date]],"mmm")</f>
        <v>Jan</v>
      </c>
      <c r="F317" s="1">
        <v>46044</v>
      </c>
      <c r="G317">
        <f>(Table1[[#This Row],[Ship_Date]]-Table1[[#This Row],[Order_Date]])</f>
        <v>1</v>
      </c>
      <c r="H317" t="s">
        <v>9383</v>
      </c>
      <c r="I317" t="s">
        <v>9384</v>
      </c>
      <c r="J317" t="s">
        <v>52</v>
      </c>
      <c r="K317">
        <v>32</v>
      </c>
      <c r="L317" t="str">
        <f>IF(Table1[[#This Row],[Age]]&lt;=20,"Teen",IF(Table1[[#This Row],[Age]]&gt;=21 &amp; Table1[[#This Row],[Age]]&lt;=50,"Adult","Senior"))</f>
        <v>Senior</v>
      </c>
      <c r="M317" t="s">
        <v>91</v>
      </c>
      <c r="N317" t="s">
        <v>92</v>
      </c>
      <c r="O317" t="s">
        <v>55</v>
      </c>
      <c r="P317" t="s">
        <v>39</v>
      </c>
      <c r="Q317" t="s">
        <v>253</v>
      </c>
      <c r="R317">
        <v>7</v>
      </c>
      <c r="S317">
        <v>1200</v>
      </c>
      <c r="T317">
        <v>15</v>
      </c>
      <c r="U317">
        <v>7140</v>
      </c>
      <c r="V317" t="str">
        <f>IF(Table1[[#This Row],[Sales]]&lt;=10000,"Low",IF(Table1[[#This Row],[Sales]]&gt;=10000 &amp; Table1[[#This Row],[Sales]]&lt;=25000,"Medium","High"))</f>
        <v>Low</v>
      </c>
      <c r="W317">
        <v>2183.62</v>
      </c>
      <c r="X317">
        <f>Table1[[#This Row],[Profit]]/Table1[[#This Row],[Sales]]</f>
        <v>0.30582913165266107</v>
      </c>
      <c r="Y317" t="s">
        <v>58</v>
      </c>
      <c r="Z317" t="s">
        <v>59</v>
      </c>
      <c r="AA317">
        <v>5</v>
      </c>
      <c r="AB317" t="s">
        <v>42</v>
      </c>
    </row>
    <row r="318" spans="1:28" x14ac:dyDescent="0.35">
      <c r="A318" t="s">
        <v>9443</v>
      </c>
      <c r="B318" s="1">
        <v>46034</v>
      </c>
      <c r="C318" s="1" t="str">
        <f>TEXT(Table1[[#This Row],[Order_Date]],"yyyy")</f>
        <v>2026</v>
      </c>
      <c r="D318" s="3">
        <f>MONTH(Table1[[#This Row],[Order_Date]])</f>
        <v>1</v>
      </c>
      <c r="E318" t="str">
        <f>TEXT(Table1[[#This Row],[Order_Date]],"mmm")</f>
        <v>Jan</v>
      </c>
      <c r="F318" s="1">
        <v>46039</v>
      </c>
      <c r="G318">
        <f>(Table1[[#This Row],[Ship_Date]]-Table1[[#This Row],[Order_Date]])</f>
        <v>5</v>
      </c>
      <c r="H318" t="s">
        <v>9444</v>
      </c>
      <c r="I318" t="s">
        <v>9445</v>
      </c>
      <c r="J318" t="s">
        <v>24</v>
      </c>
      <c r="K318">
        <v>65</v>
      </c>
      <c r="L318" t="str">
        <f>IF(Table1[[#This Row],[Age]]&lt;=20,"Teen",IF(Table1[[#This Row],[Age]]&gt;=21 &amp; Table1[[#This Row],[Age]]&lt;=50,"Adult","Senior"))</f>
        <v>Senior</v>
      </c>
      <c r="M318" t="s">
        <v>79</v>
      </c>
      <c r="N318" t="s">
        <v>80</v>
      </c>
      <c r="O318" t="s">
        <v>38</v>
      </c>
      <c r="P318" t="s">
        <v>74</v>
      </c>
      <c r="Q318" t="s">
        <v>231</v>
      </c>
      <c r="R318">
        <v>8</v>
      </c>
      <c r="S318">
        <v>18000</v>
      </c>
      <c r="T318">
        <v>5</v>
      </c>
      <c r="U318">
        <v>136800</v>
      </c>
      <c r="V318" t="str">
        <f>IF(Table1[[#This Row],[Sales]]&lt;=10000,"Low",IF(Table1[[#This Row],[Sales]]&gt;=10000 &amp; Table1[[#This Row],[Sales]]&lt;=25000,"Medium","High"))</f>
        <v>High</v>
      </c>
      <c r="W318">
        <v>58040.05</v>
      </c>
      <c r="X318">
        <f>Table1[[#This Row],[Profit]]/Table1[[#This Row],[Sales]]</f>
        <v>0.42426937134502923</v>
      </c>
      <c r="Y318" t="s">
        <v>58</v>
      </c>
      <c r="Z318" t="s">
        <v>31</v>
      </c>
      <c r="AA318">
        <v>1</v>
      </c>
      <c r="AB318" t="s">
        <v>42</v>
      </c>
    </row>
    <row r="319" spans="1:28" x14ac:dyDescent="0.35">
      <c r="A319" t="s">
        <v>9454</v>
      </c>
      <c r="B319" s="1">
        <v>45661</v>
      </c>
      <c r="C319" s="1" t="str">
        <f>TEXT(Table1[[#This Row],[Order_Date]],"yyyy")</f>
        <v>2025</v>
      </c>
      <c r="D319" s="3">
        <f>MONTH(Table1[[#This Row],[Order_Date]])</f>
        <v>1</v>
      </c>
      <c r="E319" t="str">
        <f>TEXT(Table1[[#This Row],[Order_Date]],"mmm")</f>
        <v>Jan</v>
      </c>
      <c r="F319" s="1">
        <v>45665</v>
      </c>
      <c r="G319">
        <f>(Table1[[#This Row],[Ship_Date]]-Table1[[#This Row],[Order_Date]])</f>
        <v>4</v>
      </c>
      <c r="H319" t="s">
        <v>9455</v>
      </c>
      <c r="I319" t="s">
        <v>9456</v>
      </c>
      <c r="J319" t="s">
        <v>52</v>
      </c>
      <c r="K319">
        <v>35</v>
      </c>
      <c r="L319" t="str">
        <f>IF(Table1[[#This Row],[Age]]&lt;=20,"Teen",IF(Table1[[#This Row],[Age]]&gt;=21 &amp; Table1[[#This Row],[Age]]&lt;=50,"Adult","Senior"))</f>
        <v>Senior</v>
      </c>
      <c r="M319" t="s">
        <v>101</v>
      </c>
      <c r="N319" t="s">
        <v>102</v>
      </c>
      <c r="O319" t="s">
        <v>27</v>
      </c>
      <c r="P319" t="s">
        <v>74</v>
      </c>
      <c r="Q319" t="s">
        <v>231</v>
      </c>
      <c r="R319">
        <v>1</v>
      </c>
      <c r="S319">
        <v>18000</v>
      </c>
      <c r="T319">
        <v>25</v>
      </c>
      <c r="U319">
        <v>13500</v>
      </c>
      <c r="V319" t="str">
        <f>IF(Table1[[#This Row],[Sales]]&lt;=10000,"Low",IF(Table1[[#This Row],[Sales]]&gt;=10000 &amp; Table1[[#This Row],[Sales]]&lt;=25000,"Medium","High"))</f>
        <v>High</v>
      </c>
      <c r="W319">
        <v>3409.77</v>
      </c>
      <c r="X319">
        <f>Table1[[#This Row],[Profit]]/Table1[[#This Row],[Sales]]</f>
        <v>0.25257555555555555</v>
      </c>
      <c r="Y319" t="s">
        <v>30</v>
      </c>
      <c r="Z319" t="s">
        <v>31</v>
      </c>
      <c r="AA319">
        <v>5</v>
      </c>
      <c r="AB319" t="s">
        <v>42</v>
      </c>
    </row>
    <row r="320" spans="1:28" x14ac:dyDescent="0.35">
      <c r="A320" t="s">
        <v>9460</v>
      </c>
      <c r="B320" s="1">
        <v>45664</v>
      </c>
      <c r="C320" s="1" t="str">
        <f>TEXT(Table1[[#This Row],[Order_Date]],"yyyy")</f>
        <v>2025</v>
      </c>
      <c r="D320" s="3">
        <f>MONTH(Table1[[#This Row],[Order_Date]])</f>
        <v>1</v>
      </c>
      <c r="E320" t="str">
        <f>TEXT(Table1[[#This Row],[Order_Date]],"mmm")</f>
        <v>Jan</v>
      </c>
      <c r="F320" s="1">
        <v>45671</v>
      </c>
      <c r="G320">
        <f>(Table1[[#This Row],[Ship_Date]]-Table1[[#This Row],[Order_Date]])</f>
        <v>7</v>
      </c>
      <c r="H320" t="s">
        <v>9461</v>
      </c>
      <c r="I320" t="s">
        <v>9462</v>
      </c>
      <c r="J320" t="s">
        <v>52</v>
      </c>
      <c r="K320">
        <v>23</v>
      </c>
      <c r="L320" t="str">
        <f>IF(Table1[[#This Row],[Age]]&lt;=20,"Teen",IF(Table1[[#This Row],[Age]]&gt;=21 &amp; Table1[[#This Row],[Age]]&lt;=50,"Adult","Senior"))</f>
        <v>Senior</v>
      </c>
      <c r="M320" t="s">
        <v>46</v>
      </c>
      <c r="N320" t="s">
        <v>46</v>
      </c>
      <c r="O320" t="s">
        <v>38</v>
      </c>
      <c r="P320" t="s">
        <v>47</v>
      </c>
      <c r="Q320" t="s">
        <v>69</v>
      </c>
      <c r="R320">
        <v>5</v>
      </c>
      <c r="S320">
        <v>800</v>
      </c>
      <c r="T320">
        <v>10</v>
      </c>
      <c r="U320">
        <v>3600</v>
      </c>
      <c r="V320" t="str">
        <f>IF(Table1[[#This Row],[Sales]]&lt;=10000,"Low",IF(Table1[[#This Row],[Sales]]&gt;=10000 &amp; Table1[[#This Row],[Sales]]&lt;=25000,"Medium","High"))</f>
        <v>Low</v>
      </c>
      <c r="W320">
        <v>654.76</v>
      </c>
      <c r="X320">
        <f>Table1[[#This Row],[Profit]]/Table1[[#This Row],[Sales]]</f>
        <v>0.18187777777777778</v>
      </c>
      <c r="Y320" t="s">
        <v>30</v>
      </c>
      <c r="Z320" t="s">
        <v>59</v>
      </c>
      <c r="AA320">
        <v>3</v>
      </c>
      <c r="AB320" t="s">
        <v>42</v>
      </c>
    </row>
    <row r="321" spans="1:28" x14ac:dyDescent="0.35">
      <c r="A321" t="s">
        <v>9475</v>
      </c>
      <c r="B321" s="1">
        <v>45680</v>
      </c>
      <c r="C321" s="1" t="str">
        <f>TEXT(Table1[[#This Row],[Order_Date]],"yyyy")</f>
        <v>2025</v>
      </c>
      <c r="D321" s="3">
        <f>MONTH(Table1[[#This Row],[Order_Date]])</f>
        <v>1</v>
      </c>
      <c r="E321" t="str">
        <f>TEXT(Table1[[#This Row],[Order_Date]],"mmm")</f>
        <v>Jan</v>
      </c>
      <c r="F321" s="1">
        <v>45684</v>
      </c>
      <c r="G321">
        <f>(Table1[[#This Row],[Ship_Date]]-Table1[[#This Row],[Order_Date]])</f>
        <v>4</v>
      </c>
      <c r="H321" t="s">
        <v>9476</v>
      </c>
      <c r="I321" t="s">
        <v>9477</v>
      </c>
      <c r="J321" t="s">
        <v>24</v>
      </c>
      <c r="K321">
        <v>27</v>
      </c>
      <c r="L321" t="str">
        <f>IF(Table1[[#This Row],[Age]]&lt;=20,"Teen",IF(Table1[[#This Row],[Age]]&gt;=21 &amp; Table1[[#This Row],[Age]]&lt;=50,"Adult","Senior"))</f>
        <v>Senior</v>
      </c>
      <c r="M321" t="s">
        <v>46</v>
      </c>
      <c r="N321" t="s">
        <v>46</v>
      </c>
      <c r="O321" t="s">
        <v>38</v>
      </c>
      <c r="P321" t="s">
        <v>28</v>
      </c>
      <c r="Q321" t="s">
        <v>192</v>
      </c>
      <c r="R321">
        <v>4</v>
      </c>
      <c r="S321">
        <v>7000</v>
      </c>
      <c r="T321">
        <v>20</v>
      </c>
      <c r="U321">
        <v>22400</v>
      </c>
      <c r="V321" t="str">
        <f>IF(Table1[[#This Row],[Sales]]&lt;=10000,"Low",IF(Table1[[#This Row],[Sales]]&gt;=10000 &amp; Table1[[#This Row],[Sales]]&lt;=25000,"Medium","High"))</f>
        <v>High</v>
      </c>
      <c r="W321">
        <v>8074.28</v>
      </c>
      <c r="X321">
        <f>Table1[[#This Row],[Profit]]/Table1[[#This Row],[Sales]]</f>
        <v>0.36045892857142858</v>
      </c>
      <c r="Y321" t="s">
        <v>30</v>
      </c>
      <c r="Z321" t="s">
        <v>59</v>
      </c>
      <c r="AA321">
        <v>1</v>
      </c>
      <c r="AB321" t="s">
        <v>42</v>
      </c>
    </row>
    <row r="322" spans="1:28" x14ac:dyDescent="0.35">
      <c r="A322" t="s">
        <v>9490</v>
      </c>
      <c r="B322" s="1">
        <v>46032</v>
      </c>
      <c r="C322" s="1" t="str">
        <f>TEXT(Table1[[#This Row],[Order_Date]],"yyyy")</f>
        <v>2026</v>
      </c>
      <c r="D322" s="3">
        <f>MONTH(Table1[[#This Row],[Order_Date]])</f>
        <v>1</v>
      </c>
      <c r="E322" t="str">
        <f>TEXT(Table1[[#This Row],[Order_Date]],"mmm")</f>
        <v>Jan</v>
      </c>
      <c r="F322" s="1">
        <v>46038</v>
      </c>
      <c r="G322">
        <f>(Table1[[#This Row],[Ship_Date]]-Table1[[#This Row],[Order_Date]])</f>
        <v>6</v>
      </c>
      <c r="H322" t="s">
        <v>9491</v>
      </c>
      <c r="I322" t="s">
        <v>9492</v>
      </c>
      <c r="J322" t="s">
        <v>52</v>
      </c>
      <c r="K322">
        <v>52</v>
      </c>
      <c r="L322" t="str">
        <f>IF(Table1[[#This Row],[Age]]&lt;=20,"Teen",IF(Table1[[#This Row],[Age]]&gt;=21 &amp; Table1[[#This Row],[Age]]&lt;=50,"Adult","Senior"))</f>
        <v>Senior</v>
      </c>
      <c r="M322" t="s">
        <v>79</v>
      </c>
      <c r="N322" t="s">
        <v>80</v>
      </c>
      <c r="O322" t="s">
        <v>38</v>
      </c>
      <c r="P322" t="s">
        <v>56</v>
      </c>
      <c r="Q322" t="s">
        <v>125</v>
      </c>
      <c r="R322">
        <v>3</v>
      </c>
      <c r="S322">
        <v>450</v>
      </c>
      <c r="T322">
        <v>20</v>
      </c>
      <c r="U322">
        <v>1080</v>
      </c>
      <c r="V322" t="str">
        <f>IF(Table1[[#This Row],[Sales]]&lt;=10000,"Low",IF(Table1[[#This Row],[Sales]]&gt;=10000 &amp; Table1[[#This Row],[Sales]]&lt;=25000,"Medium","High"))</f>
        <v>Low</v>
      </c>
      <c r="W322">
        <v>376.56</v>
      </c>
      <c r="X322">
        <f>Table1[[#This Row],[Profit]]/Table1[[#This Row],[Sales]]</f>
        <v>0.34866666666666668</v>
      </c>
      <c r="Y322" t="s">
        <v>93</v>
      </c>
      <c r="Z322" t="s">
        <v>31</v>
      </c>
      <c r="AA322">
        <v>5</v>
      </c>
      <c r="AB322" t="s">
        <v>42</v>
      </c>
    </row>
    <row r="323" spans="1:28" x14ac:dyDescent="0.35">
      <c r="A323" t="s">
        <v>9567</v>
      </c>
      <c r="B323" s="1">
        <v>46034</v>
      </c>
      <c r="C323" s="1" t="str">
        <f>TEXT(Table1[[#This Row],[Order_Date]],"yyyy")</f>
        <v>2026</v>
      </c>
      <c r="D323" s="3">
        <f>MONTH(Table1[[#This Row],[Order_Date]])</f>
        <v>1</v>
      </c>
      <c r="E323" t="str">
        <f>TEXT(Table1[[#This Row],[Order_Date]],"mmm")</f>
        <v>Jan</v>
      </c>
      <c r="F323" s="1">
        <v>46038</v>
      </c>
      <c r="G323">
        <f>(Table1[[#This Row],[Ship_Date]]-Table1[[#This Row],[Order_Date]])</f>
        <v>4</v>
      </c>
      <c r="H323" t="s">
        <v>9568</v>
      </c>
      <c r="I323" t="s">
        <v>9569</v>
      </c>
      <c r="J323" t="s">
        <v>24</v>
      </c>
      <c r="K323">
        <v>60</v>
      </c>
      <c r="L323" t="str">
        <f>IF(Table1[[#This Row],[Age]]&lt;=20,"Teen",IF(Table1[[#This Row],[Age]]&gt;=21 &amp; Table1[[#This Row],[Age]]&lt;=50,"Adult","Senior"))</f>
        <v>Senior</v>
      </c>
      <c r="M323" t="s">
        <v>25</v>
      </c>
      <c r="N323" t="s">
        <v>26</v>
      </c>
      <c r="O323" t="s">
        <v>27</v>
      </c>
      <c r="P323" t="s">
        <v>39</v>
      </c>
      <c r="Q323" t="s">
        <v>40</v>
      </c>
      <c r="R323">
        <v>6</v>
      </c>
      <c r="S323">
        <v>2500</v>
      </c>
      <c r="T323">
        <v>15</v>
      </c>
      <c r="U323">
        <v>12750</v>
      </c>
      <c r="V323" t="str">
        <f>IF(Table1[[#This Row],[Sales]]&lt;=10000,"Low",IF(Table1[[#This Row],[Sales]]&gt;=10000 &amp; Table1[[#This Row],[Sales]]&lt;=25000,"Medium","High"))</f>
        <v>High</v>
      </c>
      <c r="W323">
        <v>5356.18</v>
      </c>
      <c r="X323">
        <f>Table1[[#This Row],[Profit]]/Table1[[#This Row],[Sales]]</f>
        <v>0.42009254901960785</v>
      </c>
      <c r="Y323" t="s">
        <v>93</v>
      </c>
      <c r="Z323" t="s">
        <v>41</v>
      </c>
      <c r="AA323">
        <v>3</v>
      </c>
      <c r="AB323" t="s">
        <v>42</v>
      </c>
    </row>
    <row r="324" spans="1:28" x14ac:dyDescent="0.35">
      <c r="A324" t="s">
        <v>9581</v>
      </c>
      <c r="B324" s="1">
        <v>45678</v>
      </c>
      <c r="C324" s="1" t="str">
        <f>TEXT(Table1[[#This Row],[Order_Date]],"yyyy")</f>
        <v>2025</v>
      </c>
      <c r="D324" s="3">
        <f>MONTH(Table1[[#This Row],[Order_Date]])</f>
        <v>1</v>
      </c>
      <c r="E324" t="str">
        <f>TEXT(Table1[[#This Row],[Order_Date]],"mmm")</f>
        <v>Jan</v>
      </c>
      <c r="F324" s="1">
        <v>45682</v>
      </c>
      <c r="G324">
        <f>(Table1[[#This Row],[Ship_Date]]-Table1[[#This Row],[Order_Date]])</f>
        <v>4</v>
      </c>
      <c r="H324" t="s">
        <v>9582</v>
      </c>
      <c r="I324" t="s">
        <v>341</v>
      </c>
      <c r="J324" t="s">
        <v>24</v>
      </c>
      <c r="K324">
        <v>34</v>
      </c>
      <c r="L324" t="str">
        <f>IF(Table1[[#This Row],[Age]]&lt;=20,"Teen",IF(Table1[[#This Row],[Age]]&gt;=21 &amp; Table1[[#This Row],[Age]]&lt;=50,"Adult","Senior"))</f>
        <v>Senior</v>
      </c>
      <c r="M324" t="s">
        <v>116</v>
      </c>
      <c r="N324" t="s">
        <v>117</v>
      </c>
      <c r="O324" t="s">
        <v>86</v>
      </c>
      <c r="P324" t="s">
        <v>74</v>
      </c>
      <c r="Q324" t="s">
        <v>132</v>
      </c>
      <c r="R324">
        <v>8</v>
      </c>
      <c r="S324">
        <v>55000</v>
      </c>
      <c r="T324">
        <v>15</v>
      </c>
      <c r="U324">
        <v>374000</v>
      </c>
      <c r="V324" t="str">
        <f>IF(Table1[[#This Row],[Sales]]&lt;=10000,"Low",IF(Table1[[#This Row],[Sales]]&gt;=10000 &amp; Table1[[#This Row],[Sales]]&lt;=25000,"Medium","High"))</f>
        <v>High</v>
      </c>
      <c r="W324">
        <v>52724.09</v>
      </c>
      <c r="X324">
        <f>Table1[[#This Row],[Profit]]/Table1[[#This Row],[Sales]]</f>
        <v>0.14097350267379677</v>
      </c>
      <c r="Y324" t="s">
        <v>30</v>
      </c>
      <c r="Z324" t="s">
        <v>31</v>
      </c>
      <c r="AA324">
        <v>1</v>
      </c>
      <c r="AB324" t="s">
        <v>42</v>
      </c>
    </row>
    <row r="325" spans="1:28" x14ac:dyDescent="0.35">
      <c r="A325" t="s">
        <v>9597</v>
      </c>
      <c r="B325" s="1">
        <v>45682</v>
      </c>
      <c r="C325" s="1" t="str">
        <f>TEXT(Table1[[#This Row],[Order_Date]],"yyyy")</f>
        <v>2025</v>
      </c>
      <c r="D325" s="3">
        <f>MONTH(Table1[[#This Row],[Order_Date]])</f>
        <v>1</v>
      </c>
      <c r="E325" t="str">
        <f>TEXT(Table1[[#This Row],[Order_Date]],"mmm")</f>
        <v>Jan</v>
      </c>
      <c r="F325" s="1">
        <v>45686</v>
      </c>
      <c r="G325">
        <f>(Table1[[#This Row],[Ship_Date]]-Table1[[#This Row],[Order_Date]])</f>
        <v>4</v>
      </c>
      <c r="H325" t="s">
        <v>9598</v>
      </c>
      <c r="I325" t="s">
        <v>9599</v>
      </c>
      <c r="J325" t="s">
        <v>52</v>
      </c>
      <c r="K325">
        <v>43</v>
      </c>
      <c r="L325" t="str">
        <f>IF(Table1[[#This Row],[Age]]&lt;=20,"Teen",IF(Table1[[#This Row],[Age]]&gt;=21 &amp; Table1[[#This Row],[Age]]&lt;=50,"Adult","Senior"))</f>
        <v>Senior</v>
      </c>
      <c r="M325" t="s">
        <v>116</v>
      </c>
      <c r="N325" t="s">
        <v>117</v>
      </c>
      <c r="O325" t="s">
        <v>86</v>
      </c>
      <c r="P325" t="s">
        <v>28</v>
      </c>
      <c r="Q325" t="s">
        <v>103</v>
      </c>
      <c r="R325">
        <v>6</v>
      </c>
      <c r="S325">
        <v>25000</v>
      </c>
      <c r="T325">
        <v>0</v>
      </c>
      <c r="U325">
        <v>150000</v>
      </c>
      <c r="V325" t="str">
        <f>IF(Table1[[#This Row],[Sales]]&lt;=10000,"Low",IF(Table1[[#This Row],[Sales]]&gt;=10000 &amp; Table1[[#This Row],[Sales]]&lt;=25000,"Medium","High"))</f>
        <v>High</v>
      </c>
      <c r="W325">
        <v>34534.54</v>
      </c>
      <c r="X325">
        <f>Table1[[#This Row],[Profit]]/Table1[[#This Row],[Sales]]</f>
        <v>0.23023026666666668</v>
      </c>
      <c r="Y325" t="s">
        <v>93</v>
      </c>
      <c r="Z325" t="s">
        <v>59</v>
      </c>
      <c r="AA325">
        <v>3</v>
      </c>
      <c r="AB325" t="s">
        <v>42</v>
      </c>
    </row>
    <row r="326" spans="1:28" x14ac:dyDescent="0.35">
      <c r="A326" t="s">
        <v>9600</v>
      </c>
      <c r="B326" s="1">
        <v>45677</v>
      </c>
      <c r="C326" s="1" t="str">
        <f>TEXT(Table1[[#This Row],[Order_Date]],"yyyy")</f>
        <v>2025</v>
      </c>
      <c r="D326" s="3">
        <f>MONTH(Table1[[#This Row],[Order_Date]])</f>
        <v>1</v>
      </c>
      <c r="E326" t="str">
        <f>TEXT(Table1[[#This Row],[Order_Date]],"mmm")</f>
        <v>Jan</v>
      </c>
      <c r="F326" s="1">
        <v>45683</v>
      </c>
      <c r="G326">
        <f>(Table1[[#This Row],[Ship_Date]]-Table1[[#This Row],[Order_Date]])</f>
        <v>6</v>
      </c>
      <c r="H326" t="s">
        <v>9601</v>
      </c>
      <c r="I326" t="s">
        <v>9602</v>
      </c>
      <c r="J326" t="s">
        <v>52</v>
      </c>
      <c r="K326">
        <v>38</v>
      </c>
      <c r="L326" t="str">
        <f>IF(Table1[[#This Row],[Age]]&lt;=20,"Teen",IF(Table1[[#This Row],[Age]]&gt;=21 &amp; Table1[[#This Row],[Age]]&lt;=50,"Adult","Senior"))</f>
        <v>Senior</v>
      </c>
      <c r="M326" t="s">
        <v>84</v>
      </c>
      <c r="N326" t="s">
        <v>85</v>
      </c>
      <c r="O326" t="s">
        <v>86</v>
      </c>
      <c r="P326" t="s">
        <v>74</v>
      </c>
      <c r="Q326" t="s">
        <v>109</v>
      </c>
      <c r="R326">
        <v>5</v>
      </c>
      <c r="S326">
        <v>40000</v>
      </c>
      <c r="T326">
        <v>15</v>
      </c>
      <c r="U326">
        <v>170000</v>
      </c>
      <c r="V326" t="str">
        <f>IF(Table1[[#This Row],[Sales]]&lt;=10000,"Low",IF(Table1[[#This Row],[Sales]]&gt;=10000 &amp; Table1[[#This Row],[Sales]]&lt;=25000,"Medium","High"))</f>
        <v>High</v>
      </c>
      <c r="W326">
        <v>61201.33</v>
      </c>
      <c r="X326">
        <f>Table1[[#This Row],[Profit]]/Table1[[#This Row],[Sales]]</f>
        <v>0.3600078235294118</v>
      </c>
      <c r="Y326" t="s">
        <v>93</v>
      </c>
      <c r="Z326" t="s">
        <v>31</v>
      </c>
      <c r="AA326">
        <v>2</v>
      </c>
      <c r="AB326" t="s">
        <v>42</v>
      </c>
    </row>
    <row r="327" spans="1:28" x14ac:dyDescent="0.35">
      <c r="A327" t="s">
        <v>9636</v>
      </c>
      <c r="B327" s="1">
        <v>45678</v>
      </c>
      <c r="C327" s="1" t="str">
        <f>TEXT(Table1[[#This Row],[Order_Date]],"yyyy")</f>
        <v>2025</v>
      </c>
      <c r="D327" s="3">
        <f>MONTH(Table1[[#This Row],[Order_Date]])</f>
        <v>1</v>
      </c>
      <c r="E327" t="str">
        <f>TEXT(Table1[[#This Row],[Order_Date]],"mmm")</f>
        <v>Jan</v>
      </c>
      <c r="F327" s="1">
        <v>45682</v>
      </c>
      <c r="G327">
        <f>(Table1[[#This Row],[Ship_Date]]-Table1[[#This Row],[Order_Date]])</f>
        <v>4</v>
      </c>
      <c r="H327" t="s">
        <v>9637</v>
      </c>
      <c r="I327" t="s">
        <v>9638</v>
      </c>
      <c r="J327" t="s">
        <v>24</v>
      </c>
      <c r="K327">
        <v>27</v>
      </c>
      <c r="L327" t="str">
        <f>IF(Table1[[#This Row],[Age]]&lt;=20,"Teen",IF(Table1[[#This Row],[Age]]&gt;=21 &amp; Table1[[#This Row],[Age]]&lt;=50,"Adult","Senior"))</f>
        <v>Senior</v>
      </c>
      <c r="M327" t="s">
        <v>73</v>
      </c>
      <c r="N327" t="s">
        <v>26</v>
      </c>
      <c r="O327" t="s">
        <v>27</v>
      </c>
      <c r="P327" t="s">
        <v>47</v>
      </c>
      <c r="Q327" t="s">
        <v>185</v>
      </c>
      <c r="R327">
        <v>4</v>
      </c>
      <c r="S327">
        <v>4500</v>
      </c>
      <c r="T327">
        <v>25</v>
      </c>
      <c r="U327">
        <v>13500</v>
      </c>
      <c r="V327" t="str">
        <f>IF(Table1[[#This Row],[Sales]]&lt;=10000,"Low",IF(Table1[[#This Row],[Sales]]&gt;=10000 &amp; Table1[[#This Row],[Sales]]&lt;=25000,"Medium","High"))</f>
        <v>High</v>
      </c>
      <c r="W327">
        <v>3759.4</v>
      </c>
      <c r="X327">
        <f>Table1[[#This Row],[Profit]]/Table1[[#This Row],[Sales]]</f>
        <v>0.2784740740740741</v>
      </c>
      <c r="Y327" t="s">
        <v>93</v>
      </c>
      <c r="Z327" t="s">
        <v>41</v>
      </c>
      <c r="AA327">
        <v>3</v>
      </c>
      <c r="AB327" t="s">
        <v>42</v>
      </c>
    </row>
    <row r="328" spans="1:28" x14ac:dyDescent="0.35">
      <c r="A328" t="s">
        <v>9662</v>
      </c>
      <c r="B328" s="1">
        <v>46047</v>
      </c>
      <c r="C328" s="1" t="str">
        <f>TEXT(Table1[[#This Row],[Order_Date]],"yyyy")</f>
        <v>2026</v>
      </c>
      <c r="D328" s="3">
        <f>MONTH(Table1[[#This Row],[Order_Date]])</f>
        <v>1</v>
      </c>
      <c r="E328" t="str">
        <f>TEXT(Table1[[#This Row],[Order_Date]],"mmm")</f>
        <v>Jan</v>
      </c>
      <c r="F328" s="1">
        <v>46048</v>
      </c>
      <c r="G328">
        <f>(Table1[[#This Row],[Ship_Date]]-Table1[[#This Row],[Order_Date]])</f>
        <v>1</v>
      </c>
      <c r="H328" t="s">
        <v>1160</v>
      </c>
      <c r="I328" t="s">
        <v>9663</v>
      </c>
      <c r="J328" t="s">
        <v>24</v>
      </c>
      <c r="K328">
        <v>57</v>
      </c>
      <c r="L328" t="str">
        <f>IF(Table1[[#This Row],[Age]]&lt;=20,"Teen",IF(Table1[[#This Row],[Age]]&gt;=21 &amp; Table1[[#This Row],[Age]]&lt;=50,"Adult","Senior"))</f>
        <v>Senior</v>
      </c>
      <c r="M328" t="s">
        <v>91</v>
      </c>
      <c r="N328" t="s">
        <v>92</v>
      </c>
      <c r="O328" t="s">
        <v>55</v>
      </c>
      <c r="P328" t="s">
        <v>28</v>
      </c>
      <c r="Q328" t="s">
        <v>311</v>
      </c>
      <c r="R328">
        <v>2</v>
      </c>
      <c r="S328">
        <v>5000</v>
      </c>
      <c r="T328">
        <v>10</v>
      </c>
      <c r="U328">
        <v>9000</v>
      </c>
      <c r="V328" t="str">
        <f>IF(Table1[[#This Row],[Sales]]&lt;=10000,"Low",IF(Table1[[#This Row],[Sales]]&gt;=10000 &amp; Table1[[#This Row],[Sales]]&lt;=25000,"Medium","High"))</f>
        <v>Low</v>
      </c>
      <c r="W328">
        <v>3713.87</v>
      </c>
      <c r="X328">
        <f>Table1[[#This Row],[Profit]]/Table1[[#This Row],[Sales]]</f>
        <v>0.4126522222222222</v>
      </c>
      <c r="Y328" t="s">
        <v>30</v>
      </c>
      <c r="Z328" t="s">
        <v>41</v>
      </c>
      <c r="AA328">
        <v>2</v>
      </c>
      <c r="AB328" t="s">
        <v>32</v>
      </c>
    </row>
    <row r="329" spans="1:28" x14ac:dyDescent="0.35">
      <c r="A329" t="s">
        <v>9676</v>
      </c>
      <c r="B329" s="1">
        <v>46034</v>
      </c>
      <c r="C329" s="1" t="str">
        <f>TEXT(Table1[[#This Row],[Order_Date]],"yyyy")</f>
        <v>2026</v>
      </c>
      <c r="D329" s="3">
        <f>MONTH(Table1[[#This Row],[Order_Date]])</f>
        <v>1</v>
      </c>
      <c r="E329" t="str">
        <f>TEXT(Table1[[#This Row],[Order_Date]],"mmm")</f>
        <v>Jan</v>
      </c>
      <c r="F329" s="1">
        <v>46039</v>
      </c>
      <c r="G329">
        <f>(Table1[[#This Row],[Ship_Date]]-Table1[[#This Row],[Order_Date]])</f>
        <v>5</v>
      </c>
      <c r="H329" t="s">
        <v>9677</v>
      </c>
      <c r="I329" t="s">
        <v>9678</v>
      </c>
      <c r="J329" t="s">
        <v>52</v>
      </c>
      <c r="K329">
        <v>48</v>
      </c>
      <c r="L329" t="str">
        <f>IF(Table1[[#This Row],[Age]]&lt;=20,"Teen",IF(Table1[[#This Row],[Age]]&gt;=21 &amp; Table1[[#This Row],[Age]]&lt;=50,"Adult","Senior"))</f>
        <v>Senior</v>
      </c>
      <c r="M329" t="s">
        <v>91</v>
      </c>
      <c r="N329" t="s">
        <v>92</v>
      </c>
      <c r="O329" t="s">
        <v>55</v>
      </c>
      <c r="P329" t="s">
        <v>39</v>
      </c>
      <c r="Q329" t="s">
        <v>253</v>
      </c>
      <c r="R329">
        <v>6</v>
      </c>
      <c r="S329">
        <v>1200</v>
      </c>
      <c r="T329">
        <v>20</v>
      </c>
      <c r="U329">
        <v>5760</v>
      </c>
      <c r="V329" t="str">
        <f>IF(Table1[[#This Row],[Sales]]&lt;=10000,"Low",IF(Table1[[#This Row],[Sales]]&gt;=10000 &amp; Table1[[#This Row],[Sales]]&lt;=25000,"Medium","High"))</f>
        <v>Low</v>
      </c>
      <c r="W329">
        <v>1611.56</v>
      </c>
      <c r="X329">
        <f>Table1[[#This Row],[Profit]]/Table1[[#This Row],[Sales]]</f>
        <v>0.27978472222222223</v>
      </c>
      <c r="Y329" t="s">
        <v>93</v>
      </c>
      <c r="Z329" t="s">
        <v>59</v>
      </c>
      <c r="AA329">
        <v>3</v>
      </c>
      <c r="AB329" t="s">
        <v>42</v>
      </c>
    </row>
    <row r="330" spans="1:28" x14ac:dyDescent="0.35">
      <c r="A330" t="s">
        <v>9699</v>
      </c>
      <c r="B330" s="1">
        <v>45681</v>
      </c>
      <c r="C330" s="1" t="str">
        <f>TEXT(Table1[[#This Row],[Order_Date]],"yyyy")</f>
        <v>2025</v>
      </c>
      <c r="D330" s="3">
        <f>MONTH(Table1[[#This Row],[Order_Date]])</f>
        <v>1</v>
      </c>
      <c r="E330" t="str">
        <f>TEXT(Table1[[#This Row],[Order_Date]],"mmm")</f>
        <v>Jan</v>
      </c>
      <c r="F330" s="1">
        <v>45686</v>
      </c>
      <c r="G330">
        <f>(Table1[[#This Row],[Ship_Date]]-Table1[[#This Row],[Order_Date]])</f>
        <v>5</v>
      </c>
      <c r="H330" t="s">
        <v>9700</v>
      </c>
      <c r="I330" t="s">
        <v>9701</v>
      </c>
      <c r="J330" t="s">
        <v>52</v>
      </c>
      <c r="K330">
        <v>35</v>
      </c>
      <c r="L330" t="str">
        <f>IF(Table1[[#This Row],[Age]]&lt;=20,"Teen",IF(Table1[[#This Row],[Age]]&gt;=21 &amp; Table1[[#This Row],[Age]]&lt;=50,"Adult","Senior"))</f>
        <v>Senior</v>
      </c>
      <c r="M330" t="s">
        <v>101</v>
      </c>
      <c r="N330" t="s">
        <v>102</v>
      </c>
      <c r="O330" t="s">
        <v>27</v>
      </c>
      <c r="P330" t="s">
        <v>56</v>
      </c>
      <c r="Q330" t="s">
        <v>125</v>
      </c>
      <c r="R330">
        <v>8</v>
      </c>
      <c r="S330">
        <v>450</v>
      </c>
      <c r="T330">
        <v>25</v>
      </c>
      <c r="U330">
        <v>2700</v>
      </c>
      <c r="V330" t="str">
        <f>IF(Table1[[#This Row],[Sales]]&lt;=10000,"Low",IF(Table1[[#This Row],[Sales]]&gt;=10000 &amp; Table1[[#This Row],[Sales]]&lt;=25000,"Medium","High"))</f>
        <v>Low</v>
      </c>
      <c r="W330">
        <v>556.30999999999995</v>
      </c>
      <c r="X330">
        <f>Table1[[#This Row],[Profit]]/Table1[[#This Row],[Sales]]</f>
        <v>0.20604074074074072</v>
      </c>
      <c r="Y330" t="s">
        <v>58</v>
      </c>
      <c r="Z330" t="s">
        <v>59</v>
      </c>
      <c r="AA330">
        <v>5</v>
      </c>
      <c r="AB330" t="s">
        <v>42</v>
      </c>
    </row>
    <row r="331" spans="1:28" x14ac:dyDescent="0.35">
      <c r="A331" t="s">
        <v>9715</v>
      </c>
      <c r="B331" s="1">
        <v>46050</v>
      </c>
      <c r="C331" s="1" t="str">
        <f>TEXT(Table1[[#This Row],[Order_Date]],"yyyy")</f>
        <v>2026</v>
      </c>
      <c r="D331" s="3">
        <f>MONTH(Table1[[#This Row],[Order_Date]])</f>
        <v>1</v>
      </c>
      <c r="E331" t="str">
        <f>TEXT(Table1[[#This Row],[Order_Date]],"mmm")</f>
        <v>Jan</v>
      </c>
      <c r="F331" s="1">
        <v>46056</v>
      </c>
      <c r="G331">
        <f>(Table1[[#This Row],[Ship_Date]]-Table1[[#This Row],[Order_Date]])</f>
        <v>6</v>
      </c>
      <c r="H331" t="s">
        <v>2060</v>
      </c>
      <c r="I331" t="s">
        <v>9716</v>
      </c>
      <c r="J331" t="s">
        <v>52</v>
      </c>
      <c r="K331">
        <v>40</v>
      </c>
      <c r="L331" t="str">
        <f>IF(Table1[[#This Row],[Age]]&lt;=20,"Teen",IF(Table1[[#This Row],[Age]]&gt;=21 &amp; Table1[[#This Row],[Age]]&lt;=50,"Adult","Senior"))</f>
        <v>Senior</v>
      </c>
      <c r="M331" t="s">
        <v>84</v>
      </c>
      <c r="N331" t="s">
        <v>85</v>
      </c>
      <c r="O331" t="s">
        <v>86</v>
      </c>
      <c r="P331" t="s">
        <v>47</v>
      </c>
      <c r="Q331" t="s">
        <v>185</v>
      </c>
      <c r="R331">
        <v>1</v>
      </c>
      <c r="S331">
        <v>4500</v>
      </c>
      <c r="T331">
        <v>10</v>
      </c>
      <c r="U331">
        <v>4050</v>
      </c>
      <c r="V331" t="str">
        <f>IF(Table1[[#This Row],[Sales]]&lt;=10000,"Low",IF(Table1[[#This Row],[Sales]]&gt;=10000 &amp; Table1[[#This Row],[Sales]]&lt;=25000,"Medium","High"))</f>
        <v>Low</v>
      </c>
      <c r="W331">
        <v>414.18</v>
      </c>
      <c r="X331">
        <f>Table1[[#This Row],[Profit]]/Table1[[#This Row],[Sales]]</f>
        <v>0.10226666666666667</v>
      </c>
      <c r="Y331" t="s">
        <v>93</v>
      </c>
      <c r="Z331" t="s">
        <v>59</v>
      </c>
      <c r="AA331">
        <v>5</v>
      </c>
      <c r="AB331" t="s">
        <v>42</v>
      </c>
    </row>
    <row r="332" spans="1:28" x14ac:dyDescent="0.35">
      <c r="A332" t="s">
        <v>9736</v>
      </c>
      <c r="B332" s="1">
        <v>46038</v>
      </c>
      <c r="C332" s="1" t="str">
        <f>TEXT(Table1[[#This Row],[Order_Date]],"yyyy")</f>
        <v>2026</v>
      </c>
      <c r="D332" s="3">
        <f>MONTH(Table1[[#This Row],[Order_Date]])</f>
        <v>1</v>
      </c>
      <c r="E332" t="str">
        <f>TEXT(Table1[[#This Row],[Order_Date]],"mmm")</f>
        <v>Jan</v>
      </c>
      <c r="F332" s="1">
        <v>46045</v>
      </c>
      <c r="G332">
        <f>(Table1[[#This Row],[Ship_Date]]-Table1[[#This Row],[Order_Date]])</f>
        <v>7</v>
      </c>
      <c r="H332" t="s">
        <v>9737</v>
      </c>
      <c r="I332" t="s">
        <v>9738</v>
      </c>
      <c r="J332" t="s">
        <v>52</v>
      </c>
      <c r="K332">
        <v>65</v>
      </c>
      <c r="L332" t="str">
        <f>IF(Table1[[#This Row],[Age]]&lt;=20,"Teen",IF(Table1[[#This Row],[Age]]&gt;=21 &amp; Table1[[#This Row],[Age]]&lt;=50,"Adult","Senior"))</f>
        <v>Senior</v>
      </c>
      <c r="M332" t="s">
        <v>53</v>
      </c>
      <c r="N332" t="s">
        <v>54</v>
      </c>
      <c r="O332" t="s">
        <v>55</v>
      </c>
      <c r="P332" t="s">
        <v>47</v>
      </c>
      <c r="Q332" t="s">
        <v>175</v>
      </c>
      <c r="R332">
        <v>2</v>
      </c>
      <c r="S332">
        <v>1200</v>
      </c>
      <c r="T332">
        <v>25</v>
      </c>
      <c r="U332">
        <v>1800</v>
      </c>
      <c r="V332" t="str">
        <f>IF(Table1[[#This Row],[Sales]]&lt;=10000,"Low",IF(Table1[[#This Row],[Sales]]&gt;=10000 &amp; Table1[[#This Row],[Sales]]&lt;=25000,"Medium","High"))</f>
        <v>Low</v>
      </c>
      <c r="W332">
        <v>268.70999999999998</v>
      </c>
      <c r="X332">
        <f>Table1[[#This Row],[Profit]]/Table1[[#This Row],[Sales]]</f>
        <v>0.14928333333333332</v>
      </c>
      <c r="Y332" t="s">
        <v>58</v>
      </c>
      <c r="Z332" t="s">
        <v>59</v>
      </c>
      <c r="AA332">
        <v>3</v>
      </c>
      <c r="AB332" t="s">
        <v>42</v>
      </c>
    </row>
    <row r="333" spans="1:28" x14ac:dyDescent="0.35">
      <c r="A333" t="s">
        <v>9767</v>
      </c>
      <c r="B333" s="1">
        <v>46023</v>
      </c>
      <c r="C333" s="1" t="str">
        <f>TEXT(Table1[[#This Row],[Order_Date]],"yyyy")</f>
        <v>2026</v>
      </c>
      <c r="D333" s="3">
        <f>MONTH(Table1[[#This Row],[Order_Date]])</f>
        <v>1</v>
      </c>
      <c r="E333" t="str">
        <f>TEXT(Table1[[#This Row],[Order_Date]],"mmm")</f>
        <v>Jan</v>
      </c>
      <c r="F333" s="1">
        <v>46025</v>
      </c>
      <c r="G333">
        <f>(Table1[[#This Row],[Ship_Date]]-Table1[[#This Row],[Order_Date]])</f>
        <v>2</v>
      </c>
      <c r="H333" t="s">
        <v>9768</v>
      </c>
      <c r="I333" t="s">
        <v>9769</v>
      </c>
      <c r="J333" t="s">
        <v>52</v>
      </c>
      <c r="K333">
        <v>62</v>
      </c>
      <c r="L333" t="str">
        <f>IF(Table1[[#This Row],[Age]]&lt;=20,"Teen",IF(Table1[[#This Row],[Age]]&gt;=21 &amp; Table1[[#This Row],[Age]]&lt;=50,"Adult","Senior"))</f>
        <v>Senior</v>
      </c>
      <c r="M333" t="s">
        <v>25</v>
      </c>
      <c r="N333" t="s">
        <v>26</v>
      </c>
      <c r="O333" t="s">
        <v>27</v>
      </c>
      <c r="P333" t="s">
        <v>28</v>
      </c>
      <c r="Q333" t="s">
        <v>192</v>
      </c>
      <c r="R333">
        <v>6</v>
      </c>
      <c r="S333">
        <v>7000</v>
      </c>
      <c r="T333">
        <v>0</v>
      </c>
      <c r="U333">
        <v>42000</v>
      </c>
      <c r="V333" t="str">
        <f>IF(Table1[[#This Row],[Sales]]&lt;=10000,"Low",IF(Table1[[#This Row],[Sales]]&gt;=10000 &amp; Table1[[#This Row],[Sales]]&lt;=25000,"Medium","High"))</f>
        <v>High</v>
      </c>
      <c r="W333">
        <v>4204.6000000000004</v>
      </c>
      <c r="X333">
        <f>Table1[[#This Row],[Profit]]/Table1[[#This Row],[Sales]]</f>
        <v>0.10010952380952381</v>
      </c>
      <c r="Y333" t="s">
        <v>93</v>
      </c>
      <c r="Z333" t="s">
        <v>41</v>
      </c>
      <c r="AA333">
        <v>3</v>
      </c>
      <c r="AB333" t="s">
        <v>42</v>
      </c>
    </row>
    <row r="334" spans="1:28" x14ac:dyDescent="0.35">
      <c r="A334" t="s">
        <v>9801</v>
      </c>
      <c r="B334" s="1">
        <v>45679</v>
      </c>
      <c r="C334" s="1" t="str">
        <f>TEXT(Table1[[#This Row],[Order_Date]],"yyyy")</f>
        <v>2025</v>
      </c>
      <c r="D334" s="3">
        <f>MONTH(Table1[[#This Row],[Order_Date]])</f>
        <v>1</v>
      </c>
      <c r="E334" t="str">
        <f>TEXT(Table1[[#This Row],[Order_Date]],"mmm")</f>
        <v>Jan</v>
      </c>
      <c r="F334" s="1">
        <v>45682</v>
      </c>
      <c r="G334">
        <f>(Table1[[#This Row],[Ship_Date]]-Table1[[#This Row],[Order_Date]])</f>
        <v>3</v>
      </c>
      <c r="H334" t="s">
        <v>9802</v>
      </c>
      <c r="I334" t="s">
        <v>9803</v>
      </c>
      <c r="J334" t="s">
        <v>52</v>
      </c>
      <c r="K334">
        <v>61</v>
      </c>
      <c r="L334" t="str">
        <f>IF(Table1[[#This Row],[Age]]&lt;=20,"Teen",IF(Table1[[#This Row],[Age]]&gt;=21 &amp; Table1[[#This Row],[Age]]&lt;=50,"Adult","Senior"))</f>
        <v>Senior</v>
      </c>
      <c r="M334" t="s">
        <v>46</v>
      </c>
      <c r="N334" t="s">
        <v>46</v>
      </c>
      <c r="O334" t="s">
        <v>38</v>
      </c>
      <c r="P334" t="s">
        <v>39</v>
      </c>
      <c r="Q334" t="s">
        <v>151</v>
      </c>
      <c r="R334">
        <v>3</v>
      </c>
      <c r="S334">
        <v>900</v>
      </c>
      <c r="T334">
        <v>5</v>
      </c>
      <c r="U334">
        <v>2565</v>
      </c>
      <c r="V334" t="str">
        <f>IF(Table1[[#This Row],[Sales]]&lt;=10000,"Low",IF(Table1[[#This Row],[Sales]]&gt;=10000 &amp; Table1[[#This Row],[Sales]]&lt;=25000,"Medium","High"))</f>
        <v>Low</v>
      </c>
      <c r="W334">
        <v>638.98</v>
      </c>
      <c r="X334">
        <f>Table1[[#This Row],[Profit]]/Table1[[#This Row],[Sales]]</f>
        <v>0.24911500974658871</v>
      </c>
      <c r="Y334" t="s">
        <v>58</v>
      </c>
      <c r="Z334" t="s">
        <v>41</v>
      </c>
      <c r="AA334">
        <v>3</v>
      </c>
      <c r="AB334" t="s">
        <v>42</v>
      </c>
    </row>
    <row r="335" spans="1:28" x14ac:dyDescent="0.35">
      <c r="A335" t="s">
        <v>9807</v>
      </c>
      <c r="B335" s="1">
        <v>46046</v>
      </c>
      <c r="C335" s="1" t="str">
        <f>TEXT(Table1[[#This Row],[Order_Date]],"yyyy")</f>
        <v>2026</v>
      </c>
      <c r="D335" s="3">
        <f>MONTH(Table1[[#This Row],[Order_Date]])</f>
        <v>1</v>
      </c>
      <c r="E335" t="str">
        <f>TEXT(Table1[[#This Row],[Order_Date]],"mmm")</f>
        <v>Jan</v>
      </c>
      <c r="F335" s="1">
        <v>46052</v>
      </c>
      <c r="G335">
        <f>(Table1[[#This Row],[Ship_Date]]-Table1[[#This Row],[Order_Date]])</f>
        <v>6</v>
      </c>
      <c r="H335" t="s">
        <v>9808</v>
      </c>
      <c r="I335" t="s">
        <v>9809</v>
      </c>
      <c r="J335" t="s">
        <v>24</v>
      </c>
      <c r="K335">
        <v>65</v>
      </c>
      <c r="L335" t="str">
        <f>IF(Table1[[#This Row],[Age]]&lt;=20,"Teen",IF(Table1[[#This Row],[Age]]&gt;=21 &amp; Table1[[#This Row],[Age]]&lt;=50,"Adult","Senior"))</f>
        <v>Senior</v>
      </c>
      <c r="M335" t="s">
        <v>73</v>
      </c>
      <c r="N335" t="s">
        <v>26</v>
      </c>
      <c r="O335" t="s">
        <v>27</v>
      </c>
      <c r="P335" t="s">
        <v>74</v>
      </c>
      <c r="Q335" t="s">
        <v>196</v>
      </c>
      <c r="R335">
        <v>8</v>
      </c>
      <c r="S335">
        <v>25000</v>
      </c>
      <c r="T335">
        <v>15</v>
      </c>
      <c r="U335">
        <v>170000</v>
      </c>
      <c r="V335" t="str">
        <f>IF(Table1[[#This Row],[Sales]]&lt;=10000,"Low",IF(Table1[[#This Row],[Sales]]&gt;=10000 &amp; Table1[[#This Row],[Sales]]&lt;=25000,"Medium","High"))</f>
        <v>High</v>
      </c>
      <c r="W335">
        <v>29474.639999999999</v>
      </c>
      <c r="X335">
        <f>Table1[[#This Row],[Profit]]/Table1[[#This Row],[Sales]]</f>
        <v>0.17338023529411764</v>
      </c>
      <c r="Y335" t="s">
        <v>58</v>
      </c>
      <c r="Z335" t="s">
        <v>31</v>
      </c>
      <c r="AA335">
        <v>1</v>
      </c>
      <c r="AB335" t="s">
        <v>42</v>
      </c>
    </row>
    <row r="336" spans="1:28" x14ac:dyDescent="0.35">
      <c r="A336" t="s">
        <v>9838</v>
      </c>
      <c r="B336" s="1">
        <v>46039</v>
      </c>
      <c r="C336" s="1" t="str">
        <f>TEXT(Table1[[#This Row],[Order_Date]],"yyyy")</f>
        <v>2026</v>
      </c>
      <c r="D336" s="3">
        <f>MONTH(Table1[[#This Row],[Order_Date]])</f>
        <v>1</v>
      </c>
      <c r="E336" t="str">
        <f>TEXT(Table1[[#This Row],[Order_Date]],"mmm")</f>
        <v>Jan</v>
      </c>
      <c r="F336" s="1">
        <v>46045</v>
      </c>
      <c r="G336">
        <f>(Table1[[#This Row],[Ship_Date]]-Table1[[#This Row],[Order_Date]])</f>
        <v>6</v>
      </c>
      <c r="H336" t="s">
        <v>4749</v>
      </c>
      <c r="I336" t="s">
        <v>9839</v>
      </c>
      <c r="J336" t="s">
        <v>24</v>
      </c>
      <c r="K336">
        <v>18</v>
      </c>
      <c r="L336" t="str">
        <f>IF(Table1[[#This Row],[Age]]&lt;=20,"Teen",IF(Table1[[#This Row],[Age]]&gt;=21 &amp; Table1[[#This Row],[Age]]&lt;=50,"Adult","Senior"))</f>
        <v>Teen</v>
      </c>
      <c r="M336" t="s">
        <v>46</v>
      </c>
      <c r="N336" t="s">
        <v>46</v>
      </c>
      <c r="O336" t="s">
        <v>38</v>
      </c>
      <c r="P336" t="s">
        <v>74</v>
      </c>
      <c r="Q336" t="s">
        <v>196</v>
      </c>
      <c r="R336">
        <v>7</v>
      </c>
      <c r="S336">
        <v>25000</v>
      </c>
      <c r="T336">
        <v>10</v>
      </c>
      <c r="U336">
        <v>157500</v>
      </c>
      <c r="V336" t="str">
        <f>IF(Table1[[#This Row],[Sales]]&lt;=10000,"Low",IF(Table1[[#This Row],[Sales]]&gt;=10000 &amp; Table1[[#This Row],[Sales]]&lt;=25000,"Medium","High"))</f>
        <v>High</v>
      </c>
      <c r="W336">
        <v>55995.45</v>
      </c>
      <c r="X336">
        <f>Table1[[#This Row],[Profit]]/Table1[[#This Row],[Sales]]</f>
        <v>0.35552666666666666</v>
      </c>
      <c r="Y336" t="s">
        <v>30</v>
      </c>
      <c r="Z336" t="s">
        <v>31</v>
      </c>
      <c r="AA336">
        <v>5</v>
      </c>
      <c r="AB336" t="s">
        <v>42</v>
      </c>
    </row>
    <row r="337" spans="1:28" x14ac:dyDescent="0.35">
      <c r="A337" t="s">
        <v>9842</v>
      </c>
      <c r="B337" s="1">
        <v>46030</v>
      </c>
      <c r="C337" s="1" t="str">
        <f>TEXT(Table1[[#This Row],[Order_Date]],"yyyy")</f>
        <v>2026</v>
      </c>
      <c r="D337" s="3">
        <f>MONTH(Table1[[#This Row],[Order_Date]])</f>
        <v>1</v>
      </c>
      <c r="E337" t="str">
        <f>TEXT(Table1[[#This Row],[Order_Date]],"mmm")</f>
        <v>Jan</v>
      </c>
      <c r="F337" s="1">
        <v>46037</v>
      </c>
      <c r="G337">
        <f>(Table1[[#This Row],[Ship_Date]]-Table1[[#This Row],[Order_Date]])</f>
        <v>7</v>
      </c>
      <c r="H337" t="s">
        <v>9843</v>
      </c>
      <c r="I337" t="s">
        <v>9844</v>
      </c>
      <c r="J337" t="s">
        <v>24</v>
      </c>
      <c r="K337">
        <v>37</v>
      </c>
      <c r="L337" t="str">
        <f>IF(Table1[[#This Row],[Age]]&lt;=20,"Teen",IF(Table1[[#This Row],[Age]]&gt;=21 &amp; Table1[[#This Row],[Age]]&lt;=50,"Adult","Senior"))</f>
        <v>Senior</v>
      </c>
      <c r="M337" t="s">
        <v>101</v>
      </c>
      <c r="N337" t="s">
        <v>102</v>
      </c>
      <c r="O337" t="s">
        <v>27</v>
      </c>
      <c r="P337" t="s">
        <v>74</v>
      </c>
      <c r="Q337" t="s">
        <v>132</v>
      </c>
      <c r="R337">
        <v>6</v>
      </c>
      <c r="S337">
        <v>55000</v>
      </c>
      <c r="T337">
        <v>25</v>
      </c>
      <c r="U337">
        <v>247500</v>
      </c>
      <c r="V337" t="str">
        <f>IF(Table1[[#This Row],[Sales]]&lt;=10000,"Low",IF(Table1[[#This Row],[Sales]]&gt;=10000 &amp; Table1[[#This Row],[Sales]]&lt;=25000,"Medium","High"))</f>
        <v>High</v>
      </c>
      <c r="W337">
        <v>90375.08</v>
      </c>
      <c r="X337">
        <f>Table1[[#This Row],[Profit]]/Table1[[#This Row],[Sales]]</f>
        <v>0.36515183838383841</v>
      </c>
      <c r="Y337" t="s">
        <v>58</v>
      </c>
      <c r="Z337" t="s">
        <v>59</v>
      </c>
      <c r="AA337">
        <v>1</v>
      </c>
      <c r="AB337" t="s">
        <v>42</v>
      </c>
    </row>
    <row r="338" spans="1:28" x14ac:dyDescent="0.35">
      <c r="A338" t="s">
        <v>9908</v>
      </c>
      <c r="B338" s="1">
        <v>45682</v>
      </c>
      <c r="C338" s="1" t="str">
        <f>TEXT(Table1[[#This Row],[Order_Date]],"yyyy")</f>
        <v>2025</v>
      </c>
      <c r="D338" s="3">
        <f>MONTH(Table1[[#This Row],[Order_Date]])</f>
        <v>1</v>
      </c>
      <c r="E338" t="str">
        <f>TEXT(Table1[[#This Row],[Order_Date]],"mmm")</f>
        <v>Jan</v>
      </c>
      <c r="F338" s="1">
        <v>45688</v>
      </c>
      <c r="G338">
        <f>(Table1[[#This Row],[Ship_Date]]-Table1[[#This Row],[Order_Date]])</f>
        <v>6</v>
      </c>
      <c r="H338" t="s">
        <v>9909</v>
      </c>
      <c r="I338" t="s">
        <v>9910</v>
      </c>
      <c r="J338" t="s">
        <v>24</v>
      </c>
      <c r="K338">
        <v>42</v>
      </c>
      <c r="L338" t="str">
        <f>IF(Table1[[#This Row],[Age]]&lt;=20,"Teen",IF(Table1[[#This Row],[Age]]&gt;=21 &amp; Table1[[#This Row],[Age]]&lt;=50,"Adult","Senior"))</f>
        <v>Senior</v>
      </c>
      <c r="M338" t="s">
        <v>25</v>
      </c>
      <c r="N338" t="s">
        <v>26</v>
      </c>
      <c r="O338" t="s">
        <v>27</v>
      </c>
      <c r="P338" t="s">
        <v>39</v>
      </c>
      <c r="Q338" t="s">
        <v>253</v>
      </c>
      <c r="R338">
        <v>8</v>
      </c>
      <c r="S338">
        <v>1200</v>
      </c>
      <c r="T338">
        <v>10</v>
      </c>
      <c r="U338">
        <v>8640</v>
      </c>
      <c r="V338" t="str">
        <f>IF(Table1[[#This Row],[Sales]]&lt;=10000,"Low",IF(Table1[[#This Row],[Sales]]&gt;=10000 &amp; Table1[[#This Row],[Sales]]&lt;=25000,"Medium","High"))</f>
        <v>Low</v>
      </c>
      <c r="W338">
        <v>2001.57</v>
      </c>
      <c r="X338">
        <f>Table1[[#This Row],[Profit]]/Table1[[#This Row],[Sales]]</f>
        <v>0.23166319444444444</v>
      </c>
      <c r="Y338" t="s">
        <v>30</v>
      </c>
      <c r="Z338" t="s">
        <v>41</v>
      </c>
      <c r="AA338">
        <v>1</v>
      </c>
      <c r="AB338" t="s">
        <v>42</v>
      </c>
    </row>
    <row r="339" spans="1:28" x14ac:dyDescent="0.35">
      <c r="A339" t="s">
        <v>9925</v>
      </c>
      <c r="B339" s="1">
        <v>45661</v>
      </c>
      <c r="C339" s="1" t="str">
        <f>TEXT(Table1[[#This Row],[Order_Date]],"yyyy")</f>
        <v>2025</v>
      </c>
      <c r="D339" s="3">
        <f>MONTH(Table1[[#This Row],[Order_Date]])</f>
        <v>1</v>
      </c>
      <c r="E339" t="str">
        <f>TEXT(Table1[[#This Row],[Order_Date]],"mmm")</f>
        <v>Jan</v>
      </c>
      <c r="F339" s="1">
        <v>45662</v>
      </c>
      <c r="G339">
        <f>(Table1[[#This Row],[Ship_Date]]-Table1[[#This Row],[Order_Date]])</f>
        <v>1</v>
      </c>
      <c r="H339" t="s">
        <v>9926</v>
      </c>
      <c r="I339" t="s">
        <v>9927</v>
      </c>
      <c r="J339" t="s">
        <v>24</v>
      </c>
      <c r="K339">
        <v>26</v>
      </c>
      <c r="L339" t="str">
        <f>IF(Table1[[#This Row],[Age]]&lt;=20,"Teen",IF(Table1[[#This Row],[Age]]&gt;=21 &amp; Table1[[#This Row],[Age]]&lt;=50,"Adult","Senior"))</f>
        <v>Senior</v>
      </c>
      <c r="M339" t="s">
        <v>116</v>
      </c>
      <c r="N339" t="s">
        <v>117</v>
      </c>
      <c r="O339" t="s">
        <v>86</v>
      </c>
      <c r="P339" t="s">
        <v>74</v>
      </c>
      <c r="Q339" t="s">
        <v>109</v>
      </c>
      <c r="R339">
        <v>5</v>
      </c>
      <c r="S339">
        <v>40000</v>
      </c>
      <c r="T339">
        <v>25</v>
      </c>
      <c r="U339">
        <v>150000</v>
      </c>
      <c r="V339" t="str">
        <f>IF(Table1[[#This Row],[Sales]]&lt;=10000,"Low",IF(Table1[[#This Row],[Sales]]&gt;=10000 &amp; Table1[[#This Row],[Sales]]&lt;=25000,"Medium","High"))</f>
        <v>High</v>
      </c>
      <c r="W339">
        <v>18936.07</v>
      </c>
      <c r="X339">
        <f>Table1[[#This Row],[Profit]]/Table1[[#This Row],[Sales]]</f>
        <v>0.12624046666666666</v>
      </c>
      <c r="Y339" t="s">
        <v>30</v>
      </c>
      <c r="Z339" t="s">
        <v>31</v>
      </c>
      <c r="AA339">
        <v>3</v>
      </c>
      <c r="AB339" t="s">
        <v>42</v>
      </c>
    </row>
    <row r="340" spans="1:28" x14ac:dyDescent="0.35">
      <c r="A340" t="s">
        <v>10018</v>
      </c>
      <c r="B340" s="1">
        <v>45662</v>
      </c>
      <c r="C340" s="1" t="str">
        <f>TEXT(Table1[[#This Row],[Order_Date]],"yyyy")</f>
        <v>2025</v>
      </c>
      <c r="D340" s="3">
        <f>MONTH(Table1[[#This Row],[Order_Date]])</f>
        <v>1</v>
      </c>
      <c r="E340" t="str">
        <f>TEXT(Table1[[#This Row],[Order_Date]],"mmm")</f>
        <v>Jan</v>
      </c>
      <c r="F340" s="1">
        <v>45664</v>
      </c>
      <c r="G340">
        <f>(Table1[[#This Row],[Ship_Date]]-Table1[[#This Row],[Order_Date]])</f>
        <v>2</v>
      </c>
      <c r="H340" t="s">
        <v>7333</v>
      </c>
      <c r="I340" t="s">
        <v>871</v>
      </c>
      <c r="J340" t="s">
        <v>52</v>
      </c>
      <c r="K340">
        <v>29</v>
      </c>
      <c r="L340" t="str">
        <f>IF(Table1[[#This Row],[Age]]&lt;=20,"Teen",IF(Table1[[#This Row],[Age]]&gt;=21 &amp; Table1[[#This Row],[Age]]&lt;=50,"Adult","Senior"))</f>
        <v>Senior</v>
      </c>
      <c r="M340" t="s">
        <v>53</v>
      </c>
      <c r="N340" t="s">
        <v>54</v>
      </c>
      <c r="O340" t="s">
        <v>55</v>
      </c>
      <c r="P340" t="s">
        <v>28</v>
      </c>
      <c r="Q340" t="s">
        <v>65</v>
      </c>
      <c r="R340">
        <v>8</v>
      </c>
      <c r="S340">
        <v>30000</v>
      </c>
      <c r="T340">
        <v>25</v>
      </c>
      <c r="U340">
        <v>180000</v>
      </c>
      <c r="V340" t="str">
        <f>IF(Table1[[#This Row],[Sales]]&lt;=10000,"Low",IF(Table1[[#This Row],[Sales]]&gt;=10000 &amp; Table1[[#This Row],[Sales]]&lt;=25000,"Medium","High"))</f>
        <v>High</v>
      </c>
      <c r="W340">
        <v>22369.040000000001</v>
      </c>
      <c r="X340">
        <f>Table1[[#This Row],[Profit]]/Table1[[#This Row],[Sales]]</f>
        <v>0.12427244444444445</v>
      </c>
      <c r="Y340" t="s">
        <v>93</v>
      </c>
      <c r="Z340" t="s">
        <v>31</v>
      </c>
      <c r="AA340">
        <v>2</v>
      </c>
      <c r="AB340" t="s">
        <v>32</v>
      </c>
    </row>
    <row r="341" spans="1:28" x14ac:dyDescent="0.35">
      <c r="A341" t="s">
        <v>10089</v>
      </c>
      <c r="B341" s="1">
        <v>46036</v>
      </c>
      <c r="C341" s="1" t="str">
        <f>TEXT(Table1[[#This Row],[Order_Date]],"yyyy")</f>
        <v>2026</v>
      </c>
      <c r="D341" s="3">
        <f>MONTH(Table1[[#This Row],[Order_Date]])</f>
        <v>1</v>
      </c>
      <c r="E341" t="str">
        <f>TEXT(Table1[[#This Row],[Order_Date]],"mmm")</f>
        <v>Jan</v>
      </c>
      <c r="F341" s="1">
        <v>46037</v>
      </c>
      <c r="G341">
        <f>(Table1[[#This Row],[Ship_Date]]-Table1[[#This Row],[Order_Date]])</f>
        <v>1</v>
      </c>
      <c r="H341" t="s">
        <v>5294</v>
      </c>
      <c r="I341" t="s">
        <v>10090</v>
      </c>
      <c r="J341" t="s">
        <v>52</v>
      </c>
      <c r="K341">
        <v>31</v>
      </c>
      <c r="L341" t="str">
        <f>IF(Table1[[#This Row],[Age]]&lt;=20,"Teen",IF(Table1[[#This Row],[Age]]&gt;=21 &amp; Table1[[#This Row],[Age]]&lt;=50,"Adult","Senior"))</f>
        <v>Senior</v>
      </c>
      <c r="M341" t="s">
        <v>79</v>
      </c>
      <c r="N341" t="s">
        <v>80</v>
      </c>
      <c r="O341" t="s">
        <v>38</v>
      </c>
      <c r="P341" t="s">
        <v>56</v>
      </c>
      <c r="Q341" t="s">
        <v>57</v>
      </c>
      <c r="R341">
        <v>4</v>
      </c>
      <c r="S341">
        <v>60</v>
      </c>
      <c r="T341">
        <v>5</v>
      </c>
      <c r="U341">
        <v>228</v>
      </c>
      <c r="V341" t="str">
        <f>IF(Table1[[#This Row],[Sales]]&lt;=10000,"Low",IF(Table1[[#This Row],[Sales]]&gt;=10000 &amp; Table1[[#This Row],[Sales]]&lt;=25000,"Medium","High"))</f>
        <v>Low</v>
      </c>
      <c r="W341">
        <v>44.33</v>
      </c>
      <c r="X341">
        <f>Table1[[#This Row],[Profit]]/Table1[[#This Row],[Sales]]</f>
        <v>0.19442982456140351</v>
      </c>
      <c r="Y341" t="s">
        <v>58</v>
      </c>
      <c r="Z341" t="s">
        <v>31</v>
      </c>
      <c r="AA341">
        <v>4</v>
      </c>
      <c r="AB341" t="s">
        <v>42</v>
      </c>
    </row>
    <row r="342" spans="1:28" x14ac:dyDescent="0.35">
      <c r="A342" t="s">
        <v>10118</v>
      </c>
      <c r="B342" s="1">
        <v>46048</v>
      </c>
      <c r="C342" s="1" t="str">
        <f>TEXT(Table1[[#This Row],[Order_Date]],"yyyy")</f>
        <v>2026</v>
      </c>
      <c r="D342" s="3">
        <f>MONTH(Table1[[#This Row],[Order_Date]])</f>
        <v>1</v>
      </c>
      <c r="E342" t="str">
        <f>TEXT(Table1[[#This Row],[Order_Date]],"mmm")</f>
        <v>Jan</v>
      </c>
      <c r="F342" s="1">
        <v>46050</v>
      </c>
      <c r="G342">
        <f>(Table1[[#This Row],[Ship_Date]]-Table1[[#This Row],[Order_Date]])</f>
        <v>2</v>
      </c>
      <c r="H342" t="s">
        <v>4577</v>
      </c>
      <c r="I342" t="s">
        <v>10119</v>
      </c>
      <c r="J342" t="s">
        <v>24</v>
      </c>
      <c r="K342">
        <v>57</v>
      </c>
      <c r="L342" t="str">
        <f>IF(Table1[[#This Row],[Age]]&lt;=20,"Teen",IF(Table1[[#This Row],[Age]]&gt;=21 &amp; Table1[[#This Row],[Age]]&lt;=50,"Adult","Senior"))</f>
        <v>Senior</v>
      </c>
      <c r="M342" t="s">
        <v>25</v>
      </c>
      <c r="N342" t="s">
        <v>26</v>
      </c>
      <c r="O342" t="s">
        <v>27</v>
      </c>
      <c r="P342" t="s">
        <v>56</v>
      </c>
      <c r="Q342" t="s">
        <v>97</v>
      </c>
      <c r="R342">
        <v>2</v>
      </c>
      <c r="S342">
        <v>1500</v>
      </c>
      <c r="T342">
        <v>10</v>
      </c>
      <c r="U342">
        <v>2700</v>
      </c>
      <c r="V342" t="str">
        <f>IF(Table1[[#This Row],[Sales]]&lt;=10000,"Low",IF(Table1[[#This Row],[Sales]]&gt;=10000 &amp; Table1[[#This Row],[Sales]]&lt;=25000,"Medium","High"))</f>
        <v>Low</v>
      </c>
      <c r="W342">
        <v>550.69000000000005</v>
      </c>
      <c r="X342">
        <f>Table1[[#This Row],[Profit]]/Table1[[#This Row],[Sales]]</f>
        <v>0.20395925925925928</v>
      </c>
      <c r="Y342" t="s">
        <v>93</v>
      </c>
      <c r="Z342" t="s">
        <v>59</v>
      </c>
      <c r="AA342">
        <v>1</v>
      </c>
      <c r="AB342" t="s">
        <v>42</v>
      </c>
    </row>
    <row r="343" spans="1:28" x14ac:dyDescent="0.35">
      <c r="A343" t="s">
        <v>10165</v>
      </c>
      <c r="B343" s="1">
        <v>45667</v>
      </c>
      <c r="C343" s="1" t="str">
        <f>TEXT(Table1[[#This Row],[Order_Date]],"yyyy")</f>
        <v>2025</v>
      </c>
      <c r="D343" s="3">
        <f>MONTH(Table1[[#This Row],[Order_Date]])</f>
        <v>1</v>
      </c>
      <c r="E343" t="str">
        <f>TEXT(Table1[[#This Row],[Order_Date]],"mmm")</f>
        <v>Jan</v>
      </c>
      <c r="F343" s="1">
        <v>45671</v>
      </c>
      <c r="G343">
        <f>(Table1[[#This Row],[Ship_Date]]-Table1[[#This Row],[Order_Date]])</f>
        <v>4</v>
      </c>
      <c r="H343" t="s">
        <v>279</v>
      </c>
      <c r="I343" t="s">
        <v>10166</v>
      </c>
      <c r="J343" t="s">
        <v>52</v>
      </c>
      <c r="K343">
        <v>29</v>
      </c>
      <c r="L343" t="str">
        <f>IF(Table1[[#This Row],[Age]]&lt;=20,"Teen",IF(Table1[[#This Row],[Age]]&gt;=21 &amp; Table1[[#This Row],[Age]]&lt;=50,"Adult","Senior"))</f>
        <v>Senior</v>
      </c>
      <c r="M343" t="s">
        <v>25</v>
      </c>
      <c r="N343" t="s">
        <v>26</v>
      </c>
      <c r="O343" t="s">
        <v>27</v>
      </c>
      <c r="P343" t="s">
        <v>74</v>
      </c>
      <c r="Q343" t="s">
        <v>132</v>
      </c>
      <c r="R343">
        <v>4</v>
      </c>
      <c r="S343">
        <v>55000</v>
      </c>
      <c r="T343">
        <v>0</v>
      </c>
      <c r="U343">
        <v>220000</v>
      </c>
      <c r="V343" t="str">
        <f>IF(Table1[[#This Row],[Sales]]&lt;=10000,"Low",IF(Table1[[#This Row],[Sales]]&gt;=10000 &amp; Table1[[#This Row],[Sales]]&lt;=25000,"Medium","High"))</f>
        <v>High</v>
      </c>
      <c r="W343">
        <v>83808.210000000006</v>
      </c>
      <c r="X343">
        <f>Table1[[#This Row],[Profit]]/Table1[[#This Row],[Sales]]</f>
        <v>0.3809464090909091</v>
      </c>
      <c r="Y343" t="s">
        <v>58</v>
      </c>
      <c r="Z343" t="s">
        <v>59</v>
      </c>
      <c r="AA343">
        <v>3</v>
      </c>
      <c r="AB343" t="s">
        <v>32</v>
      </c>
    </row>
    <row r="344" spans="1:28" x14ac:dyDescent="0.35">
      <c r="A344" t="s">
        <v>10225</v>
      </c>
      <c r="B344" s="1">
        <v>46039</v>
      </c>
      <c r="C344" s="1" t="str">
        <f>TEXT(Table1[[#This Row],[Order_Date]],"yyyy")</f>
        <v>2026</v>
      </c>
      <c r="D344" s="3">
        <f>MONTH(Table1[[#This Row],[Order_Date]])</f>
        <v>1</v>
      </c>
      <c r="E344" t="str">
        <f>TEXT(Table1[[#This Row],[Order_Date]],"mmm")</f>
        <v>Jan</v>
      </c>
      <c r="F344" s="1">
        <v>46040</v>
      </c>
      <c r="G344">
        <f>(Table1[[#This Row],[Ship_Date]]-Table1[[#This Row],[Order_Date]])</f>
        <v>1</v>
      </c>
      <c r="H344" t="s">
        <v>10226</v>
      </c>
      <c r="I344" t="s">
        <v>10227</v>
      </c>
      <c r="J344" t="s">
        <v>52</v>
      </c>
      <c r="K344">
        <v>22</v>
      </c>
      <c r="L344" t="str">
        <f>IF(Table1[[#This Row],[Age]]&lt;=20,"Teen",IF(Table1[[#This Row],[Age]]&gt;=21 &amp; Table1[[#This Row],[Age]]&lt;=50,"Adult","Senior"))</f>
        <v>Senior</v>
      </c>
      <c r="M344" t="s">
        <v>84</v>
      </c>
      <c r="N344" t="s">
        <v>85</v>
      </c>
      <c r="O344" t="s">
        <v>86</v>
      </c>
      <c r="P344" t="s">
        <v>28</v>
      </c>
      <c r="Q344" t="s">
        <v>65</v>
      </c>
      <c r="R344">
        <v>3</v>
      </c>
      <c r="S344">
        <v>30000</v>
      </c>
      <c r="T344">
        <v>20</v>
      </c>
      <c r="U344">
        <v>72000</v>
      </c>
      <c r="V344" t="str">
        <f>IF(Table1[[#This Row],[Sales]]&lt;=10000,"Low",IF(Table1[[#This Row],[Sales]]&gt;=10000 &amp; Table1[[#This Row],[Sales]]&lt;=25000,"Medium","High"))</f>
        <v>High</v>
      </c>
      <c r="W344">
        <v>19076.810000000001</v>
      </c>
      <c r="X344">
        <f>Table1[[#This Row],[Profit]]/Table1[[#This Row],[Sales]]</f>
        <v>0.26495569444444445</v>
      </c>
      <c r="Y344" t="s">
        <v>93</v>
      </c>
      <c r="Z344" t="s">
        <v>41</v>
      </c>
      <c r="AA344">
        <v>5</v>
      </c>
      <c r="AB344" t="s">
        <v>42</v>
      </c>
    </row>
    <row r="345" spans="1:28" x14ac:dyDescent="0.35">
      <c r="A345" t="s">
        <v>10231</v>
      </c>
      <c r="B345" s="1">
        <v>45681</v>
      </c>
      <c r="C345" s="1" t="str">
        <f>TEXT(Table1[[#This Row],[Order_Date]],"yyyy")</f>
        <v>2025</v>
      </c>
      <c r="D345" s="3">
        <f>MONTH(Table1[[#This Row],[Order_Date]])</f>
        <v>1</v>
      </c>
      <c r="E345" t="str">
        <f>TEXT(Table1[[#This Row],[Order_Date]],"mmm")</f>
        <v>Jan</v>
      </c>
      <c r="F345" s="1">
        <v>45685</v>
      </c>
      <c r="G345">
        <f>(Table1[[#This Row],[Ship_Date]]-Table1[[#This Row],[Order_Date]])</f>
        <v>4</v>
      </c>
      <c r="H345" t="s">
        <v>10232</v>
      </c>
      <c r="I345" t="s">
        <v>10233</v>
      </c>
      <c r="J345" t="s">
        <v>24</v>
      </c>
      <c r="K345">
        <v>44</v>
      </c>
      <c r="L345" t="str">
        <f>IF(Table1[[#This Row],[Age]]&lt;=20,"Teen",IF(Table1[[#This Row],[Age]]&gt;=21 &amp; Table1[[#This Row],[Age]]&lt;=50,"Adult","Senior"))</f>
        <v>Senior</v>
      </c>
      <c r="M345" t="s">
        <v>36</v>
      </c>
      <c r="N345" t="s">
        <v>37</v>
      </c>
      <c r="O345" t="s">
        <v>38</v>
      </c>
      <c r="P345" t="s">
        <v>74</v>
      </c>
      <c r="Q345" t="s">
        <v>231</v>
      </c>
      <c r="R345">
        <v>6</v>
      </c>
      <c r="S345">
        <v>18000</v>
      </c>
      <c r="T345">
        <v>20</v>
      </c>
      <c r="U345">
        <v>86400</v>
      </c>
      <c r="V345" t="str">
        <f>IF(Table1[[#This Row],[Sales]]&lt;=10000,"Low",IF(Table1[[#This Row],[Sales]]&gt;=10000 &amp; Table1[[#This Row],[Sales]]&lt;=25000,"Medium","High"))</f>
        <v>High</v>
      </c>
      <c r="W345">
        <v>18850.689999999999</v>
      </c>
      <c r="X345">
        <f>Table1[[#This Row],[Profit]]/Table1[[#This Row],[Sales]]</f>
        <v>0.21817928240740739</v>
      </c>
      <c r="Y345" t="s">
        <v>30</v>
      </c>
      <c r="Z345" t="s">
        <v>31</v>
      </c>
      <c r="AA345">
        <v>3</v>
      </c>
      <c r="AB345" t="s">
        <v>42</v>
      </c>
    </row>
    <row r="346" spans="1:28" x14ac:dyDescent="0.35">
      <c r="A346" t="s">
        <v>10304</v>
      </c>
      <c r="B346" s="1">
        <v>46034</v>
      </c>
      <c r="C346" s="1" t="str">
        <f>TEXT(Table1[[#This Row],[Order_Date]],"yyyy")</f>
        <v>2026</v>
      </c>
      <c r="D346" s="3">
        <f>MONTH(Table1[[#This Row],[Order_Date]])</f>
        <v>1</v>
      </c>
      <c r="E346" t="str">
        <f>TEXT(Table1[[#This Row],[Order_Date]],"mmm")</f>
        <v>Jan</v>
      </c>
      <c r="F346" s="1">
        <v>46037</v>
      </c>
      <c r="G346">
        <f>(Table1[[#This Row],[Ship_Date]]-Table1[[#This Row],[Order_Date]])</f>
        <v>3</v>
      </c>
      <c r="H346" t="s">
        <v>10305</v>
      </c>
      <c r="I346" t="s">
        <v>10306</v>
      </c>
      <c r="J346" t="s">
        <v>24</v>
      </c>
      <c r="K346">
        <v>59</v>
      </c>
      <c r="L346" t="str">
        <f>IF(Table1[[#This Row],[Age]]&lt;=20,"Teen",IF(Table1[[#This Row],[Age]]&gt;=21 &amp; Table1[[#This Row],[Age]]&lt;=50,"Adult","Senior"))</f>
        <v>Senior</v>
      </c>
      <c r="M346" t="s">
        <v>36</v>
      </c>
      <c r="N346" t="s">
        <v>37</v>
      </c>
      <c r="O346" t="s">
        <v>38</v>
      </c>
      <c r="P346" t="s">
        <v>74</v>
      </c>
      <c r="Q346" t="s">
        <v>75</v>
      </c>
      <c r="R346">
        <v>7</v>
      </c>
      <c r="S346">
        <v>2000</v>
      </c>
      <c r="T346">
        <v>25</v>
      </c>
      <c r="U346">
        <v>10500</v>
      </c>
      <c r="V346" t="str">
        <f>IF(Table1[[#This Row],[Sales]]&lt;=10000,"Low",IF(Table1[[#This Row],[Sales]]&gt;=10000 &amp; Table1[[#This Row],[Sales]]&lt;=25000,"Medium","High"))</f>
        <v>High</v>
      </c>
      <c r="W346">
        <v>3633.06</v>
      </c>
      <c r="X346">
        <f>Table1[[#This Row],[Profit]]/Table1[[#This Row],[Sales]]</f>
        <v>0.34600571428571431</v>
      </c>
      <c r="Y346" t="s">
        <v>93</v>
      </c>
      <c r="Z346" t="s">
        <v>59</v>
      </c>
      <c r="AA346">
        <v>1</v>
      </c>
      <c r="AB346" t="s">
        <v>42</v>
      </c>
    </row>
    <row r="347" spans="1:28" x14ac:dyDescent="0.35">
      <c r="A347" t="s">
        <v>10342</v>
      </c>
      <c r="B347" s="1">
        <v>45666</v>
      </c>
      <c r="C347" s="1" t="str">
        <f>TEXT(Table1[[#This Row],[Order_Date]],"yyyy")</f>
        <v>2025</v>
      </c>
      <c r="D347" s="3">
        <f>MONTH(Table1[[#This Row],[Order_Date]])</f>
        <v>1</v>
      </c>
      <c r="E347" t="str">
        <f>TEXT(Table1[[#This Row],[Order_Date]],"mmm")</f>
        <v>Jan</v>
      </c>
      <c r="F347" s="1">
        <v>45670</v>
      </c>
      <c r="G347">
        <f>(Table1[[#This Row],[Ship_Date]]-Table1[[#This Row],[Order_Date]])</f>
        <v>4</v>
      </c>
      <c r="H347" t="s">
        <v>4409</v>
      </c>
      <c r="I347" t="s">
        <v>10343</v>
      </c>
      <c r="J347" t="s">
        <v>52</v>
      </c>
      <c r="K347">
        <v>31</v>
      </c>
      <c r="L347" t="str">
        <f>IF(Table1[[#This Row],[Age]]&lt;=20,"Teen",IF(Table1[[#This Row],[Age]]&gt;=21 &amp; Table1[[#This Row],[Age]]&lt;=50,"Adult","Senior"))</f>
        <v>Senior</v>
      </c>
      <c r="M347" t="s">
        <v>36</v>
      </c>
      <c r="N347" t="s">
        <v>37</v>
      </c>
      <c r="O347" t="s">
        <v>38</v>
      </c>
      <c r="P347" t="s">
        <v>47</v>
      </c>
      <c r="Q347" t="s">
        <v>164</v>
      </c>
      <c r="R347">
        <v>2</v>
      </c>
      <c r="S347">
        <v>1800</v>
      </c>
      <c r="T347">
        <v>25</v>
      </c>
      <c r="U347">
        <v>2700</v>
      </c>
      <c r="V347" t="str">
        <f>IF(Table1[[#This Row],[Sales]]&lt;=10000,"Low",IF(Table1[[#This Row],[Sales]]&gt;=10000 &amp; Table1[[#This Row],[Sales]]&lt;=25000,"Medium","High"))</f>
        <v>Low</v>
      </c>
      <c r="W347">
        <v>340.16</v>
      </c>
      <c r="X347">
        <f>Table1[[#This Row],[Profit]]/Table1[[#This Row],[Sales]]</f>
        <v>0.1259851851851852</v>
      </c>
      <c r="Y347" t="s">
        <v>30</v>
      </c>
      <c r="Z347" t="s">
        <v>59</v>
      </c>
      <c r="AA347">
        <v>3</v>
      </c>
      <c r="AB347" t="s">
        <v>42</v>
      </c>
    </row>
    <row r="348" spans="1:28" x14ac:dyDescent="0.35">
      <c r="A348" t="s">
        <v>10346</v>
      </c>
      <c r="B348" s="1">
        <v>46042</v>
      </c>
      <c r="C348" s="1" t="str">
        <f>TEXT(Table1[[#This Row],[Order_Date]],"yyyy")</f>
        <v>2026</v>
      </c>
      <c r="D348" s="3">
        <f>MONTH(Table1[[#This Row],[Order_Date]])</f>
        <v>1</v>
      </c>
      <c r="E348" t="str">
        <f>TEXT(Table1[[#This Row],[Order_Date]],"mmm")</f>
        <v>Jan</v>
      </c>
      <c r="F348" s="1">
        <v>46044</v>
      </c>
      <c r="G348">
        <f>(Table1[[#This Row],[Ship_Date]]-Table1[[#This Row],[Order_Date]])</f>
        <v>2</v>
      </c>
      <c r="H348" t="s">
        <v>10347</v>
      </c>
      <c r="I348" t="s">
        <v>10348</v>
      </c>
      <c r="J348" t="s">
        <v>24</v>
      </c>
      <c r="K348">
        <v>49</v>
      </c>
      <c r="L348" t="str">
        <f>IF(Table1[[#This Row],[Age]]&lt;=20,"Teen",IF(Table1[[#This Row],[Age]]&gt;=21 &amp; Table1[[#This Row],[Age]]&lt;=50,"Adult","Senior"))</f>
        <v>Senior</v>
      </c>
      <c r="M348" t="s">
        <v>116</v>
      </c>
      <c r="N348" t="s">
        <v>117</v>
      </c>
      <c r="O348" t="s">
        <v>86</v>
      </c>
      <c r="P348" t="s">
        <v>28</v>
      </c>
      <c r="Q348" t="s">
        <v>103</v>
      </c>
      <c r="R348">
        <v>2</v>
      </c>
      <c r="S348">
        <v>25000</v>
      </c>
      <c r="T348">
        <v>20</v>
      </c>
      <c r="U348">
        <v>40000</v>
      </c>
      <c r="V348" t="str">
        <f>IF(Table1[[#This Row],[Sales]]&lt;=10000,"Low",IF(Table1[[#This Row],[Sales]]&gt;=10000 &amp; Table1[[#This Row],[Sales]]&lt;=25000,"Medium","High"))</f>
        <v>High</v>
      </c>
      <c r="W348">
        <v>8665.1299999999992</v>
      </c>
      <c r="X348">
        <f>Table1[[#This Row],[Profit]]/Table1[[#This Row],[Sales]]</f>
        <v>0.21662824999999997</v>
      </c>
      <c r="Y348" t="s">
        <v>30</v>
      </c>
      <c r="Z348" t="s">
        <v>59</v>
      </c>
      <c r="AA348">
        <v>1</v>
      </c>
      <c r="AB348" t="s">
        <v>42</v>
      </c>
    </row>
    <row r="349" spans="1:28" x14ac:dyDescent="0.35">
      <c r="A349" t="s">
        <v>10354</v>
      </c>
      <c r="B349" s="1">
        <v>46053</v>
      </c>
      <c r="C349" s="1" t="str">
        <f>TEXT(Table1[[#This Row],[Order_Date]],"yyyy")</f>
        <v>2026</v>
      </c>
      <c r="D349" s="3">
        <f>MONTH(Table1[[#This Row],[Order_Date]])</f>
        <v>1</v>
      </c>
      <c r="E349" t="str">
        <f>TEXT(Table1[[#This Row],[Order_Date]],"mmm")</f>
        <v>Jan</v>
      </c>
      <c r="F349" s="1">
        <v>46055</v>
      </c>
      <c r="G349">
        <f>(Table1[[#This Row],[Ship_Date]]-Table1[[#This Row],[Order_Date]])</f>
        <v>2</v>
      </c>
      <c r="H349" t="s">
        <v>10355</v>
      </c>
      <c r="I349" t="s">
        <v>10356</v>
      </c>
      <c r="J349" t="s">
        <v>24</v>
      </c>
      <c r="K349">
        <v>33</v>
      </c>
      <c r="L349" t="str">
        <f>IF(Table1[[#This Row],[Age]]&lt;=20,"Teen",IF(Table1[[#This Row],[Age]]&gt;=21 &amp; Table1[[#This Row],[Age]]&lt;=50,"Adult","Senior"))</f>
        <v>Senior</v>
      </c>
      <c r="M349" t="s">
        <v>46</v>
      </c>
      <c r="N349" t="s">
        <v>46</v>
      </c>
      <c r="O349" t="s">
        <v>38</v>
      </c>
      <c r="P349" t="s">
        <v>28</v>
      </c>
      <c r="Q349" t="s">
        <v>311</v>
      </c>
      <c r="R349">
        <v>5</v>
      </c>
      <c r="S349">
        <v>5000</v>
      </c>
      <c r="T349">
        <v>25</v>
      </c>
      <c r="U349">
        <v>18750</v>
      </c>
      <c r="V349" t="str">
        <f>IF(Table1[[#This Row],[Sales]]&lt;=10000,"Low",IF(Table1[[#This Row],[Sales]]&gt;=10000 &amp; Table1[[#This Row],[Sales]]&lt;=25000,"Medium","High"))</f>
        <v>High</v>
      </c>
      <c r="W349">
        <v>4095.85</v>
      </c>
      <c r="X349">
        <f>Table1[[#This Row],[Profit]]/Table1[[#This Row],[Sales]]</f>
        <v>0.21844533333333332</v>
      </c>
      <c r="Y349" t="s">
        <v>93</v>
      </c>
      <c r="Z349" t="s">
        <v>31</v>
      </c>
      <c r="AA349">
        <v>4</v>
      </c>
      <c r="AB349" t="s">
        <v>42</v>
      </c>
    </row>
    <row r="350" spans="1:28" x14ac:dyDescent="0.35">
      <c r="A350" t="s">
        <v>10410</v>
      </c>
      <c r="B350" s="1">
        <v>46035</v>
      </c>
      <c r="C350" s="1" t="str">
        <f>TEXT(Table1[[#This Row],[Order_Date]],"yyyy")</f>
        <v>2026</v>
      </c>
      <c r="D350" s="3">
        <f>MONTH(Table1[[#This Row],[Order_Date]])</f>
        <v>1</v>
      </c>
      <c r="E350" t="str">
        <f>TEXT(Table1[[#This Row],[Order_Date]],"mmm")</f>
        <v>Jan</v>
      </c>
      <c r="F350" s="1">
        <v>46038</v>
      </c>
      <c r="G350">
        <f>(Table1[[#This Row],[Ship_Date]]-Table1[[#This Row],[Order_Date]])</f>
        <v>3</v>
      </c>
      <c r="H350" t="s">
        <v>2566</v>
      </c>
      <c r="I350" t="s">
        <v>10411</v>
      </c>
      <c r="J350" t="s">
        <v>24</v>
      </c>
      <c r="K350">
        <v>44</v>
      </c>
      <c r="L350" t="str">
        <f>IF(Table1[[#This Row],[Age]]&lt;=20,"Teen",IF(Table1[[#This Row],[Age]]&gt;=21 &amp; Table1[[#This Row],[Age]]&lt;=50,"Adult","Senior"))</f>
        <v>Senior</v>
      </c>
      <c r="M350" t="s">
        <v>36</v>
      </c>
      <c r="N350" t="s">
        <v>37</v>
      </c>
      <c r="O350" t="s">
        <v>38</v>
      </c>
      <c r="P350" t="s">
        <v>39</v>
      </c>
      <c r="Q350" t="s">
        <v>118</v>
      </c>
      <c r="R350">
        <v>1</v>
      </c>
      <c r="S350">
        <v>4000</v>
      </c>
      <c r="T350">
        <v>15</v>
      </c>
      <c r="U350">
        <v>3400</v>
      </c>
      <c r="V350" t="str">
        <f>IF(Table1[[#This Row],[Sales]]&lt;=10000,"Low",IF(Table1[[#This Row],[Sales]]&gt;=10000 &amp; Table1[[#This Row],[Sales]]&lt;=25000,"Medium","High"))</f>
        <v>Low</v>
      </c>
      <c r="W350">
        <v>1101.92</v>
      </c>
      <c r="X350">
        <f>Table1[[#This Row],[Profit]]/Table1[[#This Row],[Sales]]</f>
        <v>0.32409411764705887</v>
      </c>
      <c r="Y350" t="s">
        <v>58</v>
      </c>
      <c r="Z350" t="s">
        <v>59</v>
      </c>
      <c r="AA350">
        <v>4</v>
      </c>
      <c r="AB350" t="s">
        <v>42</v>
      </c>
    </row>
    <row r="351" spans="1:28" x14ac:dyDescent="0.35">
      <c r="A351" t="s">
        <v>10456</v>
      </c>
      <c r="B351" s="1">
        <v>45660</v>
      </c>
      <c r="C351" s="1" t="str">
        <f>TEXT(Table1[[#This Row],[Order_Date]],"yyyy")</f>
        <v>2025</v>
      </c>
      <c r="D351" s="3">
        <f>MONTH(Table1[[#This Row],[Order_Date]])</f>
        <v>1</v>
      </c>
      <c r="E351" t="str">
        <f>TEXT(Table1[[#This Row],[Order_Date]],"mmm")</f>
        <v>Jan</v>
      </c>
      <c r="F351" s="1">
        <v>45666</v>
      </c>
      <c r="G351">
        <f>(Table1[[#This Row],[Ship_Date]]-Table1[[#This Row],[Order_Date]])</f>
        <v>6</v>
      </c>
      <c r="H351" t="s">
        <v>5030</v>
      </c>
      <c r="I351" t="s">
        <v>10457</v>
      </c>
      <c r="J351" t="s">
        <v>24</v>
      </c>
      <c r="K351">
        <v>56</v>
      </c>
      <c r="L351" t="str">
        <f>IF(Table1[[#This Row],[Age]]&lt;=20,"Teen",IF(Table1[[#This Row],[Age]]&gt;=21 &amp; Table1[[#This Row],[Age]]&lt;=50,"Adult","Senior"))</f>
        <v>Senior</v>
      </c>
      <c r="M351" t="s">
        <v>63</v>
      </c>
      <c r="N351" t="s">
        <v>64</v>
      </c>
      <c r="O351" t="s">
        <v>55</v>
      </c>
      <c r="P351" t="s">
        <v>47</v>
      </c>
      <c r="Q351" t="s">
        <v>48</v>
      </c>
      <c r="R351">
        <v>4</v>
      </c>
      <c r="S351">
        <v>3500</v>
      </c>
      <c r="T351">
        <v>0</v>
      </c>
      <c r="U351">
        <v>14000</v>
      </c>
      <c r="V351" t="str">
        <f>IF(Table1[[#This Row],[Sales]]&lt;=10000,"Low",IF(Table1[[#This Row],[Sales]]&gt;=10000 &amp; Table1[[#This Row],[Sales]]&lt;=25000,"Medium","High"))</f>
        <v>High</v>
      </c>
      <c r="W351">
        <v>2936.11</v>
      </c>
      <c r="X351">
        <f>Table1[[#This Row],[Profit]]/Table1[[#This Row],[Sales]]</f>
        <v>0.20972214285714286</v>
      </c>
      <c r="Y351" t="s">
        <v>30</v>
      </c>
      <c r="Z351" t="s">
        <v>41</v>
      </c>
      <c r="AA351">
        <v>1</v>
      </c>
      <c r="AB351" t="s">
        <v>42</v>
      </c>
    </row>
    <row r="352" spans="1:28" x14ac:dyDescent="0.35">
      <c r="A352" t="s">
        <v>10471</v>
      </c>
      <c r="B352" s="1">
        <v>45669</v>
      </c>
      <c r="C352" s="1" t="str">
        <f>TEXT(Table1[[#This Row],[Order_Date]],"yyyy")</f>
        <v>2025</v>
      </c>
      <c r="D352" s="3">
        <f>MONTH(Table1[[#This Row],[Order_Date]])</f>
        <v>1</v>
      </c>
      <c r="E352" t="str">
        <f>TEXT(Table1[[#This Row],[Order_Date]],"mmm")</f>
        <v>Jan</v>
      </c>
      <c r="F352" s="1">
        <v>45675</v>
      </c>
      <c r="G352">
        <f>(Table1[[#This Row],[Ship_Date]]-Table1[[#This Row],[Order_Date]])</f>
        <v>6</v>
      </c>
      <c r="H352" t="s">
        <v>7100</v>
      </c>
      <c r="I352" t="s">
        <v>10472</v>
      </c>
      <c r="J352" t="s">
        <v>52</v>
      </c>
      <c r="K352">
        <v>49</v>
      </c>
      <c r="L352" t="str">
        <f>IF(Table1[[#This Row],[Age]]&lt;=20,"Teen",IF(Table1[[#This Row],[Age]]&gt;=21 &amp; Table1[[#This Row],[Age]]&lt;=50,"Adult","Senior"))</f>
        <v>Senior</v>
      </c>
      <c r="M352" t="s">
        <v>25</v>
      </c>
      <c r="N352" t="s">
        <v>26</v>
      </c>
      <c r="O352" t="s">
        <v>27</v>
      </c>
      <c r="P352" t="s">
        <v>39</v>
      </c>
      <c r="Q352" t="s">
        <v>118</v>
      </c>
      <c r="R352">
        <v>7</v>
      </c>
      <c r="S352">
        <v>4000</v>
      </c>
      <c r="T352">
        <v>20</v>
      </c>
      <c r="U352">
        <v>22400</v>
      </c>
      <c r="V352" t="str">
        <f>IF(Table1[[#This Row],[Sales]]&lt;=10000,"Low",IF(Table1[[#This Row],[Sales]]&gt;=10000 &amp; Table1[[#This Row],[Sales]]&lt;=25000,"Medium","High"))</f>
        <v>High</v>
      </c>
      <c r="W352">
        <v>5342.01</v>
      </c>
      <c r="X352">
        <f>Table1[[#This Row],[Profit]]/Table1[[#This Row],[Sales]]</f>
        <v>0.23848258928571431</v>
      </c>
      <c r="Y352" t="s">
        <v>93</v>
      </c>
      <c r="Z352" t="s">
        <v>41</v>
      </c>
      <c r="AA352">
        <v>5</v>
      </c>
      <c r="AB352" t="s">
        <v>42</v>
      </c>
    </row>
    <row r="353" spans="1:28" x14ac:dyDescent="0.35">
      <c r="A353" t="s">
        <v>10480</v>
      </c>
      <c r="B353" s="1">
        <v>46031</v>
      </c>
      <c r="C353" s="1" t="str">
        <f>TEXT(Table1[[#This Row],[Order_Date]],"yyyy")</f>
        <v>2026</v>
      </c>
      <c r="D353" s="3">
        <f>MONTH(Table1[[#This Row],[Order_Date]])</f>
        <v>1</v>
      </c>
      <c r="E353" t="str">
        <f>TEXT(Table1[[#This Row],[Order_Date]],"mmm")</f>
        <v>Jan</v>
      </c>
      <c r="F353" s="1">
        <v>46035</v>
      </c>
      <c r="G353">
        <f>(Table1[[#This Row],[Ship_Date]]-Table1[[#This Row],[Order_Date]])</f>
        <v>4</v>
      </c>
      <c r="H353" t="s">
        <v>10481</v>
      </c>
      <c r="I353" t="s">
        <v>10482</v>
      </c>
      <c r="J353" t="s">
        <v>24</v>
      </c>
      <c r="K353">
        <v>47</v>
      </c>
      <c r="L353" t="str">
        <f>IF(Table1[[#This Row],[Age]]&lt;=20,"Teen",IF(Table1[[#This Row],[Age]]&gt;=21 &amp; Table1[[#This Row],[Age]]&lt;=50,"Adult","Senior"))</f>
        <v>Senior</v>
      </c>
      <c r="M353" t="s">
        <v>101</v>
      </c>
      <c r="N353" t="s">
        <v>102</v>
      </c>
      <c r="O353" t="s">
        <v>27</v>
      </c>
      <c r="P353" t="s">
        <v>74</v>
      </c>
      <c r="Q353" t="s">
        <v>231</v>
      </c>
      <c r="R353">
        <v>4</v>
      </c>
      <c r="S353">
        <v>18000</v>
      </c>
      <c r="T353">
        <v>20</v>
      </c>
      <c r="U353">
        <v>57600</v>
      </c>
      <c r="V353" t="str">
        <f>IF(Table1[[#This Row],[Sales]]&lt;=10000,"Low",IF(Table1[[#This Row],[Sales]]&gt;=10000 &amp; Table1[[#This Row],[Sales]]&lt;=25000,"Medium","High"))</f>
        <v>High</v>
      </c>
      <c r="W353">
        <v>23422.04</v>
      </c>
      <c r="X353">
        <f>Table1[[#This Row],[Profit]]/Table1[[#This Row],[Sales]]</f>
        <v>0.4066326388888889</v>
      </c>
      <c r="Y353" t="s">
        <v>93</v>
      </c>
      <c r="Z353" t="s">
        <v>31</v>
      </c>
      <c r="AA353">
        <v>3</v>
      </c>
      <c r="AB353" t="s">
        <v>42</v>
      </c>
    </row>
    <row r="354" spans="1:28" x14ac:dyDescent="0.35">
      <c r="A354" t="s">
        <v>10495</v>
      </c>
      <c r="B354" s="1">
        <v>45677</v>
      </c>
      <c r="C354" s="1" t="str">
        <f>TEXT(Table1[[#This Row],[Order_Date]],"yyyy")</f>
        <v>2025</v>
      </c>
      <c r="D354" s="3">
        <f>MONTH(Table1[[#This Row],[Order_Date]])</f>
        <v>1</v>
      </c>
      <c r="E354" t="str">
        <f>TEXT(Table1[[#This Row],[Order_Date]],"mmm")</f>
        <v>Jan</v>
      </c>
      <c r="F354" s="1">
        <v>45682</v>
      </c>
      <c r="G354">
        <f>(Table1[[#This Row],[Ship_Date]]-Table1[[#This Row],[Order_Date]])</f>
        <v>5</v>
      </c>
      <c r="H354" t="s">
        <v>10496</v>
      </c>
      <c r="I354" t="s">
        <v>10497</v>
      </c>
      <c r="J354" t="s">
        <v>52</v>
      </c>
      <c r="K354">
        <v>43</v>
      </c>
      <c r="L354" t="str">
        <f>IF(Table1[[#This Row],[Age]]&lt;=20,"Teen",IF(Table1[[#This Row],[Age]]&gt;=21 &amp; Table1[[#This Row],[Age]]&lt;=50,"Adult","Senior"))</f>
        <v>Senior</v>
      </c>
      <c r="M354" t="s">
        <v>101</v>
      </c>
      <c r="N354" t="s">
        <v>102</v>
      </c>
      <c r="O354" t="s">
        <v>27</v>
      </c>
      <c r="P354" t="s">
        <v>47</v>
      </c>
      <c r="Q354" t="s">
        <v>175</v>
      </c>
      <c r="R354">
        <v>8</v>
      </c>
      <c r="S354">
        <v>1200</v>
      </c>
      <c r="T354">
        <v>15</v>
      </c>
      <c r="U354">
        <v>8160</v>
      </c>
      <c r="V354" t="str">
        <f>IF(Table1[[#This Row],[Sales]]&lt;=10000,"Low",IF(Table1[[#This Row],[Sales]]&gt;=10000 &amp; Table1[[#This Row],[Sales]]&lt;=25000,"Medium","High"))</f>
        <v>Low</v>
      </c>
      <c r="W354">
        <v>3585.42</v>
      </c>
      <c r="X354">
        <f>Table1[[#This Row],[Profit]]/Table1[[#This Row],[Sales]]</f>
        <v>0.43938970588235293</v>
      </c>
      <c r="Y354" t="s">
        <v>30</v>
      </c>
      <c r="Z354" t="s">
        <v>59</v>
      </c>
      <c r="AA354">
        <v>3</v>
      </c>
      <c r="AB354" t="s">
        <v>42</v>
      </c>
    </row>
    <row r="355" spans="1:28" x14ac:dyDescent="0.35">
      <c r="A355" t="s">
        <v>10518</v>
      </c>
      <c r="B355" s="1">
        <v>45666</v>
      </c>
      <c r="C355" s="1" t="str">
        <f>TEXT(Table1[[#This Row],[Order_Date]],"yyyy")</f>
        <v>2025</v>
      </c>
      <c r="D355" s="3">
        <f>MONTH(Table1[[#This Row],[Order_Date]])</f>
        <v>1</v>
      </c>
      <c r="E355" t="str">
        <f>TEXT(Table1[[#This Row],[Order_Date]],"mmm")</f>
        <v>Jan</v>
      </c>
      <c r="F355" s="1">
        <v>45668</v>
      </c>
      <c r="G355">
        <f>(Table1[[#This Row],[Ship_Date]]-Table1[[#This Row],[Order_Date]])</f>
        <v>2</v>
      </c>
      <c r="H355" t="s">
        <v>1827</v>
      </c>
      <c r="I355" t="s">
        <v>10519</v>
      </c>
      <c r="J355" t="s">
        <v>52</v>
      </c>
      <c r="K355">
        <v>41</v>
      </c>
      <c r="L355" t="str">
        <f>IF(Table1[[#This Row],[Age]]&lt;=20,"Teen",IF(Table1[[#This Row],[Age]]&gt;=21 &amp; Table1[[#This Row],[Age]]&lt;=50,"Adult","Senior"))</f>
        <v>Senior</v>
      </c>
      <c r="M355" t="s">
        <v>84</v>
      </c>
      <c r="N355" t="s">
        <v>85</v>
      </c>
      <c r="O355" t="s">
        <v>86</v>
      </c>
      <c r="P355" t="s">
        <v>28</v>
      </c>
      <c r="Q355" t="s">
        <v>65</v>
      </c>
      <c r="R355">
        <v>7</v>
      </c>
      <c r="S355">
        <v>30000</v>
      </c>
      <c r="T355">
        <v>10</v>
      </c>
      <c r="U355">
        <v>189000</v>
      </c>
      <c r="V355" t="str">
        <f>IF(Table1[[#This Row],[Sales]]&lt;=10000,"Low",IF(Table1[[#This Row],[Sales]]&gt;=10000 &amp; Table1[[#This Row],[Sales]]&lt;=25000,"Medium","High"))</f>
        <v>High</v>
      </c>
      <c r="W355">
        <v>38669.58</v>
      </c>
      <c r="X355">
        <f>Table1[[#This Row],[Profit]]/Table1[[#This Row],[Sales]]</f>
        <v>0.20460095238095238</v>
      </c>
      <c r="Y355" t="s">
        <v>58</v>
      </c>
      <c r="Z355" t="s">
        <v>31</v>
      </c>
      <c r="AA355">
        <v>3</v>
      </c>
      <c r="AB355" t="s">
        <v>42</v>
      </c>
    </row>
    <row r="356" spans="1:28" x14ac:dyDescent="0.35">
      <c r="A356" t="s">
        <v>10597</v>
      </c>
      <c r="B356" s="1">
        <v>46032</v>
      </c>
      <c r="C356" s="1" t="str">
        <f>TEXT(Table1[[#This Row],[Order_Date]],"yyyy")</f>
        <v>2026</v>
      </c>
      <c r="D356" s="3">
        <f>MONTH(Table1[[#This Row],[Order_Date]])</f>
        <v>1</v>
      </c>
      <c r="E356" t="str">
        <f>TEXT(Table1[[#This Row],[Order_Date]],"mmm")</f>
        <v>Jan</v>
      </c>
      <c r="F356" s="1">
        <v>46039</v>
      </c>
      <c r="G356">
        <f>(Table1[[#This Row],[Ship_Date]]-Table1[[#This Row],[Order_Date]])</f>
        <v>7</v>
      </c>
      <c r="H356" t="s">
        <v>4938</v>
      </c>
      <c r="I356" t="s">
        <v>10598</v>
      </c>
      <c r="J356" t="s">
        <v>24</v>
      </c>
      <c r="K356">
        <v>19</v>
      </c>
      <c r="L356" t="str">
        <f>IF(Table1[[#This Row],[Age]]&lt;=20,"Teen",IF(Table1[[#This Row],[Age]]&gt;=21 &amp; Table1[[#This Row],[Age]]&lt;=50,"Adult","Senior"))</f>
        <v>Teen</v>
      </c>
      <c r="M356" t="s">
        <v>91</v>
      </c>
      <c r="N356" t="s">
        <v>92</v>
      </c>
      <c r="O356" t="s">
        <v>55</v>
      </c>
      <c r="P356" t="s">
        <v>39</v>
      </c>
      <c r="Q356" t="s">
        <v>118</v>
      </c>
      <c r="R356">
        <v>4</v>
      </c>
      <c r="S356">
        <v>4000</v>
      </c>
      <c r="T356">
        <v>25</v>
      </c>
      <c r="U356">
        <v>12000</v>
      </c>
      <c r="V356" t="str">
        <f>IF(Table1[[#This Row],[Sales]]&lt;=10000,"Low",IF(Table1[[#This Row],[Sales]]&gt;=10000 &amp; Table1[[#This Row],[Sales]]&lt;=25000,"Medium","High"))</f>
        <v>High</v>
      </c>
      <c r="W356">
        <v>1936.61</v>
      </c>
      <c r="X356">
        <f>Table1[[#This Row],[Profit]]/Table1[[#This Row],[Sales]]</f>
        <v>0.16138416666666666</v>
      </c>
      <c r="Y356" t="s">
        <v>58</v>
      </c>
      <c r="Z356" t="s">
        <v>41</v>
      </c>
      <c r="AA356">
        <v>4</v>
      </c>
      <c r="AB356" t="s">
        <v>42</v>
      </c>
    </row>
    <row r="357" spans="1:28" x14ac:dyDescent="0.35">
      <c r="A357" t="s">
        <v>10667</v>
      </c>
      <c r="B357" s="1">
        <v>46024</v>
      </c>
      <c r="C357" s="1" t="str">
        <f>TEXT(Table1[[#This Row],[Order_Date]],"yyyy")</f>
        <v>2026</v>
      </c>
      <c r="D357" s="3">
        <f>MONTH(Table1[[#This Row],[Order_Date]])</f>
        <v>1</v>
      </c>
      <c r="E357" t="str">
        <f>TEXT(Table1[[#This Row],[Order_Date]],"mmm")</f>
        <v>Jan</v>
      </c>
      <c r="F357" s="1">
        <v>46026</v>
      </c>
      <c r="G357">
        <f>(Table1[[#This Row],[Ship_Date]]-Table1[[#This Row],[Order_Date]])</f>
        <v>2</v>
      </c>
      <c r="H357" t="s">
        <v>10668</v>
      </c>
      <c r="I357" t="s">
        <v>10669</v>
      </c>
      <c r="J357" t="s">
        <v>52</v>
      </c>
      <c r="K357">
        <v>20</v>
      </c>
      <c r="L357" t="str">
        <f>IF(Table1[[#This Row],[Age]]&lt;=20,"Teen",IF(Table1[[#This Row],[Age]]&gt;=21 &amp; Table1[[#This Row],[Age]]&lt;=50,"Adult","Senior"))</f>
        <v>Teen</v>
      </c>
      <c r="M357" t="s">
        <v>79</v>
      </c>
      <c r="N357" t="s">
        <v>80</v>
      </c>
      <c r="O357" t="s">
        <v>38</v>
      </c>
      <c r="P357" t="s">
        <v>39</v>
      </c>
      <c r="Q357" t="s">
        <v>253</v>
      </c>
      <c r="R357">
        <v>4</v>
      </c>
      <c r="S357">
        <v>1200</v>
      </c>
      <c r="T357">
        <v>10</v>
      </c>
      <c r="U357">
        <v>4320</v>
      </c>
      <c r="V357" t="str">
        <f>IF(Table1[[#This Row],[Sales]]&lt;=10000,"Low",IF(Table1[[#This Row],[Sales]]&gt;=10000 &amp; Table1[[#This Row],[Sales]]&lt;=25000,"Medium","High"))</f>
        <v>Low</v>
      </c>
      <c r="W357">
        <v>1026.75</v>
      </c>
      <c r="X357">
        <f>Table1[[#This Row],[Profit]]/Table1[[#This Row],[Sales]]</f>
        <v>0.2376736111111111</v>
      </c>
      <c r="Y357" t="s">
        <v>93</v>
      </c>
      <c r="Z357" t="s">
        <v>59</v>
      </c>
      <c r="AA357">
        <v>5</v>
      </c>
      <c r="AB357" t="s">
        <v>42</v>
      </c>
    </row>
    <row r="358" spans="1:28" x14ac:dyDescent="0.35">
      <c r="A358" t="s">
        <v>10672</v>
      </c>
      <c r="B358" s="1">
        <v>45676</v>
      </c>
      <c r="C358" s="1" t="str">
        <f>TEXT(Table1[[#This Row],[Order_Date]],"yyyy")</f>
        <v>2025</v>
      </c>
      <c r="D358" s="3">
        <f>MONTH(Table1[[#This Row],[Order_Date]])</f>
        <v>1</v>
      </c>
      <c r="E358" t="str">
        <f>TEXT(Table1[[#This Row],[Order_Date]],"mmm")</f>
        <v>Jan</v>
      </c>
      <c r="F358" s="1">
        <v>45680</v>
      </c>
      <c r="G358">
        <f>(Table1[[#This Row],[Ship_Date]]-Table1[[#This Row],[Order_Date]])</f>
        <v>4</v>
      </c>
      <c r="H358" t="s">
        <v>10673</v>
      </c>
      <c r="I358" t="s">
        <v>10674</v>
      </c>
      <c r="J358" t="s">
        <v>52</v>
      </c>
      <c r="K358">
        <v>37</v>
      </c>
      <c r="L358" t="str">
        <f>IF(Table1[[#This Row],[Age]]&lt;=20,"Teen",IF(Table1[[#This Row],[Age]]&gt;=21 &amp; Table1[[#This Row],[Age]]&lt;=50,"Adult","Senior"))</f>
        <v>Senior</v>
      </c>
      <c r="M358" t="s">
        <v>46</v>
      </c>
      <c r="N358" t="s">
        <v>46</v>
      </c>
      <c r="O358" t="s">
        <v>38</v>
      </c>
      <c r="P358" t="s">
        <v>74</v>
      </c>
      <c r="Q358" t="s">
        <v>75</v>
      </c>
      <c r="R358">
        <v>2</v>
      </c>
      <c r="S358">
        <v>2000</v>
      </c>
      <c r="T358">
        <v>0</v>
      </c>
      <c r="U358">
        <v>4000</v>
      </c>
      <c r="V358" t="str">
        <f>IF(Table1[[#This Row],[Sales]]&lt;=10000,"Low",IF(Table1[[#This Row],[Sales]]&gt;=10000 &amp; Table1[[#This Row],[Sales]]&lt;=25000,"Medium","High"))</f>
        <v>Low</v>
      </c>
      <c r="W358">
        <v>897.38</v>
      </c>
      <c r="X358">
        <f>Table1[[#This Row],[Profit]]/Table1[[#This Row],[Sales]]</f>
        <v>0.22434499999999999</v>
      </c>
      <c r="Y358" t="s">
        <v>93</v>
      </c>
      <c r="Z358" t="s">
        <v>41</v>
      </c>
      <c r="AA358">
        <v>5</v>
      </c>
      <c r="AB358" t="s">
        <v>42</v>
      </c>
    </row>
    <row r="359" spans="1:28" x14ac:dyDescent="0.35">
      <c r="A359" t="s">
        <v>10685</v>
      </c>
      <c r="B359" s="1">
        <v>45670</v>
      </c>
      <c r="C359" s="1" t="str">
        <f>TEXT(Table1[[#This Row],[Order_Date]],"yyyy")</f>
        <v>2025</v>
      </c>
      <c r="D359" s="3">
        <f>MONTH(Table1[[#This Row],[Order_Date]])</f>
        <v>1</v>
      </c>
      <c r="E359" t="str">
        <f>TEXT(Table1[[#This Row],[Order_Date]],"mmm")</f>
        <v>Jan</v>
      </c>
      <c r="F359" s="1">
        <v>45675</v>
      </c>
      <c r="G359">
        <f>(Table1[[#This Row],[Ship_Date]]-Table1[[#This Row],[Order_Date]])</f>
        <v>5</v>
      </c>
      <c r="H359" t="s">
        <v>10686</v>
      </c>
      <c r="I359" t="s">
        <v>3887</v>
      </c>
      <c r="J359" t="s">
        <v>24</v>
      </c>
      <c r="K359">
        <v>27</v>
      </c>
      <c r="L359" t="str">
        <f>IF(Table1[[#This Row],[Age]]&lt;=20,"Teen",IF(Table1[[#This Row],[Age]]&gt;=21 &amp; Table1[[#This Row],[Age]]&lt;=50,"Adult","Senior"))</f>
        <v>Senior</v>
      </c>
      <c r="M359" t="s">
        <v>53</v>
      </c>
      <c r="N359" t="s">
        <v>54</v>
      </c>
      <c r="O359" t="s">
        <v>55</v>
      </c>
      <c r="P359" t="s">
        <v>39</v>
      </c>
      <c r="Q359" t="s">
        <v>253</v>
      </c>
      <c r="R359">
        <v>8</v>
      </c>
      <c r="S359">
        <v>1200</v>
      </c>
      <c r="T359">
        <v>15</v>
      </c>
      <c r="U359">
        <v>8160</v>
      </c>
      <c r="V359" t="str">
        <f>IF(Table1[[#This Row],[Sales]]&lt;=10000,"Low",IF(Table1[[#This Row],[Sales]]&gt;=10000 &amp; Table1[[#This Row],[Sales]]&lt;=25000,"Medium","High"))</f>
        <v>Low</v>
      </c>
      <c r="W359">
        <v>2952.77</v>
      </c>
      <c r="X359">
        <f>Table1[[#This Row],[Profit]]/Table1[[#This Row],[Sales]]</f>
        <v>0.36185906862745099</v>
      </c>
      <c r="Y359" t="s">
        <v>58</v>
      </c>
      <c r="Z359" t="s">
        <v>59</v>
      </c>
      <c r="AA359">
        <v>2</v>
      </c>
      <c r="AB359" t="s">
        <v>42</v>
      </c>
    </row>
    <row r="360" spans="1:28" x14ac:dyDescent="0.35">
      <c r="A360" t="s">
        <v>10693</v>
      </c>
      <c r="B360" s="1">
        <v>45671</v>
      </c>
      <c r="C360" s="1" t="str">
        <f>TEXT(Table1[[#This Row],[Order_Date]],"yyyy")</f>
        <v>2025</v>
      </c>
      <c r="D360" s="3">
        <f>MONTH(Table1[[#This Row],[Order_Date]])</f>
        <v>1</v>
      </c>
      <c r="E360" t="str">
        <f>TEXT(Table1[[#This Row],[Order_Date]],"mmm")</f>
        <v>Jan</v>
      </c>
      <c r="F360" s="1">
        <v>45676</v>
      </c>
      <c r="G360">
        <f>(Table1[[#This Row],[Ship_Date]]-Table1[[#This Row],[Order_Date]])</f>
        <v>5</v>
      </c>
      <c r="H360" t="s">
        <v>1070</v>
      </c>
      <c r="I360" t="s">
        <v>10694</v>
      </c>
      <c r="J360" t="s">
        <v>52</v>
      </c>
      <c r="K360">
        <v>51</v>
      </c>
      <c r="L360" t="str">
        <f>IF(Table1[[#This Row],[Age]]&lt;=20,"Teen",IF(Table1[[#This Row],[Age]]&gt;=21 &amp; Table1[[#This Row],[Age]]&lt;=50,"Adult","Senior"))</f>
        <v>Senior</v>
      </c>
      <c r="M360" t="s">
        <v>53</v>
      </c>
      <c r="N360" t="s">
        <v>54</v>
      </c>
      <c r="O360" t="s">
        <v>55</v>
      </c>
      <c r="P360" t="s">
        <v>56</v>
      </c>
      <c r="Q360" t="s">
        <v>97</v>
      </c>
      <c r="R360">
        <v>3</v>
      </c>
      <c r="S360">
        <v>1500</v>
      </c>
      <c r="T360">
        <v>0</v>
      </c>
      <c r="U360">
        <v>4500</v>
      </c>
      <c r="V360" t="str">
        <f>IF(Table1[[#This Row],[Sales]]&lt;=10000,"Low",IF(Table1[[#This Row],[Sales]]&gt;=10000 &amp; Table1[[#This Row],[Sales]]&lt;=25000,"Medium","High"))</f>
        <v>Low</v>
      </c>
      <c r="W360">
        <v>594.35</v>
      </c>
      <c r="X360">
        <f>Table1[[#This Row],[Profit]]/Table1[[#This Row],[Sales]]</f>
        <v>0.13207777777777779</v>
      </c>
      <c r="Y360" t="s">
        <v>93</v>
      </c>
      <c r="Z360" t="s">
        <v>31</v>
      </c>
      <c r="AA360">
        <v>2</v>
      </c>
      <c r="AB360" t="s">
        <v>32</v>
      </c>
    </row>
    <row r="361" spans="1:28" x14ac:dyDescent="0.35">
      <c r="A361" t="s">
        <v>10713</v>
      </c>
      <c r="B361" s="1">
        <v>45658</v>
      </c>
      <c r="C361" s="1" t="str">
        <f>TEXT(Table1[[#This Row],[Order_Date]],"yyyy")</f>
        <v>2025</v>
      </c>
      <c r="D361" s="3">
        <f>MONTH(Table1[[#This Row],[Order_Date]])</f>
        <v>1</v>
      </c>
      <c r="E361" t="str">
        <f>TEXT(Table1[[#This Row],[Order_Date]],"mmm")</f>
        <v>Jan</v>
      </c>
      <c r="F361" s="1">
        <v>45664</v>
      </c>
      <c r="G361">
        <f>(Table1[[#This Row],[Ship_Date]]-Table1[[#This Row],[Order_Date]])</f>
        <v>6</v>
      </c>
      <c r="H361" t="s">
        <v>10714</v>
      </c>
      <c r="I361" t="s">
        <v>10715</v>
      </c>
      <c r="J361" t="s">
        <v>52</v>
      </c>
      <c r="K361">
        <v>23</v>
      </c>
      <c r="L361" t="str">
        <f>IF(Table1[[#This Row],[Age]]&lt;=20,"Teen",IF(Table1[[#This Row],[Age]]&gt;=21 &amp; Table1[[#This Row],[Age]]&lt;=50,"Adult","Senior"))</f>
        <v>Senior</v>
      </c>
      <c r="M361" t="s">
        <v>25</v>
      </c>
      <c r="N361" t="s">
        <v>26</v>
      </c>
      <c r="O361" t="s">
        <v>27</v>
      </c>
      <c r="P361" t="s">
        <v>39</v>
      </c>
      <c r="Q361" t="s">
        <v>118</v>
      </c>
      <c r="R361">
        <v>1</v>
      </c>
      <c r="S361">
        <v>4000</v>
      </c>
      <c r="T361">
        <v>25</v>
      </c>
      <c r="U361">
        <v>3000</v>
      </c>
      <c r="V361" t="str">
        <f>IF(Table1[[#This Row],[Sales]]&lt;=10000,"Low",IF(Table1[[#This Row],[Sales]]&gt;=10000 &amp; Table1[[#This Row],[Sales]]&lt;=25000,"Medium","High"))</f>
        <v>Low</v>
      </c>
      <c r="W361">
        <v>448.8</v>
      </c>
      <c r="X361">
        <f>Table1[[#This Row],[Profit]]/Table1[[#This Row],[Sales]]</f>
        <v>0.14960000000000001</v>
      </c>
      <c r="Y361" t="s">
        <v>30</v>
      </c>
      <c r="Z361" t="s">
        <v>59</v>
      </c>
      <c r="AA361">
        <v>5</v>
      </c>
      <c r="AB361" t="s">
        <v>42</v>
      </c>
    </row>
    <row r="362" spans="1:28" x14ac:dyDescent="0.35">
      <c r="A362" t="s">
        <v>10721</v>
      </c>
      <c r="B362" s="1">
        <v>45681</v>
      </c>
      <c r="C362" s="1" t="str">
        <f>TEXT(Table1[[#This Row],[Order_Date]],"yyyy")</f>
        <v>2025</v>
      </c>
      <c r="D362" s="3">
        <f>MONTH(Table1[[#This Row],[Order_Date]])</f>
        <v>1</v>
      </c>
      <c r="E362" t="str">
        <f>TEXT(Table1[[#This Row],[Order_Date]],"mmm")</f>
        <v>Jan</v>
      </c>
      <c r="F362" s="1">
        <v>45688</v>
      </c>
      <c r="G362">
        <f>(Table1[[#This Row],[Ship_Date]]-Table1[[#This Row],[Order_Date]])</f>
        <v>7</v>
      </c>
      <c r="H362" t="s">
        <v>10722</v>
      </c>
      <c r="I362" t="s">
        <v>10723</v>
      </c>
      <c r="J362" t="s">
        <v>24</v>
      </c>
      <c r="K362">
        <v>44</v>
      </c>
      <c r="L362" t="str">
        <f>IF(Table1[[#This Row],[Age]]&lt;=20,"Teen",IF(Table1[[#This Row],[Age]]&gt;=21 &amp; Table1[[#This Row],[Age]]&lt;=50,"Adult","Senior"))</f>
        <v>Senior</v>
      </c>
      <c r="M362" t="s">
        <v>84</v>
      </c>
      <c r="N362" t="s">
        <v>85</v>
      </c>
      <c r="O362" t="s">
        <v>86</v>
      </c>
      <c r="P362" t="s">
        <v>39</v>
      </c>
      <c r="Q362" t="s">
        <v>118</v>
      </c>
      <c r="R362">
        <v>7</v>
      </c>
      <c r="S362">
        <v>4000</v>
      </c>
      <c r="T362">
        <v>10</v>
      </c>
      <c r="U362">
        <v>25200</v>
      </c>
      <c r="V362" t="str">
        <f>IF(Table1[[#This Row],[Sales]]&lt;=10000,"Low",IF(Table1[[#This Row],[Sales]]&gt;=10000 &amp; Table1[[#This Row],[Sales]]&lt;=25000,"Medium","High"))</f>
        <v>High</v>
      </c>
      <c r="W362">
        <v>4857.13</v>
      </c>
      <c r="X362">
        <f>Table1[[#This Row],[Profit]]/Table1[[#This Row],[Sales]]</f>
        <v>0.19274325396825398</v>
      </c>
      <c r="Y362" t="s">
        <v>30</v>
      </c>
      <c r="Z362" t="s">
        <v>41</v>
      </c>
      <c r="AA362">
        <v>1</v>
      </c>
      <c r="AB362" t="s">
        <v>42</v>
      </c>
    </row>
    <row r="363" spans="1:28" x14ac:dyDescent="0.35">
      <c r="A363" t="s">
        <v>10776</v>
      </c>
      <c r="B363" s="1">
        <v>45663</v>
      </c>
      <c r="C363" s="1" t="str">
        <f>TEXT(Table1[[#This Row],[Order_Date]],"yyyy")</f>
        <v>2025</v>
      </c>
      <c r="D363" s="3">
        <f>MONTH(Table1[[#This Row],[Order_Date]])</f>
        <v>1</v>
      </c>
      <c r="E363" t="str">
        <f>TEXT(Table1[[#This Row],[Order_Date]],"mmm")</f>
        <v>Jan</v>
      </c>
      <c r="F363" s="1">
        <v>45669</v>
      </c>
      <c r="G363">
        <f>(Table1[[#This Row],[Ship_Date]]-Table1[[#This Row],[Order_Date]])</f>
        <v>6</v>
      </c>
      <c r="H363" t="s">
        <v>650</v>
      </c>
      <c r="I363" t="s">
        <v>10777</v>
      </c>
      <c r="J363" t="s">
        <v>52</v>
      </c>
      <c r="K363">
        <v>47</v>
      </c>
      <c r="L363" t="str">
        <f>IF(Table1[[#This Row],[Age]]&lt;=20,"Teen",IF(Table1[[#This Row],[Age]]&gt;=21 &amp; Table1[[#This Row],[Age]]&lt;=50,"Adult","Senior"))</f>
        <v>Senior</v>
      </c>
      <c r="M363" t="s">
        <v>46</v>
      </c>
      <c r="N363" t="s">
        <v>46</v>
      </c>
      <c r="O363" t="s">
        <v>38</v>
      </c>
      <c r="P363" t="s">
        <v>47</v>
      </c>
      <c r="Q363" t="s">
        <v>48</v>
      </c>
      <c r="R363">
        <v>1</v>
      </c>
      <c r="S363">
        <v>3500</v>
      </c>
      <c r="T363">
        <v>20</v>
      </c>
      <c r="U363">
        <v>2800</v>
      </c>
      <c r="V363" t="str">
        <f>IF(Table1[[#This Row],[Sales]]&lt;=10000,"Low",IF(Table1[[#This Row],[Sales]]&gt;=10000 &amp; Table1[[#This Row],[Sales]]&lt;=25000,"Medium","High"))</f>
        <v>Low</v>
      </c>
      <c r="W363">
        <v>972.94</v>
      </c>
      <c r="X363">
        <f>Table1[[#This Row],[Profit]]/Table1[[#This Row],[Sales]]</f>
        <v>0.34747857142857147</v>
      </c>
      <c r="Y363" t="s">
        <v>30</v>
      </c>
      <c r="Z363" t="s">
        <v>41</v>
      </c>
      <c r="AA363">
        <v>1</v>
      </c>
      <c r="AB363" t="s">
        <v>42</v>
      </c>
    </row>
    <row r="364" spans="1:28" x14ac:dyDescent="0.35">
      <c r="A364" t="s">
        <v>10784</v>
      </c>
      <c r="B364" s="1">
        <v>45674</v>
      </c>
      <c r="C364" s="1" t="str">
        <f>TEXT(Table1[[#This Row],[Order_Date]],"yyyy")</f>
        <v>2025</v>
      </c>
      <c r="D364" s="3">
        <f>MONTH(Table1[[#This Row],[Order_Date]])</f>
        <v>1</v>
      </c>
      <c r="E364" t="str">
        <f>TEXT(Table1[[#This Row],[Order_Date]],"mmm")</f>
        <v>Jan</v>
      </c>
      <c r="F364" s="1">
        <v>45679</v>
      </c>
      <c r="G364">
        <f>(Table1[[#This Row],[Ship_Date]]-Table1[[#This Row],[Order_Date]])</f>
        <v>5</v>
      </c>
      <c r="H364" t="s">
        <v>10785</v>
      </c>
      <c r="I364" t="s">
        <v>10786</v>
      </c>
      <c r="J364" t="s">
        <v>52</v>
      </c>
      <c r="K364">
        <v>54</v>
      </c>
      <c r="L364" t="str">
        <f>IF(Table1[[#This Row],[Age]]&lt;=20,"Teen",IF(Table1[[#This Row],[Age]]&gt;=21 &amp; Table1[[#This Row],[Age]]&lt;=50,"Adult","Senior"))</f>
        <v>Senior</v>
      </c>
      <c r="M364" t="s">
        <v>107</v>
      </c>
      <c r="N364" t="s">
        <v>108</v>
      </c>
      <c r="O364" t="s">
        <v>86</v>
      </c>
      <c r="P364" t="s">
        <v>28</v>
      </c>
      <c r="Q364" t="s">
        <v>311</v>
      </c>
      <c r="R364">
        <v>2</v>
      </c>
      <c r="S364">
        <v>5000</v>
      </c>
      <c r="T364">
        <v>5</v>
      </c>
      <c r="U364">
        <v>9500</v>
      </c>
      <c r="V364" t="str">
        <f>IF(Table1[[#This Row],[Sales]]&lt;=10000,"Low",IF(Table1[[#This Row],[Sales]]&gt;=10000 &amp; Table1[[#This Row],[Sales]]&lt;=25000,"Medium","High"))</f>
        <v>Low</v>
      </c>
      <c r="W364">
        <v>4159.4799999999996</v>
      </c>
      <c r="X364">
        <f>Table1[[#This Row],[Profit]]/Table1[[#This Row],[Sales]]</f>
        <v>0.43783999999999995</v>
      </c>
      <c r="Y364" t="s">
        <v>93</v>
      </c>
      <c r="Z364" t="s">
        <v>31</v>
      </c>
      <c r="AA364">
        <v>5</v>
      </c>
      <c r="AB364" t="s">
        <v>42</v>
      </c>
    </row>
    <row r="365" spans="1:28" x14ac:dyDescent="0.35">
      <c r="A365" t="s">
        <v>10789</v>
      </c>
      <c r="B365" s="1">
        <v>46052</v>
      </c>
      <c r="C365" s="1" t="str">
        <f>TEXT(Table1[[#This Row],[Order_Date]],"yyyy")</f>
        <v>2026</v>
      </c>
      <c r="D365" s="3">
        <f>MONTH(Table1[[#This Row],[Order_Date]])</f>
        <v>1</v>
      </c>
      <c r="E365" t="str">
        <f>TEXT(Table1[[#This Row],[Order_Date]],"mmm")</f>
        <v>Jan</v>
      </c>
      <c r="F365" s="1">
        <v>46054</v>
      </c>
      <c r="G365">
        <f>(Table1[[#This Row],[Ship_Date]]-Table1[[#This Row],[Order_Date]])</f>
        <v>2</v>
      </c>
      <c r="H365" t="s">
        <v>2171</v>
      </c>
      <c r="I365" t="s">
        <v>10790</v>
      </c>
      <c r="J365" t="s">
        <v>52</v>
      </c>
      <c r="K365">
        <v>62</v>
      </c>
      <c r="L365" t="str">
        <f>IF(Table1[[#This Row],[Age]]&lt;=20,"Teen",IF(Table1[[#This Row],[Age]]&gt;=21 &amp; Table1[[#This Row],[Age]]&lt;=50,"Adult","Senior"))</f>
        <v>Senior</v>
      </c>
      <c r="M365" t="s">
        <v>36</v>
      </c>
      <c r="N365" t="s">
        <v>37</v>
      </c>
      <c r="O365" t="s">
        <v>38</v>
      </c>
      <c r="P365" t="s">
        <v>74</v>
      </c>
      <c r="Q365" t="s">
        <v>196</v>
      </c>
      <c r="R365">
        <v>5</v>
      </c>
      <c r="S365">
        <v>25000</v>
      </c>
      <c r="T365">
        <v>10</v>
      </c>
      <c r="U365">
        <v>112500</v>
      </c>
      <c r="V365" t="str">
        <f>IF(Table1[[#This Row],[Sales]]&lt;=10000,"Low",IF(Table1[[#This Row],[Sales]]&gt;=10000 &amp; Table1[[#This Row],[Sales]]&lt;=25000,"Medium","High"))</f>
        <v>High</v>
      </c>
      <c r="W365">
        <v>38054.339999999997</v>
      </c>
      <c r="X365">
        <f>Table1[[#This Row],[Profit]]/Table1[[#This Row],[Sales]]</f>
        <v>0.33826079999999997</v>
      </c>
      <c r="Y365" t="s">
        <v>93</v>
      </c>
      <c r="Z365" t="s">
        <v>59</v>
      </c>
      <c r="AA365">
        <v>4</v>
      </c>
      <c r="AB365" t="s">
        <v>32</v>
      </c>
    </row>
    <row r="366" spans="1:28" x14ac:dyDescent="0.35">
      <c r="A366" t="s">
        <v>10791</v>
      </c>
      <c r="B366" s="1">
        <v>45679</v>
      </c>
      <c r="C366" s="1" t="str">
        <f>TEXT(Table1[[#This Row],[Order_Date]],"yyyy")</f>
        <v>2025</v>
      </c>
      <c r="D366" s="3">
        <f>MONTH(Table1[[#This Row],[Order_Date]])</f>
        <v>1</v>
      </c>
      <c r="E366" t="str">
        <f>TEXT(Table1[[#This Row],[Order_Date]],"mmm")</f>
        <v>Jan</v>
      </c>
      <c r="F366" s="1">
        <v>45681</v>
      </c>
      <c r="G366">
        <f>(Table1[[#This Row],[Ship_Date]]-Table1[[#This Row],[Order_Date]])</f>
        <v>2</v>
      </c>
      <c r="H366" t="s">
        <v>10792</v>
      </c>
      <c r="I366" t="s">
        <v>10793</v>
      </c>
      <c r="J366" t="s">
        <v>52</v>
      </c>
      <c r="K366">
        <v>31</v>
      </c>
      <c r="L366" t="str">
        <f>IF(Table1[[#This Row],[Age]]&lt;=20,"Teen",IF(Table1[[#This Row],[Age]]&gt;=21 &amp; Table1[[#This Row],[Age]]&lt;=50,"Adult","Senior"))</f>
        <v>Senior</v>
      </c>
      <c r="M366" t="s">
        <v>101</v>
      </c>
      <c r="N366" t="s">
        <v>102</v>
      </c>
      <c r="O366" t="s">
        <v>27</v>
      </c>
      <c r="P366" t="s">
        <v>74</v>
      </c>
      <c r="Q366" t="s">
        <v>75</v>
      </c>
      <c r="R366">
        <v>3</v>
      </c>
      <c r="S366">
        <v>2000</v>
      </c>
      <c r="T366">
        <v>20</v>
      </c>
      <c r="U366">
        <v>4800</v>
      </c>
      <c r="V366" t="str">
        <f>IF(Table1[[#This Row],[Sales]]&lt;=10000,"Low",IF(Table1[[#This Row],[Sales]]&gt;=10000 &amp; Table1[[#This Row],[Sales]]&lt;=25000,"Medium","High"))</f>
        <v>Low</v>
      </c>
      <c r="W366">
        <v>779.68</v>
      </c>
      <c r="X366">
        <f>Table1[[#This Row],[Profit]]/Table1[[#This Row],[Sales]]</f>
        <v>0.16243333333333332</v>
      </c>
      <c r="Y366" t="s">
        <v>58</v>
      </c>
      <c r="Z366" t="s">
        <v>31</v>
      </c>
      <c r="AA366">
        <v>2</v>
      </c>
      <c r="AB366" t="s">
        <v>42</v>
      </c>
    </row>
    <row r="367" spans="1:28" x14ac:dyDescent="0.35">
      <c r="A367" t="s">
        <v>10857</v>
      </c>
      <c r="B367" s="1">
        <v>45660</v>
      </c>
      <c r="C367" s="1" t="str">
        <f>TEXT(Table1[[#This Row],[Order_Date]],"yyyy")</f>
        <v>2025</v>
      </c>
      <c r="D367" s="3">
        <f>MONTH(Table1[[#This Row],[Order_Date]])</f>
        <v>1</v>
      </c>
      <c r="E367" t="str">
        <f>TEXT(Table1[[#This Row],[Order_Date]],"mmm")</f>
        <v>Jan</v>
      </c>
      <c r="F367" s="1">
        <v>45666</v>
      </c>
      <c r="G367">
        <f>(Table1[[#This Row],[Ship_Date]]-Table1[[#This Row],[Order_Date]])</f>
        <v>6</v>
      </c>
      <c r="H367" t="s">
        <v>10858</v>
      </c>
      <c r="I367" t="s">
        <v>10859</v>
      </c>
      <c r="J367" t="s">
        <v>52</v>
      </c>
      <c r="K367">
        <v>37</v>
      </c>
      <c r="L367" t="str">
        <f>IF(Table1[[#This Row],[Age]]&lt;=20,"Teen",IF(Table1[[#This Row],[Age]]&gt;=21 &amp; Table1[[#This Row],[Age]]&lt;=50,"Adult","Senior"))</f>
        <v>Senior</v>
      </c>
      <c r="M367" t="s">
        <v>107</v>
      </c>
      <c r="N367" t="s">
        <v>108</v>
      </c>
      <c r="O367" t="s">
        <v>86</v>
      </c>
      <c r="P367" t="s">
        <v>28</v>
      </c>
      <c r="Q367" t="s">
        <v>65</v>
      </c>
      <c r="R367">
        <v>6</v>
      </c>
      <c r="S367">
        <v>30000</v>
      </c>
      <c r="T367">
        <v>5</v>
      </c>
      <c r="U367">
        <v>171000</v>
      </c>
      <c r="V367" t="str">
        <f>IF(Table1[[#This Row],[Sales]]&lt;=10000,"Low",IF(Table1[[#This Row],[Sales]]&gt;=10000 &amp; Table1[[#This Row],[Sales]]&lt;=25000,"Medium","High"))</f>
        <v>High</v>
      </c>
      <c r="W367">
        <v>65846.33</v>
      </c>
      <c r="X367">
        <f>Table1[[#This Row],[Profit]]/Table1[[#This Row],[Sales]]</f>
        <v>0.38506625730994154</v>
      </c>
      <c r="Y367" t="s">
        <v>30</v>
      </c>
      <c r="Z367" t="s">
        <v>59</v>
      </c>
      <c r="AA367">
        <v>2</v>
      </c>
      <c r="AB367" t="s">
        <v>42</v>
      </c>
    </row>
    <row r="368" spans="1:28" x14ac:dyDescent="0.35">
      <c r="A368" t="s">
        <v>10959</v>
      </c>
      <c r="B368" s="1">
        <v>46047</v>
      </c>
      <c r="C368" s="1" t="str">
        <f>TEXT(Table1[[#This Row],[Order_Date]],"yyyy")</f>
        <v>2026</v>
      </c>
      <c r="D368" s="3">
        <f>MONTH(Table1[[#This Row],[Order_Date]])</f>
        <v>1</v>
      </c>
      <c r="E368" t="str">
        <f>TEXT(Table1[[#This Row],[Order_Date]],"mmm")</f>
        <v>Jan</v>
      </c>
      <c r="F368" s="1">
        <v>46053</v>
      </c>
      <c r="G368">
        <f>(Table1[[#This Row],[Ship_Date]]-Table1[[#This Row],[Order_Date]])</f>
        <v>6</v>
      </c>
      <c r="H368" t="s">
        <v>10960</v>
      </c>
      <c r="I368" t="s">
        <v>10961</v>
      </c>
      <c r="J368" t="s">
        <v>24</v>
      </c>
      <c r="K368">
        <v>40</v>
      </c>
      <c r="L368" t="str">
        <f>IF(Table1[[#This Row],[Age]]&lt;=20,"Teen",IF(Table1[[#This Row],[Age]]&gt;=21 &amp; Table1[[#This Row],[Age]]&lt;=50,"Adult","Senior"))</f>
        <v>Senior</v>
      </c>
      <c r="M368" t="s">
        <v>101</v>
      </c>
      <c r="N368" t="s">
        <v>102</v>
      </c>
      <c r="O368" t="s">
        <v>27</v>
      </c>
      <c r="P368" t="s">
        <v>56</v>
      </c>
      <c r="Q368" t="s">
        <v>125</v>
      </c>
      <c r="R368">
        <v>5</v>
      </c>
      <c r="S368">
        <v>450</v>
      </c>
      <c r="T368">
        <v>0</v>
      </c>
      <c r="U368">
        <v>2250</v>
      </c>
      <c r="V368" t="str">
        <f>IF(Table1[[#This Row],[Sales]]&lt;=10000,"Low",IF(Table1[[#This Row],[Sales]]&gt;=10000 &amp; Table1[[#This Row],[Sales]]&lt;=25000,"Medium","High"))</f>
        <v>Low</v>
      </c>
      <c r="W368">
        <v>551.78</v>
      </c>
      <c r="X368">
        <f>Table1[[#This Row],[Profit]]/Table1[[#This Row],[Sales]]</f>
        <v>0.24523555555555554</v>
      </c>
      <c r="Y368" t="s">
        <v>93</v>
      </c>
      <c r="Z368" t="s">
        <v>59</v>
      </c>
      <c r="AA368">
        <v>3</v>
      </c>
      <c r="AB368" t="s">
        <v>42</v>
      </c>
    </row>
    <row r="369" spans="1:28" x14ac:dyDescent="0.35">
      <c r="A369" t="s">
        <v>10973</v>
      </c>
      <c r="B369" s="1">
        <v>45667</v>
      </c>
      <c r="C369" s="1" t="str">
        <f>TEXT(Table1[[#This Row],[Order_Date]],"yyyy")</f>
        <v>2025</v>
      </c>
      <c r="D369" s="3">
        <f>MONTH(Table1[[#This Row],[Order_Date]])</f>
        <v>1</v>
      </c>
      <c r="E369" t="str">
        <f>TEXT(Table1[[#This Row],[Order_Date]],"mmm")</f>
        <v>Jan</v>
      </c>
      <c r="F369" s="1">
        <v>45669</v>
      </c>
      <c r="G369">
        <f>(Table1[[#This Row],[Ship_Date]]-Table1[[#This Row],[Order_Date]])</f>
        <v>2</v>
      </c>
      <c r="H369" t="s">
        <v>10974</v>
      </c>
      <c r="I369" t="s">
        <v>10975</v>
      </c>
      <c r="J369" t="s">
        <v>24</v>
      </c>
      <c r="K369">
        <v>63</v>
      </c>
      <c r="L369" t="str">
        <f>IF(Table1[[#This Row],[Age]]&lt;=20,"Teen",IF(Table1[[#This Row],[Age]]&gt;=21 &amp; Table1[[#This Row],[Age]]&lt;=50,"Adult","Senior"))</f>
        <v>Senior</v>
      </c>
      <c r="M369" t="s">
        <v>36</v>
      </c>
      <c r="N369" t="s">
        <v>37</v>
      </c>
      <c r="O369" t="s">
        <v>38</v>
      </c>
      <c r="P369" t="s">
        <v>28</v>
      </c>
      <c r="Q369" t="s">
        <v>103</v>
      </c>
      <c r="R369">
        <v>7</v>
      </c>
      <c r="S369">
        <v>25000</v>
      </c>
      <c r="T369">
        <v>0</v>
      </c>
      <c r="U369">
        <v>175000</v>
      </c>
      <c r="V369" t="str">
        <f>IF(Table1[[#This Row],[Sales]]&lt;=10000,"Low",IF(Table1[[#This Row],[Sales]]&gt;=10000 &amp; Table1[[#This Row],[Sales]]&lt;=25000,"Medium","High"))</f>
        <v>High</v>
      </c>
      <c r="W369">
        <v>23184.46</v>
      </c>
      <c r="X369">
        <f>Table1[[#This Row],[Profit]]/Table1[[#This Row],[Sales]]</f>
        <v>0.13248262857142856</v>
      </c>
      <c r="Y369" t="s">
        <v>30</v>
      </c>
      <c r="Z369" t="s">
        <v>59</v>
      </c>
      <c r="AA369">
        <v>5</v>
      </c>
      <c r="AB369" t="s">
        <v>32</v>
      </c>
    </row>
    <row r="370" spans="1:28" x14ac:dyDescent="0.35">
      <c r="A370" t="s">
        <v>11029</v>
      </c>
      <c r="B370" s="1">
        <v>45660</v>
      </c>
      <c r="C370" s="1" t="str">
        <f>TEXT(Table1[[#This Row],[Order_Date]],"yyyy")</f>
        <v>2025</v>
      </c>
      <c r="D370" s="3">
        <f>MONTH(Table1[[#This Row],[Order_Date]])</f>
        <v>1</v>
      </c>
      <c r="E370" t="str">
        <f>TEXT(Table1[[#This Row],[Order_Date]],"mmm")</f>
        <v>Jan</v>
      </c>
      <c r="F370" s="1">
        <v>45661</v>
      </c>
      <c r="G370">
        <f>(Table1[[#This Row],[Ship_Date]]-Table1[[#This Row],[Order_Date]])</f>
        <v>1</v>
      </c>
      <c r="H370" t="s">
        <v>11030</v>
      </c>
      <c r="I370" t="s">
        <v>11031</v>
      </c>
      <c r="J370" t="s">
        <v>52</v>
      </c>
      <c r="K370">
        <v>30</v>
      </c>
      <c r="L370" t="str">
        <f>IF(Table1[[#This Row],[Age]]&lt;=20,"Teen",IF(Table1[[#This Row],[Age]]&gt;=21 &amp; Table1[[#This Row],[Age]]&lt;=50,"Adult","Senior"))</f>
        <v>Senior</v>
      </c>
      <c r="M370" t="s">
        <v>53</v>
      </c>
      <c r="N370" t="s">
        <v>54</v>
      </c>
      <c r="O370" t="s">
        <v>55</v>
      </c>
      <c r="P370" t="s">
        <v>47</v>
      </c>
      <c r="Q370" t="s">
        <v>185</v>
      </c>
      <c r="R370">
        <v>7</v>
      </c>
      <c r="S370">
        <v>4500</v>
      </c>
      <c r="T370">
        <v>25</v>
      </c>
      <c r="U370">
        <v>23625</v>
      </c>
      <c r="V370" t="str">
        <f>IF(Table1[[#This Row],[Sales]]&lt;=10000,"Low",IF(Table1[[#This Row],[Sales]]&gt;=10000 &amp; Table1[[#This Row],[Sales]]&lt;=25000,"Medium","High"))</f>
        <v>High</v>
      </c>
      <c r="W370">
        <v>10138.030000000001</v>
      </c>
      <c r="X370">
        <f>Table1[[#This Row],[Profit]]/Table1[[#This Row],[Sales]]</f>
        <v>0.42912296296296298</v>
      </c>
      <c r="Y370" t="s">
        <v>30</v>
      </c>
      <c r="Z370" t="s">
        <v>31</v>
      </c>
      <c r="AA370">
        <v>2</v>
      </c>
      <c r="AB370" t="s">
        <v>42</v>
      </c>
    </row>
    <row r="371" spans="1:28" x14ac:dyDescent="0.35">
      <c r="A371" t="s">
        <v>11032</v>
      </c>
      <c r="B371" s="1">
        <v>45677</v>
      </c>
      <c r="C371" s="1" t="str">
        <f>TEXT(Table1[[#This Row],[Order_Date]],"yyyy")</f>
        <v>2025</v>
      </c>
      <c r="D371" s="3">
        <f>MONTH(Table1[[#This Row],[Order_Date]])</f>
        <v>1</v>
      </c>
      <c r="E371" t="str">
        <f>TEXT(Table1[[#This Row],[Order_Date]],"mmm")</f>
        <v>Jan</v>
      </c>
      <c r="F371" s="1">
        <v>45679</v>
      </c>
      <c r="G371">
        <f>(Table1[[#This Row],[Ship_Date]]-Table1[[#This Row],[Order_Date]])</f>
        <v>2</v>
      </c>
      <c r="H371" t="s">
        <v>5369</v>
      </c>
      <c r="I371" t="s">
        <v>11033</v>
      </c>
      <c r="J371" t="s">
        <v>24</v>
      </c>
      <c r="K371">
        <v>35</v>
      </c>
      <c r="L371" t="str">
        <f>IF(Table1[[#This Row],[Age]]&lt;=20,"Teen",IF(Table1[[#This Row],[Age]]&gt;=21 &amp; Table1[[#This Row],[Age]]&lt;=50,"Adult","Senior"))</f>
        <v>Senior</v>
      </c>
      <c r="M371" t="s">
        <v>84</v>
      </c>
      <c r="N371" t="s">
        <v>85</v>
      </c>
      <c r="O371" t="s">
        <v>86</v>
      </c>
      <c r="P371" t="s">
        <v>47</v>
      </c>
      <c r="Q371" t="s">
        <v>185</v>
      </c>
      <c r="R371">
        <v>5</v>
      </c>
      <c r="S371">
        <v>4500</v>
      </c>
      <c r="T371">
        <v>0</v>
      </c>
      <c r="U371">
        <v>22500</v>
      </c>
      <c r="V371" t="str">
        <f>IF(Table1[[#This Row],[Sales]]&lt;=10000,"Low",IF(Table1[[#This Row],[Sales]]&gt;=10000 &amp; Table1[[#This Row],[Sales]]&lt;=25000,"Medium","High"))</f>
        <v>High</v>
      </c>
      <c r="W371">
        <v>2288.65</v>
      </c>
      <c r="X371">
        <f>Table1[[#This Row],[Profit]]/Table1[[#This Row],[Sales]]</f>
        <v>0.10171777777777778</v>
      </c>
      <c r="Y371" t="s">
        <v>58</v>
      </c>
      <c r="Z371" t="s">
        <v>31</v>
      </c>
      <c r="AA371">
        <v>1</v>
      </c>
      <c r="AB371" t="s">
        <v>42</v>
      </c>
    </row>
    <row r="372" spans="1:28" x14ac:dyDescent="0.35">
      <c r="A372" t="s">
        <v>11071</v>
      </c>
      <c r="B372" s="1">
        <v>45684</v>
      </c>
      <c r="C372" s="1" t="str">
        <f>TEXT(Table1[[#This Row],[Order_Date]],"yyyy")</f>
        <v>2025</v>
      </c>
      <c r="D372" s="3">
        <f>MONTH(Table1[[#This Row],[Order_Date]])</f>
        <v>1</v>
      </c>
      <c r="E372" t="str">
        <f>TEXT(Table1[[#This Row],[Order_Date]],"mmm")</f>
        <v>Jan</v>
      </c>
      <c r="F372" s="1">
        <v>45691</v>
      </c>
      <c r="G372">
        <f>(Table1[[#This Row],[Ship_Date]]-Table1[[#This Row],[Order_Date]])</f>
        <v>7</v>
      </c>
      <c r="H372" t="s">
        <v>630</v>
      </c>
      <c r="I372" t="s">
        <v>11072</v>
      </c>
      <c r="J372" t="s">
        <v>52</v>
      </c>
      <c r="K372">
        <v>45</v>
      </c>
      <c r="L372" t="str">
        <f>IF(Table1[[#This Row],[Age]]&lt;=20,"Teen",IF(Table1[[#This Row],[Age]]&gt;=21 &amp; Table1[[#This Row],[Age]]&lt;=50,"Adult","Senior"))</f>
        <v>Senior</v>
      </c>
      <c r="M372" t="s">
        <v>46</v>
      </c>
      <c r="N372" t="s">
        <v>46</v>
      </c>
      <c r="O372" t="s">
        <v>38</v>
      </c>
      <c r="P372" t="s">
        <v>74</v>
      </c>
      <c r="Q372" t="s">
        <v>109</v>
      </c>
      <c r="R372">
        <v>3</v>
      </c>
      <c r="S372">
        <v>40000</v>
      </c>
      <c r="T372">
        <v>10</v>
      </c>
      <c r="U372">
        <v>108000</v>
      </c>
      <c r="V372" t="str">
        <f>IF(Table1[[#This Row],[Sales]]&lt;=10000,"Low",IF(Table1[[#This Row],[Sales]]&gt;=10000 &amp; Table1[[#This Row],[Sales]]&lt;=25000,"Medium","High"))</f>
        <v>High</v>
      </c>
      <c r="W372">
        <v>20373.52</v>
      </c>
      <c r="X372">
        <f>Table1[[#This Row],[Profit]]/Table1[[#This Row],[Sales]]</f>
        <v>0.1886437037037037</v>
      </c>
      <c r="Y372" t="s">
        <v>58</v>
      </c>
      <c r="Z372" t="s">
        <v>41</v>
      </c>
      <c r="AA372">
        <v>4</v>
      </c>
      <c r="AB372" t="s">
        <v>42</v>
      </c>
    </row>
    <row r="373" spans="1:28" x14ac:dyDescent="0.35">
      <c r="A373" t="s">
        <v>11092</v>
      </c>
      <c r="B373" s="1">
        <v>46045</v>
      </c>
      <c r="C373" s="1" t="str">
        <f>TEXT(Table1[[#This Row],[Order_Date]],"yyyy")</f>
        <v>2026</v>
      </c>
      <c r="D373" s="3">
        <f>MONTH(Table1[[#This Row],[Order_Date]])</f>
        <v>1</v>
      </c>
      <c r="E373" t="str">
        <f>TEXT(Table1[[#This Row],[Order_Date]],"mmm")</f>
        <v>Jan</v>
      </c>
      <c r="F373" s="1">
        <v>46049</v>
      </c>
      <c r="G373">
        <f>(Table1[[#This Row],[Ship_Date]]-Table1[[#This Row],[Order_Date]])</f>
        <v>4</v>
      </c>
      <c r="H373" t="s">
        <v>11093</v>
      </c>
      <c r="I373" t="s">
        <v>11094</v>
      </c>
      <c r="J373" t="s">
        <v>24</v>
      </c>
      <c r="K373">
        <v>36</v>
      </c>
      <c r="L373" t="str">
        <f>IF(Table1[[#This Row],[Age]]&lt;=20,"Teen",IF(Table1[[#This Row],[Age]]&gt;=21 &amp; Table1[[#This Row],[Age]]&lt;=50,"Adult","Senior"))</f>
        <v>Senior</v>
      </c>
      <c r="M373" t="s">
        <v>91</v>
      </c>
      <c r="N373" t="s">
        <v>92</v>
      </c>
      <c r="O373" t="s">
        <v>55</v>
      </c>
      <c r="P373" t="s">
        <v>39</v>
      </c>
      <c r="Q373" t="s">
        <v>118</v>
      </c>
      <c r="R373">
        <v>6</v>
      </c>
      <c r="S373">
        <v>4000</v>
      </c>
      <c r="T373">
        <v>20</v>
      </c>
      <c r="U373">
        <v>19200</v>
      </c>
      <c r="V373" t="str">
        <f>IF(Table1[[#This Row],[Sales]]&lt;=10000,"Low",IF(Table1[[#This Row],[Sales]]&gt;=10000 &amp; Table1[[#This Row],[Sales]]&lt;=25000,"Medium","High"))</f>
        <v>High</v>
      </c>
      <c r="W373">
        <v>3512.88</v>
      </c>
      <c r="X373">
        <f>Table1[[#This Row],[Profit]]/Table1[[#This Row],[Sales]]</f>
        <v>0.1829625</v>
      </c>
      <c r="Y373" t="s">
        <v>93</v>
      </c>
      <c r="Z373" t="s">
        <v>31</v>
      </c>
      <c r="AA373">
        <v>4</v>
      </c>
      <c r="AB373" t="s">
        <v>42</v>
      </c>
    </row>
    <row r="374" spans="1:28" x14ac:dyDescent="0.35">
      <c r="A374" t="s">
        <v>11095</v>
      </c>
      <c r="B374" s="1">
        <v>46038</v>
      </c>
      <c r="C374" s="1" t="str">
        <f>TEXT(Table1[[#This Row],[Order_Date]],"yyyy")</f>
        <v>2026</v>
      </c>
      <c r="D374" s="3">
        <f>MONTH(Table1[[#This Row],[Order_Date]])</f>
        <v>1</v>
      </c>
      <c r="E374" t="str">
        <f>TEXT(Table1[[#This Row],[Order_Date]],"mmm")</f>
        <v>Jan</v>
      </c>
      <c r="F374" s="1">
        <v>46044</v>
      </c>
      <c r="G374">
        <f>(Table1[[#This Row],[Ship_Date]]-Table1[[#This Row],[Order_Date]])</f>
        <v>6</v>
      </c>
      <c r="H374" t="s">
        <v>11096</v>
      </c>
      <c r="I374" t="s">
        <v>4289</v>
      </c>
      <c r="J374" t="s">
        <v>24</v>
      </c>
      <c r="K374">
        <v>41</v>
      </c>
      <c r="L374" t="str">
        <f>IF(Table1[[#This Row],[Age]]&lt;=20,"Teen",IF(Table1[[#This Row],[Age]]&gt;=21 &amp; Table1[[#This Row],[Age]]&lt;=50,"Adult","Senior"))</f>
        <v>Senior</v>
      </c>
      <c r="M374" t="s">
        <v>46</v>
      </c>
      <c r="N374" t="s">
        <v>46</v>
      </c>
      <c r="O374" t="s">
        <v>38</v>
      </c>
      <c r="P374" t="s">
        <v>39</v>
      </c>
      <c r="Q374" t="s">
        <v>253</v>
      </c>
      <c r="R374">
        <v>6</v>
      </c>
      <c r="S374">
        <v>1200</v>
      </c>
      <c r="T374">
        <v>20</v>
      </c>
      <c r="U374">
        <v>5760</v>
      </c>
      <c r="V374" t="str">
        <f>IF(Table1[[#This Row],[Sales]]&lt;=10000,"Low",IF(Table1[[#This Row],[Sales]]&gt;=10000 &amp; Table1[[#This Row],[Sales]]&lt;=25000,"Medium","High"))</f>
        <v>Low</v>
      </c>
      <c r="W374">
        <v>2196.5100000000002</v>
      </c>
      <c r="X374">
        <f>Table1[[#This Row],[Profit]]/Table1[[#This Row],[Sales]]</f>
        <v>0.3813385416666667</v>
      </c>
      <c r="Y374" t="s">
        <v>30</v>
      </c>
      <c r="Z374" t="s">
        <v>31</v>
      </c>
      <c r="AA374">
        <v>1</v>
      </c>
      <c r="AB374" t="s">
        <v>32</v>
      </c>
    </row>
    <row r="375" spans="1:28" x14ac:dyDescent="0.35">
      <c r="A375" t="s">
        <v>11115</v>
      </c>
      <c r="B375" s="1">
        <v>45670</v>
      </c>
      <c r="C375" s="1" t="str">
        <f>TEXT(Table1[[#This Row],[Order_Date]],"yyyy")</f>
        <v>2025</v>
      </c>
      <c r="D375" s="3">
        <f>MONTH(Table1[[#This Row],[Order_Date]])</f>
        <v>1</v>
      </c>
      <c r="E375" t="str">
        <f>TEXT(Table1[[#This Row],[Order_Date]],"mmm")</f>
        <v>Jan</v>
      </c>
      <c r="F375" s="1">
        <v>45671</v>
      </c>
      <c r="G375">
        <f>(Table1[[#This Row],[Ship_Date]]-Table1[[#This Row],[Order_Date]])</f>
        <v>1</v>
      </c>
      <c r="H375" t="s">
        <v>11116</v>
      </c>
      <c r="I375" t="s">
        <v>11117</v>
      </c>
      <c r="J375" t="s">
        <v>24</v>
      </c>
      <c r="K375">
        <v>35</v>
      </c>
      <c r="L375" t="str">
        <f>IF(Table1[[#This Row],[Age]]&lt;=20,"Teen",IF(Table1[[#This Row],[Age]]&gt;=21 &amp; Table1[[#This Row],[Age]]&lt;=50,"Adult","Senior"))</f>
        <v>Senior</v>
      </c>
      <c r="M375" t="s">
        <v>73</v>
      </c>
      <c r="N375" t="s">
        <v>26</v>
      </c>
      <c r="O375" t="s">
        <v>27</v>
      </c>
      <c r="P375" t="s">
        <v>28</v>
      </c>
      <c r="Q375" t="s">
        <v>311</v>
      </c>
      <c r="R375">
        <v>1</v>
      </c>
      <c r="S375">
        <v>5000</v>
      </c>
      <c r="T375">
        <v>10</v>
      </c>
      <c r="U375">
        <v>4500</v>
      </c>
      <c r="V375" t="str">
        <f>IF(Table1[[#This Row],[Sales]]&lt;=10000,"Low",IF(Table1[[#This Row],[Sales]]&gt;=10000 &amp; Table1[[#This Row],[Sales]]&lt;=25000,"Medium","High"))</f>
        <v>Low</v>
      </c>
      <c r="W375">
        <v>1247.58</v>
      </c>
      <c r="X375">
        <f>Table1[[#This Row],[Profit]]/Table1[[#This Row],[Sales]]</f>
        <v>0.27723999999999999</v>
      </c>
      <c r="Y375" t="s">
        <v>58</v>
      </c>
      <c r="Z375" t="s">
        <v>31</v>
      </c>
      <c r="AA375">
        <v>2</v>
      </c>
      <c r="AB375" t="s">
        <v>42</v>
      </c>
    </row>
    <row r="376" spans="1:28" x14ac:dyDescent="0.35">
      <c r="A376" t="s">
        <v>11120</v>
      </c>
      <c r="B376" s="1">
        <v>45660</v>
      </c>
      <c r="C376" s="1" t="str">
        <f>TEXT(Table1[[#This Row],[Order_Date]],"yyyy")</f>
        <v>2025</v>
      </c>
      <c r="D376" s="3">
        <f>MONTH(Table1[[#This Row],[Order_Date]])</f>
        <v>1</v>
      </c>
      <c r="E376" t="str">
        <f>TEXT(Table1[[#This Row],[Order_Date]],"mmm")</f>
        <v>Jan</v>
      </c>
      <c r="F376" s="1">
        <v>45664</v>
      </c>
      <c r="G376">
        <f>(Table1[[#This Row],[Ship_Date]]-Table1[[#This Row],[Order_Date]])</f>
        <v>4</v>
      </c>
      <c r="H376" t="s">
        <v>7400</v>
      </c>
      <c r="I376" t="s">
        <v>11121</v>
      </c>
      <c r="J376" t="s">
        <v>24</v>
      </c>
      <c r="K376">
        <v>33</v>
      </c>
      <c r="L376" t="str">
        <f>IF(Table1[[#This Row],[Age]]&lt;=20,"Teen",IF(Table1[[#This Row],[Age]]&gt;=21 &amp; Table1[[#This Row],[Age]]&lt;=50,"Adult","Senior"))</f>
        <v>Senior</v>
      </c>
      <c r="M376" t="s">
        <v>46</v>
      </c>
      <c r="N376" t="s">
        <v>46</v>
      </c>
      <c r="O376" t="s">
        <v>38</v>
      </c>
      <c r="P376" t="s">
        <v>47</v>
      </c>
      <c r="Q376" t="s">
        <v>69</v>
      </c>
      <c r="R376">
        <v>8</v>
      </c>
      <c r="S376">
        <v>800</v>
      </c>
      <c r="T376">
        <v>25</v>
      </c>
      <c r="U376">
        <v>4800</v>
      </c>
      <c r="V376" t="str">
        <f>IF(Table1[[#This Row],[Sales]]&lt;=10000,"Low",IF(Table1[[#This Row],[Sales]]&gt;=10000 &amp; Table1[[#This Row],[Sales]]&lt;=25000,"Medium","High"))</f>
        <v>Low</v>
      </c>
      <c r="W376">
        <v>1460.62</v>
      </c>
      <c r="X376">
        <f>Table1[[#This Row],[Profit]]/Table1[[#This Row],[Sales]]</f>
        <v>0.30429583333333332</v>
      </c>
      <c r="Y376" t="s">
        <v>30</v>
      </c>
      <c r="Z376" t="s">
        <v>41</v>
      </c>
      <c r="AA376">
        <v>5</v>
      </c>
      <c r="AB376" t="s">
        <v>42</v>
      </c>
    </row>
    <row r="377" spans="1:28" x14ac:dyDescent="0.35">
      <c r="A377" t="s">
        <v>11137</v>
      </c>
      <c r="B377" s="1">
        <v>45676</v>
      </c>
      <c r="C377" s="1" t="str">
        <f>TEXT(Table1[[#This Row],[Order_Date]],"yyyy")</f>
        <v>2025</v>
      </c>
      <c r="D377" s="3">
        <f>MONTH(Table1[[#This Row],[Order_Date]])</f>
        <v>1</v>
      </c>
      <c r="E377" t="str">
        <f>TEXT(Table1[[#This Row],[Order_Date]],"mmm")</f>
        <v>Jan</v>
      </c>
      <c r="F377" s="1">
        <v>45683</v>
      </c>
      <c r="G377">
        <f>(Table1[[#This Row],[Ship_Date]]-Table1[[#This Row],[Order_Date]])</f>
        <v>7</v>
      </c>
      <c r="H377" t="s">
        <v>4349</v>
      </c>
      <c r="I377" t="s">
        <v>1934</v>
      </c>
      <c r="J377" t="s">
        <v>24</v>
      </c>
      <c r="K377">
        <v>23</v>
      </c>
      <c r="L377" t="str">
        <f>IF(Table1[[#This Row],[Age]]&lt;=20,"Teen",IF(Table1[[#This Row],[Age]]&gt;=21 &amp; Table1[[#This Row],[Age]]&lt;=50,"Adult","Senior"))</f>
        <v>Senior</v>
      </c>
      <c r="M377" t="s">
        <v>63</v>
      </c>
      <c r="N377" t="s">
        <v>64</v>
      </c>
      <c r="O377" t="s">
        <v>55</v>
      </c>
      <c r="P377" t="s">
        <v>39</v>
      </c>
      <c r="Q377" t="s">
        <v>253</v>
      </c>
      <c r="R377">
        <v>6</v>
      </c>
      <c r="S377">
        <v>1200</v>
      </c>
      <c r="T377">
        <v>5</v>
      </c>
      <c r="U377">
        <v>6840</v>
      </c>
      <c r="V377" t="str">
        <f>IF(Table1[[#This Row],[Sales]]&lt;=10000,"Low",IF(Table1[[#This Row],[Sales]]&gt;=10000 &amp; Table1[[#This Row],[Sales]]&lt;=25000,"Medium","High"))</f>
        <v>Low</v>
      </c>
      <c r="W377">
        <v>1721.07</v>
      </c>
      <c r="X377">
        <f>Table1[[#This Row],[Profit]]/Table1[[#This Row],[Sales]]</f>
        <v>0.25161842105263155</v>
      </c>
      <c r="Y377" t="s">
        <v>58</v>
      </c>
      <c r="Z377" t="s">
        <v>41</v>
      </c>
      <c r="AA377">
        <v>1</v>
      </c>
      <c r="AB377" t="s">
        <v>42</v>
      </c>
    </row>
    <row r="378" spans="1:28" x14ac:dyDescent="0.35">
      <c r="A378" t="s">
        <v>11159</v>
      </c>
      <c r="B378" s="1">
        <v>45669</v>
      </c>
      <c r="C378" s="1" t="str">
        <f>TEXT(Table1[[#This Row],[Order_Date]],"yyyy")</f>
        <v>2025</v>
      </c>
      <c r="D378" s="3">
        <f>MONTH(Table1[[#This Row],[Order_Date]])</f>
        <v>1</v>
      </c>
      <c r="E378" t="str">
        <f>TEXT(Table1[[#This Row],[Order_Date]],"mmm")</f>
        <v>Jan</v>
      </c>
      <c r="F378" s="1">
        <v>45670</v>
      </c>
      <c r="G378">
        <f>(Table1[[#This Row],[Ship_Date]]-Table1[[#This Row],[Order_Date]])</f>
        <v>1</v>
      </c>
      <c r="H378" t="s">
        <v>11160</v>
      </c>
      <c r="I378" t="s">
        <v>11161</v>
      </c>
      <c r="J378" t="s">
        <v>52</v>
      </c>
      <c r="K378">
        <v>21</v>
      </c>
      <c r="L378" t="str">
        <f>IF(Table1[[#This Row],[Age]]&lt;=20,"Teen",IF(Table1[[#This Row],[Age]]&gt;=21 &amp; Table1[[#This Row],[Age]]&lt;=50,"Adult","Senior"))</f>
        <v>Senior</v>
      </c>
      <c r="M378" t="s">
        <v>107</v>
      </c>
      <c r="N378" t="s">
        <v>108</v>
      </c>
      <c r="O378" t="s">
        <v>86</v>
      </c>
      <c r="P378" t="s">
        <v>74</v>
      </c>
      <c r="Q378" t="s">
        <v>231</v>
      </c>
      <c r="R378">
        <v>4</v>
      </c>
      <c r="S378">
        <v>18000</v>
      </c>
      <c r="T378">
        <v>25</v>
      </c>
      <c r="U378">
        <v>54000</v>
      </c>
      <c r="V378" t="str">
        <f>IF(Table1[[#This Row],[Sales]]&lt;=10000,"Low",IF(Table1[[#This Row],[Sales]]&gt;=10000 &amp; Table1[[#This Row],[Sales]]&lt;=25000,"Medium","High"))</f>
        <v>High</v>
      </c>
      <c r="W378">
        <v>21858.07</v>
      </c>
      <c r="X378">
        <f>Table1[[#This Row],[Profit]]/Table1[[#This Row],[Sales]]</f>
        <v>0.40477907407407404</v>
      </c>
      <c r="Y378" t="s">
        <v>30</v>
      </c>
      <c r="Z378" t="s">
        <v>31</v>
      </c>
      <c r="AA378">
        <v>3</v>
      </c>
      <c r="AB378" t="s">
        <v>42</v>
      </c>
    </row>
    <row r="379" spans="1:28" x14ac:dyDescent="0.35">
      <c r="A379" t="s">
        <v>11187</v>
      </c>
      <c r="B379" s="1">
        <v>45665</v>
      </c>
      <c r="C379" s="1" t="str">
        <f>TEXT(Table1[[#This Row],[Order_Date]],"yyyy")</f>
        <v>2025</v>
      </c>
      <c r="D379" s="3">
        <f>MONTH(Table1[[#This Row],[Order_Date]])</f>
        <v>1</v>
      </c>
      <c r="E379" t="str">
        <f>TEXT(Table1[[#This Row],[Order_Date]],"mmm")</f>
        <v>Jan</v>
      </c>
      <c r="F379" s="1">
        <v>45672</v>
      </c>
      <c r="G379">
        <f>(Table1[[#This Row],[Ship_Date]]-Table1[[#This Row],[Order_Date]])</f>
        <v>7</v>
      </c>
      <c r="H379" t="s">
        <v>11188</v>
      </c>
      <c r="I379" t="s">
        <v>11189</v>
      </c>
      <c r="J379" t="s">
        <v>52</v>
      </c>
      <c r="K379">
        <v>59</v>
      </c>
      <c r="L379" t="str">
        <f>IF(Table1[[#This Row],[Age]]&lt;=20,"Teen",IF(Table1[[#This Row],[Age]]&gt;=21 &amp; Table1[[#This Row],[Age]]&lt;=50,"Adult","Senior"))</f>
        <v>Senior</v>
      </c>
      <c r="M379" t="s">
        <v>63</v>
      </c>
      <c r="N379" t="s">
        <v>64</v>
      </c>
      <c r="O379" t="s">
        <v>55</v>
      </c>
      <c r="P379" t="s">
        <v>28</v>
      </c>
      <c r="Q379" t="s">
        <v>103</v>
      </c>
      <c r="R379">
        <v>1</v>
      </c>
      <c r="S379">
        <v>25000</v>
      </c>
      <c r="T379">
        <v>25</v>
      </c>
      <c r="U379">
        <v>18750</v>
      </c>
      <c r="V379" t="str">
        <f>IF(Table1[[#This Row],[Sales]]&lt;=10000,"Low",IF(Table1[[#This Row],[Sales]]&gt;=10000 &amp; Table1[[#This Row],[Sales]]&lt;=25000,"Medium","High"))</f>
        <v>High</v>
      </c>
      <c r="W379">
        <v>7373.69</v>
      </c>
      <c r="X379">
        <f>Table1[[#This Row],[Profit]]/Table1[[#This Row],[Sales]]</f>
        <v>0.39326346666666667</v>
      </c>
      <c r="Y379" t="s">
        <v>58</v>
      </c>
      <c r="Z379" t="s">
        <v>59</v>
      </c>
      <c r="AA379">
        <v>2</v>
      </c>
      <c r="AB379" t="s">
        <v>42</v>
      </c>
    </row>
    <row r="380" spans="1:28" x14ac:dyDescent="0.35">
      <c r="A380" t="s">
        <v>11196</v>
      </c>
      <c r="B380" s="1">
        <v>45672</v>
      </c>
      <c r="C380" s="1" t="str">
        <f>TEXT(Table1[[#This Row],[Order_Date]],"yyyy")</f>
        <v>2025</v>
      </c>
      <c r="D380" s="3">
        <f>MONTH(Table1[[#This Row],[Order_Date]])</f>
        <v>1</v>
      </c>
      <c r="E380" t="str">
        <f>TEXT(Table1[[#This Row],[Order_Date]],"mmm")</f>
        <v>Jan</v>
      </c>
      <c r="F380" s="1">
        <v>45673</v>
      </c>
      <c r="G380">
        <f>(Table1[[#This Row],[Ship_Date]]-Table1[[#This Row],[Order_Date]])</f>
        <v>1</v>
      </c>
      <c r="H380" t="s">
        <v>11197</v>
      </c>
      <c r="I380" t="s">
        <v>11198</v>
      </c>
      <c r="J380" t="s">
        <v>24</v>
      </c>
      <c r="K380">
        <v>25</v>
      </c>
      <c r="L380" t="str">
        <f>IF(Table1[[#This Row],[Age]]&lt;=20,"Teen",IF(Table1[[#This Row],[Age]]&gt;=21 &amp; Table1[[#This Row],[Age]]&lt;=50,"Adult","Senior"))</f>
        <v>Senior</v>
      </c>
      <c r="M380" t="s">
        <v>73</v>
      </c>
      <c r="N380" t="s">
        <v>26</v>
      </c>
      <c r="O380" t="s">
        <v>27</v>
      </c>
      <c r="P380" t="s">
        <v>74</v>
      </c>
      <c r="Q380" t="s">
        <v>75</v>
      </c>
      <c r="R380">
        <v>7</v>
      </c>
      <c r="S380">
        <v>2000</v>
      </c>
      <c r="T380">
        <v>10</v>
      </c>
      <c r="U380">
        <v>12600</v>
      </c>
      <c r="V380" t="str">
        <f>IF(Table1[[#This Row],[Sales]]&lt;=10000,"Low",IF(Table1[[#This Row],[Sales]]&gt;=10000 &amp; Table1[[#This Row],[Sales]]&lt;=25000,"Medium","High"))</f>
        <v>High</v>
      </c>
      <c r="W380">
        <v>1997.18</v>
      </c>
      <c r="X380">
        <f>Table1[[#This Row],[Profit]]/Table1[[#This Row],[Sales]]</f>
        <v>0.15850634920634921</v>
      </c>
      <c r="Y380" t="s">
        <v>93</v>
      </c>
      <c r="Z380" t="s">
        <v>59</v>
      </c>
      <c r="AA380">
        <v>2</v>
      </c>
      <c r="AB380" t="s">
        <v>32</v>
      </c>
    </row>
    <row r="381" spans="1:28" x14ac:dyDescent="0.35">
      <c r="A381" t="s">
        <v>11202</v>
      </c>
      <c r="B381" s="1">
        <v>45684</v>
      </c>
      <c r="C381" s="1" t="str">
        <f>TEXT(Table1[[#This Row],[Order_Date]],"yyyy")</f>
        <v>2025</v>
      </c>
      <c r="D381" s="3">
        <f>MONTH(Table1[[#This Row],[Order_Date]])</f>
        <v>1</v>
      </c>
      <c r="E381" t="str">
        <f>TEXT(Table1[[#This Row],[Order_Date]],"mmm")</f>
        <v>Jan</v>
      </c>
      <c r="F381" s="1">
        <v>45685</v>
      </c>
      <c r="G381">
        <f>(Table1[[#This Row],[Ship_Date]]-Table1[[#This Row],[Order_Date]])</f>
        <v>1</v>
      </c>
      <c r="H381" t="s">
        <v>10774</v>
      </c>
      <c r="I381" t="s">
        <v>11203</v>
      </c>
      <c r="J381" t="s">
        <v>52</v>
      </c>
      <c r="K381">
        <v>43</v>
      </c>
      <c r="L381" t="str">
        <f>IF(Table1[[#This Row],[Age]]&lt;=20,"Teen",IF(Table1[[#This Row],[Age]]&gt;=21 &amp; Table1[[#This Row],[Age]]&lt;=50,"Adult","Senior"))</f>
        <v>Senior</v>
      </c>
      <c r="M381" t="s">
        <v>91</v>
      </c>
      <c r="N381" t="s">
        <v>92</v>
      </c>
      <c r="O381" t="s">
        <v>55</v>
      </c>
      <c r="P381" t="s">
        <v>56</v>
      </c>
      <c r="Q381" t="s">
        <v>57</v>
      </c>
      <c r="R381">
        <v>8</v>
      </c>
      <c r="S381">
        <v>60</v>
      </c>
      <c r="T381">
        <v>25</v>
      </c>
      <c r="U381">
        <v>360</v>
      </c>
      <c r="V381" t="str">
        <f>IF(Table1[[#This Row],[Sales]]&lt;=10000,"Low",IF(Table1[[#This Row],[Sales]]&gt;=10000 &amp; Table1[[#This Row],[Sales]]&lt;=25000,"Medium","High"))</f>
        <v>Low</v>
      </c>
      <c r="W381">
        <v>138.84</v>
      </c>
      <c r="X381">
        <f>Table1[[#This Row],[Profit]]/Table1[[#This Row],[Sales]]</f>
        <v>0.38566666666666666</v>
      </c>
      <c r="Y381" t="s">
        <v>30</v>
      </c>
      <c r="Z381" t="s">
        <v>41</v>
      </c>
      <c r="AA381">
        <v>4</v>
      </c>
      <c r="AB381" t="s">
        <v>42</v>
      </c>
    </row>
    <row r="382" spans="1:28" x14ac:dyDescent="0.35">
      <c r="A382" t="s">
        <v>81</v>
      </c>
      <c r="B382" s="1">
        <v>46065</v>
      </c>
      <c r="C382" s="1" t="str">
        <f>TEXT(Table1[[#This Row],[Order_Date]],"yyyy")</f>
        <v>2026</v>
      </c>
      <c r="D382" s="3">
        <f>MONTH(Table1[[#This Row],[Order_Date]])</f>
        <v>2</v>
      </c>
      <c r="E382" t="str">
        <f>TEXT(Table1[[#This Row],[Order_Date]],"mmm")</f>
        <v>Feb</v>
      </c>
      <c r="F382" s="1">
        <v>46070</v>
      </c>
      <c r="G382">
        <f>(Table1[[#This Row],[Ship_Date]]-Table1[[#This Row],[Order_Date]])</f>
        <v>5</v>
      </c>
      <c r="H382" t="s">
        <v>82</v>
      </c>
      <c r="I382" t="s">
        <v>83</v>
      </c>
      <c r="J382" t="s">
        <v>52</v>
      </c>
      <c r="K382">
        <v>32</v>
      </c>
      <c r="L382" t="str">
        <f>IF(Table1[[#This Row],[Age]]&lt;=20,"Teen",IF(Table1[[#This Row],[Age]]&gt;=21 &amp; Table1[[#This Row],[Age]]&lt;=50,"Adult","Senior"))</f>
        <v>Senior</v>
      </c>
      <c r="M382" t="s">
        <v>84</v>
      </c>
      <c r="N382" t="s">
        <v>85</v>
      </c>
      <c r="O382" t="s">
        <v>86</v>
      </c>
      <c r="P382" t="s">
        <v>39</v>
      </c>
      <c r="Q382" t="s">
        <v>87</v>
      </c>
      <c r="R382">
        <v>2</v>
      </c>
      <c r="S382">
        <v>3200</v>
      </c>
      <c r="T382">
        <v>0</v>
      </c>
      <c r="U382">
        <v>6400</v>
      </c>
      <c r="V382" t="str">
        <f>IF(Table1[[#This Row],[Sales]]&lt;=10000,"Low",IF(Table1[[#This Row],[Sales]]&gt;=10000 &amp; Table1[[#This Row],[Sales]]&lt;=25000,"Medium","High"))</f>
        <v>Low</v>
      </c>
      <c r="W382">
        <v>951.13</v>
      </c>
      <c r="X382">
        <f>Table1[[#This Row],[Profit]]/Table1[[#This Row],[Sales]]</f>
        <v>0.1486140625</v>
      </c>
      <c r="Y382" t="s">
        <v>58</v>
      </c>
      <c r="Z382" t="s">
        <v>59</v>
      </c>
      <c r="AA382">
        <v>2</v>
      </c>
      <c r="AB382" t="s">
        <v>42</v>
      </c>
    </row>
    <row r="383" spans="1:28" x14ac:dyDescent="0.35">
      <c r="A383" t="s">
        <v>113</v>
      </c>
      <c r="B383" s="1">
        <v>45703</v>
      </c>
      <c r="C383" s="1" t="str">
        <f>TEXT(Table1[[#This Row],[Order_Date]],"yyyy")</f>
        <v>2025</v>
      </c>
      <c r="D383" s="3">
        <f>MONTH(Table1[[#This Row],[Order_Date]])</f>
        <v>2</v>
      </c>
      <c r="E383" t="str">
        <f>TEXT(Table1[[#This Row],[Order_Date]],"mmm")</f>
        <v>Feb</v>
      </c>
      <c r="F383" s="1">
        <v>45705</v>
      </c>
      <c r="G383">
        <f>(Table1[[#This Row],[Ship_Date]]-Table1[[#This Row],[Order_Date]])</f>
        <v>2</v>
      </c>
      <c r="H383" t="s">
        <v>114</v>
      </c>
      <c r="I383" t="s">
        <v>115</v>
      </c>
      <c r="J383" t="s">
        <v>24</v>
      </c>
      <c r="K383">
        <v>39</v>
      </c>
      <c r="L383" t="str">
        <f>IF(Table1[[#This Row],[Age]]&lt;=20,"Teen",IF(Table1[[#This Row],[Age]]&gt;=21 &amp; Table1[[#This Row],[Age]]&lt;=50,"Adult","Senior"))</f>
        <v>Senior</v>
      </c>
      <c r="M383" t="s">
        <v>116</v>
      </c>
      <c r="N383" t="s">
        <v>117</v>
      </c>
      <c r="O383" t="s">
        <v>86</v>
      </c>
      <c r="P383" t="s">
        <v>39</v>
      </c>
      <c r="Q383" t="s">
        <v>118</v>
      </c>
      <c r="R383">
        <v>4</v>
      </c>
      <c r="S383">
        <v>4000</v>
      </c>
      <c r="T383">
        <v>20</v>
      </c>
      <c r="U383">
        <v>12800</v>
      </c>
      <c r="V383" t="str">
        <f>IF(Table1[[#This Row],[Sales]]&lt;=10000,"Low",IF(Table1[[#This Row],[Sales]]&gt;=10000 &amp; Table1[[#This Row],[Sales]]&lt;=25000,"Medium","High"))</f>
        <v>High</v>
      </c>
      <c r="W383">
        <v>4773.43</v>
      </c>
      <c r="X383">
        <f>Table1[[#This Row],[Profit]]/Table1[[#This Row],[Sales]]</f>
        <v>0.37292421875000004</v>
      </c>
      <c r="Y383" t="s">
        <v>93</v>
      </c>
      <c r="Z383" t="s">
        <v>31</v>
      </c>
      <c r="AA383">
        <v>1</v>
      </c>
      <c r="AB383" t="s">
        <v>42</v>
      </c>
    </row>
    <row r="384" spans="1:28" x14ac:dyDescent="0.35">
      <c r="A384" t="s">
        <v>133</v>
      </c>
      <c r="B384" s="1">
        <v>45712</v>
      </c>
      <c r="C384" s="1" t="str">
        <f>TEXT(Table1[[#This Row],[Order_Date]],"yyyy")</f>
        <v>2025</v>
      </c>
      <c r="D384" s="3">
        <f>MONTH(Table1[[#This Row],[Order_Date]])</f>
        <v>2</v>
      </c>
      <c r="E384" t="str">
        <f>TEXT(Table1[[#This Row],[Order_Date]],"mmm")</f>
        <v>Feb</v>
      </c>
      <c r="F384" s="1">
        <v>45714</v>
      </c>
      <c r="G384">
        <f>(Table1[[#This Row],[Ship_Date]]-Table1[[#This Row],[Order_Date]])</f>
        <v>2</v>
      </c>
      <c r="H384" t="s">
        <v>134</v>
      </c>
      <c r="I384" t="s">
        <v>135</v>
      </c>
      <c r="J384" t="s">
        <v>24</v>
      </c>
      <c r="K384">
        <v>42</v>
      </c>
      <c r="L384" t="str">
        <f>IF(Table1[[#This Row],[Age]]&lt;=20,"Teen",IF(Table1[[#This Row],[Age]]&gt;=21 &amp; Table1[[#This Row],[Age]]&lt;=50,"Adult","Senior"))</f>
        <v>Senior</v>
      </c>
      <c r="M384" t="s">
        <v>25</v>
      </c>
      <c r="N384" t="s">
        <v>26</v>
      </c>
      <c r="O384" t="s">
        <v>27</v>
      </c>
      <c r="P384" t="s">
        <v>56</v>
      </c>
      <c r="Q384" t="s">
        <v>125</v>
      </c>
      <c r="R384">
        <v>7</v>
      </c>
      <c r="S384">
        <v>450</v>
      </c>
      <c r="T384">
        <v>25</v>
      </c>
      <c r="U384">
        <v>2362.5</v>
      </c>
      <c r="V384" t="str">
        <f>IF(Table1[[#This Row],[Sales]]&lt;=10000,"Low",IF(Table1[[#This Row],[Sales]]&gt;=10000 &amp; Table1[[#This Row],[Sales]]&lt;=25000,"Medium","High"))</f>
        <v>Low</v>
      </c>
      <c r="W384">
        <v>271.54000000000002</v>
      </c>
      <c r="X384">
        <f>Table1[[#This Row],[Profit]]/Table1[[#This Row],[Sales]]</f>
        <v>0.11493756613756614</v>
      </c>
      <c r="Y384" t="s">
        <v>30</v>
      </c>
      <c r="Z384" t="s">
        <v>31</v>
      </c>
      <c r="AA384">
        <v>5</v>
      </c>
      <c r="AB384" t="s">
        <v>42</v>
      </c>
    </row>
    <row r="385" spans="1:28" x14ac:dyDescent="0.35">
      <c r="A385" t="s">
        <v>145</v>
      </c>
      <c r="B385" s="1">
        <v>45715</v>
      </c>
      <c r="C385" s="1" t="str">
        <f>TEXT(Table1[[#This Row],[Order_Date]],"yyyy")</f>
        <v>2025</v>
      </c>
      <c r="D385" s="3">
        <f>MONTH(Table1[[#This Row],[Order_Date]])</f>
        <v>2</v>
      </c>
      <c r="E385" t="str">
        <f>TEXT(Table1[[#This Row],[Order_Date]],"mmm")</f>
        <v>Feb</v>
      </c>
      <c r="F385" s="1">
        <v>45721</v>
      </c>
      <c r="G385">
        <f>(Table1[[#This Row],[Ship_Date]]-Table1[[#This Row],[Order_Date]])</f>
        <v>6</v>
      </c>
      <c r="H385" t="s">
        <v>146</v>
      </c>
      <c r="I385" t="s">
        <v>147</v>
      </c>
      <c r="J385" t="s">
        <v>52</v>
      </c>
      <c r="K385">
        <v>38</v>
      </c>
      <c r="L385" t="str">
        <f>IF(Table1[[#This Row],[Age]]&lt;=20,"Teen",IF(Table1[[#This Row],[Age]]&gt;=21 &amp; Table1[[#This Row],[Age]]&lt;=50,"Adult","Senior"))</f>
        <v>Senior</v>
      </c>
      <c r="M385" t="s">
        <v>107</v>
      </c>
      <c r="N385" t="s">
        <v>108</v>
      </c>
      <c r="O385" t="s">
        <v>86</v>
      </c>
      <c r="P385" t="s">
        <v>74</v>
      </c>
      <c r="Q385" t="s">
        <v>109</v>
      </c>
      <c r="R385">
        <v>2</v>
      </c>
      <c r="S385">
        <v>40000</v>
      </c>
      <c r="T385">
        <v>0</v>
      </c>
      <c r="U385">
        <v>80000</v>
      </c>
      <c r="V385" t="str">
        <f>IF(Table1[[#This Row],[Sales]]&lt;=10000,"Low",IF(Table1[[#This Row],[Sales]]&gt;=10000 &amp; Table1[[#This Row],[Sales]]&lt;=25000,"Medium","High"))</f>
        <v>High</v>
      </c>
      <c r="W385">
        <v>20946.240000000002</v>
      </c>
      <c r="X385">
        <f>Table1[[#This Row],[Profit]]/Table1[[#This Row],[Sales]]</f>
        <v>0.26182800000000001</v>
      </c>
      <c r="Y385" t="s">
        <v>30</v>
      </c>
      <c r="Z385" t="s">
        <v>31</v>
      </c>
      <c r="AA385">
        <v>5</v>
      </c>
      <c r="AB385" t="s">
        <v>42</v>
      </c>
    </row>
    <row r="386" spans="1:28" x14ac:dyDescent="0.35">
      <c r="A386" t="s">
        <v>172</v>
      </c>
      <c r="B386" s="1">
        <v>45695</v>
      </c>
      <c r="C386" s="1" t="str">
        <f>TEXT(Table1[[#This Row],[Order_Date]],"yyyy")</f>
        <v>2025</v>
      </c>
      <c r="D386" s="3">
        <f>MONTH(Table1[[#This Row],[Order_Date]])</f>
        <v>2</v>
      </c>
      <c r="E386" t="str">
        <f>TEXT(Table1[[#This Row],[Order_Date]],"mmm")</f>
        <v>Feb</v>
      </c>
      <c r="F386" s="1">
        <v>45699</v>
      </c>
      <c r="G386">
        <f>(Table1[[#This Row],[Ship_Date]]-Table1[[#This Row],[Order_Date]])</f>
        <v>4</v>
      </c>
      <c r="H386" t="s">
        <v>173</v>
      </c>
      <c r="I386" t="s">
        <v>174</v>
      </c>
      <c r="J386" t="s">
        <v>52</v>
      </c>
      <c r="K386">
        <v>22</v>
      </c>
      <c r="L386" t="str">
        <f>IF(Table1[[#This Row],[Age]]&lt;=20,"Teen",IF(Table1[[#This Row],[Age]]&gt;=21 &amp; Table1[[#This Row],[Age]]&lt;=50,"Adult","Senior"))</f>
        <v>Senior</v>
      </c>
      <c r="M386" t="s">
        <v>25</v>
      </c>
      <c r="N386" t="s">
        <v>26</v>
      </c>
      <c r="O386" t="s">
        <v>27</v>
      </c>
      <c r="P386" t="s">
        <v>47</v>
      </c>
      <c r="Q386" t="s">
        <v>175</v>
      </c>
      <c r="R386">
        <v>7</v>
      </c>
      <c r="S386">
        <v>1200</v>
      </c>
      <c r="T386">
        <v>25</v>
      </c>
      <c r="U386">
        <v>6300</v>
      </c>
      <c r="V386" t="str">
        <f>IF(Table1[[#This Row],[Sales]]&lt;=10000,"Low",IF(Table1[[#This Row],[Sales]]&gt;=10000 &amp; Table1[[#This Row],[Sales]]&lt;=25000,"Medium","High"))</f>
        <v>Low</v>
      </c>
      <c r="W386">
        <v>671.56</v>
      </c>
      <c r="X386">
        <f>Table1[[#This Row],[Profit]]/Table1[[#This Row],[Sales]]</f>
        <v>0.10659682539682538</v>
      </c>
      <c r="Y386" t="s">
        <v>93</v>
      </c>
      <c r="Z386" t="s">
        <v>31</v>
      </c>
      <c r="AA386">
        <v>5</v>
      </c>
      <c r="AB386" t="s">
        <v>42</v>
      </c>
    </row>
    <row r="387" spans="1:28" x14ac:dyDescent="0.35">
      <c r="A387" t="s">
        <v>235</v>
      </c>
      <c r="B387" s="1">
        <v>46067</v>
      </c>
      <c r="C387" s="1" t="str">
        <f>TEXT(Table1[[#This Row],[Order_Date]],"yyyy")</f>
        <v>2026</v>
      </c>
      <c r="D387" s="3">
        <f>MONTH(Table1[[#This Row],[Order_Date]])</f>
        <v>2</v>
      </c>
      <c r="E387" t="str">
        <f>TEXT(Table1[[#This Row],[Order_Date]],"mmm")</f>
        <v>Feb</v>
      </c>
      <c r="F387" s="1">
        <v>46074</v>
      </c>
      <c r="G387">
        <f>(Table1[[#This Row],[Ship_Date]]-Table1[[#This Row],[Order_Date]])</f>
        <v>7</v>
      </c>
      <c r="H387" t="s">
        <v>236</v>
      </c>
      <c r="I387" t="s">
        <v>237</v>
      </c>
      <c r="J387" t="s">
        <v>24</v>
      </c>
      <c r="K387">
        <v>45</v>
      </c>
      <c r="L387" t="str">
        <f>IF(Table1[[#This Row],[Age]]&lt;=20,"Teen",IF(Table1[[#This Row],[Age]]&gt;=21 &amp; Table1[[#This Row],[Age]]&lt;=50,"Adult","Senior"))</f>
        <v>Senior</v>
      </c>
      <c r="M387" t="s">
        <v>84</v>
      </c>
      <c r="N387" t="s">
        <v>85</v>
      </c>
      <c r="O387" t="s">
        <v>86</v>
      </c>
      <c r="P387" t="s">
        <v>39</v>
      </c>
      <c r="Q387" t="s">
        <v>151</v>
      </c>
      <c r="R387">
        <v>8</v>
      </c>
      <c r="S387">
        <v>900</v>
      </c>
      <c r="T387">
        <v>15</v>
      </c>
      <c r="U387">
        <v>6120</v>
      </c>
      <c r="V387" t="str">
        <f>IF(Table1[[#This Row],[Sales]]&lt;=10000,"Low",IF(Table1[[#This Row],[Sales]]&gt;=10000 &amp; Table1[[#This Row],[Sales]]&lt;=25000,"Medium","High"))</f>
        <v>Low</v>
      </c>
      <c r="W387">
        <v>1821</v>
      </c>
      <c r="X387">
        <f>Table1[[#This Row],[Profit]]/Table1[[#This Row],[Sales]]</f>
        <v>0.29754901960784313</v>
      </c>
      <c r="Y387" t="s">
        <v>93</v>
      </c>
      <c r="Z387" t="s">
        <v>31</v>
      </c>
      <c r="AA387">
        <v>5</v>
      </c>
      <c r="AB387" t="s">
        <v>42</v>
      </c>
    </row>
    <row r="388" spans="1:28" x14ac:dyDescent="0.35">
      <c r="A388" t="s">
        <v>260</v>
      </c>
      <c r="B388" s="1">
        <v>46067</v>
      </c>
      <c r="C388" s="1" t="str">
        <f>TEXT(Table1[[#This Row],[Order_Date]],"yyyy")</f>
        <v>2026</v>
      </c>
      <c r="D388" s="3">
        <f>MONTH(Table1[[#This Row],[Order_Date]])</f>
        <v>2</v>
      </c>
      <c r="E388" t="str">
        <f>TEXT(Table1[[#This Row],[Order_Date]],"mmm")</f>
        <v>Feb</v>
      </c>
      <c r="F388" s="1">
        <v>46068</v>
      </c>
      <c r="G388">
        <f>(Table1[[#This Row],[Ship_Date]]-Table1[[#This Row],[Order_Date]])</f>
        <v>1</v>
      </c>
      <c r="H388" t="s">
        <v>261</v>
      </c>
      <c r="I388" t="s">
        <v>262</v>
      </c>
      <c r="J388" t="s">
        <v>52</v>
      </c>
      <c r="K388">
        <v>49</v>
      </c>
      <c r="L388" t="str">
        <f>IF(Table1[[#This Row],[Age]]&lt;=20,"Teen",IF(Table1[[#This Row],[Age]]&gt;=21 &amp; Table1[[#This Row],[Age]]&lt;=50,"Adult","Senior"))</f>
        <v>Senior</v>
      </c>
      <c r="M388" t="s">
        <v>107</v>
      </c>
      <c r="N388" t="s">
        <v>108</v>
      </c>
      <c r="O388" t="s">
        <v>86</v>
      </c>
      <c r="P388" t="s">
        <v>39</v>
      </c>
      <c r="Q388" t="s">
        <v>40</v>
      </c>
      <c r="R388">
        <v>3</v>
      </c>
      <c r="S388">
        <v>2500</v>
      </c>
      <c r="T388">
        <v>5</v>
      </c>
      <c r="U388">
        <v>7125</v>
      </c>
      <c r="V388" t="str">
        <f>IF(Table1[[#This Row],[Sales]]&lt;=10000,"Low",IF(Table1[[#This Row],[Sales]]&gt;=10000 &amp; Table1[[#This Row],[Sales]]&lt;=25000,"Medium","High"))</f>
        <v>Low</v>
      </c>
      <c r="W388">
        <v>1183.46</v>
      </c>
      <c r="X388">
        <f>Table1[[#This Row],[Profit]]/Table1[[#This Row],[Sales]]</f>
        <v>0.16609964912280703</v>
      </c>
      <c r="Y388" t="s">
        <v>93</v>
      </c>
      <c r="Z388" t="s">
        <v>31</v>
      </c>
      <c r="AA388">
        <v>3</v>
      </c>
      <c r="AB388" t="s">
        <v>32</v>
      </c>
    </row>
    <row r="389" spans="1:28" x14ac:dyDescent="0.35">
      <c r="A389" t="s">
        <v>324</v>
      </c>
      <c r="B389" s="1">
        <v>46067</v>
      </c>
      <c r="C389" s="1" t="str">
        <f>TEXT(Table1[[#This Row],[Order_Date]],"yyyy")</f>
        <v>2026</v>
      </c>
      <c r="D389" s="3">
        <f>MONTH(Table1[[#This Row],[Order_Date]])</f>
        <v>2</v>
      </c>
      <c r="E389" t="str">
        <f>TEXT(Table1[[#This Row],[Order_Date]],"mmm")</f>
        <v>Feb</v>
      </c>
      <c r="F389" s="1">
        <v>46069</v>
      </c>
      <c r="G389">
        <f>(Table1[[#This Row],[Ship_Date]]-Table1[[#This Row],[Order_Date]])</f>
        <v>2</v>
      </c>
      <c r="H389" t="s">
        <v>325</v>
      </c>
      <c r="I389" t="s">
        <v>326</v>
      </c>
      <c r="J389" t="s">
        <v>52</v>
      </c>
      <c r="K389">
        <v>40</v>
      </c>
      <c r="L389" t="str">
        <f>IF(Table1[[#This Row],[Age]]&lt;=20,"Teen",IF(Table1[[#This Row],[Age]]&gt;=21 &amp; Table1[[#This Row],[Age]]&lt;=50,"Adult","Senior"))</f>
        <v>Senior</v>
      </c>
      <c r="M389" t="s">
        <v>91</v>
      </c>
      <c r="N389" t="s">
        <v>92</v>
      </c>
      <c r="O389" t="s">
        <v>55</v>
      </c>
      <c r="P389" t="s">
        <v>47</v>
      </c>
      <c r="Q389" t="s">
        <v>185</v>
      </c>
      <c r="R389">
        <v>5</v>
      </c>
      <c r="S389">
        <v>4500</v>
      </c>
      <c r="T389">
        <v>15</v>
      </c>
      <c r="U389">
        <v>19125</v>
      </c>
      <c r="V389" t="str">
        <f>IF(Table1[[#This Row],[Sales]]&lt;=10000,"Low",IF(Table1[[#This Row],[Sales]]&gt;=10000 &amp; Table1[[#This Row],[Sales]]&lt;=25000,"Medium","High"))</f>
        <v>High</v>
      </c>
      <c r="W389">
        <v>2948</v>
      </c>
      <c r="X389">
        <f>Table1[[#This Row],[Profit]]/Table1[[#This Row],[Sales]]</f>
        <v>0.1541437908496732</v>
      </c>
      <c r="Y389" t="s">
        <v>30</v>
      </c>
      <c r="Z389" t="s">
        <v>31</v>
      </c>
      <c r="AA389">
        <v>2</v>
      </c>
      <c r="AB389" t="s">
        <v>42</v>
      </c>
    </row>
    <row r="390" spans="1:28" x14ac:dyDescent="0.35">
      <c r="A390" t="s">
        <v>599</v>
      </c>
      <c r="B390" s="1">
        <v>46075</v>
      </c>
      <c r="C390" s="1" t="str">
        <f>TEXT(Table1[[#This Row],[Order_Date]],"yyyy")</f>
        <v>2026</v>
      </c>
      <c r="D390" s="3">
        <f>MONTH(Table1[[#This Row],[Order_Date]])</f>
        <v>2</v>
      </c>
      <c r="E390" t="str">
        <f>TEXT(Table1[[#This Row],[Order_Date]],"mmm")</f>
        <v>Feb</v>
      </c>
      <c r="F390" s="1">
        <v>46079</v>
      </c>
      <c r="G390">
        <f>(Table1[[#This Row],[Ship_Date]]-Table1[[#This Row],[Order_Date]])</f>
        <v>4</v>
      </c>
      <c r="H390" t="s">
        <v>600</v>
      </c>
      <c r="I390" t="s">
        <v>601</v>
      </c>
      <c r="J390" t="s">
        <v>52</v>
      </c>
      <c r="K390">
        <v>44</v>
      </c>
      <c r="L390" t="str">
        <f>IF(Table1[[#This Row],[Age]]&lt;=20,"Teen",IF(Table1[[#This Row],[Age]]&gt;=21 &amp; Table1[[#This Row],[Age]]&lt;=50,"Adult","Senior"))</f>
        <v>Senior</v>
      </c>
      <c r="M390" t="s">
        <v>84</v>
      </c>
      <c r="N390" t="s">
        <v>85</v>
      </c>
      <c r="O390" t="s">
        <v>86</v>
      </c>
      <c r="P390" t="s">
        <v>28</v>
      </c>
      <c r="Q390" t="s">
        <v>311</v>
      </c>
      <c r="R390">
        <v>6</v>
      </c>
      <c r="S390">
        <v>5000</v>
      </c>
      <c r="T390">
        <v>15</v>
      </c>
      <c r="U390">
        <v>25500</v>
      </c>
      <c r="V390" t="str">
        <f>IF(Table1[[#This Row],[Sales]]&lt;=10000,"Low",IF(Table1[[#This Row],[Sales]]&gt;=10000 &amp; Table1[[#This Row],[Sales]]&lt;=25000,"Medium","High"))</f>
        <v>High</v>
      </c>
      <c r="W390">
        <v>7471.81</v>
      </c>
      <c r="X390">
        <f>Table1[[#This Row],[Profit]]/Table1[[#This Row],[Sales]]</f>
        <v>0.29301215686274512</v>
      </c>
      <c r="Y390" t="s">
        <v>58</v>
      </c>
      <c r="Z390" t="s">
        <v>41</v>
      </c>
      <c r="AA390">
        <v>4</v>
      </c>
      <c r="AB390" t="s">
        <v>42</v>
      </c>
    </row>
    <row r="391" spans="1:28" x14ac:dyDescent="0.35">
      <c r="A391" t="s">
        <v>602</v>
      </c>
      <c r="B391" s="1">
        <v>46074</v>
      </c>
      <c r="C391" s="1" t="str">
        <f>TEXT(Table1[[#This Row],[Order_Date]],"yyyy")</f>
        <v>2026</v>
      </c>
      <c r="D391" s="3">
        <f>MONTH(Table1[[#This Row],[Order_Date]])</f>
        <v>2</v>
      </c>
      <c r="E391" t="str">
        <f>TEXT(Table1[[#This Row],[Order_Date]],"mmm")</f>
        <v>Feb</v>
      </c>
      <c r="F391" s="1">
        <v>46081</v>
      </c>
      <c r="G391">
        <f>(Table1[[#This Row],[Ship_Date]]-Table1[[#This Row],[Order_Date]])</f>
        <v>7</v>
      </c>
      <c r="H391" t="s">
        <v>603</v>
      </c>
      <c r="I391" t="s">
        <v>604</v>
      </c>
      <c r="J391" t="s">
        <v>24</v>
      </c>
      <c r="K391">
        <v>59</v>
      </c>
      <c r="L391" t="str">
        <f>IF(Table1[[#This Row],[Age]]&lt;=20,"Teen",IF(Table1[[#This Row],[Age]]&gt;=21 &amp; Table1[[#This Row],[Age]]&lt;=50,"Adult","Senior"))</f>
        <v>Senior</v>
      </c>
      <c r="M391" t="s">
        <v>101</v>
      </c>
      <c r="N391" t="s">
        <v>102</v>
      </c>
      <c r="O391" t="s">
        <v>27</v>
      </c>
      <c r="P391" t="s">
        <v>74</v>
      </c>
      <c r="Q391" t="s">
        <v>196</v>
      </c>
      <c r="R391">
        <v>7</v>
      </c>
      <c r="S391">
        <v>25000</v>
      </c>
      <c r="T391">
        <v>20</v>
      </c>
      <c r="U391">
        <v>140000</v>
      </c>
      <c r="V391" t="str">
        <f>IF(Table1[[#This Row],[Sales]]&lt;=10000,"Low",IF(Table1[[#This Row],[Sales]]&gt;=10000 &amp; Table1[[#This Row],[Sales]]&lt;=25000,"Medium","High"))</f>
        <v>High</v>
      </c>
      <c r="W391">
        <v>56759.99</v>
      </c>
      <c r="X391">
        <f>Table1[[#This Row],[Profit]]/Table1[[#This Row],[Sales]]</f>
        <v>0.40542849999999997</v>
      </c>
      <c r="Y391" t="s">
        <v>93</v>
      </c>
      <c r="Z391" t="s">
        <v>59</v>
      </c>
      <c r="AA391">
        <v>2</v>
      </c>
      <c r="AB391" t="s">
        <v>42</v>
      </c>
    </row>
    <row r="392" spans="1:28" x14ac:dyDescent="0.35">
      <c r="A392" t="s">
        <v>646</v>
      </c>
      <c r="B392" s="1">
        <v>46078</v>
      </c>
      <c r="C392" s="1" t="str">
        <f>TEXT(Table1[[#This Row],[Order_Date]],"yyyy")</f>
        <v>2026</v>
      </c>
      <c r="D392" s="3">
        <f>MONTH(Table1[[#This Row],[Order_Date]])</f>
        <v>2</v>
      </c>
      <c r="E392" t="str">
        <f>TEXT(Table1[[#This Row],[Order_Date]],"mmm")</f>
        <v>Feb</v>
      </c>
      <c r="F392" s="1">
        <v>46079</v>
      </c>
      <c r="G392">
        <f>(Table1[[#This Row],[Ship_Date]]-Table1[[#This Row],[Order_Date]])</f>
        <v>1</v>
      </c>
      <c r="H392" t="s">
        <v>647</v>
      </c>
      <c r="I392" t="s">
        <v>648</v>
      </c>
      <c r="J392" t="s">
        <v>52</v>
      </c>
      <c r="K392">
        <v>52</v>
      </c>
      <c r="L392" t="str">
        <f>IF(Table1[[#This Row],[Age]]&lt;=20,"Teen",IF(Table1[[#This Row],[Age]]&gt;=21 &amp; Table1[[#This Row],[Age]]&lt;=50,"Adult","Senior"))</f>
        <v>Senior</v>
      </c>
      <c r="M392" t="s">
        <v>25</v>
      </c>
      <c r="N392" t="s">
        <v>26</v>
      </c>
      <c r="O392" t="s">
        <v>27</v>
      </c>
      <c r="P392" t="s">
        <v>74</v>
      </c>
      <c r="Q392" t="s">
        <v>231</v>
      </c>
      <c r="R392">
        <v>7</v>
      </c>
      <c r="S392">
        <v>18000</v>
      </c>
      <c r="T392">
        <v>5</v>
      </c>
      <c r="U392">
        <v>119700</v>
      </c>
      <c r="V392" t="str">
        <f>IF(Table1[[#This Row],[Sales]]&lt;=10000,"Low",IF(Table1[[#This Row],[Sales]]&gt;=10000 &amp; Table1[[#This Row],[Sales]]&lt;=25000,"Medium","High"))</f>
        <v>High</v>
      </c>
      <c r="W392">
        <v>49381.55</v>
      </c>
      <c r="X392">
        <f>Table1[[#This Row],[Profit]]/Table1[[#This Row],[Sales]]</f>
        <v>0.41254427736006688</v>
      </c>
      <c r="Y392" t="s">
        <v>93</v>
      </c>
      <c r="Z392" t="s">
        <v>31</v>
      </c>
      <c r="AA392">
        <v>1</v>
      </c>
      <c r="AB392" t="s">
        <v>42</v>
      </c>
    </row>
    <row r="393" spans="1:28" x14ac:dyDescent="0.35">
      <c r="A393" t="s">
        <v>694</v>
      </c>
      <c r="B393" s="1">
        <v>45691</v>
      </c>
      <c r="C393" s="1" t="str">
        <f>TEXT(Table1[[#This Row],[Order_Date]],"yyyy")</f>
        <v>2025</v>
      </c>
      <c r="D393" s="3">
        <f>MONTH(Table1[[#This Row],[Order_Date]])</f>
        <v>2</v>
      </c>
      <c r="E393" t="str">
        <f>TEXT(Table1[[#This Row],[Order_Date]],"mmm")</f>
        <v>Feb</v>
      </c>
      <c r="F393" s="1">
        <v>45696</v>
      </c>
      <c r="G393">
        <f>(Table1[[#This Row],[Ship_Date]]-Table1[[#This Row],[Order_Date]])</f>
        <v>5</v>
      </c>
      <c r="H393" t="s">
        <v>695</v>
      </c>
      <c r="I393" t="s">
        <v>696</v>
      </c>
      <c r="J393" t="s">
        <v>52</v>
      </c>
      <c r="K393">
        <v>62</v>
      </c>
      <c r="L393" t="str">
        <f>IF(Table1[[#This Row],[Age]]&lt;=20,"Teen",IF(Table1[[#This Row],[Age]]&gt;=21 &amp; Table1[[#This Row],[Age]]&lt;=50,"Adult","Senior"))</f>
        <v>Senior</v>
      </c>
      <c r="M393" t="s">
        <v>36</v>
      </c>
      <c r="N393" t="s">
        <v>37</v>
      </c>
      <c r="O393" t="s">
        <v>38</v>
      </c>
      <c r="P393" t="s">
        <v>39</v>
      </c>
      <c r="Q393" t="s">
        <v>40</v>
      </c>
      <c r="R393">
        <v>2</v>
      </c>
      <c r="S393">
        <v>2500</v>
      </c>
      <c r="T393">
        <v>5</v>
      </c>
      <c r="U393">
        <v>4750</v>
      </c>
      <c r="V393" t="str">
        <f>IF(Table1[[#This Row],[Sales]]&lt;=10000,"Low",IF(Table1[[#This Row],[Sales]]&gt;=10000 &amp; Table1[[#This Row],[Sales]]&lt;=25000,"Medium","High"))</f>
        <v>Low</v>
      </c>
      <c r="W393">
        <v>1044.24</v>
      </c>
      <c r="X393">
        <f>Table1[[#This Row],[Profit]]/Table1[[#This Row],[Sales]]</f>
        <v>0.21984000000000001</v>
      </c>
      <c r="Y393" t="s">
        <v>58</v>
      </c>
      <c r="Z393" t="s">
        <v>31</v>
      </c>
      <c r="AA393">
        <v>3</v>
      </c>
      <c r="AB393" t="s">
        <v>42</v>
      </c>
    </row>
    <row r="394" spans="1:28" x14ac:dyDescent="0.35">
      <c r="A394" t="s">
        <v>769</v>
      </c>
      <c r="B394" s="1">
        <v>46070</v>
      </c>
      <c r="C394" s="1" t="str">
        <f>TEXT(Table1[[#This Row],[Order_Date]],"yyyy")</f>
        <v>2026</v>
      </c>
      <c r="D394" s="3">
        <f>MONTH(Table1[[#This Row],[Order_Date]])</f>
        <v>2</v>
      </c>
      <c r="E394" t="str">
        <f>TEXT(Table1[[#This Row],[Order_Date]],"mmm")</f>
        <v>Feb</v>
      </c>
      <c r="F394" s="1">
        <v>46077</v>
      </c>
      <c r="G394">
        <f>(Table1[[#This Row],[Ship_Date]]-Table1[[#This Row],[Order_Date]])</f>
        <v>7</v>
      </c>
      <c r="H394" t="s">
        <v>770</v>
      </c>
      <c r="I394" t="s">
        <v>771</v>
      </c>
      <c r="J394" t="s">
        <v>52</v>
      </c>
      <c r="K394">
        <v>40</v>
      </c>
      <c r="L394" t="str">
        <f>IF(Table1[[#This Row],[Age]]&lt;=20,"Teen",IF(Table1[[#This Row],[Age]]&gt;=21 &amp; Table1[[#This Row],[Age]]&lt;=50,"Adult","Senior"))</f>
        <v>Senior</v>
      </c>
      <c r="M394" t="s">
        <v>46</v>
      </c>
      <c r="N394" t="s">
        <v>46</v>
      </c>
      <c r="O394" t="s">
        <v>38</v>
      </c>
      <c r="P394" t="s">
        <v>47</v>
      </c>
      <c r="Q394" t="s">
        <v>164</v>
      </c>
      <c r="R394">
        <v>4</v>
      </c>
      <c r="S394">
        <v>1800</v>
      </c>
      <c r="T394">
        <v>10</v>
      </c>
      <c r="U394">
        <v>6480</v>
      </c>
      <c r="V394" t="str">
        <f>IF(Table1[[#This Row],[Sales]]&lt;=10000,"Low",IF(Table1[[#This Row],[Sales]]&gt;=10000 &amp; Table1[[#This Row],[Sales]]&lt;=25000,"Medium","High"))</f>
        <v>Low</v>
      </c>
      <c r="W394">
        <v>1454</v>
      </c>
      <c r="X394">
        <f>Table1[[#This Row],[Profit]]/Table1[[#This Row],[Sales]]</f>
        <v>0.2243827160493827</v>
      </c>
      <c r="Y394" t="s">
        <v>58</v>
      </c>
      <c r="Z394" t="s">
        <v>41</v>
      </c>
      <c r="AA394">
        <v>2</v>
      </c>
      <c r="AB394" t="s">
        <v>42</v>
      </c>
    </row>
    <row r="395" spans="1:28" x14ac:dyDescent="0.35">
      <c r="A395" t="s">
        <v>810</v>
      </c>
      <c r="B395" s="1">
        <v>45712</v>
      </c>
      <c r="C395" s="1" t="str">
        <f>TEXT(Table1[[#This Row],[Order_Date]],"yyyy")</f>
        <v>2025</v>
      </c>
      <c r="D395" s="3">
        <f>MONTH(Table1[[#This Row],[Order_Date]])</f>
        <v>2</v>
      </c>
      <c r="E395" t="str">
        <f>TEXT(Table1[[#This Row],[Order_Date]],"mmm")</f>
        <v>Feb</v>
      </c>
      <c r="F395" s="1">
        <v>45716</v>
      </c>
      <c r="G395">
        <f>(Table1[[#This Row],[Ship_Date]]-Table1[[#This Row],[Order_Date]])</f>
        <v>4</v>
      </c>
      <c r="H395" t="s">
        <v>811</v>
      </c>
      <c r="I395" t="s">
        <v>812</v>
      </c>
      <c r="J395" t="s">
        <v>24</v>
      </c>
      <c r="K395">
        <v>31</v>
      </c>
      <c r="L395" t="str">
        <f>IF(Table1[[#This Row],[Age]]&lt;=20,"Teen",IF(Table1[[#This Row],[Age]]&gt;=21 &amp; Table1[[#This Row],[Age]]&lt;=50,"Adult","Senior"))</f>
        <v>Senior</v>
      </c>
      <c r="M395" t="s">
        <v>36</v>
      </c>
      <c r="N395" t="s">
        <v>37</v>
      </c>
      <c r="O395" t="s">
        <v>38</v>
      </c>
      <c r="P395" t="s">
        <v>28</v>
      </c>
      <c r="Q395" t="s">
        <v>311</v>
      </c>
      <c r="R395">
        <v>8</v>
      </c>
      <c r="S395">
        <v>5000</v>
      </c>
      <c r="T395">
        <v>0</v>
      </c>
      <c r="U395">
        <v>40000</v>
      </c>
      <c r="V395" t="str">
        <f>IF(Table1[[#This Row],[Sales]]&lt;=10000,"Low",IF(Table1[[#This Row],[Sales]]&gt;=10000 &amp; Table1[[#This Row],[Sales]]&lt;=25000,"Medium","High"))</f>
        <v>High</v>
      </c>
      <c r="W395">
        <v>4384.17</v>
      </c>
      <c r="X395">
        <f>Table1[[#This Row],[Profit]]/Table1[[#This Row],[Sales]]</f>
        <v>0.10960425</v>
      </c>
      <c r="Y395" t="s">
        <v>93</v>
      </c>
      <c r="Z395" t="s">
        <v>31</v>
      </c>
      <c r="AA395">
        <v>2</v>
      </c>
      <c r="AB395" t="s">
        <v>42</v>
      </c>
    </row>
    <row r="396" spans="1:28" x14ac:dyDescent="0.35">
      <c r="A396" t="s">
        <v>866</v>
      </c>
      <c r="B396" s="1">
        <v>45700</v>
      </c>
      <c r="C396" s="1" t="str">
        <f>TEXT(Table1[[#This Row],[Order_Date]],"yyyy")</f>
        <v>2025</v>
      </c>
      <c r="D396" s="3">
        <f>MONTH(Table1[[#This Row],[Order_Date]])</f>
        <v>2</v>
      </c>
      <c r="E396" t="str">
        <f>TEXT(Table1[[#This Row],[Order_Date]],"mmm")</f>
        <v>Feb</v>
      </c>
      <c r="F396" s="1">
        <v>45706</v>
      </c>
      <c r="G396">
        <f>(Table1[[#This Row],[Ship_Date]]-Table1[[#This Row],[Order_Date]])</f>
        <v>6</v>
      </c>
      <c r="H396" t="s">
        <v>867</v>
      </c>
      <c r="I396" t="s">
        <v>868</v>
      </c>
      <c r="J396" t="s">
        <v>52</v>
      </c>
      <c r="K396">
        <v>46</v>
      </c>
      <c r="L396" t="str">
        <f>IF(Table1[[#This Row],[Age]]&lt;=20,"Teen",IF(Table1[[#This Row],[Age]]&gt;=21 &amp; Table1[[#This Row],[Age]]&lt;=50,"Adult","Senior"))</f>
        <v>Senior</v>
      </c>
      <c r="M396" t="s">
        <v>116</v>
      </c>
      <c r="N396" t="s">
        <v>117</v>
      </c>
      <c r="O396" t="s">
        <v>86</v>
      </c>
      <c r="P396" t="s">
        <v>47</v>
      </c>
      <c r="Q396" t="s">
        <v>164</v>
      </c>
      <c r="R396">
        <v>4</v>
      </c>
      <c r="S396">
        <v>1800</v>
      </c>
      <c r="T396">
        <v>25</v>
      </c>
      <c r="U396">
        <v>5400</v>
      </c>
      <c r="V396" t="str">
        <f>IF(Table1[[#This Row],[Sales]]&lt;=10000,"Low",IF(Table1[[#This Row],[Sales]]&gt;=10000 &amp; Table1[[#This Row],[Sales]]&lt;=25000,"Medium","High"))</f>
        <v>Low</v>
      </c>
      <c r="W396">
        <v>2301.87</v>
      </c>
      <c r="X396">
        <f>Table1[[#This Row],[Profit]]/Table1[[#This Row],[Sales]]</f>
        <v>0.42627222222222222</v>
      </c>
      <c r="Y396" t="s">
        <v>58</v>
      </c>
      <c r="Z396" t="s">
        <v>31</v>
      </c>
      <c r="AA396">
        <v>3</v>
      </c>
      <c r="AB396" t="s">
        <v>42</v>
      </c>
    </row>
    <row r="397" spans="1:28" x14ac:dyDescent="0.35">
      <c r="A397" t="s">
        <v>881</v>
      </c>
      <c r="B397" s="1">
        <v>46058</v>
      </c>
      <c r="C397" s="1" t="str">
        <f>TEXT(Table1[[#This Row],[Order_Date]],"yyyy")</f>
        <v>2026</v>
      </c>
      <c r="D397" s="3">
        <f>MONTH(Table1[[#This Row],[Order_Date]])</f>
        <v>2</v>
      </c>
      <c r="E397" t="str">
        <f>TEXT(Table1[[#This Row],[Order_Date]],"mmm")</f>
        <v>Feb</v>
      </c>
      <c r="F397" s="1">
        <v>46063</v>
      </c>
      <c r="G397">
        <f>(Table1[[#This Row],[Ship_Date]]-Table1[[#This Row],[Order_Date]])</f>
        <v>5</v>
      </c>
      <c r="H397" t="s">
        <v>882</v>
      </c>
      <c r="I397" t="s">
        <v>883</v>
      </c>
      <c r="J397" t="s">
        <v>24</v>
      </c>
      <c r="K397">
        <v>21</v>
      </c>
      <c r="L397" t="str">
        <f>IF(Table1[[#This Row],[Age]]&lt;=20,"Teen",IF(Table1[[#This Row],[Age]]&gt;=21 &amp; Table1[[#This Row],[Age]]&lt;=50,"Adult","Senior"))</f>
        <v>Senior</v>
      </c>
      <c r="M397" t="s">
        <v>101</v>
      </c>
      <c r="N397" t="s">
        <v>102</v>
      </c>
      <c r="O397" t="s">
        <v>27</v>
      </c>
      <c r="P397" t="s">
        <v>74</v>
      </c>
      <c r="Q397" t="s">
        <v>109</v>
      </c>
      <c r="R397">
        <v>2</v>
      </c>
      <c r="S397">
        <v>40000</v>
      </c>
      <c r="T397">
        <v>10</v>
      </c>
      <c r="U397">
        <v>72000</v>
      </c>
      <c r="V397" t="str">
        <f>IF(Table1[[#This Row],[Sales]]&lt;=10000,"Low",IF(Table1[[#This Row],[Sales]]&gt;=10000 &amp; Table1[[#This Row],[Sales]]&lt;=25000,"Medium","High"))</f>
        <v>High</v>
      </c>
      <c r="W397">
        <v>11637.79</v>
      </c>
      <c r="X397">
        <f>Table1[[#This Row],[Profit]]/Table1[[#This Row],[Sales]]</f>
        <v>0.16163597222222223</v>
      </c>
      <c r="Y397" t="s">
        <v>93</v>
      </c>
      <c r="Z397" t="s">
        <v>31</v>
      </c>
      <c r="AA397">
        <v>5</v>
      </c>
      <c r="AB397" t="s">
        <v>42</v>
      </c>
    </row>
    <row r="398" spans="1:28" x14ac:dyDescent="0.35">
      <c r="A398" t="s">
        <v>887</v>
      </c>
      <c r="B398" s="1">
        <v>46071</v>
      </c>
      <c r="C398" s="1" t="str">
        <f>TEXT(Table1[[#This Row],[Order_Date]],"yyyy")</f>
        <v>2026</v>
      </c>
      <c r="D398" s="3">
        <f>MONTH(Table1[[#This Row],[Order_Date]])</f>
        <v>2</v>
      </c>
      <c r="E398" t="str">
        <f>TEXT(Table1[[#This Row],[Order_Date]],"mmm")</f>
        <v>Feb</v>
      </c>
      <c r="F398" s="1">
        <v>46073</v>
      </c>
      <c r="G398">
        <f>(Table1[[#This Row],[Ship_Date]]-Table1[[#This Row],[Order_Date]])</f>
        <v>2</v>
      </c>
      <c r="H398" t="s">
        <v>888</v>
      </c>
      <c r="I398" t="s">
        <v>889</v>
      </c>
      <c r="J398" t="s">
        <v>52</v>
      </c>
      <c r="K398">
        <v>41</v>
      </c>
      <c r="L398" t="str">
        <f>IF(Table1[[#This Row],[Age]]&lt;=20,"Teen",IF(Table1[[#This Row],[Age]]&gt;=21 &amp; Table1[[#This Row],[Age]]&lt;=50,"Adult","Senior"))</f>
        <v>Senior</v>
      </c>
      <c r="M398" t="s">
        <v>84</v>
      </c>
      <c r="N398" t="s">
        <v>85</v>
      </c>
      <c r="O398" t="s">
        <v>86</v>
      </c>
      <c r="P398" t="s">
        <v>56</v>
      </c>
      <c r="Q398" t="s">
        <v>168</v>
      </c>
      <c r="R398">
        <v>5</v>
      </c>
      <c r="S398">
        <v>1200</v>
      </c>
      <c r="T398">
        <v>15</v>
      </c>
      <c r="U398">
        <v>5100</v>
      </c>
      <c r="V398" t="str">
        <f>IF(Table1[[#This Row],[Sales]]&lt;=10000,"Low",IF(Table1[[#This Row],[Sales]]&gt;=10000 &amp; Table1[[#This Row],[Sales]]&lt;=25000,"Medium","High"))</f>
        <v>Low</v>
      </c>
      <c r="W398">
        <v>1464.87</v>
      </c>
      <c r="X398">
        <f>Table1[[#This Row],[Profit]]/Table1[[#This Row],[Sales]]</f>
        <v>0.28722941176470584</v>
      </c>
      <c r="Y398" t="s">
        <v>58</v>
      </c>
      <c r="Z398" t="s">
        <v>31</v>
      </c>
      <c r="AA398">
        <v>2</v>
      </c>
      <c r="AB398" t="s">
        <v>42</v>
      </c>
    </row>
    <row r="399" spans="1:28" x14ac:dyDescent="0.35">
      <c r="A399" t="s">
        <v>911</v>
      </c>
      <c r="B399" s="1">
        <v>45696</v>
      </c>
      <c r="C399" s="1" t="str">
        <f>TEXT(Table1[[#This Row],[Order_Date]],"yyyy")</f>
        <v>2025</v>
      </c>
      <c r="D399" s="3">
        <f>MONTH(Table1[[#This Row],[Order_Date]])</f>
        <v>2</v>
      </c>
      <c r="E399" t="str">
        <f>TEXT(Table1[[#This Row],[Order_Date]],"mmm")</f>
        <v>Feb</v>
      </c>
      <c r="F399" s="1">
        <v>45699</v>
      </c>
      <c r="G399">
        <f>(Table1[[#This Row],[Ship_Date]]-Table1[[#This Row],[Order_Date]])</f>
        <v>3</v>
      </c>
      <c r="H399" t="s">
        <v>912</v>
      </c>
      <c r="I399" t="s">
        <v>913</v>
      </c>
      <c r="J399" t="s">
        <v>24</v>
      </c>
      <c r="K399">
        <v>32</v>
      </c>
      <c r="L399" t="str">
        <f>IF(Table1[[#This Row],[Age]]&lt;=20,"Teen",IF(Table1[[#This Row],[Age]]&gt;=21 &amp; Table1[[#This Row],[Age]]&lt;=50,"Adult","Senior"))</f>
        <v>Senior</v>
      </c>
      <c r="M399" t="s">
        <v>84</v>
      </c>
      <c r="N399" t="s">
        <v>85</v>
      </c>
      <c r="O399" t="s">
        <v>86</v>
      </c>
      <c r="P399" t="s">
        <v>47</v>
      </c>
      <c r="Q399" t="s">
        <v>185</v>
      </c>
      <c r="R399">
        <v>6</v>
      </c>
      <c r="S399">
        <v>4500</v>
      </c>
      <c r="T399">
        <v>10</v>
      </c>
      <c r="U399">
        <v>24300</v>
      </c>
      <c r="V399" t="str">
        <f>IF(Table1[[#This Row],[Sales]]&lt;=10000,"Low",IF(Table1[[#This Row],[Sales]]&gt;=10000 &amp; Table1[[#This Row],[Sales]]&lt;=25000,"Medium","High"))</f>
        <v>High</v>
      </c>
      <c r="W399">
        <v>4736.5600000000004</v>
      </c>
      <c r="X399">
        <f>Table1[[#This Row],[Profit]]/Table1[[#This Row],[Sales]]</f>
        <v>0.19492016460905351</v>
      </c>
      <c r="Y399" t="s">
        <v>93</v>
      </c>
      <c r="Z399" t="s">
        <v>59</v>
      </c>
      <c r="AA399">
        <v>5</v>
      </c>
      <c r="AB399" t="s">
        <v>42</v>
      </c>
    </row>
    <row r="400" spans="1:28" x14ac:dyDescent="0.35">
      <c r="A400" t="s">
        <v>967</v>
      </c>
      <c r="B400" s="1">
        <v>45702</v>
      </c>
      <c r="C400" s="1" t="str">
        <f>TEXT(Table1[[#This Row],[Order_Date]],"yyyy")</f>
        <v>2025</v>
      </c>
      <c r="D400" s="3">
        <f>MONTH(Table1[[#This Row],[Order_Date]])</f>
        <v>2</v>
      </c>
      <c r="E400" t="str">
        <f>TEXT(Table1[[#This Row],[Order_Date]],"mmm")</f>
        <v>Feb</v>
      </c>
      <c r="F400" s="1">
        <v>45704</v>
      </c>
      <c r="G400">
        <f>(Table1[[#This Row],[Ship_Date]]-Table1[[#This Row],[Order_Date]])</f>
        <v>2</v>
      </c>
      <c r="H400" t="s">
        <v>968</v>
      </c>
      <c r="I400" t="s">
        <v>969</v>
      </c>
      <c r="J400" t="s">
        <v>24</v>
      </c>
      <c r="K400">
        <v>55</v>
      </c>
      <c r="L400" t="str">
        <f>IF(Table1[[#This Row],[Age]]&lt;=20,"Teen",IF(Table1[[#This Row],[Age]]&gt;=21 &amp; Table1[[#This Row],[Age]]&lt;=50,"Adult","Senior"))</f>
        <v>Senior</v>
      </c>
      <c r="M400" t="s">
        <v>36</v>
      </c>
      <c r="N400" t="s">
        <v>37</v>
      </c>
      <c r="O400" t="s">
        <v>38</v>
      </c>
      <c r="P400" t="s">
        <v>28</v>
      </c>
      <c r="Q400" t="s">
        <v>192</v>
      </c>
      <c r="R400">
        <v>6</v>
      </c>
      <c r="S400">
        <v>7000</v>
      </c>
      <c r="T400">
        <v>25</v>
      </c>
      <c r="U400">
        <v>31500</v>
      </c>
      <c r="V400" t="str">
        <f>IF(Table1[[#This Row],[Sales]]&lt;=10000,"Low",IF(Table1[[#This Row],[Sales]]&gt;=10000 &amp; Table1[[#This Row],[Sales]]&lt;=25000,"Medium","High"))</f>
        <v>High</v>
      </c>
      <c r="W400">
        <v>7002.79</v>
      </c>
      <c r="X400">
        <f>Table1[[#This Row],[Profit]]/Table1[[#This Row],[Sales]]</f>
        <v>0.22231079365079365</v>
      </c>
      <c r="Y400" t="s">
        <v>58</v>
      </c>
      <c r="Z400" t="s">
        <v>59</v>
      </c>
      <c r="AA400">
        <v>1</v>
      </c>
      <c r="AB400" t="s">
        <v>42</v>
      </c>
    </row>
    <row r="401" spans="1:28" x14ac:dyDescent="0.35">
      <c r="A401" t="s">
        <v>988</v>
      </c>
      <c r="B401" s="1">
        <v>46069</v>
      </c>
      <c r="C401" s="1" t="str">
        <f>TEXT(Table1[[#This Row],[Order_Date]],"yyyy")</f>
        <v>2026</v>
      </c>
      <c r="D401" s="3">
        <f>MONTH(Table1[[#This Row],[Order_Date]])</f>
        <v>2</v>
      </c>
      <c r="E401" t="str">
        <f>TEXT(Table1[[#This Row],[Order_Date]],"mmm")</f>
        <v>Feb</v>
      </c>
      <c r="F401" s="1">
        <v>46073</v>
      </c>
      <c r="G401">
        <f>(Table1[[#This Row],[Ship_Date]]-Table1[[#This Row],[Order_Date]])</f>
        <v>4</v>
      </c>
      <c r="H401" t="s">
        <v>989</v>
      </c>
      <c r="I401" t="s">
        <v>990</v>
      </c>
      <c r="J401" t="s">
        <v>24</v>
      </c>
      <c r="K401">
        <v>20</v>
      </c>
      <c r="L401" t="str">
        <f>IF(Table1[[#This Row],[Age]]&lt;=20,"Teen",IF(Table1[[#This Row],[Age]]&gt;=21 &amp; Table1[[#This Row],[Age]]&lt;=50,"Adult","Senior"))</f>
        <v>Teen</v>
      </c>
      <c r="M401" t="s">
        <v>116</v>
      </c>
      <c r="N401" t="s">
        <v>117</v>
      </c>
      <c r="O401" t="s">
        <v>86</v>
      </c>
      <c r="P401" t="s">
        <v>28</v>
      </c>
      <c r="Q401" t="s">
        <v>29</v>
      </c>
      <c r="R401">
        <v>6</v>
      </c>
      <c r="S401">
        <v>15000</v>
      </c>
      <c r="T401">
        <v>10</v>
      </c>
      <c r="U401">
        <v>81000</v>
      </c>
      <c r="V401" t="str">
        <f>IF(Table1[[#This Row],[Sales]]&lt;=10000,"Low",IF(Table1[[#This Row],[Sales]]&gt;=10000 &amp; Table1[[#This Row],[Sales]]&lt;=25000,"Medium","High"))</f>
        <v>High</v>
      </c>
      <c r="W401">
        <v>11090.14</v>
      </c>
      <c r="X401">
        <f>Table1[[#This Row],[Profit]]/Table1[[#This Row],[Sales]]</f>
        <v>0.13691530864197529</v>
      </c>
      <c r="Y401" t="s">
        <v>58</v>
      </c>
      <c r="Z401" t="s">
        <v>31</v>
      </c>
      <c r="AA401">
        <v>5</v>
      </c>
      <c r="AB401" t="s">
        <v>42</v>
      </c>
    </row>
    <row r="402" spans="1:28" x14ac:dyDescent="0.35">
      <c r="A402" t="s">
        <v>1015</v>
      </c>
      <c r="B402" s="1">
        <v>45709</v>
      </c>
      <c r="C402" s="1" t="str">
        <f>TEXT(Table1[[#This Row],[Order_Date]],"yyyy")</f>
        <v>2025</v>
      </c>
      <c r="D402" s="3">
        <f>MONTH(Table1[[#This Row],[Order_Date]])</f>
        <v>2</v>
      </c>
      <c r="E402" t="str">
        <f>TEXT(Table1[[#This Row],[Order_Date]],"mmm")</f>
        <v>Feb</v>
      </c>
      <c r="F402" s="1">
        <v>45713</v>
      </c>
      <c r="G402">
        <f>(Table1[[#This Row],[Ship_Date]]-Table1[[#This Row],[Order_Date]])</f>
        <v>4</v>
      </c>
      <c r="H402" t="s">
        <v>1016</v>
      </c>
      <c r="I402" t="s">
        <v>1017</v>
      </c>
      <c r="J402" t="s">
        <v>52</v>
      </c>
      <c r="K402">
        <v>25</v>
      </c>
      <c r="L402" t="str">
        <f>IF(Table1[[#This Row],[Age]]&lt;=20,"Teen",IF(Table1[[#This Row],[Age]]&gt;=21 &amp; Table1[[#This Row],[Age]]&lt;=50,"Adult","Senior"))</f>
        <v>Senior</v>
      </c>
      <c r="M402" t="s">
        <v>107</v>
      </c>
      <c r="N402" t="s">
        <v>108</v>
      </c>
      <c r="O402" t="s">
        <v>86</v>
      </c>
      <c r="P402" t="s">
        <v>28</v>
      </c>
      <c r="Q402" t="s">
        <v>192</v>
      </c>
      <c r="R402">
        <v>6</v>
      </c>
      <c r="S402">
        <v>7000</v>
      </c>
      <c r="T402">
        <v>10</v>
      </c>
      <c r="U402">
        <v>37800</v>
      </c>
      <c r="V402" t="str">
        <f>IF(Table1[[#This Row],[Sales]]&lt;=10000,"Low",IF(Table1[[#This Row],[Sales]]&gt;=10000 &amp; Table1[[#This Row],[Sales]]&lt;=25000,"Medium","High"))</f>
        <v>High</v>
      </c>
      <c r="W402">
        <v>6030.64</v>
      </c>
      <c r="X402">
        <f>Table1[[#This Row],[Profit]]/Table1[[#This Row],[Sales]]</f>
        <v>0.15954074074074076</v>
      </c>
      <c r="Y402" t="s">
        <v>30</v>
      </c>
      <c r="Z402" t="s">
        <v>41</v>
      </c>
      <c r="AA402">
        <v>3</v>
      </c>
      <c r="AB402" t="s">
        <v>42</v>
      </c>
    </row>
    <row r="403" spans="1:28" x14ac:dyDescent="0.35">
      <c r="A403" t="s">
        <v>1057</v>
      </c>
      <c r="B403" s="1">
        <v>45696</v>
      </c>
      <c r="C403" s="1" t="str">
        <f>TEXT(Table1[[#This Row],[Order_Date]],"yyyy")</f>
        <v>2025</v>
      </c>
      <c r="D403" s="3">
        <f>MONTH(Table1[[#This Row],[Order_Date]])</f>
        <v>2</v>
      </c>
      <c r="E403" t="str">
        <f>TEXT(Table1[[#This Row],[Order_Date]],"mmm")</f>
        <v>Feb</v>
      </c>
      <c r="F403" s="1">
        <v>45699</v>
      </c>
      <c r="G403">
        <f>(Table1[[#This Row],[Ship_Date]]-Table1[[#This Row],[Order_Date]])</f>
        <v>3</v>
      </c>
      <c r="H403" t="s">
        <v>1058</v>
      </c>
      <c r="I403" t="s">
        <v>1059</v>
      </c>
      <c r="J403" t="s">
        <v>52</v>
      </c>
      <c r="K403">
        <v>36</v>
      </c>
      <c r="L403" t="str">
        <f>IF(Table1[[#This Row],[Age]]&lt;=20,"Teen",IF(Table1[[#This Row],[Age]]&gt;=21 &amp; Table1[[#This Row],[Age]]&lt;=50,"Adult","Senior"))</f>
        <v>Senior</v>
      </c>
      <c r="M403" t="s">
        <v>73</v>
      </c>
      <c r="N403" t="s">
        <v>26</v>
      </c>
      <c r="O403" t="s">
        <v>27</v>
      </c>
      <c r="P403" t="s">
        <v>39</v>
      </c>
      <c r="Q403" t="s">
        <v>118</v>
      </c>
      <c r="R403">
        <v>8</v>
      </c>
      <c r="S403">
        <v>4000</v>
      </c>
      <c r="T403">
        <v>20</v>
      </c>
      <c r="U403">
        <v>25600</v>
      </c>
      <c r="V403" t="str">
        <f>IF(Table1[[#This Row],[Sales]]&lt;=10000,"Low",IF(Table1[[#This Row],[Sales]]&gt;=10000 &amp; Table1[[#This Row],[Sales]]&lt;=25000,"Medium","High"))</f>
        <v>High</v>
      </c>
      <c r="W403">
        <v>4139.75</v>
      </c>
      <c r="X403">
        <f>Table1[[#This Row],[Profit]]/Table1[[#This Row],[Sales]]</f>
        <v>0.161708984375</v>
      </c>
      <c r="Y403" t="s">
        <v>30</v>
      </c>
      <c r="Z403" t="s">
        <v>59</v>
      </c>
      <c r="AA403">
        <v>1</v>
      </c>
      <c r="AB403" t="s">
        <v>42</v>
      </c>
    </row>
    <row r="404" spans="1:28" x14ac:dyDescent="0.35">
      <c r="A404" t="s">
        <v>1102</v>
      </c>
      <c r="B404" s="1">
        <v>45698</v>
      </c>
      <c r="C404" s="1" t="str">
        <f>TEXT(Table1[[#This Row],[Order_Date]],"yyyy")</f>
        <v>2025</v>
      </c>
      <c r="D404" s="3">
        <f>MONTH(Table1[[#This Row],[Order_Date]])</f>
        <v>2</v>
      </c>
      <c r="E404" t="str">
        <f>TEXT(Table1[[#This Row],[Order_Date]],"mmm")</f>
        <v>Feb</v>
      </c>
      <c r="F404" s="1">
        <v>45699</v>
      </c>
      <c r="G404">
        <f>(Table1[[#This Row],[Ship_Date]]-Table1[[#This Row],[Order_Date]])</f>
        <v>1</v>
      </c>
      <c r="H404" t="s">
        <v>1103</v>
      </c>
      <c r="I404" t="s">
        <v>1104</v>
      </c>
      <c r="J404" t="s">
        <v>52</v>
      </c>
      <c r="K404">
        <v>59</v>
      </c>
      <c r="L404" t="str">
        <f>IF(Table1[[#This Row],[Age]]&lt;=20,"Teen",IF(Table1[[#This Row],[Age]]&gt;=21 &amp; Table1[[#This Row],[Age]]&lt;=50,"Adult","Senior"))</f>
        <v>Senior</v>
      </c>
      <c r="M404" t="s">
        <v>84</v>
      </c>
      <c r="N404" t="s">
        <v>85</v>
      </c>
      <c r="O404" t="s">
        <v>86</v>
      </c>
      <c r="P404" t="s">
        <v>47</v>
      </c>
      <c r="Q404" t="s">
        <v>185</v>
      </c>
      <c r="R404">
        <v>4</v>
      </c>
      <c r="S404">
        <v>4500</v>
      </c>
      <c r="T404">
        <v>20</v>
      </c>
      <c r="U404">
        <v>14400</v>
      </c>
      <c r="V404" t="str">
        <f>IF(Table1[[#This Row],[Sales]]&lt;=10000,"Low",IF(Table1[[#This Row],[Sales]]&gt;=10000 &amp; Table1[[#This Row],[Sales]]&lt;=25000,"Medium","High"))</f>
        <v>High</v>
      </c>
      <c r="W404">
        <v>2784.54</v>
      </c>
      <c r="X404">
        <f>Table1[[#This Row],[Profit]]/Table1[[#This Row],[Sales]]</f>
        <v>0.19337083333333333</v>
      </c>
      <c r="Y404" t="s">
        <v>58</v>
      </c>
      <c r="Z404" t="s">
        <v>41</v>
      </c>
      <c r="AA404">
        <v>3</v>
      </c>
      <c r="AB404" t="s">
        <v>42</v>
      </c>
    </row>
    <row r="405" spans="1:28" x14ac:dyDescent="0.35">
      <c r="A405" t="s">
        <v>1132</v>
      </c>
      <c r="B405" s="1">
        <v>46077</v>
      </c>
      <c r="C405" s="1" t="str">
        <f>TEXT(Table1[[#This Row],[Order_Date]],"yyyy")</f>
        <v>2026</v>
      </c>
      <c r="D405" s="3">
        <f>MONTH(Table1[[#This Row],[Order_Date]])</f>
        <v>2</v>
      </c>
      <c r="E405" t="str">
        <f>TEXT(Table1[[#This Row],[Order_Date]],"mmm")</f>
        <v>Feb</v>
      </c>
      <c r="F405" s="1">
        <v>46084</v>
      </c>
      <c r="G405">
        <f>(Table1[[#This Row],[Ship_Date]]-Table1[[#This Row],[Order_Date]])</f>
        <v>7</v>
      </c>
      <c r="H405" t="s">
        <v>1133</v>
      </c>
      <c r="I405" t="s">
        <v>1134</v>
      </c>
      <c r="J405" t="s">
        <v>52</v>
      </c>
      <c r="K405">
        <v>27</v>
      </c>
      <c r="L405" t="str">
        <f>IF(Table1[[#This Row],[Age]]&lt;=20,"Teen",IF(Table1[[#This Row],[Age]]&gt;=21 &amp; Table1[[#This Row],[Age]]&lt;=50,"Adult","Senior"))</f>
        <v>Senior</v>
      </c>
      <c r="M405" t="s">
        <v>91</v>
      </c>
      <c r="N405" t="s">
        <v>92</v>
      </c>
      <c r="O405" t="s">
        <v>55</v>
      </c>
      <c r="P405" t="s">
        <v>74</v>
      </c>
      <c r="Q405" t="s">
        <v>196</v>
      </c>
      <c r="R405">
        <v>8</v>
      </c>
      <c r="S405">
        <v>25000</v>
      </c>
      <c r="T405">
        <v>20</v>
      </c>
      <c r="U405">
        <v>160000</v>
      </c>
      <c r="V405" t="str">
        <f>IF(Table1[[#This Row],[Sales]]&lt;=10000,"Low",IF(Table1[[#This Row],[Sales]]&gt;=10000 &amp; Table1[[#This Row],[Sales]]&lt;=25000,"Medium","High"))</f>
        <v>High</v>
      </c>
      <c r="W405">
        <v>38410.43</v>
      </c>
      <c r="X405">
        <f>Table1[[#This Row],[Profit]]/Table1[[#This Row],[Sales]]</f>
        <v>0.2400651875</v>
      </c>
      <c r="Y405" t="s">
        <v>93</v>
      </c>
      <c r="Z405" t="s">
        <v>31</v>
      </c>
      <c r="AA405">
        <v>5</v>
      </c>
      <c r="AB405" t="s">
        <v>42</v>
      </c>
    </row>
    <row r="406" spans="1:28" x14ac:dyDescent="0.35">
      <c r="A406" t="s">
        <v>1222</v>
      </c>
      <c r="B406" s="1">
        <v>46055</v>
      </c>
      <c r="C406" s="1" t="str">
        <f>TEXT(Table1[[#This Row],[Order_Date]],"yyyy")</f>
        <v>2026</v>
      </c>
      <c r="D406" s="3">
        <f>MONTH(Table1[[#This Row],[Order_Date]])</f>
        <v>2</v>
      </c>
      <c r="E406" t="str">
        <f>TEXT(Table1[[#This Row],[Order_Date]],"mmm")</f>
        <v>Feb</v>
      </c>
      <c r="F406" s="1">
        <v>46058</v>
      </c>
      <c r="G406">
        <f>(Table1[[#This Row],[Ship_Date]]-Table1[[#This Row],[Order_Date]])</f>
        <v>3</v>
      </c>
      <c r="H406" t="s">
        <v>1223</v>
      </c>
      <c r="I406" t="s">
        <v>1224</v>
      </c>
      <c r="J406" t="s">
        <v>52</v>
      </c>
      <c r="K406">
        <v>26</v>
      </c>
      <c r="L406" t="str">
        <f>IF(Table1[[#This Row],[Age]]&lt;=20,"Teen",IF(Table1[[#This Row],[Age]]&gt;=21 &amp; Table1[[#This Row],[Age]]&lt;=50,"Adult","Senior"))</f>
        <v>Senior</v>
      </c>
      <c r="M406" t="s">
        <v>53</v>
      </c>
      <c r="N406" t="s">
        <v>54</v>
      </c>
      <c r="O406" t="s">
        <v>55</v>
      </c>
      <c r="P406" t="s">
        <v>39</v>
      </c>
      <c r="Q406" t="s">
        <v>253</v>
      </c>
      <c r="R406">
        <v>8</v>
      </c>
      <c r="S406">
        <v>1200</v>
      </c>
      <c r="T406">
        <v>25</v>
      </c>
      <c r="U406">
        <v>7200</v>
      </c>
      <c r="V406" t="str">
        <f>IF(Table1[[#This Row],[Sales]]&lt;=10000,"Low",IF(Table1[[#This Row],[Sales]]&gt;=10000 &amp; Table1[[#This Row],[Sales]]&lt;=25000,"Medium","High"))</f>
        <v>Low</v>
      </c>
      <c r="W406">
        <v>1352.74</v>
      </c>
      <c r="X406">
        <f>Table1[[#This Row],[Profit]]/Table1[[#This Row],[Sales]]</f>
        <v>0.18788055555555555</v>
      </c>
      <c r="Y406" t="s">
        <v>58</v>
      </c>
      <c r="Z406" t="s">
        <v>41</v>
      </c>
      <c r="AA406">
        <v>5</v>
      </c>
      <c r="AB406" t="s">
        <v>42</v>
      </c>
    </row>
    <row r="407" spans="1:28" x14ac:dyDescent="0.35">
      <c r="A407" t="s">
        <v>1228</v>
      </c>
      <c r="B407" s="1">
        <v>45691</v>
      </c>
      <c r="C407" s="1" t="str">
        <f>TEXT(Table1[[#This Row],[Order_Date]],"yyyy")</f>
        <v>2025</v>
      </c>
      <c r="D407" s="3">
        <f>MONTH(Table1[[#This Row],[Order_Date]])</f>
        <v>2</v>
      </c>
      <c r="E407" t="str">
        <f>TEXT(Table1[[#This Row],[Order_Date]],"mmm")</f>
        <v>Feb</v>
      </c>
      <c r="F407" s="1">
        <v>45696</v>
      </c>
      <c r="G407">
        <f>(Table1[[#This Row],[Ship_Date]]-Table1[[#This Row],[Order_Date]])</f>
        <v>5</v>
      </c>
      <c r="H407" t="s">
        <v>1229</v>
      </c>
      <c r="I407" t="s">
        <v>1230</v>
      </c>
      <c r="J407" t="s">
        <v>52</v>
      </c>
      <c r="K407">
        <v>36</v>
      </c>
      <c r="L407" t="str">
        <f>IF(Table1[[#This Row],[Age]]&lt;=20,"Teen",IF(Table1[[#This Row],[Age]]&gt;=21 &amp; Table1[[#This Row],[Age]]&lt;=50,"Adult","Senior"))</f>
        <v>Senior</v>
      </c>
      <c r="M407" t="s">
        <v>79</v>
      </c>
      <c r="N407" t="s">
        <v>80</v>
      </c>
      <c r="O407" t="s">
        <v>38</v>
      </c>
      <c r="P407" t="s">
        <v>39</v>
      </c>
      <c r="Q407" t="s">
        <v>40</v>
      </c>
      <c r="R407">
        <v>8</v>
      </c>
      <c r="S407">
        <v>2500</v>
      </c>
      <c r="T407">
        <v>15</v>
      </c>
      <c r="U407">
        <v>17000</v>
      </c>
      <c r="V407" t="str">
        <f>IF(Table1[[#This Row],[Sales]]&lt;=10000,"Low",IF(Table1[[#This Row],[Sales]]&gt;=10000 &amp; Table1[[#This Row],[Sales]]&lt;=25000,"Medium","High"))</f>
        <v>High</v>
      </c>
      <c r="W407">
        <v>5867.32</v>
      </c>
      <c r="X407">
        <f>Table1[[#This Row],[Profit]]/Table1[[#This Row],[Sales]]</f>
        <v>0.34513647058823527</v>
      </c>
      <c r="Y407" t="s">
        <v>58</v>
      </c>
      <c r="Z407" t="s">
        <v>31</v>
      </c>
      <c r="AA407">
        <v>4</v>
      </c>
      <c r="AB407" t="s">
        <v>42</v>
      </c>
    </row>
    <row r="408" spans="1:28" x14ac:dyDescent="0.35">
      <c r="A408" t="s">
        <v>1237</v>
      </c>
      <c r="B408" s="1">
        <v>46054</v>
      </c>
      <c r="C408" s="1" t="str">
        <f>TEXT(Table1[[#This Row],[Order_Date]],"yyyy")</f>
        <v>2026</v>
      </c>
      <c r="D408" s="3">
        <f>MONTH(Table1[[#This Row],[Order_Date]])</f>
        <v>2</v>
      </c>
      <c r="E408" t="str">
        <f>TEXT(Table1[[#This Row],[Order_Date]],"mmm")</f>
        <v>Feb</v>
      </c>
      <c r="F408" s="1">
        <v>46060</v>
      </c>
      <c r="G408">
        <f>(Table1[[#This Row],[Ship_Date]]-Table1[[#This Row],[Order_Date]])</f>
        <v>6</v>
      </c>
      <c r="H408" t="s">
        <v>1238</v>
      </c>
      <c r="I408" t="s">
        <v>1239</v>
      </c>
      <c r="J408" t="s">
        <v>52</v>
      </c>
      <c r="K408">
        <v>35</v>
      </c>
      <c r="L408" t="str">
        <f>IF(Table1[[#This Row],[Age]]&lt;=20,"Teen",IF(Table1[[#This Row],[Age]]&gt;=21 &amp; Table1[[#This Row],[Age]]&lt;=50,"Adult","Senior"))</f>
        <v>Senior</v>
      </c>
      <c r="M408" t="s">
        <v>53</v>
      </c>
      <c r="N408" t="s">
        <v>54</v>
      </c>
      <c r="O408" t="s">
        <v>55</v>
      </c>
      <c r="P408" t="s">
        <v>39</v>
      </c>
      <c r="Q408" t="s">
        <v>87</v>
      </c>
      <c r="R408">
        <v>4</v>
      </c>
      <c r="S408">
        <v>3200</v>
      </c>
      <c r="T408">
        <v>10</v>
      </c>
      <c r="U408">
        <v>11520</v>
      </c>
      <c r="V408" t="str">
        <f>IF(Table1[[#This Row],[Sales]]&lt;=10000,"Low",IF(Table1[[#This Row],[Sales]]&gt;=10000 &amp; Table1[[#This Row],[Sales]]&lt;=25000,"Medium","High"))</f>
        <v>High</v>
      </c>
      <c r="W408">
        <v>5105.8</v>
      </c>
      <c r="X408">
        <f>Table1[[#This Row],[Profit]]/Table1[[#This Row],[Sales]]</f>
        <v>0.44321180555555556</v>
      </c>
      <c r="Y408" t="s">
        <v>93</v>
      </c>
      <c r="Z408" t="s">
        <v>31</v>
      </c>
      <c r="AA408">
        <v>1</v>
      </c>
      <c r="AB408" t="s">
        <v>42</v>
      </c>
    </row>
    <row r="409" spans="1:28" x14ac:dyDescent="0.35">
      <c r="A409" t="s">
        <v>1264</v>
      </c>
      <c r="B409" s="1">
        <v>45705</v>
      </c>
      <c r="C409" s="1" t="str">
        <f>TEXT(Table1[[#This Row],[Order_Date]],"yyyy")</f>
        <v>2025</v>
      </c>
      <c r="D409" s="3">
        <f>MONTH(Table1[[#This Row],[Order_Date]])</f>
        <v>2</v>
      </c>
      <c r="E409" t="str">
        <f>TEXT(Table1[[#This Row],[Order_Date]],"mmm")</f>
        <v>Feb</v>
      </c>
      <c r="F409" s="1">
        <v>45710</v>
      </c>
      <c r="G409">
        <f>(Table1[[#This Row],[Ship_Date]]-Table1[[#This Row],[Order_Date]])</f>
        <v>5</v>
      </c>
      <c r="H409" t="s">
        <v>1265</v>
      </c>
      <c r="I409" t="s">
        <v>1266</v>
      </c>
      <c r="J409" t="s">
        <v>24</v>
      </c>
      <c r="K409">
        <v>54</v>
      </c>
      <c r="L409" t="str">
        <f>IF(Table1[[#This Row],[Age]]&lt;=20,"Teen",IF(Table1[[#This Row],[Age]]&gt;=21 &amp; Table1[[#This Row],[Age]]&lt;=50,"Adult","Senior"))</f>
        <v>Senior</v>
      </c>
      <c r="M409" t="s">
        <v>84</v>
      </c>
      <c r="N409" t="s">
        <v>85</v>
      </c>
      <c r="O409" t="s">
        <v>86</v>
      </c>
      <c r="P409" t="s">
        <v>39</v>
      </c>
      <c r="Q409" t="s">
        <v>151</v>
      </c>
      <c r="R409">
        <v>6</v>
      </c>
      <c r="S409">
        <v>900</v>
      </c>
      <c r="T409">
        <v>25</v>
      </c>
      <c r="U409">
        <v>4050</v>
      </c>
      <c r="V409" t="str">
        <f>IF(Table1[[#This Row],[Sales]]&lt;=10000,"Low",IF(Table1[[#This Row],[Sales]]&gt;=10000 &amp; Table1[[#This Row],[Sales]]&lt;=25000,"Medium","High"))</f>
        <v>Low</v>
      </c>
      <c r="W409">
        <v>1158.55</v>
      </c>
      <c r="X409">
        <f>Table1[[#This Row],[Profit]]/Table1[[#This Row],[Sales]]</f>
        <v>0.28606172839506172</v>
      </c>
      <c r="Y409" t="s">
        <v>58</v>
      </c>
      <c r="Z409" t="s">
        <v>31</v>
      </c>
      <c r="AA409">
        <v>5</v>
      </c>
      <c r="AB409" t="s">
        <v>42</v>
      </c>
    </row>
    <row r="410" spans="1:28" x14ac:dyDescent="0.35">
      <c r="A410" t="s">
        <v>1306</v>
      </c>
      <c r="B410" s="1">
        <v>45712</v>
      </c>
      <c r="C410" s="1" t="str">
        <f>TEXT(Table1[[#This Row],[Order_Date]],"yyyy")</f>
        <v>2025</v>
      </c>
      <c r="D410" s="3">
        <f>MONTH(Table1[[#This Row],[Order_Date]])</f>
        <v>2</v>
      </c>
      <c r="E410" t="str">
        <f>TEXT(Table1[[#This Row],[Order_Date]],"mmm")</f>
        <v>Feb</v>
      </c>
      <c r="F410" s="1">
        <v>45719</v>
      </c>
      <c r="G410">
        <f>(Table1[[#This Row],[Ship_Date]]-Table1[[#This Row],[Order_Date]])</f>
        <v>7</v>
      </c>
      <c r="H410" t="s">
        <v>1307</v>
      </c>
      <c r="I410" t="s">
        <v>1308</v>
      </c>
      <c r="J410" t="s">
        <v>24</v>
      </c>
      <c r="K410">
        <v>65</v>
      </c>
      <c r="L410" t="str">
        <f>IF(Table1[[#This Row],[Age]]&lt;=20,"Teen",IF(Table1[[#This Row],[Age]]&gt;=21 &amp; Table1[[#This Row],[Age]]&lt;=50,"Adult","Senior"))</f>
        <v>Senior</v>
      </c>
      <c r="M410" t="s">
        <v>63</v>
      </c>
      <c r="N410" t="s">
        <v>64</v>
      </c>
      <c r="O410" t="s">
        <v>55</v>
      </c>
      <c r="P410" t="s">
        <v>39</v>
      </c>
      <c r="Q410" t="s">
        <v>40</v>
      </c>
      <c r="R410">
        <v>7</v>
      </c>
      <c r="S410">
        <v>2500</v>
      </c>
      <c r="T410">
        <v>0</v>
      </c>
      <c r="U410">
        <v>17500</v>
      </c>
      <c r="V410" t="str">
        <f>IF(Table1[[#This Row],[Sales]]&lt;=10000,"Low",IF(Table1[[#This Row],[Sales]]&gt;=10000 &amp; Table1[[#This Row],[Sales]]&lt;=25000,"Medium","High"))</f>
        <v>High</v>
      </c>
      <c r="W410">
        <v>6008.2</v>
      </c>
      <c r="X410">
        <f>Table1[[#This Row],[Profit]]/Table1[[#This Row],[Sales]]</f>
        <v>0.34332571428571429</v>
      </c>
      <c r="Y410" t="s">
        <v>58</v>
      </c>
      <c r="Z410" t="s">
        <v>31</v>
      </c>
      <c r="AA410">
        <v>1</v>
      </c>
      <c r="AB410" t="s">
        <v>42</v>
      </c>
    </row>
    <row r="411" spans="1:28" x14ac:dyDescent="0.35">
      <c r="A411" t="s">
        <v>1359</v>
      </c>
      <c r="B411" s="1">
        <v>46078</v>
      </c>
      <c r="C411" s="1" t="str">
        <f>TEXT(Table1[[#This Row],[Order_Date]],"yyyy")</f>
        <v>2026</v>
      </c>
      <c r="D411" s="3">
        <f>MONTH(Table1[[#This Row],[Order_Date]])</f>
        <v>2</v>
      </c>
      <c r="E411" t="str">
        <f>TEXT(Table1[[#This Row],[Order_Date]],"mmm")</f>
        <v>Feb</v>
      </c>
      <c r="F411" s="1">
        <v>46082</v>
      </c>
      <c r="G411">
        <f>(Table1[[#This Row],[Ship_Date]]-Table1[[#This Row],[Order_Date]])</f>
        <v>4</v>
      </c>
      <c r="H411" t="s">
        <v>1360</v>
      </c>
      <c r="I411" t="s">
        <v>1361</v>
      </c>
      <c r="J411" t="s">
        <v>24</v>
      </c>
      <c r="K411">
        <v>31</v>
      </c>
      <c r="L411" t="str">
        <f>IF(Table1[[#This Row],[Age]]&lt;=20,"Teen",IF(Table1[[#This Row],[Age]]&gt;=21 &amp; Table1[[#This Row],[Age]]&lt;=50,"Adult","Senior"))</f>
        <v>Senior</v>
      </c>
      <c r="M411" t="s">
        <v>107</v>
      </c>
      <c r="N411" t="s">
        <v>108</v>
      </c>
      <c r="O411" t="s">
        <v>86</v>
      </c>
      <c r="P411" t="s">
        <v>28</v>
      </c>
      <c r="Q411" t="s">
        <v>311</v>
      </c>
      <c r="R411">
        <v>8</v>
      </c>
      <c r="S411">
        <v>5000</v>
      </c>
      <c r="T411">
        <v>25</v>
      </c>
      <c r="U411">
        <v>30000</v>
      </c>
      <c r="V411" t="str">
        <f>IF(Table1[[#This Row],[Sales]]&lt;=10000,"Low",IF(Table1[[#This Row],[Sales]]&gt;=10000 &amp; Table1[[#This Row],[Sales]]&lt;=25000,"Medium","High"))</f>
        <v>High</v>
      </c>
      <c r="W411">
        <v>10088.6</v>
      </c>
      <c r="X411">
        <f>Table1[[#This Row],[Profit]]/Table1[[#This Row],[Sales]]</f>
        <v>0.33628666666666668</v>
      </c>
      <c r="Y411" t="s">
        <v>30</v>
      </c>
      <c r="Z411" t="s">
        <v>59</v>
      </c>
      <c r="AA411">
        <v>4</v>
      </c>
      <c r="AB411" t="s">
        <v>42</v>
      </c>
    </row>
    <row r="412" spans="1:28" x14ac:dyDescent="0.35">
      <c r="A412" t="s">
        <v>1400</v>
      </c>
      <c r="B412" s="1">
        <v>45701</v>
      </c>
      <c r="C412" s="1" t="str">
        <f>TEXT(Table1[[#This Row],[Order_Date]],"yyyy")</f>
        <v>2025</v>
      </c>
      <c r="D412" s="3">
        <f>MONTH(Table1[[#This Row],[Order_Date]])</f>
        <v>2</v>
      </c>
      <c r="E412" t="str">
        <f>TEXT(Table1[[#This Row],[Order_Date]],"mmm")</f>
        <v>Feb</v>
      </c>
      <c r="F412" s="1">
        <v>45702</v>
      </c>
      <c r="G412">
        <f>(Table1[[#This Row],[Ship_Date]]-Table1[[#This Row],[Order_Date]])</f>
        <v>1</v>
      </c>
      <c r="H412" t="s">
        <v>1401</v>
      </c>
      <c r="I412" t="s">
        <v>1402</v>
      </c>
      <c r="J412" t="s">
        <v>24</v>
      </c>
      <c r="K412">
        <v>47</v>
      </c>
      <c r="L412" t="str">
        <f>IF(Table1[[#This Row],[Age]]&lt;=20,"Teen",IF(Table1[[#This Row],[Age]]&gt;=21 &amp; Table1[[#This Row],[Age]]&lt;=50,"Adult","Senior"))</f>
        <v>Senior</v>
      </c>
      <c r="M412" t="s">
        <v>63</v>
      </c>
      <c r="N412" t="s">
        <v>64</v>
      </c>
      <c r="O412" t="s">
        <v>55</v>
      </c>
      <c r="P412" t="s">
        <v>74</v>
      </c>
      <c r="Q412" t="s">
        <v>196</v>
      </c>
      <c r="R412">
        <v>7</v>
      </c>
      <c r="S412">
        <v>25000</v>
      </c>
      <c r="T412">
        <v>15</v>
      </c>
      <c r="U412">
        <v>148750</v>
      </c>
      <c r="V412" t="str">
        <f>IF(Table1[[#This Row],[Sales]]&lt;=10000,"Low",IF(Table1[[#This Row],[Sales]]&gt;=10000 &amp; Table1[[#This Row],[Sales]]&lt;=25000,"Medium","High"))</f>
        <v>High</v>
      </c>
      <c r="W412">
        <v>64569.06</v>
      </c>
      <c r="X412">
        <f>Table1[[#This Row],[Profit]]/Table1[[#This Row],[Sales]]</f>
        <v>0.43407771428571429</v>
      </c>
      <c r="Y412" t="s">
        <v>58</v>
      </c>
      <c r="Z412" t="s">
        <v>31</v>
      </c>
      <c r="AA412">
        <v>3</v>
      </c>
      <c r="AB412" t="s">
        <v>42</v>
      </c>
    </row>
    <row r="413" spans="1:28" x14ac:dyDescent="0.35">
      <c r="A413" t="s">
        <v>1469</v>
      </c>
      <c r="B413" s="1">
        <v>45706</v>
      </c>
      <c r="C413" s="1" t="str">
        <f>TEXT(Table1[[#This Row],[Order_Date]],"yyyy")</f>
        <v>2025</v>
      </c>
      <c r="D413" s="3">
        <f>MONTH(Table1[[#This Row],[Order_Date]])</f>
        <v>2</v>
      </c>
      <c r="E413" t="str">
        <f>TEXT(Table1[[#This Row],[Order_Date]],"mmm")</f>
        <v>Feb</v>
      </c>
      <c r="F413" s="1">
        <v>45713</v>
      </c>
      <c r="G413">
        <f>(Table1[[#This Row],[Ship_Date]]-Table1[[#This Row],[Order_Date]])</f>
        <v>7</v>
      </c>
      <c r="H413" t="s">
        <v>1470</v>
      </c>
      <c r="I413" t="s">
        <v>1471</v>
      </c>
      <c r="J413" t="s">
        <v>24</v>
      </c>
      <c r="K413">
        <v>36</v>
      </c>
      <c r="L413" t="str">
        <f>IF(Table1[[#This Row],[Age]]&lt;=20,"Teen",IF(Table1[[#This Row],[Age]]&gt;=21 &amp; Table1[[#This Row],[Age]]&lt;=50,"Adult","Senior"))</f>
        <v>Senior</v>
      </c>
      <c r="M413" t="s">
        <v>63</v>
      </c>
      <c r="N413" t="s">
        <v>64</v>
      </c>
      <c r="O413" t="s">
        <v>55</v>
      </c>
      <c r="P413" t="s">
        <v>28</v>
      </c>
      <c r="Q413" t="s">
        <v>29</v>
      </c>
      <c r="R413">
        <v>1</v>
      </c>
      <c r="S413">
        <v>15000</v>
      </c>
      <c r="T413">
        <v>0</v>
      </c>
      <c r="U413">
        <v>15000</v>
      </c>
      <c r="V413" t="str">
        <f>IF(Table1[[#This Row],[Sales]]&lt;=10000,"Low",IF(Table1[[#This Row],[Sales]]&gt;=10000 &amp; Table1[[#This Row],[Sales]]&lt;=25000,"Medium","High"))</f>
        <v>High</v>
      </c>
      <c r="W413">
        <v>3345.96</v>
      </c>
      <c r="X413">
        <f>Table1[[#This Row],[Profit]]/Table1[[#This Row],[Sales]]</f>
        <v>0.22306400000000001</v>
      </c>
      <c r="Y413" t="s">
        <v>30</v>
      </c>
      <c r="Z413" t="s">
        <v>41</v>
      </c>
      <c r="AA413">
        <v>2</v>
      </c>
      <c r="AB413" t="s">
        <v>42</v>
      </c>
    </row>
    <row r="414" spans="1:28" x14ac:dyDescent="0.35">
      <c r="A414" t="s">
        <v>1504</v>
      </c>
      <c r="B414" s="1">
        <v>46076</v>
      </c>
      <c r="C414" s="1" t="str">
        <f>TEXT(Table1[[#This Row],[Order_Date]],"yyyy")</f>
        <v>2026</v>
      </c>
      <c r="D414" s="3">
        <f>MONTH(Table1[[#This Row],[Order_Date]])</f>
        <v>2</v>
      </c>
      <c r="E414" t="str">
        <f>TEXT(Table1[[#This Row],[Order_Date]],"mmm")</f>
        <v>Feb</v>
      </c>
      <c r="F414" s="1">
        <v>46082</v>
      </c>
      <c r="G414">
        <f>(Table1[[#This Row],[Ship_Date]]-Table1[[#This Row],[Order_Date]])</f>
        <v>6</v>
      </c>
      <c r="H414" t="s">
        <v>1505</v>
      </c>
      <c r="I414" t="s">
        <v>1506</v>
      </c>
      <c r="J414" t="s">
        <v>52</v>
      </c>
      <c r="K414">
        <v>35</v>
      </c>
      <c r="L414" t="str">
        <f>IF(Table1[[#This Row],[Age]]&lt;=20,"Teen",IF(Table1[[#This Row],[Age]]&gt;=21 &amp; Table1[[#This Row],[Age]]&lt;=50,"Adult","Senior"))</f>
        <v>Senior</v>
      </c>
      <c r="M414" t="s">
        <v>25</v>
      </c>
      <c r="N414" t="s">
        <v>26</v>
      </c>
      <c r="O414" t="s">
        <v>27</v>
      </c>
      <c r="P414" t="s">
        <v>74</v>
      </c>
      <c r="Q414" t="s">
        <v>75</v>
      </c>
      <c r="R414">
        <v>7</v>
      </c>
      <c r="S414">
        <v>2000</v>
      </c>
      <c r="T414">
        <v>15</v>
      </c>
      <c r="U414">
        <v>11900</v>
      </c>
      <c r="V414" t="str">
        <f>IF(Table1[[#This Row],[Sales]]&lt;=10000,"Low",IF(Table1[[#This Row],[Sales]]&gt;=10000 &amp; Table1[[#This Row],[Sales]]&lt;=25000,"Medium","High"))</f>
        <v>High</v>
      </c>
      <c r="W414">
        <v>2134.83</v>
      </c>
      <c r="X414">
        <f>Table1[[#This Row],[Profit]]/Table1[[#This Row],[Sales]]</f>
        <v>0.17939747899159664</v>
      </c>
      <c r="Y414" t="s">
        <v>58</v>
      </c>
      <c r="Z414" t="s">
        <v>31</v>
      </c>
      <c r="AA414">
        <v>2</v>
      </c>
      <c r="AB414" t="s">
        <v>42</v>
      </c>
    </row>
    <row r="415" spans="1:28" x14ac:dyDescent="0.35">
      <c r="A415" t="s">
        <v>1665</v>
      </c>
      <c r="B415" s="1">
        <v>46072</v>
      </c>
      <c r="C415" s="1" t="str">
        <f>TEXT(Table1[[#This Row],[Order_Date]],"yyyy")</f>
        <v>2026</v>
      </c>
      <c r="D415" s="3">
        <f>MONTH(Table1[[#This Row],[Order_Date]])</f>
        <v>2</v>
      </c>
      <c r="E415" t="str">
        <f>TEXT(Table1[[#This Row],[Order_Date]],"mmm")</f>
        <v>Feb</v>
      </c>
      <c r="F415" s="1">
        <v>46073</v>
      </c>
      <c r="G415">
        <f>(Table1[[#This Row],[Ship_Date]]-Table1[[#This Row],[Order_Date]])</f>
        <v>1</v>
      </c>
      <c r="H415" t="s">
        <v>1666</v>
      </c>
      <c r="I415" t="s">
        <v>1667</v>
      </c>
      <c r="J415" t="s">
        <v>52</v>
      </c>
      <c r="K415">
        <v>47</v>
      </c>
      <c r="L415" t="str">
        <f>IF(Table1[[#This Row],[Age]]&lt;=20,"Teen",IF(Table1[[#This Row],[Age]]&gt;=21 &amp; Table1[[#This Row],[Age]]&lt;=50,"Adult","Senior"))</f>
        <v>Senior</v>
      </c>
      <c r="M415" t="s">
        <v>53</v>
      </c>
      <c r="N415" t="s">
        <v>54</v>
      </c>
      <c r="O415" t="s">
        <v>55</v>
      </c>
      <c r="P415" t="s">
        <v>28</v>
      </c>
      <c r="Q415" t="s">
        <v>65</v>
      </c>
      <c r="R415">
        <v>3</v>
      </c>
      <c r="S415">
        <v>30000</v>
      </c>
      <c r="T415">
        <v>0</v>
      </c>
      <c r="U415">
        <v>90000</v>
      </c>
      <c r="V415" t="str">
        <f>IF(Table1[[#This Row],[Sales]]&lt;=10000,"Low",IF(Table1[[#This Row],[Sales]]&gt;=10000 &amp; Table1[[#This Row],[Sales]]&lt;=25000,"Medium","High"))</f>
        <v>High</v>
      </c>
      <c r="W415">
        <v>31910.880000000001</v>
      </c>
      <c r="X415">
        <f>Table1[[#This Row],[Profit]]/Table1[[#This Row],[Sales]]</f>
        <v>0.35456533333333334</v>
      </c>
      <c r="Y415" t="s">
        <v>30</v>
      </c>
      <c r="Z415" t="s">
        <v>31</v>
      </c>
      <c r="AA415">
        <v>4</v>
      </c>
      <c r="AB415" t="s">
        <v>42</v>
      </c>
    </row>
    <row r="416" spans="1:28" x14ac:dyDescent="0.35">
      <c r="A416" t="s">
        <v>1668</v>
      </c>
      <c r="B416" s="1">
        <v>45704</v>
      </c>
      <c r="C416" s="1" t="str">
        <f>TEXT(Table1[[#This Row],[Order_Date]],"yyyy")</f>
        <v>2025</v>
      </c>
      <c r="D416" s="3">
        <f>MONTH(Table1[[#This Row],[Order_Date]])</f>
        <v>2</v>
      </c>
      <c r="E416" t="str">
        <f>TEXT(Table1[[#This Row],[Order_Date]],"mmm")</f>
        <v>Feb</v>
      </c>
      <c r="F416" s="1">
        <v>45707</v>
      </c>
      <c r="G416">
        <f>(Table1[[#This Row],[Ship_Date]]-Table1[[#This Row],[Order_Date]])</f>
        <v>3</v>
      </c>
      <c r="H416" t="s">
        <v>1669</v>
      </c>
      <c r="I416" t="s">
        <v>1670</v>
      </c>
      <c r="J416" t="s">
        <v>24</v>
      </c>
      <c r="K416">
        <v>50</v>
      </c>
      <c r="L416" t="str">
        <f>IF(Table1[[#This Row],[Age]]&lt;=20,"Teen",IF(Table1[[#This Row],[Age]]&gt;=21 &amp; Table1[[#This Row],[Age]]&lt;=50,"Adult","Senior"))</f>
        <v>Senior</v>
      </c>
      <c r="M416" t="s">
        <v>73</v>
      </c>
      <c r="N416" t="s">
        <v>26</v>
      </c>
      <c r="O416" t="s">
        <v>27</v>
      </c>
      <c r="P416" t="s">
        <v>28</v>
      </c>
      <c r="Q416" t="s">
        <v>192</v>
      </c>
      <c r="R416">
        <v>3</v>
      </c>
      <c r="S416">
        <v>7000</v>
      </c>
      <c r="T416">
        <v>20</v>
      </c>
      <c r="U416">
        <v>16800</v>
      </c>
      <c r="V416" t="str">
        <f>IF(Table1[[#This Row],[Sales]]&lt;=10000,"Low",IF(Table1[[#This Row],[Sales]]&gt;=10000 &amp; Table1[[#This Row],[Sales]]&lt;=25000,"Medium","High"))</f>
        <v>High</v>
      </c>
      <c r="W416">
        <v>5663.07</v>
      </c>
      <c r="X416">
        <f>Table1[[#This Row],[Profit]]/Table1[[#This Row],[Sales]]</f>
        <v>0.33708749999999998</v>
      </c>
      <c r="Y416" t="s">
        <v>58</v>
      </c>
      <c r="Z416" t="s">
        <v>59</v>
      </c>
      <c r="AA416">
        <v>3</v>
      </c>
      <c r="AB416" t="s">
        <v>42</v>
      </c>
    </row>
    <row r="417" spans="1:28" x14ac:dyDescent="0.35">
      <c r="A417" t="s">
        <v>1674</v>
      </c>
      <c r="B417" s="1">
        <v>45711</v>
      </c>
      <c r="C417" s="1" t="str">
        <f>TEXT(Table1[[#This Row],[Order_Date]],"yyyy")</f>
        <v>2025</v>
      </c>
      <c r="D417" s="3">
        <f>MONTH(Table1[[#This Row],[Order_Date]])</f>
        <v>2</v>
      </c>
      <c r="E417" t="str">
        <f>TEXT(Table1[[#This Row],[Order_Date]],"mmm")</f>
        <v>Feb</v>
      </c>
      <c r="F417" s="1">
        <v>45713</v>
      </c>
      <c r="G417">
        <f>(Table1[[#This Row],[Ship_Date]]-Table1[[#This Row],[Order_Date]])</f>
        <v>2</v>
      </c>
      <c r="H417" t="s">
        <v>764</v>
      </c>
      <c r="I417" t="s">
        <v>1675</v>
      </c>
      <c r="J417" t="s">
        <v>24</v>
      </c>
      <c r="K417">
        <v>27</v>
      </c>
      <c r="L417" t="str">
        <f>IF(Table1[[#This Row],[Age]]&lt;=20,"Teen",IF(Table1[[#This Row],[Age]]&gt;=21 &amp; Table1[[#This Row],[Age]]&lt;=50,"Adult","Senior"))</f>
        <v>Senior</v>
      </c>
      <c r="M417" t="s">
        <v>36</v>
      </c>
      <c r="N417" t="s">
        <v>37</v>
      </c>
      <c r="O417" t="s">
        <v>38</v>
      </c>
      <c r="P417" t="s">
        <v>28</v>
      </c>
      <c r="Q417" t="s">
        <v>29</v>
      </c>
      <c r="R417">
        <v>2</v>
      </c>
      <c r="S417">
        <v>15000</v>
      </c>
      <c r="T417">
        <v>15</v>
      </c>
      <c r="U417">
        <v>25500</v>
      </c>
      <c r="V417" t="str">
        <f>IF(Table1[[#This Row],[Sales]]&lt;=10000,"Low",IF(Table1[[#This Row],[Sales]]&gt;=10000 &amp; Table1[[#This Row],[Sales]]&lt;=25000,"Medium","High"))</f>
        <v>High</v>
      </c>
      <c r="W417">
        <v>7365.11</v>
      </c>
      <c r="X417">
        <f>Table1[[#This Row],[Profit]]/Table1[[#This Row],[Sales]]</f>
        <v>0.2888278431372549</v>
      </c>
      <c r="Y417" t="s">
        <v>93</v>
      </c>
      <c r="Z417" t="s">
        <v>31</v>
      </c>
      <c r="AA417">
        <v>1</v>
      </c>
      <c r="AB417" t="s">
        <v>42</v>
      </c>
    </row>
    <row r="418" spans="1:28" x14ac:dyDescent="0.35">
      <c r="A418" t="s">
        <v>1688</v>
      </c>
      <c r="B418" s="1">
        <v>45691</v>
      </c>
      <c r="C418" s="1" t="str">
        <f>TEXT(Table1[[#This Row],[Order_Date]],"yyyy")</f>
        <v>2025</v>
      </c>
      <c r="D418" s="3">
        <f>MONTH(Table1[[#This Row],[Order_Date]])</f>
        <v>2</v>
      </c>
      <c r="E418" t="str">
        <f>TEXT(Table1[[#This Row],[Order_Date]],"mmm")</f>
        <v>Feb</v>
      </c>
      <c r="F418" s="1">
        <v>45696</v>
      </c>
      <c r="G418">
        <f>(Table1[[#This Row],[Ship_Date]]-Table1[[#This Row],[Order_Date]])</f>
        <v>5</v>
      </c>
      <c r="H418" t="s">
        <v>1689</v>
      </c>
      <c r="I418" t="s">
        <v>1690</v>
      </c>
      <c r="J418" t="s">
        <v>52</v>
      </c>
      <c r="K418">
        <v>28</v>
      </c>
      <c r="L418" t="str">
        <f>IF(Table1[[#This Row],[Age]]&lt;=20,"Teen",IF(Table1[[#This Row],[Age]]&gt;=21 &amp; Table1[[#This Row],[Age]]&lt;=50,"Adult","Senior"))</f>
        <v>Senior</v>
      </c>
      <c r="M418" t="s">
        <v>36</v>
      </c>
      <c r="N418" t="s">
        <v>37</v>
      </c>
      <c r="O418" t="s">
        <v>38</v>
      </c>
      <c r="P418" t="s">
        <v>39</v>
      </c>
      <c r="Q418" t="s">
        <v>253</v>
      </c>
      <c r="R418">
        <v>2</v>
      </c>
      <c r="S418">
        <v>1200</v>
      </c>
      <c r="T418">
        <v>0</v>
      </c>
      <c r="U418">
        <v>2400</v>
      </c>
      <c r="V418" t="str">
        <f>IF(Table1[[#This Row],[Sales]]&lt;=10000,"Low",IF(Table1[[#This Row],[Sales]]&gt;=10000 &amp; Table1[[#This Row],[Sales]]&lt;=25000,"Medium","High"))</f>
        <v>Low</v>
      </c>
      <c r="W418">
        <v>391.55</v>
      </c>
      <c r="X418">
        <f>Table1[[#This Row],[Profit]]/Table1[[#This Row],[Sales]]</f>
        <v>0.16314583333333335</v>
      </c>
      <c r="Y418" t="s">
        <v>58</v>
      </c>
      <c r="Z418" t="s">
        <v>31</v>
      </c>
      <c r="AA418">
        <v>1</v>
      </c>
      <c r="AB418" t="s">
        <v>42</v>
      </c>
    </row>
    <row r="419" spans="1:28" x14ac:dyDescent="0.35">
      <c r="A419" t="s">
        <v>1697</v>
      </c>
      <c r="B419" s="1">
        <v>45699</v>
      </c>
      <c r="C419" s="1" t="str">
        <f>TEXT(Table1[[#This Row],[Order_Date]],"yyyy")</f>
        <v>2025</v>
      </c>
      <c r="D419" s="3">
        <f>MONTH(Table1[[#This Row],[Order_Date]])</f>
        <v>2</v>
      </c>
      <c r="E419" t="str">
        <f>TEXT(Table1[[#This Row],[Order_Date]],"mmm")</f>
        <v>Feb</v>
      </c>
      <c r="F419" s="1">
        <v>45701</v>
      </c>
      <c r="G419">
        <f>(Table1[[#This Row],[Ship_Date]]-Table1[[#This Row],[Order_Date]])</f>
        <v>2</v>
      </c>
      <c r="H419" t="s">
        <v>1698</v>
      </c>
      <c r="I419" t="s">
        <v>1699</v>
      </c>
      <c r="J419" t="s">
        <v>52</v>
      </c>
      <c r="K419">
        <v>63</v>
      </c>
      <c r="L419" t="str">
        <f>IF(Table1[[#This Row],[Age]]&lt;=20,"Teen",IF(Table1[[#This Row],[Age]]&gt;=21 &amp; Table1[[#This Row],[Age]]&lt;=50,"Adult","Senior"))</f>
        <v>Senior</v>
      </c>
      <c r="M419" t="s">
        <v>25</v>
      </c>
      <c r="N419" t="s">
        <v>26</v>
      </c>
      <c r="O419" t="s">
        <v>27</v>
      </c>
      <c r="P419" t="s">
        <v>39</v>
      </c>
      <c r="Q419" t="s">
        <v>40</v>
      </c>
      <c r="R419">
        <v>2</v>
      </c>
      <c r="S419">
        <v>2500</v>
      </c>
      <c r="T419">
        <v>10</v>
      </c>
      <c r="U419">
        <v>4500</v>
      </c>
      <c r="V419" t="str">
        <f>IF(Table1[[#This Row],[Sales]]&lt;=10000,"Low",IF(Table1[[#This Row],[Sales]]&gt;=10000 &amp; Table1[[#This Row],[Sales]]&lt;=25000,"Medium","High"))</f>
        <v>Low</v>
      </c>
      <c r="W419">
        <v>1247.4000000000001</v>
      </c>
      <c r="X419">
        <f>Table1[[#This Row],[Profit]]/Table1[[#This Row],[Sales]]</f>
        <v>0.2772</v>
      </c>
      <c r="Y419" t="s">
        <v>58</v>
      </c>
      <c r="Z419" t="s">
        <v>41</v>
      </c>
      <c r="AA419">
        <v>4</v>
      </c>
      <c r="AB419" t="s">
        <v>42</v>
      </c>
    </row>
    <row r="420" spans="1:28" x14ac:dyDescent="0.35">
      <c r="A420" t="s">
        <v>1700</v>
      </c>
      <c r="B420" s="1">
        <v>45701</v>
      </c>
      <c r="C420" s="1" t="str">
        <f>TEXT(Table1[[#This Row],[Order_Date]],"yyyy")</f>
        <v>2025</v>
      </c>
      <c r="D420" s="3">
        <f>MONTH(Table1[[#This Row],[Order_Date]])</f>
        <v>2</v>
      </c>
      <c r="E420" t="str">
        <f>TEXT(Table1[[#This Row],[Order_Date]],"mmm")</f>
        <v>Feb</v>
      </c>
      <c r="F420" s="1">
        <v>45704</v>
      </c>
      <c r="G420">
        <f>(Table1[[#This Row],[Ship_Date]]-Table1[[#This Row],[Order_Date]])</f>
        <v>3</v>
      </c>
      <c r="H420" t="s">
        <v>1701</v>
      </c>
      <c r="I420" t="s">
        <v>1702</v>
      </c>
      <c r="J420" t="s">
        <v>24</v>
      </c>
      <c r="K420">
        <v>53</v>
      </c>
      <c r="L420" t="str">
        <f>IF(Table1[[#This Row],[Age]]&lt;=20,"Teen",IF(Table1[[#This Row],[Age]]&gt;=21 &amp; Table1[[#This Row],[Age]]&lt;=50,"Adult","Senior"))</f>
        <v>Senior</v>
      </c>
      <c r="M420" t="s">
        <v>46</v>
      </c>
      <c r="N420" t="s">
        <v>46</v>
      </c>
      <c r="O420" t="s">
        <v>38</v>
      </c>
      <c r="P420" t="s">
        <v>47</v>
      </c>
      <c r="Q420" t="s">
        <v>185</v>
      </c>
      <c r="R420">
        <v>4</v>
      </c>
      <c r="S420">
        <v>4500</v>
      </c>
      <c r="T420">
        <v>0</v>
      </c>
      <c r="U420">
        <v>18000</v>
      </c>
      <c r="V420" t="str">
        <f>IF(Table1[[#This Row],[Sales]]&lt;=10000,"Low",IF(Table1[[#This Row],[Sales]]&gt;=10000 &amp; Table1[[#This Row],[Sales]]&lt;=25000,"Medium","High"))</f>
        <v>High</v>
      </c>
      <c r="W420">
        <v>2463.0500000000002</v>
      </c>
      <c r="X420">
        <f>Table1[[#This Row],[Profit]]/Table1[[#This Row],[Sales]]</f>
        <v>0.13683611111111113</v>
      </c>
      <c r="Y420" t="s">
        <v>30</v>
      </c>
      <c r="Z420" t="s">
        <v>31</v>
      </c>
      <c r="AA420">
        <v>4</v>
      </c>
      <c r="AB420" t="s">
        <v>42</v>
      </c>
    </row>
    <row r="421" spans="1:28" x14ac:dyDescent="0.35">
      <c r="A421" t="s">
        <v>1840</v>
      </c>
      <c r="B421" s="1">
        <v>46069</v>
      </c>
      <c r="C421" s="1" t="str">
        <f>TEXT(Table1[[#This Row],[Order_Date]],"yyyy")</f>
        <v>2026</v>
      </c>
      <c r="D421" s="3">
        <f>MONTH(Table1[[#This Row],[Order_Date]])</f>
        <v>2</v>
      </c>
      <c r="E421" t="str">
        <f>TEXT(Table1[[#This Row],[Order_Date]],"mmm")</f>
        <v>Feb</v>
      </c>
      <c r="F421" s="1">
        <v>46073</v>
      </c>
      <c r="G421">
        <f>(Table1[[#This Row],[Ship_Date]]-Table1[[#This Row],[Order_Date]])</f>
        <v>4</v>
      </c>
      <c r="H421" t="s">
        <v>1841</v>
      </c>
      <c r="I421" t="s">
        <v>1842</v>
      </c>
      <c r="J421" t="s">
        <v>52</v>
      </c>
      <c r="K421">
        <v>54</v>
      </c>
      <c r="L421" t="str">
        <f>IF(Table1[[#This Row],[Age]]&lt;=20,"Teen",IF(Table1[[#This Row],[Age]]&gt;=21 &amp; Table1[[#This Row],[Age]]&lt;=50,"Adult","Senior"))</f>
        <v>Senior</v>
      </c>
      <c r="M421" t="s">
        <v>91</v>
      </c>
      <c r="N421" t="s">
        <v>92</v>
      </c>
      <c r="O421" t="s">
        <v>55</v>
      </c>
      <c r="P421" t="s">
        <v>56</v>
      </c>
      <c r="Q421" t="s">
        <v>168</v>
      </c>
      <c r="R421">
        <v>7</v>
      </c>
      <c r="S421">
        <v>1200</v>
      </c>
      <c r="T421">
        <v>10</v>
      </c>
      <c r="U421">
        <v>7560</v>
      </c>
      <c r="V421" t="str">
        <f>IF(Table1[[#This Row],[Sales]]&lt;=10000,"Low",IF(Table1[[#This Row],[Sales]]&gt;=10000 &amp; Table1[[#This Row],[Sales]]&lt;=25000,"Medium","High"))</f>
        <v>Low</v>
      </c>
      <c r="W421">
        <v>1777.71</v>
      </c>
      <c r="X421">
        <f>Table1[[#This Row],[Profit]]/Table1[[#This Row],[Sales]]</f>
        <v>0.23514682539682541</v>
      </c>
      <c r="Y421" t="s">
        <v>93</v>
      </c>
      <c r="Z421" t="s">
        <v>31</v>
      </c>
      <c r="AA421">
        <v>4</v>
      </c>
      <c r="AB421" t="s">
        <v>42</v>
      </c>
    </row>
    <row r="422" spans="1:28" x14ac:dyDescent="0.35">
      <c r="A422" t="s">
        <v>1843</v>
      </c>
      <c r="B422" s="1">
        <v>46066</v>
      </c>
      <c r="C422" s="1" t="str">
        <f>TEXT(Table1[[#This Row],[Order_Date]],"yyyy")</f>
        <v>2026</v>
      </c>
      <c r="D422" s="3">
        <f>MONTH(Table1[[#This Row],[Order_Date]])</f>
        <v>2</v>
      </c>
      <c r="E422" t="str">
        <f>TEXT(Table1[[#This Row],[Order_Date]],"mmm")</f>
        <v>Feb</v>
      </c>
      <c r="F422" s="1">
        <v>46071</v>
      </c>
      <c r="G422">
        <f>(Table1[[#This Row],[Ship_Date]]-Table1[[#This Row],[Order_Date]])</f>
        <v>5</v>
      </c>
      <c r="H422" t="s">
        <v>1844</v>
      </c>
      <c r="I422" t="s">
        <v>1845</v>
      </c>
      <c r="J422" t="s">
        <v>52</v>
      </c>
      <c r="K422">
        <v>61</v>
      </c>
      <c r="L422" t="str">
        <f>IF(Table1[[#This Row],[Age]]&lt;=20,"Teen",IF(Table1[[#This Row],[Age]]&gt;=21 &amp; Table1[[#This Row],[Age]]&lt;=50,"Adult","Senior"))</f>
        <v>Senior</v>
      </c>
      <c r="M422" t="s">
        <v>73</v>
      </c>
      <c r="N422" t="s">
        <v>26</v>
      </c>
      <c r="O422" t="s">
        <v>27</v>
      </c>
      <c r="P422" t="s">
        <v>28</v>
      </c>
      <c r="Q422" t="s">
        <v>311</v>
      </c>
      <c r="R422">
        <v>2</v>
      </c>
      <c r="S422">
        <v>5000</v>
      </c>
      <c r="T422">
        <v>10</v>
      </c>
      <c r="U422">
        <v>9000</v>
      </c>
      <c r="V422" t="str">
        <f>IF(Table1[[#This Row],[Sales]]&lt;=10000,"Low",IF(Table1[[#This Row],[Sales]]&gt;=10000 &amp; Table1[[#This Row],[Sales]]&lt;=25000,"Medium","High"))</f>
        <v>Low</v>
      </c>
      <c r="W422">
        <v>2575.11</v>
      </c>
      <c r="X422">
        <f>Table1[[#This Row],[Profit]]/Table1[[#This Row],[Sales]]</f>
        <v>0.28612333333333334</v>
      </c>
      <c r="Y422" t="s">
        <v>30</v>
      </c>
      <c r="Z422" t="s">
        <v>59</v>
      </c>
      <c r="AA422">
        <v>1</v>
      </c>
      <c r="AB422" t="s">
        <v>42</v>
      </c>
    </row>
    <row r="423" spans="1:28" x14ac:dyDescent="0.35">
      <c r="A423" t="s">
        <v>1849</v>
      </c>
      <c r="B423" s="1">
        <v>46070</v>
      </c>
      <c r="C423" s="1" t="str">
        <f>TEXT(Table1[[#This Row],[Order_Date]],"yyyy")</f>
        <v>2026</v>
      </c>
      <c r="D423" s="3">
        <f>MONTH(Table1[[#This Row],[Order_Date]])</f>
        <v>2</v>
      </c>
      <c r="E423" t="str">
        <f>TEXT(Table1[[#This Row],[Order_Date]],"mmm")</f>
        <v>Feb</v>
      </c>
      <c r="F423" s="1">
        <v>46074</v>
      </c>
      <c r="G423">
        <f>(Table1[[#This Row],[Ship_Date]]-Table1[[#This Row],[Order_Date]])</f>
        <v>4</v>
      </c>
      <c r="H423" t="s">
        <v>1850</v>
      </c>
      <c r="I423" t="s">
        <v>1851</v>
      </c>
      <c r="J423" t="s">
        <v>52</v>
      </c>
      <c r="K423">
        <v>60</v>
      </c>
      <c r="L423" t="str">
        <f>IF(Table1[[#This Row],[Age]]&lt;=20,"Teen",IF(Table1[[#This Row],[Age]]&gt;=21 &amp; Table1[[#This Row],[Age]]&lt;=50,"Adult","Senior"))</f>
        <v>Senior</v>
      </c>
      <c r="M423" t="s">
        <v>53</v>
      </c>
      <c r="N423" t="s">
        <v>54</v>
      </c>
      <c r="O423" t="s">
        <v>55</v>
      </c>
      <c r="P423" t="s">
        <v>39</v>
      </c>
      <c r="Q423" t="s">
        <v>151</v>
      </c>
      <c r="R423">
        <v>6</v>
      </c>
      <c r="S423">
        <v>900</v>
      </c>
      <c r="T423">
        <v>10</v>
      </c>
      <c r="U423">
        <v>4860</v>
      </c>
      <c r="V423" t="str">
        <f>IF(Table1[[#This Row],[Sales]]&lt;=10000,"Low",IF(Table1[[#This Row],[Sales]]&gt;=10000 &amp; Table1[[#This Row],[Sales]]&lt;=25000,"Medium","High"))</f>
        <v>Low</v>
      </c>
      <c r="W423">
        <v>1190.95</v>
      </c>
      <c r="X423">
        <f>Table1[[#This Row],[Profit]]/Table1[[#This Row],[Sales]]</f>
        <v>0.24505144032921811</v>
      </c>
      <c r="Y423" t="s">
        <v>58</v>
      </c>
      <c r="Z423" t="s">
        <v>41</v>
      </c>
      <c r="AA423">
        <v>5</v>
      </c>
      <c r="AB423" t="s">
        <v>32</v>
      </c>
    </row>
    <row r="424" spans="1:28" x14ac:dyDescent="0.35">
      <c r="A424" t="s">
        <v>1864</v>
      </c>
      <c r="B424" s="1">
        <v>45695</v>
      </c>
      <c r="C424" s="1" t="str">
        <f>TEXT(Table1[[#This Row],[Order_Date]],"yyyy")</f>
        <v>2025</v>
      </c>
      <c r="D424" s="3">
        <f>MONTH(Table1[[#This Row],[Order_Date]])</f>
        <v>2</v>
      </c>
      <c r="E424" t="str">
        <f>TEXT(Table1[[#This Row],[Order_Date]],"mmm")</f>
        <v>Feb</v>
      </c>
      <c r="F424" s="1">
        <v>45701</v>
      </c>
      <c r="G424">
        <f>(Table1[[#This Row],[Ship_Date]]-Table1[[#This Row],[Order_Date]])</f>
        <v>6</v>
      </c>
      <c r="H424" t="s">
        <v>1865</v>
      </c>
      <c r="I424" t="s">
        <v>1866</v>
      </c>
      <c r="J424" t="s">
        <v>24</v>
      </c>
      <c r="K424">
        <v>45</v>
      </c>
      <c r="L424" t="str">
        <f>IF(Table1[[#This Row],[Age]]&lt;=20,"Teen",IF(Table1[[#This Row],[Age]]&gt;=21 &amp; Table1[[#This Row],[Age]]&lt;=50,"Adult","Senior"))</f>
        <v>Senior</v>
      </c>
      <c r="M424" t="s">
        <v>63</v>
      </c>
      <c r="N424" t="s">
        <v>64</v>
      </c>
      <c r="O424" t="s">
        <v>55</v>
      </c>
      <c r="P424" t="s">
        <v>39</v>
      </c>
      <c r="Q424" t="s">
        <v>253</v>
      </c>
      <c r="R424">
        <v>2</v>
      </c>
      <c r="S424">
        <v>1200</v>
      </c>
      <c r="T424">
        <v>10</v>
      </c>
      <c r="U424">
        <v>2160</v>
      </c>
      <c r="V424" t="str">
        <f>IF(Table1[[#This Row],[Sales]]&lt;=10000,"Low",IF(Table1[[#This Row],[Sales]]&gt;=10000 &amp; Table1[[#This Row],[Sales]]&lt;=25000,"Medium","High"))</f>
        <v>Low</v>
      </c>
      <c r="W424">
        <v>390.09</v>
      </c>
      <c r="X424">
        <f>Table1[[#This Row],[Profit]]/Table1[[#This Row],[Sales]]</f>
        <v>0.18059722222222221</v>
      </c>
      <c r="Y424" t="s">
        <v>93</v>
      </c>
      <c r="Z424" t="s">
        <v>31</v>
      </c>
      <c r="AA424">
        <v>2</v>
      </c>
      <c r="AB424" t="s">
        <v>42</v>
      </c>
    </row>
    <row r="425" spans="1:28" x14ac:dyDescent="0.35">
      <c r="A425" t="s">
        <v>1879</v>
      </c>
      <c r="B425" s="1">
        <v>46080</v>
      </c>
      <c r="C425" s="1" t="str">
        <f>TEXT(Table1[[#This Row],[Order_Date]],"yyyy")</f>
        <v>2026</v>
      </c>
      <c r="D425" s="3">
        <f>MONTH(Table1[[#This Row],[Order_Date]])</f>
        <v>2</v>
      </c>
      <c r="E425" t="str">
        <f>TEXT(Table1[[#This Row],[Order_Date]],"mmm")</f>
        <v>Feb</v>
      </c>
      <c r="F425" s="1">
        <v>46085</v>
      </c>
      <c r="G425">
        <f>(Table1[[#This Row],[Ship_Date]]-Table1[[#This Row],[Order_Date]])</f>
        <v>5</v>
      </c>
      <c r="H425" t="s">
        <v>1880</v>
      </c>
      <c r="I425" t="s">
        <v>1881</v>
      </c>
      <c r="J425" t="s">
        <v>52</v>
      </c>
      <c r="K425">
        <v>56</v>
      </c>
      <c r="L425" t="str">
        <f>IF(Table1[[#This Row],[Age]]&lt;=20,"Teen",IF(Table1[[#This Row],[Age]]&gt;=21 &amp; Table1[[#This Row],[Age]]&lt;=50,"Adult","Senior"))</f>
        <v>Senior</v>
      </c>
      <c r="M425" t="s">
        <v>53</v>
      </c>
      <c r="N425" t="s">
        <v>54</v>
      </c>
      <c r="O425" t="s">
        <v>55</v>
      </c>
      <c r="P425" t="s">
        <v>56</v>
      </c>
      <c r="Q425" t="s">
        <v>97</v>
      </c>
      <c r="R425">
        <v>5</v>
      </c>
      <c r="S425">
        <v>1500</v>
      </c>
      <c r="T425">
        <v>25</v>
      </c>
      <c r="U425">
        <v>5625</v>
      </c>
      <c r="V425" t="str">
        <f>IF(Table1[[#This Row],[Sales]]&lt;=10000,"Low",IF(Table1[[#This Row],[Sales]]&gt;=10000 &amp; Table1[[#This Row],[Sales]]&lt;=25000,"Medium","High"))</f>
        <v>Low</v>
      </c>
      <c r="W425">
        <v>1130.71</v>
      </c>
      <c r="X425">
        <f>Table1[[#This Row],[Profit]]/Table1[[#This Row],[Sales]]</f>
        <v>0.20101511111111112</v>
      </c>
      <c r="Y425" t="s">
        <v>58</v>
      </c>
      <c r="Z425" t="s">
        <v>41</v>
      </c>
      <c r="AA425">
        <v>4</v>
      </c>
      <c r="AB425" t="s">
        <v>42</v>
      </c>
    </row>
    <row r="426" spans="1:28" x14ac:dyDescent="0.35">
      <c r="A426" t="s">
        <v>1905</v>
      </c>
      <c r="B426" s="1">
        <v>45693</v>
      </c>
      <c r="C426" s="1" t="str">
        <f>TEXT(Table1[[#This Row],[Order_Date]],"yyyy")</f>
        <v>2025</v>
      </c>
      <c r="D426" s="3">
        <f>MONTH(Table1[[#This Row],[Order_Date]])</f>
        <v>2</v>
      </c>
      <c r="E426" t="str">
        <f>TEXT(Table1[[#This Row],[Order_Date]],"mmm")</f>
        <v>Feb</v>
      </c>
      <c r="F426" s="1">
        <v>45697</v>
      </c>
      <c r="G426">
        <f>(Table1[[#This Row],[Ship_Date]]-Table1[[#This Row],[Order_Date]])</f>
        <v>4</v>
      </c>
      <c r="H426" t="s">
        <v>1906</v>
      </c>
      <c r="I426" t="s">
        <v>1907</v>
      </c>
      <c r="J426" t="s">
        <v>24</v>
      </c>
      <c r="K426">
        <v>63</v>
      </c>
      <c r="L426" t="str">
        <f>IF(Table1[[#This Row],[Age]]&lt;=20,"Teen",IF(Table1[[#This Row],[Age]]&gt;=21 &amp; Table1[[#This Row],[Age]]&lt;=50,"Adult","Senior"))</f>
        <v>Senior</v>
      </c>
      <c r="M426" t="s">
        <v>36</v>
      </c>
      <c r="N426" t="s">
        <v>37</v>
      </c>
      <c r="O426" t="s">
        <v>38</v>
      </c>
      <c r="P426" t="s">
        <v>74</v>
      </c>
      <c r="Q426" t="s">
        <v>132</v>
      </c>
      <c r="R426">
        <v>6</v>
      </c>
      <c r="S426">
        <v>55000</v>
      </c>
      <c r="T426">
        <v>10</v>
      </c>
      <c r="U426">
        <v>297000</v>
      </c>
      <c r="V426" t="str">
        <f>IF(Table1[[#This Row],[Sales]]&lt;=10000,"Low",IF(Table1[[#This Row],[Sales]]&gt;=10000 &amp; Table1[[#This Row],[Sales]]&lt;=25000,"Medium","High"))</f>
        <v>High</v>
      </c>
      <c r="W426">
        <v>91898.39</v>
      </c>
      <c r="X426">
        <f>Table1[[#This Row],[Profit]]/Table1[[#This Row],[Sales]]</f>
        <v>0.30942218855218856</v>
      </c>
      <c r="Y426" t="s">
        <v>30</v>
      </c>
      <c r="Z426" t="s">
        <v>31</v>
      </c>
      <c r="AA426">
        <v>2</v>
      </c>
      <c r="AB426" t="s">
        <v>42</v>
      </c>
    </row>
    <row r="427" spans="1:28" x14ac:dyDescent="0.35">
      <c r="A427" t="s">
        <v>1920</v>
      </c>
      <c r="B427" s="1">
        <v>45700</v>
      </c>
      <c r="C427" s="1" t="str">
        <f>TEXT(Table1[[#This Row],[Order_Date]],"yyyy")</f>
        <v>2025</v>
      </c>
      <c r="D427" s="3">
        <f>MONTH(Table1[[#This Row],[Order_Date]])</f>
        <v>2</v>
      </c>
      <c r="E427" t="str">
        <f>TEXT(Table1[[#This Row],[Order_Date]],"mmm")</f>
        <v>Feb</v>
      </c>
      <c r="F427" s="1">
        <v>45704</v>
      </c>
      <c r="G427">
        <f>(Table1[[#This Row],[Ship_Date]]-Table1[[#This Row],[Order_Date]])</f>
        <v>4</v>
      </c>
      <c r="H427" t="s">
        <v>1921</v>
      </c>
      <c r="I427" t="s">
        <v>1922</v>
      </c>
      <c r="J427" t="s">
        <v>24</v>
      </c>
      <c r="K427">
        <v>64</v>
      </c>
      <c r="L427" t="str">
        <f>IF(Table1[[#This Row],[Age]]&lt;=20,"Teen",IF(Table1[[#This Row],[Age]]&gt;=21 &amp; Table1[[#This Row],[Age]]&lt;=50,"Adult","Senior"))</f>
        <v>Senior</v>
      </c>
      <c r="M427" t="s">
        <v>116</v>
      </c>
      <c r="N427" t="s">
        <v>117</v>
      </c>
      <c r="O427" t="s">
        <v>86</v>
      </c>
      <c r="P427" t="s">
        <v>47</v>
      </c>
      <c r="Q427" t="s">
        <v>48</v>
      </c>
      <c r="R427">
        <v>6</v>
      </c>
      <c r="S427">
        <v>3500</v>
      </c>
      <c r="T427">
        <v>0</v>
      </c>
      <c r="U427">
        <v>21000</v>
      </c>
      <c r="V427" t="str">
        <f>IF(Table1[[#This Row],[Sales]]&lt;=10000,"Low",IF(Table1[[#This Row],[Sales]]&gt;=10000 &amp; Table1[[#This Row],[Sales]]&lt;=25000,"Medium","High"))</f>
        <v>High</v>
      </c>
      <c r="W427">
        <v>9099.16</v>
      </c>
      <c r="X427">
        <f>Table1[[#This Row],[Profit]]/Table1[[#This Row],[Sales]]</f>
        <v>0.43329333333333331</v>
      </c>
      <c r="Y427" t="s">
        <v>58</v>
      </c>
      <c r="Z427" t="s">
        <v>41</v>
      </c>
      <c r="AA427">
        <v>1</v>
      </c>
      <c r="AB427" t="s">
        <v>42</v>
      </c>
    </row>
    <row r="428" spans="1:28" x14ac:dyDescent="0.35">
      <c r="A428" t="s">
        <v>1953</v>
      </c>
      <c r="B428" s="1">
        <v>45712</v>
      </c>
      <c r="C428" s="1" t="str">
        <f>TEXT(Table1[[#This Row],[Order_Date]],"yyyy")</f>
        <v>2025</v>
      </c>
      <c r="D428" s="3">
        <f>MONTH(Table1[[#This Row],[Order_Date]])</f>
        <v>2</v>
      </c>
      <c r="E428" t="str">
        <f>TEXT(Table1[[#This Row],[Order_Date]],"mmm")</f>
        <v>Feb</v>
      </c>
      <c r="F428" s="1">
        <v>45713</v>
      </c>
      <c r="G428">
        <f>(Table1[[#This Row],[Ship_Date]]-Table1[[#This Row],[Order_Date]])</f>
        <v>1</v>
      </c>
      <c r="H428" t="s">
        <v>1954</v>
      </c>
      <c r="I428" t="s">
        <v>1955</v>
      </c>
      <c r="J428" t="s">
        <v>24</v>
      </c>
      <c r="K428">
        <v>59</v>
      </c>
      <c r="L428" t="str">
        <f>IF(Table1[[#This Row],[Age]]&lt;=20,"Teen",IF(Table1[[#This Row],[Age]]&gt;=21 &amp; Table1[[#This Row],[Age]]&lt;=50,"Adult","Senior"))</f>
        <v>Senior</v>
      </c>
      <c r="M428" t="s">
        <v>36</v>
      </c>
      <c r="N428" t="s">
        <v>37</v>
      </c>
      <c r="O428" t="s">
        <v>38</v>
      </c>
      <c r="P428" t="s">
        <v>74</v>
      </c>
      <c r="Q428" t="s">
        <v>196</v>
      </c>
      <c r="R428">
        <v>1</v>
      </c>
      <c r="S428">
        <v>25000</v>
      </c>
      <c r="T428">
        <v>20</v>
      </c>
      <c r="U428">
        <v>20000</v>
      </c>
      <c r="V428" t="str">
        <f>IF(Table1[[#This Row],[Sales]]&lt;=10000,"Low",IF(Table1[[#This Row],[Sales]]&gt;=10000 &amp; Table1[[#This Row],[Sales]]&lt;=25000,"Medium","High"))</f>
        <v>High</v>
      </c>
      <c r="W428">
        <v>5347.72</v>
      </c>
      <c r="X428">
        <f>Table1[[#This Row],[Profit]]/Table1[[#This Row],[Sales]]</f>
        <v>0.26738600000000001</v>
      </c>
      <c r="Y428" t="s">
        <v>93</v>
      </c>
      <c r="Z428" t="s">
        <v>31</v>
      </c>
      <c r="AA428">
        <v>4</v>
      </c>
      <c r="AB428" t="s">
        <v>42</v>
      </c>
    </row>
    <row r="429" spans="1:28" x14ac:dyDescent="0.35">
      <c r="A429" t="s">
        <v>1968</v>
      </c>
      <c r="B429" s="1">
        <v>45712</v>
      </c>
      <c r="C429" s="1" t="str">
        <f>TEXT(Table1[[#This Row],[Order_Date]],"yyyy")</f>
        <v>2025</v>
      </c>
      <c r="D429" s="3">
        <f>MONTH(Table1[[#This Row],[Order_Date]])</f>
        <v>2</v>
      </c>
      <c r="E429" t="str">
        <f>TEXT(Table1[[#This Row],[Order_Date]],"mmm")</f>
        <v>Feb</v>
      </c>
      <c r="F429" s="1">
        <v>45717</v>
      </c>
      <c r="G429">
        <f>(Table1[[#This Row],[Ship_Date]]-Table1[[#This Row],[Order_Date]])</f>
        <v>5</v>
      </c>
      <c r="H429" t="s">
        <v>1969</v>
      </c>
      <c r="I429" t="s">
        <v>1970</v>
      </c>
      <c r="J429" t="s">
        <v>52</v>
      </c>
      <c r="K429">
        <v>50</v>
      </c>
      <c r="L429" t="str">
        <f>IF(Table1[[#This Row],[Age]]&lt;=20,"Teen",IF(Table1[[#This Row],[Age]]&gt;=21 &amp; Table1[[#This Row],[Age]]&lt;=50,"Adult","Senior"))</f>
        <v>Senior</v>
      </c>
      <c r="M429" t="s">
        <v>36</v>
      </c>
      <c r="N429" t="s">
        <v>37</v>
      </c>
      <c r="O429" t="s">
        <v>38</v>
      </c>
      <c r="P429" t="s">
        <v>56</v>
      </c>
      <c r="Q429" t="s">
        <v>168</v>
      </c>
      <c r="R429">
        <v>5</v>
      </c>
      <c r="S429">
        <v>1200</v>
      </c>
      <c r="T429">
        <v>0</v>
      </c>
      <c r="U429">
        <v>6000</v>
      </c>
      <c r="V429" t="str">
        <f>IF(Table1[[#This Row],[Sales]]&lt;=10000,"Low",IF(Table1[[#This Row],[Sales]]&gt;=10000 &amp; Table1[[#This Row],[Sales]]&lt;=25000,"Medium","High"))</f>
        <v>Low</v>
      </c>
      <c r="W429">
        <v>2031.49</v>
      </c>
      <c r="X429">
        <f>Table1[[#This Row],[Profit]]/Table1[[#This Row],[Sales]]</f>
        <v>0.33858166666666667</v>
      </c>
      <c r="Y429" t="s">
        <v>30</v>
      </c>
      <c r="Z429" t="s">
        <v>31</v>
      </c>
      <c r="AA429">
        <v>5</v>
      </c>
      <c r="AB429" t="s">
        <v>42</v>
      </c>
    </row>
    <row r="430" spans="1:28" x14ac:dyDescent="0.35">
      <c r="A430" t="s">
        <v>1995</v>
      </c>
      <c r="B430" s="1">
        <v>46067</v>
      </c>
      <c r="C430" s="1" t="str">
        <f>TEXT(Table1[[#This Row],[Order_Date]],"yyyy")</f>
        <v>2026</v>
      </c>
      <c r="D430" s="3">
        <f>MONTH(Table1[[#This Row],[Order_Date]])</f>
        <v>2</v>
      </c>
      <c r="E430" t="str">
        <f>TEXT(Table1[[#This Row],[Order_Date]],"mmm")</f>
        <v>Feb</v>
      </c>
      <c r="F430" s="1">
        <v>46073</v>
      </c>
      <c r="G430">
        <f>(Table1[[#This Row],[Ship_Date]]-Table1[[#This Row],[Order_Date]])</f>
        <v>6</v>
      </c>
      <c r="H430" t="s">
        <v>1996</v>
      </c>
      <c r="I430" t="s">
        <v>1997</v>
      </c>
      <c r="J430" t="s">
        <v>24</v>
      </c>
      <c r="K430">
        <v>23</v>
      </c>
      <c r="L430" t="str">
        <f>IF(Table1[[#This Row],[Age]]&lt;=20,"Teen",IF(Table1[[#This Row],[Age]]&gt;=21 &amp; Table1[[#This Row],[Age]]&lt;=50,"Adult","Senior"))</f>
        <v>Senior</v>
      </c>
      <c r="M430" t="s">
        <v>91</v>
      </c>
      <c r="N430" t="s">
        <v>92</v>
      </c>
      <c r="O430" t="s">
        <v>55</v>
      </c>
      <c r="P430" t="s">
        <v>47</v>
      </c>
      <c r="Q430" t="s">
        <v>164</v>
      </c>
      <c r="R430">
        <v>4</v>
      </c>
      <c r="S430">
        <v>1800</v>
      </c>
      <c r="T430">
        <v>15</v>
      </c>
      <c r="U430">
        <v>6120</v>
      </c>
      <c r="V430" t="str">
        <f>IF(Table1[[#This Row],[Sales]]&lt;=10000,"Low",IF(Table1[[#This Row],[Sales]]&gt;=10000 &amp; Table1[[#This Row],[Sales]]&lt;=25000,"Medium","High"))</f>
        <v>Low</v>
      </c>
      <c r="W430">
        <v>682.05</v>
      </c>
      <c r="X430">
        <f>Table1[[#This Row],[Profit]]/Table1[[#This Row],[Sales]]</f>
        <v>0.11144607843137254</v>
      </c>
      <c r="Y430" t="s">
        <v>58</v>
      </c>
      <c r="Z430" t="s">
        <v>41</v>
      </c>
      <c r="AA430">
        <v>1</v>
      </c>
      <c r="AB430" t="s">
        <v>42</v>
      </c>
    </row>
    <row r="431" spans="1:28" x14ac:dyDescent="0.35">
      <c r="A431" t="s">
        <v>2039</v>
      </c>
      <c r="B431" s="1">
        <v>46056</v>
      </c>
      <c r="C431" s="1" t="str">
        <f>TEXT(Table1[[#This Row],[Order_Date]],"yyyy")</f>
        <v>2026</v>
      </c>
      <c r="D431" s="3">
        <f>MONTH(Table1[[#This Row],[Order_Date]])</f>
        <v>2</v>
      </c>
      <c r="E431" t="str">
        <f>TEXT(Table1[[#This Row],[Order_Date]],"mmm")</f>
        <v>Feb</v>
      </c>
      <c r="F431" s="1">
        <v>46059</v>
      </c>
      <c r="G431">
        <f>(Table1[[#This Row],[Ship_Date]]-Table1[[#This Row],[Order_Date]])</f>
        <v>3</v>
      </c>
      <c r="H431" t="s">
        <v>2040</v>
      </c>
      <c r="I431" t="s">
        <v>2041</v>
      </c>
      <c r="J431" t="s">
        <v>52</v>
      </c>
      <c r="K431">
        <v>62</v>
      </c>
      <c r="L431" t="str">
        <f>IF(Table1[[#This Row],[Age]]&lt;=20,"Teen",IF(Table1[[#This Row],[Age]]&gt;=21 &amp; Table1[[#This Row],[Age]]&lt;=50,"Adult","Senior"))</f>
        <v>Senior</v>
      </c>
      <c r="M431" t="s">
        <v>53</v>
      </c>
      <c r="N431" t="s">
        <v>54</v>
      </c>
      <c r="O431" t="s">
        <v>55</v>
      </c>
      <c r="P431" t="s">
        <v>56</v>
      </c>
      <c r="Q431" t="s">
        <v>57</v>
      </c>
      <c r="R431">
        <v>6</v>
      </c>
      <c r="S431">
        <v>60</v>
      </c>
      <c r="T431">
        <v>20</v>
      </c>
      <c r="U431">
        <v>288</v>
      </c>
      <c r="V431" t="str">
        <f>IF(Table1[[#This Row],[Sales]]&lt;=10000,"Low",IF(Table1[[#This Row],[Sales]]&gt;=10000 &amp; Table1[[#This Row],[Sales]]&lt;=25000,"Medium","High"))</f>
        <v>Low</v>
      </c>
      <c r="W431">
        <v>72.540000000000006</v>
      </c>
      <c r="X431">
        <f>Table1[[#This Row],[Profit]]/Table1[[#This Row],[Sales]]</f>
        <v>0.25187500000000002</v>
      </c>
      <c r="Y431" t="s">
        <v>30</v>
      </c>
      <c r="Z431" t="s">
        <v>59</v>
      </c>
      <c r="AA431">
        <v>3</v>
      </c>
      <c r="AB431" t="s">
        <v>42</v>
      </c>
    </row>
    <row r="432" spans="1:28" x14ac:dyDescent="0.35">
      <c r="A432" t="s">
        <v>2048</v>
      </c>
      <c r="B432" s="1">
        <v>46063</v>
      </c>
      <c r="C432" s="1" t="str">
        <f>TEXT(Table1[[#This Row],[Order_Date]],"yyyy")</f>
        <v>2026</v>
      </c>
      <c r="D432" s="3">
        <f>MONTH(Table1[[#This Row],[Order_Date]])</f>
        <v>2</v>
      </c>
      <c r="E432" t="str">
        <f>TEXT(Table1[[#This Row],[Order_Date]],"mmm")</f>
        <v>Feb</v>
      </c>
      <c r="F432" s="1">
        <v>46067</v>
      </c>
      <c r="G432">
        <f>(Table1[[#This Row],[Ship_Date]]-Table1[[#This Row],[Order_Date]])</f>
        <v>4</v>
      </c>
      <c r="H432" t="s">
        <v>2049</v>
      </c>
      <c r="I432" t="s">
        <v>2050</v>
      </c>
      <c r="J432" t="s">
        <v>52</v>
      </c>
      <c r="K432">
        <v>20</v>
      </c>
      <c r="L432" t="str">
        <f>IF(Table1[[#This Row],[Age]]&lt;=20,"Teen",IF(Table1[[#This Row],[Age]]&gt;=21 &amp; Table1[[#This Row],[Age]]&lt;=50,"Adult","Senior"))</f>
        <v>Teen</v>
      </c>
      <c r="M432" t="s">
        <v>116</v>
      </c>
      <c r="N432" t="s">
        <v>117</v>
      </c>
      <c r="O432" t="s">
        <v>86</v>
      </c>
      <c r="P432" t="s">
        <v>28</v>
      </c>
      <c r="Q432" t="s">
        <v>29</v>
      </c>
      <c r="R432">
        <v>5</v>
      </c>
      <c r="S432">
        <v>15000</v>
      </c>
      <c r="T432">
        <v>5</v>
      </c>
      <c r="U432">
        <v>71250</v>
      </c>
      <c r="V432" t="str">
        <f>IF(Table1[[#This Row],[Sales]]&lt;=10000,"Low",IF(Table1[[#This Row],[Sales]]&gt;=10000 &amp; Table1[[#This Row],[Sales]]&lt;=25000,"Medium","High"))</f>
        <v>High</v>
      </c>
      <c r="W432">
        <v>26602.560000000001</v>
      </c>
      <c r="X432">
        <f>Table1[[#This Row],[Profit]]/Table1[[#This Row],[Sales]]</f>
        <v>0.37336926315789476</v>
      </c>
      <c r="Y432" t="s">
        <v>30</v>
      </c>
      <c r="Z432" t="s">
        <v>41</v>
      </c>
      <c r="AA432">
        <v>3</v>
      </c>
      <c r="AB432" t="s">
        <v>42</v>
      </c>
    </row>
    <row r="433" spans="1:28" x14ac:dyDescent="0.35">
      <c r="A433" t="s">
        <v>2116</v>
      </c>
      <c r="B433" s="1">
        <v>46062</v>
      </c>
      <c r="C433" s="1" t="str">
        <f>TEXT(Table1[[#This Row],[Order_Date]],"yyyy")</f>
        <v>2026</v>
      </c>
      <c r="D433" s="3">
        <f>MONTH(Table1[[#This Row],[Order_Date]])</f>
        <v>2</v>
      </c>
      <c r="E433" t="str">
        <f>TEXT(Table1[[#This Row],[Order_Date]],"mmm")</f>
        <v>Feb</v>
      </c>
      <c r="F433" s="1">
        <v>46068</v>
      </c>
      <c r="G433">
        <f>(Table1[[#This Row],[Ship_Date]]-Table1[[#This Row],[Order_Date]])</f>
        <v>6</v>
      </c>
      <c r="H433" t="s">
        <v>2117</v>
      </c>
      <c r="I433" t="s">
        <v>2118</v>
      </c>
      <c r="J433" t="s">
        <v>24</v>
      </c>
      <c r="K433">
        <v>28</v>
      </c>
      <c r="L433" t="str">
        <f>IF(Table1[[#This Row],[Age]]&lt;=20,"Teen",IF(Table1[[#This Row],[Age]]&gt;=21 &amp; Table1[[#This Row],[Age]]&lt;=50,"Adult","Senior"))</f>
        <v>Senior</v>
      </c>
      <c r="M433" t="s">
        <v>25</v>
      </c>
      <c r="N433" t="s">
        <v>26</v>
      </c>
      <c r="O433" t="s">
        <v>27</v>
      </c>
      <c r="P433" t="s">
        <v>39</v>
      </c>
      <c r="Q433" t="s">
        <v>151</v>
      </c>
      <c r="R433">
        <v>2</v>
      </c>
      <c r="S433">
        <v>900</v>
      </c>
      <c r="T433">
        <v>25</v>
      </c>
      <c r="U433">
        <v>1350</v>
      </c>
      <c r="V433" t="str">
        <f>IF(Table1[[#This Row],[Sales]]&lt;=10000,"Low",IF(Table1[[#This Row],[Sales]]&gt;=10000 &amp; Table1[[#This Row],[Sales]]&lt;=25000,"Medium","High"))</f>
        <v>Low</v>
      </c>
      <c r="W433">
        <v>264.20999999999998</v>
      </c>
      <c r="X433">
        <f>Table1[[#This Row],[Profit]]/Table1[[#This Row],[Sales]]</f>
        <v>0.19571111111111109</v>
      </c>
      <c r="Y433" t="s">
        <v>30</v>
      </c>
      <c r="Z433" t="s">
        <v>41</v>
      </c>
      <c r="AA433">
        <v>2</v>
      </c>
      <c r="AB433" t="s">
        <v>42</v>
      </c>
    </row>
    <row r="434" spans="1:28" x14ac:dyDescent="0.35">
      <c r="A434" t="s">
        <v>2134</v>
      </c>
      <c r="B434" s="1">
        <v>46064</v>
      </c>
      <c r="C434" s="1" t="str">
        <f>TEXT(Table1[[#This Row],[Order_Date]],"yyyy")</f>
        <v>2026</v>
      </c>
      <c r="D434" s="3">
        <f>MONTH(Table1[[#This Row],[Order_Date]])</f>
        <v>2</v>
      </c>
      <c r="E434" t="str">
        <f>TEXT(Table1[[#This Row],[Order_Date]],"mmm")</f>
        <v>Feb</v>
      </c>
      <c r="F434" s="1">
        <v>46065</v>
      </c>
      <c r="G434">
        <f>(Table1[[#This Row],[Ship_Date]]-Table1[[#This Row],[Order_Date]])</f>
        <v>1</v>
      </c>
      <c r="H434" t="s">
        <v>2135</v>
      </c>
      <c r="I434" t="s">
        <v>2136</v>
      </c>
      <c r="J434" t="s">
        <v>52</v>
      </c>
      <c r="K434">
        <v>46</v>
      </c>
      <c r="L434" t="str">
        <f>IF(Table1[[#This Row],[Age]]&lt;=20,"Teen",IF(Table1[[#This Row],[Age]]&gt;=21 &amp; Table1[[#This Row],[Age]]&lt;=50,"Adult","Senior"))</f>
        <v>Senior</v>
      </c>
      <c r="M434" t="s">
        <v>116</v>
      </c>
      <c r="N434" t="s">
        <v>117</v>
      </c>
      <c r="O434" t="s">
        <v>86</v>
      </c>
      <c r="P434" t="s">
        <v>39</v>
      </c>
      <c r="Q434" t="s">
        <v>40</v>
      </c>
      <c r="R434">
        <v>1</v>
      </c>
      <c r="S434">
        <v>2500</v>
      </c>
      <c r="T434">
        <v>15</v>
      </c>
      <c r="U434">
        <v>2125</v>
      </c>
      <c r="V434" t="str">
        <f>IF(Table1[[#This Row],[Sales]]&lt;=10000,"Low",IF(Table1[[#This Row],[Sales]]&gt;=10000 &amp; Table1[[#This Row],[Sales]]&lt;=25000,"Medium","High"))</f>
        <v>Low</v>
      </c>
      <c r="W434">
        <v>385.71</v>
      </c>
      <c r="X434">
        <f>Table1[[#This Row],[Profit]]/Table1[[#This Row],[Sales]]</f>
        <v>0.18151058823529412</v>
      </c>
      <c r="Y434" t="s">
        <v>93</v>
      </c>
      <c r="Z434" t="s">
        <v>31</v>
      </c>
      <c r="AA434">
        <v>2</v>
      </c>
      <c r="AB434" t="s">
        <v>42</v>
      </c>
    </row>
    <row r="435" spans="1:28" x14ac:dyDescent="0.35">
      <c r="A435" t="s">
        <v>2146</v>
      </c>
      <c r="B435" s="1">
        <v>45694</v>
      </c>
      <c r="C435" s="1" t="str">
        <f>TEXT(Table1[[#This Row],[Order_Date]],"yyyy")</f>
        <v>2025</v>
      </c>
      <c r="D435" s="3">
        <f>MONTH(Table1[[#This Row],[Order_Date]])</f>
        <v>2</v>
      </c>
      <c r="E435" t="str">
        <f>TEXT(Table1[[#This Row],[Order_Date]],"mmm")</f>
        <v>Feb</v>
      </c>
      <c r="F435" s="1">
        <v>45696</v>
      </c>
      <c r="G435">
        <f>(Table1[[#This Row],[Ship_Date]]-Table1[[#This Row],[Order_Date]])</f>
        <v>2</v>
      </c>
      <c r="H435" t="s">
        <v>2147</v>
      </c>
      <c r="I435" t="s">
        <v>2148</v>
      </c>
      <c r="J435" t="s">
        <v>52</v>
      </c>
      <c r="K435">
        <v>59</v>
      </c>
      <c r="L435" t="str">
        <f>IF(Table1[[#This Row],[Age]]&lt;=20,"Teen",IF(Table1[[#This Row],[Age]]&gt;=21 &amp; Table1[[#This Row],[Age]]&lt;=50,"Adult","Senior"))</f>
        <v>Senior</v>
      </c>
      <c r="M435" t="s">
        <v>91</v>
      </c>
      <c r="N435" t="s">
        <v>92</v>
      </c>
      <c r="O435" t="s">
        <v>55</v>
      </c>
      <c r="P435" t="s">
        <v>47</v>
      </c>
      <c r="Q435" t="s">
        <v>69</v>
      </c>
      <c r="R435">
        <v>2</v>
      </c>
      <c r="S435">
        <v>800</v>
      </c>
      <c r="T435">
        <v>5</v>
      </c>
      <c r="U435">
        <v>1520</v>
      </c>
      <c r="V435" t="str">
        <f>IF(Table1[[#This Row],[Sales]]&lt;=10000,"Low",IF(Table1[[#This Row],[Sales]]&gt;=10000 &amp; Table1[[#This Row],[Sales]]&lt;=25000,"Medium","High"))</f>
        <v>Low</v>
      </c>
      <c r="W435">
        <v>465.3</v>
      </c>
      <c r="X435">
        <f>Table1[[#This Row],[Profit]]/Table1[[#This Row],[Sales]]</f>
        <v>0.3061184210526316</v>
      </c>
      <c r="Y435" t="s">
        <v>93</v>
      </c>
      <c r="Z435" t="s">
        <v>41</v>
      </c>
      <c r="AA435">
        <v>5</v>
      </c>
      <c r="AB435" t="s">
        <v>42</v>
      </c>
    </row>
    <row r="436" spans="1:28" x14ac:dyDescent="0.35">
      <c r="A436" t="s">
        <v>2193</v>
      </c>
      <c r="B436" s="1">
        <v>45716</v>
      </c>
      <c r="C436" s="1" t="str">
        <f>TEXT(Table1[[#This Row],[Order_Date]],"yyyy")</f>
        <v>2025</v>
      </c>
      <c r="D436" s="3">
        <f>MONTH(Table1[[#This Row],[Order_Date]])</f>
        <v>2</v>
      </c>
      <c r="E436" t="str">
        <f>TEXT(Table1[[#This Row],[Order_Date]],"mmm")</f>
        <v>Feb</v>
      </c>
      <c r="F436" s="1">
        <v>45722</v>
      </c>
      <c r="G436">
        <f>(Table1[[#This Row],[Ship_Date]]-Table1[[#This Row],[Order_Date]])</f>
        <v>6</v>
      </c>
      <c r="H436" t="s">
        <v>2194</v>
      </c>
      <c r="I436" t="s">
        <v>2195</v>
      </c>
      <c r="J436" t="s">
        <v>52</v>
      </c>
      <c r="K436">
        <v>55</v>
      </c>
      <c r="L436" t="str">
        <f>IF(Table1[[#This Row],[Age]]&lt;=20,"Teen",IF(Table1[[#This Row],[Age]]&gt;=21 &amp; Table1[[#This Row],[Age]]&lt;=50,"Adult","Senior"))</f>
        <v>Senior</v>
      </c>
      <c r="M436" t="s">
        <v>25</v>
      </c>
      <c r="N436" t="s">
        <v>26</v>
      </c>
      <c r="O436" t="s">
        <v>27</v>
      </c>
      <c r="P436" t="s">
        <v>56</v>
      </c>
      <c r="Q436" t="s">
        <v>168</v>
      </c>
      <c r="R436">
        <v>2</v>
      </c>
      <c r="S436">
        <v>1200</v>
      </c>
      <c r="T436">
        <v>25</v>
      </c>
      <c r="U436">
        <v>1800</v>
      </c>
      <c r="V436" t="str">
        <f>IF(Table1[[#This Row],[Sales]]&lt;=10000,"Low",IF(Table1[[#This Row],[Sales]]&gt;=10000 &amp; Table1[[#This Row],[Sales]]&lt;=25000,"Medium","High"))</f>
        <v>Low</v>
      </c>
      <c r="W436">
        <v>449.25</v>
      </c>
      <c r="X436">
        <f>Table1[[#This Row],[Profit]]/Table1[[#This Row],[Sales]]</f>
        <v>0.24958333333333332</v>
      </c>
      <c r="Y436" t="s">
        <v>30</v>
      </c>
      <c r="Z436" t="s">
        <v>41</v>
      </c>
      <c r="AA436">
        <v>3</v>
      </c>
      <c r="AB436" t="s">
        <v>42</v>
      </c>
    </row>
    <row r="437" spans="1:28" x14ac:dyDescent="0.35">
      <c r="A437" t="s">
        <v>2286</v>
      </c>
      <c r="B437" s="1">
        <v>46063</v>
      </c>
      <c r="C437" s="1" t="str">
        <f>TEXT(Table1[[#This Row],[Order_Date]],"yyyy")</f>
        <v>2026</v>
      </c>
      <c r="D437" s="3">
        <f>MONTH(Table1[[#This Row],[Order_Date]])</f>
        <v>2</v>
      </c>
      <c r="E437" t="str">
        <f>TEXT(Table1[[#This Row],[Order_Date]],"mmm")</f>
        <v>Feb</v>
      </c>
      <c r="F437" s="1">
        <v>46065</v>
      </c>
      <c r="G437">
        <f>(Table1[[#This Row],[Ship_Date]]-Table1[[#This Row],[Order_Date]])</f>
        <v>2</v>
      </c>
      <c r="H437" t="s">
        <v>2287</v>
      </c>
      <c r="I437" t="s">
        <v>2288</v>
      </c>
      <c r="J437" t="s">
        <v>52</v>
      </c>
      <c r="K437">
        <v>58</v>
      </c>
      <c r="L437" t="str">
        <f>IF(Table1[[#This Row],[Age]]&lt;=20,"Teen",IF(Table1[[#This Row],[Age]]&gt;=21 &amp; Table1[[#This Row],[Age]]&lt;=50,"Adult","Senior"))</f>
        <v>Senior</v>
      </c>
      <c r="M437" t="s">
        <v>53</v>
      </c>
      <c r="N437" t="s">
        <v>54</v>
      </c>
      <c r="O437" t="s">
        <v>55</v>
      </c>
      <c r="P437" t="s">
        <v>28</v>
      </c>
      <c r="Q437" t="s">
        <v>65</v>
      </c>
      <c r="R437">
        <v>3</v>
      </c>
      <c r="S437">
        <v>30000</v>
      </c>
      <c r="T437">
        <v>15</v>
      </c>
      <c r="U437">
        <v>76500</v>
      </c>
      <c r="V437" t="str">
        <f>IF(Table1[[#This Row],[Sales]]&lt;=10000,"Low",IF(Table1[[#This Row],[Sales]]&gt;=10000 &amp; Table1[[#This Row],[Sales]]&lt;=25000,"Medium","High"))</f>
        <v>High</v>
      </c>
      <c r="W437">
        <v>12427.52</v>
      </c>
      <c r="X437">
        <f>Table1[[#This Row],[Profit]]/Table1[[#This Row],[Sales]]</f>
        <v>0.16245124183006537</v>
      </c>
      <c r="Y437" t="s">
        <v>30</v>
      </c>
      <c r="Z437" t="s">
        <v>59</v>
      </c>
      <c r="AA437">
        <v>3</v>
      </c>
      <c r="AB437" t="s">
        <v>42</v>
      </c>
    </row>
    <row r="438" spans="1:28" x14ac:dyDescent="0.35">
      <c r="A438" t="s">
        <v>2317</v>
      </c>
      <c r="B438" s="1">
        <v>46077</v>
      </c>
      <c r="C438" s="1" t="str">
        <f>TEXT(Table1[[#This Row],[Order_Date]],"yyyy")</f>
        <v>2026</v>
      </c>
      <c r="D438" s="3">
        <f>MONTH(Table1[[#This Row],[Order_Date]])</f>
        <v>2</v>
      </c>
      <c r="E438" t="str">
        <f>TEXT(Table1[[#This Row],[Order_Date]],"mmm")</f>
        <v>Feb</v>
      </c>
      <c r="F438" s="1">
        <v>46079</v>
      </c>
      <c r="G438">
        <f>(Table1[[#This Row],[Ship_Date]]-Table1[[#This Row],[Order_Date]])</f>
        <v>2</v>
      </c>
      <c r="H438" t="s">
        <v>2318</v>
      </c>
      <c r="I438" t="s">
        <v>2319</v>
      </c>
      <c r="J438" t="s">
        <v>24</v>
      </c>
      <c r="K438">
        <v>36</v>
      </c>
      <c r="L438" t="str">
        <f>IF(Table1[[#This Row],[Age]]&lt;=20,"Teen",IF(Table1[[#This Row],[Age]]&gt;=21 &amp; Table1[[#This Row],[Age]]&lt;=50,"Adult","Senior"))</f>
        <v>Senior</v>
      </c>
      <c r="M438" t="s">
        <v>25</v>
      </c>
      <c r="N438" t="s">
        <v>26</v>
      </c>
      <c r="O438" t="s">
        <v>27</v>
      </c>
      <c r="P438" t="s">
        <v>56</v>
      </c>
      <c r="Q438" t="s">
        <v>125</v>
      </c>
      <c r="R438">
        <v>5</v>
      </c>
      <c r="S438">
        <v>450</v>
      </c>
      <c r="T438">
        <v>5</v>
      </c>
      <c r="U438">
        <v>2137.5</v>
      </c>
      <c r="V438" t="str">
        <f>IF(Table1[[#This Row],[Sales]]&lt;=10000,"Low",IF(Table1[[#This Row],[Sales]]&gt;=10000 &amp; Table1[[#This Row],[Sales]]&lt;=25000,"Medium","High"))</f>
        <v>Low</v>
      </c>
      <c r="W438">
        <v>960.2</v>
      </c>
      <c r="X438">
        <f>Table1[[#This Row],[Profit]]/Table1[[#This Row],[Sales]]</f>
        <v>0.44921637426900585</v>
      </c>
      <c r="Y438" t="s">
        <v>30</v>
      </c>
      <c r="Z438" t="s">
        <v>41</v>
      </c>
      <c r="AA438">
        <v>5</v>
      </c>
      <c r="AB438" t="s">
        <v>42</v>
      </c>
    </row>
    <row r="439" spans="1:28" x14ac:dyDescent="0.35">
      <c r="A439" t="s">
        <v>2323</v>
      </c>
      <c r="B439" s="1">
        <v>46058</v>
      </c>
      <c r="C439" s="1" t="str">
        <f>TEXT(Table1[[#This Row],[Order_Date]],"yyyy")</f>
        <v>2026</v>
      </c>
      <c r="D439" s="3">
        <f>MONTH(Table1[[#This Row],[Order_Date]])</f>
        <v>2</v>
      </c>
      <c r="E439" t="str">
        <f>TEXT(Table1[[#This Row],[Order_Date]],"mmm")</f>
        <v>Feb</v>
      </c>
      <c r="F439" s="1">
        <v>46064</v>
      </c>
      <c r="G439">
        <f>(Table1[[#This Row],[Ship_Date]]-Table1[[#This Row],[Order_Date]])</f>
        <v>6</v>
      </c>
      <c r="H439" t="s">
        <v>2324</v>
      </c>
      <c r="I439" t="s">
        <v>2325</v>
      </c>
      <c r="J439" t="s">
        <v>52</v>
      </c>
      <c r="K439">
        <v>40</v>
      </c>
      <c r="L439" t="str">
        <f>IF(Table1[[#This Row],[Age]]&lt;=20,"Teen",IF(Table1[[#This Row],[Age]]&gt;=21 &amp; Table1[[#This Row],[Age]]&lt;=50,"Adult","Senior"))</f>
        <v>Senior</v>
      </c>
      <c r="M439" t="s">
        <v>116</v>
      </c>
      <c r="N439" t="s">
        <v>117</v>
      </c>
      <c r="O439" t="s">
        <v>86</v>
      </c>
      <c r="P439" t="s">
        <v>74</v>
      </c>
      <c r="Q439" t="s">
        <v>109</v>
      </c>
      <c r="R439">
        <v>8</v>
      </c>
      <c r="S439">
        <v>40000</v>
      </c>
      <c r="T439">
        <v>5</v>
      </c>
      <c r="U439">
        <v>304000</v>
      </c>
      <c r="V439" t="str">
        <f>IF(Table1[[#This Row],[Sales]]&lt;=10000,"Low",IF(Table1[[#This Row],[Sales]]&gt;=10000 &amp; Table1[[#This Row],[Sales]]&lt;=25000,"Medium","High"))</f>
        <v>High</v>
      </c>
      <c r="W439">
        <v>127783.26</v>
      </c>
      <c r="X439">
        <f>Table1[[#This Row],[Profit]]/Table1[[#This Row],[Sales]]</f>
        <v>0.42033967105263154</v>
      </c>
      <c r="Y439" t="s">
        <v>30</v>
      </c>
      <c r="Z439" t="s">
        <v>31</v>
      </c>
      <c r="AA439">
        <v>5</v>
      </c>
      <c r="AB439" t="s">
        <v>42</v>
      </c>
    </row>
    <row r="440" spans="1:28" x14ac:dyDescent="0.35">
      <c r="A440" t="s">
        <v>2389</v>
      </c>
      <c r="B440" s="1">
        <v>45708</v>
      </c>
      <c r="C440" s="1" t="str">
        <f>TEXT(Table1[[#This Row],[Order_Date]],"yyyy")</f>
        <v>2025</v>
      </c>
      <c r="D440" s="3">
        <f>MONTH(Table1[[#This Row],[Order_Date]])</f>
        <v>2</v>
      </c>
      <c r="E440" t="str">
        <f>TEXT(Table1[[#This Row],[Order_Date]],"mmm")</f>
        <v>Feb</v>
      </c>
      <c r="F440" s="1">
        <v>45712</v>
      </c>
      <c r="G440">
        <f>(Table1[[#This Row],[Ship_Date]]-Table1[[#This Row],[Order_Date]])</f>
        <v>4</v>
      </c>
      <c r="H440" t="s">
        <v>2390</v>
      </c>
      <c r="I440" t="s">
        <v>2391</v>
      </c>
      <c r="J440" t="s">
        <v>52</v>
      </c>
      <c r="K440">
        <v>29</v>
      </c>
      <c r="L440" t="str">
        <f>IF(Table1[[#This Row],[Age]]&lt;=20,"Teen",IF(Table1[[#This Row],[Age]]&gt;=21 &amp; Table1[[#This Row],[Age]]&lt;=50,"Adult","Senior"))</f>
        <v>Senior</v>
      </c>
      <c r="M440" t="s">
        <v>84</v>
      </c>
      <c r="N440" t="s">
        <v>85</v>
      </c>
      <c r="O440" t="s">
        <v>86</v>
      </c>
      <c r="P440" t="s">
        <v>28</v>
      </c>
      <c r="Q440" t="s">
        <v>103</v>
      </c>
      <c r="R440">
        <v>8</v>
      </c>
      <c r="S440">
        <v>25000</v>
      </c>
      <c r="T440">
        <v>25</v>
      </c>
      <c r="U440">
        <v>150000</v>
      </c>
      <c r="V440" t="str">
        <f>IF(Table1[[#This Row],[Sales]]&lt;=10000,"Low",IF(Table1[[#This Row],[Sales]]&gt;=10000 &amp; Table1[[#This Row],[Sales]]&lt;=25000,"Medium","High"))</f>
        <v>High</v>
      </c>
      <c r="W440">
        <v>58028.65</v>
      </c>
      <c r="X440">
        <f>Table1[[#This Row],[Profit]]/Table1[[#This Row],[Sales]]</f>
        <v>0.38685766666666666</v>
      </c>
      <c r="Y440" t="s">
        <v>93</v>
      </c>
      <c r="Z440" t="s">
        <v>31</v>
      </c>
      <c r="AA440">
        <v>3</v>
      </c>
      <c r="AB440" t="s">
        <v>32</v>
      </c>
    </row>
    <row r="441" spans="1:28" x14ac:dyDescent="0.35">
      <c r="A441" t="s">
        <v>2398</v>
      </c>
      <c r="B441" s="1">
        <v>46070</v>
      </c>
      <c r="C441" s="1" t="str">
        <f>TEXT(Table1[[#This Row],[Order_Date]],"yyyy")</f>
        <v>2026</v>
      </c>
      <c r="D441" s="3">
        <f>MONTH(Table1[[#This Row],[Order_Date]])</f>
        <v>2</v>
      </c>
      <c r="E441" t="str">
        <f>TEXT(Table1[[#This Row],[Order_Date]],"mmm")</f>
        <v>Feb</v>
      </c>
      <c r="F441" s="1">
        <v>46072</v>
      </c>
      <c r="G441">
        <f>(Table1[[#This Row],[Ship_Date]]-Table1[[#This Row],[Order_Date]])</f>
        <v>2</v>
      </c>
      <c r="H441" t="s">
        <v>2399</v>
      </c>
      <c r="I441" t="s">
        <v>2400</v>
      </c>
      <c r="J441" t="s">
        <v>24</v>
      </c>
      <c r="K441">
        <v>24</v>
      </c>
      <c r="L441" t="str">
        <f>IF(Table1[[#This Row],[Age]]&lt;=20,"Teen",IF(Table1[[#This Row],[Age]]&gt;=21 &amp; Table1[[#This Row],[Age]]&lt;=50,"Adult","Senior"))</f>
        <v>Senior</v>
      </c>
      <c r="M441" t="s">
        <v>36</v>
      </c>
      <c r="N441" t="s">
        <v>37</v>
      </c>
      <c r="O441" t="s">
        <v>38</v>
      </c>
      <c r="P441" t="s">
        <v>47</v>
      </c>
      <c r="Q441" t="s">
        <v>69</v>
      </c>
      <c r="R441">
        <v>4</v>
      </c>
      <c r="S441">
        <v>800</v>
      </c>
      <c r="T441">
        <v>5</v>
      </c>
      <c r="U441">
        <v>3040</v>
      </c>
      <c r="V441" t="str">
        <f>IF(Table1[[#This Row],[Sales]]&lt;=10000,"Low",IF(Table1[[#This Row],[Sales]]&gt;=10000 &amp; Table1[[#This Row],[Sales]]&lt;=25000,"Medium","High"))</f>
        <v>Low</v>
      </c>
      <c r="W441">
        <v>856.83</v>
      </c>
      <c r="X441">
        <f>Table1[[#This Row],[Profit]]/Table1[[#This Row],[Sales]]</f>
        <v>0.28185197368421055</v>
      </c>
      <c r="Y441" t="s">
        <v>93</v>
      </c>
      <c r="Z441" t="s">
        <v>59</v>
      </c>
      <c r="AA441">
        <v>5</v>
      </c>
      <c r="AB441" t="s">
        <v>42</v>
      </c>
    </row>
    <row r="442" spans="1:28" x14ac:dyDescent="0.35">
      <c r="A442" t="s">
        <v>2401</v>
      </c>
      <c r="B442" s="1">
        <v>45700</v>
      </c>
      <c r="C442" s="1" t="str">
        <f>TEXT(Table1[[#This Row],[Order_Date]],"yyyy")</f>
        <v>2025</v>
      </c>
      <c r="D442" s="3">
        <f>MONTH(Table1[[#This Row],[Order_Date]])</f>
        <v>2</v>
      </c>
      <c r="E442" t="str">
        <f>TEXT(Table1[[#This Row],[Order_Date]],"mmm")</f>
        <v>Feb</v>
      </c>
      <c r="F442" s="1">
        <v>45703</v>
      </c>
      <c r="G442">
        <f>(Table1[[#This Row],[Ship_Date]]-Table1[[#This Row],[Order_Date]])</f>
        <v>3</v>
      </c>
      <c r="H442" t="s">
        <v>2402</v>
      </c>
      <c r="I442" t="s">
        <v>2403</v>
      </c>
      <c r="J442" t="s">
        <v>24</v>
      </c>
      <c r="K442">
        <v>33</v>
      </c>
      <c r="L442" t="str">
        <f>IF(Table1[[#This Row],[Age]]&lt;=20,"Teen",IF(Table1[[#This Row],[Age]]&gt;=21 &amp; Table1[[#This Row],[Age]]&lt;=50,"Adult","Senior"))</f>
        <v>Senior</v>
      </c>
      <c r="M442" t="s">
        <v>116</v>
      </c>
      <c r="N442" t="s">
        <v>117</v>
      </c>
      <c r="O442" t="s">
        <v>86</v>
      </c>
      <c r="P442" t="s">
        <v>39</v>
      </c>
      <c r="Q442" t="s">
        <v>151</v>
      </c>
      <c r="R442">
        <v>2</v>
      </c>
      <c r="S442">
        <v>900</v>
      </c>
      <c r="T442">
        <v>0</v>
      </c>
      <c r="U442">
        <v>1800</v>
      </c>
      <c r="V442" t="str">
        <f>IF(Table1[[#This Row],[Sales]]&lt;=10000,"Low",IF(Table1[[#This Row],[Sales]]&gt;=10000 &amp; Table1[[#This Row],[Sales]]&lt;=25000,"Medium","High"))</f>
        <v>Low</v>
      </c>
      <c r="W442">
        <v>290.3</v>
      </c>
      <c r="X442">
        <f>Table1[[#This Row],[Profit]]/Table1[[#This Row],[Sales]]</f>
        <v>0.1612777777777778</v>
      </c>
      <c r="Y442" t="s">
        <v>93</v>
      </c>
      <c r="Z442" t="s">
        <v>41</v>
      </c>
      <c r="AA442">
        <v>1</v>
      </c>
      <c r="AB442" t="s">
        <v>42</v>
      </c>
    </row>
    <row r="443" spans="1:28" x14ac:dyDescent="0.35">
      <c r="A443" t="s">
        <v>2446</v>
      </c>
      <c r="B443" s="1">
        <v>45692</v>
      </c>
      <c r="C443" s="1" t="str">
        <f>TEXT(Table1[[#This Row],[Order_Date]],"yyyy")</f>
        <v>2025</v>
      </c>
      <c r="D443" s="3">
        <f>MONTH(Table1[[#This Row],[Order_Date]])</f>
        <v>2</v>
      </c>
      <c r="E443" t="str">
        <f>TEXT(Table1[[#This Row],[Order_Date]],"mmm")</f>
        <v>Feb</v>
      </c>
      <c r="F443" s="1">
        <v>45696</v>
      </c>
      <c r="G443">
        <f>(Table1[[#This Row],[Ship_Date]]-Table1[[#This Row],[Order_Date]])</f>
        <v>4</v>
      </c>
      <c r="H443" t="s">
        <v>2447</v>
      </c>
      <c r="I443" t="s">
        <v>2448</v>
      </c>
      <c r="J443" t="s">
        <v>52</v>
      </c>
      <c r="K443">
        <v>59</v>
      </c>
      <c r="L443" t="str">
        <f>IF(Table1[[#This Row],[Age]]&lt;=20,"Teen",IF(Table1[[#This Row],[Age]]&gt;=21 &amp; Table1[[#This Row],[Age]]&lt;=50,"Adult","Senior"))</f>
        <v>Senior</v>
      </c>
      <c r="M443" t="s">
        <v>63</v>
      </c>
      <c r="N443" t="s">
        <v>64</v>
      </c>
      <c r="O443" t="s">
        <v>55</v>
      </c>
      <c r="P443" t="s">
        <v>56</v>
      </c>
      <c r="Q443" t="s">
        <v>212</v>
      </c>
      <c r="R443">
        <v>3</v>
      </c>
      <c r="S443">
        <v>300</v>
      </c>
      <c r="T443">
        <v>0</v>
      </c>
      <c r="U443">
        <v>900</v>
      </c>
      <c r="V443" t="str">
        <f>IF(Table1[[#This Row],[Sales]]&lt;=10000,"Low",IF(Table1[[#This Row],[Sales]]&gt;=10000 &amp; Table1[[#This Row],[Sales]]&lt;=25000,"Medium","High"))</f>
        <v>Low</v>
      </c>
      <c r="W443">
        <v>151.94999999999999</v>
      </c>
      <c r="X443">
        <f>Table1[[#This Row],[Profit]]/Table1[[#This Row],[Sales]]</f>
        <v>0.16883333333333331</v>
      </c>
      <c r="Y443" t="s">
        <v>93</v>
      </c>
      <c r="Z443" t="s">
        <v>31</v>
      </c>
      <c r="AA443">
        <v>4</v>
      </c>
      <c r="AB443" t="s">
        <v>42</v>
      </c>
    </row>
    <row r="444" spans="1:28" x14ac:dyDescent="0.35">
      <c r="A444" t="s">
        <v>2507</v>
      </c>
      <c r="B444" s="1">
        <v>45693</v>
      </c>
      <c r="C444" s="1" t="str">
        <f>TEXT(Table1[[#This Row],[Order_Date]],"yyyy")</f>
        <v>2025</v>
      </c>
      <c r="D444" s="3">
        <f>MONTH(Table1[[#This Row],[Order_Date]])</f>
        <v>2</v>
      </c>
      <c r="E444" t="str">
        <f>TEXT(Table1[[#This Row],[Order_Date]],"mmm")</f>
        <v>Feb</v>
      </c>
      <c r="F444" s="1">
        <v>45700</v>
      </c>
      <c r="G444">
        <f>(Table1[[#This Row],[Ship_Date]]-Table1[[#This Row],[Order_Date]])</f>
        <v>7</v>
      </c>
      <c r="H444" t="s">
        <v>1601</v>
      </c>
      <c r="I444" t="s">
        <v>2508</v>
      </c>
      <c r="J444" t="s">
        <v>52</v>
      </c>
      <c r="K444">
        <v>51</v>
      </c>
      <c r="L444" t="str">
        <f>IF(Table1[[#This Row],[Age]]&lt;=20,"Teen",IF(Table1[[#This Row],[Age]]&gt;=21 &amp; Table1[[#This Row],[Age]]&lt;=50,"Adult","Senior"))</f>
        <v>Senior</v>
      </c>
      <c r="M444" t="s">
        <v>101</v>
      </c>
      <c r="N444" t="s">
        <v>102</v>
      </c>
      <c r="O444" t="s">
        <v>27</v>
      </c>
      <c r="P444" t="s">
        <v>74</v>
      </c>
      <c r="Q444" t="s">
        <v>196</v>
      </c>
      <c r="R444">
        <v>8</v>
      </c>
      <c r="S444">
        <v>25000</v>
      </c>
      <c r="T444">
        <v>15</v>
      </c>
      <c r="U444">
        <v>170000</v>
      </c>
      <c r="V444" t="str">
        <f>IF(Table1[[#This Row],[Sales]]&lt;=10000,"Low",IF(Table1[[#This Row],[Sales]]&gt;=10000 &amp; Table1[[#This Row],[Sales]]&lt;=25000,"Medium","High"))</f>
        <v>High</v>
      </c>
      <c r="W444">
        <v>54299.27</v>
      </c>
      <c r="X444">
        <f>Table1[[#This Row],[Profit]]/Table1[[#This Row],[Sales]]</f>
        <v>0.31940747058823526</v>
      </c>
      <c r="Y444" t="s">
        <v>58</v>
      </c>
      <c r="Z444" t="s">
        <v>59</v>
      </c>
      <c r="AA444">
        <v>5</v>
      </c>
      <c r="AB444" t="s">
        <v>42</v>
      </c>
    </row>
    <row r="445" spans="1:28" x14ac:dyDescent="0.35">
      <c r="A445" t="s">
        <v>2562</v>
      </c>
      <c r="B445" s="1">
        <v>46068</v>
      </c>
      <c r="C445" s="1" t="str">
        <f>TEXT(Table1[[#This Row],[Order_Date]],"yyyy")</f>
        <v>2026</v>
      </c>
      <c r="D445" s="3">
        <f>MONTH(Table1[[#This Row],[Order_Date]])</f>
        <v>2</v>
      </c>
      <c r="E445" t="str">
        <f>TEXT(Table1[[#This Row],[Order_Date]],"mmm")</f>
        <v>Feb</v>
      </c>
      <c r="F445" s="1">
        <v>46071</v>
      </c>
      <c r="G445">
        <f>(Table1[[#This Row],[Ship_Date]]-Table1[[#This Row],[Order_Date]])</f>
        <v>3</v>
      </c>
      <c r="H445" t="s">
        <v>2563</v>
      </c>
      <c r="I445" t="s">
        <v>2564</v>
      </c>
      <c r="J445" t="s">
        <v>24</v>
      </c>
      <c r="K445">
        <v>38</v>
      </c>
      <c r="L445" t="str">
        <f>IF(Table1[[#This Row],[Age]]&lt;=20,"Teen",IF(Table1[[#This Row],[Age]]&gt;=21 &amp; Table1[[#This Row],[Age]]&lt;=50,"Adult","Senior"))</f>
        <v>Senior</v>
      </c>
      <c r="M445" t="s">
        <v>107</v>
      </c>
      <c r="N445" t="s">
        <v>108</v>
      </c>
      <c r="O445" t="s">
        <v>86</v>
      </c>
      <c r="P445" t="s">
        <v>74</v>
      </c>
      <c r="Q445" t="s">
        <v>75</v>
      </c>
      <c r="R445">
        <v>1</v>
      </c>
      <c r="S445">
        <v>2000</v>
      </c>
      <c r="T445">
        <v>25</v>
      </c>
      <c r="U445">
        <v>1500</v>
      </c>
      <c r="V445" t="str">
        <f>IF(Table1[[#This Row],[Sales]]&lt;=10000,"Low",IF(Table1[[#This Row],[Sales]]&gt;=10000 &amp; Table1[[#This Row],[Sales]]&lt;=25000,"Medium","High"))</f>
        <v>Low</v>
      </c>
      <c r="W445">
        <v>502.34</v>
      </c>
      <c r="X445">
        <f>Table1[[#This Row],[Profit]]/Table1[[#This Row],[Sales]]</f>
        <v>0.33489333333333332</v>
      </c>
      <c r="Y445" t="s">
        <v>30</v>
      </c>
      <c r="Z445" t="s">
        <v>31</v>
      </c>
      <c r="AA445">
        <v>4</v>
      </c>
      <c r="AB445" t="s">
        <v>42</v>
      </c>
    </row>
    <row r="446" spans="1:28" x14ac:dyDescent="0.35">
      <c r="A446" t="s">
        <v>2596</v>
      </c>
      <c r="B446" s="1">
        <v>46071</v>
      </c>
      <c r="C446" s="1" t="str">
        <f>TEXT(Table1[[#This Row],[Order_Date]],"yyyy")</f>
        <v>2026</v>
      </c>
      <c r="D446" s="3">
        <f>MONTH(Table1[[#This Row],[Order_Date]])</f>
        <v>2</v>
      </c>
      <c r="E446" t="str">
        <f>TEXT(Table1[[#This Row],[Order_Date]],"mmm")</f>
        <v>Feb</v>
      </c>
      <c r="F446" s="1">
        <v>46073</v>
      </c>
      <c r="G446">
        <f>(Table1[[#This Row],[Ship_Date]]-Table1[[#This Row],[Order_Date]])</f>
        <v>2</v>
      </c>
      <c r="H446" t="s">
        <v>2597</v>
      </c>
      <c r="I446" t="s">
        <v>2598</v>
      </c>
      <c r="J446" t="s">
        <v>52</v>
      </c>
      <c r="K446">
        <v>46</v>
      </c>
      <c r="L446" t="str">
        <f>IF(Table1[[#This Row],[Age]]&lt;=20,"Teen",IF(Table1[[#This Row],[Age]]&gt;=21 &amp; Table1[[#This Row],[Age]]&lt;=50,"Adult","Senior"))</f>
        <v>Senior</v>
      </c>
      <c r="M446" t="s">
        <v>91</v>
      </c>
      <c r="N446" t="s">
        <v>92</v>
      </c>
      <c r="O446" t="s">
        <v>55</v>
      </c>
      <c r="P446" t="s">
        <v>39</v>
      </c>
      <c r="Q446" t="s">
        <v>253</v>
      </c>
      <c r="R446">
        <v>7</v>
      </c>
      <c r="S446">
        <v>1200</v>
      </c>
      <c r="T446">
        <v>5</v>
      </c>
      <c r="U446">
        <v>7980</v>
      </c>
      <c r="V446" t="str">
        <f>IF(Table1[[#This Row],[Sales]]&lt;=10000,"Low",IF(Table1[[#This Row],[Sales]]&gt;=10000 &amp; Table1[[#This Row],[Sales]]&lt;=25000,"Medium","High"))</f>
        <v>Low</v>
      </c>
      <c r="W446">
        <v>3399.29</v>
      </c>
      <c r="X446">
        <f>Table1[[#This Row],[Profit]]/Table1[[#This Row],[Sales]]</f>
        <v>0.42597619047619045</v>
      </c>
      <c r="Y446" t="s">
        <v>30</v>
      </c>
      <c r="Z446" t="s">
        <v>41</v>
      </c>
      <c r="AA446">
        <v>4</v>
      </c>
      <c r="AB446" t="s">
        <v>42</v>
      </c>
    </row>
    <row r="447" spans="1:28" x14ac:dyDescent="0.35">
      <c r="A447" t="s">
        <v>2659</v>
      </c>
      <c r="B447" s="1">
        <v>46075</v>
      </c>
      <c r="C447" s="1" t="str">
        <f>TEXT(Table1[[#This Row],[Order_Date]],"yyyy")</f>
        <v>2026</v>
      </c>
      <c r="D447" s="3">
        <f>MONTH(Table1[[#This Row],[Order_Date]])</f>
        <v>2</v>
      </c>
      <c r="E447" t="str">
        <f>TEXT(Table1[[#This Row],[Order_Date]],"mmm")</f>
        <v>Feb</v>
      </c>
      <c r="F447" s="1">
        <v>46082</v>
      </c>
      <c r="G447">
        <f>(Table1[[#This Row],[Ship_Date]]-Table1[[#This Row],[Order_Date]])</f>
        <v>7</v>
      </c>
      <c r="H447" t="s">
        <v>2660</v>
      </c>
      <c r="I447" t="s">
        <v>2661</v>
      </c>
      <c r="J447" t="s">
        <v>52</v>
      </c>
      <c r="K447">
        <v>33</v>
      </c>
      <c r="L447" t="str">
        <f>IF(Table1[[#This Row],[Age]]&lt;=20,"Teen",IF(Table1[[#This Row],[Age]]&gt;=21 &amp; Table1[[#This Row],[Age]]&lt;=50,"Adult","Senior"))</f>
        <v>Senior</v>
      </c>
      <c r="M447" t="s">
        <v>91</v>
      </c>
      <c r="N447" t="s">
        <v>92</v>
      </c>
      <c r="O447" t="s">
        <v>55</v>
      </c>
      <c r="P447" t="s">
        <v>39</v>
      </c>
      <c r="Q447" t="s">
        <v>151</v>
      </c>
      <c r="R447">
        <v>3</v>
      </c>
      <c r="S447">
        <v>900</v>
      </c>
      <c r="T447">
        <v>20</v>
      </c>
      <c r="U447">
        <v>2160</v>
      </c>
      <c r="V447" t="str">
        <f>IF(Table1[[#This Row],[Sales]]&lt;=10000,"Low",IF(Table1[[#This Row],[Sales]]&gt;=10000 &amp; Table1[[#This Row],[Sales]]&lt;=25000,"Medium","High"))</f>
        <v>Low</v>
      </c>
      <c r="W447">
        <v>561.29</v>
      </c>
      <c r="X447">
        <f>Table1[[#This Row],[Profit]]/Table1[[#This Row],[Sales]]</f>
        <v>0.25985648148148144</v>
      </c>
      <c r="Y447" t="s">
        <v>93</v>
      </c>
      <c r="Z447" t="s">
        <v>59</v>
      </c>
      <c r="AA447">
        <v>5</v>
      </c>
      <c r="AB447" t="s">
        <v>42</v>
      </c>
    </row>
    <row r="448" spans="1:28" x14ac:dyDescent="0.35">
      <c r="A448" t="s">
        <v>2689</v>
      </c>
      <c r="B448" s="1">
        <v>45710</v>
      </c>
      <c r="C448" s="1" t="str">
        <f>TEXT(Table1[[#This Row],[Order_Date]],"yyyy")</f>
        <v>2025</v>
      </c>
      <c r="D448" s="3">
        <f>MONTH(Table1[[#This Row],[Order_Date]])</f>
        <v>2</v>
      </c>
      <c r="E448" t="str">
        <f>TEXT(Table1[[#This Row],[Order_Date]],"mmm")</f>
        <v>Feb</v>
      </c>
      <c r="F448" s="1">
        <v>45717</v>
      </c>
      <c r="G448">
        <f>(Table1[[#This Row],[Ship_Date]]-Table1[[#This Row],[Order_Date]])</f>
        <v>7</v>
      </c>
      <c r="H448" t="s">
        <v>2690</v>
      </c>
      <c r="I448" t="s">
        <v>2691</v>
      </c>
      <c r="J448" t="s">
        <v>52</v>
      </c>
      <c r="K448">
        <v>22</v>
      </c>
      <c r="L448" t="str">
        <f>IF(Table1[[#This Row],[Age]]&lt;=20,"Teen",IF(Table1[[#This Row],[Age]]&gt;=21 &amp; Table1[[#This Row],[Age]]&lt;=50,"Adult","Senior"))</f>
        <v>Senior</v>
      </c>
      <c r="M448" t="s">
        <v>63</v>
      </c>
      <c r="N448" t="s">
        <v>64</v>
      </c>
      <c r="O448" t="s">
        <v>55</v>
      </c>
      <c r="P448" t="s">
        <v>56</v>
      </c>
      <c r="Q448" t="s">
        <v>212</v>
      </c>
      <c r="R448">
        <v>8</v>
      </c>
      <c r="S448">
        <v>300</v>
      </c>
      <c r="T448">
        <v>20</v>
      </c>
      <c r="U448">
        <v>1920</v>
      </c>
      <c r="V448" t="str">
        <f>IF(Table1[[#This Row],[Sales]]&lt;=10000,"Low",IF(Table1[[#This Row],[Sales]]&gt;=10000 &amp; Table1[[#This Row],[Sales]]&lt;=25000,"Medium","High"))</f>
        <v>Low</v>
      </c>
      <c r="W448">
        <v>421.17</v>
      </c>
      <c r="X448">
        <f>Table1[[#This Row],[Profit]]/Table1[[#This Row],[Sales]]</f>
        <v>0.219359375</v>
      </c>
      <c r="Y448" t="s">
        <v>58</v>
      </c>
      <c r="Z448" t="s">
        <v>41</v>
      </c>
      <c r="AA448">
        <v>5</v>
      </c>
      <c r="AB448" t="s">
        <v>42</v>
      </c>
    </row>
    <row r="449" spans="1:28" x14ac:dyDescent="0.35">
      <c r="A449" t="s">
        <v>2712</v>
      </c>
      <c r="B449" s="1">
        <v>45705</v>
      </c>
      <c r="C449" s="1" t="str">
        <f>TEXT(Table1[[#This Row],[Order_Date]],"yyyy")</f>
        <v>2025</v>
      </c>
      <c r="D449" s="3">
        <f>MONTH(Table1[[#This Row],[Order_Date]])</f>
        <v>2</v>
      </c>
      <c r="E449" t="str">
        <f>TEXT(Table1[[#This Row],[Order_Date]],"mmm")</f>
        <v>Feb</v>
      </c>
      <c r="F449" s="1">
        <v>45710</v>
      </c>
      <c r="G449">
        <f>(Table1[[#This Row],[Ship_Date]]-Table1[[#This Row],[Order_Date]])</f>
        <v>5</v>
      </c>
      <c r="H449" t="s">
        <v>2713</v>
      </c>
      <c r="I449" t="s">
        <v>2714</v>
      </c>
      <c r="J449" t="s">
        <v>52</v>
      </c>
      <c r="K449">
        <v>43</v>
      </c>
      <c r="L449" t="str">
        <f>IF(Table1[[#This Row],[Age]]&lt;=20,"Teen",IF(Table1[[#This Row],[Age]]&gt;=21 &amp; Table1[[#This Row],[Age]]&lt;=50,"Adult","Senior"))</f>
        <v>Senior</v>
      </c>
      <c r="M449" t="s">
        <v>91</v>
      </c>
      <c r="N449" t="s">
        <v>92</v>
      </c>
      <c r="O449" t="s">
        <v>55</v>
      </c>
      <c r="P449" t="s">
        <v>74</v>
      </c>
      <c r="Q449" t="s">
        <v>231</v>
      </c>
      <c r="R449">
        <v>2</v>
      </c>
      <c r="S449">
        <v>18000</v>
      </c>
      <c r="T449">
        <v>20</v>
      </c>
      <c r="U449">
        <v>28800</v>
      </c>
      <c r="V449" t="str">
        <f>IF(Table1[[#This Row],[Sales]]&lt;=10000,"Low",IF(Table1[[#This Row],[Sales]]&gt;=10000 &amp; Table1[[#This Row],[Sales]]&lt;=25000,"Medium","High"))</f>
        <v>High</v>
      </c>
      <c r="W449">
        <v>8212.5300000000007</v>
      </c>
      <c r="X449">
        <f>Table1[[#This Row],[Profit]]/Table1[[#This Row],[Sales]]</f>
        <v>0.2851572916666667</v>
      </c>
      <c r="Y449" t="s">
        <v>93</v>
      </c>
      <c r="Z449" t="s">
        <v>59</v>
      </c>
      <c r="AA449">
        <v>3</v>
      </c>
      <c r="AB449" t="s">
        <v>42</v>
      </c>
    </row>
    <row r="450" spans="1:28" x14ac:dyDescent="0.35">
      <c r="A450" t="s">
        <v>2801</v>
      </c>
      <c r="B450" s="1">
        <v>45715</v>
      </c>
      <c r="C450" s="1" t="str">
        <f>TEXT(Table1[[#This Row],[Order_Date]],"yyyy")</f>
        <v>2025</v>
      </c>
      <c r="D450" s="3">
        <f>MONTH(Table1[[#This Row],[Order_Date]])</f>
        <v>2</v>
      </c>
      <c r="E450" t="str">
        <f>TEXT(Table1[[#This Row],[Order_Date]],"mmm")</f>
        <v>Feb</v>
      </c>
      <c r="F450" s="1">
        <v>45719</v>
      </c>
      <c r="G450">
        <f>(Table1[[#This Row],[Ship_Date]]-Table1[[#This Row],[Order_Date]])</f>
        <v>4</v>
      </c>
      <c r="H450" t="s">
        <v>2802</v>
      </c>
      <c r="I450" t="s">
        <v>2803</v>
      </c>
      <c r="J450" t="s">
        <v>52</v>
      </c>
      <c r="K450">
        <v>48</v>
      </c>
      <c r="L450" t="str">
        <f>IF(Table1[[#This Row],[Age]]&lt;=20,"Teen",IF(Table1[[#This Row],[Age]]&gt;=21 &amp; Table1[[#This Row],[Age]]&lt;=50,"Adult","Senior"))</f>
        <v>Senior</v>
      </c>
      <c r="M450" t="s">
        <v>53</v>
      </c>
      <c r="N450" t="s">
        <v>54</v>
      </c>
      <c r="O450" t="s">
        <v>55</v>
      </c>
      <c r="P450" t="s">
        <v>28</v>
      </c>
      <c r="Q450" t="s">
        <v>29</v>
      </c>
      <c r="R450">
        <v>2</v>
      </c>
      <c r="S450">
        <v>15000</v>
      </c>
      <c r="T450">
        <v>5</v>
      </c>
      <c r="U450">
        <v>28500</v>
      </c>
      <c r="V450" t="str">
        <f>IF(Table1[[#This Row],[Sales]]&lt;=10000,"Low",IF(Table1[[#This Row],[Sales]]&gt;=10000 &amp; Table1[[#This Row],[Sales]]&lt;=25000,"Medium","High"))</f>
        <v>High</v>
      </c>
      <c r="W450">
        <v>3891.4</v>
      </c>
      <c r="X450">
        <f>Table1[[#This Row],[Profit]]/Table1[[#This Row],[Sales]]</f>
        <v>0.13654035087719299</v>
      </c>
      <c r="Y450" t="s">
        <v>58</v>
      </c>
      <c r="Z450" t="s">
        <v>41</v>
      </c>
      <c r="AA450">
        <v>5</v>
      </c>
      <c r="AB450" t="s">
        <v>42</v>
      </c>
    </row>
    <row r="451" spans="1:28" x14ac:dyDescent="0.35">
      <c r="A451" t="s">
        <v>2809</v>
      </c>
      <c r="B451" s="1">
        <v>45714</v>
      </c>
      <c r="C451" s="1" t="str">
        <f>TEXT(Table1[[#This Row],[Order_Date]],"yyyy")</f>
        <v>2025</v>
      </c>
      <c r="D451" s="3">
        <f>MONTH(Table1[[#This Row],[Order_Date]])</f>
        <v>2</v>
      </c>
      <c r="E451" t="str">
        <f>TEXT(Table1[[#This Row],[Order_Date]],"mmm")</f>
        <v>Feb</v>
      </c>
      <c r="F451" s="1">
        <v>45719</v>
      </c>
      <c r="G451">
        <f>(Table1[[#This Row],[Ship_Date]]-Table1[[#This Row],[Order_Date]])</f>
        <v>5</v>
      </c>
      <c r="H451" t="s">
        <v>2810</v>
      </c>
      <c r="I451" t="s">
        <v>2811</v>
      </c>
      <c r="J451" t="s">
        <v>24</v>
      </c>
      <c r="K451">
        <v>40</v>
      </c>
      <c r="L451" t="str">
        <f>IF(Table1[[#This Row],[Age]]&lt;=20,"Teen",IF(Table1[[#This Row],[Age]]&gt;=21 &amp; Table1[[#This Row],[Age]]&lt;=50,"Adult","Senior"))</f>
        <v>Senior</v>
      </c>
      <c r="M451" t="s">
        <v>25</v>
      </c>
      <c r="N451" t="s">
        <v>26</v>
      </c>
      <c r="O451" t="s">
        <v>27</v>
      </c>
      <c r="P451" t="s">
        <v>28</v>
      </c>
      <c r="Q451" t="s">
        <v>192</v>
      </c>
      <c r="R451">
        <v>5</v>
      </c>
      <c r="S451">
        <v>7000</v>
      </c>
      <c r="T451">
        <v>10</v>
      </c>
      <c r="U451">
        <v>31500</v>
      </c>
      <c r="V451" t="str">
        <f>IF(Table1[[#This Row],[Sales]]&lt;=10000,"Low",IF(Table1[[#This Row],[Sales]]&gt;=10000 &amp; Table1[[#This Row],[Sales]]&lt;=25000,"Medium","High"))</f>
        <v>High</v>
      </c>
      <c r="W451">
        <v>8809.84</v>
      </c>
      <c r="X451">
        <f>Table1[[#This Row],[Profit]]/Table1[[#This Row],[Sales]]</f>
        <v>0.27967746031746032</v>
      </c>
      <c r="Y451" t="s">
        <v>30</v>
      </c>
      <c r="Z451" t="s">
        <v>59</v>
      </c>
      <c r="AA451">
        <v>2</v>
      </c>
      <c r="AB451" t="s">
        <v>42</v>
      </c>
    </row>
    <row r="452" spans="1:28" x14ac:dyDescent="0.35">
      <c r="A452" t="s">
        <v>2881</v>
      </c>
      <c r="B452" s="1">
        <v>45708</v>
      </c>
      <c r="C452" s="1" t="str">
        <f>TEXT(Table1[[#This Row],[Order_Date]],"yyyy")</f>
        <v>2025</v>
      </c>
      <c r="D452" s="3">
        <f>MONTH(Table1[[#This Row],[Order_Date]])</f>
        <v>2</v>
      </c>
      <c r="E452" t="str">
        <f>TEXT(Table1[[#This Row],[Order_Date]],"mmm")</f>
        <v>Feb</v>
      </c>
      <c r="F452" s="1">
        <v>45709</v>
      </c>
      <c r="G452">
        <f>(Table1[[#This Row],[Ship_Date]]-Table1[[#This Row],[Order_Date]])</f>
        <v>1</v>
      </c>
      <c r="H452" t="s">
        <v>2882</v>
      </c>
      <c r="I452" t="s">
        <v>2883</v>
      </c>
      <c r="J452" t="s">
        <v>52</v>
      </c>
      <c r="K452">
        <v>28</v>
      </c>
      <c r="L452" t="str">
        <f>IF(Table1[[#This Row],[Age]]&lt;=20,"Teen",IF(Table1[[#This Row],[Age]]&gt;=21 &amp; Table1[[#This Row],[Age]]&lt;=50,"Adult","Senior"))</f>
        <v>Senior</v>
      </c>
      <c r="M452" t="s">
        <v>63</v>
      </c>
      <c r="N452" t="s">
        <v>64</v>
      </c>
      <c r="O452" t="s">
        <v>55</v>
      </c>
      <c r="P452" t="s">
        <v>39</v>
      </c>
      <c r="Q452" t="s">
        <v>87</v>
      </c>
      <c r="R452">
        <v>3</v>
      </c>
      <c r="S452">
        <v>3200</v>
      </c>
      <c r="T452">
        <v>25</v>
      </c>
      <c r="U452">
        <v>7200</v>
      </c>
      <c r="V452" t="str">
        <f>IF(Table1[[#This Row],[Sales]]&lt;=10000,"Low",IF(Table1[[#This Row],[Sales]]&gt;=10000 &amp; Table1[[#This Row],[Sales]]&lt;=25000,"Medium","High"))</f>
        <v>Low</v>
      </c>
      <c r="W452">
        <v>1036.98</v>
      </c>
      <c r="X452">
        <f>Table1[[#This Row],[Profit]]/Table1[[#This Row],[Sales]]</f>
        <v>0.14402500000000001</v>
      </c>
      <c r="Y452" t="s">
        <v>30</v>
      </c>
      <c r="Z452" t="s">
        <v>31</v>
      </c>
      <c r="AA452">
        <v>4</v>
      </c>
      <c r="AB452" t="s">
        <v>42</v>
      </c>
    </row>
    <row r="453" spans="1:28" x14ac:dyDescent="0.35">
      <c r="A453" t="s">
        <v>2884</v>
      </c>
      <c r="B453" s="1">
        <v>45701</v>
      </c>
      <c r="C453" s="1" t="str">
        <f>TEXT(Table1[[#This Row],[Order_Date]],"yyyy")</f>
        <v>2025</v>
      </c>
      <c r="D453" s="3">
        <f>MONTH(Table1[[#This Row],[Order_Date]])</f>
        <v>2</v>
      </c>
      <c r="E453" t="str">
        <f>TEXT(Table1[[#This Row],[Order_Date]],"mmm")</f>
        <v>Feb</v>
      </c>
      <c r="F453" s="1">
        <v>45705</v>
      </c>
      <c r="G453">
        <f>(Table1[[#This Row],[Ship_Date]]-Table1[[#This Row],[Order_Date]])</f>
        <v>4</v>
      </c>
      <c r="H453" t="s">
        <v>2885</v>
      </c>
      <c r="I453" t="s">
        <v>2886</v>
      </c>
      <c r="J453" t="s">
        <v>52</v>
      </c>
      <c r="K453">
        <v>51</v>
      </c>
      <c r="L453" t="str">
        <f>IF(Table1[[#This Row],[Age]]&lt;=20,"Teen",IF(Table1[[#This Row],[Age]]&gt;=21 &amp; Table1[[#This Row],[Age]]&lt;=50,"Adult","Senior"))</f>
        <v>Senior</v>
      </c>
      <c r="M453" t="s">
        <v>101</v>
      </c>
      <c r="N453" t="s">
        <v>102</v>
      </c>
      <c r="O453" t="s">
        <v>27</v>
      </c>
      <c r="P453" t="s">
        <v>39</v>
      </c>
      <c r="Q453" t="s">
        <v>151</v>
      </c>
      <c r="R453">
        <v>3</v>
      </c>
      <c r="S453">
        <v>900</v>
      </c>
      <c r="T453">
        <v>5</v>
      </c>
      <c r="U453">
        <v>2565</v>
      </c>
      <c r="V453" t="str">
        <f>IF(Table1[[#This Row],[Sales]]&lt;=10000,"Low",IF(Table1[[#This Row],[Sales]]&gt;=10000 &amp; Table1[[#This Row],[Sales]]&lt;=25000,"Medium","High"))</f>
        <v>Low</v>
      </c>
      <c r="W453">
        <v>893.73</v>
      </c>
      <c r="X453">
        <f>Table1[[#This Row],[Profit]]/Table1[[#This Row],[Sales]]</f>
        <v>0.34843274853801171</v>
      </c>
      <c r="Y453" t="s">
        <v>58</v>
      </c>
      <c r="Z453" t="s">
        <v>59</v>
      </c>
      <c r="AA453">
        <v>2</v>
      </c>
      <c r="AB453" t="s">
        <v>42</v>
      </c>
    </row>
    <row r="454" spans="1:28" x14ac:dyDescent="0.35">
      <c r="A454" t="s">
        <v>2893</v>
      </c>
      <c r="B454" s="1">
        <v>46077</v>
      </c>
      <c r="C454" s="1" t="str">
        <f>TEXT(Table1[[#This Row],[Order_Date]],"yyyy")</f>
        <v>2026</v>
      </c>
      <c r="D454" s="3">
        <f>MONTH(Table1[[#This Row],[Order_Date]])</f>
        <v>2</v>
      </c>
      <c r="E454" t="str">
        <f>TEXT(Table1[[#This Row],[Order_Date]],"mmm")</f>
        <v>Feb</v>
      </c>
      <c r="F454" s="1">
        <v>46079</v>
      </c>
      <c r="G454">
        <f>(Table1[[#This Row],[Ship_Date]]-Table1[[#This Row],[Order_Date]])</f>
        <v>2</v>
      </c>
      <c r="H454" t="s">
        <v>2894</v>
      </c>
      <c r="I454" t="s">
        <v>2895</v>
      </c>
      <c r="J454" t="s">
        <v>52</v>
      </c>
      <c r="K454">
        <v>58</v>
      </c>
      <c r="L454" t="str">
        <f>IF(Table1[[#This Row],[Age]]&lt;=20,"Teen",IF(Table1[[#This Row],[Age]]&gt;=21 &amp; Table1[[#This Row],[Age]]&lt;=50,"Adult","Senior"))</f>
        <v>Senior</v>
      </c>
      <c r="M454" t="s">
        <v>36</v>
      </c>
      <c r="N454" t="s">
        <v>37</v>
      </c>
      <c r="O454" t="s">
        <v>38</v>
      </c>
      <c r="P454" t="s">
        <v>28</v>
      </c>
      <c r="Q454" t="s">
        <v>65</v>
      </c>
      <c r="R454">
        <v>1</v>
      </c>
      <c r="S454">
        <v>30000</v>
      </c>
      <c r="T454">
        <v>5</v>
      </c>
      <c r="U454">
        <v>28500</v>
      </c>
      <c r="V454" t="str">
        <f>IF(Table1[[#This Row],[Sales]]&lt;=10000,"Low",IF(Table1[[#This Row],[Sales]]&gt;=10000 &amp; Table1[[#This Row],[Sales]]&lt;=25000,"Medium","High"))</f>
        <v>High</v>
      </c>
      <c r="W454">
        <v>10086.06</v>
      </c>
      <c r="X454">
        <f>Table1[[#This Row],[Profit]]/Table1[[#This Row],[Sales]]</f>
        <v>0.35389684210526312</v>
      </c>
      <c r="Y454" t="s">
        <v>30</v>
      </c>
      <c r="Z454" t="s">
        <v>59</v>
      </c>
      <c r="AA454">
        <v>4</v>
      </c>
      <c r="AB454" t="s">
        <v>42</v>
      </c>
    </row>
    <row r="455" spans="1:28" x14ac:dyDescent="0.35">
      <c r="A455" t="s">
        <v>2896</v>
      </c>
      <c r="B455" s="1">
        <v>46067</v>
      </c>
      <c r="C455" s="1" t="str">
        <f>TEXT(Table1[[#This Row],[Order_Date]],"yyyy")</f>
        <v>2026</v>
      </c>
      <c r="D455" s="3">
        <f>MONTH(Table1[[#This Row],[Order_Date]])</f>
        <v>2</v>
      </c>
      <c r="E455" t="str">
        <f>TEXT(Table1[[#This Row],[Order_Date]],"mmm")</f>
        <v>Feb</v>
      </c>
      <c r="F455" s="1">
        <v>46072</v>
      </c>
      <c r="G455">
        <f>(Table1[[#This Row],[Ship_Date]]-Table1[[#This Row],[Order_Date]])</f>
        <v>5</v>
      </c>
      <c r="H455" t="s">
        <v>2897</v>
      </c>
      <c r="I455" t="s">
        <v>2898</v>
      </c>
      <c r="J455" t="s">
        <v>52</v>
      </c>
      <c r="K455">
        <v>53</v>
      </c>
      <c r="L455" t="str">
        <f>IF(Table1[[#This Row],[Age]]&lt;=20,"Teen",IF(Table1[[#This Row],[Age]]&gt;=21 &amp; Table1[[#This Row],[Age]]&lt;=50,"Adult","Senior"))</f>
        <v>Senior</v>
      </c>
      <c r="M455" t="s">
        <v>36</v>
      </c>
      <c r="N455" t="s">
        <v>37</v>
      </c>
      <c r="O455" t="s">
        <v>38</v>
      </c>
      <c r="P455" t="s">
        <v>28</v>
      </c>
      <c r="Q455" t="s">
        <v>192</v>
      </c>
      <c r="R455">
        <v>3</v>
      </c>
      <c r="S455">
        <v>7000</v>
      </c>
      <c r="T455">
        <v>0</v>
      </c>
      <c r="U455">
        <v>21000</v>
      </c>
      <c r="V455" t="str">
        <f>IF(Table1[[#This Row],[Sales]]&lt;=10000,"Low",IF(Table1[[#This Row],[Sales]]&gt;=10000 &amp; Table1[[#This Row],[Sales]]&lt;=25000,"Medium","High"))</f>
        <v>High</v>
      </c>
      <c r="W455">
        <v>4079.66</v>
      </c>
      <c r="X455">
        <f>Table1[[#This Row],[Profit]]/Table1[[#This Row],[Sales]]</f>
        <v>0.19426952380952381</v>
      </c>
      <c r="Y455" t="s">
        <v>58</v>
      </c>
      <c r="Z455" t="s">
        <v>31</v>
      </c>
      <c r="AA455">
        <v>3</v>
      </c>
      <c r="AB455" t="s">
        <v>42</v>
      </c>
    </row>
    <row r="456" spans="1:28" x14ac:dyDescent="0.35">
      <c r="A456" t="s">
        <v>2904</v>
      </c>
      <c r="B456" s="1">
        <v>45709</v>
      </c>
      <c r="C456" s="1" t="str">
        <f>TEXT(Table1[[#This Row],[Order_Date]],"yyyy")</f>
        <v>2025</v>
      </c>
      <c r="D456" s="3">
        <f>MONTH(Table1[[#This Row],[Order_Date]])</f>
        <v>2</v>
      </c>
      <c r="E456" t="str">
        <f>TEXT(Table1[[#This Row],[Order_Date]],"mmm")</f>
        <v>Feb</v>
      </c>
      <c r="F456" s="1">
        <v>45715</v>
      </c>
      <c r="G456">
        <f>(Table1[[#This Row],[Ship_Date]]-Table1[[#This Row],[Order_Date]])</f>
        <v>6</v>
      </c>
      <c r="H456" t="s">
        <v>2905</v>
      </c>
      <c r="I456" t="s">
        <v>2906</v>
      </c>
      <c r="J456" t="s">
        <v>52</v>
      </c>
      <c r="K456">
        <v>37</v>
      </c>
      <c r="L456" t="str">
        <f>IF(Table1[[#This Row],[Age]]&lt;=20,"Teen",IF(Table1[[#This Row],[Age]]&gt;=21 &amp; Table1[[#This Row],[Age]]&lt;=50,"Adult","Senior"))</f>
        <v>Senior</v>
      </c>
      <c r="M456" t="s">
        <v>36</v>
      </c>
      <c r="N456" t="s">
        <v>37</v>
      </c>
      <c r="O456" t="s">
        <v>38</v>
      </c>
      <c r="P456" t="s">
        <v>74</v>
      </c>
      <c r="Q456" t="s">
        <v>196</v>
      </c>
      <c r="R456">
        <v>7</v>
      </c>
      <c r="S456">
        <v>25000</v>
      </c>
      <c r="T456">
        <v>15</v>
      </c>
      <c r="U456">
        <v>148750</v>
      </c>
      <c r="V456" t="str">
        <f>IF(Table1[[#This Row],[Sales]]&lt;=10000,"Low",IF(Table1[[#This Row],[Sales]]&gt;=10000 &amp; Table1[[#This Row],[Sales]]&lt;=25000,"Medium","High"))</f>
        <v>High</v>
      </c>
      <c r="W456">
        <v>26645.31</v>
      </c>
      <c r="X456">
        <f>Table1[[#This Row],[Profit]]/Table1[[#This Row],[Sales]]</f>
        <v>0.17912813445378153</v>
      </c>
      <c r="Y456" t="s">
        <v>58</v>
      </c>
      <c r="Z456" t="s">
        <v>59</v>
      </c>
      <c r="AA456">
        <v>4</v>
      </c>
      <c r="AB456" t="s">
        <v>42</v>
      </c>
    </row>
    <row r="457" spans="1:28" x14ac:dyDescent="0.35">
      <c r="A457" t="s">
        <v>2950</v>
      </c>
      <c r="B457" s="1">
        <v>46080</v>
      </c>
      <c r="C457" s="1" t="str">
        <f>TEXT(Table1[[#This Row],[Order_Date]],"yyyy")</f>
        <v>2026</v>
      </c>
      <c r="D457" s="3">
        <f>MONTH(Table1[[#This Row],[Order_Date]])</f>
        <v>2</v>
      </c>
      <c r="E457" t="str">
        <f>TEXT(Table1[[#This Row],[Order_Date]],"mmm")</f>
        <v>Feb</v>
      </c>
      <c r="F457" s="1">
        <v>46081</v>
      </c>
      <c r="G457">
        <f>(Table1[[#This Row],[Ship_Date]]-Table1[[#This Row],[Order_Date]])</f>
        <v>1</v>
      </c>
      <c r="H457" t="s">
        <v>2951</v>
      </c>
      <c r="I457" t="s">
        <v>2952</v>
      </c>
      <c r="J457" t="s">
        <v>24</v>
      </c>
      <c r="K457">
        <v>28</v>
      </c>
      <c r="L457" t="str">
        <f>IF(Table1[[#This Row],[Age]]&lt;=20,"Teen",IF(Table1[[#This Row],[Age]]&gt;=21 &amp; Table1[[#This Row],[Age]]&lt;=50,"Adult","Senior"))</f>
        <v>Senior</v>
      </c>
      <c r="M457" t="s">
        <v>46</v>
      </c>
      <c r="N457" t="s">
        <v>46</v>
      </c>
      <c r="O457" t="s">
        <v>38</v>
      </c>
      <c r="P457" t="s">
        <v>56</v>
      </c>
      <c r="Q457" t="s">
        <v>125</v>
      </c>
      <c r="R457">
        <v>6</v>
      </c>
      <c r="S457">
        <v>450</v>
      </c>
      <c r="T457">
        <v>25</v>
      </c>
      <c r="U457">
        <v>2025</v>
      </c>
      <c r="V457" t="str">
        <f>IF(Table1[[#This Row],[Sales]]&lt;=10000,"Low",IF(Table1[[#This Row],[Sales]]&gt;=10000 &amp; Table1[[#This Row],[Sales]]&lt;=25000,"Medium","High"))</f>
        <v>Low</v>
      </c>
      <c r="W457">
        <v>271.26</v>
      </c>
      <c r="X457">
        <f>Table1[[#This Row],[Profit]]/Table1[[#This Row],[Sales]]</f>
        <v>0.13395555555555555</v>
      </c>
      <c r="Y457" t="s">
        <v>30</v>
      </c>
      <c r="Z457" t="s">
        <v>31</v>
      </c>
      <c r="AA457">
        <v>2</v>
      </c>
      <c r="AB457" t="s">
        <v>42</v>
      </c>
    </row>
    <row r="458" spans="1:28" x14ac:dyDescent="0.35">
      <c r="A458" t="s">
        <v>2968</v>
      </c>
      <c r="B458" s="1">
        <v>45702</v>
      </c>
      <c r="C458" s="1" t="str">
        <f>TEXT(Table1[[#This Row],[Order_Date]],"yyyy")</f>
        <v>2025</v>
      </c>
      <c r="D458" s="3">
        <f>MONTH(Table1[[#This Row],[Order_Date]])</f>
        <v>2</v>
      </c>
      <c r="E458" t="str">
        <f>TEXT(Table1[[#This Row],[Order_Date]],"mmm")</f>
        <v>Feb</v>
      </c>
      <c r="F458" s="1">
        <v>45706</v>
      </c>
      <c r="G458">
        <f>(Table1[[#This Row],[Ship_Date]]-Table1[[#This Row],[Order_Date]])</f>
        <v>4</v>
      </c>
      <c r="H458" t="s">
        <v>2969</v>
      </c>
      <c r="I458" t="s">
        <v>2970</v>
      </c>
      <c r="J458" t="s">
        <v>52</v>
      </c>
      <c r="K458">
        <v>60</v>
      </c>
      <c r="L458" t="str">
        <f>IF(Table1[[#This Row],[Age]]&lt;=20,"Teen",IF(Table1[[#This Row],[Age]]&gt;=21 &amp; Table1[[#This Row],[Age]]&lt;=50,"Adult","Senior"))</f>
        <v>Senior</v>
      </c>
      <c r="M458" t="s">
        <v>46</v>
      </c>
      <c r="N458" t="s">
        <v>46</v>
      </c>
      <c r="O458" t="s">
        <v>38</v>
      </c>
      <c r="P458" t="s">
        <v>56</v>
      </c>
      <c r="Q458" t="s">
        <v>97</v>
      </c>
      <c r="R458">
        <v>2</v>
      </c>
      <c r="S458">
        <v>1500</v>
      </c>
      <c r="T458">
        <v>15</v>
      </c>
      <c r="U458">
        <v>2550</v>
      </c>
      <c r="V458" t="str">
        <f>IF(Table1[[#This Row],[Sales]]&lt;=10000,"Low",IF(Table1[[#This Row],[Sales]]&gt;=10000 &amp; Table1[[#This Row],[Sales]]&lt;=25000,"Medium","High"))</f>
        <v>Low</v>
      </c>
      <c r="W458">
        <v>1032.81</v>
      </c>
      <c r="X458">
        <f>Table1[[#This Row],[Profit]]/Table1[[#This Row],[Sales]]</f>
        <v>0.40502352941176467</v>
      </c>
      <c r="Y458" t="s">
        <v>30</v>
      </c>
      <c r="Z458" t="s">
        <v>59</v>
      </c>
      <c r="AA458">
        <v>2</v>
      </c>
      <c r="AB458" t="s">
        <v>42</v>
      </c>
    </row>
    <row r="459" spans="1:28" x14ac:dyDescent="0.35">
      <c r="A459" t="s">
        <v>2977</v>
      </c>
      <c r="B459" s="1">
        <v>46079</v>
      </c>
      <c r="C459" s="1" t="str">
        <f>TEXT(Table1[[#This Row],[Order_Date]],"yyyy")</f>
        <v>2026</v>
      </c>
      <c r="D459" s="3">
        <f>MONTH(Table1[[#This Row],[Order_Date]])</f>
        <v>2</v>
      </c>
      <c r="E459" t="str">
        <f>TEXT(Table1[[#This Row],[Order_Date]],"mmm")</f>
        <v>Feb</v>
      </c>
      <c r="F459" s="1">
        <v>46082</v>
      </c>
      <c r="G459">
        <f>(Table1[[#This Row],[Ship_Date]]-Table1[[#This Row],[Order_Date]])</f>
        <v>3</v>
      </c>
      <c r="H459" t="s">
        <v>2978</v>
      </c>
      <c r="I459" t="s">
        <v>2979</v>
      </c>
      <c r="J459" t="s">
        <v>24</v>
      </c>
      <c r="K459">
        <v>45</v>
      </c>
      <c r="L459" t="str">
        <f>IF(Table1[[#This Row],[Age]]&lt;=20,"Teen",IF(Table1[[#This Row],[Age]]&gt;=21 &amp; Table1[[#This Row],[Age]]&lt;=50,"Adult","Senior"))</f>
        <v>Senior</v>
      </c>
      <c r="M459" t="s">
        <v>84</v>
      </c>
      <c r="N459" t="s">
        <v>85</v>
      </c>
      <c r="O459" t="s">
        <v>86</v>
      </c>
      <c r="P459" t="s">
        <v>47</v>
      </c>
      <c r="Q459" t="s">
        <v>48</v>
      </c>
      <c r="R459">
        <v>7</v>
      </c>
      <c r="S459">
        <v>3500</v>
      </c>
      <c r="T459">
        <v>25</v>
      </c>
      <c r="U459">
        <v>18375</v>
      </c>
      <c r="V459" t="str">
        <f>IF(Table1[[#This Row],[Sales]]&lt;=10000,"Low",IF(Table1[[#This Row],[Sales]]&gt;=10000 &amp; Table1[[#This Row],[Sales]]&lt;=25000,"Medium","High"))</f>
        <v>High</v>
      </c>
      <c r="W459">
        <v>2986.93</v>
      </c>
      <c r="X459">
        <f>Table1[[#This Row],[Profit]]/Table1[[#This Row],[Sales]]</f>
        <v>0.16255401360544217</v>
      </c>
      <c r="Y459" t="s">
        <v>30</v>
      </c>
      <c r="Z459" t="s">
        <v>31</v>
      </c>
      <c r="AA459">
        <v>1</v>
      </c>
      <c r="AB459" t="s">
        <v>42</v>
      </c>
    </row>
    <row r="460" spans="1:28" x14ac:dyDescent="0.35">
      <c r="A460" t="s">
        <v>2980</v>
      </c>
      <c r="B460" s="1">
        <v>45696</v>
      </c>
      <c r="C460" s="1" t="str">
        <f>TEXT(Table1[[#This Row],[Order_Date]],"yyyy")</f>
        <v>2025</v>
      </c>
      <c r="D460" s="3">
        <f>MONTH(Table1[[#This Row],[Order_Date]])</f>
        <v>2</v>
      </c>
      <c r="E460" t="str">
        <f>TEXT(Table1[[#This Row],[Order_Date]],"mmm")</f>
        <v>Feb</v>
      </c>
      <c r="F460" s="1">
        <v>45698</v>
      </c>
      <c r="G460">
        <f>(Table1[[#This Row],[Ship_Date]]-Table1[[#This Row],[Order_Date]])</f>
        <v>2</v>
      </c>
      <c r="H460" t="s">
        <v>2981</v>
      </c>
      <c r="I460" t="s">
        <v>2982</v>
      </c>
      <c r="J460" t="s">
        <v>24</v>
      </c>
      <c r="K460">
        <v>47</v>
      </c>
      <c r="L460" t="str">
        <f>IF(Table1[[#This Row],[Age]]&lt;=20,"Teen",IF(Table1[[#This Row],[Age]]&gt;=21 &amp; Table1[[#This Row],[Age]]&lt;=50,"Adult","Senior"))</f>
        <v>Senior</v>
      </c>
      <c r="M460" t="s">
        <v>107</v>
      </c>
      <c r="N460" t="s">
        <v>108</v>
      </c>
      <c r="O460" t="s">
        <v>86</v>
      </c>
      <c r="P460" t="s">
        <v>47</v>
      </c>
      <c r="Q460" t="s">
        <v>69</v>
      </c>
      <c r="R460">
        <v>7</v>
      </c>
      <c r="S460">
        <v>800</v>
      </c>
      <c r="T460">
        <v>0</v>
      </c>
      <c r="U460">
        <v>5600</v>
      </c>
      <c r="V460" t="str">
        <f>IF(Table1[[#This Row],[Sales]]&lt;=10000,"Low",IF(Table1[[#This Row],[Sales]]&gt;=10000 &amp; Table1[[#This Row],[Sales]]&lt;=25000,"Medium","High"))</f>
        <v>Low</v>
      </c>
      <c r="W460">
        <v>2204.67</v>
      </c>
      <c r="X460">
        <f>Table1[[#This Row],[Profit]]/Table1[[#This Row],[Sales]]</f>
        <v>0.39369107142857146</v>
      </c>
      <c r="Y460" t="s">
        <v>30</v>
      </c>
      <c r="Z460" t="s">
        <v>41</v>
      </c>
      <c r="AA460">
        <v>2</v>
      </c>
      <c r="AB460" t="s">
        <v>42</v>
      </c>
    </row>
    <row r="461" spans="1:28" x14ac:dyDescent="0.35">
      <c r="A461" t="s">
        <v>2988</v>
      </c>
      <c r="B461" s="1">
        <v>46055</v>
      </c>
      <c r="C461" s="1" t="str">
        <f>TEXT(Table1[[#This Row],[Order_Date]],"yyyy")</f>
        <v>2026</v>
      </c>
      <c r="D461" s="3">
        <f>MONTH(Table1[[#This Row],[Order_Date]])</f>
        <v>2</v>
      </c>
      <c r="E461" t="str">
        <f>TEXT(Table1[[#This Row],[Order_Date]],"mmm")</f>
        <v>Feb</v>
      </c>
      <c r="F461" s="1">
        <v>46060</v>
      </c>
      <c r="G461">
        <f>(Table1[[#This Row],[Ship_Date]]-Table1[[#This Row],[Order_Date]])</f>
        <v>5</v>
      </c>
      <c r="H461" t="s">
        <v>2989</v>
      </c>
      <c r="I461" t="s">
        <v>2990</v>
      </c>
      <c r="J461" t="s">
        <v>24</v>
      </c>
      <c r="K461">
        <v>50</v>
      </c>
      <c r="L461" t="str">
        <f>IF(Table1[[#This Row],[Age]]&lt;=20,"Teen",IF(Table1[[#This Row],[Age]]&gt;=21 &amp; Table1[[#This Row],[Age]]&lt;=50,"Adult","Senior"))</f>
        <v>Senior</v>
      </c>
      <c r="M461" t="s">
        <v>91</v>
      </c>
      <c r="N461" t="s">
        <v>92</v>
      </c>
      <c r="O461" t="s">
        <v>55</v>
      </c>
      <c r="P461" t="s">
        <v>56</v>
      </c>
      <c r="Q461" t="s">
        <v>212</v>
      </c>
      <c r="R461">
        <v>1</v>
      </c>
      <c r="S461">
        <v>300</v>
      </c>
      <c r="T461">
        <v>15</v>
      </c>
      <c r="U461">
        <v>255</v>
      </c>
      <c r="V461" t="str">
        <f>IF(Table1[[#This Row],[Sales]]&lt;=10000,"Low",IF(Table1[[#This Row],[Sales]]&gt;=10000 &amp; Table1[[#This Row],[Sales]]&lt;=25000,"Medium","High"))</f>
        <v>Low</v>
      </c>
      <c r="W461">
        <v>89.61</v>
      </c>
      <c r="X461">
        <f>Table1[[#This Row],[Profit]]/Table1[[#This Row],[Sales]]</f>
        <v>0.35141176470588237</v>
      </c>
      <c r="Y461" t="s">
        <v>30</v>
      </c>
      <c r="Z461" t="s">
        <v>59</v>
      </c>
      <c r="AA461">
        <v>1</v>
      </c>
      <c r="AB461" t="s">
        <v>42</v>
      </c>
    </row>
    <row r="462" spans="1:28" x14ac:dyDescent="0.35">
      <c r="A462" t="s">
        <v>3036</v>
      </c>
      <c r="B462" s="1">
        <v>46057</v>
      </c>
      <c r="C462" s="1" t="str">
        <f>TEXT(Table1[[#This Row],[Order_Date]],"yyyy")</f>
        <v>2026</v>
      </c>
      <c r="D462" s="3">
        <f>MONTH(Table1[[#This Row],[Order_Date]])</f>
        <v>2</v>
      </c>
      <c r="E462" t="str">
        <f>TEXT(Table1[[#This Row],[Order_Date]],"mmm")</f>
        <v>Feb</v>
      </c>
      <c r="F462" s="1">
        <v>46058</v>
      </c>
      <c r="G462">
        <f>(Table1[[#This Row],[Ship_Date]]-Table1[[#This Row],[Order_Date]])</f>
        <v>1</v>
      </c>
      <c r="H462" t="s">
        <v>3037</v>
      </c>
      <c r="I462" t="s">
        <v>3038</v>
      </c>
      <c r="J462" t="s">
        <v>24</v>
      </c>
      <c r="K462">
        <v>28</v>
      </c>
      <c r="L462" t="str">
        <f>IF(Table1[[#This Row],[Age]]&lt;=20,"Teen",IF(Table1[[#This Row],[Age]]&gt;=21 &amp; Table1[[#This Row],[Age]]&lt;=50,"Adult","Senior"))</f>
        <v>Senior</v>
      </c>
      <c r="M462" t="s">
        <v>91</v>
      </c>
      <c r="N462" t="s">
        <v>92</v>
      </c>
      <c r="O462" t="s">
        <v>55</v>
      </c>
      <c r="P462" t="s">
        <v>56</v>
      </c>
      <c r="Q462" t="s">
        <v>168</v>
      </c>
      <c r="R462">
        <v>6</v>
      </c>
      <c r="S462">
        <v>1200</v>
      </c>
      <c r="T462">
        <v>0</v>
      </c>
      <c r="U462">
        <v>7200</v>
      </c>
      <c r="V462" t="str">
        <f>IF(Table1[[#This Row],[Sales]]&lt;=10000,"Low",IF(Table1[[#This Row],[Sales]]&gt;=10000 &amp; Table1[[#This Row],[Sales]]&lt;=25000,"Medium","High"))</f>
        <v>Low</v>
      </c>
      <c r="W462">
        <v>1367.73</v>
      </c>
      <c r="X462">
        <f>Table1[[#This Row],[Profit]]/Table1[[#This Row],[Sales]]</f>
        <v>0.18996250000000001</v>
      </c>
      <c r="Y462" t="s">
        <v>93</v>
      </c>
      <c r="Z462" t="s">
        <v>31</v>
      </c>
      <c r="AA462">
        <v>4</v>
      </c>
      <c r="AB462" t="s">
        <v>42</v>
      </c>
    </row>
    <row r="463" spans="1:28" x14ac:dyDescent="0.35">
      <c r="A463" t="s">
        <v>3073</v>
      </c>
      <c r="B463" s="1">
        <v>45703</v>
      </c>
      <c r="C463" s="1" t="str">
        <f>TEXT(Table1[[#This Row],[Order_Date]],"yyyy")</f>
        <v>2025</v>
      </c>
      <c r="D463" s="3">
        <f>MONTH(Table1[[#This Row],[Order_Date]])</f>
        <v>2</v>
      </c>
      <c r="E463" t="str">
        <f>TEXT(Table1[[#This Row],[Order_Date]],"mmm")</f>
        <v>Feb</v>
      </c>
      <c r="F463" s="1">
        <v>45708</v>
      </c>
      <c r="G463">
        <f>(Table1[[#This Row],[Ship_Date]]-Table1[[#This Row],[Order_Date]])</f>
        <v>5</v>
      </c>
      <c r="H463" t="s">
        <v>3074</v>
      </c>
      <c r="I463" t="s">
        <v>3075</v>
      </c>
      <c r="J463" t="s">
        <v>52</v>
      </c>
      <c r="K463">
        <v>53</v>
      </c>
      <c r="L463" t="str">
        <f>IF(Table1[[#This Row],[Age]]&lt;=20,"Teen",IF(Table1[[#This Row],[Age]]&gt;=21 &amp; Table1[[#This Row],[Age]]&lt;=50,"Adult","Senior"))</f>
        <v>Senior</v>
      </c>
      <c r="M463" t="s">
        <v>36</v>
      </c>
      <c r="N463" t="s">
        <v>37</v>
      </c>
      <c r="O463" t="s">
        <v>38</v>
      </c>
      <c r="P463" t="s">
        <v>39</v>
      </c>
      <c r="Q463" t="s">
        <v>40</v>
      </c>
      <c r="R463">
        <v>1</v>
      </c>
      <c r="S463">
        <v>2500</v>
      </c>
      <c r="T463">
        <v>15</v>
      </c>
      <c r="U463">
        <v>2125</v>
      </c>
      <c r="V463" t="str">
        <f>IF(Table1[[#This Row],[Sales]]&lt;=10000,"Low",IF(Table1[[#This Row],[Sales]]&gt;=10000 &amp; Table1[[#This Row],[Sales]]&lt;=25000,"Medium","High"))</f>
        <v>Low</v>
      </c>
      <c r="W463">
        <v>534.77</v>
      </c>
      <c r="X463">
        <f>Table1[[#This Row],[Profit]]/Table1[[#This Row],[Sales]]</f>
        <v>0.25165647058823526</v>
      </c>
      <c r="Y463" t="s">
        <v>58</v>
      </c>
      <c r="Z463" t="s">
        <v>31</v>
      </c>
      <c r="AA463">
        <v>2</v>
      </c>
      <c r="AB463" t="s">
        <v>42</v>
      </c>
    </row>
    <row r="464" spans="1:28" x14ac:dyDescent="0.35">
      <c r="A464" t="s">
        <v>3108</v>
      </c>
      <c r="B464" s="1">
        <v>45716</v>
      </c>
      <c r="C464" s="1" t="str">
        <f>TEXT(Table1[[#This Row],[Order_Date]],"yyyy")</f>
        <v>2025</v>
      </c>
      <c r="D464" s="3">
        <f>MONTH(Table1[[#This Row],[Order_Date]])</f>
        <v>2</v>
      </c>
      <c r="E464" t="str">
        <f>TEXT(Table1[[#This Row],[Order_Date]],"mmm")</f>
        <v>Feb</v>
      </c>
      <c r="F464" s="1">
        <v>45722</v>
      </c>
      <c r="G464">
        <f>(Table1[[#This Row],[Ship_Date]]-Table1[[#This Row],[Order_Date]])</f>
        <v>6</v>
      </c>
      <c r="H464" t="s">
        <v>3109</v>
      </c>
      <c r="I464" t="s">
        <v>3110</v>
      </c>
      <c r="J464" t="s">
        <v>52</v>
      </c>
      <c r="K464">
        <v>41</v>
      </c>
      <c r="L464" t="str">
        <f>IF(Table1[[#This Row],[Age]]&lt;=20,"Teen",IF(Table1[[#This Row],[Age]]&gt;=21 &amp; Table1[[#This Row],[Age]]&lt;=50,"Adult","Senior"))</f>
        <v>Senior</v>
      </c>
      <c r="M464" t="s">
        <v>116</v>
      </c>
      <c r="N464" t="s">
        <v>117</v>
      </c>
      <c r="O464" t="s">
        <v>86</v>
      </c>
      <c r="P464" t="s">
        <v>47</v>
      </c>
      <c r="Q464" t="s">
        <v>185</v>
      </c>
      <c r="R464">
        <v>7</v>
      </c>
      <c r="S464">
        <v>4500</v>
      </c>
      <c r="T464">
        <v>10</v>
      </c>
      <c r="U464">
        <v>28350</v>
      </c>
      <c r="V464" t="str">
        <f>IF(Table1[[#This Row],[Sales]]&lt;=10000,"Low",IF(Table1[[#This Row],[Sales]]&gt;=10000 &amp; Table1[[#This Row],[Sales]]&lt;=25000,"Medium","High"))</f>
        <v>High</v>
      </c>
      <c r="W464">
        <v>7220.07</v>
      </c>
      <c r="X464">
        <f>Table1[[#This Row],[Profit]]/Table1[[#This Row],[Sales]]</f>
        <v>0.25467619047619044</v>
      </c>
      <c r="Y464" t="s">
        <v>58</v>
      </c>
      <c r="Z464" t="s">
        <v>41</v>
      </c>
      <c r="AA464">
        <v>2</v>
      </c>
      <c r="AB464" t="s">
        <v>42</v>
      </c>
    </row>
    <row r="465" spans="1:28" x14ac:dyDescent="0.35">
      <c r="A465" t="s">
        <v>3111</v>
      </c>
      <c r="B465" s="1">
        <v>45702</v>
      </c>
      <c r="C465" s="1" t="str">
        <f>TEXT(Table1[[#This Row],[Order_Date]],"yyyy")</f>
        <v>2025</v>
      </c>
      <c r="D465" s="3">
        <f>MONTH(Table1[[#This Row],[Order_Date]])</f>
        <v>2</v>
      </c>
      <c r="E465" t="str">
        <f>TEXT(Table1[[#This Row],[Order_Date]],"mmm")</f>
        <v>Feb</v>
      </c>
      <c r="F465" s="1">
        <v>45706</v>
      </c>
      <c r="G465">
        <f>(Table1[[#This Row],[Ship_Date]]-Table1[[#This Row],[Order_Date]])</f>
        <v>4</v>
      </c>
      <c r="H465" t="s">
        <v>3112</v>
      </c>
      <c r="I465" t="s">
        <v>3113</v>
      </c>
      <c r="J465" t="s">
        <v>24</v>
      </c>
      <c r="K465">
        <v>22</v>
      </c>
      <c r="L465" t="str">
        <f>IF(Table1[[#This Row],[Age]]&lt;=20,"Teen",IF(Table1[[#This Row],[Age]]&gt;=21 &amp; Table1[[#This Row],[Age]]&lt;=50,"Adult","Senior"))</f>
        <v>Senior</v>
      </c>
      <c r="M465" t="s">
        <v>73</v>
      </c>
      <c r="N465" t="s">
        <v>26</v>
      </c>
      <c r="O465" t="s">
        <v>27</v>
      </c>
      <c r="P465" t="s">
        <v>28</v>
      </c>
      <c r="Q465" t="s">
        <v>65</v>
      </c>
      <c r="R465">
        <v>8</v>
      </c>
      <c r="S465">
        <v>30000</v>
      </c>
      <c r="T465">
        <v>25</v>
      </c>
      <c r="U465">
        <v>180000</v>
      </c>
      <c r="V465" t="str">
        <f>IF(Table1[[#This Row],[Sales]]&lt;=10000,"Low",IF(Table1[[#This Row],[Sales]]&gt;=10000 &amp; Table1[[#This Row],[Sales]]&lt;=25000,"Medium","High"))</f>
        <v>High</v>
      </c>
      <c r="W465">
        <v>43644.76</v>
      </c>
      <c r="X465">
        <f>Table1[[#This Row],[Profit]]/Table1[[#This Row],[Sales]]</f>
        <v>0.2424708888888889</v>
      </c>
      <c r="Y465" t="s">
        <v>30</v>
      </c>
      <c r="Z465" t="s">
        <v>41</v>
      </c>
      <c r="AA465">
        <v>1</v>
      </c>
      <c r="AB465" t="s">
        <v>42</v>
      </c>
    </row>
    <row r="466" spans="1:28" x14ac:dyDescent="0.35">
      <c r="A466" t="s">
        <v>3114</v>
      </c>
      <c r="B466" s="1">
        <v>45689</v>
      </c>
      <c r="C466" s="1" t="str">
        <f>TEXT(Table1[[#This Row],[Order_Date]],"yyyy")</f>
        <v>2025</v>
      </c>
      <c r="D466" s="3">
        <f>MONTH(Table1[[#This Row],[Order_Date]])</f>
        <v>2</v>
      </c>
      <c r="E466" t="str">
        <f>TEXT(Table1[[#This Row],[Order_Date]],"mmm")</f>
        <v>Feb</v>
      </c>
      <c r="F466" s="1">
        <v>45695</v>
      </c>
      <c r="G466">
        <f>(Table1[[#This Row],[Ship_Date]]-Table1[[#This Row],[Order_Date]])</f>
        <v>6</v>
      </c>
      <c r="H466" t="s">
        <v>3115</v>
      </c>
      <c r="I466" t="s">
        <v>3116</v>
      </c>
      <c r="J466" t="s">
        <v>24</v>
      </c>
      <c r="K466">
        <v>35</v>
      </c>
      <c r="L466" t="str">
        <f>IF(Table1[[#This Row],[Age]]&lt;=20,"Teen",IF(Table1[[#This Row],[Age]]&gt;=21 &amp; Table1[[#This Row],[Age]]&lt;=50,"Adult","Senior"))</f>
        <v>Senior</v>
      </c>
      <c r="M466" t="s">
        <v>91</v>
      </c>
      <c r="N466" t="s">
        <v>92</v>
      </c>
      <c r="O466" t="s">
        <v>55</v>
      </c>
      <c r="P466" t="s">
        <v>39</v>
      </c>
      <c r="Q466" t="s">
        <v>87</v>
      </c>
      <c r="R466">
        <v>1</v>
      </c>
      <c r="S466">
        <v>3200</v>
      </c>
      <c r="T466">
        <v>0</v>
      </c>
      <c r="U466">
        <v>3200</v>
      </c>
      <c r="V466" t="str">
        <f>IF(Table1[[#This Row],[Sales]]&lt;=10000,"Low",IF(Table1[[#This Row],[Sales]]&gt;=10000 &amp; Table1[[#This Row],[Sales]]&lt;=25000,"Medium","High"))</f>
        <v>Low</v>
      </c>
      <c r="W466">
        <v>1377.15</v>
      </c>
      <c r="X466">
        <f>Table1[[#This Row],[Profit]]/Table1[[#This Row],[Sales]]</f>
        <v>0.43035937500000004</v>
      </c>
      <c r="Y466" t="s">
        <v>30</v>
      </c>
      <c r="Z466" t="s">
        <v>59</v>
      </c>
      <c r="AA466">
        <v>3</v>
      </c>
      <c r="AB466" t="s">
        <v>42</v>
      </c>
    </row>
    <row r="467" spans="1:28" x14ac:dyDescent="0.35">
      <c r="A467" t="s">
        <v>3156</v>
      </c>
      <c r="B467" s="1">
        <v>45696</v>
      </c>
      <c r="C467" s="1" t="str">
        <f>TEXT(Table1[[#This Row],[Order_Date]],"yyyy")</f>
        <v>2025</v>
      </c>
      <c r="D467" s="3">
        <f>MONTH(Table1[[#This Row],[Order_Date]])</f>
        <v>2</v>
      </c>
      <c r="E467" t="str">
        <f>TEXT(Table1[[#This Row],[Order_Date]],"mmm")</f>
        <v>Feb</v>
      </c>
      <c r="F467" s="1">
        <v>45700</v>
      </c>
      <c r="G467">
        <f>(Table1[[#This Row],[Ship_Date]]-Table1[[#This Row],[Order_Date]])</f>
        <v>4</v>
      </c>
      <c r="H467" t="s">
        <v>3157</v>
      </c>
      <c r="I467" t="s">
        <v>3158</v>
      </c>
      <c r="J467" t="s">
        <v>52</v>
      </c>
      <c r="K467">
        <v>24</v>
      </c>
      <c r="L467" t="str">
        <f>IF(Table1[[#This Row],[Age]]&lt;=20,"Teen",IF(Table1[[#This Row],[Age]]&gt;=21 &amp; Table1[[#This Row],[Age]]&lt;=50,"Adult","Senior"))</f>
        <v>Senior</v>
      </c>
      <c r="M467" t="s">
        <v>101</v>
      </c>
      <c r="N467" t="s">
        <v>102</v>
      </c>
      <c r="O467" t="s">
        <v>27</v>
      </c>
      <c r="P467" t="s">
        <v>47</v>
      </c>
      <c r="Q467" t="s">
        <v>48</v>
      </c>
      <c r="R467">
        <v>2</v>
      </c>
      <c r="S467">
        <v>3500</v>
      </c>
      <c r="T467">
        <v>15</v>
      </c>
      <c r="U467">
        <v>5950</v>
      </c>
      <c r="V467" t="str">
        <f>IF(Table1[[#This Row],[Sales]]&lt;=10000,"Low",IF(Table1[[#This Row],[Sales]]&gt;=10000 &amp; Table1[[#This Row],[Sales]]&lt;=25000,"Medium","High"))</f>
        <v>Low</v>
      </c>
      <c r="W467">
        <v>707.58</v>
      </c>
      <c r="X467">
        <f>Table1[[#This Row],[Profit]]/Table1[[#This Row],[Sales]]</f>
        <v>0.11892100840336135</v>
      </c>
      <c r="Y467" t="s">
        <v>58</v>
      </c>
      <c r="Z467" t="s">
        <v>31</v>
      </c>
      <c r="AA467">
        <v>3</v>
      </c>
      <c r="AB467" t="s">
        <v>42</v>
      </c>
    </row>
    <row r="468" spans="1:28" x14ac:dyDescent="0.35">
      <c r="A468" t="s">
        <v>3159</v>
      </c>
      <c r="B468" s="1">
        <v>46062</v>
      </c>
      <c r="C468" s="1" t="str">
        <f>TEXT(Table1[[#This Row],[Order_Date]],"yyyy")</f>
        <v>2026</v>
      </c>
      <c r="D468" s="3">
        <f>MONTH(Table1[[#This Row],[Order_Date]])</f>
        <v>2</v>
      </c>
      <c r="E468" t="str">
        <f>TEXT(Table1[[#This Row],[Order_Date]],"mmm")</f>
        <v>Feb</v>
      </c>
      <c r="F468" s="1">
        <v>46068</v>
      </c>
      <c r="G468">
        <f>(Table1[[#This Row],[Ship_Date]]-Table1[[#This Row],[Order_Date]])</f>
        <v>6</v>
      </c>
      <c r="H468" t="s">
        <v>3160</v>
      </c>
      <c r="I468" t="s">
        <v>3161</v>
      </c>
      <c r="J468" t="s">
        <v>52</v>
      </c>
      <c r="K468">
        <v>19</v>
      </c>
      <c r="L468" t="str">
        <f>IF(Table1[[#This Row],[Age]]&lt;=20,"Teen",IF(Table1[[#This Row],[Age]]&gt;=21 &amp; Table1[[#This Row],[Age]]&lt;=50,"Adult","Senior"))</f>
        <v>Teen</v>
      </c>
      <c r="M468" t="s">
        <v>25</v>
      </c>
      <c r="N468" t="s">
        <v>26</v>
      </c>
      <c r="O468" t="s">
        <v>27</v>
      </c>
      <c r="P468" t="s">
        <v>47</v>
      </c>
      <c r="Q468" t="s">
        <v>69</v>
      </c>
      <c r="R468">
        <v>3</v>
      </c>
      <c r="S468">
        <v>800</v>
      </c>
      <c r="T468">
        <v>5</v>
      </c>
      <c r="U468">
        <v>2280</v>
      </c>
      <c r="V468" t="str">
        <f>IF(Table1[[#This Row],[Sales]]&lt;=10000,"Low",IF(Table1[[#This Row],[Sales]]&gt;=10000 &amp; Table1[[#This Row],[Sales]]&lt;=25000,"Medium","High"))</f>
        <v>Low</v>
      </c>
      <c r="W468">
        <v>884.47</v>
      </c>
      <c r="X468">
        <f>Table1[[#This Row],[Profit]]/Table1[[#This Row],[Sales]]</f>
        <v>0.38792543859649126</v>
      </c>
      <c r="Y468" t="s">
        <v>93</v>
      </c>
      <c r="Z468" t="s">
        <v>31</v>
      </c>
      <c r="AA468">
        <v>1</v>
      </c>
      <c r="AB468" t="s">
        <v>42</v>
      </c>
    </row>
    <row r="469" spans="1:28" x14ac:dyDescent="0.35">
      <c r="A469" t="s">
        <v>3252</v>
      </c>
      <c r="B469" s="1">
        <v>45699</v>
      </c>
      <c r="C469" s="1" t="str">
        <f>TEXT(Table1[[#This Row],[Order_Date]],"yyyy")</f>
        <v>2025</v>
      </c>
      <c r="D469" s="3">
        <f>MONTH(Table1[[#This Row],[Order_Date]])</f>
        <v>2</v>
      </c>
      <c r="E469" t="str">
        <f>TEXT(Table1[[#This Row],[Order_Date]],"mmm")</f>
        <v>Feb</v>
      </c>
      <c r="F469" s="1">
        <v>45706</v>
      </c>
      <c r="G469">
        <f>(Table1[[#This Row],[Ship_Date]]-Table1[[#This Row],[Order_Date]])</f>
        <v>7</v>
      </c>
      <c r="H469" t="s">
        <v>3253</v>
      </c>
      <c r="I469" t="s">
        <v>3254</v>
      </c>
      <c r="J469" t="s">
        <v>24</v>
      </c>
      <c r="K469">
        <v>53</v>
      </c>
      <c r="L469" t="str">
        <f>IF(Table1[[#This Row],[Age]]&lt;=20,"Teen",IF(Table1[[#This Row],[Age]]&gt;=21 &amp; Table1[[#This Row],[Age]]&lt;=50,"Adult","Senior"))</f>
        <v>Senior</v>
      </c>
      <c r="M469" t="s">
        <v>84</v>
      </c>
      <c r="N469" t="s">
        <v>85</v>
      </c>
      <c r="O469" t="s">
        <v>86</v>
      </c>
      <c r="P469" t="s">
        <v>47</v>
      </c>
      <c r="Q469" t="s">
        <v>69</v>
      </c>
      <c r="R469">
        <v>8</v>
      </c>
      <c r="S469">
        <v>800</v>
      </c>
      <c r="T469">
        <v>5</v>
      </c>
      <c r="U469">
        <v>6080</v>
      </c>
      <c r="V469" t="str">
        <f>IF(Table1[[#This Row],[Sales]]&lt;=10000,"Low",IF(Table1[[#This Row],[Sales]]&gt;=10000 &amp; Table1[[#This Row],[Sales]]&lt;=25000,"Medium","High"))</f>
        <v>Low</v>
      </c>
      <c r="W469">
        <v>962.85</v>
      </c>
      <c r="X469">
        <f>Table1[[#This Row],[Profit]]/Table1[[#This Row],[Sales]]</f>
        <v>0.15836348684210527</v>
      </c>
      <c r="Y469" t="s">
        <v>93</v>
      </c>
      <c r="Z469" t="s">
        <v>59</v>
      </c>
      <c r="AA469">
        <v>2</v>
      </c>
      <c r="AB469" t="s">
        <v>42</v>
      </c>
    </row>
    <row r="470" spans="1:28" x14ac:dyDescent="0.35">
      <c r="A470" t="s">
        <v>3267</v>
      </c>
      <c r="B470" s="1">
        <v>46066</v>
      </c>
      <c r="C470" s="1" t="str">
        <f>TEXT(Table1[[#This Row],[Order_Date]],"yyyy")</f>
        <v>2026</v>
      </c>
      <c r="D470" s="3">
        <f>MONTH(Table1[[#This Row],[Order_Date]])</f>
        <v>2</v>
      </c>
      <c r="E470" t="str">
        <f>TEXT(Table1[[#This Row],[Order_Date]],"mmm")</f>
        <v>Feb</v>
      </c>
      <c r="F470" s="1">
        <v>46071</v>
      </c>
      <c r="G470">
        <f>(Table1[[#This Row],[Ship_Date]]-Table1[[#This Row],[Order_Date]])</f>
        <v>5</v>
      </c>
      <c r="H470" t="s">
        <v>3268</v>
      </c>
      <c r="I470" t="s">
        <v>3269</v>
      </c>
      <c r="J470" t="s">
        <v>24</v>
      </c>
      <c r="K470">
        <v>28</v>
      </c>
      <c r="L470" t="str">
        <f>IF(Table1[[#This Row],[Age]]&lt;=20,"Teen",IF(Table1[[#This Row],[Age]]&gt;=21 &amp; Table1[[#This Row],[Age]]&lt;=50,"Adult","Senior"))</f>
        <v>Senior</v>
      </c>
      <c r="M470" t="s">
        <v>116</v>
      </c>
      <c r="N470" t="s">
        <v>117</v>
      </c>
      <c r="O470" t="s">
        <v>86</v>
      </c>
      <c r="P470" t="s">
        <v>39</v>
      </c>
      <c r="Q470" t="s">
        <v>87</v>
      </c>
      <c r="R470">
        <v>1</v>
      </c>
      <c r="S470">
        <v>3200</v>
      </c>
      <c r="T470">
        <v>10</v>
      </c>
      <c r="U470">
        <v>2880</v>
      </c>
      <c r="V470" t="str">
        <f>IF(Table1[[#This Row],[Sales]]&lt;=10000,"Low",IF(Table1[[#This Row],[Sales]]&gt;=10000 &amp; Table1[[#This Row],[Sales]]&lt;=25000,"Medium","High"))</f>
        <v>Low</v>
      </c>
      <c r="W470">
        <v>815.56</v>
      </c>
      <c r="X470">
        <f>Table1[[#This Row],[Profit]]/Table1[[#This Row],[Sales]]</f>
        <v>0.28318055555555555</v>
      </c>
      <c r="Y470" t="s">
        <v>30</v>
      </c>
      <c r="Z470" t="s">
        <v>31</v>
      </c>
      <c r="AA470">
        <v>2</v>
      </c>
      <c r="AB470" t="s">
        <v>32</v>
      </c>
    </row>
    <row r="471" spans="1:28" x14ac:dyDescent="0.35">
      <c r="A471" t="s">
        <v>3290</v>
      </c>
      <c r="B471" s="1">
        <v>45707</v>
      </c>
      <c r="C471" s="1" t="str">
        <f>TEXT(Table1[[#This Row],[Order_Date]],"yyyy")</f>
        <v>2025</v>
      </c>
      <c r="D471" s="3">
        <f>MONTH(Table1[[#This Row],[Order_Date]])</f>
        <v>2</v>
      </c>
      <c r="E471" t="str">
        <f>TEXT(Table1[[#This Row],[Order_Date]],"mmm")</f>
        <v>Feb</v>
      </c>
      <c r="F471" s="1">
        <v>45710</v>
      </c>
      <c r="G471">
        <f>(Table1[[#This Row],[Ship_Date]]-Table1[[#This Row],[Order_Date]])</f>
        <v>3</v>
      </c>
      <c r="H471" t="s">
        <v>3291</v>
      </c>
      <c r="I471" t="s">
        <v>3292</v>
      </c>
      <c r="J471" t="s">
        <v>24</v>
      </c>
      <c r="K471">
        <v>30</v>
      </c>
      <c r="L471" t="str">
        <f>IF(Table1[[#This Row],[Age]]&lt;=20,"Teen",IF(Table1[[#This Row],[Age]]&gt;=21 &amp; Table1[[#This Row],[Age]]&lt;=50,"Adult","Senior"))</f>
        <v>Senior</v>
      </c>
      <c r="M471" t="s">
        <v>63</v>
      </c>
      <c r="N471" t="s">
        <v>64</v>
      </c>
      <c r="O471" t="s">
        <v>55</v>
      </c>
      <c r="P471" t="s">
        <v>39</v>
      </c>
      <c r="Q471" t="s">
        <v>87</v>
      </c>
      <c r="R471">
        <v>3</v>
      </c>
      <c r="S471">
        <v>3200</v>
      </c>
      <c r="T471">
        <v>20</v>
      </c>
      <c r="U471">
        <v>7680</v>
      </c>
      <c r="V471" t="str">
        <f>IF(Table1[[#This Row],[Sales]]&lt;=10000,"Low",IF(Table1[[#This Row],[Sales]]&gt;=10000 &amp; Table1[[#This Row],[Sales]]&lt;=25000,"Medium","High"))</f>
        <v>Low</v>
      </c>
      <c r="W471">
        <v>2869.01</v>
      </c>
      <c r="X471">
        <f>Table1[[#This Row],[Profit]]/Table1[[#This Row],[Sales]]</f>
        <v>0.37356901041666668</v>
      </c>
      <c r="Y471" t="s">
        <v>58</v>
      </c>
      <c r="Z471" t="s">
        <v>31</v>
      </c>
      <c r="AA471">
        <v>3</v>
      </c>
      <c r="AB471" t="s">
        <v>32</v>
      </c>
    </row>
    <row r="472" spans="1:28" x14ac:dyDescent="0.35">
      <c r="A472" t="s">
        <v>3296</v>
      </c>
      <c r="B472" s="1">
        <v>45691</v>
      </c>
      <c r="C472" s="1" t="str">
        <f>TEXT(Table1[[#This Row],[Order_Date]],"yyyy")</f>
        <v>2025</v>
      </c>
      <c r="D472" s="3">
        <f>MONTH(Table1[[#This Row],[Order_Date]])</f>
        <v>2</v>
      </c>
      <c r="E472" t="str">
        <f>TEXT(Table1[[#This Row],[Order_Date]],"mmm")</f>
        <v>Feb</v>
      </c>
      <c r="F472" s="1">
        <v>45694</v>
      </c>
      <c r="G472">
        <f>(Table1[[#This Row],[Ship_Date]]-Table1[[#This Row],[Order_Date]])</f>
        <v>3</v>
      </c>
      <c r="H472" t="s">
        <v>3297</v>
      </c>
      <c r="I472" t="s">
        <v>3298</v>
      </c>
      <c r="J472" t="s">
        <v>52</v>
      </c>
      <c r="K472">
        <v>61</v>
      </c>
      <c r="L472" t="str">
        <f>IF(Table1[[#This Row],[Age]]&lt;=20,"Teen",IF(Table1[[#This Row],[Age]]&gt;=21 &amp; Table1[[#This Row],[Age]]&lt;=50,"Adult","Senior"))</f>
        <v>Senior</v>
      </c>
      <c r="M472" t="s">
        <v>84</v>
      </c>
      <c r="N472" t="s">
        <v>85</v>
      </c>
      <c r="O472" t="s">
        <v>86</v>
      </c>
      <c r="P472" t="s">
        <v>39</v>
      </c>
      <c r="Q472" t="s">
        <v>118</v>
      </c>
      <c r="R472">
        <v>3</v>
      </c>
      <c r="S472">
        <v>4000</v>
      </c>
      <c r="T472">
        <v>0</v>
      </c>
      <c r="U472">
        <v>12000</v>
      </c>
      <c r="V472" t="str">
        <f>IF(Table1[[#This Row],[Sales]]&lt;=10000,"Low",IF(Table1[[#This Row],[Sales]]&gt;=10000 &amp; Table1[[#This Row],[Sales]]&lt;=25000,"Medium","High"))</f>
        <v>High</v>
      </c>
      <c r="W472">
        <v>3309.87</v>
      </c>
      <c r="X472">
        <f>Table1[[#This Row],[Profit]]/Table1[[#This Row],[Sales]]</f>
        <v>0.27582249999999997</v>
      </c>
      <c r="Y472" t="s">
        <v>58</v>
      </c>
      <c r="Z472" t="s">
        <v>59</v>
      </c>
      <c r="AA472">
        <v>5</v>
      </c>
      <c r="AB472" t="s">
        <v>42</v>
      </c>
    </row>
    <row r="473" spans="1:28" x14ac:dyDescent="0.35">
      <c r="A473" t="s">
        <v>3302</v>
      </c>
      <c r="B473" s="1">
        <v>46077</v>
      </c>
      <c r="C473" s="1" t="str">
        <f>TEXT(Table1[[#This Row],[Order_Date]],"yyyy")</f>
        <v>2026</v>
      </c>
      <c r="D473" s="3">
        <f>MONTH(Table1[[#This Row],[Order_Date]])</f>
        <v>2</v>
      </c>
      <c r="E473" t="str">
        <f>TEXT(Table1[[#This Row],[Order_Date]],"mmm")</f>
        <v>Feb</v>
      </c>
      <c r="F473" s="1">
        <v>46084</v>
      </c>
      <c r="G473">
        <f>(Table1[[#This Row],[Ship_Date]]-Table1[[#This Row],[Order_Date]])</f>
        <v>7</v>
      </c>
      <c r="H473" t="s">
        <v>3303</v>
      </c>
      <c r="I473" t="s">
        <v>3304</v>
      </c>
      <c r="J473" t="s">
        <v>24</v>
      </c>
      <c r="K473">
        <v>40</v>
      </c>
      <c r="L473" t="str">
        <f>IF(Table1[[#This Row],[Age]]&lt;=20,"Teen",IF(Table1[[#This Row],[Age]]&gt;=21 &amp; Table1[[#This Row],[Age]]&lt;=50,"Adult","Senior"))</f>
        <v>Senior</v>
      </c>
      <c r="M473" t="s">
        <v>116</v>
      </c>
      <c r="N473" t="s">
        <v>117</v>
      </c>
      <c r="O473" t="s">
        <v>86</v>
      </c>
      <c r="P473" t="s">
        <v>56</v>
      </c>
      <c r="Q473" t="s">
        <v>57</v>
      </c>
      <c r="R473">
        <v>2</v>
      </c>
      <c r="S473">
        <v>60</v>
      </c>
      <c r="T473">
        <v>20</v>
      </c>
      <c r="U473">
        <v>96</v>
      </c>
      <c r="V473" t="str">
        <f>IF(Table1[[#This Row],[Sales]]&lt;=10000,"Low",IF(Table1[[#This Row],[Sales]]&gt;=10000 &amp; Table1[[#This Row],[Sales]]&lt;=25000,"Medium","High"))</f>
        <v>Low</v>
      </c>
      <c r="W473">
        <v>40.14</v>
      </c>
      <c r="X473">
        <f>Table1[[#This Row],[Profit]]/Table1[[#This Row],[Sales]]</f>
        <v>0.41812500000000002</v>
      </c>
      <c r="Y473" t="s">
        <v>58</v>
      </c>
      <c r="Z473" t="s">
        <v>41</v>
      </c>
      <c r="AA473">
        <v>3</v>
      </c>
      <c r="AB473" t="s">
        <v>42</v>
      </c>
    </row>
    <row r="474" spans="1:28" x14ac:dyDescent="0.35">
      <c r="A474" t="s">
        <v>3308</v>
      </c>
      <c r="B474" s="1">
        <v>45708</v>
      </c>
      <c r="C474" s="1" t="str">
        <f>TEXT(Table1[[#This Row],[Order_Date]],"yyyy")</f>
        <v>2025</v>
      </c>
      <c r="D474" s="3">
        <f>MONTH(Table1[[#This Row],[Order_Date]])</f>
        <v>2</v>
      </c>
      <c r="E474" t="str">
        <f>TEXT(Table1[[#This Row],[Order_Date]],"mmm")</f>
        <v>Feb</v>
      </c>
      <c r="F474" s="1">
        <v>45712</v>
      </c>
      <c r="G474">
        <f>(Table1[[#This Row],[Ship_Date]]-Table1[[#This Row],[Order_Date]])</f>
        <v>4</v>
      </c>
      <c r="H474" t="s">
        <v>3309</v>
      </c>
      <c r="I474" t="s">
        <v>3310</v>
      </c>
      <c r="J474" t="s">
        <v>52</v>
      </c>
      <c r="K474">
        <v>23</v>
      </c>
      <c r="L474" t="str">
        <f>IF(Table1[[#This Row],[Age]]&lt;=20,"Teen",IF(Table1[[#This Row],[Age]]&gt;=21 &amp; Table1[[#This Row],[Age]]&lt;=50,"Adult","Senior"))</f>
        <v>Senior</v>
      </c>
      <c r="M474" t="s">
        <v>79</v>
      </c>
      <c r="N474" t="s">
        <v>80</v>
      </c>
      <c r="O474" t="s">
        <v>38</v>
      </c>
      <c r="P474" t="s">
        <v>74</v>
      </c>
      <c r="Q474" t="s">
        <v>109</v>
      </c>
      <c r="R474">
        <v>2</v>
      </c>
      <c r="S474">
        <v>40000</v>
      </c>
      <c r="T474">
        <v>10</v>
      </c>
      <c r="U474">
        <v>72000</v>
      </c>
      <c r="V474" t="str">
        <f>IF(Table1[[#This Row],[Sales]]&lt;=10000,"Low",IF(Table1[[#This Row],[Sales]]&gt;=10000 &amp; Table1[[#This Row],[Sales]]&lt;=25000,"Medium","High"))</f>
        <v>High</v>
      </c>
      <c r="W474">
        <v>18256.419999999998</v>
      </c>
      <c r="X474">
        <f>Table1[[#This Row],[Profit]]/Table1[[#This Row],[Sales]]</f>
        <v>0.25356138888888885</v>
      </c>
      <c r="Y474" t="s">
        <v>30</v>
      </c>
      <c r="Z474" t="s">
        <v>59</v>
      </c>
      <c r="AA474">
        <v>5</v>
      </c>
      <c r="AB474" t="s">
        <v>42</v>
      </c>
    </row>
    <row r="475" spans="1:28" x14ac:dyDescent="0.35">
      <c r="A475" t="s">
        <v>3351</v>
      </c>
      <c r="B475" s="1">
        <v>45703</v>
      </c>
      <c r="C475" s="1" t="str">
        <f>TEXT(Table1[[#This Row],[Order_Date]],"yyyy")</f>
        <v>2025</v>
      </c>
      <c r="D475" s="3">
        <f>MONTH(Table1[[#This Row],[Order_Date]])</f>
        <v>2</v>
      </c>
      <c r="E475" t="str">
        <f>TEXT(Table1[[#This Row],[Order_Date]],"mmm")</f>
        <v>Feb</v>
      </c>
      <c r="F475" s="1">
        <v>45710</v>
      </c>
      <c r="G475">
        <f>(Table1[[#This Row],[Ship_Date]]-Table1[[#This Row],[Order_Date]])</f>
        <v>7</v>
      </c>
      <c r="H475" t="s">
        <v>3352</v>
      </c>
      <c r="I475" t="s">
        <v>3353</v>
      </c>
      <c r="J475" t="s">
        <v>24</v>
      </c>
      <c r="K475">
        <v>19</v>
      </c>
      <c r="L475" t="str">
        <f>IF(Table1[[#This Row],[Age]]&lt;=20,"Teen",IF(Table1[[#This Row],[Age]]&gt;=21 &amp; Table1[[#This Row],[Age]]&lt;=50,"Adult","Senior"))</f>
        <v>Teen</v>
      </c>
      <c r="M475" t="s">
        <v>63</v>
      </c>
      <c r="N475" t="s">
        <v>64</v>
      </c>
      <c r="O475" t="s">
        <v>55</v>
      </c>
      <c r="P475" t="s">
        <v>56</v>
      </c>
      <c r="Q475" t="s">
        <v>57</v>
      </c>
      <c r="R475">
        <v>7</v>
      </c>
      <c r="S475">
        <v>60</v>
      </c>
      <c r="T475">
        <v>10</v>
      </c>
      <c r="U475">
        <v>378</v>
      </c>
      <c r="V475" t="str">
        <f>IF(Table1[[#This Row],[Sales]]&lt;=10000,"Low",IF(Table1[[#This Row],[Sales]]&gt;=10000 &amp; Table1[[#This Row],[Sales]]&lt;=25000,"Medium","High"))</f>
        <v>Low</v>
      </c>
      <c r="W475">
        <v>79.39</v>
      </c>
      <c r="X475">
        <f>Table1[[#This Row],[Profit]]/Table1[[#This Row],[Sales]]</f>
        <v>0.21002645502645503</v>
      </c>
      <c r="Y475" t="s">
        <v>58</v>
      </c>
      <c r="Z475" t="s">
        <v>31</v>
      </c>
      <c r="AA475">
        <v>4</v>
      </c>
      <c r="AB475" t="s">
        <v>42</v>
      </c>
    </row>
    <row r="476" spans="1:28" x14ac:dyDescent="0.35">
      <c r="A476" t="s">
        <v>3377</v>
      </c>
      <c r="B476" s="1">
        <v>45703</v>
      </c>
      <c r="C476" s="1" t="str">
        <f>TEXT(Table1[[#This Row],[Order_Date]],"yyyy")</f>
        <v>2025</v>
      </c>
      <c r="D476" s="3">
        <f>MONTH(Table1[[#This Row],[Order_Date]])</f>
        <v>2</v>
      </c>
      <c r="E476" t="str">
        <f>TEXT(Table1[[#This Row],[Order_Date]],"mmm")</f>
        <v>Feb</v>
      </c>
      <c r="F476" s="1">
        <v>45706</v>
      </c>
      <c r="G476">
        <f>(Table1[[#This Row],[Ship_Date]]-Table1[[#This Row],[Order_Date]])</f>
        <v>3</v>
      </c>
      <c r="H476" t="s">
        <v>3378</v>
      </c>
      <c r="I476" t="s">
        <v>3379</v>
      </c>
      <c r="J476" t="s">
        <v>52</v>
      </c>
      <c r="K476">
        <v>40</v>
      </c>
      <c r="L476" t="str">
        <f>IF(Table1[[#This Row],[Age]]&lt;=20,"Teen",IF(Table1[[#This Row],[Age]]&gt;=21 &amp; Table1[[#This Row],[Age]]&lt;=50,"Adult","Senior"))</f>
        <v>Senior</v>
      </c>
      <c r="M476" t="s">
        <v>73</v>
      </c>
      <c r="N476" t="s">
        <v>26</v>
      </c>
      <c r="O476" t="s">
        <v>27</v>
      </c>
      <c r="P476" t="s">
        <v>28</v>
      </c>
      <c r="Q476" t="s">
        <v>29</v>
      </c>
      <c r="R476">
        <v>5</v>
      </c>
      <c r="S476">
        <v>15000</v>
      </c>
      <c r="T476">
        <v>0</v>
      </c>
      <c r="U476">
        <v>75000</v>
      </c>
      <c r="V476" t="str">
        <f>IF(Table1[[#This Row],[Sales]]&lt;=10000,"Low",IF(Table1[[#This Row],[Sales]]&gt;=10000 &amp; Table1[[#This Row],[Sales]]&lt;=25000,"Medium","High"))</f>
        <v>High</v>
      </c>
      <c r="W476">
        <v>24222.82</v>
      </c>
      <c r="X476">
        <f>Table1[[#This Row],[Profit]]/Table1[[#This Row],[Sales]]</f>
        <v>0.32297093333333332</v>
      </c>
      <c r="Y476" t="s">
        <v>30</v>
      </c>
      <c r="Z476" t="s">
        <v>59</v>
      </c>
      <c r="AA476">
        <v>3</v>
      </c>
      <c r="AB476" t="s">
        <v>42</v>
      </c>
    </row>
    <row r="477" spans="1:28" x14ac:dyDescent="0.35">
      <c r="A477" t="s">
        <v>3391</v>
      </c>
      <c r="B477" s="1">
        <v>46072</v>
      </c>
      <c r="C477" s="1" t="str">
        <f>TEXT(Table1[[#This Row],[Order_Date]],"yyyy")</f>
        <v>2026</v>
      </c>
      <c r="D477" s="3">
        <f>MONTH(Table1[[#This Row],[Order_Date]])</f>
        <v>2</v>
      </c>
      <c r="E477" t="str">
        <f>TEXT(Table1[[#This Row],[Order_Date]],"mmm")</f>
        <v>Feb</v>
      </c>
      <c r="F477" s="1">
        <v>46078</v>
      </c>
      <c r="G477">
        <f>(Table1[[#This Row],[Ship_Date]]-Table1[[#This Row],[Order_Date]])</f>
        <v>6</v>
      </c>
      <c r="H477" t="s">
        <v>3392</v>
      </c>
      <c r="I477" t="s">
        <v>3393</v>
      </c>
      <c r="J477" t="s">
        <v>52</v>
      </c>
      <c r="K477">
        <v>63</v>
      </c>
      <c r="L477" t="str">
        <f>IF(Table1[[#This Row],[Age]]&lt;=20,"Teen",IF(Table1[[#This Row],[Age]]&gt;=21 &amp; Table1[[#This Row],[Age]]&lt;=50,"Adult","Senior"))</f>
        <v>Senior</v>
      </c>
      <c r="M477" t="s">
        <v>107</v>
      </c>
      <c r="N477" t="s">
        <v>108</v>
      </c>
      <c r="O477" t="s">
        <v>86</v>
      </c>
      <c r="P477" t="s">
        <v>47</v>
      </c>
      <c r="Q477" t="s">
        <v>175</v>
      </c>
      <c r="R477">
        <v>8</v>
      </c>
      <c r="S477">
        <v>1200</v>
      </c>
      <c r="T477">
        <v>0</v>
      </c>
      <c r="U477">
        <v>9600</v>
      </c>
      <c r="V477" t="str">
        <f>IF(Table1[[#This Row],[Sales]]&lt;=10000,"Low",IF(Table1[[#This Row],[Sales]]&gt;=10000 &amp; Table1[[#This Row],[Sales]]&lt;=25000,"Medium","High"))</f>
        <v>Low</v>
      </c>
      <c r="W477">
        <v>2230.54</v>
      </c>
      <c r="X477">
        <f>Table1[[#This Row],[Profit]]/Table1[[#This Row],[Sales]]</f>
        <v>0.23234791666666665</v>
      </c>
      <c r="Y477" t="s">
        <v>93</v>
      </c>
      <c r="Z477" t="s">
        <v>59</v>
      </c>
      <c r="AA477">
        <v>5</v>
      </c>
      <c r="AB477" t="s">
        <v>42</v>
      </c>
    </row>
    <row r="478" spans="1:28" x14ac:dyDescent="0.35">
      <c r="A478" t="s">
        <v>3400</v>
      </c>
      <c r="B478" s="1">
        <v>45696</v>
      </c>
      <c r="C478" s="1" t="str">
        <f>TEXT(Table1[[#This Row],[Order_Date]],"yyyy")</f>
        <v>2025</v>
      </c>
      <c r="D478" s="3">
        <f>MONTH(Table1[[#This Row],[Order_Date]])</f>
        <v>2</v>
      </c>
      <c r="E478" t="str">
        <f>TEXT(Table1[[#This Row],[Order_Date]],"mmm")</f>
        <v>Feb</v>
      </c>
      <c r="F478" s="1">
        <v>45702</v>
      </c>
      <c r="G478">
        <f>(Table1[[#This Row],[Ship_Date]]-Table1[[#This Row],[Order_Date]])</f>
        <v>6</v>
      </c>
      <c r="H478" t="s">
        <v>3401</v>
      </c>
      <c r="I478" t="s">
        <v>3402</v>
      </c>
      <c r="J478" t="s">
        <v>52</v>
      </c>
      <c r="K478">
        <v>42</v>
      </c>
      <c r="L478" t="str">
        <f>IF(Table1[[#This Row],[Age]]&lt;=20,"Teen",IF(Table1[[#This Row],[Age]]&gt;=21 &amp; Table1[[#This Row],[Age]]&lt;=50,"Adult","Senior"))</f>
        <v>Senior</v>
      </c>
      <c r="M478" t="s">
        <v>73</v>
      </c>
      <c r="N478" t="s">
        <v>26</v>
      </c>
      <c r="O478" t="s">
        <v>27</v>
      </c>
      <c r="P478" t="s">
        <v>56</v>
      </c>
      <c r="Q478" t="s">
        <v>212</v>
      </c>
      <c r="R478">
        <v>7</v>
      </c>
      <c r="S478">
        <v>300</v>
      </c>
      <c r="T478">
        <v>0</v>
      </c>
      <c r="U478">
        <v>2100</v>
      </c>
      <c r="V478" t="str">
        <f>IF(Table1[[#This Row],[Sales]]&lt;=10000,"Low",IF(Table1[[#This Row],[Sales]]&gt;=10000 &amp; Table1[[#This Row],[Sales]]&lt;=25000,"Medium","High"))</f>
        <v>Low</v>
      </c>
      <c r="W478">
        <v>433.96</v>
      </c>
      <c r="X478">
        <f>Table1[[#This Row],[Profit]]/Table1[[#This Row],[Sales]]</f>
        <v>0.20664761904761902</v>
      </c>
      <c r="Y478" t="s">
        <v>30</v>
      </c>
      <c r="Z478" t="s">
        <v>59</v>
      </c>
      <c r="AA478">
        <v>3</v>
      </c>
      <c r="AB478" t="s">
        <v>42</v>
      </c>
    </row>
    <row r="479" spans="1:28" x14ac:dyDescent="0.35">
      <c r="A479" t="s">
        <v>3503</v>
      </c>
      <c r="B479" s="1">
        <v>45705</v>
      </c>
      <c r="C479" s="1" t="str">
        <f>TEXT(Table1[[#This Row],[Order_Date]],"yyyy")</f>
        <v>2025</v>
      </c>
      <c r="D479" s="3">
        <f>MONTH(Table1[[#This Row],[Order_Date]])</f>
        <v>2</v>
      </c>
      <c r="E479" t="str">
        <f>TEXT(Table1[[#This Row],[Order_Date]],"mmm")</f>
        <v>Feb</v>
      </c>
      <c r="F479" s="1">
        <v>45707</v>
      </c>
      <c r="G479">
        <f>(Table1[[#This Row],[Ship_Date]]-Table1[[#This Row],[Order_Date]])</f>
        <v>2</v>
      </c>
      <c r="H479" t="s">
        <v>3504</v>
      </c>
      <c r="I479" t="s">
        <v>3505</v>
      </c>
      <c r="J479" t="s">
        <v>24</v>
      </c>
      <c r="K479">
        <v>55</v>
      </c>
      <c r="L479" t="str">
        <f>IF(Table1[[#This Row],[Age]]&lt;=20,"Teen",IF(Table1[[#This Row],[Age]]&gt;=21 &amp; Table1[[#This Row],[Age]]&lt;=50,"Adult","Senior"))</f>
        <v>Senior</v>
      </c>
      <c r="M479" t="s">
        <v>25</v>
      </c>
      <c r="N479" t="s">
        <v>26</v>
      </c>
      <c r="O479" t="s">
        <v>27</v>
      </c>
      <c r="P479" t="s">
        <v>47</v>
      </c>
      <c r="Q479" t="s">
        <v>185</v>
      </c>
      <c r="R479">
        <v>1</v>
      </c>
      <c r="S479">
        <v>4500</v>
      </c>
      <c r="T479">
        <v>25</v>
      </c>
      <c r="U479">
        <v>3375</v>
      </c>
      <c r="V479" t="str">
        <f>IF(Table1[[#This Row],[Sales]]&lt;=10000,"Low",IF(Table1[[#This Row],[Sales]]&gt;=10000 &amp; Table1[[#This Row],[Sales]]&lt;=25000,"Medium","High"))</f>
        <v>Low</v>
      </c>
      <c r="W479">
        <v>779.15</v>
      </c>
      <c r="X479">
        <f>Table1[[#This Row],[Profit]]/Table1[[#This Row],[Sales]]</f>
        <v>0.23085925925925926</v>
      </c>
      <c r="Y479" t="s">
        <v>30</v>
      </c>
      <c r="Z479" t="s">
        <v>31</v>
      </c>
      <c r="AA479">
        <v>5</v>
      </c>
      <c r="AB479" t="s">
        <v>42</v>
      </c>
    </row>
    <row r="480" spans="1:28" x14ac:dyDescent="0.35">
      <c r="A480" t="s">
        <v>3527</v>
      </c>
      <c r="B480" s="1">
        <v>45705</v>
      </c>
      <c r="C480" s="1" t="str">
        <f>TEXT(Table1[[#This Row],[Order_Date]],"yyyy")</f>
        <v>2025</v>
      </c>
      <c r="D480" s="3">
        <f>MONTH(Table1[[#This Row],[Order_Date]])</f>
        <v>2</v>
      </c>
      <c r="E480" t="str">
        <f>TEXT(Table1[[#This Row],[Order_Date]],"mmm")</f>
        <v>Feb</v>
      </c>
      <c r="F480" s="1">
        <v>45707</v>
      </c>
      <c r="G480">
        <f>(Table1[[#This Row],[Ship_Date]]-Table1[[#This Row],[Order_Date]])</f>
        <v>2</v>
      </c>
      <c r="H480" t="s">
        <v>3528</v>
      </c>
      <c r="I480" t="s">
        <v>3529</v>
      </c>
      <c r="J480" t="s">
        <v>24</v>
      </c>
      <c r="K480">
        <v>59</v>
      </c>
      <c r="L480" t="str">
        <f>IF(Table1[[#This Row],[Age]]&lt;=20,"Teen",IF(Table1[[#This Row],[Age]]&gt;=21 &amp; Table1[[#This Row],[Age]]&lt;=50,"Adult","Senior"))</f>
        <v>Senior</v>
      </c>
      <c r="M480" t="s">
        <v>116</v>
      </c>
      <c r="N480" t="s">
        <v>117</v>
      </c>
      <c r="O480" t="s">
        <v>86</v>
      </c>
      <c r="P480" t="s">
        <v>39</v>
      </c>
      <c r="Q480" t="s">
        <v>87</v>
      </c>
      <c r="R480">
        <v>8</v>
      </c>
      <c r="S480">
        <v>3200</v>
      </c>
      <c r="T480">
        <v>5</v>
      </c>
      <c r="U480">
        <v>24320</v>
      </c>
      <c r="V480" t="str">
        <f>IF(Table1[[#This Row],[Sales]]&lt;=10000,"Low",IF(Table1[[#This Row],[Sales]]&gt;=10000 &amp; Table1[[#This Row],[Sales]]&lt;=25000,"Medium","High"))</f>
        <v>High</v>
      </c>
      <c r="W480">
        <v>4853.07</v>
      </c>
      <c r="X480">
        <f>Table1[[#This Row],[Profit]]/Table1[[#This Row],[Sales]]</f>
        <v>0.19955057565789472</v>
      </c>
      <c r="Y480" t="s">
        <v>93</v>
      </c>
      <c r="Z480" t="s">
        <v>41</v>
      </c>
      <c r="AA480">
        <v>1</v>
      </c>
      <c r="AB480" t="s">
        <v>42</v>
      </c>
    </row>
    <row r="481" spans="1:28" x14ac:dyDescent="0.35">
      <c r="A481" t="s">
        <v>3561</v>
      </c>
      <c r="B481" s="1">
        <v>45694</v>
      </c>
      <c r="C481" s="1" t="str">
        <f>TEXT(Table1[[#This Row],[Order_Date]],"yyyy")</f>
        <v>2025</v>
      </c>
      <c r="D481" s="3">
        <f>MONTH(Table1[[#This Row],[Order_Date]])</f>
        <v>2</v>
      </c>
      <c r="E481" t="str">
        <f>TEXT(Table1[[#This Row],[Order_Date]],"mmm")</f>
        <v>Feb</v>
      </c>
      <c r="F481" s="1">
        <v>45700</v>
      </c>
      <c r="G481">
        <f>(Table1[[#This Row],[Ship_Date]]-Table1[[#This Row],[Order_Date]])</f>
        <v>6</v>
      </c>
      <c r="H481" t="s">
        <v>3562</v>
      </c>
      <c r="I481" t="s">
        <v>3563</v>
      </c>
      <c r="J481" t="s">
        <v>52</v>
      </c>
      <c r="K481">
        <v>42</v>
      </c>
      <c r="L481" t="str">
        <f>IF(Table1[[#This Row],[Age]]&lt;=20,"Teen",IF(Table1[[#This Row],[Age]]&gt;=21 &amp; Table1[[#This Row],[Age]]&lt;=50,"Adult","Senior"))</f>
        <v>Senior</v>
      </c>
      <c r="M481" t="s">
        <v>53</v>
      </c>
      <c r="N481" t="s">
        <v>54</v>
      </c>
      <c r="O481" t="s">
        <v>55</v>
      </c>
      <c r="P481" t="s">
        <v>47</v>
      </c>
      <c r="Q481" t="s">
        <v>164</v>
      </c>
      <c r="R481">
        <v>8</v>
      </c>
      <c r="S481">
        <v>1800</v>
      </c>
      <c r="T481">
        <v>0</v>
      </c>
      <c r="U481">
        <v>14400</v>
      </c>
      <c r="V481" t="str">
        <f>IF(Table1[[#This Row],[Sales]]&lt;=10000,"Low",IF(Table1[[#This Row],[Sales]]&gt;=10000 &amp; Table1[[#This Row],[Sales]]&lt;=25000,"Medium","High"))</f>
        <v>High</v>
      </c>
      <c r="W481">
        <v>4852.72</v>
      </c>
      <c r="X481">
        <f>Table1[[#This Row],[Profit]]/Table1[[#This Row],[Sales]]</f>
        <v>0.33699444444444449</v>
      </c>
      <c r="Y481" t="s">
        <v>30</v>
      </c>
      <c r="Z481" t="s">
        <v>31</v>
      </c>
      <c r="AA481">
        <v>5</v>
      </c>
      <c r="AB481" t="s">
        <v>42</v>
      </c>
    </row>
    <row r="482" spans="1:28" x14ac:dyDescent="0.35">
      <c r="A482" t="s">
        <v>3604</v>
      </c>
      <c r="B482" s="1">
        <v>46079</v>
      </c>
      <c r="C482" s="1" t="str">
        <f>TEXT(Table1[[#This Row],[Order_Date]],"yyyy")</f>
        <v>2026</v>
      </c>
      <c r="D482" s="3">
        <f>MONTH(Table1[[#This Row],[Order_Date]])</f>
        <v>2</v>
      </c>
      <c r="E482" t="str">
        <f>TEXT(Table1[[#This Row],[Order_Date]],"mmm")</f>
        <v>Feb</v>
      </c>
      <c r="F482" s="1">
        <v>46086</v>
      </c>
      <c r="G482">
        <f>(Table1[[#This Row],[Ship_Date]]-Table1[[#This Row],[Order_Date]])</f>
        <v>7</v>
      </c>
      <c r="H482" t="s">
        <v>3605</v>
      </c>
      <c r="I482" t="s">
        <v>3606</v>
      </c>
      <c r="J482" t="s">
        <v>52</v>
      </c>
      <c r="K482">
        <v>37</v>
      </c>
      <c r="L482" t="str">
        <f>IF(Table1[[#This Row],[Age]]&lt;=20,"Teen",IF(Table1[[#This Row],[Age]]&gt;=21 &amp; Table1[[#This Row],[Age]]&lt;=50,"Adult","Senior"))</f>
        <v>Senior</v>
      </c>
      <c r="M482" t="s">
        <v>79</v>
      </c>
      <c r="N482" t="s">
        <v>80</v>
      </c>
      <c r="O482" t="s">
        <v>38</v>
      </c>
      <c r="P482" t="s">
        <v>39</v>
      </c>
      <c r="Q482" t="s">
        <v>87</v>
      </c>
      <c r="R482">
        <v>7</v>
      </c>
      <c r="S482">
        <v>3200</v>
      </c>
      <c r="T482">
        <v>25</v>
      </c>
      <c r="U482">
        <v>16800</v>
      </c>
      <c r="V482" t="str">
        <f>IF(Table1[[#This Row],[Sales]]&lt;=10000,"Low",IF(Table1[[#This Row],[Sales]]&gt;=10000 &amp; Table1[[#This Row],[Sales]]&lt;=25000,"Medium","High"))</f>
        <v>High</v>
      </c>
      <c r="W482">
        <v>4093.38</v>
      </c>
      <c r="X482">
        <f>Table1[[#This Row],[Profit]]/Table1[[#This Row],[Sales]]</f>
        <v>0.24365357142857144</v>
      </c>
      <c r="Y482" t="s">
        <v>58</v>
      </c>
      <c r="Z482" t="s">
        <v>41</v>
      </c>
      <c r="AA482">
        <v>5</v>
      </c>
      <c r="AB482" t="s">
        <v>42</v>
      </c>
    </row>
    <row r="483" spans="1:28" x14ac:dyDescent="0.35">
      <c r="A483" t="s">
        <v>3676</v>
      </c>
      <c r="B483" s="1">
        <v>45701</v>
      </c>
      <c r="C483" s="1" t="str">
        <f>TEXT(Table1[[#This Row],[Order_Date]],"yyyy")</f>
        <v>2025</v>
      </c>
      <c r="D483" s="3">
        <f>MONTH(Table1[[#This Row],[Order_Date]])</f>
        <v>2</v>
      </c>
      <c r="E483" t="str">
        <f>TEXT(Table1[[#This Row],[Order_Date]],"mmm")</f>
        <v>Feb</v>
      </c>
      <c r="F483" s="1">
        <v>45702</v>
      </c>
      <c r="G483">
        <f>(Table1[[#This Row],[Ship_Date]]-Table1[[#This Row],[Order_Date]])</f>
        <v>1</v>
      </c>
      <c r="H483" t="s">
        <v>3677</v>
      </c>
      <c r="I483" t="s">
        <v>3678</v>
      </c>
      <c r="J483" t="s">
        <v>52</v>
      </c>
      <c r="K483">
        <v>51</v>
      </c>
      <c r="L483" t="str">
        <f>IF(Table1[[#This Row],[Age]]&lt;=20,"Teen",IF(Table1[[#This Row],[Age]]&gt;=21 &amp; Table1[[#This Row],[Age]]&lt;=50,"Adult","Senior"))</f>
        <v>Senior</v>
      </c>
      <c r="M483" t="s">
        <v>79</v>
      </c>
      <c r="N483" t="s">
        <v>80</v>
      </c>
      <c r="O483" t="s">
        <v>38</v>
      </c>
      <c r="P483" t="s">
        <v>56</v>
      </c>
      <c r="Q483" t="s">
        <v>57</v>
      </c>
      <c r="R483">
        <v>7</v>
      </c>
      <c r="S483">
        <v>60</v>
      </c>
      <c r="T483">
        <v>20</v>
      </c>
      <c r="U483">
        <v>336</v>
      </c>
      <c r="V483" t="str">
        <f>IF(Table1[[#This Row],[Sales]]&lt;=10000,"Low",IF(Table1[[#This Row],[Sales]]&gt;=10000 &amp; Table1[[#This Row],[Sales]]&lt;=25000,"Medium","High"))</f>
        <v>Low</v>
      </c>
      <c r="W483">
        <v>96.33</v>
      </c>
      <c r="X483">
        <f>Table1[[#This Row],[Profit]]/Table1[[#This Row],[Sales]]</f>
        <v>0.28669642857142857</v>
      </c>
      <c r="Y483" t="s">
        <v>58</v>
      </c>
      <c r="Z483" t="s">
        <v>41</v>
      </c>
      <c r="AA483">
        <v>5</v>
      </c>
      <c r="AB483" t="s">
        <v>42</v>
      </c>
    </row>
    <row r="484" spans="1:28" x14ac:dyDescent="0.35">
      <c r="A484" t="s">
        <v>3697</v>
      </c>
      <c r="B484" s="1">
        <v>46079</v>
      </c>
      <c r="C484" s="1" t="str">
        <f>TEXT(Table1[[#This Row],[Order_Date]],"yyyy")</f>
        <v>2026</v>
      </c>
      <c r="D484" s="3">
        <f>MONTH(Table1[[#This Row],[Order_Date]])</f>
        <v>2</v>
      </c>
      <c r="E484" t="str">
        <f>TEXT(Table1[[#This Row],[Order_Date]],"mmm")</f>
        <v>Feb</v>
      </c>
      <c r="F484" s="1">
        <v>46083</v>
      </c>
      <c r="G484">
        <f>(Table1[[#This Row],[Ship_Date]]-Table1[[#This Row],[Order_Date]])</f>
        <v>4</v>
      </c>
      <c r="H484" t="s">
        <v>3698</v>
      </c>
      <c r="I484" t="s">
        <v>3699</v>
      </c>
      <c r="J484" t="s">
        <v>52</v>
      </c>
      <c r="K484">
        <v>57</v>
      </c>
      <c r="L484" t="str">
        <f>IF(Table1[[#This Row],[Age]]&lt;=20,"Teen",IF(Table1[[#This Row],[Age]]&gt;=21 &amp; Table1[[#This Row],[Age]]&lt;=50,"Adult","Senior"))</f>
        <v>Senior</v>
      </c>
      <c r="M484" t="s">
        <v>79</v>
      </c>
      <c r="N484" t="s">
        <v>80</v>
      </c>
      <c r="O484" t="s">
        <v>38</v>
      </c>
      <c r="P484" t="s">
        <v>47</v>
      </c>
      <c r="Q484" t="s">
        <v>175</v>
      </c>
      <c r="R484">
        <v>6</v>
      </c>
      <c r="S484">
        <v>1200</v>
      </c>
      <c r="T484">
        <v>10</v>
      </c>
      <c r="U484">
        <v>6480</v>
      </c>
      <c r="V484" t="str">
        <f>IF(Table1[[#This Row],[Sales]]&lt;=10000,"Low",IF(Table1[[#This Row],[Sales]]&gt;=10000 &amp; Table1[[#This Row],[Sales]]&lt;=25000,"Medium","High"))</f>
        <v>Low</v>
      </c>
      <c r="W484">
        <v>2081.4499999999998</v>
      </c>
      <c r="X484">
        <f>Table1[[#This Row],[Profit]]/Table1[[#This Row],[Sales]]</f>
        <v>0.32121141975308637</v>
      </c>
      <c r="Y484" t="s">
        <v>30</v>
      </c>
      <c r="Z484" t="s">
        <v>59</v>
      </c>
      <c r="AA484">
        <v>5</v>
      </c>
      <c r="AB484" t="s">
        <v>42</v>
      </c>
    </row>
    <row r="485" spans="1:28" x14ac:dyDescent="0.35">
      <c r="A485" t="s">
        <v>3737</v>
      </c>
      <c r="B485" s="1">
        <v>45705</v>
      </c>
      <c r="C485" s="1" t="str">
        <f>TEXT(Table1[[#This Row],[Order_Date]],"yyyy")</f>
        <v>2025</v>
      </c>
      <c r="D485" s="3">
        <f>MONTH(Table1[[#This Row],[Order_Date]])</f>
        <v>2</v>
      </c>
      <c r="E485" t="str">
        <f>TEXT(Table1[[#This Row],[Order_Date]],"mmm")</f>
        <v>Feb</v>
      </c>
      <c r="F485" s="1">
        <v>45708</v>
      </c>
      <c r="G485">
        <f>(Table1[[#This Row],[Ship_Date]]-Table1[[#This Row],[Order_Date]])</f>
        <v>3</v>
      </c>
      <c r="H485" t="s">
        <v>3738</v>
      </c>
      <c r="I485" t="s">
        <v>3739</v>
      </c>
      <c r="J485" t="s">
        <v>24</v>
      </c>
      <c r="K485">
        <v>47</v>
      </c>
      <c r="L485" t="str">
        <f>IF(Table1[[#This Row],[Age]]&lt;=20,"Teen",IF(Table1[[#This Row],[Age]]&gt;=21 &amp; Table1[[#This Row],[Age]]&lt;=50,"Adult","Senior"))</f>
        <v>Senior</v>
      </c>
      <c r="M485" t="s">
        <v>91</v>
      </c>
      <c r="N485" t="s">
        <v>92</v>
      </c>
      <c r="O485" t="s">
        <v>55</v>
      </c>
      <c r="P485" t="s">
        <v>47</v>
      </c>
      <c r="Q485" t="s">
        <v>164</v>
      </c>
      <c r="R485">
        <v>2</v>
      </c>
      <c r="S485">
        <v>1800</v>
      </c>
      <c r="T485">
        <v>15</v>
      </c>
      <c r="U485">
        <v>3060</v>
      </c>
      <c r="V485" t="str">
        <f>IF(Table1[[#This Row],[Sales]]&lt;=10000,"Low",IF(Table1[[#This Row],[Sales]]&gt;=10000 &amp; Table1[[#This Row],[Sales]]&lt;=25000,"Medium","High"))</f>
        <v>Low</v>
      </c>
      <c r="W485">
        <v>727.46</v>
      </c>
      <c r="X485">
        <f>Table1[[#This Row],[Profit]]/Table1[[#This Row],[Sales]]</f>
        <v>0.23773202614379085</v>
      </c>
      <c r="Y485" t="s">
        <v>30</v>
      </c>
      <c r="Z485" t="s">
        <v>41</v>
      </c>
      <c r="AA485">
        <v>3</v>
      </c>
      <c r="AB485" t="s">
        <v>32</v>
      </c>
    </row>
    <row r="486" spans="1:28" x14ac:dyDescent="0.35">
      <c r="A486" t="s">
        <v>3746</v>
      </c>
      <c r="B486" s="1">
        <v>45715</v>
      </c>
      <c r="C486" s="1" t="str">
        <f>TEXT(Table1[[#This Row],[Order_Date]],"yyyy")</f>
        <v>2025</v>
      </c>
      <c r="D486" s="3">
        <f>MONTH(Table1[[#This Row],[Order_Date]])</f>
        <v>2</v>
      </c>
      <c r="E486" t="str">
        <f>TEXT(Table1[[#This Row],[Order_Date]],"mmm")</f>
        <v>Feb</v>
      </c>
      <c r="F486" s="1">
        <v>45717</v>
      </c>
      <c r="G486">
        <f>(Table1[[#This Row],[Ship_Date]]-Table1[[#This Row],[Order_Date]])</f>
        <v>2</v>
      </c>
      <c r="H486" t="s">
        <v>3747</v>
      </c>
      <c r="I486" t="s">
        <v>3748</v>
      </c>
      <c r="J486" t="s">
        <v>52</v>
      </c>
      <c r="K486">
        <v>39</v>
      </c>
      <c r="L486" t="str">
        <f>IF(Table1[[#This Row],[Age]]&lt;=20,"Teen",IF(Table1[[#This Row],[Age]]&gt;=21 &amp; Table1[[#This Row],[Age]]&lt;=50,"Adult","Senior"))</f>
        <v>Senior</v>
      </c>
      <c r="M486" t="s">
        <v>53</v>
      </c>
      <c r="N486" t="s">
        <v>54</v>
      </c>
      <c r="O486" t="s">
        <v>55</v>
      </c>
      <c r="P486" t="s">
        <v>47</v>
      </c>
      <c r="Q486" t="s">
        <v>175</v>
      </c>
      <c r="R486">
        <v>4</v>
      </c>
      <c r="S486">
        <v>1200</v>
      </c>
      <c r="T486">
        <v>25</v>
      </c>
      <c r="U486">
        <v>3600</v>
      </c>
      <c r="V486" t="str">
        <f>IF(Table1[[#This Row],[Sales]]&lt;=10000,"Low",IF(Table1[[#This Row],[Sales]]&gt;=10000 &amp; Table1[[#This Row],[Sales]]&lt;=25000,"Medium","High"))</f>
        <v>Low</v>
      </c>
      <c r="W486">
        <v>1013.19</v>
      </c>
      <c r="X486">
        <f>Table1[[#This Row],[Profit]]/Table1[[#This Row],[Sales]]</f>
        <v>0.2814416666666667</v>
      </c>
      <c r="Y486" t="s">
        <v>58</v>
      </c>
      <c r="Z486" t="s">
        <v>41</v>
      </c>
      <c r="AA486">
        <v>4</v>
      </c>
      <c r="AB486" t="s">
        <v>42</v>
      </c>
    </row>
    <row r="487" spans="1:28" x14ac:dyDescent="0.35">
      <c r="A487" t="s">
        <v>3819</v>
      </c>
      <c r="B487" s="1">
        <v>46058</v>
      </c>
      <c r="C487" s="1" t="str">
        <f>TEXT(Table1[[#This Row],[Order_Date]],"yyyy")</f>
        <v>2026</v>
      </c>
      <c r="D487" s="3">
        <f>MONTH(Table1[[#This Row],[Order_Date]])</f>
        <v>2</v>
      </c>
      <c r="E487" t="str">
        <f>TEXT(Table1[[#This Row],[Order_Date]],"mmm")</f>
        <v>Feb</v>
      </c>
      <c r="F487" s="1">
        <v>46065</v>
      </c>
      <c r="G487">
        <f>(Table1[[#This Row],[Ship_Date]]-Table1[[#This Row],[Order_Date]])</f>
        <v>7</v>
      </c>
      <c r="H487" t="s">
        <v>3820</v>
      </c>
      <c r="I487" t="s">
        <v>3821</v>
      </c>
      <c r="J487" t="s">
        <v>24</v>
      </c>
      <c r="K487">
        <v>48</v>
      </c>
      <c r="L487" t="str">
        <f>IF(Table1[[#This Row],[Age]]&lt;=20,"Teen",IF(Table1[[#This Row],[Age]]&gt;=21 &amp; Table1[[#This Row],[Age]]&lt;=50,"Adult","Senior"))</f>
        <v>Senior</v>
      </c>
      <c r="M487" t="s">
        <v>73</v>
      </c>
      <c r="N487" t="s">
        <v>26</v>
      </c>
      <c r="O487" t="s">
        <v>27</v>
      </c>
      <c r="P487" t="s">
        <v>28</v>
      </c>
      <c r="Q487" t="s">
        <v>29</v>
      </c>
      <c r="R487">
        <v>4</v>
      </c>
      <c r="S487">
        <v>15000</v>
      </c>
      <c r="T487">
        <v>15</v>
      </c>
      <c r="U487">
        <v>51000</v>
      </c>
      <c r="V487" t="str">
        <f>IF(Table1[[#This Row],[Sales]]&lt;=10000,"Low",IF(Table1[[#This Row],[Sales]]&gt;=10000 &amp; Table1[[#This Row],[Sales]]&lt;=25000,"Medium","High"))</f>
        <v>High</v>
      </c>
      <c r="W487">
        <v>22855.64</v>
      </c>
      <c r="X487">
        <f>Table1[[#This Row],[Profit]]/Table1[[#This Row],[Sales]]</f>
        <v>0.44814980392156861</v>
      </c>
      <c r="Y487" t="s">
        <v>58</v>
      </c>
      <c r="Z487" t="s">
        <v>41</v>
      </c>
      <c r="AA487">
        <v>5</v>
      </c>
      <c r="AB487" t="s">
        <v>42</v>
      </c>
    </row>
    <row r="488" spans="1:28" x14ac:dyDescent="0.35">
      <c r="A488" t="s">
        <v>3834</v>
      </c>
      <c r="B488" s="1">
        <v>45707</v>
      </c>
      <c r="C488" s="1" t="str">
        <f>TEXT(Table1[[#This Row],[Order_Date]],"yyyy")</f>
        <v>2025</v>
      </c>
      <c r="D488" s="3">
        <f>MONTH(Table1[[#This Row],[Order_Date]])</f>
        <v>2</v>
      </c>
      <c r="E488" t="str">
        <f>TEXT(Table1[[#This Row],[Order_Date]],"mmm")</f>
        <v>Feb</v>
      </c>
      <c r="F488" s="1">
        <v>45708</v>
      </c>
      <c r="G488">
        <f>(Table1[[#This Row],[Ship_Date]]-Table1[[#This Row],[Order_Date]])</f>
        <v>1</v>
      </c>
      <c r="H488" t="s">
        <v>3835</v>
      </c>
      <c r="I488" t="s">
        <v>3836</v>
      </c>
      <c r="J488" t="s">
        <v>24</v>
      </c>
      <c r="K488">
        <v>46</v>
      </c>
      <c r="L488" t="str">
        <f>IF(Table1[[#This Row],[Age]]&lt;=20,"Teen",IF(Table1[[#This Row],[Age]]&gt;=21 &amp; Table1[[#This Row],[Age]]&lt;=50,"Adult","Senior"))</f>
        <v>Senior</v>
      </c>
      <c r="M488" t="s">
        <v>84</v>
      </c>
      <c r="N488" t="s">
        <v>85</v>
      </c>
      <c r="O488" t="s">
        <v>86</v>
      </c>
      <c r="P488" t="s">
        <v>28</v>
      </c>
      <c r="Q488" t="s">
        <v>192</v>
      </c>
      <c r="R488">
        <v>6</v>
      </c>
      <c r="S488">
        <v>7000</v>
      </c>
      <c r="T488">
        <v>10</v>
      </c>
      <c r="U488">
        <v>37800</v>
      </c>
      <c r="V488" t="str">
        <f>IF(Table1[[#This Row],[Sales]]&lt;=10000,"Low",IF(Table1[[#This Row],[Sales]]&gt;=10000 &amp; Table1[[#This Row],[Sales]]&lt;=25000,"Medium","High"))</f>
        <v>High</v>
      </c>
      <c r="W488">
        <v>4080.98</v>
      </c>
      <c r="X488">
        <f>Table1[[#This Row],[Profit]]/Table1[[#This Row],[Sales]]</f>
        <v>0.10796243386243386</v>
      </c>
      <c r="Y488" t="s">
        <v>58</v>
      </c>
      <c r="Z488" t="s">
        <v>59</v>
      </c>
      <c r="AA488">
        <v>4</v>
      </c>
      <c r="AB488" t="s">
        <v>42</v>
      </c>
    </row>
    <row r="489" spans="1:28" x14ac:dyDescent="0.35">
      <c r="A489" t="s">
        <v>3843</v>
      </c>
      <c r="B489" s="1">
        <v>45691</v>
      </c>
      <c r="C489" s="1" t="str">
        <f>TEXT(Table1[[#This Row],[Order_Date]],"yyyy")</f>
        <v>2025</v>
      </c>
      <c r="D489" s="3">
        <f>MONTH(Table1[[#This Row],[Order_Date]])</f>
        <v>2</v>
      </c>
      <c r="E489" t="str">
        <f>TEXT(Table1[[#This Row],[Order_Date]],"mmm")</f>
        <v>Feb</v>
      </c>
      <c r="F489" s="1">
        <v>45695</v>
      </c>
      <c r="G489">
        <f>(Table1[[#This Row],[Ship_Date]]-Table1[[#This Row],[Order_Date]])</f>
        <v>4</v>
      </c>
      <c r="H489" t="s">
        <v>3844</v>
      </c>
      <c r="I489" t="s">
        <v>3845</v>
      </c>
      <c r="J489" t="s">
        <v>52</v>
      </c>
      <c r="K489">
        <v>51</v>
      </c>
      <c r="L489" t="str">
        <f>IF(Table1[[#This Row],[Age]]&lt;=20,"Teen",IF(Table1[[#This Row],[Age]]&gt;=21 &amp; Table1[[#This Row],[Age]]&lt;=50,"Adult","Senior"))</f>
        <v>Senior</v>
      </c>
      <c r="M489" t="s">
        <v>107</v>
      </c>
      <c r="N489" t="s">
        <v>108</v>
      </c>
      <c r="O489" t="s">
        <v>86</v>
      </c>
      <c r="P489" t="s">
        <v>39</v>
      </c>
      <c r="Q489" t="s">
        <v>87</v>
      </c>
      <c r="R489">
        <v>6</v>
      </c>
      <c r="S489">
        <v>3200</v>
      </c>
      <c r="T489">
        <v>10</v>
      </c>
      <c r="U489">
        <v>17280</v>
      </c>
      <c r="V489" t="str">
        <f>IF(Table1[[#This Row],[Sales]]&lt;=10000,"Low",IF(Table1[[#This Row],[Sales]]&gt;=10000 &amp; Table1[[#This Row],[Sales]]&lt;=25000,"Medium","High"))</f>
        <v>High</v>
      </c>
      <c r="W489">
        <v>3879.58</v>
      </c>
      <c r="X489">
        <f>Table1[[#This Row],[Profit]]/Table1[[#This Row],[Sales]]</f>
        <v>0.22451273148148149</v>
      </c>
      <c r="Y489" t="s">
        <v>30</v>
      </c>
      <c r="Z489" t="s">
        <v>59</v>
      </c>
      <c r="AA489">
        <v>4</v>
      </c>
      <c r="AB489" t="s">
        <v>42</v>
      </c>
    </row>
    <row r="490" spans="1:28" x14ac:dyDescent="0.35">
      <c r="A490" t="s">
        <v>3855</v>
      </c>
      <c r="B490" s="1">
        <v>46081</v>
      </c>
      <c r="C490" s="1" t="str">
        <f>TEXT(Table1[[#This Row],[Order_Date]],"yyyy")</f>
        <v>2026</v>
      </c>
      <c r="D490" s="3">
        <f>MONTH(Table1[[#This Row],[Order_Date]])</f>
        <v>2</v>
      </c>
      <c r="E490" t="str">
        <f>TEXT(Table1[[#This Row],[Order_Date]],"mmm")</f>
        <v>Feb</v>
      </c>
      <c r="F490" s="1">
        <v>46088</v>
      </c>
      <c r="G490">
        <f>(Table1[[#This Row],[Ship_Date]]-Table1[[#This Row],[Order_Date]])</f>
        <v>7</v>
      </c>
      <c r="H490" t="s">
        <v>3856</v>
      </c>
      <c r="I490" t="s">
        <v>3857</v>
      </c>
      <c r="J490" t="s">
        <v>52</v>
      </c>
      <c r="K490">
        <v>18</v>
      </c>
      <c r="L490" t="str">
        <f>IF(Table1[[#This Row],[Age]]&lt;=20,"Teen",IF(Table1[[#This Row],[Age]]&gt;=21 &amp; Table1[[#This Row],[Age]]&lt;=50,"Adult","Senior"))</f>
        <v>Teen</v>
      </c>
      <c r="M490" t="s">
        <v>79</v>
      </c>
      <c r="N490" t="s">
        <v>80</v>
      </c>
      <c r="O490" t="s">
        <v>38</v>
      </c>
      <c r="P490" t="s">
        <v>28</v>
      </c>
      <c r="Q490" t="s">
        <v>29</v>
      </c>
      <c r="R490">
        <v>2</v>
      </c>
      <c r="S490">
        <v>15000</v>
      </c>
      <c r="T490">
        <v>25</v>
      </c>
      <c r="U490">
        <v>22500</v>
      </c>
      <c r="V490" t="str">
        <f>IF(Table1[[#This Row],[Sales]]&lt;=10000,"Low",IF(Table1[[#This Row],[Sales]]&gt;=10000 &amp; Table1[[#This Row],[Sales]]&lt;=25000,"Medium","High"))</f>
        <v>High</v>
      </c>
      <c r="W490">
        <v>7712.59</v>
      </c>
      <c r="X490">
        <f>Table1[[#This Row],[Profit]]/Table1[[#This Row],[Sales]]</f>
        <v>0.3427817777777778</v>
      </c>
      <c r="Y490" t="s">
        <v>30</v>
      </c>
      <c r="Z490" t="s">
        <v>41</v>
      </c>
      <c r="AA490">
        <v>4</v>
      </c>
      <c r="AB490" t="s">
        <v>42</v>
      </c>
    </row>
    <row r="491" spans="1:28" x14ac:dyDescent="0.35">
      <c r="A491" t="s">
        <v>3885</v>
      </c>
      <c r="B491" s="1">
        <v>46071</v>
      </c>
      <c r="C491" s="1" t="str">
        <f>TEXT(Table1[[#This Row],[Order_Date]],"yyyy")</f>
        <v>2026</v>
      </c>
      <c r="D491" s="3">
        <f>MONTH(Table1[[#This Row],[Order_Date]])</f>
        <v>2</v>
      </c>
      <c r="E491" t="str">
        <f>TEXT(Table1[[#This Row],[Order_Date]],"mmm")</f>
        <v>Feb</v>
      </c>
      <c r="F491" s="1">
        <v>46077</v>
      </c>
      <c r="G491">
        <f>(Table1[[#This Row],[Ship_Date]]-Table1[[#This Row],[Order_Date]])</f>
        <v>6</v>
      </c>
      <c r="H491" t="s">
        <v>3886</v>
      </c>
      <c r="I491" t="s">
        <v>3887</v>
      </c>
      <c r="J491" t="s">
        <v>52</v>
      </c>
      <c r="K491">
        <v>46</v>
      </c>
      <c r="L491" t="str">
        <f>IF(Table1[[#This Row],[Age]]&lt;=20,"Teen",IF(Table1[[#This Row],[Age]]&gt;=21 &amp; Table1[[#This Row],[Age]]&lt;=50,"Adult","Senior"))</f>
        <v>Senior</v>
      </c>
      <c r="M491" t="s">
        <v>84</v>
      </c>
      <c r="N491" t="s">
        <v>85</v>
      </c>
      <c r="O491" t="s">
        <v>86</v>
      </c>
      <c r="P491" t="s">
        <v>39</v>
      </c>
      <c r="Q491" t="s">
        <v>118</v>
      </c>
      <c r="R491">
        <v>4</v>
      </c>
      <c r="S491">
        <v>4000</v>
      </c>
      <c r="T491">
        <v>15</v>
      </c>
      <c r="U491">
        <v>13600</v>
      </c>
      <c r="V491" t="str">
        <f>IF(Table1[[#This Row],[Sales]]&lt;=10000,"Low",IF(Table1[[#This Row],[Sales]]&gt;=10000 &amp; Table1[[#This Row],[Sales]]&lt;=25000,"Medium","High"))</f>
        <v>High</v>
      </c>
      <c r="W491">
        <v>4097.54</v>
      </c>
      <c r="X491">
        <f>Table1[[#This Row],[Profit]]/Table1[[#This Row],[Sales]]</f>
        <v>0.30128970588235293</v>
      </c>
      <c r="Y491" t="s">
        <v>30</v>
      </c>
      <c r="Z491" t="s">
        <v>59</v>
      </c>
      <c r="AA491">
        <v>5</v>
      </c>
      <c r="AB491" t="s">
        <v>42</v>
      </c>
    </row>
    <row r="492" spans="1:28" x14ac:dyDescent="0.35">
      <c r="A492" t="s">
        <v>3903</v>
      </c>
      <c r="B492" s="1">
        <v>45702</v>
      </c>
      <c r="C492" s="1" t="str">
        <f>TEXT(Table1[[#This Row],[Order_Date]],"yyyy")</f>
        <v>2025</v>
      </c>
      <c r="D492" s="3">
        <f>MONTH(Table1[[#This Row],[Order_Date]])</f>
        <v>2</v>
      </c>
      <c r="E492" t="str">
        <f>TEXT(Table1[[#This Row],[Order_Date]],"mmm")</f>
        <v>Feb</v>
      </c>
      <c r="F492" s="1">
        <v>45703</v>
      </c>
      <c r="G492">
        <f>(Table1[[#This Row],[Ship_Date]]-Table1[[#This Row],[Order_Date]])</f>
        <v>1</v>
      </c>
      <c r="H492" t="s">
        <v>3904</v>
      </c>
      <c r="I492" t="s">
        <v>3905</v>
      </c>
      <c r="J492" t="s">
        <v>24</v>
      </c>
      <c r="K492">
        <v>19</v>
      </c>
      <c r="L492" t="str">
        <f>IF(Table1[[#This Row],[Age]]&lt;=20,"Teen",IF(Table1[[#This Row],[Age]]&gt;=21 &amp; Table1[[#This Row],[Age]]&lt;=50,"Adult","Senior"))</f>
        <v>Teen</v>
      </c>
      <c r="M492" t="s">
        <v>63</v>
      </c>
      <c r="N492" t="s">
        <v>64</v>
      </c>
      <c r="O492" t="s">
        <v>55</v>
      </c>
      <c r="P492" t="s">
        <v>74</v>
      </c>
      <c r="Q492" t="s">
        <v>132</v>
      </c>
      <c r="R492">
        <v>2</v>
      </c>
      <c r="S492">
        <v>55000</v>
      </c>
      <c r="T492">
        <v>10</v>
      </c>
      <c r="U492">
        <v>99000</v>
      </c>
      <c r="V492" t="str">
        <f>IF(Table1[[#This Row],[Sales]]&lt;=10000,"Low",IF(Table1[[#This Row],[Sales]]&gt;=10000 &amp; Table1[[#This Row],[Sales]]&lt;=25000,"Medium","High"))</f>
        <v>High</v>
      </c>
      <c r="W492">
        <v>38835.39</v>
      </c>
      <c r="X492">
        <f>Table1[[#This Row],[Profit]]/Table1[[#This Row],[Sales]]</f>
        <v>0.39227666666666666</v>
      </c>
      <c r="Y492" t="s">
        <v>58</v>
      </c>
      <c r="Z492" t="s">
        <v>31</v>
      </c>
      <c r="AA492">
        <v>5</v>
      </c>
      <c r="AB492" t="s">
        <v>32</v>
      </c>
    </row>
    <row r="493" spans="1:28" x14ac:dyDescent="0.35">
      <c r="A493" t="s">
        <v>3906</v>
      </c>
      <c r="B493" s="1">
        <v>45700</v>
      </c>
      <c r="C493" s="1" t="str">
        <f>TEXT(Table1[[#This Row],[Order_Date]],"yyyy")</f>
        <v>2025</v>
      </c>
      <c r="D493" s="3">
        <f>MONTH(Table1[[#This Row],[Order_Date]])</f>
        <v>2</v>
      </c>
      <c r="E493" t="str">
        <f>TEXT(Table1[[#This Row],[Order_Date]],"mmm")</f>
        <v>Feb</v>
      </c>
      <c r="F493" s="1">
        <v>45704</v>
      </c>
      <c r="G493">
        <f>(Table1[[#This Row],[Ship_Date]]-Table1[[#This Row],[Order_Date]])</f>
        <v>4</v>
      </c>
      <c r="H493" t="s">
        <v>3907</v>
      </c>
      <c r="I493" t="s">
        <v>3908</v>
      </c>
      <c r="J493" t="s">
        <v>52</v>
      </c>
      <c r="K493">
        <v>52</v>
      </c>
      <c r="L493" t="str">
        <f>IF(Table1[[#This Row],[Age]]&lt;=20,"Teen",IF(Table1[[#This Row],[Age]]&gt;=21 &amp; Table1[[#This Row],[Age]]&lt;=50,"Adult","Senior"))</f>
        <v>Senior</v>
      </c>
      <c r="M493" t="s">
        <v>63</v>
      </c>
      <c r="N493" t="s">
        <v>64</v>
      </c>
      <c r="O493" t="s">
        <v>55</v>
      </c>
      <c r="P493" t="s">
        <v>47</v>
      </c>
      <c r="Q493" t="s">
        <v>69</v>
      </c>
      <c r="R493">
        <v>1</v>
      </c>
      <c r="S493">
        <v>800</v>
      </c>
      <c r="T493">
        <v>25</v>
      </c>
      <c r="U493">
        <v>600</v>
      </c>
      <c r="V493" t="str">
        <f>IF(Table1[[#This Row],[Sales]]&lt;=10000,"Low",IF(Table1[[#This Row],[Sales]]&gt;=10000 &amp; Table1[[#This Row],[Sales]]&lt;=25000,"Medium","High"))</f>
        <v>Low</v>
      </c>
      <c r="W493">
        <v>238.55</v>
      </c>
      <c r="X493">
        <f>Table1[[#This Row],[Profit]]/Table1[[#This Row],[Sales]]</f>
        <v>0.39758333333333334</v>
      </c>
      <c r="Y493" t="s">
        <v>58</v>
      </c>
      <c r="Z493" t="s">
        <v>31</v>
      </c>
      <c r="AA493">
        <v>3</v>
      </c>
      <c r="AB493" t="s">
        <v>42</v>
      </c>
    </row>
    <row r="494" spans="1:28" x14ac:dyDescent="0.35">
      <c r="A494" t="s">
        <v>3915</v>
      </c>
      <c r="B494" s="1">
        <v>45697</v>
      </c>
      <c r="C494" s="1" t="str">
        <f>TEXT(Table1[[#This Row],[Order_Date]],"yyyy")</f>
        <v>2025</v>
      </c>
      <c r="D494" s="3">
        <f>MONTH(Table1[[#This Row],[Order_Date]])</f>
        <v>2</v>
      </c>
      <c r="E494" t="str">
        <f>TEXT(Table1[[#This Row],[Order_Date]],"mmm")</f>
        <v>Feb</v>
      </c>
      <c r="F494" s="1">
        <v>45698</v>
      </c>
      <c r="G494">
        <f>(Table1[[#This Row],[Ship_Date]]-Table1[[#This Row],[Order_Date]])</f>
        <v>1</v>
      </c>
      <c r="H494" t="s">
        <v>3007</v>
      </c>
      <c r="I494" t="s">
        <v>3916</v>
      </c>
      <c r="J494" t="s">
        <v>24</v>
      </c>
      <c r="K494">
        <v>60</v>
      </c>
      <c r="L494" t="str">
        <f>IF(Table1[[#This Row],[Age]]&lt;=20,"Teen",IF(Table1[[#This Row],[Age]]&gt;=21 &amp; Table1[[#This Row],[Age]]&lt;=50,"Adult","Senior"))</f>
        <v>Senior</v>
      </c>
      <c r="M494" t="s">
        <v>25</v>
      </c>
      <c r="N494" t="s">
        <v>26</v>
      </c>
      <c r="O494" t="s">
        <v>27</v>
      </c>
      <c r="P494" t="s">
        <v>28</v>
      </c>
      <c r="Q494" t="s">
        <v>311</v>
      </c>
      <c r="R494">
        <v>6</v>
      </c>
      <c r="S494">
        <v>5000</v>
      </c>
      <c r="T494">
        <v>25</v>
      </c>
      <c r="U494">
        <v>22500</v>
      </c>
      <c r="V494" t="str">
        <f>IF(Table1[[#This Row],[Sales]]&lt;=10000,"Low",IF(Table1[[#This Row],[Sales]]&gt;=10000 &amp; Table1[[#This Row],[Sales]]&lt;=25000,"Medium","High"))</f>
        <v>High</v>
      </c>
      <c r="W494">
        <v>7435.77</v>
      </c>
      <c r="X494">
        <f>Table1[[#This Row],[Profit]]/Table1[[#This Row],[Sales]]</f>
        <v>0.3304786666666667</v>
      </c>
      <c r="Y494" t="s">
        <v>30</v>
      </c>
      <c r="Z494" t="s">
        <v>41</v>
      </c>
      <c r="AA494">
        <v>3</v>
      </c>
      <c r="AB494" t="s">
        <v>42</v>
      </c>
    </row>
    <row r="495" spans="1:28" x14ac:dyDescent="0.35">
      <c r="A495" t="s">
        <v>3936</v>
      </c>
      <c r="B495" s="1">
        <v>46073</v>
      </c>
      <c r="C495" s="1" t="str">
        <f>TEXT(Table1[[#This Row],[Order_Date]],"yyyy")</f>
        <v>2026</v>
      </c>
      <c r="D495" s="3">
        <f>MONTH(Table1[[#This Row],[Order_Date]])</f>
        <v>2</v>
      </c>
      <c r="E495" t="str">
        <f>TEXT(Table1[[#This Row],[Order_Date]],"mmm")</f>
        <v>Feb</v>
      </c>
      <c r="F495" s="1">
        <v>46075</v>
      </c>
      <c r="G495">
        <f>(Table1[[#This Row],[Ship_Date]]-Table1[[#This Row],[Order_Date]])</f>
        <v>2</v>
      </c>
      <c r="H495" t="s">
        <v>3937</v>
      </c>
      <c r="I495" t="s">
        <v>3938</v>
      </c>
      <c r="J495" t="s">
        <v>52</v>
      </c>
      <c r="K495">
        <v>36</v>
      </c>
      <c r="L495" t="str">
        <f>IF(Table1[[#This Row],[Age]]&lt;=20,"Teen",IF(Table1[[#This Row],[Age]]&gt;=21 &amp; Table1[[#This Row],[Age]]&lt;=50,"Adult","Senior"))</f>
        <v>Senior</v>
      </c>
      <c r="M495" t="s">
        <v>116</v>
      </c>
      <c r="N495" t="s">
        <v>117</v>
      </c>
      <c r="O495" t="s">
        <v>86</v>
      </c>
      <c r="P495" t="s">
        <v>28</v>
      </c>
      <c r="Q495" t="s">
        <v>311</v>
      </c>
      <c r="R495">
        <v>4</v>
      </c>
      <c r="S495">
        <v>5000</v>
      </c>
      <c r="T495">
        <v>25</v>
      </c>
      <c r="U495">
        <v>15000</v>
      </c>
      <c r="V495" t="str">
        <f>IF(Table1[[#This Row],[Sales]]&lt;=10000,"Low",IF(Table1[[#This Row],[Sales]]&gt;=10000 &amp; Table1[[#This Row],[Sales]]&lt;=25000,"Medium","High"))</f>
        <v>High</v>
      </c>
      <c r="W495">
        <v>3202.31</v>
      </c>
      <c r="X495">
        <f>Table1[[#This Row],[Profit]]/Table1[[#This Row],[Sales]]</f>
        <v>0.21348733333333333</v>
      </c>
      <c r="Y495" t="s">
        <v>93</v>
      </c>
      <c r="Z495" t="s">
        <v>59</v>
      </c>
      <c r="AA495">
        <v>3</v>
      </c>
      <c r="AB495" t="s">
        <v>42</v>
      </c>
    </row>
    <row r="496" spans="1:28" x14ac:dyDescent="0.35">
      <c r="A496" t="s">
        <v>3964</v>
      </c>
      <c r="B496" s="1">
        <v>46073</v>
      </c>
      <c r="C496" s="1" t="str">
        <f>TEXT(Table1[[#This Row],[Order_Date]],"yyyy")</f>
        <v>2026</v>
      </c>
      <c r="D496" s="3">
        <f>MONTH(Table1[[#This Row],[Order_Date]])</f>
        <v>2</v>
      </c>
      <c r="E496" t="str">
        <f>TEXT(Table1[[#This Row],[Order_Date]],"mmm")</f>
        <v>Feb</v>
      </c>
      <c r="F496" s="1">
        <v>46076</v>
      </c>
      <c r="G496">
        <f>(Table1[[#This Row],[Ship_Date]]-Table1[[#This Row],[Order_Date]])</f>
        <v>3</v>
      </c>
      <c r="H496" t="s">
        <v>1280</v>
      </c>
      <c r="I496" t="s">
        <v>3965</v>
      </c>
      <c r="J496" t="s">
        <v>24</v>
      </c>
      <c r="K496">
        <v>51</v>
      </c>
      <c r="L496" t="str">
        <f>IF(Table1[[#This Row],[Age]]&lt;=20,"Teen",IF(Table1[[#This Row],[Age]]&gt;=21 &amp; Table1[[#This Row],[Age]]&lt;=50,"Adult","Senior"))</f>
        <v>Senior</v>
      </c>
      <c r="M496" t="s">
        <v>63</v>
      </c>
      <c r="N496" t="s">
        <v>64</v>
      </c>
      <c r="O496" t="s">
        <v>55</v>
      </c>
      <c r="P496" t="s">
        <v>39</v>
      </c>
      <c r="Q496" t="s">
        <v>151</v>
      </c>
      <c r="R496">
        <v>2</v>
      </c>
      <c r="S496">
        <v>900</v>
      </c>
      <c r="T496">
        <v>20</v>
      </c>
      <c r="U496">
        <v>1440</v>
      </c>
      <c r="V496" t="str">
        <f>IF(Table1[[#This Row],[Sales]]&lt;=10000,"Low",IF(Table1[[#This Row],[Sales]]&gt;=10000 &amp; Table1[[#This Row],[Sales]]&lt;=25000,"Medium","High"))</f>
        <v>Low</v>
      </c>
      <c r="W496">
        <v>500.71</v>
      </c>
      <c r="X496">
        <f>Table1[[#This Row],[Profit]]/Table1[[#This Row],[Sales]]</f>
        <v>0.34771527777777778</v>
      </c>
      <c r="Y496" t="s">
        <v>30</v>
      </c>
      <c r="Z496" t="s">
        <v>59</v>
      </c>
      <c r="AA496">
        <v>2</v>
      </c>
      <c r="AB496" t="s">
        <v>42</v>
      </c>
    </row>
    <row r="497" spans="1:28" x14ac:dyDescent="0.35">
      <c r="A497" t="s">
        <v>3994</v>
      </c>
      <c r="B497" s="1">
        <v>45696</v>
      </c>
      <c r="C497" s="1" t="str">
        <f>TEXT(Table1[[#This Row],[Order_Date]],"yyyy")</f>
        <v>2025</v>
      </c>
      <c r="D497" s="3">
        <f>MONTH(Table1[[#This Row],[Order_Date]])</f>
        <v>2</v>
      </c>
      <c r="E497" t="str">
        <f>TEXT(Table1[[#This Row],[Order_Date]],"mmm")</f>
        <v>Feb</v>
      </c>
      <c r="F497" s="1">
        <v>45703</v>
      </c>
      <c r="G497">
        <f>(Table1[[#This Row],[Ship_Date]]-Table1[[#This Row],[Order_Date]])</f>
        <v>7</v>
      </c>
      <c r="H497" t="s">
        <v>3995</v>
      </c>
      <c r="I497" t="s">
        <v>3996</v>
      </c>
      <c r="J497" t="s">
        <v>24</v>
      </c>
      <c r="K497">
        <v>51</v>
      </c>
      <c r="L497" t="str">
        <f>IF(Table1[[#This Row],[Age]]&lt;=20,"Teen",IF(Table1[[#This Row],[Age]]&gt;=21 &amp; Table1[[#This Row],[Age]]&lt;=50,"Adult","Senior"))</f>
        <v>Senior</v>
      </c>
      <c r="M497" t="s">
        <v>25</v>
      </c>
      <c r="N497" t="s">
        <v>26</v>
      </c>
      <c r="O497" t="s">
        <v>27</v>
      </c>
      <c r="P497" t="s">
        <v>28</v>
      </c>
      <c r="Q497" t="s">
        <v>103</v>
      </c>
      <c r="R497">
        <v>6</v>
      </c>
      <c r="S497">
        <v>25000</v>
      </c>
      <c r="T497">
        <v>20</v>
      </c>
      <c r="U497">
        <v>120000</v>
      </c>
      <c r="V497" t="str">
        <f>IF(Table1[[#This Row],[Sales]]&lt;=10000,"Low",IF(Table1[[#This Row],[Sales]]&gt;=10000 &amp; Table1[[#This Row],[Sales]]&lt;=25000,"Medium","High"))</f>
        <v>High</v>
      </c>
      <c r="W497">
        <v>37867.85</v>
      </c>
      <c r="X497">
        <f>Table1[[#This Row],[Profit]]/Table1[[#This Row],[Sales]]</f>
        <v>0.31556541666666665</v>
      </c>
      <c r="Y497" t="s">
        <v>30</v>
      </c>
      <c r="Z497" t="s">
        <v>41</v>
      </c>
      <c r="AA497">
        <v>5</v>
      </c>
      <c r="AB497" t="s">
        <v>42</v>
      </c>
    </row>
    <row r="498" spans="1:28" x14ac:dyDescent="0.35">
      <c r="A498" t="s">
        <v>4027</v>
      </c>
      <c r="B498" s="1">
        <v>46079</v>
      </c>
      <c r="C498" s="1" t="str">
        <f>TEXT(Table1[[#This Row],[Order_Date]],"yyyy")</f>
        <v>2026</v>
      </c>
      <c r="D498" s="3">
        <f>MONTH(Table1[[#This Row],[Order_Date]])</f>
        <v>2</v>
      </c>
      <c r="E498" t="str">
        <f>TEXT(Table1[[#This Row],[Order_Date]],"mmm")</f>
        <v>Feb</v>
      </c>
      <c r="F498" s="1">
        <v>46086</v>
      </c>
      <c r="G498">
        <f>(Table1[[#This Row],[Ship_Date]]-Table1[[#This Row],[Order_Date]])</f>
        <v>7</v>
      </c>
      <c r="H498" t="s">
        <v>4028</v>
      </c>
      <c r="I498" t="s">
        <v>4029</v>
      </c>
      <c r="J498" t="s">
        <v>52</v>
      </c>
      <c r="K498">
        <v>58</v>
      </c>
      <c r="L498" t="str">
        <f>IF(Table1[[#This Row],[Age]]&lt;=20,"Teen",IF(Table1[[#This Row],[Age]]&gt;=21 &amp; Table1[[#This Row],[Age]]&lt;=50,"Adult","Senior"))</f>
        <v>Senior</v>
      </c>
      <c r="M498" t="s">
        <v>84</v>
      </c>
      <c r="N498" t="s">
        <v>85</v>
      </c>
      <c r="O498" t="s">
        <v>86</v>
      </c>
      <c r="P498" t="s">
        <v>74</v>
      </c>
      <c r="Q498" t="s">
        <v>75</v>
      </c>
      <c r="R498">
        <v>4</v>
      </c>
      <c r="S498">
        <v>2000</v>
      </c>
      <c r="T498">
        <v>25</v>
      </c>
      <c r="U498">
        <v>6000</v>
      </c>
      <c r="V498" t="str">
        <f>IF(Table1[[#This Row],[Sales]]&lt;=10000,"Low",IF(Table1[[#This Row],[Sales]]&gt;=10000 &amp; Table1[[#This Row],[Sales]]&lt;=25000,"Medium","High"))</f>
        <v>Low</v>
      </c>
      <c r="W498">
        <v>2112.42</v>
      </c>
      <c r="X498">
        <f>Table1[[#This Row],[Profit]]/Table1[[#This Row],[Sales]]</f>
        <v>0.35206999999999999</v>
      </c>
      <c r="Y498" t="s">
        <v>30</v>
      </c>
      <c r="Z498" t="s">
        <v>59</v>
      </c>
      <c r="AA498">
        <v>1</v>
      </c>
      <c r="AB498" t="s">
        <v>42</v>
      </c>
    </row>
    <row r="499" spans="1:28" x14ac:dyDescent="0.35">
      <c r="A499" t="s">
        <v>4081</v>
      </c>
      <c r="B499" s="1">
        <v>46054</v>
      </c>
      <c r="C499" s="1" t="str">
        <f>TEXT(Table1[[#This Row],[Order_Date]],"yyyy")</f>
        <v>2026</v>
      </c>
      <c r="D499" s="3">
        <f>MONTH(Table1[[#This Row],[Order_Date]])</f>
        <v>2</v>
      </c>
      <c r="E499" t="str">
        <f>TEXT(Table1[[#This Row],[Order_Date]],"mmm")</f>
        <v>Feb</v>
      </c>
      <c r="F499" s="1">
        <v>46059</v>
      </c>
      <c r="G499">
        <f>(Table1[[#This Row],[Ship_Date]]-Table1[[#This Row],[Order_Date]])</f>
        <v>5</v>
      </c>
      <c r="H499" t="s">
        <v>4082</v>
      </c>
      <c r="I499" t="s">
        <v>4083</v>
      </c>
      <c r="J499" t="s">
        <v>52</v>
      </c>
      <c r="K499">
        <v>42</v>
      </c>
      <c r="L499" t="str">
        <f>IF(Table1[[#This Row],[Age]]&lt;=20,"Teen",IF(Table1[[#This Row],[Age]]&gt;=21 &amp; Table1[[#This Row],[Age]]&lt;=50,"Adult","Senior"))</f>
        <v>Senior</v>
      </c>
      <c r="M499" t="s">
        <v>79</v>
      </c>
      <c r="N499" t="s">
        <v>80</v>
      </c>
      <c r="O499" t="s">
        <v>38</v>
      </c>
      <c r="P499" t="s">
        <v>28</v>
      </c>
      <c r="Q499" t="s">
        <v>103</v>
      </c>
      <c r="R499">
        <v>3</v>
      </c>
      <c r="S499">
        <v>25000</v>
      </c>
      <c r="T499">
        <v>0</v>
      </c>
      <c r="U499">
        <v>75000</v>
      </c>
      <c r="V499" t="str">
        <f>IF(Table1[[#This Row],[Sales]]&lt;=10000,"Low",IF(Table1[[#This Row],[Sales]]&gt;=10000 &amp; Table1[[#This Row],[Sales]]&lt;=25000,"Medium","High"))</f>
        <v>High</v>
      </c>
      <c r="W499">
        <v>9235.01</v>
      </c>
      <c r="X499">
        <f>Table1[[#This Row],[Profit]]/Table1[[#This Row],[Sales]]</f>
        <v>0.12313346666666666</v>
      </c>
      <c r="Y499" t="s">
        <v>93</v>
      </c>
      <c r="Z499" t="s">
        <v>41</v>
      </c>
      <c r="AA499">
        <v>4</v>
      </c>
      <c r="AB499" t="s">
        <v>42</v>
      </c>
    </row>
    <row r="500" spans="1:28" x14ac:dyDescent="0.35">
      <c r="A500" t="s">
        <v>4187</v>
      </c>
      <c r="B500" s="1">
        <v>45701</v>
      </c>
      <c r="C500" s="1" t="str">
        <f>TEXT(Table1[[#This Row],[Order_Date]],"yyyy")</f>
        <v>2025</v>
      </c>
      <c r="D500" s="3">
        <f>MONTH(Table1[[#This Row],[Order_Date]])</f>
        <v>2</v>
      </c>
      <c r="E500" t="str">
        <f>TEXT(Table1[[#This Row],[Order_Date]],"mmm")</f>
        <v>Feb</v>
      </c>
      <c r="F500" s="1">
        <v>45703</v>
      </c>
      <c r="G500">
        <f>(Table1[[#This Row],[Ship_Date]]-Table1[[#This Row],[Order_Date]])</f>
        <v>2</v>
      </c>
      <c r="H500" t="s">
        <v>4188</v>
      </c>
      <c r="I500" t="s">
        <v>4189</v>
      </c>
      <c r="J500" t="s">
        <v>52</v>
      </c>
      <c r="K500">
        <v>21</v>
      </c>
      <c r="L500" t="str">
        <f>IF(Table1[[#This Row],[Age]]&lt;=20,"Teen",IF(Table1[[#This Row],[Age]]&gt;=21 &amp; Table1[[#This Row],[Age]]&lt;=50,"Adult","Senior"))</f>
        <v>Senior</v>
      </c>
      <c r="M500" t="s">
        <v>116</v>
      </c>
      <c r="N500" t="s">
        <v>117</v>
      </c>
      <c r="O500" t="s">
        <v>86</v>
      </c>
      <c r="P500" t="s">
        <v>28</v>
      </c>
      <c r="Q500" t="s">
        <v>192</v>
      </c>
      <c r="R500">
        <v>5</v>
      </c>
      <c r="S500">
        <v>7000</v>
      </c>
      <c r="T500">
        <v>10</v>
      </c>
      <c r="U500">
        <v>31500</v>
      </c>
      <c r="V500" t="str">
        <f>IF(Table1[[#This Row],[Sales]]&lt;=10000,"Low",IF(Table1[[#This Row],[Sales]]&gt;=10000 &amp; Table1[[#This Row],[Sales]]&lt;=25000,"Medium","High"))</f>
        <v>High</v>
      </c>
      <c r="W500">
        <v>11569.93</v>
      </c>
      <c r="X500">
        <f>Table1[[#This Row],[Profit]]/Table1[[#This Row],[Sales]]</f>
        <v>0.36729936507936511</v>
      </c>
      <c r="Y500" t="s">
        <v>58</v>
      </c>
      <c r="Z500" t="s">
        <v>41</v>
      </c>
      <c r="AA500">
        <v>4</v>
      </c>
      <c r="AB500" t="s">
        <v>42</v>
      </c>
    </row>
    <row r="501" spans="1:28" x14ac:dyDescent="0.35">
      <c r="A501" t="s">
        <v>4195</v>
      </c>
      <c r="B501" s="1">
        <v>45695</v>
      </c>
      <c r="C501" s="1" t="str">
        <f>TEXT(Table1[[#This Row],[Order_Date]],"yyyy")</f>
        <v>2025</v>
      </c>
      <c r="D501" s="3">
        <f>MONTH(Table1[[#This Row],[Order_Date]])</f>
        <v>2</v>
      </c>
      <c r="E501" t="str">
        <f>TEXT(Table1[[#This Row],[Order_Date]],"mmm")</f>
        <v>Feb</v>
      </c>
      <c r="F501" s="1">
        <v>45696</v>
      </c>
      <c r="G501">
        <f>(Table1[[#This Row],[Ship_Date]]-Table1[[#This Row],[Order_Date]])</f>
        <v>1</v>
      </c>
      <c r="H501" t="s">
        <v>4196</v>
      </c>
      <c r="I501" t="s">
        <v>4197</v>
      </c>
      <c r="J501" t="s">
        <v>52</v>
      </c>
      <c r="K501">
        <v>23</v>
      </c>
      <c r="L501" t="str">
        <f>IF(Table1[[#This Row],[Age]]&lt;=20,"Teen",IF(Table1[[#This Row],[Age]]&gt;=21 &amp; Table1[[#This Row],[Age]]&lt;=50,"Adult","Senior"))</f>
        <v>Senior</v>
      </c>
      <c r="M501" t="s">
        <v>73</v>
      </c>
      <c r="N501" t="s">
        <v>26</v>
      </c>
      <c r="O501" t="s">
        <v>27</v>
      </c>
      <c r="P501" t="s">
        <v>39</v>
      </c>
      <c r="Q501" t="s">
        <v>87</v>
      </c>
      <c r="R501">
        <v>2</v>
      </c>
      <c r="S501">
        <v>3200</v>
      </c>
      <c r="T501">
        <v>20</v>
      </c>
      <c r="U501">
        <v>5120</v>
      </c>
      <c r="V501" t="str">
        <f>IF(Table1[[#This Row],[Sales]]&lt;=10000,"Low",IF(Table1[[#This Row],[Sales]]&gt;=10000 &amp; Table1[[#This Row],[Sales]]&lt;=25000,"Medium","High"))</f>
        <v>Low</v>
      </c>
      <c r="W501">
        <v>570.39</v>
      </c>
      <c r="X501">
        <f>Table1[[#This Row],[Profit]]/Table1[[#This Row],[Sales]]</f>
        <v>0.111404296875</v>
      </c>
      <c r="Y501" t="s">
        <v>58</v>
      </c>
      <c r="Z501" t="s">
        <v>31</v>
      </c>
      <c r="AA501">
        <v>2</v>
      </c>
      <c r="AB501" t="s">
        <v>42</v>
      </c>
    </row>
    <row r="502" spans="1:28" x14ac:dyDescent="0.35">
      <c r="A502" t="s">
        <v>4371</v>
      </c>
      <c r="B502" s="1">
        <v>45710</v>
      </c>
      <c r="C502" s="1" t="str">
        <f>TEXT(Table1[[#This Row],[Order_Date]],"yyyy")</f>
        <v>2025</v>
      </c>
      <c r="D502" s="3">
        <f>MONTH(Table1[[#This Row],[Order_Date]])</f>
        <v>2</v>
      </c>
      <c r="E502" t="str">
        <f>TEXT(Table1[[#This Row],[Order_Date]],"mmm")</f>
        <v>Feb</v>
      </c>
      <c r="F502" s="1">
        <v>45713</v>
      </c>
      <c r="G502">
        <f>(Table1[[#This Row],[Ship_Date]]-Table1[[#This Row],[Order_Date]])</f>
        <v>3</v>
      </c>
      <c r="H502" t="s">
        <v>4372</v>
      </c>
      <c r="I502" t="s">
        <v>4373</v>
      </c>
      <c r="J502" t="s">
        <v>52</v>
      </c>
      <c r="K502">
        <v>36</v>
      </c>
      <c r="L502" t="str">
        <f>IF(Table1[[#This Row],[Age]]&lt;=20,"Teen",IF(Table1[[#This Row],[Age]]&gt;=21 &amp; Table1[[#This Row],[Age]]&lt;=50,"Adult","Senior"))</f>
        <v>Senior</v>
      </c>
      <c r="M502" t="s">
        <v>63</v>
      </c>
      <c r="N502" t="s">
        <v>64</v>
      </c>
      <c r="O502" t="s">
        <v>55</v>
      </c>
      <c r="P502" t="s">
        <v>56</v>
      </c>
      <c r="Q502" t="s">
        <v>125</v>
      </c>
      <c r="R502">
        <v>3</v>
      </c>
      <c r="S502">
        <v>450</v>
      </c>
      <c r="T502">
        <v>5</v>
      </c>
      <c r="U502">
        <v>1282.5</v>
      </c>
      <c r="V502" t="str">
        <f>IF(Table1[[#This Row],[Sales]]&lt;=10000,"Low",IF(Table1[[#This Row],[Sales]]&gt;=10000 &amp; Table1[[#This Row],[Sales]]&lt;=25000,"Medium","High"))</f>
        <v>Low</v>
      </c>
      <c r="W502">
        <v>197.6</v>
      </c>
      <c r="X502">
        <f>Table1[[#This Row],[Profit]]/Table1[[#This Row],[Sales]]</f>
        <v>0.15407407407407406</v>
      </c>
      <c r="Y502" t="s">
        <v>93</v>
      </c>
      <c r="Z502" t="s">
        <v>31</v>
      </c>
      <c r="AA502">
        <v>1</v>
      </c>
      <c r="AB502" t="s">
        <v>42</v>
      </c>
    </row>
    <row r="503" spans="1:28" x14ac:dyDescent="0.35">
      <c r="A503" t="s">
        <v>4391</v>
      </c>
      <c r="B503" s="1">
        <v>46069</v>
      </c>
      <c r="C503" s="1" t="str">
        <f>TEXT(Table1[[#This Row],[Order_Date]],"yyyy")</f>
        <v>2026</v>
      </c>
      <c r="D503" s="3">
        <f>MONTH(Table1[[#This Row],[Order_Date]])</f>
        <v>2</v>
      </c>
      <c r="E503" t="str">
        <f>TEXT(Table1[[#This Row],[Order_Date]],"mmm")</f>
        <v>Feb</v>
      </c>
      <c r="F503" s="1">
        <v>46075</v>
      </c>
      <c r="G503">
        <f>(Table1[[#This Row],[Ship_Date]]-Table1[[#This Row],[Order_Date]])</f>
        <v>6</v>
      </c>
      <c r="H503" t="s">
        <v>4392</v>
      </c>
      <c r="I503" t="s">
        <v>4393</v>
      </c>
      <c r="J503" t="s">
        <v>24</v>
      </c>
      <c r="K503">
        <v>59</v>
      </c>
      <c r="L503" t="str">
        <f>IF(Table1[[#This Row],[Age]]&lt;=20,"Teen",IF(Table1[[#This Row],[Age]]&gt;=21 &amp; Table1[[#This Row],[Age]]&lt;=50,"Adult","Senior"))</f>
        <v>Senior</v>
      </c>
      <c r="M503" t="s">
        <v>91</v>
      </c>
      <c r="N503" t="s">
        <v>92</v>
      </c>
      <c r="O503" t="s">
        <v>55</v>
      </c>
      <c r="P503" t="s">
        <v>74</v>
      </c>
      <c r="Q503" t="s">
        <v>196</v>
      </c>
      <c r="R503">
        <v>8</v>
      </c>
      <c r="S503">
        <v>25000</v>
      </c>
      <c r="T503">
        <v>20</v>
      </c>
      <c r="U503">
        <v>160000</v>
      </c>
      <c r="V503" t="str">
        <f>IF(Table1[[#This Row],[Sales]]&lt;=10000,"Low",IF(Table1[[#This Row],[Sales]]&gt;=10000 &amp; Table1[[#This Row],[Sales]]&lt;=25000,"Medium","High"))</f>
        <v>High</v>
      </c>
      <c r="W503">
        <v>43300.43</v>
      </c>
      <c r="X503">
        <f>Table1[[#This Row],[Profit]]/Table1[[#This Row],[Sales]]</f>
        <v>0.27062768749999999</v>
      </c>
      <c r="Y503" t="s">
        <v>58</v>
      </c>
      <c r="Z503" t="s">
        <v>59</v>
      </c>
      <c r="AA503">
        <v>3</v>
      </c>
      <c r="AB503" t="s">
        <v>42</v>
      </c>
    </row>
    <row r="504" spans="1:28" x14ac:dyDescent="0.35">
      <c r="A504" t="s">
        <v>4402</v>
      </c>
      <c r="B504" s="1">
        <v>46067</v>
      </c>
      <c r="C504" s="1" t="str">
        <f>TEXT(Table1[[#This Row],[Order_Date]],"yyyy")</f>
        <v>2026</v>
      </c>
      <c r="D504" s="3">
        <f>MONTH(Table1[[#This Row],[Order_Date]])</f>
        <v>2</v>
      </c>
      <c r="E504" t="str">
        <f>TEXT(Table1[[#This Row],[Order_Date]],"mmm")</f>
        <v>Feb</v>
      </c>
      <c r="F504" s="1">
        <v>46068</v>
      </c>
      <c r="G504">
        <f>(Table1[[#This Row],[Ship_Date]]-Table1[[#This Row],[Order_Date]])</f>
        <v>1</v>
      </c>
      <c r="H504" t="s">
        <v>4403</v>
      </c>
      <c r="I504" t="s">
        <v>4404</v>
      </c>
      <c r="J504" t="s">
        <v>24</v>
      </c>
      <c r="K504">
        <v>43</v>
      </c>
      <c r="L504" t="str">
        <f>IF(Table1[[#This Row],[Age]]&lt;=20,"Teen",IF(Table1[[#This Row],[Age]]&gt;=21 &amp; Table1[[#This Row],[Age]]&lt;=50,"Adult","Senior"))</f>
        <v>Senior</v>
      </c>
      <c r="M504" t="s">
        <v>84</v>
      </c>
      <c r="N504" t="s">
        <v>85</v>
      </c>
      <c r="O504" t="s">
        <v>86</v>
      </c>
      <c r="P504" t="s">
        <v>39</v>
      </c>
      <c r="Q504" t="s">
        <v>253</v>
      </c>
      <c r="R504">
        <v>3</v>
      </c>
      <c r="S504">
        <v>1200</v>
      </c>
      <c r="T504">
        <v>20</v>
      </c>
      <c r="U504">
        <v>2880</v>
      </c>
      <c r="V504" t="str">
        <f>IF(Table1[[#This Row],[Sales]]&lt;=10000,"Low",IF(Table1[[#This Row],[Sales]]&gt;=10000 &amp; Table1[[#This Row],[Sales]]&lt;=25000,"Medium","High"))</f>
        <v>Low</v>
      </c>
      <c r="W504">
        <v>422.13</v>
      </c>
      <c r="X504">
        <f>Table1[[#This Row],[Profit]]/Table1[[#This Row],[Sales]]</f>
        <v>0.14657291666666666</v>
      </c>
      <c r="Y504" t="s">
        <v>58</v>
      </c>
      <c r="Z504" t="s">
        <v>31</v>
      </c>
      <c r="AA504">
        <v>1</v>
      </c>
      <c r="AB504" t="s">
        <v>42</v>
      </c>
    </row>
    <row r="505" spans="1:28" x14ac:dyDescent="0.35">
      <c r="A505" t="s">
        <v>4529</v>
      </c>
      <c r="B505" s="1">
        <v>46080</v>
      </c>
      <c r="C505" s="1" t="str">
        <f>TEXT(Table1[[#This Row],[Order_Date]],"yyyy")</f>
        <v>2026</v>
      </c>
      <c r="D505" s="3">
        <f>MONTH(Table1[[#This Row],[Order_Date]])</f>
        <v>2</v>
      </c>
      <c r="E505" t="str">
        <f>TEXT(Table1[[#This Row],[Order_Date]],"mmm")</f>
        <v>Feb</v>
      </c>
      <c r="F505" s="1">
        <v>46082</v>
      </c>
      <c r="G505">
        <f>(Table1[[#This Row],[Ship_Date]]-Table1[[#This Row],[Order_Date]])</f>
        <v>2</v>
      </c>
      <c r="H505" t="s">
        <v>4530</v>
      </c>
      <c r="I505" t="s">
        <v>4531</v>
      </c>
      <c r="J505" t="s">
        <v>24</v>
      </c>
      <c r="K505">
        <v>22</v>
      </c>
      <c r="L505" t="str">
        <f>IF(Table1[[#This Row],[Age]]&lt;=20,"Teen",IF(Table1[[#This Row],[Age]]&gt;=21 &amp; Table1[[#This Row],[Age]]&lt;=50,"Adult","Senior"))</f>
        <v>Senior</v>
      </c>
      <c r="M505" t="s">
        <v>79</v>
      </c>
      <c r="N505" t="s">
        <v>80</v>
      </c>
      <c r="O505" t="s">
        <v>38</v>
      </c>
      <c r="P505" t="s">
        <v>28</v>
      </c>
      <c r="Q505" t="s">
        <v>311</v>
      </c>
      <c r="R505">
        <v>6</v>
      </c>
      <c r="S505">
        <v>5000</v>
      </c>
      <c r="T505">
        <v>10</v>
      </c>
      <c r="U505">
        <v>27000</v>
      </c>
      <c r="V505" t="str">
        <f>IF(Table1[[#This Row],[Sales]]&lt;=10000,"Low",IF(Table1[[#This Row],[Sales]]&gt;=10000 &amp; Table1[[#This Row],[Sales]]&lt;=25000,"Medium","High"))</f>
        <v>High</v>
      </c>
      <c r="W505">
        <v>10921.43</v>
      </c>
      <c r="X505">
        <f>Table1[[#This Row],[Profit]]/Table1[[#This Row],[Sales]]</f>
        <v>0.40449740740740742</v>
      </c>
      <c r="Y505" t="s">
        <v>93</v>
      </c>
      <c r="Z505" t="s">
        <v>59</v>
      </c>
      <c r="AA505">
        <v>4</v>
      </c>
      <c r="AB505" t="s">
        <v>42</v>
      </c>
    </row>
    <row r="506" spans="1:28" x14ac:dyDescent="0.35">
      <c r="A506" t="s">
        <v>4535</v>
      </c>
      <c r="B506" s="1">
        <v>46055</v>
      </c>
      <c r="C506" s="1" t="str">
        <f>TEXT(Table1[[#This Row],[Order_Date]],"yyyy")</f>
        <v>2026</v>
      </c>
      <c r="D506" s="3">
        <f>MONTH(Table1[[#This Row],[Order_Date]])</f>
        <v>2</v>
      </c>
      <c r="E506" t="str">
        <f>TEXT(Table1[[#This Row],[Order_Date]],"mmm")</f>
        <v>Feb</v>
      </c>
      <c r="F506" s="1">
        <v>46056</v>
      </c>
      <c r="G506">
        <f>(Table1[[#This Row],[Ship_Date]]-Table1[[#This Row],[Order_Date]])</f>
        <v>1</v>
      </c>
      <c r="H506" t="s">
        <v>4536</v>
      </c>
      <c r="I506" t="s">
        <v>4537</v>
      </c>
      <c r="J506" t="s">
        <v>24</v>
      </c>
      <c r="K506">
        <v>59</v>
      </c>
      <c r="L506" t="str">
        <f>IF(Table1[[#This Row],[Age]]&lt;=20,"Teen",IF(Table1[[#This Row],[Age]]&gt;=21 &amp; Table1[[#This Row],[Age]]&lt;=50,"Adult","Senior"))</f>
        <v>Senior</v>
      </c>
      <c r="M506" t="s">
        <v>46</v>
      </c>
      <c r="N506" t="s">
        <v>46</v>
      </c>
      <c r="O506" t="s">
        <v>38</v>
      </c>
      <c r="P506" t="s">
        <v>74</v>
      </c>
      <c r="Q506" t="s">
        <v>75</v>
      </c>
      <c r="R506">
        <v>4</v>
      </c>
      <c r="S506">
        <v>2000</v>
      </c>
      <c r="T506">
        <v>0</v>
      </c>
      <c r="U506">
        <v>8000</v>
      </c>
      <c r="V506" t="str">
        <f>IF(Table1[[#This Row],[Sales]]&lt;=10000,"Low",IF(Table1[[#This Row],[Sales]]&gt;=10000 &amp; Table1[[#This Row],[Sales]]&lt;=25000,"Medium","High"))</f>
        <v>Low</v>
      </c>
      <c r="W506">
        <v>1815.82</v>
      </c>
      <c r="X506">
        <f>Table1[[#This Row],[Profit]]/Table1[[#This Row],[Sales]]</f>
        <v>0.2269775</v>
      </c>
      <c r="Y506" t="s">
        <v>30</v>
      </c>
      <c r="Z506" t="s">
        <v>41</v>
      </c>
      <c r="AA506">
        <v>5</v>
      </c>
      <c r="AB506" t="s">
        <v>42</v>
      </c>
    </row>
    <row r="507" spans="1:28" x14ac:dyDescent="0.35">
      <c r="A507" t="s">
        <v>4547</v>
      </c>
      <c r="B507" s="1">
        <v>45691</v>
      </c>
      <c r="C507" s="1" t="str">
        <f>TEXT(Table1[[#This Row],[Order_Date]],"yyyy")</f>
        <v>2025</v>
      </c>
      <c r="D507" s="3">
        <f>MONTH(Table1[[#This Row],[Order_Date]])</f>
        <v>2</v>
      </c>
      <c r="E507" t="str">
        <f>TEXT(Table1[[#This Row],[Order_Date]],"mmm")</f>
        <v>Feb</v>
      </c>
      <c r="F507" s="1">
        <v>45695</v>
      </c>
      <c r="G507">
        <f>(Table1[[#This Row],[Ship_Date]]-Table1[[#This Row],[Order_Date]])</f>
        <v>4</v>
      </c>
      <c r="H507" t="s">
        <v>4548</v>
      </c>
      <c r="I507" t="s">
        <v>4549</v>
      </c>
      <c r="J507" t="s">
        <v>52</v>
      </c>
      <c r="K507">
        <v>51</v>
      </c>
      <c r="L507" t="str">
        <f>IF(Table1[[#This Row],[Age]]&lt;=20,"Teen",IF(Table1[[#This Row],[Age]]&gt;=21 &amp; Table1[[#This Row],[Age]]&lt;=50,"Adult","Senior"))</f>
        <v>Senior</v>
      </c>
      <c r="M507" t="s">
        <v>84</v>
      </c>
      <c r="N507" t="s">
        <v>85</v>
      </c>
      <c r="O507" t="s">
        <v>86</v>
      </c>
      <c r="P507" t="s">
        <v>74</v>
      </c>
      <c r="Q507" t="s">
        <v>75</v>
      </c>
      <c r="R507">
        <v>8</v>
      </c>
      <c r="S507">
        <v>2000</v>
      </c>
      <c r="T507">
        <v>15</v>
      </c>
      <c r="U507">
        <v>13600</v>
      </c>
      <c r="V507" t="str">
        <f>IF(Table1[[#This Row],[Sales]]&lt;=10000,"Low",IF(Table1[[#This Row],[Sales]]&gt;=10000 &amp; Table1[[#This Row],[Sales]]&lt;=25000,"Medium","High"))</f>
        <v>High</v>
      </c>
      <c r="W507">
        <v>1883.94</v>
      </c>
      <c r="X507">
        <f>Table1[[#This Row],[Profit]]/Table1[[#This Row],[Sales]]</f>
        <v>0.13852500000000001</v>
      </c>
      <c r="Y507" t="s">
        <v>30</v>
      </c>
      <c r="Z507" t="s">
        <v>31</v>
      </c>
      <c r="AA507">
        <v>5</v>
      </c>
      <c r="AB507" t="s">
        <v>42</v>
      </c>
    </row>
    <row r="508" spans="1:28" x14ac:dyDescent="0.35">
      <c r="A508" t="s">
        <v>4550</v>
      </c>
      <c r="B508" s="1">
        <v>45691</v>
      </c>
      <c r="C508" s="1" t="str">
        <f>TEXT(Table1[[#This Row],[Order_Date]],"yyyy")</f>
        <v>2025</v>
      </c>
      <c r="D508" s="3">
        <f>MONTH(Table1[[#This Row],[Order_Date]])</f>
        <v>2</v>
      </c>
      <c r="E508" t="str">
        <f>TEXT(Table1[[#This Row],[Order_Date]],"mmm")</f>
        <v>Feb</v>
      </c>
      <c r="F508" s="1">
        <v>45692</v>
      </c>
      <c r="G508">
        <f>(Table1[[#This Row],[Ship_Date]]-Table1[[#This Row],[Order_Date]])</f>
        <v>1</v>
      </c>
      <c r="H508" t="s">
        <v>4551</v>
      </c>
      <c r="I508" t="s">
        <v>4552</v>
      </c>
      <c r="J508" t="s">
        <v>24</v>
      </c>
      <c r="K508">
        <v>32</v>
      </c>
      <c r="L508" t="str">
        <f>IF(Table1[[#This Row],[Age]]&lt;=20,"Teen",IF(Table1[[#This Row],[Age]]&gt;=21 &amp; Table1[[#This Row],[Age]]&lt;=50,"Adult","Senior"))</f>
        <v>Senior</v>
      </c>
      <c r="M508" t="s">
        <v>53</v>
      </c>
      <c r="N508" t="s">
        <v>54</v>
      </c>
      <c r="O508" t="s">
        <v>55</v>
      </c>
      <c r="P508" t="s">
        <v>39</v>
      </c>
      <c r="Q508" t="s">
        <v>40</v>
      </c>
      <c r="R508">
        <v>3</v>
      </c>
      <c r="S508">
        <v>2500</v>
      </c>
      <c r="T508">
        <v>5</v>
      </c>
      <c r="U508">
        <v>7125</v>
      </c>
      <c r="V508" t="str">
        <f>IF(Table1[[#This Row],[Sales]]&lt;=10000,"Low",IF(Table1[[#This Row],[Sales]]&gt;=10000 &amp; Table1[[#This Row],[Sales]]&lt;=25000,"Medium","High"))</f>
        <v>Low</v>
      </c>
      <c r="W508">
        <v>2130.3200000000002</v>
      </c>
      <c r="X508">
        <f>Table1[[#This Row],[Profit]]/Table1[[#This Row],[Sales]]</f>
        <v>0.29899228070175443</v>
      </c>
      <c r="Y508" t="s">
        <v>58</v>
      </c>
      <c r="Z508" t="s">
        <v>41</v>
      </c>
      <c r="AA508">
        <v>2</v>
      </c>
      <c r="AB508" t="s">
        <v>32</v>
      </c>
    </row>
    <row r="509" spans="1:28" x14ac:dyDescent="0.35">
      <c r="A509" t="s">
        <v>4596</v>
      </c>
      <c r="B509" s="1">
        <v>45710</v>
      </c>
      <c r="C509" s="1" t="str">
        <f>TEXT(Table1[[#This Row],[Order_Date]],"yyyy")</f>
        <v>2025</v>
      </c>
      <c r="D509" s="3">
        <f>MONTH(Table1[[#This Row],[Order_Date]])</f>
        <v>2</v>
      </c>
      <c r="E509" t="str">
        <f>TEXT(Table1[[#This Row],[Order_Date]],"mmm")</f>
        <v>Feb</v>
      </c>
      <c r="F509" s="1">
        <v>45712</v>
      </c>
      <c r="G509">
        <f>(Table1[[#This Row],[Ship_Date]]-Table1[[#This Row],[Order_Date]])</f>
        <v>2</v>
      </c>
      <c r="H509" t="s">
        <v>4597</v>
      </c>
      <c r="I509" t="s">
        <v>4598</v>
      </c>
      <c r="J509" t="s">
        <v>52</v>
      </c>
      <c r="K509">
        <v>18</v>
      </c>
      <c r="L509" t="str">
        <f>IF(Table1[[#This Row],[Age]]&lt;=20,"Teen",IF(Table1[[#This Row],[Age]]&gt;=21 &amp; Table1[[#This Row],[Age]]&lt;=50,"Adult","Senior"))</f>
        <v>Teen</v>
      </c>
      <c r="M509" t="s">
        <v>25</v>
      </c>
      <c r="N509" t="s">
        <v>26</v>
      </c>
      <c r="O509" t="s">
        <v>27</v>
      </c>
      <c r="P509" t="s">
        <v>39</v>
      </c>
      <c r="Q509" t="s">
        <v>87</v>
      </c>
      <c r="R509">
        <v>3</v>
      </c>
      <c r="S509">
        <v>3200</v>
      </c>
      <c r="T509">
        <v>15</v>
      </c>
      <c r="U509">
        <v>8160</v>
      </c>
      <c r="V509" t="str">
        <f>IF(Table1[[#This Row],[Sales]]&lt;=10000,"Low",IF(Table1[[#This Row],[Sales]]&gt;=10000 &amp; Table1[[#This Row],[Sales]]&lt;=25000,"Medium","High"))</f>
        <v>Low</v>
      </c>
      <c r="W509">
        <v>3130.01</v>
      </c>
      <c r="X509">
        <f>Table1[[#This Row],[Profit]]/Table1[[#This Row],[Sales]]</f>
        <v>0.38357965686274514</v>
      </c>
      <c r="Y509" t="s">
        <v>30</v>
      </c>
      <c r="Z509" t="s">
        <v>31</v>
      </c>
      <c r="AA509">
        <v>2</v>
      </c>
      <c r="AB509" t="s">
        <v>42</v>
      </c>
    </row>
    <row r="510" spans="1:28" x14ac:dyDescent="0.35">
      <c r="A510" t="s">
        <v>4604</v>
      </c>
      <c r="B510" s="1">
        <v>46056</v>
      </c>
      <c r="C510" s="1" t="str">
        <f>TEXT(Table1[[#This Row],[Order_Date]],"yyyy")</f>
        <v>2026</v>
      </c>
      <c r="D510" s="3">
        <f>MONTH(Table1[[#This Row],[Order_Date]])</f>
        <v>2</v>
      </c>
      <c r="E510" t="str">
        <f>TEXT(Table1[[#This Row],[Order_Date]],"mmm")</f>
        <v>Feb</v>
      </c>
      <c r="F510" s="1">
        <v>46059</v>
      </c>
      <c r="G510">
        <f>(Table1[[#This Row],[Ship_Date]]-Table1[[#This Row],[Order_Date]])</f>
        <v>3</v>
      </c>
      <c r="H510" t="s">
        <v>4605</v>
      </c>
      <c r="I510" t="s">
        <v>4606</v>
      </c>
      <c r="J510" t="s">
        <v>52</v>
      </c>
      <c r="K510">
        <v>34</v>
      </c>
      <c r="L510" t="str">
        <f>IF(Table1[[#This Row],[Age]]&lt;=20,"Teen",IF(Table1[[#This Row],[Age]]&gt;=21 &amp; Table1[[#This Row],[Age]]&lt;=50,"Adult","Senior"))</f>
        <v>Senior</v>
      </c>
      <c r="M510" t="s">
        <v>73</v>
      </c>
      <c r="N510" t="s">
        <v>26</v>
      </c>
      <c r="O510" t="s">
        <v>27</v>
      </c>
      <c r="P510" t="s">
        <v>28</v>
      </c>
      <c r="Q510" t="s">
        <v>103</v>
      </c>
      <c r="R510">
        <v>6</v>
      </c>
      <c r="S510">
        <v>25000</v>
      </c>
      <c r="T510">
        <v>5</v>
      </c>
      <c r="U510">
        <v>142500</v>
      </c>
      <c r="V510" t="str">
        <f>IF(Table1[[#This Row],[Sales]]&lt;=10000,"Low",IF(Table1[[#This Row],[Sales]]&gt;=10000 &amp; Table1[[#This Row],[Sales]]&lt;=25000,"Medium","High"))</f>
        <v>High</v>
      </c>
      <c r="W510">
        <v>19867.84</v>
      </c>
      <c r="X510">
        <f>Table1[[#This Row],[Profit]]/Table1[[#This Row],[Sales]]</f>
        <v>0.13942343859649123</v>
      </c>
      <c r="Y510" t="s">
        <v>93</v>
      </c>
      <c r="Z510" t="s">
        <v>59</v>
      </c>
      <c r="AA510">
        <v>3</v>
      </c>
      <c r="AB510" t="s">
        <v>42</v>
      </c>
    </row>
    <row r="511" spans="1:28" x14ac:dyDescent="0.35">
      <c r="A511" t="s">
        <v>4622</v>
      </c>
      <c r="B511" s="1">
        <v>45710</v>
      </c>
      <c r="C511" s="1" t="str">
        <f>TEXT(Table1[[#This Row],[Order_Date]],"yyyy")</f>
        <v>2025</v>
      </c>
      <c r="D511" s="3">
        <f>MONTH(Table1[[#This Row],[Order_Date]])</f>
        <v>2</v>
      </c>
      <c r="E511" t="str">
        <f>TEXT(Table1[[#This Row],[Order_Date]],"mmm")</f>
        <v>Feb</v>
      </c>
      <c r="F511" s="1">
        <v>45717</v>
      </c>
      <c r="G511">
        <f>(Table1[[#This Row],[Ship_Date]]-Table1[[#This Row],[Order_Date]])</f>
        <v>7</v>
      </c>
      <c r="H511" t="s">
        <v>4623</v>
      </c>
      <c r="I511" t="s">
        <v>4624</v>
      </c>
      <c r="J511" t="s">
        <v>24</v>
      </c>
      <c r="K511">
        <v>38</v>
      </c>
      <c r="L511" t="str">
        <f>IF(Table1[[#This Row],[Age]]&lt;=20,"Teen",IF(Table1[[#This Row],[Age]]&gt;=21 &amp; Table1[[#This Row],[Age]]&lt;=50,"Adult","Senior"))</f>
        <v>Senior</v>
      </c>
      <c r="M511" t="s">
        <v>101</v>
      </c>
      <c r="N511" t="s">
        <v>102</v>
      </c>
      <c r="O511" t="s">
        <v>27</v>
      </c>
      <c r="P511" t="s">
        <v>39</v>
      </c>
      <c r="Q511" t="s">
        <v>87</v>
      </c>
      <c r="R511">
        <v>7</v>
      </c>
      <c r="S511">
        <v>3200</v>
      </c>
      <c r="T511">
        <v>10</v>
      </c>
      <c r="U511">
        <v>20160</v>
      </c>
      <c r="V511" t="str">
        <f>IF(Table1[[#This Row],[Sales]]&lt;=10000,"Low",IF(Table1[[#This Row],[Sales]]&gt;=10000 &amp; Table1[[#This Row],[Sales]]&lt;=25000,"Medium","High"))</f>
        <v>High</v>
      </c>
      <c r="W511">
        <v>3115.05</v>
      </c>
      <c r="X511">
        <f>Table1[[#This Row],[Profit]]/Table1[[#This Row],[Sales]]</f>
        <v>0.15451636904761906</v>
      </c>
      <c r="Y511" t="s">
        <v>93</v>
      </c>
      <c r="Z511" t="s">
        <v>31</v>
      </c>
      <c r="AA511">
        <v>2</v>
      </c>
      <c r="AB511" t="s">
        <v>42</v>
      </c>
    </row>
    <row r="512" spans="1:28" x14ac:dyDescent="0.35">
      <c r="A512" t="s">
        <v>4625</v>
      </c>
      <c r="B512" s="1">
        <v>46077</v>
      </c>
      <c r="C512" s="1" t="str">
        <f>TEXT(Table1[[#This Row],[Order_Date]],"yyyy")</f>
        <v>2026</v>
      </c>
      <c r="D512" s="3">
        <f>MONTH(Table1[[#This Row],[Order_Date]])</f>
        <v>2</v>
      </c>
      <c r="E512" t="str">
        <f>TEXT(Table1[[#This Row],[Order_Date]],"mmm")</f>
        <v>Feb</v>
      </c>
      <c r="F512" s="1">
        <v>46081</v>
      </c>
      <c r="G512">
        <f>(Table1[[#This Row],[Ship_Date]]-Table1[[#This Row],[Order_Date]])</f>
        <v>4</v>
      </c>
      <c r="H512" t="s">
        <v>4626</v>
      </c>
      <c r="I512" t="s">
        <v>4627</v>
      </c>
      <c r="J512" t="s">
        <v>24</v>
      </c>
      <c r="K512">
        <v>33</v>
      </c>
      <c r="L512" t="str">
        <f>IF(Table1[[#This Row],[Age]]&lt;=20,"Teen",IF(Table1[[#This Row],[Age]]&gt;=21 &amp; Table1[[#This Row],[Age]]&lt;=50,"Adult","Senior"))</f>
        <v>Senior</v>
      </c>
      <c r="M512" t="s">
        <v>101</v>
      </c>
      <c r="N512" t="s">
        <v>102</v>
      </c>
      <c r="O512" t="s">
        <v>27</v>
      </c>
      <c r="P512" t="s">
        <v>39</v>
      </c>
      <c r="Q512" t="s">
        <v>40</v>
      </c>
      <c r="R512">
        <v>5</v>
      </c>
      <c r="S512">
        <v>2500</v>
      </c>
      <c r="T512">
        <v>5</v>
      </c>
      <c r="U512">
        <v>11875</v>
      </c>
      <c r="V512" t="str">
        <f>IF(Table1[[#This Row],[Sales]]&lt;=10000,"Low",IF(Table1[[#This Row],[Sales]]&gt;=10000 &amp; Table1[[#This Row],[Sales]]&lt;=25000,"Medium","High"))</f>
        <v>High</v>
      </c>
      <c r="W512">
        <v>3744.4</v>
      </c>
      <c r="X512">
        <f>Table1[[#This Row],[Profit]]/Table1[[#This Row],[Sales]]</f>
        <v>0.31531789473684213</v>
      </c>
      <c r="Y512" t="s">
        <v>58</v>
      </c>
      <c r="Z512" t="s">
        <v>59</v>
      </c>
      <c r="AA512">
        <v>3</v>
      </c>
      <c r="AB512" t="s">
        <v>32</v>
      </c>
    </row>
    <row r="513" spans="1:28" x14ac:dyDescent="0.35">
      <c r="A513" t="s">
        <v>4628</v>
      </c>
      <c r="B513" s="1">
        <v>46069</v>
      </c>
      <c r="C513" s="1" t="str">
        <f>TEXT(Table1[[#This Row],[Order_Date]],"yyyy")</f>
        <v>2026</v>
      </c>
      <c r="D513" s="3">
        <f>MONTH(Table1[[#This Row],[Order_Date]])</f>
        <v>2</v>
      </c>
      <c r="E513" t="str">
        <f>TEXT(Table1[[#This Row],[Order_Date]],"mmm")</f>
        <v>Feb</v>
      </c>
      <c r="F513" s="1">
        <v>46075</v>
      </c>
      <c r="G513">
        <f>(Table1[[#This Row],[Ship_Date]]-Table1[[#This Row],[Order_Date]])</f>
        <v>6</v>
      </c>
      <c r="H513" t="s">
        <v>606</v>
      </c>
      <c r="I513" t="s">
        <v>4629</v>
      </c>
      <c r="J513" t="s">
        <v>24</v>
      </c>
      <c r="K513">
        <v>33</v>
      </c>
      <c r="L513" t="str">
        <f>IF(Table1[[#This Row],[Age]]&lt;=20,"Teen",IF(Table1[[#This Row],[Age]]&gt;=21 &amp; Table1[[#This Row],[Age]]&lt;=50,"Adult","Senior"))</f>
        <v>Senior</v>
      </c>
      <c r="M513" t="s">
        <v>84</v>
      </c>
      <c r="N513" t="s">
        <v>85</v>
      </c>
      <c r="O513" t="s">
        <v>86</v>
      </c>
      <c r="P513" t="s">
        <v>56</v>
      </c>
      <c r="Q513" t="s">
        <v>168</v>
      </c>
      <c r="R513">
        <v>5</v>
      </c>
      <c r="S513">
        <v>1200</v>
      </c>
      <c r="T513">
        <v>10</v>
      </c>
      <c r="U513">
        <v>5400</v>
      </c>
      <c r="V513" t="str">
        <f>IF(Table1[[#This Row],[Sales]]&lt;=10000,"Low",IF(Table1[[#This Row],[Sales]]&gt;=10000 &amp; Table1[[#This Row],[Sales]]&lt;=25000,"Medium","High"))</f>
        <v>Low</v>
      </c>
      <c r="W513">
        <v>755.21</v>
      </c>
      <c r="X513">
        <f>Table1[[#This Row],[Profit]]/Table1[[#This Row],[Sales]]</f>
        <v>0.1398537037037037</v>
      </c>
      <c r="Y513" t="s">
        <v>93</v>
      </c>
      <c r="Z513" t="s">
        <v>59</v>
      </c>
      <c r="AA513">
        <v>2</v>
      </c>
      <c r="AB513" t="s">
        <v>42</v>
      </c>
    </row>
    <row r="514" spans="1:28" x14ac:dyDescent="0.35">
      <c r="A514" t="s">
        <v>4633</v>
      </c>
      <c r="B514" s="1">
        <v>45698</v>
      </c>
      <c r="C514" s="1" t="str">
        <f>TEXT(Table1[[#This Row],[Order_Date]],"yyyy")</f>
        <v>2025</v>
      </c>
      <c r="D514" s="3">
        <f>MONTH(Table1[[#This Row],[Order_Date]])</f>
        <v>2</v>
      </c>
      <c r="E514" t="str">
        <f>TEXT(Table1[[#This Row],[Order_Date]],"mmm")</f>
        <v>Feb</v>
      </c>
      <c r="F514" s="1">
        <v>45700</v>
      </c>
      <c r="G514">
        <f>(Table1[[#This Row],[Ship_Date]]-Table1[[#This Row],[Order_Date]])</f>
        <v>2</v>
      </c>
      <c r="H514" t="s">
        <v>4634</v>
      </c>
      <c r="I514" t="s">
        <v>4635</v>
      </c>
      <c r="J514" t="s">
        <v>24</v>
      </c>
      <c r="K514">
        <v>23</v>
      </c>
      <c r="L514" t="str">
        <f>IF(Table1[[#This Row],[Age]]&lt;=20,"Teen",IF(Table1[[#This Row],[Age]]&gt;=21 &amp; Table1[[#This Row],[Age]]&lt;=50,"Adult","Senior"))</f>
        <v>Senior</v>
      </c>
      <c r="M514" t="s">
        <v>101</v>
      </c>
      <c r="N514" t="s">
        <v>102</v>
      </c>
      <c r="O514" t="s">
        <v>27</v>
      </c>
      <c r="P514" t="s">
        <v>39</v>
      </c>
      <c r="Q514" t="s">
        <v>87</v>
      </c>
      <c r="R514">
        <v>2</v>
      </c>
      <c r="S514">
        <v>3200</v>
      </c>
      <c r="T514">
        <v>20</v>
      </c>
      <c r="U514">
        <v>5120</v>
      </c>
      <c r="V514" t="str">
        <f>IF(Table1[[#This Row],[Sales]]&lt;=10000,"Low",IF(Table1[[#This Row],[Sales]]&gt;=10000 &amp; Table1[[#This Row],[Sales]]&lt;=25000,"Medium","High"))</f>
        <v>Low</v>
      </c>
      <c r="W514">
        <v>1800.71</v>
      </c>
      <c r="X514">
        <f>Table1[[#This Row],[Profit]]/Table1[[#This Row],[Sales]]</f>
        <v>0.351701171875</v>
      </c>
      <c r="Y514" t="s">
        <v>58</v>
      </c>
      <c r="Z514" t="s">
        <v>59</v>
      </c>
      <c r="AA514">
        <v>2</v>
      </c>
      <c r="AB514" t="s">
        <v>42</v>
      </c>
    </row>
    <row r="515" spans="1:28" x14ac:dyDescent="0.35">
      <c r="A515" t="s">
        <v>4677</v>
      </c>
      <c r="B515" s="1">
        <v>46077</v>
      </c>
      <c r="C515" s="1" t="str">
        <f>TEXT(Table1[[#This Row],[Order_Date]],"yyyy")</f>
        <v>2026</v>
      </c>
      <c r="D515" s="3">
        <f>MONTH(Table1[[#This Row],[Order_Date]])</f>
        <v>2</v>
      </c>
      <c r="E515" t="str">
        <f>TEXT(Table1[[#This Row],[Order_Date]],"mmm")</f>
        <v>Feb</v>
      </c>
      <c r="F515" s="1">
        <v>46080</v>
      </c>
      <c r="G515">
        <f>(Table1[[#This Row],[Ship_Date]]-Table1[[#This Row],[Order_Date]])</f>
        <v>3</v>
      </c>
      <c r="H515" t="s">
        <v>4678</v>
      </c>
      <c r="I515" t="s">
        <v>4679</v>
      </c>
      <c r="J515" t="s">
        <v>24</v>
      </c>
      <c r="K515">
        <v>18</v>
      </c>
      <c r="L515" t="str">
        <f>IF(Table1[[#This Row],[Age]]&lt;=20,"Teen",IF(Table1[[#This Row],[Age]]&gt;=21 &amp; Table1[[#This Row],[Age]]&lt;=50,"Adult","Senior"))</f>
        <v>Teen</v>
      </c>
      <c r="M515" t="s">
        <v>79</v>
      </c>
      <c r="N515" t="s">
        <v>80</v>
      </c>
      <c r="O515" t="s">
        <v>38</v>
      </c>
      <c r="P515" t="s">
        <v>47</v>
      </c>
      <c r="Q515" t="s">
        <v>164</v>
      </c>
      <c r="R515">
        <v>5</v>
      </c>
      <c r="S515">
        <v>1800</v>
      </c>
      <c r="T515">
        <v>0</v>
      </c>
      <c r="U515">
        <v>9000</v>
      </c>
      <c r="V515" t="str">
        <f>IF(Table1[[#This Row],[Sales]]&lt;=10000,"Low",IF(Table1[[#This Row],[Sales]]&gt;=10000 &amp; Table1[[#This Row],[Sales]]&lt;=25000,"Medium","High"))</f>
        <v>Low</v>
      </c>
      <c r="W515">
        <v>1992.42</v>
      </c>
      <c r="X515">
        <f>Table1[[#This Row],[Profit]]/Table1[[#This Row],[Sales]]</f>
        <v>0.22138000000000002</v>
      </c>
      <c r="Y515" t="s">
        <v>58</v>
      </c>
      <c r="Z515" t="s">
        <v>31</v>
      </c>
      <c r="AA515">
        <v>3</v>
      </c>
      <c r="AB515" t="s">
        <v>42</v>
      </c>
    </row>
    <row r="516" spans="1:28" x14ac:dyDescent="0.35">
      <c r="A516" t="s">
        <v>4689</v>
      </c>
      <c r="B516" s="1">
        <v>46062</v>
      </c>
      <c r="C516" s="1" t="str">
        <f>TEXT(Table1[[#This Row],[Order_Date]],"yyyy")</f>
        <v>2026</v>
      </c>
      <c r="D516" s="3">
        <f>MONTH(Table1[[#This Row],[Order_Date]])</f>
        <v>2</v>
      </c>
      <c r="E516" t="str">
        <f>TEXT(Table1[[#This Row],[Order_Date]],"mmm")</f>
        <v>Feb</v>
      </c>
      <c r="F516" s="1">
        <v>46067</v>
      </c>
      <c r="G516">
        <f>(Table1[[#This Row],[Ship_Date]]-Table1[[#This Row],[Order_Date]])</f>
        <v>5</v>
      </c>
      <c r="H516" t="s">
        <v>2902</v>
      </c>
      <c r="I516" t="s">
        <v>4612</v>
      </c>
      <c r="J516" t="s">
        <v>52</v>
      </c>
      <c r="K516">
        <v>55</v>
      </c>
      <c r="L516" t="str">
        <f>IF(Table1[[#This Row],[Age]]&lt;=20,"Teen",IF(Table1[[#This Row],[Age]]&gt;=21 &amp; Table1[[#This Row],[Age]]&lt;=50,"Adult","Senior"))</f>
        <v>Senior</v>
      </c>
      <c r="M516" t="s">
        <v>73</v>
      </c>
      <c r="N516" t="s">
        <v>26</v>
      </c>
      <c r="O516" t="s">
        <v>27</v>
      </c>
      <c r="P516" t="s">
        <v>39</v>
      </c>
      <c r="Q516" t="s">
        <v>151</v>
      </c>
      <c r="R516">
        <v>8</v>
      </c>
      <c r="S516">
        <v>900</v>
      </c>
      <c r="T516">
        <v>20</v>
      </c>
      <c r="U516">
        <v>5760</v>
      </c>
      <c r="V516" t="str">
        <f>IF(Table1[[#This Row],[Sales]]&lt;=10000,"Low",IF(Table1[[#This Row],[Sales]]&gt;=10000 &amp; Table1[[#This Row],[Sales]]&lt;=25000,"Medium","High"))</f>
        <v>Low</v>
      </c>
      <c r="W516">
        <v>1590.75</v>
      </c>
      <c r="X516">
        <f>Table1[[#This Row],[Profit]]/Table1[[#This Row],[Sales]]</f>
        <v>0.27617187500000001</v>
      </c>
      <c r="Y516" t="s">
        <v>93</v>
      </c>
      <c r="Z516" t="s">
        <v>31</v>
      </c>
      <c r="AA516">
        <v>2</v>
      </c>
      <c r="AB516" t="s">
        <v>32</v>
      </c>
    </row>
    <row r="517" spans="1:28" x14ac:dyDescent="0.35">
      <c r="A517" t="s">
        <v>4737</v>
      </c>
      <c r="B517" s="1">
        <v>45715</v>
      </c>
      <c r="C517" s="1" t="str">
        <f>TEXT(Table1[[#This Row],[Order_Date]],"yyyy")</f>
        <v>2025</v>
      </c>
      <c r="D517" s="3">
        <f>MONTH(Table1[[#This Row],[Order_Date]])</f>
        <v>2</v>
      </c>
      <c r="E517" t="str">
        <f>TEXT(Table1[[#This Row],[Order_Date]],"mmm")</f>
        <v>Feb</v>
      </c>
      <c r="F517" s="1">
        <v>45722</v>
      </c>
      <c r="G517">
        <f>(Table1[[#This Row],[Ship_Date]]-Table1[[#This Row],[Order_Date]])</f>
        <v>7</v>
      </c>
      <c r="H517" t="s">
        <v>4738</v>
      </c>
      <c r="I517" t="s">
        <v>4739</v>
      </c>
      <c r="J517" t="s">
        <v>52</v>
      </c>
      <c r="K517">
        <v>38</v>
      </c>
      <c r="L517" t="str">
        <f>IF(Table1[[#This Row],[Age]]&lt;=20,"Teen",IF(Table1[[#This Row],[Age]]&gt;=21 &amp; Table1[[#This Row],[Age]]&lt;=50,"Adult","Senior"))</f>
        <v>Senior</v>
      </c>
      <c r="M517" t="s">
        <v>25</v>
      </c>
      <c r="N517" t="s">
        <v>26</v>
      </c>
      <c r="O517" t="s">
        <v>27</v>
      </c>
      <c r="P517" t="s">
        <v>39</v>
      </c>
      <c r="Q517" t="s">
        <v>151</v>
      </c>
      <c r="R517">
        <v>4</v>
      </c>
      <c r="S517">
        <v>900</v>
      </c>
      <c r="T517">
        <v>10</v>
      </c>
      <c r="U517">
        <v>3240</v>
      </c>
      <c r="V517" t="str">
        <f>IF(Table1[[#This Row],[Sales]]&lt;=10000,"Low",IF(Table1[[#This Row],[Sales]]&gt;=10000 &amp; Table1[[#This Row],[Sales]]&lt;=25000,"Medium","High"))</f>
        <v>Low</v>
      </c>
      <c r="W517">
        <v>743.24</v>
      </c>
      <c r="X517">
        <f>Table1[[#This Row],[Profit]]/Table1[[#This Row],[Sales]]</f>
        <v>0.22939506172839508</v>
      </c>
      <c r="Y517" t="s">
        <v>30</v>
      </c>
      <c r="Z517" t="s">
        <v>41</v>
      </c>
      <c r="AA517">
        <v>4</v>
      </c>
      <c r="AB517" t="s">
        <v>42</v>
      </c>
    </row>
    <row r="518" spans="1:28" x14ac:dyDescent="0.35">
      <c r="A518" t="s">
        <v>4774</v>
      </c>
      <c r="B518" s="1">
        <v>46068</v>
      </c>
      <c r="C518" s="1" t="str">
        <f>TEXT(Table1[[#This Row],[Order_Date]],"yyyy")</f>
        <v>2026</v>
      </c>
      <c r="D518" s="3">
        <f>MONTH(Table1[[#This Row],[Order_Date]])</f>
        <v>2</v>
      </c>
      <c r="E518" t="str">
        <f>TEXT(Table1[[#This Row],[Order_Date]],"mmm")</f>
        <v>Feb</v>
      </c>
      <c r="F518" s="1">
        <v>46069</v>
      </c>
      <c r="G518">
        <f>(Table1[[#This Row],[Ship_Date]]-Table1[[#This Row],[Order_Date]])</f>
        <v>1</v>
      </c>
      <c r="H518" t="s">
        <v>4775</v>
      </c>
      <c r="I518" t="s">
        <v>4776</v>
      </c>
      <c r="J518" t="s">
        <v>52</v>
      </c>
      <c r="K518">
        <v>63</v>
      </c>
      <c r="L518" t="str">
        <f>IF(Table1[[#This Row],[Age]]&lt;=20,"Teen",IF(Table1[[#This Row],[Age]]&gt;=21 &amp; Table1[[#This Row],[Age]]&lt;=50,"Adult","Senior"))</f>
        <v>Senior</v>
      </c>
      <c r="M518" t="s">
        <v>84</v>
      </c>
      <c r="N518" t="s">
        <v>85</v>
      </c>
      <c r="O518" t="s">
        <v>86</v>
      </c>
      <c r="P518" t="s">
        <v>74</v>
      </c>
      <c r="Q518" t="s">
        <v>196</v>
      </c>
      <c r="R518">
        <v>5</v>
      </c>
      <c r="S518">
        <v>25000</v>
      </c>
      <c r="T518">
        <v>15</v>
      </c>
      <c r="U518">
        <v>106250</v>
      </c>
      <c r="V518" t="str">
        <f>IF(Table1[[#This Row],[Sales]]&lt;=10000,"Low",IF(Table1[[#This Row],[Sales]]&gt;=10000 &amp; Table1[[#This Row],[Sales]]&lt;=25000,"Medium","High"))</f>
        <v>High</v>
      </c>
      <c r="W518">
        <v>45279.98</v>
      </c>
      <c r="X518">
        <f>Table1[[#This Row],[Profit]]/Table1[[#This Row],[Sales]]</f>
        <v>0.42616451764705887</v>
      </c>
      <c r="Y518" t="s">
        <v>93</v>
      </c>
      <c r="Z518" t="s">
        <v>31</v>
      </c>
      <c r="AA518">
        <v>5</v>
      </c>
      <c r="AB518" t="s">
        <v>42</v>
      </c>
    </row>
    <row r="519" spans="1:28" x14ac:dyDescent="0.35">
      <c r="A519" t="s">
        <v>4810</v>
      </c>
      <c r="B519" s="1">
        <v>45715</v>
      </c>
      <c r="C519" s="1" t="str">
        <f>TEXT(Table1[[#This Row],[Order_Date]],"yyyy")</f>
        <v>2025</v>
      </c>
      <c r="D519" s="3">
        <f>MONTH(Table1[[#This Row],[Order_Date]])</f>
        <v>2</v>
      </c>
      <c r="E519" t="str">
        <f>TEXT(Table1[[#This Row],[Order_Date]],"mmm")</f>
        <v>Feb</v>
      </c>
      <c r="F519" s="1">
        <v>45722</v>
      </c>
      <c r="G519">
        <f>(Table1[[#This Row],[Ship_Date]]-Table1[[#This Row],[Order_Date]])</f>
        <v>7</v>
      </c>
      <c r="H519" t="s">
        <v>4811</v>
      </c>
      <c r="I519" t="s">
        <v>4812</v>
      </c>
      <c r="J519" t="s">
        <v>24</v>
      </c>
      <c r="K519">
        <v>61</v>
      </c>
      <c r="L519" t="str">
        <f>IF(Table1[[#This Row],[Age]]&lt;=20,"Teen",IF(Table1[[#This Row],[Age]]&gt;=21 &amp; Table1[[#This Row],[Age]]&lt;=50,"Adult","Senior"))</f>
        <v>Senior</v>
      </c>
      <c r="M519" t="s">
        <v>79</v>
      </c>
      <c r="N519" t="s">
        <v>80</v>
      </c>
      <c r="O519" t="s">
        <v>38</v>
      </c>
      <c r="P519" t="s">
        <v>56</v>
      </c>
      <c r="Q519" t="s">
        <v>125</v>
      </c>
      <c r="R519">
        <v>3</v>
      </c>
      <c r="S519">
        <v>450</v>
      </c>
      <c r="T519">
        <v>15</v>
      </c>
      <c r="U519">
        <v>1147.5</v>
      </c>
      <c r="V519" t="str">
        <f>IF(Table1[[#This Row],[Sales]]&lt;=10000,"Low",IF(Table1[[#This Row],[Sales]]&gt;=10000 &amp; Table1[[#This Row],[Sales]]&lt;=25000,"Medium","High"))</f>
        <v>Low</v>
      </c>
      <c r="W519">
        <v>344.83</v>
      </c>
      <c r="X519">
        <f>Table1[[#This Row],[Profit]]/Table1[[#This Row],[Sales]]</f>
        <v>0.30050544662309364</v>
      </c>
      <c r="Y519" t="s">
        <v>58</v>
      </c>
      <c r="Z519" t="s">
        <v>41</v>
      </c>
      <c r="AA519">
        <v>2</v>
      </c>
      <c r="AB519" t="s">
        <v>42</v>
      </c>
    </row>
    <row r="520" spans="1:28" x14ac:dyDescent="0.35">
      <c r="A520" t="s">
        <v>4859</v>
      </c>
      <c r="B520" s="1">
        <v>45699</v>
      </c>
      <c r="C520" s="1" t="str">
        <f>TEXT(Table1[[#This Row],[Order_Date]],"yyyy")</f>
        <v>2025</v>
      </c>
      <c r="D520" s="3">
        <f>MONTH(Table1[[#This Row],[Order_Date]])</f>
        <v>2</v>
      </c>
      <c r="E520" t="str">
        <f>TEXT(Table1[[#This Row],[Order_Date]],"mmm")</f>
        <v>Feb</v>
      </c>
      <c r="F520" s="1">
        <v>45705</v>
      </c>
      <c r="G520">
        <f>(Table1[[#This Row],[Ship_Date]]-Table1[[#This Row],[Order_Date]])</f>
        <v>6</v>
      </c>
      <c r="H520" t="s">
        <v>4860</v>
      </c>
      <c r="I520" t="s">
        <v>4861</v>
      </c>
      <c r="J520" t="s">
        <v>52</v>
      </c>
      <c r="K520">
        <v>58</v>
      </c>
      <c r="L520" t="str">
        <f>IF(Table1[[#This Row],[Age]]&lt;=20,"Teen",IF(Table1[[#This Row],[Age]]&gt;=21 &amp; Table1[[#This Row],[Age]]&lt;=50,"Adult","Senior"))</f>
        <v>Senior</v>
      </c>
      <c r="M520" t="s">
        <v>107</v>
      </c>
      <c r="N520" t="s">
        <v>108</v>
      </c>
      <c r="O520" t="s">
        <v>86</v>
      </c>
      <c r="P520" t="s">
        <v>39</v>
      </c>
      <c r="Q520" t="s">
        <v>87</v>
      </c>
      <c r="R520">
        <v>3</v>
      </c>
      <c r="S520">
        <v>3200</v>
      </c>
      <c r="T520">
        <v>15</v>
      </c>
      <c r="U520">
        <v>8160</v>
      </c>
      <c r="V520" t="str">
        <f>IF(Table1[[#This Row],[Sales]]&lt;=10000,"Low",IF(Table1[[#This Row],[Sales]]&gt;=10000 &amp; Table1[[#This Row],[Sales]]&lt;=25000,"Medium","High"))</f>
        <v>Low</v>
      </c>
      <c r="W520">
        <v>2372.87</v>
      </c>
      <c r="X520">
        <f>Table1[[#This Row],[Profit]]/Table1[[#This Row],[Sales]]</f>
        <v>0.29079289215686271</v>
      </c>
      <c r="Y520" t="s">
        <v>30</v>
      </c>
      <c r="Z520" t="s">
        <v>31</v>
      </c>
      <c r="AA520">
        <v>2</v>
      </c>
      <c r="AB520" t="s">
        <v>42</v>
      </c>
    </row>
    <row r="521" spans="1:28" x14ac:dyDescent="0.35">
      <c r="A521" t="s">
        <v>4937</v>
      </c>
      <c r="B521" s="1">
        <v>45699</v>
      </c>
      <c r="C521" s="1" t="str">
        <f>TEXT(Table1[[#This Row],[Order_Date]],"yyyy")</f>
        <v>2025</v>
      </c>
      <c r="D521" s="3">
        <f>MONTH(Table1[[#This Row],[Order_Date]])</f>
        <v>2</v>
      </c>
      <c r="E521" t="str">
        <f>TEXT(Table1[[#This Row],[Order_Date]],"mmm")</f>
        <v>Feb</v>
      </c>
      <c r="F521" s="1">
        <v>45702</v>
      </c>
      <c r="G521">
        <f>(Table1[[#This Row],[Ship_Date]]-Table1[[#This Row],[Order_Date]])</f>
        <v>3</v>
      </c>
      <c r="H521" t="s">
        <v>4938</v>
      </c>
      <c r="I521" t="s">
        <v>4939</v>
      </c>
      <c r="J521" t="s">
        <v>52</v>
      </c>
      <c r="K521">
        <v>57</v>
      </c>
      <c r="L521" t="str">
        <f>IF(Table1[[#This Row],[Age]]&lt;=20,"Teen",IF(Table1[[#This Row],[Age]]&gt;=21 &amp; Table1[[#This Row],[Age]]&lt;=50,"Adult","Senior"))</f>
        <v>Senior</v>
      </c>
      <c r="M521" t="s">
        <v>107</v>
      </c>
      <c r="N521" t="s">
        <v>108</v>
      </c>
      <c r="O521" t="s">
        <v>86</v>
      </c>
      <c r="P521" t="s">
        <v>56</v>
      </c>
      <c r="Q521" t="s">
        <v>168</v>
      </c>
      <c r="R521">
        <v>1</v>
      </c>
      <c r="S521">
        <v>1200</v>
      </c>
      <c r="T521">
        <v>10</v>
      </c>
      <c r="U521">
        <v>1080</v>
      </c>
      <c r="V521" t="str">
        <f>IF(Table1[[#This Row],[Sales]]&lt;=10000,"Low",IF(Table1[[#This Row],[Sales]]&gt;=10000 &amp; Table1[[#This Row],[Sales]]&lt;=25000,"Medium","High"))</f>
        <v>Low</v>
      </c>
      <c r="W521">
        <v>139.66</v>
      </c>
      <c r="X521">
        <f>Table1[[#This Row],[Profit]]/Table1[[#This Row],[Sales]]</f>
        <v>0.1293148148148148</v>
      </c>
      <c r="Y521" t="s">
        <v>93</v>
      </c>
      <c r="Z521" t="s">
        <v>59</v>
      </c>
      <c r="AA521">
        <v>5</v>
      </c>
      <c r="AB521" t="s">
        <v>42</v>
      </c>
    </row>
    <row r="522" spans="1:28" x14ac:dyDescent="0.35">
      <c r="A522" t="s">
        <v>4960</v>
      </c>
      <c r="B522" s="1">
        <v>46077</v>
      </c>
      <c r="C522" s="1" t="str">
        <f>TEXT(Table1[[#This Row],[Order_Date]],"yyyy")</f>
        <v>2026</v>
      </c>
      <c r="D522" s="3">
        <f>MONTH(Table1[[#This Row],[Order_Date]])</f>
        <v>2</v>
      </c>
      <c r="E522" t="str">
        <f>TEXT(Table1[[#This Row],[Order_Date]],"mmm")</f>
        <v>Feb</v>
      </c>
      <c r="F522" s="1">
        <v>46083</v>
      </c>
      <c r="G522">
        <f>(Table1[[#This Row],[Ship_Date]]-Table1[[#This Row],[Order_Date]])</f>
        <v>6</v>
      </c>
      <c r="H522" t="s">
        <v>4961</v>
      </c>
      <c r="I522" t="s">
        <v>4962</v>
      </c>
      <c r="J522" t="s">
        <v>24</v>
      </c>
      <c r="K522">
        <v>55</v>
      </c>
      <c r="L522" t="str">
        <f>IF(Table1[[#This Row],[Age]]&lt;=20,"Teen",IF(Table1[[#This Row],[Age]]&gt;=21 &amp; Table1[[#This Row],[Age]]&lt;=50,"Adult","Senior"))</f>
        <v>Senior</v>
      </c>
      <c r="M522" t="s">
        <v>46</v>
      </c>
      <c r="N522" t="s">
        <v>46</v>
      </c>
      <c r="O522" t="s">
        <v>38</v>
      </c>
      <c r="P522" t="s">
        <v>39</v>
      </c>
      <c r="Q522" t="s">
        <v>40</v>
      </c>
      <c r="R522">
        <v>5</v>
      </c>
      <c r="S522">
        <v>2500</v>
      </c>
      <c r="T522">
        <v>5</v>
      </c>
      <c r="U522">
        <v>11875</v>
      </c>
      <c r="V522" t="str">
        <f>IF(Table1[[#This Row],[Sales]]&lt;=10000,"Low",IF(Table1[[#This Row],[Sales]]&gt;=10000 &amp; Table1[[#This Row],[Sales]]&lt;=25000,"Medium","High"))</f>
        <v>High</v>
      </c>
      <c r="W522">
        <v>4471.3500000000004</v>
      </c>
      <c r="X522">
        <f>Table1[[#This Row],[Profit]]/Table1[[#This Row],[Sales]]</f>
        <v>0.37653473684210531</v>
      </c>
      <c r="Y522" t="s">
        <v>58</v>
      </c>
      <c r="Z522" t="s">
        <v>41</v>
      </c>
      <c r="AA522">
        <v>4</v>
      </c>
      <c r="AB522" t="s">
        <v>42</v>
      </c>
    </row>
    <row r="523" spans="1:28" x14ac:dyDescent="0.35">
      <c r="A523" t="s">
        <v>4979</v>
      </c>
      <c r="B523" s="1">
        <v>46059</v>
      </c>
      <c r="C523" s="1" t="str">
        <f>TEXT(Table1[[#This Row],[Order_Date]],"yyyy")</f>
        <v>2026</v>
      </c>
      <c r="D523" s="3">
        <f>MONTH(Table1[[#This Row],[Order_Date]])</f>
        <v>2</v>
      </c>
      <c r="E523" t="str">
        <f>TEXT(Table1[[#This Row],[Order_Date]],"mmm")</f>
        <v>Feb</v>
      </c>
      <c r="F523" s="1">
        <v>46060</v>
      </c>
      <c r="G523">
        <f>(Table1[[#This Row],[Ship_Date]]-Table1[[#This Row],[Order_Date]])</f>
        <v>1</v>
      </c>
      <c r="H523" t="s">
        <v>4980</v>
      </c>
      <c r="I523" t="s">
        <v>4697</v>
      </c>
      <c r="J523" t="s">
        <v>24</v>
      </c>
      <c r="K523">
        <v>64</v>
      </c>
      <c r="L523" t="str">
        <f>IF(Table1[[#This Row],[Age]]&lt;=20,"Teen",IF(Table1[[#This Row],[Age]]&gt;=21 &amp; Table1[[#This Row],[Age]]&lt;=50,"Adult","Senior"))</f>
        <v>Senior</v>
      </c>
      <c r="M523" t="s">
        <v>73</v>
      </c>
      <c r="N523" t="s">
        <v>26</v>
      </c>
      <c r="O523" t="s">
        <v>27</v>
      </c>
      <c r="P523" t="s">
        <v>74</v>
      </c>
      <c r="Q523" t="s">
        <v>196</v>
      </c>
      <c r="R523">
        <v>6</v>
      </c>
      <c r="S523">
        <v>25000</v>
      </c>
      <c r="T523">
        <v>15</v>
      </c>
      <c r="U523">
        <v>127500</v>
      </c>
      <c r="V523" t="str">
        <f>IF(Table1[[#This Row],[Sales]]&lt;=10000,"Low",IF(Table1[[#This Row],[Sales]]&gt;=10000 &amp; Table1[[#This Row],[Sales]]&lt;=25000,"Medium","High"))</f>
        <v>High</v>
      </c>
      <c r="W523">
        <v>19491.89</v>
      </c>
      <c r="X523">
        <f>Table1[[#This Row],[Profit]]/Table1[[#This Row],[Sales]]</f>
        <v>0.15287756862745097</v>
      </c>
      <c r="Y523" t="s">
        <v>58</v>
      </c>
      <c r="Z523" t="s">
        <v>31</v>
      </c>
      <c r="AA523">
        <v>1</v>
      </c>
      <c r="AB523" t="s">
        <v>42</v>
      </c>
    </row>
    <row r="524" spans="1:28" x14ac:dyDescent="0.35">
      <c r="A524" t="s">
        <v>4994</v>
      </c>
      <c r="B524" s="1">
        <v>45697</v>
      </c>
      <c r="C524" s="1" t="str">
        <f>TEXT(Table1[[#This Row],[Order_Date]],"yyyy")</f>
        <v>2025</v>
      </c>
      <c r="D524" s="3">
        <f>MONTH(Table1[[#This Row],[Order_Date]])</f>
        <v>2</v>
      </c>
      <c r="E524" t="str">
        <f>TEXT(Table1[[#This Row],[Order_Date]],"mmm")</f>
        <v>Feb</v>
      </c>
      <c r="F524" s="1">
        <v>45700</v>
      </c>
      <c r="G524">
        <f>(Table1[[#This Row],[Ship_Date]]-Table1[[#This Row],[Order_Date]])</f>
        <v>3</v>
      </c>
      <c r="H524" t="s">
        <v>4995</v>
      </c>
      <c r="I524" t="s">
        <v>4996</v>
      </c>
      <c r="J524" t="s">
        <v>52</v>
      </c>
      <c r="K524">
        <v>31</v>
      </c>
      <c r="L524" t="str">
        <f>IF(Table1[[#This Row],[Age]]&lt;=20,"Teen",IF(Table1[[#This Row],[Age]]&gt;=21 &amp; Table1[[#This Row],[Age]]&lt;=50,"Adult","Senior"))</f>
        <v>Senior</v>
      </c>
      <c r="M524" t="s">
        <v>46</v>
      </c>
      <c r="N524" t="s">
        <v>46</v>
      </c>
      <c r="O524" t="s">
        <v>38</v>
      </c>
      <c r="P524" t="s">
        <v>74</v>
      </c>
      <c r="Q524" t="s">
        <v>75</v>
      </c>
      <c r="R524">
        <v>8</v>
      </c>
      <c r="S524">
        <v>2000</v>
      </c>
      <c r="T524">
        <v>5</v>
      </c>
      <c r="U524">
        <v>15200</v>
      </c>
      <c r="V524" t="str">
        <f>IF(Table1[[#This Row],[Sales]]&lt;=10000,"Low",IF(Table1[[#This Row],[Sales]]&gt;=10000 &amp; Table1[[#This Row],[Sales]]&lt;=25000,"Medium","High"))</f>
        <v>High</v>
      </c>
      <c r="W524">
        <v>4823.1099999999997</v>
      </c>
      <c r="X524">
        <f>Table1[[#This Row],[Profit]]/Table1[[#This Row],[Sales]]</f>
        <v>0.31730986842105263</v>
      </c>
      <c r="Y524" t="s">
        <v>30</v>
      </c>
      <c r="Z524" t="s">
        <v>31</v>
      </c>
      <c r="AA524">
        <v>4</v>
      </c>
      <c r="AB524" t="s">
        <v>42</v>
      </c>
    </row>
    <row r="525" spans="1:28" x14ac:dyDescent="0.35">
      <c r="A525" t="s">
        <v>5121</v>
      </c>
      <c r="B525" s="1">
        <v>45708</v>
      </c>
      <c r="C525" s="1" t="str">
        <f>TEXT(Table1[[#This Row],[Order_Date]],"yyyy")</f>
        <v>2025</v>
      </c>
      <c r="D525" s="3">
        <f>MONTH(Table1[[#This Row],[Order_Date]])</f>
        <v>2</v>
      </c>
      <c r="E525" t="str">
        <f>TEXT(Table1[[#This Row],[Order_Date]],"mmm")</f>
        <v>Feb</v>
      </c>
      <c r="F525" s="1">
        <v>45711</v>
      </c>
      <c r="G525">
        <f>(Table1[[#This Row],[Ship_Date]]-Table1[[#This Row],[Order_Date]])</f>
        <v>3</v>
      </c>
      <c r="H525" t="s">
        <v>5122</v>
      </c>
      <c r="I525" t="s">
        <v>5123</v>
      </c>
      <c r="J525" t="s">
        <v>52</v>
      </c>
      <c r="K525">
        <v>43</v>
      </c>
      <c r="L525" t="str">
        <f>IF(Table1[[#This Row],[Age]]&lt;=20,"Teen",IF(Table1[[#This Row],[Age]]&gt;=21 &amp; Table1[[#This Row],[Age]]&lt;=50,"Adult","Senior"))</f>
        <v>Senior</v>
      </c>
      <c r="M525" t="s">
        <v>46</v>
      </c>
      <c r="N525" t="s">
        <v>46</v>
      </c>
      <c r="O525" t="s">
        <v>38</v>
      </c>
      <c r="P525" t="s">
        <v>56</v>
      </c>
      <c r="Q525" t="s">
        <v>97</v>
      </c>
      <c r="R525">
        <v>1</v>
      </c>
      <c r="S525">
        <v>1500</v>
      </c>
      <c r="T525">
        <v>0</v>
      </c>
      <c r="U525">
        <v>1500</v>
      </c>
      <c r="V525" t="str">
        <f>IF(Table1[[#This Row],[Sales]]&lt;=10000,"Low",IF(Table1[[#This Row],[Sales]]&gt;=10000 &amp; Table1[[#This Row],[Sales]]&lt;=25000,"Medium","High"))</f>
        <v>Low</v>
      </c>
      <c r="W525">
        <v>644.26</v>
      </c>
      <c r="X525">
        <f>Table1[[#This Row],[Profit]]/Table1[[#This Row],[Sales]]</f>
        <v>0.42950666666666665</v>
      </c>
      <c r="Y525" t="s">
        <v>58</v>
      </c>
      <c r="Z525" t="s">
        <v>41</v>
      </c>
      <c r="AA525">
        <v>2</v>
      </c>
      <c r="AB525" t="s">
        <v>42</v>
      </c>
    </row>
    <row r="526" spans="1:28" x14ac:dyDescent="0.35">
      <c r="A526" t="s">
        <v>5127</v>
      </c>
      <c r="B526" s="1">
        <v>46079</v>
      </c>
      <c r="C526" s="1" t="str">
        <f>TEXT(Table1[[#This Row],[Order_Date]],"yyyy")</f>
        <v>2026</v>
      </c>
      <c r="D526" s="3">
        <f>MONTH(Table1[[#This Row],[Order_Date]])</f>
        <v>2</v>
      </c>
      <c r="E526" t="str">
        <f>TEXT(Table1[[#This Row],[Order_Date]],"mmm")</f>
        <v>Feb</v>
      </c>
      <c r="F526" s="1">
        <v>46081</v>
      </c>
      <c r="G526">
        <f>(Table1[[#This Row],[Ship_Date]]-Table1[[#This Row],[Order_Date]])</f>
        <v>2</v>
      </c>
      <c r="H526" t="s">
        <v>5128</v>
      </c>
      <c r="I526" t="s">
        <v>5129</v>
      </c>
      <c r="J526" t="s">
        <v>52</v>
      </c>
      <c r="K526">
        <v>50</v>
      </c>
      <c r="L526" t="str">
        <f>IF(Table1[[#This Row],[Age]]&lt;=20,"Teen",IF(Table1[[#This Row],[Age]]&gt;=21 &amp; Table1[[#This Row],[Age]]&lt;=50,"Adult","Senior"))</f>
        <v>Senior</v>
      </c>
      <c r="M526" t="s">
        <v>107</v>
      </c>
      <c r="N526" t="s">
        <v>108</v>
      </c>
      <c r="O526" t="s">
        <v>86</v>
      </c>
      <c r="P526" t="s">
        <v>56</v>
      </c>
      <c r="Q526" t="s">
        <v>125</v>
      </c>
      <c r="R526">
        <v>6</v>
      </c>
      <c r="S526">
        <v>450</v>
      </c>
      <c r="T526">
        <v>5</v>
      </c>
      <c r="U526">
        <v>2565</v>
      </c>
      <c r="V526" t="str">
        <f>IF(Table1[[#This Row],[Sales]]&lt;=10000,"Low",IF(Table1[[#This Row],[Sales]]&gt;=10000 &amp; Table1[[#This Row],[Sales]]&lt;=25000,"Medium","High"))</f>
        <v>Low</v>
      </c>
      <c r="W526">
        <v>734.49</v>
      </c>
      <c r="X526">
        <f>Table1[[#This Row],[Profit]]/Table1[[#This Row],[Sales]]</f>
        <v>0.28635087719298247</v>
      </c>
      <c r="Y526" t="s">
        <v>93</v>
      </c>
      <c r="Z526" t="s">
        <v>59</v>
      </c>
      <c r="AA526">
        <v>3</v>
      </c>
      <c r="AB526" t="s">
        <v>42</v>
      </c>
    </row>
    <row r="527" spans="1:28" x14ac:dyDescent="0.35">
      <c r="A527" t="s">
        <v>5135</v>
      </c>
      <c r="B527" s="1">
        <v>46080</v>
      </c>
      <c r="C527" s="1" t="str">
        <f>TEXT(Table1[[#This Row],[Order_Date]],"yyyy")</f>
        <v>2026</v>
      </c>
      <c r="D527" s="3">
        <f>MONTH(Table1[[#This Row],[Order_Date]])</f>
        <v>2</v>
      </c>
      <c r="E527" t="str">
        <f>TEXT(Table1[[#This Row],[Order_Date]],"mmm")</f>
        <v>Feb</v>
      </c>
      <c r="F527" s="1">
        <v>46087</v>
      </c>
      <c r="G527">
        <f>(Table1[[#This Row],[Ship_Date]]-Table1[[#This Row],[Order_Date]])</f>
        <v>7</v>
      </c>
      <c r="H527" t="s">
        <v>3199</v>
      </c>
      <c r="I527" t="s">
        <v>5136</v>
      </c>
      <c r="J527" t="s">
        <v>24</v>
      </c>
      <c r="K527">
        <v>20</v>
      </c>
      <c r="L527" t="str">
        <f>IF(Table1[[#This Row],[Age]]&lt;=20,"Teen",IF(Table1[[#This Row],[Age]]&gt;=21 &amp; Table1[[#This Row],[Age]]&lt;=50,"Adult","Senior"))</f>
        <v>Teen</v>
      </c>
      <c r="M527" t="s">
        <v>116</v>
      </c>
      <c r="N527" t="s">
        <v>117</v>
      </c>
      <c r="O527" t="s">
        <v>86</v>
      </c>
      <c r="P527" t="s">
        <v>56</v>
      </c>
      <c r="Q527" t="s">
        <v>57</v>
      </c>
      <c r="R527">
        <v>3</v>
      </c>
      <c r="S527">
        <v>60</v>
      </c>
      <c r="T527">
        <v>5</v>
      </c>
      <c r="U527">
        <v>171</v>
      </c>
      <c r="V527" t="str">
        <f>IF(Table1[[#This Row],[Sales]]&lt;=10000,"Low",IF(Table1[[#This Row],[Sales]]&gt;=10000 &amp; Table1[[#This Row],[Sales]]&lt;=25000,"Medium","High"))</f>
        <v>Low</v>
      </c>
      <c r="W527">
        <v>73.64</v>
      </c>
      <c r="X527">
        <f>Table1[[#This Row],[Profit]]/Table1[[#This Row],[Sales]]</f>
        <v>0.43064327485380116</v>
      </c>
      <c r="Y527" t="s">
        <v>93</v>
      </c>
      <c r="Z527" t="s">
        <v>31</v>
      </c>
      <c r="AA527">
        <v>4</v>
      </c>
      <c r="AB527" t="s">
        <v>42</v>
      </c>
    </row>
    <row r="528" spans="1:28" x14ac:dyDescent="0.35">
      <c r="A528" t="s">
        <v>5146</v>
      </c>
      <c r="B528" s="1">
        <v>46068</v>
      </c>
      <c r="C528" s="1" t="str">
        <f>TEXT(Table1[[#This Row],[Order_Date]],"yyyy")</f>
        <v>2026</v>
      </c>
      <c r="D528" s="3">
        <f>MONTH(Table1[[#This Row],[Order_Date]])</f>
        <v>2</v>
      </c>
      <c r="E528" t="str">
        <f>TEXT(Table1[[#This Row],[Order_Date]],"mmm")</f>
        <v>Feb</v>
      </c>
      <c r="F528" s="1">
        <v>46072</v>
      </c>
      <c r="G528">
        <f>(Table1[[#This Row],[Ship_Date]]-Table1[[#This Row],[Order_Date]])</f>
        <v>4</v>
      </c>
      <c r="H528" t="s">
        <v>5147</v>
      </c>
      <c r="I528" t="s">
        <v>5148</v>
      </c>
      <c r="J528" t="s">
        <v>24</v>
      </c>
      <c r="K528">
        <v>57</v>
      </c>
      <c r="L528" t="str">
        <f>IF(Table1[[#This Row],[Age]]&lt;=20,"Teen",IF(Table1[[#This Row],[Age]]&gt;=21 &amp; Table1[[#This Row],[Age]]&lt;=50,"Adult","Senior"))</f>
        <v>Senior</v>
      </c>
      <c r="M528" t="s">
        <v>107</v>
      </c>
      <c r="N528" t="s">
        <v>108</v>
      </c>
      <c r="O528" t="s">
        <v>86</v>
      </c>
      <c r="P528" t="s">
        <v>47</v>
      </c>
      <c r="Q528" t="s">
        <v>164</v>
      </c>
      <c r="R528">
        <v>1</v>
      </c>
      <c r="S528">
        <v>1800</v>
      </c>
      <c r="T528">
        <v>10</v>
      </c>
      <c r="U528">
        <v>1620</v>
      </c>
      <c r="V528" t="str">
        <f>IF(Table1[[#This Row],[Sales]]&lt;=10000,"Low",IF(Table1[[#This Row],[Sales]]&gt;=10000 &amp; Table1[[#This Row],[Sales]]&lt;=25000,"Medium","High"))</f>
        <v>Low</v>
      </c>
      <c r="W528">
        <v>445.94</v>
      </c>
      <c r="X528">
        <f>Table1[[#This Row],[Profit]]/Table1[[#This Row],[Sales]]</f>
        <v>0.27527160493827163</v>
      </c>
      <c r="Y528" t="s">
        <v>30</v>
      </c>
      <c r="Z528" t="s">
        <v>59</v>
      </c>
      <c r="AA528">
        <v>2</v>
      </c>
      <c r="AB528" t="s">
        <v>42</v>
      </c>
    </row>
    <row r="529" spans="1:28" x14ac:dyDescent="0.35">
      <c r="A529" t="s">
        <v>5185</v>
      </c>
      <c r="B529" s="1">
        <v>45706</v>
      </c>
      <c r="C529" s="1" t="str">
        <f>TEXT(Table1[[#This Row],[Order_Date]],"yyyy")</f>
        <v>2025</v>
      </c>
      <c r="D529" s="3">
        <f>MONTH(Table1[[#This Row],[Order_Date]])</f>
        <v>2</v>
      </c>
      <c r="E529" t="str">
        <f>TEXT(Table1[[#This Row],[Order_Date]],"mmm")</f>
        <v>Feb</v>
      </c>
      <c r="F529" s="1">
        <v>45713</v>
      </c>
      <c r="G529">
        <f>(Table1[[#This Row],[Ship_Date]]-Table1[[#This Row],[Order_Date]])</f>
        <v>7</v>
      </c>
      <c r="H529" t="s">
        <v>5186</v>
      </c>
      <c r="I529" t="s">
        <v>5187</v>
      </c>
      <c r="J529" t="s">
        <v>24</v>
      </c>
      <c r="K529">
        <v>55</v>
      </c>
      <c r="L529" t="str">
        <f>IF(Table1[[#This Row],[Age]]&lt;=20,"Teen",IF(Table1[[#This Row],[Age]]&gt;=21 &amp; Table1[[#This Row],[Age]]&lt;=50,"Adult","Senior"))</f>
        <v>Senior</v>
      </c>
      <c r="M529" t="s">
        <v>79</v>
      </c>
      <c r="N529" t="s">
        <v>80</v>
      </c>
      <c r="O529" t="s">
        <v>38</v>
      </c>
      <c r="P529" t="s">
        <v>39</v>
      </c>
      <c r="Q529" t="s">
        <v>87</v>
      </c>
      <c r="R529">
        <v>1</v>
      </c>
      <c r="S529">
        <v>3200</v>
      </c>
      <c r="T529">
        <v>25</v>
      </c>
      <c r="U529">
        <v>2400</v>
      </c>
      <c r="V529" t="str">
        <f>IF(Table1[[#This Row],[Sales]]&lt;=10000,"Low",IF(Table1[[#This Row],[Sales]]&gt;=10000 &amp; Table1[[#This Row],[Sales]]&lt;=25000,"Medium","High"))</f>
        <v>Low</v>
      </c>
      <c r="W529">
        <v>991.83</v>
      </c>
      <c r="X529">
        <f>Table1[[#This Row],[Profit]]/Table1[[#This Row],[Sales]]</f>
        <v>0.41326250000000003</v>
      </c>
      <c r="Y529" t="s">
        <v>93</v>
      </c>
      <c r="Z529" t="s">
        <v>59</v>
      </c>
      <c r="AA529">
        <v>4</v>
      </c>
      <c r="AB529" t="s">
        <v>42</v>
      </c>
    </row>
    <row r="530" spans="1:28" x14ac:dyDescent="0.35">
      <c r="A530" t="s">
        <v>5201</v>
      </c>
      <c r="B530" s="1">
        <v>45699</v>
      </c>
      <c r="C530" s="1" t="str">
        <f>TEXT(Table1[[#This Row],[Order_Date]],"yyyy")</f>
        <v>2025</v>
      </c>
      <c r="D530" s="3">
        <f>MONTH(Table1[[#This Row],[Order_Date]])</f>
        <v>2</v>
      </c>
      <c r="E530" t="str">
        <f>TEXT(Table1[[#This Row],[Order_Date]],"mmm")</f>
        <v>Feb</v>
      </c>
      <c r="F530" s="1">
        <v>45704</v>
      </c>
      <c r="G530">
        <f>(Table1[[#This Row],[Ship_Date]]-Table1[[#This Row],[Order_Date]])</f>
        <v>5</v>
      </c>
      <c r="H530" t="s">
        <v>5202</v>
      </c>
      <c r="I530" t="s">
        <v>5203</v>
      </c>
      <c r="J530" t="s">
        <v>52</v>
      </c>
      <c r="K530">
        <v>47</v>
      </c>
      <c r="L530" t="str">
        <f>IF(Table1[[#This Row],[Age]]&lt;=20,"Teen",IF(Table1[[#This Row],[Age]]&gt;=21 &amp; Table1[[#This Row],[Age]]&lt;=50,"Adult","Senior"))</f>
        <v>Senior</v>
      </c>
      <c r="M530" t="s">
        <v>36</v>
      </c>
      <c r="N530" t="s">
        <v>37</v>
      </c>
      <c r="O530" t="s">
        <v>38</v>
      </c>
      <c r="P530" t="s">
        <v>74</v>
      </c>
      <c r="Q530" t="s">
        <v>132</v>
      </c>
      <c r="R530">
        <v>3</v>
      </c>
      <c r="S530">
        <v>55000</v>
      </c>
      <c r="T530">
        <v>25</v>
      </c>
      <c r="U530">
        <v>123750</v>
      </c>
      <c r="V530" t="str">
        <f>IF(Table1[[#This Row],[Sales]]&lt;=10000,"Low",IF(Table1[[#This Row],[Sales]]&gt;=10000 &amp; Table1[[#This Row],[Sales]]&lt;=25000,"Medium","High"))</f>
        <v>High</v>
      </c>
      <c r="W530">
        <v>44560.81</v>
      </c>
      <c r="X530">
        <f>Table1[[#This Row],[Profit]]/Table1[[#This Row],[Sales]]</f>
        <v>0.36008735353535354</v>
      </c>
      <c r="Y530" t="s">
        <v>93</v>
      </c>
      <c r="Z530" t="s">
        <v>31</v>
      </c>
      <c r="AA530">
        <v>3</v>
      </c>
      <c r="AB530" t="s">
        <v>42</v>
      </c>
    </row>
    <row r="531" spans="1:28" x14ac:dyDescent="0.35">
      <c r="A531" t="s">
        <v>5248</v>
      </c>
      <c r="B531" s="1">
        <v>46075</v>
      </c>
      <c r="C531" s="1" t="str">
        <f>TEXT(Table1[[#This Row],[Order_Date]],"yyyy")</f>
        <v>2026</v>
      </c>
      <c r="D531" s="3">
        <f>MONTH(Table1[[#This Row],[Order_Date]])</f>
        <v>2</v>
      </c>
      <c r="E531" t="str">
        <f>TEXT(Table1[[#This Row],[Order_Date]],"mmm")</f>
        <v>Feb</v>
      </c>
      <c r="F531" s="1">
        <v>46078</v>
      </c>
      <c r="G531">
        <f>(Table1[[#This Row],[Ship_Date]]-Table1[[#This Row],[Order_Date]])</f>
        <v>3</v>
      </c>
      <c r="H531" t="s">
        <v>5249</v>
      </c>
      <c r="I531" t="s">
        <v>5250</v>
      </c>
      <c r="J531" t="s">
        <v>24</v>
      </c>
      <c r="K531">
        <v>51</v>
      </c>
      <c r="L531" t="str">
        <f>IF(Table1[[#This Row],[Age]]&lt;=20,"Teen",IF(Table1[[#This Row],[Age]]&gt;=21 &amp; Table1[[#This Row],[Age]]&lt;=50,"Adult","Senior"))</f>
        <v>Senior</v>
      </c>
      <c r="M531" t="s">
        <v>46</v>
      </c>
      <c r="N531" t="s">
        <v>46</v>
      </c>
      <c r="O531" t="s">
        <v>38</v>
      </c>
      <c r="P531" t="s">
        <v>39</v>
      </c>
      <c r="Q531" t="s">
        <v>87</v>
      </c>
      <c r="R531">
        <v>1</v>
      </c>
      <c r="S531">
        <v>3200</v>
      </c>
      <c r="T531">
        <v>15</v>
      </c>
      <c r="U531">
        <v>2720</v>
      </c>
      <c r="V531" t="str">
        <f>IF(Table1[[#This Row],[Sales]]&lt;=10000,"Low",IF(Table1[[#This Row],[Sales]]&gt;=10000 &amp; Table1[[#This Row],[Sales]]&lt;=25000,"Medium","High"))</f>
        <v>Low</v>
      </c>
      <c r="W531">
        <v>371.08</v>
      </c>
      <c r="X531">
        <f>Table1[[#This Row],[Profit]]/Table1[[#This Row],[Sales]]</f>
        <v>0.13642647058823529</v>
      </c>
      <c r="Y531" t="s">
        <v>58</v>
      </c>
      <c r="Z531" t="s">
        <v>41</v>
      </c>
      <c r="AA531">
        <v>1</v>
      </c>
      <c r="AB531" t="s">
        <v>42</v>
      </c>
    </row>
    <row r="532" spans="1:28" x14ac:dyDescent="0.35">
      <c r="A532" t="s">
        <v>5251</v>
      </c>
      <c r="B532" s="1">
        <v>46077</v>
      </c>
      <c r="C532" s="1" t="str">
        <f>TEXT(Table1[[#This Row],[Order_Date]],"yyyy")</f>
        <v>2026</v>
      </c>
      <c r="D532" s="3">
        <f>MONTH(Table1[[#This Row],[Order_Date]])</f>
        <v>2</v>
      </c>
      <c r="E532" t="str">
        <f>TEXT(Table1[[#This Row],[Order_Date]],"mmm")</f>
        <v>Feb</v>
      </c>
      <c r="F532" s="1">
        <v>46081</v>
      </c>
      <c r="G532">
        <f>(Table1[[#This Row],[Ship_Date]]-Table1[[#This Row],[Order_Date]])</f>
        <v>4</v>
      </c>
      <c r="H532" t="s">
        <v>1972</v>
      </c>
      <c r="I532" t="s">
        <v>5252</v>
      </c>
      <c r="J532" t="s">
        <v>24</v>
      </c>
      <c r="K532">
        <v>21</v>
      </c>
      <c r="L532" t="str">
        <f>IF(Table1[[#This Row],[Age]]&lt;=20,"Teen",IF(Table1[[#This Row],[Age]]&gt;=21 &amp; Table1[[#This Row],[Age]]&lt;=50,"Adult","Senior"))</f>
        <v>Senior</v>
      </c>
      <c r="M532" t="s">
        <v>53</v>
      </c>
      <c r="N532" t="s">
        <v>54</v>
      </c>
      <c r="O532" t="s">
        <v>55</v>
      </c>
      <c r="P532" t="s">
        <v>47</v>
      </c>
      <c r="Q532" t="s">
        <v>48</v>
      </c>
      <c r="R532">
        <v>4</v>
      </c>
      <c r="S532">
        <v>3500</v>
      </c>
      <c r="T532">
        <v>10</v>
      </c>
      <c r="U532">
        <v>12600</v>
      </c>
      <c r="V532" t="str">
        <f>IF(Table1[[#This Row],[Sales]]&lt;=10000,"Low",IF(Table1[[#This Row],[Sales]]&gt;=10000 &amp; Table1[[#This Row],[Sales]]&lt;=25000,"Medium","High"))</f>
        <v>High</v>
      </c>
      <c r="W532">
        <v>5643.42</v>
      </c>
      <c r="X532">
        <f>Table1[[#This Row],[Profit]]/Table1[[#This Row],[Sales]]</f>
        <v>0.44789047619047617</v>
      </c>
      <c r="Y532" t="s">
        <v>58</v>
      </c>
      <c r="Z532" t="s">
        <v>31</v>
      </c>
      <c r="AA532">
        <v>1</v>
      </c>
      <c r="AB532" t="s">
        <v>42</v>
      </c>
    </row>
    <row r="533" spans="1:28" x14ac:dyDescent="0.35">
      <c r="A533" t="s">
        <v>5259</v>
      </c>
      <c r="B533" s="1">
        <v>46055</v>
      </c>
      <c r="C533" s="1" t="str">
        <f>TEXT(Table1[[#This Row],[Order_Date]],"yyyy")</f>
        <v>2026</v>
      </c>
      <c r="D533" s="3">
        <f>MONTH(Table1[[#This Row],[Order_Date]])</f>
        <v>2</v>
      </c>
      <c r="E533" t="str">
        <f>TEXT(Table1[[#This Row],[Order_Date]],"mmm")</f>
        <v>Feb</v>
      </c>
      <c r="F533" s="1">
        <v>46060</v>
      </c>
      <c r="G533">
        <f>(Table1[[#This Row],[Ship_Date]]-Table1[[#This Row],[Order_Date]])</f>
        <v>5</v>
      </c>
      <c r="H533" t="s">
        <v>5260</v>
      </c>
      <c r="I533" t="s">
        <v>5261</v>
      </c>
      <c r="J533" t="s">
        <v>24</v>
      </c>
      <c r="K533">
        <v>51</v>
      </c>
      <c r="L533" t="str">
        <f>IF(Table1[[#This Row],[Age]]&lt;=20,"Teen",IF(Table1[[#This Row],[Age]]&gt;=21 &amp; Table1[[#This Row],[Age]]&lt;=50,"Adult","Senior"))</f>
        <v>Senior</v>
      </c>
      <c r="M533" t="s">
        <v>25</v>
      </c>
      <c r="N533" t="s">
        <v>26</v>
      </c>
      <c r="O533" t="s">
        <v>27</v>
      </c>
      <c r="P533" t="s">
        <v>28</v>
      </c>
      <c r="Q533" t="s">
        <v>29</v>
      </c>
      <c r="R533">
        <v>8</v>
      </c>
      <c r="S533">
        <v>15000</v>
      </c>
      <c r="T533">
        <v>5</v>
      </c>
      <c r="U533">
        <v>114000</v>
      </c>
      <c r="V533" t="str">
        <f>IF(Table1[[#This Row],[Sales]]&lt;=10000,"Low",IF(Table1[[#This Row],[Sales]]&gt;=10000 &amp; Table1[[#This Row],[Sales]]&lt;=25000,"Medium","High"))</f>
        <v>High</v>
      </c>
      <c r="W533">
        <v>16973.5</v>
      </c>
      <c r="X533">
        <f>Table1[[#This Row],[Profit]]/Table1[[#This Row],[Sales]]</f>
        <v>0.14889035087719299</v>
      </c>
      <c r="Y533" t="s">
        <v>93</v>
      </c>
      <c r="Z533" t="s">
        <v>31</v>
      </c>
      <c r="AA533">
        <v>2</v>
      </c>
      <c r="AB533" t="s">
        <v>42</v>
      </c>
    </row>
    <row r="534" spans="1:28" x14ac:dyDescent="0.35">
      <c r="A534" t="s">
        <v>5293</v>
      </c>
      <c r="B534" s="1">
        <v>45699</v>
      </c>
      <c r="C534" s="1" t="str">
        <f>TEXT(Table1[[#This Row],[Order_Date]],"yyyy")</f>
        <v>2025</v>
      </c>
      <c r="D534" s="3">
        <f>MONTH(Table1[[#This Row],[Order_Date]])</f>
        <v>2</v>
      </c>
      <c r="E534" t="str">
        <f>TEXT(Table1[[#This Row],[Order_Date]],"mmm")</f>
        <v>Feb</v>
      </c>
      <c r="F534" s="1">
        <v>45706</v>
      </c>
      <c r="G534">
        <f>(Table1[[#This Row],[Ship_Date]]-Table1[[#This Row],[Order_Date]])</f>
        <v>7</v>
      </c>
      <c r="H534" t="s">
        <v>5294</v>
      </c>
      <c r="I534" t="s">
        <v>5295</v>
      </c>
      <c r="J534" t="s">
        <v>52</v>
      </c>
      <c r="K534">
        <v>65</v>
      </c>
      <c r="L534" t="str">
        <f>IF(Table1[[#This Row],[Age]]&lt;=20,"Teen",IF(Table1[[#This Row],[Age]]&gt;=21 &amp; Table1[[#This Row],[Age]]&lt;=50,"Adult","Senior"))</f>
        <v>Senior</v>
      </c>
      <c r="M534" t="s">
        <v>79</v>
      </c>
      <c r="N534" t="s">
        <v>80</v>
      </c>
      <c r="O534" t="s">
        <v>38</v>
      </c>
      <c r="P534" t="s">
        <v>47</v>
      </c>
      <c r="Q534" t="s">
        <v>185</v>
      </c>
      <c r="R534">
        <v>1</v>
      </c>
      <c r="S534">
        <v>4500</v>
      </c>
      <c r="T534">
        <v>5</v>
      </c>
      <c r="U534">
        <v>4275</v>
      </c>
      <c r="V534" t="str">
        <f>IF(Table1[[#This Row],[Sales]]&lt;=10000,"Low",IF(Table1[[#This Row],[Sales]]&gt;=10000 &amp; Table1[[#This Row],[Sales]]&lt;=25000,"Medium","High"))</f>
        <v>Low</v>
      </c>
      <c r="W534">
        <v>1857.02</v>
      </c>
      <c r="X534">
        <f>Table1[[#This Row],[Profit]]/Table1[[#This Row],[Sales]]</f>
        <v>0.43439064327485377</v>
      </c>
      <c r="Y534" t="s">
        <v>93</v>
      </c>
      <c r="Z534" t="s">
        <v>41</v>
      </c>
      <c r="AA534">
        <v>1</v>
      </c>
      <c r="AB534" t="s">
        <v>42</v>
      </c>
    </row>
    <row r="535" spans="1:28" x14ac:dyDescent="0.35">
      <c r="A535" t="s">
        <v>5301</v>
      </c>
      <c r="B535" s="1">
        <v>46056</v>
      </c>
      <c r="C535" s="1" t="str">
        <f>TEXT(Table1[[#This Row],[Order_Date]],"yyyy")</f>
        <v>2026</v>
      </c>
      <c r="D535" s="3">
        <f>MONTH(Table1[[#This Row],[Order_Date]])</f>
        <v>2</v>
      </c>
      <c r="E535" t="str">
        <f>TEXT(Table1[[#This Row],[Order_Date]],"mmm")</f>
        <v>Feb</v>
      </c>
      <c r="F535" s="1">
        <v>46058</v>
      </c>
      <c r="G535">
        <f>(Table1[[#This Row],[Ship_Date]]-Table1[[#This Row],[Order_Date]])</f>
        <v>2</v>
      </c>
      <c r="H535" t="s">
        <v>1419</v>
      </c>
      <c r="I535" t="s">
        <v>5302</v>
      </c>
      <c r="J535" t="s">
        <v>52</v>
      </c>
      <c r="K535">
        <v>40</v>
      </c>
      <c r="L535" t="str">
        <f>IF(Table1[[#This Row],[Age]]&lt;=20,"Teen",IF(Table1[[#This Row],[Age]]&gt;=21 &amp; Table1[[#This Row],[Age]]&lt;=50,"Adult","Senior"))</f>
        <v>Senior</v>
      </c>
      <c r="M535" t="s">
        <v>116</v>
      </c>
      <c r="N535" t="s">
        <v>117</v>
      </c>
      <c r="O535" t="s">
        <v>86</v>
      </c>
      <c r="P535" t="s">
        <v>74</v>
      </c>
      <c r="Q535" t="s">
        <v>231</v>
      </c>
      <c r="R535">
        <v>4</v>
      </c>
      <c r="S535">
        <v>18000</v>
      </c>
      <c r="T535">
        <v>10</v>
      </c>
      <c r="U535">
        <v>64800</v>
      </c>
      <c r="V535" t="str">
        <f>IF(Table1[[#This Row],[Sales]]&lt;=10000,"Low",IF(Table1[[#This Row],[Sales]]&gt;=10000 &amp; Table1[[#This Row],[Sales]]&lt;=25000,"Medium","High"))</f>
        <v>High</v>
      </c>
      <c r="W535">
        <v>22726.14</v>
      </c>
      <c r="X535">
        <f>Table1[[#This Row],[Profit]]/Table1[[#This Row],[Sales]]</f>
        <v>0.35071203703703702</v>
      </c>
      <c r="Y535" t="s">
        <v>30</v>
      </c>
      <c r="Z535" t="s">
        <v>41</v>
      </c>
      <c r="AA535">
        <v>1</v>
      </c>
      <c r="AB535" t="s">
        <v>42</v>
      </c>
    </row>
    <row r="536" spans="1:28" x14ac:dyDescent="0.35">
      <c r="A536" t="s">
        <v>5313</v>
      </c>
      <c r="B536" s="1">
        <v>45711</v>
      </c>
      <c r="C536" s="1" t="str">
        <f>TEXT(Table1[[#This Row],[Order_Date]],"yyyy")</f>
        <v>2025</v>
      </c>
      <c r="D536" s="3">
        <f>MONTH(Table1[[#This Row],[Order_Date]])</f>
        <v>2</v>
      </c>
      <c r="E536" t="str">
        <f>TEXT(Table1[[#This Row],[Order_Date]],"mmm")</f>
        <v>Feb</v>
      </c>
      <c r="F536" s="1">
        <v>45712</v>
      </c>
      <c r="G536">
        <f>(Table1[[#This Row],[Ship_Date]]-Table1[[#This Row],[Order_Date]])</f>
        <v>1</v>
      </c>
      <c r="H536" t="s">
        <v>4947</v>
      </c>
      <c r="I536" t="s">
        <v>5314</v>
      </c>
      <c r="J536" t="s">
        <v>52</v>
      </c>
      <c r="K536">
        <v>39</v>
      </c>
      <c r="L536" t="str">
        <f>IF(Table1[[#This Row],[Age]]&lt;=20,"Teen",IF(Table1[[#This Row],[Age]]&gt;=21 &amp; Table1[[#This Row],[Age]]&lt;=50,"Adult","Senior"))</f>
        <v>Senior</v>
      </c>
      <c r="M536" t="s">
        <v>91</v>
      </c>
      <c r="N536" t="s">
        <v>92</v>
      </c>
      <c r="O536" t="s">
        <v>55</v>
      </c>
      <c r="P536" t="s">
        <v>74</v>
      </c>
      <c r="Q536" t="s">
        <v>231</v>
      </c>
      <c r="R536">
        <v>3</v>
      </c>
      <c r="S536">
        <v>18000</v>
      </c>
      <c r="T536">
        <v>5</v>
      </c>
      <c r="U536">
        <v>51300</v>
      </c>
      <c r="V536" t="str">
        <f>IF(Table1[[#This Row],[Sales]]&lt;=10000,"Low",IF(Table1[[#This Row],[Sales]]&gt;=10000 &amp; Table1[[#This Row],[Sales]]&lt;=25000,"Medium","High"))</f>
        <v>High</v>
      </c>
      <c r="W536">
        <v>15983.38</v>
      </c>
      <c r="X536">
        <f>Table1[[#This Row],[Profit]]/Table1[[#This Row],[Sales]]</f>
        <v>0.31156686159844055</v>
      </c>
      <c r="Y536" t="s">
        <v>93</v>
      </c>
      <c r="Z536" t="s">
        <v>59</v>
      </c>
      <c r="AA536">
        <v>1</v>
      </c>
      <c r="AB536" t="s">
        <v>42</v>
      </c>
    </row>
    <row r="537" spans="1:28" x14ac:dyDescent="0.35">
      <c r="A537" t="s">
        <v>5445</v>
      </c>
      <c r="B537" s="1">
        <v>45697</v>
      </c>
      <c r="C537" s="1" t="str">
        <f>TEXT(Table1[[#This Row],[Order_Date]],"yyyy")</f>
        <v>2025</v>
      </c>
      <c r="D537" s="3">
        <f>MONTH(Table1[[#This Row],[Order_Date]])</f>
        <v>2</v>
      </c>
      <c r="E537" t="str">
        <f>TEXT(Table1[[#This Row],[Order_Date]],"mmm")</f>
        <v>Feb</v>
      </c>
      <c r="F537" s="1">
        <v>45700</v>
      </c>
      <c r="G537">
        <f>(Table1[[#This Row],[Ship_Date]]-Table1[[#This Row],[Order_Date]])</f>
        <v>3</v>
      </c>
      <c r="H537" t="s">
        <v>4495</v>
      </c>
      <c r="I537" t="s">
        <v>5446</v>
      </c>
      <c r="J537" t="s">
        <v>52</v>
      </c>
      <c r="K537">
        <v>21</v>
      </c>
      <c r="L537" t="str">
        <f>IF(Table1[[#This Row],[Age]]&lt;=20,"Teen",IF(Table1[[#This Row],[Age]]&gt;=21 &amp; Table1[[#This Row],[Age]]&lt;=50,"Adult","Senior"))</f>
        <v>Senior</v>
      </c>
      <c r="M537" t="s">
        <v>73</v>
      </c>
      <c r="N537" t="s">
        <v>26</v>
      </c>
      <c r="O537" t="s">
        <v>27</v>
      </c>
      <c r="P537" t="s">
        <v>74</v>
      </c>
      <c r="Q537" t="s">
        <v>231</v>
      </c>
      <c r="R537">
        <v>1</v>
      </c>
      <c r="S537">
        <v>18000</v>
      </c>
      <c r="T537">
        <v>20</v>
      </c>
      <c r="U537">
        <v>14400</v>
      </c>
      <c r="V537" t="str">
        <f>IF(Table1[[#This Row],[Sales]]&lt;=10000,"Low",IF(Table1[[#This Row],[Sales]]&gt;=10000 &amp; Table1[[#This Row],[Sales]]&lt;=25000,"Medium","High"))</f>
        <v>High</v>
      </c>
      <c r="W537">
        <v>3251.27</v>
      </c>
      <c r="X537">
        <f>Table1[[#This Row],[Profit]]/Table1[[#This Row],[Sales]]</f>
        <v>0.22578263888888889</v>
      </c>
      <c r="Y537" t="s">
        <v>30</v>
      </c>
      <c r="Z537" t="s">
        <v>31</v>
      </c>
      <c r="AA537">
        <v>1</v>
      </c>
      <c r="AB537" t="s">
        <v>42</v>
      </c>
    </row>
    <row r="538" spans="1:28" x14ac:dyDescent="0.35">
      <c r="A538" t="s">
        <v>5463</v>
      </c>
      <c r="B538" s="1">
        <v>45698</v>
      </c>
      <c r="C538" s="1" t="str">
        <f>TEXT(Table1[[#This Row],[Order_Date]],"yyyy")</f>
        <v>2025</v>
      </c>
      <c r="D538" s="3">
        <f>MONTH(Table1[[#This Row],[Order_Date]])</f>
        <v>2</v>
      </c>
      <c r="E538" t="str">
        <f>TEXT(Table1[[#This Row],[Order_Date]],"mmm")</f>
        <v>Feb</v>
      </c>
      <c r="F538" s="1">
        <v>45702</v>
      </c>
      <c r="G538">
        <f>(Table1[[#This Row],[Ship_Date]]-Table1[[#This Row],[Order_Date]])</f>
        <v>4</v>
      </c>
      <c r="H538" t="s">
        <v>5464</v>
      </c>
      <c r="I538" t="s">
        <v>5465</v>
      </c>
      <c r="J538" t="s">
        <v>24</v>
      </c>
      <c r="K538">
        <v>18</v>
      </c>
      <c r="L538" t="str">
        <f>IF(Table1[[#This Row],[Age]]&lt;=20,"Teen",IF(Table1[[#This Row],[Age]]&gt;=21 &amp; Table1[[#This Row],[Age]]&lt;=50,"Adult","Senior"))</f>
        <v>Teen</v>
      </c>
      <c r="M538" t="s">
        <v>84</v>
      </c>
      <c r="N538" t="s">
        <v>85</v>
      </c>
      <c r="O538" t="s">
        <v>86</v>
      </c>
      <c r="P538" t="s">
        <v>39</v>
      </c>
      <c r="Q538" t="s">
        <v>151</v>
      </c>
      <c r="R538">
        <v>8</v>
      </c>
      <c r="S538">
        <v>900</v>
      </c>
      <c r="T538">
        <v>15</v>
      </c>
      <c r="U538">
        <v>6120</v>
      </c>
      <c r="V538" t="str">
        <f>IF(Table1[[#This Row],[Sales]]&lt;=10000,"Low",IF(Table1[[#This Row],[Sales]]&gt;=10000 &amp; Table1[[#This Row],[Sales]]&lt;=25000,"Medium","High"))</f>
        <v>Low</v>
      </c>
      <c r="W538">
        <v>991.31</v>
      </c>
      <c r="X538">
        <f>Table1[[#This Row],[Profit]]/Table1[[#This Row],[Sales]]</f>
        <v>0.16197875816993462</v>
      </c>
      <c r="Y538" t="s">
        <v>30</v>
      </c>
      <c r="Z538" t="s">
        <v>41</v>
      </c>
      <c r="AA538">
        <v>1</v>
      </c>
      <c r="AB538" t="s">
        <v>42</v>
      </c>
    </row>
    <row r="539" spans="1:28" x14ac:dyDescent="0.35">
      <c r="A539" t="s">
        <v>5479</v>
      </c>
      <c r="B539" s="1">
        <v>45705</v>
      </c>
      <c r="C539" s="1" t="str">
        <f>TEXT(Table1[[#This Row],[Order_Date]],"yyyy")</f>
        <v>2025</v>
      </c>
      <c r="D539" s="3">
        <f>MONTH(Table1[[#This Row],[Order_Date]])</f>
        <v>2</v>
      </c>
      <c r="E539" t="str">
        <f>TEXT(Table1[[#This Row],[Order_Date]],"mmm")</f>
        <v>Feb</v>
      </c>
      <c r="F539" s="1">
        <v>45710</v>
      </c>
      <c r="G539">
        <f>(Table1[[#This Row],[Ship_Date]]-Table1[[#This Row],[Order_Date]])</f>
        <v>5</v>
      </c>
      <c r="H539" t="s">
        <v>5480</v>
      </c>
      <c r="I539" t="s">
        <v>5481</v>
      </c>
      <c r="J539" t="s">
        <v>52</v>
      </c>
      <c r="K539">
        <v>29</v>
      </c>
      <c r="L539" t="str">
        <f>IF(Table1[[#This Row],[Age]]&lt;=20,"Teen",IF(Table1[[#This Row],[Age]]&gt;=21 &amp; Table1[[#This Row],[Age]]&lt;=50,"Adult","Senior"))</f>
        <v>Senior</v>
      </c>
      <c r="M539" t="s">
        <v>84</v>
      </c>
      <c r="N539" t="s">
        <v>85</v>
      </c>
      <c r="O539" t="s">
        <v>86</v>
      </c>
      <c r="P539" t="s">
        <v>56</v>
      </c>
      <c r="Q539" t="s">
        <v>57</v>
      </c>
      <c r="R539">
        <v>3</v>
      </c>
      <c r="S539">
        <v>60</v>
      </c>
      <c r="T539">
        <v>0</v>
      </c>
      <c r="U539">
        <v>180</v>
      </c>
      <c r="V539" t="str">
        <f>IF(Table1[[#This Row],[Sales]]&lt;=10000,"Low",IF(Table1[[#This Row],[Sales]]&gt;=10000 &amp; Table1[[#This Row],[Sales]]&lt;=25000,"Medium","High"))</f>
        <v>Low</v>
      </c>
      <c r="W539">
        <v>56.82</v>
      </c>
      <c r="X539">
        <f>Table1[[#This Row],[Profit]]/Table1[[#This Row],[Sales]]</f>
        <v>0.31566666666666665</v>
      </c>
      <c r="Y539" t="s">
        <v>30</v>
      </c>
      <c r="Z539" t="s">
        <v>41</v>
      </c>
      <c r="AA539">
        <v>4</v>
      </c>
      <c r="AB539" t="s">
        <v>32</v>
      </c>
    </row>
    <row r="540" spans="1:28" x14ac:dyDescent="0.35">
      <c r="A540" t="s">
        <v>5482</v>
      </c>
      <c r="B540" s="1">
        <v>45696</v>
      </c>
      <c r="C540" s="1" t="str">
        <f>TEXT(Table1[[#This Row],[Order_Date]],"yyyy")</f>
        <v>2025</v>
      </c>
      <c r="D540" s="3">
        <f>MONTH(Table1[[#This Row],[Order_Date]])</f>
        <v>2</v>
      </c>
      <c r="E540" t="str">
        <f>TEXT(Table1[[#This Row],[Order_Date]],"mmm")</f>
        <v>Feb</v>
      </c>
      <c r="F540" s="1">
        <v>45701</v>
      </c>
      <c r="G540">
        <f>(Table1[[#This Row],[Ship_Date]]-Table1[[#This Row],[Order_Date]])</f>
        <v>5</v>
      </c>
      <c r="H540" t="s">
        <v>5483</v>
      </c>
      <c r="I540" t="s">
        <v>5484</v>
      </c>
      <c r="J540" t="s">
        <v>24</v>
      </c>
      <c r="K540">
        <v>30</v>
      </c>
      <c r="L540" t="str">
        <f>IF(Table1[[#This Row],[Age]]&lt;=20,"Teen",IF(Table1[[#This Row],[Age]]&gt;=21 &amp; Table1[[#This Row],[Age]]&lt;=50,"Adult","Senior"))</f>
        <v>Senior</v>
      </c>
      <c r="M540" t="s">
        <v>101</v>
      </c>
      <c r="N540" t="s">
        <v>102</v>
      </c>
      <c r="O540" t="s">
        <v>27</v>
      </c>
      <c r="P540" t="s">
        <v>56</v>
      </c>
      <c r="Q540" t="s">
        <v>57</v>
      </c>
      <c r="R540">
        <v>3</v>
      </c>
      <c r="S540">
        <v>60</v>
      </c>
      <c r="T540">
        <v>20</v>
      </c>
      <c r="U540">
        <v>144</v>
      </c>
      <c r="V540" t="str">
        <f>IF(Table1[[#This Row],[Sales]]&lt;=10000,"Low",IF(Table1[[#This Row],[Sales]]&gt;=10000 &amp; Table1[[#This Row],[Sales]]&lt;=25000,"Medium","High"))</f>
        <v>Low</v>
      </c>
      <c r="W540">
        <v>18.690000000000001</v>
      </c>
      <c r="X540">
        <f>Table1[[#This Row],[Profit]]/Table1[[#This Row],[Sales]]</f>
        <v>0.12979166666666667</v>
      </c>
      <c r="Y540" t="s">
        <v>58</v>
      </c>
      <c r="Z540" t="s">
        <v>41</v>
      </c>
      <c r="AA540">
        <v>5</v>
      </c>
      <c r="AB540" t="s">
        <v>42</v>
      </c>
    </row>
    <row r="541" spans="1:28" x14ac:dyDescent="0.35">
      <c r="A541" t="s">
        <v>5497</v>
      </c>
      <c r="B541" s="1">
        <v>45700</v>
      </c>
      <c r="C541" s="1" t="str">
        <f>TEXT(Table1[[#This Row],[Order_Date]],"yyyy")</f>
        <v>2025</v>
      </c>
      <c r="D541" s="3">
        <f>MONTH(Table1[[#This Row],[Order_Date]])</f>
        <v>2</v>
      </c>
      <c r="E541" t="str">
        <f>TEXT(Table1[[#This Row],[Order_Date]],"mmm")</f>
        <v>Feb</v>
      </c>
      <c r="F541" s="1">
        <v>45701</v>
      </c>
      <c r="G541">
        <f>(Table1[[#This Row],[Ship_Date]]-Table1[[#This Row],[Order_Date]])</f>
        <v>1</v>
      </c>
      <c r="H541" t="s">
        <v>5498</v>
      </c>
      <c r="I541" t="s">
        <v>5499</v>
      </c>
      <c r="J541" t="s">
        <v>52</v>
      </c>
      <c r="K541">
        <v>38</v>
      </c>
      <c r="L541" t="str">
        <f>IF(Table1[[#This Row],[Age]]&lt;=20,"Teen",IF(Table1[[#This Row],[Age]]&gt;=21 &amp; Table1[[#This Row],[Age]]&lt;=50,"Adult","Senior"))</f>
        <v>Senior</v>
      </c>
      <c r="M541" t="s">
        <v>84</v>
      </c>
      <c r="N541" t="s">
        <v>85</v>
      </c>
      <c r="O541" t="s">
        <v>86</v>
      </c>
      <c r="P541" t="s">
        <v>39</v>
      </c>
      <c r="Q541" t="s">
        <v>87</v>
      </c>
      <c r="R541">
        <v>3</v>
      </c>
      <c r="S541">
        <v>3200</v>
      </c>
      <c r="T541">
        <v>0</v>
      </c>
      <c r="U541">
        <v>9600</v>
      </c>
      <c r="V541" t="str">
        <f>IF(Table1[[#This Row],[Sales]]&lt;=10000,"Low",IF(Table1[[#This Row],[Sales]]&gt;=10000 &amp; Table1[[#This Row],[Sales]]&lt;=25000,"Medium","High"))</f>
        <v>Low</v>
      </c>
      <c r="W541">
        <v>2332.77</v>
      </c>
      <c r="X541">
        <f>Table1[[#This Row],[Profit]]/Table1[[#This Row],[Sales]]</f>
        <v>0.242996875</v>
      </c>
      <c r="Y541" t="s">
        <v>30</v>
      </c>
      <c r="Z541" t="s">
        <v>41</v>
      </c>
      <c r="AA541">
        <v>5</v>
      </c>
      <c r="AB541" t="s">
        <v>42</v>
      </c>
    </row>
    <row r="542" spans="1:28" x14ac:dyDescent="0.35">
      <c r="A542" t="s">
        <v>5500</v>
      </c>
      <c r="B542" s="1">
        <v>46062</v>
      </c>
      <c r="C542" s="1" t="str">
        <f>TEXT(Table1[[#This Row],[Order_Date]],"yyyy")</f>
        <v>2026</v>
      </c>
      <c r="D542" s="3">
        <f>MONTH(Table1[[#This Row],[Order_Date]])</f>
        <v>2</v>
      </c>
      <c r="E542" t="str">
        <f>TEXT(Table1[[#This Row],[Order_Date]],"mmm")</f>
        <v>Feb</v>
      </c>
      <c r="F542" s="1">
        <v>46066</v>
      </c>
      <c r="G542">
        <f>(Table1[[#This Row],[Ship_Date]]-Table1[[#This Row],[Order_Date]])</f>
        <v>4</v>
      </c>
      <c r="H542" t="s">
        <v>5501</v>
      </c>
      <c r="I542" t="s">
        <v>5502</v>
      </c>
      <c r="J542" t="s">
        <v>24</v>
      </c>
      <c r="K542">
        <v>65</v>
      </c>
      <c r="L542" t="str">
        <f>IF(Table1[[#This Row],[Age]]&lt;=20,"Teen",IF(Table1[[#This Row],[Age]]&gt;=21 &amp; Table1[[#This Row],[Age]]&lt;=50,"Adult","Senior"))</f>
        <v>Senior</v>
      </c>
      <c r="M542" t="s">
        <v>63</v>
      </c>
      <c r="N542" t="s">
        <v>64</v>
      </c>
      <c r="O542" t="s">
        <v>55</v>
      </c>
      <c r="P542" t="s">
        <v>28</v>
      </c>
      <c r="Q542" t="s">
        <v>65</v>
      </c>
      <c r="R542">
        <v>1</v>
      </c>
      <c r="S542">
        <v>30000</v>
      </c>
      <c r="T542">
        <v>10</v>
      </c>
      <c r="U542">
        <v>27000</v>
      </c>
      <c r="V542" t="str">
        <f>IF(Table1[[#This Row],[Sales]]&lt;=10000,"Low",IF(Table1[[#This Row],[Sales]]&gt;=10000 &amp; Table1[[#This Row],[Sales]]&lt;=25000,"Medium","High"))</f>
        <v>High</v>
      </c>
      <c r="W542">
        <v>6280.75</v>
      </c>
      <c r="X542">
        <f>Table1[[#This Row],[Profit]]/Table1[[#This Row],[Sales]]</f>
        <v>0.23262037037037037</v>
      </c>
      <c r="Y542" t="s">
        <v>93</v>
      </c>
      <c r="Z542" t="s">
        <v>31</v>
      </c>
      <c r="AA542">
        <v>2</v>
      </c>
      <c r="AB542" t="s">
        <v>32</v>
      </c>
    </row>
    <row r="543" spans="1:28" x14ac:dyDescent="0.35">
      <c r="A543" t="s">
        <v>5518</v>
      </c>
      <c r="B543" s="1">
        <v>45714</v>
      </c>
      <c r="C543" s="1" t="str">
        <f>TEXT(Table1[[#This Row],[Order_Date]],"yyyy")</f>
        <v>2025</v>
      </c>
      <c r="D543" s="3">
        <f>MONTH(Table1[[#This Row],[Order_Date]])</f>
        <v>2</v>
      </c>
      <c r="E543" t="str">
        <f>TEXT(Table1[[#This Row],[Order_Date]],"mmm")</f>
        <v>Feb</v>
      </c>
      <c r="F543" s="1">
        <v>45716</v>
      </c>
      <c r="G543">
        <f>(Table1[[#This Row],[Ship_Date]]-Table1[[#This Row],[Order_Date]])</f>
        <v>2</v>
      </c>
      <c r="H543" t="s">
        <v>5519</v>
      </c>
      <c r="I543" t="s">
        <v>5520</v>
      </c>
      <c r="J543" t="s">
        <v>24</v>
      </c>
      <c r="K543">
        <v>36</v>
      </c>
      <c r="L543" t="str">
        <f>IF(Table1[[#This Row],[Age]]&lt;=20,"Teen",IF(Table1[[#This Row],[Age]]&gt;=21 &amp; Table1[[#This Row],[Age]]&lt;=50,"Adult","Senior"))</f>
        <v>Senior</v>
      </c>
      <c r="M543" t="s">
        <v>25</v>
      </c>
      <c r="N543" t="s">
        <v>26</v>
      </c>
      <c r="O543" t="s">
        <v>27</v>
      </c>
      <c r="P543" t="s">
        <v>47</v>
      </c>
      <c r="Q543" t="s">
        <v>185</v>
      </c>
      <c r="R543">
        <v>5</v>
      </c>
      <c r="S543">
        <v>4500</v>
      </c>
      <c r="T543">
        <v>20</v>
      </c>
      <c r="U543">
        <v>18000</v>
      </c>
      <c r="V543" t="str">
        <f>IF(Table1[[#This Row],[Sales]]&lt;=10000,"Low",IF(Table1[[#This Row],[Sales]]&gt;=10000 &amp; Table1[[#This Row],[Sales]]&lt;=25000,"Medium","High"))</f>
        <v>High</v>
      </c>
      <c r="W543">
        <v>4263.72</v>
      </c>
      <c r="X543">
        <f>Table1[[#This Row],[Profit]]/Table1[[#This Row],[Sales]]</f>
        <v>0.23687333333333335</v>
      </c>
      <c r="Y543" t="s">
        <v>93</v>
      </c>
      <c r="Z543" t="s">
        <v>59</v>
      </c>
      <c r="AA543">
        <v>3</v>
      </c>
      <c r="AB543" t="s">
        <v>42</v>
      </c>
    </row>
    <row r="544" spans="1:28" x14ac:dyDescent="0.35">
      <c r="A544" t="s">
        <v>5597</v>
      </c>
      <c r="B544" s="1">
        <v>45707</v>
      </c>
      <c r="C544" s="1" t="str">
        <f>TEXT(Table1[[#This Row],[Order_Date]],"yyyy")</f>
        <v>2025</v>
      </c>
      <c r="D544" s="3">
        <f>MONTH(Table1[[#This Row],[Order_Date]])</f>
        <v>2</v>
      </c>
      <c r="E544" t="str">
        <f>TEXT(Table1[[#This Row],[Order_Date]],"mmm")</f>
        <v>Feb</v>
      </c>
      <c r="F544" s="1">
        <v>45710</v>
      </c>
      <c r="G544">
        <f>(Table1[[#This Row],[Ship_Date]]-Table1[[#This Row],[Order_Date]])</f>
        <v>3</v>
      </c>
      <c r="H544" t="s">
        <v>2194</v>
      </c>
      <c r="I544" t="s">
        <v>5598</v>
      </c>
      <c r="J544" t="s">
        <v>24</v>
      </c>
      <c r="K544">
        <v>31</v>
      </c>
      <c r="L544" t="str">
        <f>IF(Table1[[#This Row],[Age]]&lt;=20,"Teen",IF(Table1[[#This Row],[Age]]&gt;=21 &amp; Table1[[#This Row],[Age]]&lt;=50,"Adult","Senior"))</f>
        <v>Senior</v>
      </c>
      <c r="M544" t="s">
        <v>73</v>
      </c>
      <c r="N544" t="s">
        <v>26</v>
      </c>
      <c r="O544" t="s">
        <v>27</v>
      </c>
      <c r="P544" t="s">
        <v>39</v>
      </c>
      <c r="Q544" t="s">
        <v>151</v>
      </c>
      <c r="R544">
        <v>5</v>
      </c>
      <c r="S544">
        <v>900</v>
      </c>
      <c r="T544">
        <v>15</v>
      </c>
      <c r="U544">
        <v>3825</v>
      </c>
      <c r="V544" t="str">
        <f>IF(Table1[[#This Row],[Sales]]&lt;=10000,"Low",IF(Table1[[#This Row],[Sales]]&gt;=10000 &amp; Table1[[#This Row],[Sales]]&lt;=25000,"Medium","High"))</f>
        <v>Low</v>
      </c>
      <c r="W544">
        <v>961.95</v>
      </c>
      <c r="X544">
        <f>Table1[[#This Row],[Profit]]/Table1[[#This Row],[Sales]]</f>
        <v>0.25149019607843137</v>
      </c>
      <c r="Y544" t="s">
        <v>30</v>
      </c>
      <c r="Z544" t="s">
        <v>41</v>
      </c>
      <c r="AA544">
        <v>1</v>
      </c>
      <c r="AB544" t="s">
        <v>42</v>
      </c>
    </row>
    <row r="545" spans="1:28" x14ac:dyDescent="0.35">
      <c r="A545" t="s">
        <v>5605</v>
      </c>
      <c r="B545" s="1">
        <v>46059</v>
      </c>
      <c r="C545" s="1" t="str">
        <f>TEXT(Table1[[#This Row],[Order_Date]],"yyyy")</f>
        <v>2026</v>
      </c>
      <c r="D545" s="3">
        <f>MONTH(Table1[[#This Row],[Order_Date]])</f>
        <v>2</v>
      </c>
      <c r="E545" t="str">
        <f>TEXT(Table1[[#This Row],[Order_Date]],"mmm")</f>
        <v>Feb</v>
      </c>
      <c r="F545" s="1">
        <v>46065</v>
      </c>
      <c r="G545">
        <f>(Table1[[#This Row],[Ship_Date]]-Table1[[#This Row],[Order_Date]])</f>
        <v>6</v>
      </c>
      <c r="H545" t="s">
        <v>2765</v>
      </c>
      <c r="I545" t="s">
        <v>5606</v>
      </c>
      <c r="J545" t="s">
        <v>52</v>
      </c>
      <c r="K545">
        <v>58</v>
      </c>
      <c r="L545" t="str">
        <f>IF(Table1[[#This Row],[Age]]&lt;=20,"Teen",IF(Table1[[#This Row],[Age]]&gt;=21 &amp; Table1[[#This Row],[Age]]&lt;=50,"Adult","Senior"))</f>
        <v>Senior</v>
      </c>
      <c r="M545" t="s">
        <v>63</v>
      </c>
      <c r="N545" t="s">
        <v>64</v>
      </c>
      <c r="O545" t="s">
        <v>55</v>
      </c>
      <c r="P545" t="s">
        <v>39</v>
      </c>
      <c r="Q545" t="s">
        <v>87</v>
      </c>
      <c r="R545">
        <v>7</v>
      </c>
      <c r="S545">
        <v>3200</v>
      </c>
      <c r="T545">
        <v>20</v>
      </c>
      <c r="U545">
        <v>17920</v>
      </c>
      <c r="V545" t="str">
        <f>IF(Table1[[#This Row],[Sales]]&lt;=10000,"Low",IF(Table1[[#This Row],[Sales]]&gt;=10000 &amp; Table1[[#This Row],[Sales]]&lt;=25000,"Medium","High"))</f>
        <v>High</v>
      </c>
      <c r="W545">
        <v>2075.21</v>
      </c>
      <c r="X545">
        <f>Table1[[#This Row],[Profit]]/Table1[[#This Row],[Sales]]</f>
        <v>0.11580412946428571</v>
      </c>
      <c r="Y545" t="s">
        <v>93</v>
      </c>
      <c r="Z545" t="s">
        <v>31</v>
      </c>
      <c r="AA545">
        <v>3</v>
      </c>
      <c r="AB545" t="s">
        <v>42</v>
      </c>
    </row>
    <row r="546" spans="1:28" x14ac:dyDescent="0.35">
      <c r="A546" t="s">
        <v>5627</v>
      </c>
      <c r="B546" s="1">
        <v>45715</v>
      </c>
      <c r="C546" s="1" t="str">
        <f>TEXT(Table1[[#This Row],[Order_Date]],"yyyy")</f>
        <v>2025</v>
      </c>
      <c r="D546" s="3">
        <f>MONTH(Table1[[#This Row],[Order_Date]])</f>
        <v>2</v>
      </c>
      <c r="E546" t="str">
        <f>TEXT(Table1[[#This Row],[Order_Date]],"mmm")</f>
        <v>Feb</v>
      </c>
      <c r="F546" s="1">
        <v>45717</v>
      </c>
      <c r="G546">
        <f>(Table1[[#This Row],[Ship_Date]]-Table1[[#This Row],[Order_Date]])</f>
        <v>2</v>
      </c>
      <c r="H546" t="s">
        <v>4260</v>
      </c>
      <c r="I546" t="s">
        <v>5628</v>
      </c>
      <c r="J546" t="s">
        <v>24</v>
      </c>
      <c r="K546">
        <v>18</v>
      </c>
      <c r="L546" t="str">
        <f>IF(Table1[[#This Row],[Age]]&lt;=20,"Teen",IF(Table1[[#This Row],[Age]]&gt;=21 &amp; Table1[[#This Row],[Age]]&lt;=50,"Adult","Senior"))</f>
        <v>Teen</v>
      </c>
      <c r="M546" t="s">
        <v>53</v>
      </c>
      <c r="N546" t="s">
        <v>54</v>
      </c>
      <c r="O546" t="s">
        <v>55</v>
      </c>
      <c r="P546" t="s">
        <v>56</v>
      </c>
      <c r="Q546" t="s">
        <v>125</v>
      </c>
      <c r="R546">
        <v>4</v>
      </c>
      <c r="S546">
        <v>450</v>
      </c>
      <c r="T546">
        <v>5</v>
      </c>
      <c r="U546">
        <v>1710</v>
      </c>
      <c r="V546" t="str">
        <f>IF(Table1[[#This Row],[Sales]]&lt;=10000,"Low",IF(Table1[[#This Row],[Sales]]&gt;=10000 &amp; Table1[[#This Row],[Sales]]&lt;=25000,"Medium","High"))</f>
        <v>Low</v>
      </c>
      <c r="W546">
        <v>366.45</v>
      </c>
      <c r="X546">
        <f>Table1[[#This Row],[Profit]]/Table1[[#This Row],[Sales]]</f>
        <v>0.21429824561403507</v>
      </c>
      <c r="Y546" t="s">
        <v>30</v>
      </c>
      <c r="Z546" t="s">
        <v>41</v>
      </c>
      <c r="AA546">
        <v>2</v>
      </c>
      <c r="AB546" t="s">
        <v>42</v>
      </c>
    </row>
    <row r="547" spans="1:28" x14ac:dyDescent="0.35">
      <c r="A547" t="s">
        <v>5632</v>
      </c>
      <c r="B547" s="1">
        <v>46075</v>
      </c>
      <c r="C547" s="1" t="str">
        <f>TEXT(Table1[[#This Row],[Order_Date]],"yyyy")</f>
        <v>2026</v>
      </c>
      <c r="D547" s="3">
        <f>MONTH(Table1[[#This Row],[Order_Date]])</f>
        <v>2</v>
      </c>
      <c r="E547" t="str">
        <f>TEXT(Table1[[#This Row],[Order_Date]],"mmm")</f>
        <v>Feb</v>
      </c>
      <c r="F547" s="1">
        <v>46076</v>
      </c>
      <c r="G547">
        <f>(Table1[[#This Row],[Ship_Date]]-Table1[[#This Row],[Order_Date]])</f>
        <v>1</v>
      </c>
      <c r="H547" t="s">
        <v>5633</v>
      </c>
      <c r="I547" t="s">
        <v>5634</v>
      </c>
      <c r="J547" t="s">
        <v>52</v>
      </c>
      <c r="K547">
        <v>37</v>
      </c>
      <c r="L547" t="str">
        <f>IF(Table1[[#This Row],[Age]]&lt;=20,"Teen",IF(Table1[[#This Row],[Age]]&gt;=21 &amp; Table1[[#This Row],[Age]]&lt;=50,"Adult","Senior"))</f>
        <v>Senior</v>
      </c>
      <c r="M547" t="s">
        <v>53</v>
      </c>
      <c r="N547" t="s">
        <v>54</v>
      </c>
      <c r="O547" t="s">
        <v>55</v>
      </c>
      <c r="P547" t="s">
        <v>56</v>
      </c>
      <c r="Q547" t="s">
        <v>168</v>
      </c>
      <c r="R547">
        <v>8</v>
      </c>
      <c r="S547">
        <v>1200</v>
      </c>
      <c r="T547">
        <v>0</v>
      </c>
      <c r="U547">
        <v>9600</v>
      </c>
      <c r="V547" t="str">
        <f>IF(Table1[[#This Row],[Sales]]&lt;=10000,"Low",IF(Table1[[#This Row],[Sales]]&gt;=10000 &amp; Table1[[#This Row],[Sales]]&lt;=25000,"Medium","High"))</f>
        <v>Low</v>
      </c>
      <c r="W547">
        <v>3623.35</v>
      </c>
      <c r="X547">
        <f>Table1[[#This Row],[Profit]]/Table1[[#This Row],[Sales]]</f>
        <v>0.37743229166666664</v>
      </c>
      <c r="Y547" t="s">
        <v>30</v>
      </c>
      <c r="Z547" t="s">
        <v>31</v>
      </c>
      <c r="AA547">
        <v>3</v>
      </c>
      <c r="AB547" t="s">
        <v>32</v>
      </c>
    </row>
    <row r="548" spans="1:28" x14ac:dyDescent="0.35">
      <c r="A548" t="s">
        <v>5647</v>
      </c>
      <c r="B548" s="1">
        <v>46055</v>
      </c>
      <c r="C548" s="1" t="str">
        <f>TEXT(Table1[[#This Row],[Order_Date]],"yyyy")</f>
        <v>2026</v>
      </c>
      <c r="D548" s="3">
        <f>MONTH(Table1[[#This Row],[Order_Date]])</f>
        <v>2</v>
      </c>
      <c r="E548" t="str">
        <f>TEXT(Table1[[#This Row],[Order_Date]],"mmm")</f>
        <v>Feb</v>
      </c>
      <c r="F548" s="1">
        <v>46062</v>
      </c>
      <c r="G548">
        <f>(Table1[[#This Row],[Ship_Date]]-Table1[[#This Row],[Order_Date]])</f>
        <v>7</v>
      </c>
      <c r="H548" t="s">
        <v>5648</v>
      </c>
      <c r="I548" t="s">
        <v>5649</v>
      </c>
      <c r="J548" t="s">
        <v>24</v>
      </c>
      <c r="K548">
        <v>27</v>
      </c>
      <c r="L548" t="str">
        <f>IF(Table1[[#This Row],[Age]]&lt;=20,"Teen",IF(Table1[[#This Row],[Age]]&gt;=21 &amp; Table1[[#This Row],[Age]]&lt;=50,"Adult","Senior"))</f>
        <v>Senior</v>
      </c>
      <c r="M548" t="s">
        <v>46</v>
      </c>
      <c r="N548" t="s">
        <v>46</v>
      </c>
      <c r="O548" t="s">
        <v>38</v>
      </c>
      <c r="P548" t="s">
        <v>56</v>
      </c>
      <c r="Q548" t="s">
        <v>125</v>
      </c>
      <c r="R548">
        <v>4</v>
      </c>
      <c r="S548">
        <v>450</v>
      </c>
      <c r="T548">
        <v>5</v>
      </c>
      <c r="U548">
        <v>1710</v>
      </c>
      <c r="V548" t="str">
        <f>IF(Table1[[#This Row],[Sales]]&lt;=10000,"Low",IF(Table1[[#This Row],[Sales]]&gt;=10000 &amp; Table1[[#This Row],[Sales]]&lt;=25000,"Medium","High"))</f>
        <v>Low</v>
      </c>
      <c r="W548">
        <v>690.62</v>
      </c>
      <c r="X548">
        <f>Table1[[#This Row],[Profit]]/Table1[[#This Row],[Sales]]</f>
        <v>0.40387134502923977</v>
      </c>
      <c r="Y548" t="s">
        <v>30</v>
      </c>
      <c r="Z548" t="s">
        <v>59</v>
      </c>
      <c r="AA548">
        <v>2</v>
      </c>
      <c r="AB548" t="s">
        <v>42</v>
      </c>
    </row>
    <row r="549" spans="1:28" x14ac:dyDescent="0.35">
      <c r="A549" t="s">
        <v>5706</v>
      </c>
      <c r="B549" s="1">
        <v>46069</v>
      </c>
      <c r="C549" s="1" t="str">
        <f>TEXT(Table1[[#This Row],[Order_Date]],"yyyy")</f>
        <v>2026</v>
      </c>
      <c r="D549" s="3">
        <f>MONTH(Table1[[#This Row],[Order_Date]])</f>
        <v>2</v>
      </c>
      <c r="E549" t="str">
        <f>TEXT(Table1[[#This Row],[Order_Date]],"mmm")</f>
        <v>Feb</v>
      </c>
      <c r="F549" s="1">
        <v>46073</v>
      </c>
      <c r="G549">
        <f>(Table1[[#This Row],[Ship_Date]]-Table1[[#This Row],[Order_Date]])</f>
        <v>4</v>
      </c>
      <c r="H549" t="s">
        <v>5707</v>
      </c>
      <c r="I549" t="s">
        <v>5708</v>
      </c>
      <c r="J549" t="s">
        <v>24</v>
      </c>
      <c r="K549">
        <v>30</v>
      </c>
      <c r="L549" t="str">
        <f>IF(Table1[[#This Row],[Age]]&lt;=20,"Teen",IF(Table1[[#This Row],[Age]]&gt;=21 &amp; Table1[[#This Row],[Age]]&lt;=50,"Adult","Senior"))</f>
        <v>Senior</v>
      </c>
      <c r="M549" t="s">
        <v>116</v>
      </c>
      <c r="N549" t="s">
        <v>117</v>
      </c>
      <c r="O549" t="s">
        <v>86</v>
      </c>
      <c r="P549" t="s">
        <v>39</v>
      </c>
      <c r="Q549" t="s">
        <v>118</v>
      </c>
      <c r="R549">
        <v>3</v>
      </c>
      <c r="S549">
        <v>4000</v>
      </c>
      <c r="T549">
        <v>20</v>
      </c>
      <c r="U549">
        <v>9600</v>
      </c>
      <c r="V549" t="str">
        <f>IF(Table1[[#This Row],[Sales]]&lt;=10000,"Low",IF(Table1[[#This Row],[Sales]]&gt;=10000 &amp; Table1[[#This Row],[Sales]]&lt;=25000,"Medium","High"))</f>
        <v>Low</v>
      </c>
      <c r="W549">
        <v>3244.8</v>
      </c>
      <c r="X549">
        <f>Table1[[#This Row],[Profit]]/Table1[[#This Row],[Sales]]</f>
        <v>0.33800000000000002</v>
      </c>
      <c r="Y549" t="s">
        <v>58</v>
      </c>
      <c r="Z549" t="s">
        <v>41</v>
      </c>
      <c r="AA549">
        <v>5</v>
      </c>
      <c r="AB549" t="s">
        <v>42</v>
      </c>
    </row>
    <row r="550" spans="1:28" x14ac:dyDescent="0.35">
      <c r="A550" t="s">
        <v>5715</v>
      </c>
      <c r="B550" s="1">
        <v>46071</v>
      </c>
      <c r="C550" s="1" t="str">
        <f>TEXT(Table1[[#This Row],[Order_Date]],"yyyy")</f>
        <v>2026</v>
      </c>
      <c r="D550" s="3">
        <f>MONTH(Table1[[#This Row],[Order_Date]])</f>
        <v>2</v>
      </c>
      <c r="E550" t="str">
        <f>TEXT(Table1[[#This Row],[Order_Date]],"mmm")</f>
        <v>Feb</v>
      </c>
      <c r="F550" s="1">
        <v>46078</v>
      </c>
      <c r="G550">
        <f>(Table1[[#This Row],[Ship_Date]]-Table1[[#This Row],[Order_Date]])</f>
        <v>7</v>
      </c>
      <c r="H550" t="s">
        <v>5716</v>
      </c>
      <c r="I550" t="s">
        <v>5717</v>
      </c>
      <c r="J550" t="s">
        <v>24</v>
      </c>
      <c r="K550">
        <v>62</v>
      </c>
      <c r="L550" t="str">
        <f>IF(Table1[[#This Row],[Age]]&lt;=20,"Teen",IF(Table1[[#This Row],[Age]]&gt;=21 &amp; Table1[[#This Row],[Age]]&lt;=50,"Adult","Senior"))</f>
        <v>Senior</v>
      </c>
      <c r="M550" t="s">
        <v>116</v>
      </c>
      <c r="N550" t="s">
        <v>117</v>
      </c>
      <c r="O550" t="s">
        <v>86</v>
      </c>
      <c r="P550" t="s">
        <v>56</v>
      </c>
      <c r="Q550" t="s">
        <v>212</v>
      </c>
      <c r="R550">
        <v>3</v>
      </c>
      <c r="S550">
        <v>300</v>
      </c>
      <c r="T550">
        <v>20</v>
      </c>
      <c r="U550">
        <v>720</v>
      </c>
      <c r="V550" t="str">
        <f>IF(Table1[[#This Row],[Sales]]&lt;=10000,"Low",IF(Table1[[#This Row],[Sales]]&gt;=10000 &amp; Table1[[#This Row],[Sales]]&lt;=25000,"Medium","High"))</f>
        <v>Low</v>
      </c>
      <c r="W550">
        <v>270.16000000000003</v>
      </c>
      <c r="X550">
        <f>Table1[[#This Row],[Profit]]/Table1[[#This Row],[Sales]]</f>
        <v>0.37522222222222223</v>
      </c>
      <c r="Y550" t="s">
        <v>58</v>
      </c>
      <c r="Z550" t="s">
        <v>31</v>
      </c>
      <c r="AA550">
        <v>1</v>
      </c>
      <c r="AB550" t="s">
        <v>42</v>
      </c>
    </row>
    <row r="551" spans="1:28" x14ac:dyDescent="0.35">
      <c r="A551" t="s">
        <v>5775</v>
      </c>
      <c r="B551" s="1">
        <v>45709</v>
      </c>
      <c r="C551" s="1" t="str">
        <f>TEXT(Table1[[#This Row],[Order_Date]],"yyyy")</f>
        <v>2025</v>
      </c>
      <c r="D551" s="3">
        <f>MONTH(Table1[[#This Row],[Order_Date]])</f>
        <v>2</v>
      </c>
      <c r="E551" t="str">
        <f>TEXT(Table1[[#This Row],[Order_Date]],"mmm")</f>
        <v>Feb</v>
      </c>
      <c r="F551" s="1">
        <v>45714</v>
      </c>
      <c r="G551">
        <f>(Table1[[#This Row],[Ship_Date]]-Table1[[#This Row],[Order_Date]])</f>
        <v>5</v>
      </c>
      <c r="H551" t="s">
        <v>5776</v>
      </c>
      <c r="I551" t="s">
        <v>5777</v>
      </c>
      <c r="J551" t="s">
        <v>24</v>
      </c>
      <c r="K551">
        <v>63</v>
      </c>
      <c r="L551" t="str">
        <f>IF(Table1[[#This Row],[Age]]&lt;=20,"Teen",IF(Table1[[#This Row],[Age]]&gt;=21 &amp; Table1[[#This Row],[Age]]&lt;=50,"Adult","Senior"))</f>
        <v>Senior</v>
      </c>
      <c r="M551" t="s">
        <v>116</v>
      </c>
      <c r="N551" t="s">
        <v>117</v>
      </c>
      <c r="O551" t="s">
        <v>86</v>
      </c>
      <c r="P551" t="s">
        <v>28</v>
      </c>
      <c r="Q551" t="s">
        <v>103</v>
      </c>
      <c r="R551">
        <v>2</v>
      </c>
      <c r="S551">
        <v>25000</v>
      </c>
      <c r="T551">
        <v>10</v>
      </c>
      <c r="U551">
        <v>45000</v>
      </c>
      <c r="V551" t="str">
        <f>IF(Table1[[#This Row],[Sales]]&lt;=10000,"Low",IF(Table1[[#This Row],[Sales]]&gt;=10000 &amp; Table1[[#This Row],[Sales]]&lt;=25000,"Medium","High"))</f>
        <v>High</v>
      </c>
      <c r="W551">
        <v>11442.43</v>
      </c>
      <c r="X551">
        <f>Table1[[#This Row],[Profit]]/Table1[[#This Row],[Sales]]</f>
        <v>0.25427622222222224</v>
      </c>
      <c r="Y551" t="s">
        <v>93</v>
      </c>
      <c r="Z551" t="s">
        <v>31</v>
      </c>
      <c r="AA551">
        <v>3</v>
      </c>
      <c r="AB551" t="s">
        <v>42</v>
      </c>
    </row>
    <row r="552" spans="1:28" x14ac:dyDescent="0.35">
      <c r="A552" t="s">
        <v>5814</v>
      </c>
      <c r="B552" s="1">
        <v>46073</v>
      </c>
      <c r="C552" s="1" t="str">
        <f>TEXT(Table1[[#This Row],[Order_Date]],"yyyy")</f>
        <v>2026</v>
      </c>
      <c r="D552" s="3">
        <f>MONTH(Table1[[#This Row],[Order_Date]])</f>
        <v>2</v>
      </c>
      <c r="E552" t="str">
        <f>TEXT(Table1[[#This Row],[Order_Date]],"mmm")</f>
        <v>Feb</v>
      </c>
      <c r="F552" s="1">
        <v>46074</v>
      </c>
      <c r="G552">
        <f>(Table1[[#This Row],[Ship_Date]]-Table1[[#This Row],[Order_Date]])</f>
        <v>1</v>
      </c>
      <c r="H552" t="s">
        <v>1217</v>
      </c>
      <c r="I552" t="s">
        <v>5815</v>
      </c>
      <c r="J552" t="s">
        <v>24</v>
      </c>
      <c r="K552">
        <v>53</v>
      </c>
      <c r="L552" t="str">
        <f>IF(Table1[[#This Row],[Age]]&lt;=20,"Teen",IF(Table1[[#This Row],[Age]]&gt;=21 &amp; Table1[[#This Row],[Age]]&lt;=50,"Adult","Senior"))</f>
        <v>Senior</v>
      </c>
      <c r="M552" t="s">
        <v>101</v>
      </c>
      <c r="N552" t="s">
        <v>102</v>
      </c>
      <c r="O552" t="s">
        <v>27</v>
      </c>
      <c r="P552" t="s">
        <v>74</v>
      </c>
      <c r="Q552" t="s">
        <v>196</v>
      </c>
      <c r="R552">
        <v>6</v>
      </c>
      <c r="S552">
        <v>25000</v>
      </c>
      <c r="T552">
        <v>10</v>
      </c>
      <c r="U552">
        <v>135000</v>
      </c>
      <c r="V552" t="str">
        <f>IF(Table1[[#This Row],[Sales]]&lt;=10000,"Low",IF(Table1[[#This Row],[Sales]]&gt;=10000 &amp; Table1[[#This Row],[Sales]]&lt;=25000,"Medium","High"))</f>
        <v>High</v>
      </c>
      <c r="W552">
        <v>57747.46</v>
      </c>
      <c r="X552">
        <f>Table1[[#This Row],[Profit]]/Table1[[#This Row],[Sales]]</f>
        <v>0.42775896296296295</v>
      </c>
      <c r="Y552" t="s">
        <v>30</v>
      </c>
      <c r="Z552" t="s">
        <v>59</v>
      </c>
      <c r="AA552">
        <v>2</v>
      </c>
      <c r="AB552" t="s">
        <v>42</v>
      </c>
    </row>
    <row r="553" spans="1:28" x14ac:dyDescent="0.35">
      <c r="A553" t="s">
        <v>5855</v>
      </c>
      <c r="B553" s="1">
        <v>46070</v>
      </c>
      <c r="C553" s="1" t="str">
        <f>TEXT(Table1[[#This Row],[Order_Date]],"yyyy")</f>
        <v>2026</v>
      </c>
      <c r="D553" s="3">
        <f>MONTH(Table1[[#This Row],[Order_Date]])</f>
        <v>2</v>
      </c>
      <c r="E553" t="str">
        <f>TEXT(Table1[[#This Row],[Order_Date]],"mmm")</f>
        <v>Feb</v>
      </c>
      <c r="F553" s="1">
        <v>46072</v>
      </c>
      <c r="G553">
        <f>(Table1[[#This Row],[Ship_Date]]-Table1[[#This Row],[Order_Date]])</f>
        <v>2</v>
      </c>
      <c r="H553" t="s">
        <v>5856</v>
      </c>
      <c r="I553" t="s">
        <v>5857</v>
      </c>
      <c r="J553" t="s">
        <v>24</v>
      </c>
      <c r="K553">
        <v>50</v>
      </c>
      <c r="L553" t="str">
        <f>IF(Table1[[#This Row],[Age]]&lt;=20,"Teen",IF(Table1[[#This Row],[Age]]&gt;=21 &amp; Table1[[#This Row],[Age]]&lt;=50,"Adult","Senior"))</f>
        <v>Senior</v>
      </c>
      <c r="M553" t="s">
        <v>46</v>
      </c>
      <c r="N553" t="s">
        <v>46</v>
      </c>
      <c r="O553" t="s">
        <v>38</v>
      </c>
      <c r="P553" t="s">
        <v>47</v>
      </c>
      <c r="Q553" t="s">
        <v>48</v>
      </c>
      <c r="R553">
        <v>8</v>
      </c>
      <c r="S553">
        <v>3500</v>
      </c>
      <c r="T553">
        <v>15</v>
      </c>
      <c r="U553">
        <v>23800</v>
      </c>
      <c r="V553" t="str">
        <f>IF(Table1[[#This Row],[Sales]]&lt;=10000,"Low",IF(Table1[[#This Row],[Sales]]&gt;=10000 &amp; Table1[[#This Row],[Sales]]&lt;=25000,"Medium","High"))</f>
        <v>High</v>
      </c>
      <c r="W553">
        <v>4103.88</v>
      </c>
      <c r="X553">
        <f>Table1[[#This Row],[Profit]]/Table1[[#This Row],[Sales]]</f>
        <v>0.17243193277310925</v>
      </c>
      <c r="Y553" t="s">
        <v>58</v>
      </c>
      <c r="Z553" t="s">
        <v>59</v>
      </c>
      <c r="AA553">
        <v>2</v>
      </c>
      <c r="AB553" t="s">
        <v>42</v>
      </c>
    </row>
    <row r="554" spans="1:28" x14ac:dyDescent="0.35">
      <c r="A554" t="s">
        <v>5898</v>
      </c>
      <c r="B554" s="1">
        <v>45708</v>
      </c>
      <c r="C554" s="1" t="str">
        <f>TEXT(Table1[[#This Row],[Order_Date]],"yyyy")</f>
        <v>2025</v>
      </c>
      <c r="D554" s="3">
        <f>MONTH(Table1[[#This Row],[Order_Date]])</f>
        <v>2</v>
      </c>
      <c r="E554" t="str">
        <f>TEXT(Table1[[#This Row],[Order_Date]],"mmm")</f>
        <v>Feb</v>
      </c>
      <c r="F554" s="1">
        <v>45714</v>
      </c>
      <c r="G554">
        <f>(Table1[[#This Row],[Ship_Date]]-Table1[[#This Row],[Order_Date]])</f>
        <v>6</v>
      </c>
      <c r="H554" t="s">
        <v>5899</v>
      </c>
      <c r="I554" t="s">
        <v>5900</v>
      </c>
      <c r="J554" t="s">
        <v>24</v>
      </c>
      <c r="K554">
        <v>59</v>
      </c>
      <c r="L554" t="str">
        <f>IF(Table1[[#This Row],[Age]]&lt;=20,"Teen",IF(Table1[[#This Row],[Age]]&gt;=21 &amp; Table1[[#This Row],[Age]]&lt;=50,"Adult","Senior"))</f>
        <v>Senior</v>
      </c>
      <c r="M554" t="s">
        <v>46</v>
      </c>
      <c r="N554" t="s">
        <v>46</v>
      </c>
      <c r="O554" t="s">
        <v>38</v>
      </c>
      <c r="P554" t="s">
        <v>56</v>
      </c>
      <c r="Q554" t="s">
        <v>125</v>
      </c>
      <c r="R554">
        <v>8</v>
      </c>
      <c r="S554">
        <v>450</v>
      </c>
      <c r="T554">
        <v>0</v>
      </c>
      <c r="U554">
        <v>3600</v>
      </c>
      <c r="V554" t="str">
        <f>IF(Table1[[#This Row],[Sales]]&lt;=10000,"Low",IF(Table1[[#This Row],[Sales]]&gt;=10000 &amp; Table1[[#This Row],[Sales]]&lt;=25000,"Medium","High"))</f>
        <v>Low</v>
      </c>
      <c r="W554">
        <v>838.27</v>
      </c>
      <c r="X554">
        <f>Table1[[#This Row],[Profit]]/Table1[[#This Row],[Sales]]</f>
        <v>0.23285277777777777</v>
      </c>
      <c r="Y554" t="s">
        <v>93</v>
      </c>
      <c r="Z554" t="s">
        <v>59</v>
      </c>
      <c r="AA554">
        <v>4</v>
      </c>
      <c r="AB554" t="s">
        <v>42</v>
      </c>
    </row>
    <row r="555" spans="1:28" x14ac:dyDescent="0.35">
      <c r="A555" t="s">
        <v>5909</v>
      </c>
      <c r="B555" s="1">
        <v>45713</v>
      </c>
      <c r="C555" s="1" t="str">
        <f>TEXT(Table1[[#This Row],[Order_Date]],"yyyy")</f>
        <v>2025</v>
      </c>
      <c r="D555" s="3">
        <f>MONTH(Table1[[#This Row],[Order_Date]])</f>
        <v>2</v>
      </c>
      <c r="E555" t="str">
        <f>TEXT(Table1[[#This Row],[Order_Date]],"mmm")</f>
        <v>Feb</v>
      </c>
      <c r="F555" s="1">
        <v>45714</v>
      </c>
      <c r="G555">
        <f>(Table1[[#This Row],[Ship_Date]]-Table1[[#This Row],[Order_Date]])</f>
        <v>1</v>
      </c>
      <c r="H555" t="s">
        <v>5910</v>
      </c>
      <c r="I555" t="s">
        <v>5911</v>
      </c>
      <c r="J555" t="s">
        <v>24</v>
      </c>
      <c r="K555">
        <v>45</v>
      </c>
      <c r="L555" t="str">
        <f>IF(Table1[[#This Row],[Age]]&lt;=20,"Teen",IF(Table1[[#This Row],[Age]]&gt;=21 &amp; Table1[[#This Row],[Age]]&lt;=50,"Adult","Senior"))</f>
        <v>Senior</v>
      </c>
      <c r="M555" t="s">
        <v>79</v>
      </c>
      <c r="N555" t="s">
        <v>80</v>
      </c>
      <c r="O555" t="s">
        <v>38</v>
      </c>
      <c r="P555" t="s">
        <v>39</v>
      </c>
      <c r="Q555" t="s">
        <v>253</v>
      </c>
      <c r="R555">
        <v>1</v>
      </c>
      <c r="S555">
        <v>1200</v>
      </c>
      <c r="T555">
        <v>0</v>
      </c>
      <c r="U555">
        <v>1200</v>
      </c>
      <c r="V555" t="str">
        <f>IF(Table1[[#This Row],[Sales]]&lt;=10000,"Low",IF(Table1[[#This Row],[Sales]]&gt;=10000 &amp; Table1[[#This Row],[Sales]]&lt;=25000,"Medium","High"))</f>
        <v>Low</v>
      </c>
      <c r="W555">
        <v>122.53</v>
      </c>
      <c r="X555">
        <f>Table1[[#This Row],[Profit]]/Table1[[#This Row],[Sales]]</f>
        <v>0.10210833333333333</v>
      </c>
      <c r="Y555" t="s">
        <v>30</v>
      </c>
      <c r="Z555" t="s">
        <v>31</v>
      </c>
      <c r="AA555">
        <v>5</v>
      </c>
      <c r="AB555" t="s">
        <v>32</v>
      </c>
    </row>
    <row r="556" spans="1:28" x14ac:dyDescent="0.35">
      <c r="A556" t="s">
        <v>5918</v>
      </c>
      <c r="B556" s="1">
        <v>45693</v>
      </c>
      <c r="C556" s="1" t="str">
        <f>TEXT(Table1[[#This Row],[Order_Date]],"yyyy")</f>
        <v>2025</v>
      </c>
      <c r="D556" s="3">
        <f>MONTH(Table1[[#This Row],[Order_Date]])</f>
        <v>2</v>
      </c>
      <c r="E556" t="str">
        <f>TEXT(Table1[[#This Row],[Order_Date]],"mmm")</f>
        <v>Feb</v>
      </c>
      <c r="F556" s="1">
        <v>45696</v>
      </c>
      <c r="G556">
        <f>(Table1[[#This Row],[Ship_Date]]-Table1[[#This Row],[Order_Date]])</f>
        <v>3</v>
      </c>
      <c r="H556" t="s">
        <v>3898</v>
      </c>
      <c r="I556" t="s">
        <v>5919</v>
      </c>
      <c r="J556" t="s">
        <v>24</v>
      </c>
      <c r="K556">
        <v>21</v>
      </c>
      <c r="L556" t="str">
        <f>IF(Table1[[#This Row],[Age]]&lt;=20,"Teen",IF(Table1[[#This Row],[Age]]&gt;=21 &amp; Table1[[#This Row],[Age]]&lt;=50,"Adult","Senior"))</f>
        <v>Senior</v>
      </c>
      <c r="M556" t="s">
        <v>73</v>
      </c>
      <c r="N556" t="s">
        <v>26</v>
      </c>
      <c r="O556" t="s">
        <v>27</v>
      </c>
      <c r="P556" t="s">
        <v>47</v>
      </c>
      <c r="Q556" t="s">
        <v>164</v>
      </c>
      <c r="R556">
        <v>2</v>
      </c>
      <c r="S556">
        <v>1800</v>
      </c>
      <c r="T556">
        <v>15</v>
      </c>
      <c r="U556">
        <v>3060</v>
      </c>
      <c r="V556" t="str">
        <f>IF(Table1[[#This Row],[Sales]]&lt;=10000,"Low",IF(Table1[[#This Row],[Sales]]&gt;=10000 &amp; Table1[[#This Row],[Sales]]&lt;=25000,"Medium","High"))</f>
        <v>Low</v>
      </c>
      <c r="W556">
        <v>1311.26</v>
      </c>
      <c r="X556">
        <f>Table1[[#This Row],[Profit]]/Table1[[#This Row],[Sales]]</f>
        <v>0.42851633986928106</v>
      </c>
      <c r="Y556" t="s">
        <v>58</v>
      </c>
      <c r="Z556" t="s">
        <v>31</v>
      </c>
      <c r="AA556">
        <v>4</v>
      </c>
      <c r="AB556" t="s">
        <v>42</v>
      </c>
    </row>
    <row r="557" spans="1:28" x14ac:dyDescent="0.35">
      <c r="A557" t="s">
        <v>5933</v>
      </c>
      <c r="B557" s="1">
        <v>46081</v>
      </c>
      <c r="C557" s="1" t="str">
        <f>TEXT(Table1[[#This Row],[Order_Date]],"yyyy")</f>
        <v>2026</v>
      </c>
      <c r="D557" s="3">
        <f>MONTH(Table1[[#This Row],[Order_Date]])</f>
        <v>2</v>
      </c>
      <c r="E557" t="str">
        <f>TEXT(Table1[[#This Row],[Order_Date]],"mmm")</f>
        <v>Feb</v>
      </c>
      <c r="F557" s="1">
        <v>46082</v>
      </c>
      <c r="G557">
        <f>(Table1[[#This Row],[Ship_Date]]-Table1[[#This Row],[Order_Date]])</f>
        <v>1</v>
      </c>
      <c r="H557" t="s">
        <v>4091</v>
      </c>
      <c r="I557" t="s">
        <v>5934</v>
      </c>
      <c r="J557" t="s">
        <v>24</v>
      </c>
      <c r="K557">
        <v>39</v>
      </c>
      <c r="L557" t="str">
        <f>IF(Table1[[#This Row],[Age]]&lt;=20,"Teen",IF(Table1[[#This Row],[Age]]&gt;=21 &amp; Table1[[#This Row],[Age]]&lt;=50,"Adult","Senior"))</f>
        <v>Senior</v>
      </c>
      <c r="M557" t="s">
        <v>73</v>
      </c>
      <c r="N557" t="s">
        <v>26</v>
      </c>
      <c r="O557" t="s">
        <v>27</v>
      </c>
      <c r="P557" t="s">
        <v>47</v>
      </c>
      <c r="Q557" t="s">
        <v>69</v>
      </c>
      <c r="R557">
        <v>7</v>
      </c>
      <c r="S557">
        <v>800</v>
      </c>
      <c r="T557">
        <v>20</v>
      </c>
      <c r="U557">
        <v>4480</v>
      </c>
      <c r="V557" t="str">
        <f>IF(Table1[[#This Row],[Sales]]&lt;=10000,"Low",IF(Table1[[#This Row],[Sales]]&gt;=10000 &amp; Table1[[#This Row],[Sales]]&lt;=25000,"Medium","High"))</f>
        <v>Low</v>
      </c>
      <c r="W557">
        <v>975.7</v>
      </c>
      <c r="X557">
        <f>Table1[[#This Row],[Profit]]/Table1[[#This Row],[Sales]]</f>
        <v>0.21779017857142857</v>
      </c>
      <c r="Y557" t="s">
        <v>30</v>
      </c>
      <c r="Z557" t="s">
        <v>41</v>
      </c>
      <c r="AA557">
        <v>2</v>
      </c>
      <c r="AB557" t="s">
        <v>42</v>
      </c>
    </row>
    <row r="558" spans="1:28" x14ac:dyDescent="0.35">
      <c r="A558" t="s">
        <v>5997</v>
      </c>
      <c r="B558" s="1">
        <v>45714</v>
      </c>
      <c r="C558" s="1" t="str">
        <f>TEXT(Table1[[#This Row],[Order_Date]],"yyyy")</f>
        <v>2025</v>
      </c>
      <c r="D558" s="3">
        <f>MONTH(Table1[[#This Row],[Order_Date]])</f>
        <v>2</v>
      </c>
      <c r="E558" t="str">
        <f>TEXT(Table1[[#This Row],[Order_Date]],"mmm")</f>
        <v>Feb</v>
      </c>
      <c r="F558" s="1">
        <v>45720</v>
      </c>
      <c r="G558">
        <f>(Table1[[#This Row],[Ship_Date]]-Table1[[#This Row],[Order_Date]])</f>
        <v>6</v>
      </c>
      <c r="H558" t="s">
        <v>5998</v>
      </c>
      <c r="I558" t="s">
        <v>5999</v>
      </c>
      <c r="J558" t="s">
        <v>52</v>
      </c>
      <c r="K558">
        <v>33</v>
      </c>
      <c r="L558" t="str">
        <f>IF(Table1[[#This Row],[Age]]&lt;=20,"Teen",IF(Table1[[#This Row],[Age]]&gt;=21 &amp; Table1[[#This Row],[Age]]&lt;=50,"Adult","Senior"))</f>
        <v>Senior</v>
      </c>
      <c r="M558" t="s">
        <v>46</v>
      </c>
      <c r="N558" t="s">
        <v>46</v>
      </c>
      <c r="O558" t="s">
        <v>38</v>
      </c>
      <c r="P558" t="s">
        <v>39</v>
      </c>
      <c r="Q558" t="s">
        <v>40</v>
      </c>
      <c r="R558">
        <v>6</v>
      </c>
      <c r="S558">
        <v>2500</v>
      </c>
      <c r="T558">
        <v>20</v>
      </c>
      <c r="U558">
        <v>12000</v>
      </c>
      <c r="V558" t="str">
        <f>IF(Table1[[#This Row],[Sales]]&lt;=10000,"Low",IF(Table1[[#This Row],[Sales]]&gt;=10000 &amp; Table1[[#This Row],[Sales]]&lt;=25000,"Medium","High"))</f>
        <v>High</v>
      </c>
      <c r="W558">
        <v>3980.25</v>
      </c>
      <c r="X558">
        <f>Table1[[#This Row],[Profit]]/Table1[[#This Row],[Sales]]</f>
        <v>0.33168750000000002</v>
      </c>
      <c r="Y558" t="s">
        <v>58</v>
      </c>
      <c r="Z558" t="s">
        <v>31</v>
      </c>
      <c r="AA558">
        <v>4</v>
      </c>
      <c r="AB558" t="s">
        <v>42</v>
      </c>
    </row>
    <row r="559" spans="1:28" x14ac:dyDescent="0.35">
      <c r="A559" t="s">
        <v>6089</v>
      </c>
      <c r="B559" s="1">
        <v>45691</v>
      </c>
      <c r="C559" s="1" t="str">
        <f>TEXT(Table1[[#This Row],[Order_Date]],"yyyy")</f>
        <v>2025</v>
      </c>
      <c r="D559" s="3">
        <f>MONTH(Table1[[#This Row],[Order_Date]])</f>
        <v>2</v>
      </c>
      <c r="E559" t="str">
        <f>TEXT(Table1[[#This Row],[Order_Date]],"mmm")</f>
        <v>Feb</v>
      </c>
      <c r="F559" s="1">
        <v>45698</v>
      </c>
      <c r="G559">
        <f>(Table1[[#This Row],[Ship_Date]]-Table1[[#This Row],[Order_Date]])</f>
        <v>7</v>
      </c>
      <c r="H559" t="s">
        <v>6090</v>
      </c>
      <c r="I559" t="s">
        <v>6091</v>
      </c>
      <c r="J559" t="s">
        <v>52</v>
      </c>
      <c r="K559">
        <v>56</v>
      </c>
      <c r="L559" t="str">
        <f>IF(Table1[[#This Row],[Age]]&lt;=20,"Teen",IF(Table1[[#This Row],[Age]]&gt;=21 &amp; Table1[[#This Row],[Age]]&lt;=50,"Adult","Senior"))</f>
        <v>Senior</v>
      </c>
      <c r="M559" t="s">
        <v>25</v>
      </c>
      <c r="N559" t="s">
        <v>26</v>
      </c>
      <c r="O559" t="s">
        <v>27</v>
      </c>
      <c r="P559" t="s">
        <v>56</v>
      </c>
      <c r="Q559" t="s">
        <v>57</v>
      </c>
      <c r="R559">
        <v>3</v>
      </c>
      <c r="S559">
        <v>60</v>
      </c>
      <c r="T559">
        <v>0</v>
      </c>
      <c r="U559">
        <v>180</v>
      </c>
      <c r="V559" t="str">
        <f>IF(Table1[[#This Row],[Sales]]&lt;=10000,"Low",IF(Table1[[#This Row],[Sales]]&gt;=10000 &amp; Table1[[#This Row],[Sales]]&lt;=25000,"Medium","High"))</f>
        <v>Low</v>
      </c>
      <c r="W559">
        <v>45.58</v>
      </c>
      <c r="X559">
        <f>Table1[[#This Row],[Profit]]/Table1[[#This Row],[Sales]]</f>
        <v>0.25322222222222224</v>
      </c>
      <c r="Y559" t="s">
        <v>30</v>
      </c>
      <c r="Z559" t="s">
        <v>41</v>
      </c>
      <c r="AA559">
        <v>3</v>
      </c>
      <c r="AB559" t="s">
        <v>42</v>
      </c>
    </row>
    <row r="560" spans="1:28" x14ac:dyDescent="0.35">
      <c r="A560" t="s">
        <v>6145</v>
      </c>
      <c r="B560" s="1">
        <v>46063</v>
      </c>
      <c r="C560" s="1" t="str">
        <f>TEXT(Table1[[#This Row],[Order_Date]],"yyyy")</f>
        <v>2026</v>
      </c>
      <c r="D560" s="3">
        <f>MONTH(Table1[[#This Row],[Order_Date]])</f>
        <v>2</v>
      </c>
      <c r="E560" t="str">
        <f>TEXT(Table1[[#This Row],[Order_Date]],"mmm")</f>
        <v>Feb</v>
      </c>
      <c r="F560" s="1">
        <v>46064</v>
      </c>
      <c r="G560">
        <f>(Table1[[#This Row],[Ship_Date]]-Table1[[#This Row],[Order_Date]])</f>
        <v>1</v>
      </c>
      <c r="H560" t="s">
        <v>6146</v>
      </c>
      <c r="I560" t="s">
        <v>6147</v>
      </c>
      <c r="J560" t="s">
        <v>24</v>
      </c>
      <c r="K560">
        <v>28</v>
      </c>
      <c r="L560" t="str">
        <f>IF(Table1[[#This Row],[Age]]&lt;=20,"Teen",IF(Table1[[#This Row],[Age]]&gt;=21 &amp; Table1[[#This Row],[Age]]&lt;=50,"Adult","Senior"))</f>
        <v>Senior</v>
      </c>
      <c r="M560" t="s">
        <v>25</v>
      </c>
      <c r="N560" t="s">
        <v>26</v>
      </c>
      <c r="O560" t="s">
        <v>27</v>
      </c>
      <c r="P560" t="s">
        <v>28</v>
      </c>
      <c r="Q560" t="s">
        <v>311</v>
      </c>
      <c r="R560">
        <v>6</v>
      </c>
      <c r="S560">
        <v>5000</v>
      </c>
      <c r="T560">
        <v>5</v>
      </c>
      <c r="U560">
        <v>28500</v>
      </c>
      <c r="V560" t="str">
        <f>IF(Table1[[#This Row],[Sales]]&lt;=10000,"Low",IF(Table1[[#This Row],[Sales]]&gt;=10000 &amp; Table1[[#This Row],[Sales]]&lt;=25000,"Medium","High"))</f>
        <v>High</v>
      </c>
      <c r="W560">
        <v>5041.2</v>
      </c>
      <c r="X560">
        <f>Table1[[#This Row],[Profit]]/Table1[[#This Row],[Sales]]</f>
        <v>0.17688421052631578</v>
      </c>
      <c r="Y560" t="s">
        <v>58</v>
      </c>
      <c r="Z560" t="s">
        <v>31</v>
      </c>
      <c r="AA560">
        <v>5</v>
      </c>
      <c r="AB560" t="s">
        <v>42</v>
      </c>
    </row>
    <row r="561" spans="1:28" x14ac:dyDescent="0.35">
      <c r="A561" t="s">
        <v>6184</v>
      </c>
      <c r="B561" s="1">
        <v>45712</v>
      </c>
      <c r="C561" s="1" t="str">
        <f>TEXT(Table1[[#This Row],[Order_Date]],"yyyy")</f>
        <v>2025</v>
      </c>
      <c r="D561" s="3">
        <f>MONTH(Table1[[#This Row],[Order_Date]])</f>
        <v>2</v>
      </c>
      <c r="E561" t="str">
        <f>TEXT(Table1[[#This Row],[Order_Date]],"mmm")</f>
        <v>Feb</v>
      </c>
      <c r="F561" s="1">
        <v>45715</v>
      </c>
      <c r="G561">
        <f>(Table1[[#This Row],[Ship_Date]]-Table1[[#This Row],[Order_Date]])</f>
        <v>3</v>
      </c>
      <c r="H561" t="s">
        <v>5823</v>
      </c>
      <c r="I561" t="s">
        <v>6185</v>
      </c>
      <c r="J561" t="s">
        <v>24</v>
      </c>
      <c r="K561">
        <v>40</v>
      </c>
      <c r="L561" t="str">
        <f>IF(Table1[[#This Row],[Age]]&lt;=20,"Teen",IF(Table1[[#This Row],[Age]]&gt;=21 &amp; Table1[[#This Row],[Age]]&lt;=50,"Adult","Senior"))</f>
        <v>Senior</v>
      </c>
      <c r="M561" t="s">
        <v>53</v>
      </c>
      <c r="N561" t="s">
        <v>54</v>
      </c>
      <c r="O561" t="s">
        <v>55</v>
      </c>
      <c r="P561" t="s">
        <v>28</v>
      </c>
      <c r="Q561" t="s">
        <v>192</v>
      </c>
      <c r="R561">
        <v>2</v>
      </c>
      <c r="S561">
        <v>7000</v>
      </c>
      <c r="T561">
        <v>0</v>
      </c>
      <c r="U561">
        <v>14000</v>
      </c>
      <c r="V561" t="str">
        <f>IF(Table1[[#This Row],[Sales]]&lt;=10000,"Low",IF(Table1[[#This Row],[Sales]]&gt;=10000 &amp; Table1[[#This Row],[Sales]]&lt;=25000,"Medium","High"))</f>
        <v>High</v>
      </c>
      <c r="W561">
        <v>1500.56</v>
      </c>
      <c r="X561">
        <f>Table1[[#This Row],[Profit]]/Table1[[#This Row],[Sales]]</f>
        <v>0.10718285714285714</v>
      </c>
      <c r="Y561" t="s">
        <v>58</v>
      </c>
      <c r="Z561" t="s">
        <v>41</v>
      </c>
      <c r="AA561">
        <v>5</v>
      </c>
      <c r="AB561" t="s">
        <v>42</v>
      </c>
    </row>
    <row r="562" spans="1:28" x14ac:dyDescent="0.35">
      <c r="A562" t="s">
        <v>6204</v>
      </c>
      <c r="B562" s="1">
        <v>46064</v>
      </c>
      <c r="C562" s="1" t="str">
        <f>TEXT(Table1[[#This Row],[Order_Date]],"yyyy")</f>
        <v>2026</v>
      </c>
      <c r="D562" s="3">
        <f>MONTH(Table1[[#This Row],[Order_Date]])</f>
        <v>2</v>
      </c>
      <c r="E562" t="str">
        <f>TEXT(Table1[[#This Row],[Order_Date]],"mmm")</f>
        <v>Feb</v>
      </c>
      <c r="F562" s="1">
        <v>46070</v>
      </c>
      <c r="G562">
        <f>(Table1[[#This Row],[Ship_Date]]-Table1[[#This Row],[Order_Date]])</f>
        <v>6</v>
      </c>
      <c r="H562" t="s">
        <v>6205</v>
      </c>
      <c r="I562" t="s">
        <v>6206</v>
      </c>
      <c r="J562" t="s">
        <v>24</v>
      </c>
      <c r="K562">
        <v>38</v>
      </c>
      <c r="L562" t="str">
        <f>IF(Table1[[#This Row],[Age]]&lt;=20,"Teen",IF(Table1[[#This Row],[Age]]&gt;=21 &amp; Table1[[#This Row],[Age]]&lt;=50,"Adult","Senior"))</f>
        <v>Senior</v>
      </c>
      <c r="M562" t="s">
        <v>116</v>
      </c>
      <c r="N562" t="s">
        <v>117</v>
      </c>
      <c r="O562" t="s">
        <v>86</v>
      </c>
      <c r="P562" t="s">
        <v>74</v>
      </c>
      <c r="Q562" t="s">
        <v>75</v>
      </c>
      <c r="R562">
        <v>2</v>
      </c>
      <c r="S562">
        <v>2000</v>
      </c>
      <c r="T562">
        <v>15</v>
      </c>
      <c r="U562">
        <v>3400</v>
      </c>
      <c r="V562" t="str">
        <f>IF(Table1[[#This Row],[Sales]]&lt;=10000,"Low",IF(Table1[[#This Row],[Sales]]&gt;=10000 &amp; Table1[[#This Row],[Sales]]&lt;=25000,"Medium","High"))</f>
        <v>Low</v>
      </c>
      <c r="W562">
        <v>1399.86</v>
      </c>
      <c r="X562">
        <f>Table1[[#This Row],[Profit]]/Table1[[#This Row],[Sales]]</f>
        <v>0.41172352941176465</v>
      </c>
      <c r="Y562" t="s">
        <v>58</v>
      </c>
      <c r="Z562" t="s">
        <v>41</v>
      </c>
      <c r="AA562">
        <v>4</v>
      </c>
      <c r="AB562" t="s">
        <v>42</v>
      </c>
    </row>
    <row r="563" spans="1:28" x14ac:dyDescent="0.35">
      <c r="A563" t="s">
        <v>6228</v>
      </c>
      <c r="B563" s="1">
        <v>45716</v>
      </c>
      <c r="C563" s="1" t="str">
        <f>TEXT(Table1[[#This Row],[Order_Date]],"yyyy")</f>
        <v>2025</v>
      </c>
      <c r="D563" s="3">
        <f>MONTH(Table1[[#This Row],[Order_Date]])</f>
        <v>2</v>
      </c>
      <c r="E563" t="str">
        <f>TEXT(Table1[[#This Row],[Order_Date]],"mmm")</f>
        <v>Feb</v>
      </c>
      <c r="F563" s="1">
        <v>45719</v>
      </c>
      <c r="G563">
        <f>(Table1[[#This Row],[Ship_Date]]-Table1[[#This Row],[Order_Date]])</f>
        <v>3</v>
      </c>
      <c r="H563" t="s">
        <v>6229</v>
      </c>
      <c r="I563" t="s">
        <v>6230</v>
      </c>
      <c r="J563" t="s">
        <v>52</v>
      </c>
      <c r="K563">
        <v>39</v>
      </c>
      <c r="L563" t="str">
        <f>IF(Table1[[#This Row],[Age]]&lt;=20,"Teen",IF(Table1[[#This Row],[Age]]&gt;=21 &amp; Table1[[#This Row],[Age]]&lt;=50,"Adult","Senior"))</f>
        <v>Senior</v>
      </c>
      <c r="M563" t="s">
        <v>53</v>
      </c>
      <c r="N563" t="s">
        <v>54</v>
      </c>
      <c r="O563" t="s">
        <v>55</v>
      </c>
      <c r="P563" t="s">
        <v>74</v>
      </c>
      <c r="Q563" t="s">
        <v>75</v>
      </c>
      <c r="R563">
        <v>7</v>
      </c>
      <c r="S563">
        <v>2000</v>
      </c>
      <c r="T563">
        <v>25</v>
      </c>
      <c r="U563">
        <v>10500</v>
      </c>
      <c r="V563" t="str">
        <f>IF(Table1[[#This Row],[Sales]]&lt;=10000,"Low",IF(Table1[[#This Row],[Sales]]&gt;=10000 &amp; Table1[[#This Row],[Sales]]&lt;=25000,"Medium","High"))</f>
        <v>High</v>
      </c>
      <c r="W563">
        <v>3147.92</v>
      </c>
      <c r="X563">
        <f>Table1[[#This Row],[Profit]]/Table1[[#This Row],[Sales]]</f>
        <v>0.29980190476190477</v>
      </c>
      <c r="Y563" t="s">
        <v>58</v>
      </c>
      <c r="Z563" t="s">
        <v>59</v>
      </c>
      <c r="AA563">
        <v>5</v>
      </c>
      <c r="AB563" t="s">
        <v>42</v>
      </c>
    </row>
    <row r="564" spans="1:28" x14ac:dyDescent="0.35">
      <c r="A564" t="s">
        <v>6257</v>
      </c>
      <c r="B564" s="1">
        <v>46081</v>
      </c>
      <c r="C564" s="1" t="str">
        <f>TEXT(Table1[[#This Row],[Order_Date]],"yyyy")</f>
        <v>2026</v>
      </c>
      <c r="D564" s="3">
        <f>MONTH(Table1[[#This Row],[Order_Date]])</f>
        <v>2</v>
      </c>
      <c r="E564" t="str">
        <f>TEXT(Table1[[#This Row],[Order_Date]],"mmm")</f>
        <v>Feb</v>
      </c>
      <c r="F564" s="1">
        <v>46084</v>
      </c>
      <c r="G564">
        <f>(Table1[[#This Row],[Ship_Date]]-Table1[[#This Row],[Order_Date]])</f>
        <v>3</v>
      </c>
      <c r="H564" t="s">
        <v>5967</v>
      </c>
      <c r="I564" t="s">
        <v>6258</v>
      </c>
      <c r="J564" t="s">
        <v>52</v>
      </c>
      <c r="K564">
        <v>28</v>
      </c>
      <c r="L564" t="str">
        <f>IF(Table1[[#This Row],[Age]]&lt;=20,"Teen",IF(Table1[[#This Row],[Age]]&gt;=21 &amp; Table1[[#This Row],[Age]]&lt;=50,"Adult","Senior"))</f>
        <v>Senior</v>
      </c>
      <c r="M564" t="s">
        <v>46</v>
      </c>
      <c r="N564" t="s">
        <v>46</v>
      </c>
      <c r="O564" t="s">
        <v>38</v>
      </c>
      <c r="P564" t="s">
        <v>47</v>
      </c>
      <c r="Q564" t="s">
        <v>164</v>
      </c>
      <c r="R564">
        <v>8</v>
      </c>
      <c r="S564">
        <v>1800</v>
      </c>
      <c r="T564">
        <v>10</v>
      </c>
      <c r="U564">
        <v>12960</v>
      </c>
      <c r="V564" t="str">
        <f>IF(Table1[[#This Row],[Sales]]&lt;=10000,"Low",IF(Table1[[#This Row],[Sales]]&gt;=10000 &amp; Table1[[#This Row],[Sales]]&lt;=25000,"Medium","High"))</f>
        <v>High</v>
      </c>
      <c r="W564">
        <v>5156.1899999999996</v>
      </c>
      <c r="X564">
        <f>Table1[[#This Row],[Profit]]/Table1[[#This Row],[Sales]]</f>
        <v>0.39785416666666662</v>
      </c>
      <c r="Y564" t="s">
        <v>30</v>
      </c>
      <c r="Z564" t="s">
        <v>31</v>
      </c>
      <c r="AA564">
        <v>4</v>
      </c>
      <c r="AB564" t="s">
        <v>42</v>
      </c>
    </row>
    <row r="565" spans="1:28" x14ac:dyDescent="0.35">
      <c r="A565" t="s">
        <v>6259</v>
      </c>
      <c r="B565" s="1">
        <v>45695</v>
      </c>
      <c r="C565" s="1" t="str">
        <f>TEXT(Table1[[#This Row],[Order_Date]],"yyyy")</f>
        <v>2025</v>
      </c>
      <c r="D565" s="3">
        <f>MONTH(Table1[[#This Row],[Order_Date]])</f>
        <v>2</v>
      </c>
      <c r="E565" t="str">
        <f>TEXT(Table1[[#This Row],[Order_Date]],"mmm")</f>
        <v>Feb</v>
      </c>
      <c r="F565" s="1">
        <v>45702</v>
      </c>
      <c r="G565">
        <f>(Table1[[#This Row],[Ship_Date]]-Table1[[#This Row],[Order_Date]])</f>
        <v>7</v>
      </c>
      <c r="H565" t="s">
        <v>50</v>
      </c>
      <c r="I565" t="s">
        <v>6260</v>
      </c>
      <c r="J565" t="s">
        <v>24</v>
      </c>
      <c r="K565">
        <v>62</v>
      </c>
      <c r="L565" t="str">
        <f>IF(Table1[[#This Row],[Age]]&lt;=20,"Teen",IF(Table1[[#This Row],[Age]]&gt;=21 &amp; Table1[[#This Row],[Age]]&lt;=50,"Adult","Senior"))</f>
        <v>Senior</v>
      </c>
      <c r="M565" t="s">
        <v>116</v>
      </c>
      <c r="N565" t="s">
        <v>117</v>
      </c>
      <c r="O565" t="s">
        <v>86</v>
      </c>
      <c r="P565" t="s">
        <v>39</v>
      </c>
      <c r="Q565" t="s">
        <v>151</v>
      </c>
      <c r="R565">
        <v>8</v>
      </c>
      <c r="S565">
        <v>900</v>
      </c>
      <c r="T565">
        <v>5</v>
      </c>
      <c r="U565">
        <v>6840</v>
      </c>
      <c r="V565" t="str">
        <f>IF(Table1[[#This Row],[Sales]]&lt;=10000,"Low",IF(Table1[[#This Row],[Sales]]&gt;=10000 &amp; Table1[[#This Row],[Sales]]&lt;=25000,"Medium","High"))</f>
        <v>Low</v>
      </c>
      <c r="W565">
        <v>1812.7</v>
      </c>
      <c r="X565">
        <f>Table1[[#This Row],[Profit]]/Table1[[#This Row],[Sales]]</f>
        <v>0.26501461988304092</v>
      </c>
      <c r="Y565" t="s">
        <v>30</v>
      </c>
      <c r="Z565" t="s">
        <v>59</v>
      </c>
      <c r="AA565">
        <v>5</v>
      </c>
      <c r="AB565" t="s">
        <v>42</v>
      </c>
    </row>
    <row r="566" spans="1:28" x14ac:dyDescent="0.35">
      <c r="A566" t="s">
        <v>6329</v>
      </c>
      <c r="B566" s="1">
        <v>45716</v>
      </c>
      <c r="C566" s="1" t="str">
        <f>TEXT(Table1[[#This Row],[Order_Date]],"yyyy")</f>
        <v>2025</v>
      </c>
      <c r="D566" s="3">
        <f>MONTH(Table1[[#This Row],[Order_Date]])</f>
        <v>2</v>
      </c>
      <c r="E566" t="str">
        <f>TEXT(Table1[[#This Row],[Order_Date]],"mmm")</f>
        <v>Feb</v>
      </c>
      <c r="F566" s="1">
        <v>45721</v>
      </c>
      <c r="G566">
        <f>(Table1[[#This Row],[Ship_Date]]-Table1[[#This Row],[Order_Date]])</f>
        <v>5</v>
      </c>
      <c r="H566" t="s">
        <v>6255</v>
      </c>
      <c r="I566" t="s">
        <v>6330</v>
      </c>
      <c r="J566" t="s">
        <v>52</v>
      </c>
      <c r="K566">
        <v>41</v>
      </c>
      <c r="L566" t="str">
        <f>IF(Table1[[#This Row],[Age]]&lt;=20,"Teen",IF(Table1[[#This Row],[Age]]&gt;=21 &amp; Table1[[#This Row],[Age]]&lt;=50,"Adult","Senior"))</f>
        <v>Senior</v>
      </c>
      <c r="M566" t="s">
        <v>25</v>
      </c>
      <c r="N566" t="s">
        <v>26</v>
      </c>
      <c r="O566" t="s">
        <v>27</v>
      </c>
      <c r="P566" t="s">
        <v>47</v>
      </c>
      <c r="Q566" t="s">
        <v>185</v>
      </c>
      <c r="R566">
        <v>8</v>
      </c>
      <c r="S566">
        <v>4500</v>
      </c>
      <c r="T566">
        <v>5</v>
      </c>
      <c r="U566">
        <v>34200</v>
      </c>
      <c r="V566" t="str">
        <f>IF(Table1[[#This Row],[Sales]]&lt;=10000,"Low",IF(Table1[[#This Row],[Sales]]&gt;=10000 &amp; Table1[[#This Row],[Sales]]&lt;=25000,"Medium","High"))</f>
        <v>High</v>
      </c>
      <c r="W566">
        <v>8006.48</v>
      </c>
      <c r="X566">
        <f>Table1[[#This Row],[Profit]]/Table1[[#This Row],[Sales]]</f>
        <v>0.23410760233918126</v>
      </c>
      <c r="Y566" t="s">
        <v>93</v>
      </c>
      <c r="Z566" t="s">
        <v>41</v>
      </c>
      <c r="AA566">
        <v>3</v>
      </c>
      <c r="AB566" t="s">
        <v>42</v>
      </c>
    </row>
    <row r="567" spans="1:28" x14ac:dyDescent="0.35">
      <c r="A567" t="s">
        <v>6432</v>
      </c>
      <c r="B567" s="1">
        <v>46075</v>
      </c>
      <c r="C567" s="1" t="str">
        <f>TEXT(Table1[[#This Row],[Order_Date]],"yyyy")</f>
        <v>2026</v>
      </c>
      <c r="D567" s="3">
        <f>MONTH(Table1[[#This Row],[Order_Date]])</f>
        <v>2</v>
      </c>
      <c r="E567" t="str">
        <f>TEXT(Table1[[#This Row],[Order_Date]],"mmm")</f>
        <v>Feb</v>
      </c>
      <c r="F567" s="1">
        <v>46079</v>
      </c>
      <c r="G567">
        <f>(Table1[[#This Row],[Ship_Date]]-Table1[[#This Row],[Order_Date]])</f>
        <v>4</v>
      </c>
      <c r="H567" t="s">
        <v>3268</v>
      </c>
      <c r="I567" t="s">
        <v>6433</v>
      </c>
      <c r="J567" t="s">
        <v>52</v>
      </c>
      <c r="K567">
        <v>64</v>
      </c>
      <c r="L567" t="str">
        <f>IF(Table1[[#This Row],[Age]]&lt;=20,"Teen",IF(Table1[[#This Row],[Age]]&gt;=21 &amp; Table1[[#This Row],[Age]]&lt;=50,"Adult","Senior"))</f>
        <v>Senior</v>
      </c>
      <c r="M567" t="s">
        <v>116</v>
      </c>
      <c r="N567" t="s">
        <v>117</v>
      </c>
      <c r="O567" t="s">
        <v>86</v>
      </c>
      <c r="P567" t="s">
        <v>39</v>
      </c>
      <c r="Q567" t="s">
        <v>87</v>
      </c>
      <c r="R567">
        <v>6</v>
      </c>
      <c r="S567">
        <v>3200</v>
      </c>
      <c r="T567">
        <v>10</v>
      </c>
      <c r="U567">
        <v>17280</v>
      </c>
      <c r="V567" t="str">
        <f>IF(Table1[[#This Row],[Sales]]&lt;=10000,"Low",IF(Table1[[#This Row],[Sales]]&gt;=10000 &amp; Table1[[#This Row],[Sales]]&lt;=25000,"Medium","High"))</f>
        <v>High</v>
      </c>
      <c r="W567">
        <v>6713.2</v>
      </c>
      <c r="X567">
        <f>Table1[[#This Row],[Profit]]/Table1[[#This Row],[Sales]]</f>
        <v>0.38849537037037035</v>
      </c>
      <c r="Y567" t="s">
        <v>93</v>
      </c>
      <c r="Z567" t="s">
        <v>59</v>
      </c>
      <c r="AA567">
        <v>2</v>
      </c>
      <c r="AB567" t="s">
        <v>42</v>
      </c>
    </row>
    <row r="568" spans="1:28" x14ac:dyDescent="0.35">
      <c r="A568" t="s">
        <v>6462</v>
      </c>
      <c r="B568" s="1">
        <v>46065</v>
      </c>
      <c r="C568" s="1" t="str">
        <f>TEXT(Table1[[#This Row],[Order_Date]],"yyyy")</f>
        <v>2026</v>
      </c>
      <c r="D568" s="3">
        <f>MONTH(Table1[[#This Row],[Order_Date]])</f>
        <v>2</v>
      </c>
      <c r="E568" t="str">
        <f>TEXT(Table1[[#This Row],[Order_Date]],"mmm")</f>
        <v>Feb</v>
      </c>
      <c r="F568" s="1">
        <v>46066</v>
      </c>
      <c r="G568">
        <f>(Table1[[#This Row],[Ship_Date]]-Table1[[#This Row],[Order_Date]])</f>
        <v>1</v>
      </c>
      <c r="H568" t="s">
        <v>6463</v>
      </c>
      <c r="I568" t="s">
        <v>6464</v>
      </c>
      <c r="J568" t="s">
        <v>24</v>
      </c>
      <c r="K568">
        <v>26</v>
      </c>
      <c r="L568" t="str">
        <f>IF(Table1[[#This Row],[Age]]&lt;=20,"Teen",IF(Table1[[#This Row],[Age]]&gt;=21 &amp; Table1[[#This Row],[Age]]&lt;=50,"Adult","Senior"))</f>
        <v>Senior</v>
      </c>
      <c r="M568" t="s">
        <v>101</v>
      </c>
      <c r="N568" t="s">
        <v>102</v>
      </c>
      <c r="O568" t="s">
        <v>27</v>
      </c>
      <c r="P568" t="s">
        <v>74</v>
      </c>
      <c r="Q568" t="s">
        <v>196</v>
      </c>
      <c r="R568">
        <v>6</v>
      </c>
      <c r="S568">
        <v>25000</v>
      </c>
      <c r="T568">
        <v>25</v>
      </c>
      <c r="U568">
        <v>112500</v>
      </c>
      <c r="V568" t="str">
        <f>IF(Table1[[#This Row],[Sales]]&lt;=10000,"Low",IF(Table1[[#This Row],[Sales]]&gt;=10000 &amp; Table1[[#This Row],[Sales]]&lt;=25000,"Medium","High"))</f>
        <v>High</v>
      </c>
      <c r="W568">
        <v>11289.69</v>
      </c>
      <c r="X568">
        <f>Table1[[#This Row],[Profit]]/Table1[[#This Row],[Sales]]</f>
        <v>0.10035280000000001</v>
      </c>
      <c r="Y568" t="s">
        <v>30</v>
      </c>
      <c r="Z568" t="s">
        <v>59</v>
      </c>
      <c r="AA568">
        <v>4</v>
      </c>
      <c r="AB568" t="s">
        <v>42</v>
      </c>
    </row>
    <row r="569" spans="1:28" x14ac:dyDescent="0.35">
      <c r="A569" t="s">
        <v>6551</v>
      </c>
      <c r="B569" s="1">
        <v>46070</v>
      </c>
      <c r="C569" s="1" t="str">
        <f>TEXT(Table1[[#This Row],[Order_Date]],"yyyy")</f>
        <v>2026</v>
      </c>
      <c r="D569" s="3">
        <f>MONTH(Table1[[#This Row],[Order_Date]])</f>
        <v>2</v>
      </c>
      <c r="E569" t="str">
        <f>TEXT(Table1[[#This Row],[Order_Date]],"mmm")</f>
        <v>Feb</v>
      </c>
      <c r="F569" s="1">
        <v>46073</v>
      </c>
      <c r="G569">
        <f>(Table1[[#This Row],[Ship_Date]]-Table1[[#This Row],[Order_Date]])</f>
        <v>3</v>
      </c>
      <c r="H569" t="s">
        <v>6552</v>
      </c>
      <c r="I569" t="s">
        <v>6553</v>
      </c>
      <c r="J569" t="s">
        <v>24</v>
      </c>
      <c r="K569">
        <v>30</v>
      </c>
      <c r="L569" t="str">
        <f>IF(Table1[[#This Row],[Age]]&lt;=20,"Teen",IF(Table1[[#This Row],[Age]]&gt;=21 &amp; Table1[[#This Row],[Age]]&lt;=50,"Adult","Senior"))</f>
        <v>Senior</v>
      </c>
      <c r="M569" t="s">
        <v>116</v>
      </c>
      <c r="N569" t="s">
        <v>117</v>
      </c>
      <c r="O569" t="s">
        <v>86</v>
      </c>
      <c r="P569" t="s">
        <v>47</v>
      </c>
      <c r="Q569" t="s">
        <v>48</v>
      </c>
      <c r="R569">
        <v>1</v>
      </c>
      <c r="S569">
        <v>3500</v>
      </c>
      <c r="T569">
        <v>15</v>
      </c>
      <c r="U569">
        <v>2975</v>
      </c>
      <c r="V569" t="str">
        <f>IF(Table1[[#This Row],[Sales]]&lt;=10000,"Low",IF(Table1[[#This Row],[Sales]]&gt;=10000 &amp; Table1[[#This Row],[Sales]]&lt;=25000,"Medium","High"))</f>
        <v>Low</v>
      </c>
      <c r="W569">
        <v>879.61</v>
      </c>
      <c r="X569">
        <f>Table1[[#This Row],[Profit]]/Table1[[#This Row],[Sales]]</f>
        <v>0.29566722689075631</v>
      </c>
      <c r="Y569" t="s">
        <v>93</v>
      </c>
      <c r="Z569" t="s">
        <v>31</v>
      </c>
      <c r="AA569">
        <v>1</v>
      </c>
      <c r="AB569" t="s">
        <v>42</v>
      </c>
    </row>
    <row r="570" spans="1:28" x14ac:dyDescent="0.35">
      <c r="A570" t="s">
        <v>6563</v>
      </c>
      <c r="B570" s="1">
        <v>45711</v>
      </c>
      <c r="C570" s="1" t="str">
        <f>TEXT(Table1[[#This Row],[Order_Date]],"yyyy")</f>
        <v>2025</v>
      </c>
      <c r="D570" s="3">
        <f>MONTH(Table1[[#This Row],[Order_Date]])</f>
        <v>2</v>
      </c>
      <c r="E570" t="str">
        <f>TEXT(Table1[[#This Row],[Order_Date]],"mmm")</f>
        <v>Feb</v>
      </c>
      <c r="F570" s="1">
        <v>45716</v>
      </c>
      <c r="G570">
        <f>(Table1[[#This Row],[Ship_Date]]-Table1[[#This Row],[Order_Date]])</f>
        <v>5</v>
      </c>
      <c r="H570" t="s">
        <v>6564</v>
      </c>
      <c r="I570" t="s">
        <v>6565</v>
      </c>
      <c r="J570" t="s">
        <v>24</v>
      </c>
      <c r="K570">
        <v>21</v>
      </c>
      <c r="L570" t="str">
        <f>IF(Table1[[#This Row],[Age]]&lt;=20,"Teen",IF(Table1[[#This Row],[Age]]&gt;=21 &amp; Table1[[#This Row],[Age]]&lt;=50,"Adult","Senior"))</f>
        <v>Senior</v>
      </c>
      <c r="M570" t="s">
        <v>53</v>
      </c>
      <c r="N570" t="s">
        <v>54</v>
      </c>
      <c r="O570" t="s">
        <v>55</v>
      </c>
      <c r="P570" t="s">
        <v>39</v>
      </c>
      <c r="Q570" t="s">
        <v>253</v>
      </c>
      <c r="R570">
        <v>3</v>
      </c>
      <c r="S570">
        <v>1200</v>
      </c>
      <c r="T570">
        <v>25</v>
      </c>
      <c r="U570">
        <v>2700</v>
      </c>
      <c r="V570" t="str">
        <f>IF(Table1[[#This Row],[Sales]]&lt;=10000,"Low",IF(Table1[[#This Row],[Sales]]&gt;=10000 &amp; Table1[[#This Row],[Sales]]&lt;=25000,"Medium","High"))</f>
        <v>Low</v>
      </c>
      <c r="W570">
        <v>978.69</v>
      </c>
      <c r="X570">
        <f>Table1[[#This Row],[Profit]]/Table1[[#This Row],[Sales]]</f>
        <v>0.36247777777777779</v>
      </c>
      <c r="Y570" t="s">
        <v>93</v>
      </c>
      <c r="Z570" t="s">
        <v>59</v>
      </c>
      <c r="AA570">
        <v>1</v>
      </c>
      <c r="AB570" t="s">
        <v>42</v>
      </c>
    </row>
    <row r="571" spans="1:28" x14ac:dyDescent="0.35">
      <c r="A571" t="s">
        <v>6612</v>
      </c>
      <c r="B571" s="1">
        <v>46072</v>
      </c>
      <c r="C571" s="1" t="str">
        <f>TEXT(Table1[[#This Row],[Order_Date]],"yyyy")</f>
        <v>2026</v>
      </c>
      <c r="D571" s="3">
        <f>MONTH(Table1[[#This Row],[Order_Date]])</f>
        <v>2</v>
      </c>
      <c r="E571" t="str">
        <f>TEXT(Table1[[#This Row],[Order_Date]],"mmm")</f>
        <v>Feb</v>
      </c>
      <c r="F571" s="1">
        <v>46076</v>
      </c>
      <c r="G571">
        <f>(Table1[[#This Row],[Ship_Date]]-Table1[[#This Row],[Order_Date]])</f>
        <v>4</v>
      </c>
      <c r="H571" t="s">
        <v>6613</v>
      </c>
      <c r="I571" t="s">
        <v>6614</v>
      </c>
      <c r="J571" t="s">
        <v>52</v>
      </c>
      <c r="K571">
        <v>54</v>
      </c>
      <c r="L571" t="str">
        <f>IF(Table1[[#This Row],[Age]]&lt;=20,"Teen",IF(Table1[[#This Row],[Age]]&gt;=21 &amp; Table1[[#This Row],[Age]]&lt;=50,"Adult","Senior"))</f>
        <v>Senior</v>
      </c>
      <c r="M571" t="s">
        <v>101</v>
      </c>
      <c r="N571" t="s">
        <v>102</v>
      </c>
      <c r="O571" t="s">
        <v>27</v>
      </c>
      <c r="P571" t="s">
        <v>39</v>
      </c>
      <c r="Q571" t="s">
        <v>87</v>
      </c>
      <c r="R571">
        <v>6</v>
      </c>
      <c r="S571">
        <v>3200</v>
      </c>
      <c r="T571">
        <v>5</v>
      </c>
      <c r="U571">
        <v>18240</v>
      </c>
      <c r="V571" t="str">
        <f>IF(Table1[[#This Row],[Sales]]&lt;=10000,"Low",IF(Table1[[#This Row],[Sales]]&gt;=10000 &amp; Table1[[#This Row],[Sales]]&lt;=25000,"Medium","High"))</f>
        <v>High</v>
      </c>
      <c r="W571">
        <v>7701.43</v>
      </c>
      <c r="X571">
        <f>Table1[[#This Row],[Profit]]/Table1[[#This Row],[Sales]]</f>
        <v>0.4222275219298246</v>
      </c>
      <c r="Y571" t="s">
        <v>93</v>
      </c>
      <c r="Z571" t="s">
        <v>59</v>
      </c>
      <c r="AA571">
        <v>3</v>
      </c>
      <c r="AB571" t="s">
        <v>42</v>
      </c>
    </row>
    <row r="572" spans="1:28" x14ac:dyDescent="0.35">
      <c r="A572" t="s">
        <v>6615</v>
      </c>
      <c r="B572" s="1">
        <v>46076</v>
      </c>
      <c r="C572" s="1" t="str">
        <f>TEXT(Table1[[#This Row],[Order_Date]],"yyyy")</f>
        <v>2026</v>
      </c>
      <c r="D572" s="3">
        <f>MONTH(Table1[[#This Row],[Order_Date]])</f>
        <v>2</v>
      </c>
      <c r="E572" t="str">
        <f>TEXT(Table1[[#This Row],[Order_Date]],"mmm")</f>
        <v>Feb</v>
      </c>
      <c r="F572" s="1">
        <v>46079</v>
      </c>
      <c r="G572">
        <f>(Table1[[#This Row],[Ship_Date]]-Table1[[#This Row],[Order_Date]])</f>
        <v>3</v>
      </c>
      <c r="H572" t="s">
        <v>6616</v>
      </c>
      <c r="I572" t="s">
        <v>6617</v>
      </c>
      <c r="J572" t="s">
        <v>52</v>
      </c>
      <c r="K572">
        <v>56</v>
      </c>
      <c r="L572" t="str">
        <f>IF(Table1[[#This Row],[Age]]&lt;=20,"Teen",IF(Table1[[#This Row],[Age]]&gt;=21 &amp; Table1[[#This Row],[Age]]&lt;=50,"Adult","Senior"))</f>
        <v>Senior</v>
      </c>
      <c r="M572" t="s">
        <v>63</v>
      </c>
      <c r="N572" t="s">
        <v>64</v>
      </c>
      <c r="O572" t="s">
        <v>55</v>
      </c>
      <c r="P572" t="s">
        <v>28</v>
      </c>
      <c r="Q572" t="s">
        <v>103</v>
      </c>
      <c r="R572">
        <v>8</v>
      </c>
      <c r="S572">
        <v>25000</v>
      </c>
      <c r="T572">
        <v>10</v>
      </c>
      <c r="U572">
        <v>180000</v>
      </c>
      <c r="V572" t="str">
        <f>IF(Table1[[#This Row],[Sales]]&lt;=10000,"Low",IF(Table1[[#This Row],[Sales]]&gt;=10000 &amp; Table1[[#This Row],[Sales]]&lt;=25000,"Medium","High"))</f>
        <v>High</v>
      </c>
      <c r="W572">
        <v>47140.71</v>
      </c>
      <c r="X572">
        <f>Table1[[#This Row],[Profit]]/Table1[[#This Row],[Sales]]</f>
        <v>0.26189283333333335</v>
      </c>
      <c r="Y572" t="s">
        <v>93</v>
      </c>
      <c r="Z572" t="s">
        <v>41</v>
      </c>
      <c r="AA572">
        <v>4</v>
      </c>
      <c r="AB572" t="s">
        <v>42</v>
      </c>
    </row>
    <row r="573" spans="1:28" x14ac:dyDescent="0.35">
      <c r="A573" t="s">
        <v>6632</v>
      </c>
      <c r="B573" s="1">
        <v>45690</v>
      </c>
      <c r="C573" s="1" t="str">
        <f>TEXT(Table1[[#This Row],[Order_Date]],"yyyy")</f>
        <v>2025</v>
      </c>
      <c r="D573" s="3">
        <f>MONTH(Table1[[#This Row],[Order_Date]])</f>
        <v>2</v>
      </c>
      <c r="E573" t="str">
        <f>TEXT(Table1[[#This Row],[Order_Date]],"mmm")</f>
        <v>Feb</v>
      </c>
      <c r="F573" s="1">
        <v>45694</v>
      </c>
      <c r="G573">
        <f>(Table1[[#This Row],[Ship_Date]]-Table1[[#This Row],[Order_Date]])</f>
        <v>4</v>
      </c>
      <c r="H573" t="s">
        <v>1313</v>
      </c>
      <c r="I573" t="s">
        <v>6633</v>
      </c>
      <c r="J573" t="s">
        <v>24</v>
      </c>
      <c r="K573">
        <v>58</v>
      </c>
      <c r="L573" t="str">
        <f>IF(Table1[[#This Row],[Age]]&lt;=20,"Teen",IF(Table1[[#This Row],[Age]]&gt;=21 &amp; Table1[[#This Row],[Age]]&lt;=50,"Adult","Senior"))</f>
        <v>Senior</v>
      </c>
      <c r="M573" t="s">
        <v>36</v>
      </c>
      <c r="N573" t="s">
        <v>37</v>
      </c>
      <c r="O573" t="s">
        <v>38</v>
      </c>
      <c r="P573" t="s">
        <v>74</v>
      </c>
      <c r="Q573" t="s">
        <v>75</v>
      </c>
      <c r="R573">
        <v>1</v>
      </c>
      <c r="S573">
        <v>2000</v>
      </c>
      <c r="T573">
        <v>5</v>
      </c>
      <c r="U573">
        <v>1900</v>
      </c>
      <c r="V573" t="str">
        <f>IF(Table1[[#This Row],[Sales]]&lt;=10000,"Low",IF(Table1[[#This Row],[Sales]]&gt;=10000 &amp; Table1[[#This Row],[Sales]]&lt;=25000,"Medium","High"))</f>
        <v>Low</v>
      </c>
      <c r="W573">
        <v>724.3</v>
      </c>
      <c r="X573">
        <f>Table1[[#This Row],[Profit]]/Table1[[#This Row],[Sales]]</f>
        <v>0.38121052631578944</v>
      </c>
      <c r="Y573" t="s">
        <v>93</v>
      </c>
      <c r="Z573" t="s">
        <v>59</v>
      </c>
      <c r="AA573">
        <v>3</v>
      </c>
      <c r="AB573" t="s">
        <v>42</v>
      </c>
    </row>
    <row r="574" spans="1:28" x14ac:dyDescent="0.35">
      <c r="A574" t="s">
        <v>6671</v>
      </c>
      <c r="B574" s="1">
        <v>46066</v>
      </c>
      <c r="C574" s="1" t="str">
        <f>TEXT(Table1[[#This Row],[Order_Date]],"yyyy")</f>
        <v>2026</v>
      </c>
      <c r="D574" s="3">
        <f>MONTH(Table1[[#This Row],[Order_Date]])</f>
        <v>2</v>
      </c>
      <c r="E574" t="str">
        <f>TEXT(Table1[[#This Row],[Order_Date]],"mmm")</f>
        <v>Feb</v>
      </c>
      <c r="F574" s="1">
        <v>46067</v>
      </c>
      <c r="G574">
        <f>(Table1[[#This Row],[Ship_Date]]-Table1[[#This Row],[Order_Date]])</f>
        <v>1</v>
      </c>
      <c r="H574" t="s">
        <v>6672</v>
      </c>
      <c r="I574" t="s">
        <v>6673</v>
      </c>
      <c r="J574" t="s">
        <v>52</v>
      </c>
      <c r="K574">
        <v>26</v>
      </c>
      <c r="L574" t="str">
        <f>IF(Table1[[#This Row],[Age]]&lt;=20,"Teen",IF(Table1[[#This Row],[Age]]&gt;=21 &amp; Table1[[#This Row],[Age]]&lt;=50,"Adult","Senior"))</f>
        <v>Senior</v>
      </c>
      <c r="M574" t="s">
        <v>84</v>
      </c>
      <c r="N574" t="s">
        <v>85</v>
      </c>
      <c r="O574" t="s">
        <v>86</v>
      </c>
      <c r="P574" t="s">
        <v>47</v>
      </c>
      <c r="Q574" t="s">
        <v>48</v>
      </c>
      <c r="R574">
        <v>8</v>
      </c>
      <c r="S574">
        <v>3500</v>
      </c>
      <c r="T574">
        <v>20</v>
      </c>
      <c r="U574">
        <v>22400</v>
      </c>
      <c r="V574" t="str">
        <f>IF(Table1[[#This Row],[Sales]]&lt;=10000,"Low",IF(Table1[[#This Row],[Sales]]&gt;=10000 &amp; Table1[[#This Row],[Sales]]&lt;=25000,"Medium","High"))</f>
        <v>High</v>
      </c>
      <c r="W574">
        <v>7439.75</v>
      </c>
      <c r="X574">
        <f>Table1[[#This Row],[Profit]]/Table1[[#This Row],[Sales]]</f>
        <v>0.33213169642857143</v>
      </c>
      <c r="Y574" t="s">
        <v>30</v>
      </c>
      <c r="Z574" t="s">
        <v>59</v>
      </c>
      <c r="AA574">
        <v>3</v>
      </c>
      <c r="AB574" t="s">
        <v>42</v>
      </c>
    </row>
    <row r="575" spans="1:28" x14ac:dyDescent="0.35">
      <c r="A575" t="s">
        <v>6707</v>
      </c>
      <c r="B575" s="1">
        <v>46061</v>
      </c>
      <c r="C575" s="1" t="str">
        <f>TEXT(Table1[[#This Row],[Order_Date]],"yyyy")</f>
        <v>2026</v>
      </c>
      <c r="D575" s="3">
        <f>MONTH(Table1[[#This Row],[Order_Date]])</f>
        <v>2</v>
      </c>
      <c r="E575" t="str">
        <f>TEXT(Table1[[#This Row],[Order_Date]],"mmm")</f>
        <v>Feb</v>
      </c>
      <c r="F575" s="1">
        <v>46064</v>
      </c>
      <c r="G575">
        <f>(Table1[[#This Row],[Ship_Date]]-Table1[[#This Row],[Order_Date]])</f>
        <v>3</v>
      </c>
      <c r="H575" t="s">
        <v>6708</v>
      </c>
      <c r="I575" t="s">
        <v>6709</v>
      </c>
      <c r="J575" t="s">
        <v>24</v>
      </c>
      <c r="K575">
        <v>30</v>
      </c>
      <c r="L575" t="str">
        <f>IF(Table1[[#This Row],[Age]]&lt;=20,"Teen",IF(Table1[[#This Row],[Age]]&gt;=21 &amp; Table1[[#This Row],[Age]]&lt;=50,"Adult","Senior"))</f>
        <v>Senior</v>
      </c>
      <c r="M575" t="s">
        <v>53</v>
      </c>
      <c r="N575" t="s">
        <v>54</v>
      </c>
      <c r="O575" t="s">
        <v>55</v>
      </c>
      <c r="P575" t="s">
        <v>74</v>
      </c>
      <c r="Q575" t="s">
        <v>132</v>
      </c>
      <c r="R575">
        <v>8</v>
      </c>
      <c r="S575">
        <v>55000</v>
      </c>
      <c r="T575">
        <v>25</v>
      </c>
      <c r="U575">
        <v>330000</v>
      </c>
      <c r="V575" t="str">
        <f>IF(Table1[[#This Row],[Sales]]&lt;=10000,"Low",IF(Table1[[#This Row],[Sales]]&gt;=10000 &amp; Table1[[#This Row],[Sales]]&lt;=25000,"Medium","High"))</f>
        <v>High</v>
      </c>
      <c r="W575">
        <v>65234.13</v>
      </c>
      <c r="X575">
        <f>Table1[[#This Row],[Profit]]/Table1[[#This Row],[Sales]]</f>
        <v>0.19767918181818181</v>
      </c>
      <c r="Y575" t="s">
        <v>30</v>
      </c>
      <c r="Z575" t="s">
        <v>59</v>
      </c>
      <c r="AA575">
        <v>3</v>
      </c>
      <c r="AB575" t="s">
        <v>42</v>
      </c>
    </row>
    <row r="576" spans="1:28" x14ac:dyDescent="0.35">
      <c r="A576" t="s">
        <v>6753</v>
      </c>
      <c r="B576" s="1">
        <v>46059</v>
      </c>
      <c r="C576" s="1" t="str">
        <f>TEXT(Table1[[#This Row],[Order_Date]],"yyyy")</f>
        <v>2026</v>
      </c>
      <c r="D576" s="3">
        <f>MONTH(Table1[[#This Row],[Order_Date]])</f>
        <v>2</v>
      </c>
      <c r="E576" t="str">
        <f>TEXT(Table1[[#This Row],[Order_Date]],"mmm")</f>
        <v>Feb</v>
      </c>
      <c r="F576" s="1">
        <v>46061</v>
      </c>
      <c r="G576">
        <f>(Table1[[#This Row],[Ship_Date]]-Table1[[#This Row],[Order_Date]])</f>
        <v>2</v>
      </c>
      <c r="H576" t="s">
        <v>6754</v>
      </c>
      <c r="I576" t="s">
        <v>6755</v>
      </c>
      <c r="J576" t="s">
        <v>24</v>
      </c>
      <c r="K576">
        <v>58</v>
      </c>
      <c r="L576" t="str">
        <f>IF(Table1[[#This Row],[Age]]&lt;=20,"Teen",IF(Table1[[#This Row],[Age]]&gt;=21 &amp; Table1[[#This Row],[Age]]&lt;=50,"Adult","Senior"))</f>
        <v>Senior</v>
      </c>
      <c r="M576" t="s">
        <v>46</v>
      </c>
      <c r="N576" t="s">
        <v>46</v>
      </c>
      <c r="O576" t="s">
        <v>38</v>
      </c>
      <c r="P576" t="s">
        <v>28</v>
      </c>
      <c r="Q576" t="s">
        <v>65</v>
      </c>
      <c r="R576">
        <v>3</v>
      </c>
      <c r="S576">
        <v>30000</v>
      </c>
      <c r="T576">
        <v>15</v>
      </c>
      <c r="U576">
        <v>76500</v>
      </c>
      <c r="V576" t="str">
        <f>IF(Table1[[#This Row],[Sales]]&lt;=10000,"Low",IF(Table1[[#This Row],[Sales]]&gt;=10000 &amp; Table1[[#This Row],[Sales]]&lt;=25000,"Medium","High"))</f>
        <v>High</v>
      </c>
      <c r="W576">
        <v>13115.04</v>
      </c>
      <c r="X576">
        <f>Table1[[#This Row],[Profit]]/Table1[[#This Row],[Sales]]</f>
        <v>0.17143843137254902</v>
      </c>
      <c r="Y576" t="s">
        <v>30</v>
      </c>
      <c r="Z576" t="s">
        <v>41</v>
      </c>
      <c r="AA576">
        <v>2</v>
      </c>
      <c r="AB576" t="s">
        <v>42</v>
      </c>
    </row>
    <row r="577" spans="1:28" x14ac:dyDescent="0.35">
      <c r="A577" t="s">
        <v>6780</v>
      </c>
      <c r="B577" s="1">
        <v>45715</v>
      </c>
      <c r="C577" s="1" t="str">
        <f>TEXT(Table1[[#This Row],[Order_Date]],"yyyy")</f>
        <v>2025</v>
      </c>
      <c r="D577" s="3">
        <f>MONTH(Table1[[#This Row],[Order_Date]])</f>
        <v>2</v>
      </c>
      <c r="E577" t="str">
        <f>TEXT(Table1[[#This Row],[Order_Date]],"mmm")</f>
        <v>Feb</v>
      </c>
      <c r="F577" s="1">
        <v>45721</v>
      </c>
      <c r="G577">
        <f>(Table1[[#This Row],[Ship_Date]]-Table1[[#This Row],[Order_Date]])</f>
        <v>6</v>
      </c>
      <c r="H577" t="s">
        <v>6781</v>
      </c>
      <c r="I577" t="s">
        <v>6782</v>
      </c>
      <c r="J577" t="s">
        <v>24</v>
      </c>
      <c r="K577">
        <v>25</v>
      </c>
      <c r="L577" t="str">
        <f>IF(Table1[[#This Row],[Age]]&lt;=20,"Teen",IF(Table1[[#This Row],[Age]]&gt;=21 &amp; Table1[[#This Row],[Age]]&lt;=50,"Adult","Senior"))</f>
        <v>Senior</v>
      </c>
      <c r="M577" t="s">
        <v>36</v>
      </c>
      <c r="N577" t="s">
        <v>37</v>
      </c>
      <c r="O577" t="s">
        <v>38</v>
      </c>
      <c r="P577" t="s">
        <v>74</v>
      </c>
      <c r="Q577" t="s">
        <v>75</v>
      </c>
      <c r="R577">
        <v>7</v>
      </c>
      <c r="S577">
        <v>2000</v>
      </c>
      <c r="T577">
        <v>0</v>
      </c>
      <c r="U577">
        <v>14000</v>
      </c>
      <c r="V577" t="str">
        <f>IF(Table1[[#This Row],[Sales]]&lt;=10000,"Low",IF(Table1[[#This Row],[Sales]]&gt;=10000 &amp; Table1[[#This Row],[Sales]]&lt;=25000,"Medium","High"))</f>
        <v>High</v>
      </c>
      <c r="W577">
        <v>2103.42</v>
      </c>
      <c r="X577">
        <f>Table1[[#This Row],[Profit]]/Table1[[#This Row],[Sales]]</f>
        <v>0.15024428571428572</v>
      </c>
      <c r="Y577" t="s">
        <v>93</v>
      </c>
      <c r="Z577" t="s">
        <v>59</v>
      </c>
      <c r="AA577">
        <v>3</v>
      </c>
      <c r="AB577" t="s">
        <v>42</v>
      </c>
    </row>
    <row r="578" spans="1:28" x14ac:dyDescent="0.35">
      <c r="A578" t="s">
        <v>6785</v>
      </c>
      <c r="B578" s="1">
        <v>45704</v>
      </c>
      <c r="C578" s="1" t="str">
        <f>TEXT(Table1[[#This Row],[Order_Date]],"yyyy")</f>
        <v>2025</v>
      </c>
      <c r="D578" s="3">
        <f>MONTH(Table1[[#This Row],[Order_Date]])</f>
        <v>2</v>
      </c>
      <c r="E578" t="str">
        <f>TEXT(Table1[[#This Row],[Order_Date]],"mmm")</f>
        <v>Feb</v>
      </c>
      <c r="F578" s="1">
        <v>45707</v>
      </c>
      <c r="G578">
        <f>(Table1[[#This Row],[Ship_Date]]-Table1[[#This Row],[Order_Date]])</f>
        <v>3</v>
      </c>
      <c r="H578" t="s">
        <v>6786</v>
      </c>
      <c r="I578" t="s">
        <v>6787</v>
      </c>
      <c r="J578" t="s">
        <v>52</v>
      </c>
      <c r="K578">
        <v>44</v>
      </c>
      <c r="L578" t="str">
        <f>IF(Table1[[#This Row],[Age]]&lt;=20,"Teen",IF(Table1[[#This Row],[Age]]&gt;=21 &amp; Table1[[#This Row],[Age]]&lt;=50,"Adult","Senior"))</f>
        <v>Senior</v>
      </c>
      <c r="M578" t="s">
        <v>101</v>
      </c>
      <c r="N578" t="s">
        <v>102</v>
      </c>
      <c r="O578" t="s">
        <v>27</v>
      </c>
      <c r="P578" t="s">
        <v>56</v>
      </c>
      <c r="Q578" t="s">
        <v>97</v>
      </c>
      <c r="R578">
        <v>8</v>
      </c>
      <c r="S578">
        <v>1500</v>
      </c>
      <c r="T578">
        <v>5</v>
      </c>
      <c r="U578">
        <v>11400</v>
      </c>
      <c r="V578" t="str">
        <f>IF(Table1[[#This Row],[Sales]]&lt;=10000,"Low",IF(Table1[[#This Row],[Sales]]&gt;=10000 &amp; Table1[[#This Row],[Sales]]&lt;=25000,"Medium","High"))</f>
        <v>High</v>
      </c>
      <c r="W578">
        <v>4465.99</v>
      </c>
      <c r="X578">
        <f>Table1[[#This Row],[Profit]]/Table1[[#This Row],[Sales]]</f>
        <v>0.39175350877192983</v>
      </c>
      <c r="Y578" t="s">
        <v>58</v>
      </c>
      <c r="Z578" t="s">
        <v>59</v>
      </c>
      <c r="AA578">
        <v>5</v>
      </c>
      <c r="AB578" t="s">
        <v>42</v>
      </c>
    </row>
    <row r="579" spans="1:28" x14ac:dyDescent="0.35">
      <c r="A579" t="s">
        <v>6809</v>
      </c>
      <c r="B579" s="1">
        <v>45706</v>
      </c>
      <c r="C579" s="1" t="str">
        <f>TEXT(Table1[[#This Row],[Order_Date]],"yyyy")</f>
        <v>2025</v>
      </c>
      <c r="D579" s="3">
        <f>MONTH(Table1[[#This Row],[Order_Date]])</f>
        <v>2</v>
      </c>
      <c r="E579" t="str">
        <f>TEXT(Table1[[#This Row],[Order_Date]],"mmm")</f>
        <v>Feb</v>
      </c>
      <c r="F579" s="1">
        <v>45709</v>
      </c>
      <c r="G579">
        <f>(Table1[[#This Row],[Ship_Date]]-Table1[[#This Row],[Order_Date]])</f>
        <v>3</v>
      </c>
      <c r="H579" t="s">
        <v>6810</v>
      </c>
      <c r="I579" t="s">
        <v>6811</v>
      </c>
      <c r="J579" t="s">
        <v>52</v>
      </c>
      <c r="K579">
        <v>63</v>
      </c>
      <c r="L579" t="str">
        <f>IF(Table1[[#This Row],[Age]]&lt;=20,"Teen",IF(Table1[[#This Row],[Age]]&gt;=21 &amp; Table1[[#This Row],[Age]]&lt;=50,"Adult","Senior"))</f>
        <v>Senior</v>
      </c>
      <c r="M579" t="s">
        <v>116</v>
      </c>
      <c r="N579" t="s">
        <v>117</v>
      </c>
      <c r="O579" t="s">
        <v>86</v>
      </c>
      <c r="P579" t="s">
        <v>74</v>
      </c>
      <c r="Q579" t="s">
        <v>109</v>
      </c>
      <c r="R579">
        <v>5</v>
      </c>
      <c r="S579">
        <v>40000</v>
      </c>
      <c r="T579">
        <v>10</v>
      </c>
      <c r="U579">
        <v>180000</v>
      </c>
      <c r="V579" t="str">
        <f>IF(Table1[[#This Row],[Sales]]&lt;=10000,"Low",IF(Table1[[#This Row],[Sales]]&gt;=10000 &amp; Table1[[#This Row],[Sales]]&lt;=25000,"Medium","High"))</f>
        <v>High</v>
      </c>
      <c r="W579">
        <v>47543.06</v>
      </c>
      <c r="X579">
        <f>Table1[[#This Row],[Profit]]/Table1[[#This Row],[Sales]]</f>
        <v>0.26412811111111112</v>
      </c>
      <c r="Y579" t="s">
        <v>58</v>
      </c>
      <c r="Z579" t="s">
        <v>59</v>
      </c>
      <c r="AA579">
        <v>5</v>
      </c>
      <c r="AB579" t="s">
        <v>42</v>
      </c>
    </row>
    <row r="580" spans="1:28" x14ac:dyDescent="0.35">
      <c r="A580" t="s">
        <v>6838</v>
      </c>
      <c r="B580" s="1">
        <v>45708</v>
      </c>
      <c r="C580" s="1" t="str">
        <f>TEXT(Table1[[#This Row],[Order_Date]],"yyyy")</f>
        <v>2025</v>
      </c>
      <c r="D580" s="3">
        <f>MONTH(Table1[[#This Row],[Order_Date]])</f>
        <v>2</v>
      </c>
      <c r="E580" t="str">
        <f>TEXT(Table1[[#This Row],[Order_Date]],"mmm")</f>
        <v>Feb</v>
      </c>
      <c r="F580" s="1">
        <v>45715</v>
      </c>
      <c r="G580">
        <f>(Table1[[#This Row],[Ship_Date]]-Table1[[#This Row],[Order_Date]])</f>
        <v>7</v>
      </c>
      <c r="H580" t="s">
        <v>1139</v>
      </c>
      <c r="I580" t="s">
        <v>6839</v>
      </c>
      <c r="J580" t="s">
        <v>52</v>
      </c>
      <c r="K580">
        <v>28</v>
      </c>
      <c r="L580" t="str">
        <f>IF(Table1[[#This Row],[Age]]&lt;=20,"Teen",IF(Table1[[#This Row],[Age]]&gt;=21 &amp; Table1[[#This Row],[Age]]&lt;=50,"Adult","Senior"))</f>
        <v>Senior</v>
      </c>
      <c r="M580" t="s">
        <v>46</v>
      </c>
      <c r="N580" t="s">
        <v>46</v>
      </c>
      <c r="O580" t="s">
        <v>38</v>
      </c>
      <c r="P580" t="s">
        <v>39</v>
      </c>
      <c r="Q580" t="s">
        <v>87</v>
      </c>
      <c r="R580">
        <v>5</v>
      </c>
      <c r="S580">
        <v>3200</v>
      </c>
      <c r="T580">
        <v>10</v>
      </c>
      <c r="U580">
        <v>14400</v>
      </c>
      <c r="V580" t="str">
        <f>IF(Table1[[#This Row],[Sales]]&lt;=10000,"Low",IF(Table1[[#This Row],[Sales]]&gt;=10000 &amp; Table1[[#This Row],[Sales]]&lt;=25000,"Medium","High"))</f>
        <v>High</v>
      </c>
      <c r="W580">
        <v>5619.12</v>
      </c>
      <c r="X580">
        <f>Table1[[#This Row],[Profit]]/Table1[[#This Row],[Sales]]</f>
        <v>0.39021666666666666</v>
      </c>
      <c r="Y580" t="s">
        <v>58</v>
      </c>
      <c r="Z580" t="s">
        <v>59</v>
      </c>
      <c r="AA580">
        <v>1</v>
      </c>
      <c r="AB580" t="s">
        <v>42</v>
      </c>
    </row>
    <row r="581" spans="1:28" x14ac:dyDescent="0.35">
      <c r="A581" t="s">
        <v>6846</v>
      </c>
      <c r="B581" s="1">
        <v>46060</v>
      </c>
      <c r="C581" s="1" t="str">
        <f>TEXT(Table1[[#This Row],[Order_Date]],"yyyy")</f>
        <v>2026</v>
      </c>
      <c r="D581" s="3">
        <f>MONTH(Table1[[#This Row],[Order_Date]])</f>
        <v>2</v>
      </c>
      <c r="E581" t="str">
        <f>TEXT(Table1[[#This Row],[Order_Date]],"mmm")</f>
        <v>Feb</v>
      </c>
      <c r="F581" s="1">
        <v>46062</v>
      </c>
      <c r="G581">
        <f>(Table1[[#This Row],[Ship_Date]]-Table1[[#This Row],[Order_Date]])</f>
        <v>2</v>
      </c>
      <c r="H581" t="s">
        <v>6847</v>
      </c>
      <c r="I581" t="s">
        <v>6848</v>
      </c>
      <c r="J581" t="s">
        <v>52</v>
      </c>
      <c r="K581">
        <v>49</v>
      </c>
      <c r="L581" t="str">
        <f>IF(Table1[[#This Row],[Age]]&lt;=20,"Teen",IF(Table1[[#This Row],[Age]]&gt;=21 &amp; Table1[[#This Row],[Age]]&lt;=50,"Adult","Senior"))</f>
        <v>Senior</v>
      </c>
      <c r="M581" t="s">
        <v>107</v>
      </c>
      <c r="N581" t="s">
        <v>108</v>
      </c>
      <c r="O581" t="s">
        <v>86</v>
      </c>
      <c r="P581" t="s">
        <v>47</v>
      </c>
      <c r="Q581" t="s">
        <v>175</v>
      </c>
      <c r="R581">
        <v>6</v>
      </c>
      <c r="S581">
        <v>1200</v>
      </c>
      <c r="T581">
        <v>20</v>
      </c>
      <c r="U581">
        <v>5760</v>
      </c>
      <c r="V581" t="str">
        <f>IF(Table1[[#This Row],[Sales]]&lt;=10000,"Low",IF(Table1[[#This Row],[Sales]]&gt;=10000 &amp; Table1[[#This Row],[Sales]]&lt;=25000,"Medium","High"))</f>
        <v>Low</v>
      </c>
      <c r="W581">
        <v>1173.3499999999999</v>
      </c>
      <c r="X581">
        <f>Table1[[#This Row],[Profit]]/Table1[[#This Row],[Sales]]</f>
        <v>0.2037065972222222</v>
      </c>
      <c r="Y581" t="s">
        <v>93</v>
      </c>
      <c r="Z581" t="s">
        <v>31</v>
      </c>
      <c r="AA581">
        <v>5</v>
      </c>
      <c r="AB581" t="s">
        <v>42</v>
      </c>
    </row>
    <row r="582" spans="1:28" x14ac:dyDescent="0.35">
      <c r="A582" t="s">
        <v>6888</v>
      </c>
      <c r="B582" s="1">
        <v>46066</v>
      </c>
      <c r="C582" s="1" t="str">
        <f>TEXT(Table1[[#This Row],[Order_Date]],"yyyy")</f>
        <v>2026</v>
      </c>
      <c r="D582" s="3">
        <f>MONTH(Table1[[#This Row],[Order_Date]])</f>
        <v>2</v>
      </c>
      <c r="E582" t="str">
        <f>TEXT(Table1[[#This Row],[Order_Date]],"mmm")</f>
        <v>Feb</v>
      </c>
      <c r="F582" s="1">
        <v>46068</v>
      </c>
      <c r="G582">
        <f>(Table1[[#This Row],[Ship_Date]]-Table1[[#This Row],[Order_Date]])</f>
        <v>2</v>
      </c>
      <c r="H582" t="s">
        <v>6889</v>
      </c>
      <c r="I582" t="s">
        <v>6890</v>
      </c>
      <c r="J582" t="s">
        <v>24</v>
      </c>
      <c r="K582">
        <v>59</v>
      </c>
      <c r="L582" t="str">
        <f>IF(Table1[[#This Row],[Age]]&lt;=20,"Teen",IF(Table1[[#This Row],[Age]]&gt;=21 &amp; Table1[[#This Row],[Age]]&lt;=50,"Adult","Senior"))</f>
        <v>Senior</v>
      </c>
      <c r="M582" t="s">
        <v>101</v>
      </c>
      <c r="N582" t="s">
        <v>102</v>
      </c>
      <c r="O582" t="s">
        <v>27</v>
      </c>
      <c r="P582" t="s">
        <v>39</v>
      </c>
      <c r="Q582" t="s">
        <v>87</v>
      </c>
      <c r="R582">
        <v>7</v>
      </c>
      <c r="S582">
        <v>3200</v>
      </c>
      <c r="T582">
        <v>25</v>
      </c>
      <c r="U582">
        <v>16800</v>
      </c>
      <c r="V582" t="str">
        <f>IF(Table1[[#This Row],[Sales]]&lt;=10000,"Low",IF(Table1[[#This Row],[Sales]]&gt;=10000 &amp; Table1[[#This Row],[Sales]]&lt;=25000,"Medium","High"))</f>
        <v>High</v>
      </c>
      <c r="W582">
        <v>4729.96</v>
      </c>
      <c r="X582">
        <f>Table1[[#This Row],[Profit]]/Table1[[#This Row],[Sales]]</f>
        <v>0.28154523809523807</v>
      </c>
      <c r="Y582" t="s">
        <v>93</v>
      </c>
      <c r="Z582" t="s">
        <v>59</v>
      </c>
      <c r="AA582">
        <v>4</v>
      </c>
      <c r="AB582" t="s">
        <v>42</v>
      </c>
    </row>
    <row r="583" spans="1:28" x14ac:dyDescent="0.35">
      <c r="A583" t="s">
        <v>6891</v>
      </c>
      <c r="B583" s="1">
        <v>45693</v>
      </c>
      <c r="C583" s="1" t="str">
        <f>TEXT(Table1[[#This Row],[Order_Date]],"yyyy")</f>
        <v>2025</v>
      </c>
      <c r="D583" s="3">
        <f>MONTH(Table1[[#This Row],[Order_Date]])</f>
        <v>2</v>
      </c>
      <c r="E583" t="str">
        <f>TEXT(Table1[[#This Row],[Order_Date]],"mmm")</f>
        <v>Feb</v>
      </c>
      <c r="F583" s="1">
        <v>45695</v>
      </c>
      <c r="G583">
        <f>(Table1[[#This Row],[Ship_Date]]-Table1[[#This Row],[Order_Date]])</f>
        <v>2</v>
      </c>
      <c r="H583" t="s">
        <v>6892</v>
      </c>
      <c r="I583" t="s">
        <v>631</v>
      </c>
      <c r="J583" t="s">
        <v>24</v>
      </c>
      <c r="K583">
        <v>28</v>
      </c>
      <c r="L583" t="str">
        <f>IF(Table1[[#This Row],[Age]]&lt;=20,"Teen",IF(Table1[[#This Row],[Age]]&gt;=21 &amp; Table1[[#This Row],[Age]]&lt;=50,"Adult","Senior"))</f>
        <v>Senior</v>
      </c>
      <c r="M583" t="s">
        <v>46</v>
      </c>
      <c r="N583" t="s">
        <v>46</v>
      </c>
      <c r="O583" t="s">
        <v>38</v>
      </c>
      <c r="P583" t="s">
        <v>28</v>
      </c>
      <c r="Q583" t="s">
        <v>65</v>
      </c>
      <c r="R583">
        <v>8</v>
      </c>
      <c r="S583">
        <v>30000</v>
      </c>
      <c r="T583">
        <v>25</v>
      </c>
      <c r="U583">
        <v>180000</v>
      </c>
      <c r="V583" t="str">
        <f>IF(Table1[[#This Row],[Sales]]&lt;=10000,"Low",IF(Table1[[#This Row],[Sales]]&gt;=10000 &amp; Table1[[#This Row],[Sales]]&lt;=25000,"Medium","High"))</f>
        <v>High</v>
      </c>
      <c r="W583">
        <v>31899.54</v>
      </c>
      <c r="X583">
        <f>Table1[[#This Row],[Profit]]/Table1[[#This Row],[Sales]]</f>
        <v>0.17721966666666666</v>
      </c>
      <c r="Y583" t="s">
        <v>93</v>
      </c>
      <c r="Z583" t="s">
        <v>41</v>
      </c>
      <c r="AA583">
        <v>4</v>
      </c>
      <c r="AB583" t="s">
        <v>42</v>
      </c>
    </row>
    <row r="584" spans="1:28" x14ac:dyDescent="0.35">
      <c r="A584" t="s">
        <v>6941</v>
      </c>
      <c r="B584" s="1">
        <v>46079</v>
      </c>
      <c r="C584" s="1" t="str">
        <f>TEXT(Table1[[#This Row],[Order_Date]],"yyyy")</f>
        <v>2026</v>
      </c>
      <c r="D584" s="3">
        <f>MONTH(Table1[[#This Row],[Order_Date]])</f>
        <v>2</v>
      </c>
      <c r="E584" t="str">
        <f>TEXT(Table1[[#This Row],[Order_Date]],"mmm")</f>
        <v>Feb</v>
      </c>
      <c r="F584" s="1">
        <v>46085</v>
      </c>
      <c r="G584">
        <f>(Table1[[#This Row],[Ship_Date]]-Table1[[#This Row],[Order_Date]])</f>
        <v>6</v>
      </c>
      <c r="H584" t="s">
        <v>6942</v>
      </c>
      <c r="I584" t="s">
        <v>6943</v>
      </c>
      <c r="J584" t="s">
        <v>52</v>
      </c>
      <c r="K584">
        <v>23</v>
      </c>
      <c r="L584" t="str">
        <f>IF(Table1[[#This Row],[Age]]&lt;=20,"Teen",IF(Table1[[#This Row],[Age]]&gt;=21 &amp; Table1[[#This Row],[Age]]&lt;=50,"Adult","Senior"))</f>
        <v>Senior</v>
      </c>
      <c r="M584" t="s">
        <v>36</v>
      </c>
      <c r="N584" t="s">
        <v>37</v>
      </c>
      <c r="O584" t="s">
        <v>38</v>
      </c>
      <c r="P584" t="s">
        <v>47</v>
      </c>
      <c r="Q584" t="s">
        <v>185</v>
      </c>
      <c r="R584">
        <v>1</v>
      </c>
      <c r="S584">
        <v>4500</v>
      </c>
      <c r="T584">
        <v>10</v>
      </c>
      <c r="U584">
        <v>4050</v>
      </c>
      <c r="V584" t="str">
        <f>IF(Table1[[#This Row],[Sales]]&lt;=10000,"Low",IF(Table1[[#This Row],[Sales]]&gt;=10000 &amp; Table1[[#This Row],[Sales]]&lt;=25000,"Medium","High"))</f>
        <v>Low</v>
      </c>
      <c r="W584">
        <v>932.72</v>
      </c>
      <c r="X584">
        <f>Table1[[#This Row],[Profit]]/Table1[[#This Row],[Sales]]</f>
        <v>0.23030123456790125</v>
      </c>
      <c r="Y584" t="s">
        <v>30</v>
      </c>
      <c r="Z584" t="s">
        <v>41</v>
      </c>
      <c r="AA584">
        <v>5</v>
      </c>
      <c r="AB584" t="s">
        <v>42</v>
      </c>
    </row>
    <row r="585" spans="1:28" x14ac:dyDescent="0.35">
      <c r="A585" t="s">
        <v>7013</v>
      </c>
      <c r="B585" s="1">
        <v>46078</v>
      </c>
      <c r="C585" s="1" t="str">
        <f>TEXT(Table1[[#This Row],[Order_Date]],"yyyy")</f>
        <v>2026</v>
      </c>
      <c r="D585" s="3">
        <f>MONTH(Table1[[#This Row],[Order_Date]])</f>
        <v>2</v>
      </c>
      <c r="E585" t="str">
        <f>TEXT(Table1[[#This Row],[Order_Date]],"mmm")</f>
        <v>Feb</v>
      </c>
      <c r="F585" s="1">
        <v>46085</v>
      </c>
      <c r="G585">
        <f>(Table1[[#This Row],[Ship_Date]]-Table1[[#This Row],[Order_Date]])</f>
        <v>7</v>
      </c>
      <c r="H585" t="s">
        <v>7014</v>
      </c>
      <c r="I585" t="s">
        <v>7015</v>
      </c>
      <c r="J585" t="s">
        <v>52</v>
      </c>
      <c r="K585">
        <v>38</v>
      </c>
      <c r="L585" t="str">
        <f>IF(Table1[[#This Row],[Age]]&lt;=20,"Teen",IF(Table1[[#This Row],[Age]]&gt;=21 &amp; Table1[[#This Row],[Age]]&lt;=50,"Adult","Senior"))</f>
        <v>Senior</v>
      </c>
      <c r="M585" t="s">
        <v>79</v>
      </c>
      <c r="N585" t="s">
        <v>80</v>
      </c>
      <c r="O585" t="s">
        <v>38</v>
      </c>
      <c r="P585" t="s">
        <v>28</v>
      </c>
      <c r="Q585" t="s">
        <v>29</v>
      </c>
      <c r="R585">
        <v>8</v>
      </c>
      <c r="S585">
        <v>15000</v>
      </c>
      <c r="T585">
        <v>10</v>
      </c>
      <c r="U585">
        <v>108000</v>
      </c>
      <c r="V585" t="str">
        <f>IF(Table1[[#This Row],[Sales]]&lt;=10000,"Low",IF(Table1[[#This Row],[Sales]]&gt;=10000 &amp; Table1[[#This Row],[Sales]]&lt;=25000,"Medium","High"))</f>
        <v>High</v>
      </c>
      <c r="W585">
        <v>23599.37</v>
      </c>
      <c r="X585">
        <f>Table1[[#This Row],[Profit]]/Table1[[#This Row],[Sales]]</f>
        <v>0.21851268518518518</v>
      </c>
      <c r="Y585" t="s">
        <v>93</v>
      </c>
      <c r="Z585" t="s">
        <v>59</v>
      </c>
      <c r="AA585">
        <v>4</v>
      </c>
      <c r="AB585" t="s">
        <v>42</v>
      </c>
    </row>
    <row r="586" spans="1:28" x14ac:dyDescent="0.35">
      <c r="A586" t="s">
        <v>7067</v>
      </c>
      <c r="B586" s="1">
        <v>45696</v>
      </c>
      <c r="C586" s="1" t="str">
        <f>TEXT(Table1[[#This Row],[Order_Date]],"yyyy")</f>
        <v>2025</v>
      </c>
      <c r="D586" s="3">
        <f>MONTH(Table1[[#This Row],[Order_Date]])</f>
        <v>2</v>
      </c>
      <c r="E586" t="str">
        <f>TEXT(Table1[[#This Row],[Order_Date]],"mmm")</f>
        <v>Feb</v>
      </c>
      <c r="F586" s="1">
        <v>45700</v>
      </c>
      <c r="G586">
        <f>(Table1[[#This Row],[Ship_Date]]-Table1[[#This Row],[Order_Date]])</f>
        <v>4</v>
      </c>
      <c r="H586" t="s">
        <v>725</v>
      </c>
      <c r="I586" t="s">
        <v>7068</v>
      </c>
      <c r="J586" t="s">
        <v>24</v>
      </c>
      <c r="K586">
        <v>21</v>
      </c>
      <c r="L586" t="str">
        <f>IF(Table1[[#This Row],[Age]]&lt;=20,"Teen",IF(Table1[[#This Row],[Age]]&gt;=21 &amp; Table1[[#This Row],[Age]]&lt;=50,"Adult","Senior"))</f>
        <v>Senior</v>
      </c>
      <c r="M586" t="s">
        <v>63</v>
      </c>
      <c r="N586" t="s">
        <v>64</v>
      </c>
      <c r="O586" t="s">
        <v>55</v>
      </c>
      <c r="P586" t="s">
        <v>74</v>
      </c>
      <c r="Q586" t="s">
        <v>132</v>
      </c>
      <c r="R586">
        <v>1</v>
      </c>
      <c r="S586">
        <v>55000</v>
      </c>
      <c r="T586">
        <v>0</v>
      </c>
      <c r="U586">
        <v>55000</v>
      </c>
      <c r="V586" t="str">
        <f>IF(Table1[[#This Row],[Sales]]&lt;=10000,"Low",IF(Table1[[#This Row],[Sales]]&gt;=10000 &amp; Table1[[#This Row],[Sales]]&lt;=25000,"Medium","High"))</f>
        <v>High</v>
      </c>
      <c r="W586">
        <v>9003.9599999999991</v>
      </c>
      <c r="X586">
        <f>Table1[[#This Row],[Profit]]/Table1[[#This Row],[Sales]]</f>
        <v>0.16370836363636362</v>
      </c>
      <c r="Y586" t="s">
        <v>93</v>
      </c>
      <c r="Z586" t="s">
        <v>41</v>
      </c>
      <c r="AA586">
        <v>4</v>
      </c>
      <c r="AB586" t="s">
        <v>32</v>
      </c>
    </row>
    <row r="587" spans="1:28" x14ac:dyDescent="0.35">
      <c r="A587" t="s">
        <v>7081</v>
      </c>
      <c r="B587" s="1">
        <v>45699</v>
      </c>
      <c r="C587" s="1" t="str">
        <f>TEXT(Table1[[#This Row],[Order_Date]],"yyyy")</f>
        <v>2025</v>
      </c>
      <c r="D587" s="3">
        <f>MONTH(Table1[[#This Row],[Order_Date]])</f>
        <v>2</v>
      </c>
      <c r="E587" t="str">
        <f>TEXT(Table1[[#This Row],[Order_Date]],"mmm")</f>
        <v>Feb</v>
      </c>
      <c r="F587" s="1">
        <v>45703</v>
      </c>
      <c r="G587">
        <f>(Table1[[#This Row],[Ship_Date]]-Table1[[#This Row],[Order_Date]])</f>
        <v>4</v>
      </c>
      <c r="H587" t="s">
        <v>4474</v>
      </c>
      <c r="I587" t="s">
        <v>7082</v>
      </c>
      <c r="J587" t="s">
        <v>24</v>
      </c>
      <c r="K587">
        <v>51</v>
      </c>
      <c r="L587" t="str">
        <f>IF(Table1[[#This Row],[Age]]&lt;=20,"Teen",IF(Table1[[#This Row],[Age]]&gt;=21 &amp; Table1[[#This Row],[Age]]&lt;=50,"Adult","Senior"))</f>
        <v>Senior</v>
      </c>
      <c r="M587" t="s">
        <v>53</v>
      </c>
      <c r="N587" t="s">
        <v>54</v>
      </c>
      <c r="O587" t="s">
        <v>55</v>
      </c>
      <c r="P587" t="s">
        <v>56</v>
      </c>
      <c r="Q587" t="s">
        <v>125</v>
      </c>
      <c r="R587">
        <v>2</v>
      </c>
      <c r="S587">
        <v>450</v>
      </c>
      <c r="T587">
        <v>15</v>
      </c>
      <c r="U587">
        <v>765</v>
      </c>
      <c r="V587" t="str">
        <f>IF(Table1[[#This Row],[Sales]]&lt;=10000,"Low",IF(Table1[[#This Row],[Sales]]&gt;=10000 &amp; Table1[[#This Row],[Sales]]&lt;=25000,"Medium","High"))</f>
        <v>Low</v>
      </c>
      <c r="W587">
        <v>241.33</v>
      </c>
      <c r="X587">
        <f>Table1[[#This Row],[Profit]]/Table1[[#This Row],[Sales]]</f>
        <v>0.31546405228758173</v>
      </c>
      <c r="Y587" t="s">
        <v>93</v>
      </c>
      <c r="Z587" t="s">
        <v>31</v>
      </c>
      <c r="AA587">
        <v>2</v>
      </c>
      <c r="AB587" t="s">
        <v>42</v>
      </c>
    </row>
    <row r="588" spans="1:28" x14ac:dyDescent="0.35">
      <c r="A588" t="s">
        <v>7234</v>
      </c>
      <c r="B588" s="1">
        <v>45691</v>
      </c>
      <c r="C588" s="1" t="str">
        <f>TEXT(Table1[[#This Row],[Order_Date]],"yyyy")</f>
        <v>2025</v>
      </c>
      <c r="D588" s="3">
        <f>MONTH(Table1[[#This Row],[Order_Date]])</f>
        <v>2</v>
      </c>
      <c r="E588" t="str">
        <f>TEXT(Table1[[#This Row],[Order_Date]],"mmm")</f>
        <v>Feb</v>
      </c>
      <c r="F588" s="1">
        <v>45692</v>
      </c>
      <c r="G588">
        <f>(Table1[[#This Row],[Ship_Date]]-Table1[[#This Row],[Order_Date]])</f>
        <v>1</v>
      </c>
      <c r="H588" t="s">
        <v>7235</v>
      </c>
      <c r="I588" t="s">
        <v>7236</v>
      </c>
      <c r="J588" t="s">
        <v>24</v>
      </c>
      <c r="K588">
        <v>62</v>
      </c>
      <c r="L588" t="str">
        <f>IF(Table1[[#This Row],[Age]]&lt;=20,"Teen",IF(Table1[[#This Row],[Age]]&gt;=21 &amp; Table1[[#This Row],[Age]]&lt;=50,"Adult","Senior"))</f>
        <v>Senior</v>
      </c>
      <c r="M588" t="s">
        <v>53</v>
      </c>
      <c r="N588" t="s">
        <v>54</v>
      </c>
      <c r="O588" t="s">
        <v>55</v>
      </c>
      <c r="P588" t="s">
        <v>28</v>
      </c>
      <c r="Q588" t="s">
        <v>311</v>
      </c>
      <c r="R588">
        <v>7</v>
      </c>
      <c r="S588">
        <v>5000</v>
      </c>
      <c r="T588">
        <v>25</v>
      </c>
      <c r="U588">
        <v>26250</v>
      </c>
      <c r="V588" t="str">
        <f>IF(Table1[[#This Row],[Sales]]&lt;=10000,"Low",IF(Table1[[#This Row],[Sales]]&gt;=10000 &amp; Table1[[#This Row],[Sales]]&lt;=25000,"Medium","High"))</f>
        <v>High</v>
      </c>
      <c r="W588">
        <v>5742.42</v>
      </c>
      <c r="X588">
        <f>Table1[[#This Row],[Profit]]/Table1[[#This Row],[Sales]]</f>
        <v>0.21875885714285714</v>
      </c>
      <c r="Y588" t="s">
        <v>30</v>
      </c>
      <c r="Z588" t="s">
        <v>41</v>
      </c>
      <c r="AA588">
        <v>2</v>
      </c>
      <c r="AB588" t="s">
        <v>42</v>
      </c>
    </row>
    <row r="589" spans="1:28" x14ac:dyDescent="0.35">
      <c r="A589" t="s">
        <v>7287</v>
      </c>
      <c r="B589" s="1">
        <v>46081</v>
      </c>
      <c r="C589" s="1" t="str">
        <f>TEXT(Table1[[#This Row],[Order_Date]],"yyyy")</f>
        <v>2026</v>
      </c>
      <c r="D589" s="3">
        <f>MONTH(Table1[[#This Row],[Order_Date]])</f>
        <v>2</v>
      </c>
      <c r="E589" t="str">
        <f>TEXT(Table1[[#This Row],[Order_Date]],"mmm")</f>
        <v>Feb</v>
      </c>
      <c r="F589" s="1">
        <v>46082</v>
      </c>
      <c r="G589">
        <f>(Table1[[#This Row],[Ship_Date]]-Table1[[#This Row],[Order_Date]])</f>
        <v>1</v>
      </c>
      <c r="H589" t="s">
        <v>7288</v>
      </c>
      <c r="I589" t="s">
        <v>7289</v>
      </c>
      <c r="J589" t="s">
        <v>24</v>
      </c>
      <c r="K589">
        <v>24</v>
      </c>
      <c r="L589" t="str">
        <f>IF(Table1[[#This Row],[Age]]&lt;=20,"Teen",IF(Table1[[#This Row],[Age]]&gt;=21 &amp; Table1[[#This Row],[Age]]&lt;=50,"Adult","Senior"))</f>
        <v>Senior</v>
      </c>
      <c r="M589" t="s">
        <v>79</v>
      </c>
      <c r="N589" t="s">
        <v>80</v>
      </c>
      <c r="O589" t="s">
        <v>38</v>
      </c>
      <c r="P589" t="s">
        <v>39</v>
      </c>
      <c r="Q589" t="s">
        <v>151</v>
      </c>
      <c r="R589">
        <v>1</v>
      </c>
      <c r="S589">
        <v>900</v>
      </c>
      <c r="T589">
        <v>25</v>
      </c>
      <c r="U589">
        <v>675</v>
      </c>
      <c r="V589" t="str">
        <f>IF(Table1[[#This Row],[Sales]]&lt;=10000,"Low",IF(Table1[[#This Row],[Sales]]&gt;=10000 &amp; Table1[[#This Row],[Sales]]&lt;=25000,"Medium","High"))</f>
        <v>Low</v>
      </c>
      <c r="W589">
        <v>262.02999999999997</v>
      </c>
      <c r="X589">
        <f>Table1[[#This Row],[Profit]]/Table1[[#This Row],[Sales]]</f>
        <v>0.38819259259259253</v>
      </c>
      <c r="Y589" t="s">
        <v>30</v>
      </c>
      <c r="Z589" t="s">
        <v>41</v>
      </c>
      <c r="AA589">
        <v>3</v>
      </c>
      <c r="AB589" t="s">
        <v>32</v>
      </c>
    </row>
    <row r="590" spans="1:28" x14ac:dyDescent="0.35">
      <c r="A590" t="s">
        <v>7295</v>
      </c>
      <c r="B590" s="1">
        <v>45711</v>
      </c>
      <c r="C590" s="1" t="str">
        <f>TEXT(Table1[[#This Row],[Order_Date]],"yyyy")</f>
        <v>2025</v>
      </c>
      <c r="D590" s="3">
        <f>MONTH(Table1[[#This Row],[Order_Date]])</f>
        <v>2</v>
      </c>
      <c r="E590" t="str">
        <f>TEXT(Table1[[#This Row],[Order_Date]],"mmm")</f>
        <v>Feb</v>
      </c>
      <c r="F590" s="1">
        <v>45714</v>
      </c>
      <c r="G590">
        <f>(Table1[[#This Row],[Ship_Date]]-Table1[[#This Row],[Order_Date]])</f>
        <v>3</v>
      </c>
      <c r="H590" t="s">
        <v>4312</v>
      </c>
      <c r="I590" t="s">
        <v>7296</v>
      </c>
      <c r="J590" t="s">
        <v>52</v>
      </c>
      <c r="K590">
        <v>60</v>
      </c>
      <c r="L590" t="str">
        <f>IF(Table1[[#This Row],[Age]]&lt;=20,"Teen",IF(Table1[[#This Row],[Age]]&gt;=21 &amp; Table1[[#This Row],[Age]]&lt;=50,"Adult","Senior"))</f>
        <v>Senior</v>
      </c>
      <c r="M590" t="s">
        <v>63</v>
      </c>
      <c r="N590" t="s">
        <v>64</v>
      </c>
      <c r="O590" t="s">
        <v>55</v>
      </c>
      <c r="P590" t="s">
        <v>39</v>
      </c>
      <c r="Q590" t="s">
        <v>151</v>
      </c>
      <c r="R590">
        <v>3</v>
      </c>
      <c r="S590">
        <v>900</v>
      </c>
      <c r="T590">
        <v>0</v>
      </c>
      <c r="U590">
        <v>2700</v>
      </c>
      <c r="V590" t="str">
        <f>IF(Table1[[#This Row],[Sales]]&lt;=10000,"Low",IF(Table1[[#This Row],[Sales]]&gt;=10000 &amp; Table1[[#This Row],[Sales]]&lt;=25000,"Medium","High"))</f>
        <v>Low</v>
      </c>
      <c r="W590">
        <v>949.19</v>
      </c>
      <c r="X590">
        <f>Table1[[#This Row],[Profit]]/Table1[[#This Row],[Sales]]</f>
        <v>0.35155185185185189</v>
      </c>
      <c r="Y590" t="s">
        <v>30</v>
      </c>
      <c r="Z590" t="s">
        <v>41</v>
      </c>
      <c r="AA590">
        <v>4</v>
      </c>
      <c r="AB590" t="s">
        <v>42</v>
      </c>
    </row>
    <row r="591" spans="1:28" x14ac:dyDescent="0.35">
      <c r="A591" t="s">
        <v>7315</v>
      </c>
      <c r="B591" s="1">
        <v>46078</v>
      </c>
      <c r="C591" s="1" t="str">
        <f>TEXT(Table1[[#This Row],[Order_Date]],"yyyy")</f>
        <v>2026</v>
      </c>
      <c r="D591" s="3">
        <f>MONTH(Table1[[#This Row],[Order_Date]])</f>
        <v>2</v>
      </c>
      <c r="E591" t="str">
        <f>TEXT(Table1[[#This Row],[Order_Date]],"mmm")</f>
        <v>Feb</v>
      </c>
      <c r="F591" s="1">
        <v>46084</v>
      </c>
      <c r="G591">
        <f>(Table1[[#This Row],[Ship_Date]]-Table1[[#This Row],[Order_Date]])</f>
        <v>6</v>
      </c>
      <c r="H591" t="s">
        <v>7316</v>
      </c>
      <c r="I591" t="s">
        <v>7317</v>
      </c>
      <c r="J591" t="s">
        <v>52</v>
      </c>
      <c r="K591">
        <v>62</v>
      </c>
      <c r="L591" t="str">
        <f>IF(Table1[[#This Row],[Age]]&lt;=20,"Teen",IF(Table1[[#This Row],[Age]]&gt;=21 &amp; Table1[[#This Row],[Age]]&lt;=50,"Adult","Senior"))</f>
        <v>Senior</v>
      </c>
      <c r="M591" t="s">
        <v>36</v>
      </c>
      <c r="N591" t="s">
        <v>37</v>
      </c>
      <c r="O591" t="s">
        <v>38</v>
      </c>
      <c r="P591" t="s">
        <v>74</v>
      </c>
      <c r="Q591" t="s">
        <v>132</v>
      </c>
      <c r="R591">
        <v>3</v>
      </c>
      <c r="S591">
        <v>55000</v>
      </c>
      <c r="T591">
        <v>5</v>
      </c>
      <c r="U591">
        <v>156750</v>
      </c>
      <c r="V591" t="str">
        <f>IF(Table1[[#This Row],[Sales]]&lt;=10000,"Low",IF(Table1[[#This Row],[Sales]]&gt;=10000 &amp; Table1[[#This Row],[Sales]]&lt;=25000,"Medium","High"))</f>
        <v>High</v>
      </c>
      <c r="W591">
        <v>34512.53</v>
      </c>
      <c r="X591">
        <f>Table1[[#This Row],[Profit]]/Table1[[#This Row],[Sales]]</f>
        <v>0.22017562998405102</v>
      </c>
      <c r="Y591" t="s">
        <v>30</v>
      </c>
      <c r="Z591" t="s">
        <v>41</v>
      </c>
      <c r="AA591">
        <v>4</v>
      </c>
      <c r="AB591" t="s">
        <v>42</v>
      </c>
    </row>
    <row r="592" spans="1:28" x14ac:dyDescent="0.35">
      <c r="A592" t="s">
        <v>7324</v>
      </c>
      <c r="B592" s="1">
        <v>45690</v>
      </c>
      <c r="C592" s="1" t="str">
        <f>TEXT(Table1[[#This Row],[Order_Date]],"yyyy")</f>
        <v>2025</v>
      </c>
      <c r="D592" s="3">
        <f>MONTH(Table1[[#This Row],[Order_Date]])</f>
        <v>2</v>
      </c>
      <c r="E592" t="str">
        <f>TEXT(Table1[[#This Row],[Order_Date]],"mmm")</f>
        <v>Feb</v>
      </c>
      <c r="F592" s="1">
        <v>45694</v>
      </c>
      <c r="G592">
        <f>(Table1[[#This Row],[Ship_Date]]-Table1[[#This Row],[Order_Date]])</f>
        <v>4</v>
      </c>
      <c r="H592" t="s">
        <v>466</v>
      </c>
      <c r="I592" t="s">
        <v>7325</v>
      </c>
      <c r="J592" t="s">
        <v>52</v>
      </c>
      <c r="K592">
        <v>64</v>
      </c>
      <c r="L592" t="str">
        <f>IF(Table1[[#This Row],[Age]]&lt;=20,"Teen",IF(Table1[[#This Row],[Age]]&gt;=21 &amp; Table1[[#This Row],[Age]]&lt;=50,"Adult","Senior"))</f>
        <v>Senior</v>
      </c>
      <c r="M592" t="s">
        <v>36</v>
      </c>
      <c r="N592" t="s">
        <v>37</v>
      </c>
      <c r="O592" t="s">
        <v>38</v>
      </c>
      <c r="P592" t="s">
        <v>47</v>
      </c>
      <c r="Q592" t="s">
        <v>185</v>
      </c>
      <c r="R592">
        <v>3</v>
      </c>
      <c r="S592">
        <v>4500</v>
      </c>
      <c r="T592">
        <v>0</v>
      </c>
      <c r="U592">
        <v>13500</v>
      </c>
      <c r="V592" t="str">
        <f>IF(Table1[[#This Row],[Sales]]&lt;=10000,"Low",IF(Table1[[#This Row],[Sales]]&gt;=10000 &amp; Table1[[#This Row],[Sales]]&lt;=25000,"Medium","High"))</f>
        <v>High</v>
      </c>
      <c r="W592">
        <v>4835.87</v>
      </c>
      <c r="X592">
        <f>Table1[[#This Row],[Profit]]/Table1[[#This Row],[Sales]]</f>
        <v>0.35821259259259258</v>
      </c>
      <c r="Y592" t="s">
        <v>30</v>
      </c>
      <c r="Z592" t="s">
        <v>59</v>
      </c>
      <c r="AA592">
        <v>1</v>
      </c>
      <c r="AB592" t="s">
        <v>42</v>
      </c>
    </row>
    <row r="593" spans="1:28" x14ac:dyDescent="0.35">
      <c r="A593" t="s">
        <v>7338</v>
      </c>
      <c r="B593" s="1">
        <v>45696</v>
      </c>
      <c r="C593" s="1" t="str">
        <f>TEXT(Table1[[#This Row],[Order_Date]],"yyyy")</f>
        <v>2025</v>
      </c>
      <c r="D593" s="3">
        <f>MONTH(Table1[[#This Row],[Order_Date]])</f>
        <v>2</v>
      </c>
      <c r="E593" t="str">
        <f>TEXT(Table1[[#This Row],[Order_Date]],"mmm")</f>
        <v>Feb</v>
      </c>
      <c r="F593" s="1">
        <v>45703</v>
      </c>
      <c r="G593">
        <f>(Table1[[#This Row],[Ship_Date]]-Table1[[#This Row],[Order_Date]])</f>
        <v>7</v>
      </c>
      <c r="H593" t="s">
        <v>7339</v>
      </c>
      <c r="I593" t="s">
        <v>7340</v>
      </c>
      <c r="J593" t="s">
        <v>52</v>
      </c>
      <c r="K593">
        <v>56</v>
      </c>
      <c r="L593" t="str">
        <f>IF(Table1[[#This Row],[Age]]&lt;=20,"Teen",IF(Table1[[#This Row],[Age]]&gt;=21 &amp; Table1[[#This Row],[Age]]&lt;=50,"Adult","Senior"))</f>
        <v>Senior</v>
      </c>
      <c r="M593" t="s">
        <v>73</v>
      </c>
      <c r="N593" t="s">
        <v>26</v>
      </c>
      <c r="O593" t="s">
        <v>27</v>
      </c>
      <c r="P593" t="s">
        <v>56</v>
      </c>
      <c r="Q593" t="s">
        <v>125</v>
      </c>
      <c r="R593">
        <v>7</v>
      </c>
      <c r="S593">
        <v>450</v>
      </c>
      <c r="T593">
        <v>0</v>
      </c>
      <c r="U593">
        <v>3150</v>
      </c>
      <c r="V593" t="str">
        <f>IF(Table1[[#This Row],[Sales]]&lt;=10000,"Low",IF(Table1[[#This Row],[Sales]]&gt;=10000 &amp; Table1[[#This Row],[Sales]]&lt;=25000,"Medium","High"))</f>
        <v>Low</v>
      </c>
      <c r="W593">
        <v>401.96</v>
      </c>
      <c r="X593">
        <f>Table1[[#This Row],[Profit]]/Table1[[#This Row],[Sales]]</f>
        <v>0.1276063492063492</v>
      </c>
      <c r="Y593" t="s">
        <v>30</v>
      </c>
      <c r="Z593" t="s">
        <v>41</v>
      </c>
      <c r="AA593">
        <v>1</v>
      </c>
      <c r="AB593" t="s">
        <v>42</v>
      </c>
    </row>
    <row r="594" spans="1:28" x14ac:dyDescent="0.35">
      <c r="A594" t="s">
        <v>7353</v>
      </c>
      <c r="B594" s="1">
        <v>45690</v>
      </c>
      <c r="C594" s="1" t="str">
        <f>TEXT(Table1[[#This Row],[Order_Date]],"yyyy")</f>
        <v>2025</v>
      </c>
      <c r="D594" s="3">
        <f>MONTH(Table1[[#This Row],[Order_Date]])</f>
        <v>2</v>
      </c>
      <c r="E594" t="str">
        <f>TEXT(Table1[[#This Row],[Order_Date]],"mmm")</f>
        <v>Feb</v>
      </c>
      <c r="F594" s="1">
        <v>45697</v>
      </c>
      <c r="G594">
        <f>(Table1[[#This Row],[Ship_Date]]-Table1[[#This Row],[Order_Date]])</f>
        <v>7</v>
      </c>
      <c r="H594" t="s">
        <v>6309</v>
      </c>
      <c r="I594" t="s">
        <v>7354</v>
      </c>
      <c r="J594" t="s">
        <v>52</v>
      </c>
      <c r="K594">
        <v>44</v>
      </c>
      <c r="L594" t="str">
        <f>IF(Table1[[#This Row],[Age]]&lt;=20,"Teen",IF(Table1[[#This Row],[Age]]&gt;=21 &amp; Table1[[#This Row],[Age]]&lt;=50,"Adult","Senior"))</f>
        <v>Senior</v>
      </c>
      <c r="M594" t="s">
        <v>107</v>
      </c>
      <c r="N594" t="s">
        <v>108</v>
      </c>
      <c r="O594" t="s">
        <v>86</v>
      </c>
      <c r="P594" t="s">
        <v>47</v>
      </c>
      <c r="Q594" t="s">
        <v>48</v>
      </c>
      <c r="R594">
        <v>6</v>
      </c>
      <c r="S594">
        <v>3500</v>
      </c>
      <c r="T594">
        <v>20</v>
      </c>
      <c r="U594">
        <v>16800</v>
      </c>
      <c r="V594" t="str">
        <f>IF(Table1[[#This Row],[Sales]]&lt;=10000,"Low",IF(Table1[[#This Row],[Sales]]&gt;=10000 &amp; Table1[[#This Row],[Sales]]&lt;=25000,"Medium","High"))</f>
        <v>High</v>
      </c>
      <c r="W594">
        <v>2492.8200000000002</v>
      </c>
      <c r="X594">
        <f>Table1[[#This Row],[Profit]]/Table1[[#This Row],[Sales]]</f>
        <v>0.14838214285714288</v>
      </c>
      <c r="Y594" t="s">
        <v>30</v>
      </c>
      <c r="Z594" t="s">
        <v>31</v>
      </c>
      <c r="AA594">
        <v>3</v>
      </c>
      <c r="AB594" t="s">
        <v>42</v>
      </c>
    </row>
    <row r="595" spans="1:28" x14ac:dyDescent="0.35">
      <c r="A595" t="s">
        <v>7420</v>
      </c>
      <c r="B595" s="1">
        <v>45694</v>
      </c>
      <c r="C595" s="1" t="str">
        <f>TEXT(Table1[[#This Row],[Order_Date]],"yyyy")</f>
        <v>2025</v>
      </c>
      <c r="D595" s="3">
        <f>MONTH(Table1[[#This Row],[Order_Date]])</f>
        <v>2</v>
      </c>
      <c r="E595" t="str">
        <f>TEXT(Table1[[#This Row],[Order_Date]],"mmm")</f>
        <v>Feb</v>
      </c>
      <c r="F595" s="1">
        <v>45697</v>
      </c>
      <c r="G595">
        <f>(Table1[[#This Row],[Ship_Date]]-Table1[[#This Row],[Order_Date]])</f>
        <v>3</v>
      </c>
      <c r="H595" t="s">
        <v>7421</v>
      </c>
      <c r="I595" t="s">
        <v>7422</v>
      </c>
      <c r="J595" t="s">
        <v>24</v>
      </c>
      <c r="K595">
        <v>31</v>
      </c>
      <c r="L595" t="str">
        <f>IF(Table1[[#This Row],[Age]]&lt;=20,"Teen",IF(Table1[[#This Row],[Age]]&gt;=21 &amp; Table1[[#This Row],[Age]]&lt;=50,"Adult","Senior"))</f>
        <v>Senior</v>
      </c>
      <c r="M595" t="s">
        <v>116</v>
      </c>
      <c r="N595" t="s">
        <v>117</v>
      </c>
      <c r="O595" t="s">
        <v>86</v>
      </c>
      <c r="P595" t="s">
        <v>28</v>
      </c>
      <c r="Q595" t="s">
        <v>311</v>
      </c>
      <c r="R595">
        <v>7</v>
      </c>
      <c r="S595">
        <v>5000</v>
      </c>
      <c r="T595">
        <v>20</v>
      </c>
      <c r="U595">
        <v>28000</v>
      </c>
      <c r="V595" t="str">
        <f>IF(Table1[[#This Row],[Sales]]&lt;=10000,"Low",IF(Table1[[#This Row],[Sales]]&gt;=10000 &amp; Table1[[#This Row],[Sales]]&lt;=25000,"Medium","High"))</f>
        <v>High</v>
      </c>
      <c r="W595">
        <v>3959.26</v>
      </c>
      <c r="X595">
        <f>Table1[[#This Row],[Profit]]/Table1[[#This Row],[Sales]]</f>
        <v>0.14140214285714287</v>
      </c>
      <c r="Y595" t="s">
        <v>58</v>
      </c>
      <c r="Z595" t="s">
        <v>41</v>
      </c>
      <c r="AA595">
        <v>4</v>
      </c>
      <c r="AB595" t="s">
        <v>42</v>
      </c>
    </row>
    <row r="596" spans="1:28" x14ac:dyDescent="0.35">
      <c r="A596" t="s">
        <v>7459</v>
      </c>
      <c r="B596" s="1">
        <v>45716</v>
      </c>
      <c r="C596" s="1" t="str">
        <f>TEXT(Table1[[#This Row],[Order_Date]],"yyyy")</f>
        <v>2025</v>
      </c>
      <c r="D596" s="3">
        <f>MONTH(Table1[[#This Row],[Order_Date]])</f>
        <v>2</v>
      </c>
      <c r="E596" t="str">
        <f>TEXT(Table1[[#This Row],[Order_Date]],"mmm")</f>
        <v>Feb</v>
      </c>
      <c r="F596" s="1">
        <v>45722</v>
      </c>
      <c r="G596">
        <f>(Table1[[#This Row],[Ship_Date]]-Table1[[#This Row],[Order_Date]])</f>
        <v>6</v>
      </c>
      <c r="H596" t="s">
        <v>7460</v>
      </c>
      <c r="I596" t="s">
        <v>7461</v>
      </c>
      <c r="J596" t="s">
        <v>24</v>
      </c>
      <c r="K596">
        <v>23</v>
      </c>
      <c r="L596" t="str">
        <f>IF(Table1[[#This Row],[Age]]&lt;=20,"Teen",IF(Table1[[#This Row],[Age]]&gt;=21 &amp; Table1[[#This Row],[Age]]&lt;=50,"Adult","Senior"))</f>
        <v>Senior</v>
      </c>
      <c r="M596" t="s">
        <v>63</v>
      </c>
      <c r="N596" t="s">
        <v>64</v>
      </c>
      <c r="O596" t="s">
        <v>55</v>
      </c>
      <c r="P596" t="s">
        <v>74</v>
      </c>
      <c r="Q596" t="s">
        <v>75</v>
      </c>
      <c r="R596">
        <v>8</v>
      </c>
      <c r="S596">
        <v>2000</v>
      </c>
      <c r="T596">
        <v>0</v>
      </c>
      <c r="U596">
        <v>16000</v>
      </c>
      <c r="V596" t="str">
        <f>IF(Table1[[#This Row],[Sales]]&lt;=10000,"Low",IF(Table1[[#This Row],[Sales]]&gt;=10000 &amp; Table1[[#This Row],[Sales]]&lt;=25000,"Medium","High"))</f>
        <v>High</v>
      </c>
      <c r="W596">
        <v>1857</v>
      </c>
      <c r="X596">
        <f>Table1[[#This Row],[Profit]]/Table1[[#This Row],[Sales]]</f>
        <v>0.1160625</v>
      </c>
      <c r="Y596" t="s">
        <v>93</v>
      </c>
      <c r="Z596" t="s">
        <v>31</v>
      </c>
      <c r="AA596">
        <v>5</v>
      </c>
      <c r="AB596" t="s">
        <v>42</v>
      </c>
    </row>
    <row r="597" spans="1:28" x14ac:dyDescent="0.35">
      <c r="A597" t="s">
        <v>7548</v>
      </c>
      <c r="B597" s="1">
        <v>46077</v>
      </c>
      <c r="C597" s="1" t="str">
        <f>TEXT(Table1[[#This Row],[Order_Date]],"yyyy")</f>
        <v>2026</v>
      </c>
      <c r="D597" s="3">
        <f>MONTH(Table1[[#This Row],[Order_Date]])</f>
        <v>2</v>
      </c>
      <c r="E597" t="str">
        <f>TEXT(Table1[[#This Row],[Order_Date]],"mmm")</f>
        <v>Feb</v>
      </c>
      <c r="F597" s="1">
        <v>46082</v>
      </c>
      <c r="G597">
        <f>(Table1[[#This Row],[Ship_Date]]-Table1[[#This Row],[Order_Date]])</f>
        <v>5</v>
      </c>
      <c r="H597" t="s">
        <v>7549</v>
      </c>
      <c r="I597" t="s">
        <v>7550</v>
      </c>
      <c r="J597" t="s">
        <v>24</v>
      </c>
      <c r="K597">
        <v>39</v>
      </c>
      <c r="L597" t="str">
        <f>IF(Table1[[#This Row],[Age]]&lt;=20,"Teen",IF(Table1[[#This Row],[Age]]&gt;=21 &amp; Table1[[#This Row],[Age]]&lt;=50,"Adult","Senior"))</f>
        <v>Senior</v>
      </c>
      <c r="M597" t="s">
        <v>73</v>
      </c>
      <c r="N597" t="s">
        <v>26</v>
      </c>
      <c r="O597" t="s">
        <v>27</v>
      </c>
      <c r="P597" t="s">
        <v>28</v>
      </c>
      <c r="Q597" t="s">
        <v>65</v>
      </c>
      <c r="R597">
        <v>2</v>
      </c>
      <c r="S597">
        <v>30000</v>
      </c>
      <c r="T597">
        <v>5</v>
      </c>
      <c r="U597">
        <v>57000</v>
      </c>
      <c r="V597" t="str">
        <f>IF(Table1[[#This Row],[Sales]]&lt;=10000,"Low",IF(Table1[[#This Row],[Sales]]&gt;=10000 &amp; Table1[[#This Row],[Sales]]&lt;=25000,"Medium","High"))</f>
        <v>High</v>
      </c>
      <c r="W597">
        <v>23923.4</v>
      </c>
      <c r="X597">
        <f>Table1[[#This Row],[Profit]]/Table1[[#This Row],[Sales]]</f>
        <v>0.41970877192982459</v>
      </c>
      <c r="Y597" t="s">
        <v>58</v>
      </c>
      <c r="Z597" t="s">
        <v>31</v>
      </c>
      <c r="AA597">
        <v>5</v>
      </c>
      <c r="AB597" t="s">
        <v>42</v>
      </c>
    </row>
    <row r="598" spans="1:28" x14ac:dyDescent="0.35">
      <c r="A598" t="s">
        <v>7583</v>
      </c>
      <c r="B598" s="1">
        <v>46069</v>
      </c>
      <c r="C598" s="1" t="str">
        <f>TEXT(Table1[[#This Row],[Order_Date]],"yyyy")</f>
        <v>2026</v>
      </c>
      <c r="D598" s="3">
        <f>MONTH(Table1[[#This Row],[Order_Date]])</f>
        <v>2</v>
      </c>
      <c r="E598" t="str">
        <f>TEXT(Table1[[#This Row],[Order_Date]],"mmm")</f>
        <v>Feb</v>
      </c>
      <c r="F598" s="1">
        <v>46073</v>
      </c>
      <c r="G598">
        <f>(Table1[[#This Row],[Ship_Date]]-Table1[[#This Row],[Order_Date]])</f>
        <v>4</v>
      </c>
      <c r="H598" t="s">
        <v>5483</v>
      </c>
      <c r="I598" t="s">
        <v>7584</v>
      </c>
      <c r="J598" t="s">
        <v>24</v>
      </c>
      <c r="K598">
        <v>30</v>
      </c>
      <c r="L598" t="str">
        <f>IF(Table1[[#This Row],[Age]]&lt;=20,"Teen",IF(Table1[[#This Row],[Age]]&gt;=21 &amp; Table1[[#This Row],[Age]]&lt;=50,"Adult","Senior"))</f>
        <v>Senior</v>
      </c>
      <c r="M598" t="s">
        <v>84</v>
      </c>
      <c r="N598" t="s">
        <v>85</v>
      </c>
      <c r="O598" t="s">
        <v>86</v>
      </c>
      <c r="P598" t="s">
        <v>56</v>
      </c>
      <c r="Q598" t="s">
        <v>212</v>
      </c>
      <c r="R598">
        <v>4</v>
      </c>
      <c r="S598">
        <v>300</v>
      </c>
      <c r="T598">
        <v>5</v>
      </c>
      <c r="U598">
        <v>1140</v>
      </c>
      <c r="V598" t="str">
        <f>IF(Table1[[#This Row],[Sales]]&lt;=10000,"Low",IF(Table1[[#This Row],[Sales]]&gt;=10000 &amp; Table1[[#This Row],[Sales]]&lt;=25000,"Medium","High"))</f>
        <v>Low</v>
      </c>
      <c r="W598">
        <v>116.83</v>
      </c>
      <c r="X598">
        <f>Table1[[#This Row],[Profit]]/Table1[[#This Row],[Sales]]</f>
        <v>0.10248245614035087</v>
      </c>
      <c r="Y598" t="s">
        <v>30</v>
      </c>
      <c r="Z598" t="s">
        <v>41</v>
      </c>
      <c r="AA598">
        <v>2</v>
      </c>
      <c r="AB598" t="s">
        <v>42</v>
      </c>
    </row>
    <row r="599" spans="1:28" x14ac:dyDescent="0.35">
      <c r="A599" t="s">
        <v>7593</v>
      </c>
      <c r="B599" s="1">
        <v>45692</v>
      </c>
      <c r="C599" s="1" t="str">
        <f>TEXT(Table1[[#This Row],[Order_Date]],"yyyy")</f>
        <v>2025</v>
      </c>
      <c r="D599" s="3">
        <f>MONTH(Table1[[#This Row],[Order_Date]])</f>
        <v>2</v>
      </c>
      <c r="E599" t="str">
        <f>TEXT(Table1[[#This Row],[Order_Date]],"mmm")</f>
        <v>Feb</v>
      </c>
      <c r="F599" s="1">
        <v>45697</v>
      </c>
      <c r="G599">
        <f>(Table1[[#This Row],[Ship_Date]]-Table1[[#This Row],[Order_Date]])</f>
        <v>5</v>
      </c>
      <c r="H599" t="s">
        <v>7594</v>
      </c>
      <c r="I599" t="s">
        <v>7595</v>
      </c>
      <c r="J599" t="s">
        <v>52</v>
      </c>
      <c r="K599">
        <v>43</v>
      </c>
      <c r="L599" t="str">
        <f>IF(Table1[[#This Row],[Age]]&lt;=20,"Teen",IF(Table1[[#This Row],[Age]]&gt;=21 &amp; Table1[[#This Row],[Age]]&lt;=50,"Adult","Senior"))</f>
        <v>Senior</v>
      </c>
      <c r="M599" t="s">
        <v>63</v>
      </c>
      <c r="N599" t="s">
        <v>64</v>
      </c>
      <c r="O599" t="s">
        <v>55</v>
      </c>
      <c r="P599" t="s">
        <v>74</v>
      </c>
      <c r="Q599" t="s">
        <v>196</v>
      </c>
      <c r="R599">
        <v>6</v>
      </c>
      <c r="S599">
        <v>25000</v>
      </c>
      <c r="T599">
        <v>25</v>
      </c>
      <c r="U599">
        <v>112500</v>
      </c>
      <c r="V599" t="str">
        <f>IF(Table1[[#This Row],[Sales]]&lt;=10000,"Low",IF(Table1[[#This Row],[Sales]]&gt;=10000 &amp; Table1[[#This Row],[Sales]]&lt;=25000,"Medium","High"))</f>
        <v>High</v>
      </c>
      <c r="W599">
        <v>31454.66</v>
      </c>
      <c r="X599">
        <f>Table1[[#This Row],[Profit]]/Table1[[#This Row],[Sales]]</f>
        <v>0.27959697777777776</v>
      </c>
      <c r="Y599" t="s">
        <v>93</v>
      </c>
      <c r="Z599" t="s">
        <v>59</v>
      </c>
      <c r="AA599">
        <v>5</v>
      </c>
      <c r="AB599" t="s">
        <v>42</v>
      </c>
    </row>
    <row r="600" spans="1:28" x14ac:dyDescent="0.35">
      <c r="A600" t="s">
        <v>7598</v>
      </c>
      <c r="B600" s="1">
        <v>45690</v>
      </c>
      <c r="C600" s="1" t="str">
        <f>TEXT(Table1[[#This Row],[Order_Date]],"yyyy")</f>
        <v>2025</v>
      </c>
      <c r="D600" s="3">
        <f>MONTH(Table1[[#This Row],[Order_Date]])</f>
        <v>2</v>
      </c>
      <c r="E600" t="str">
        <f>TEXT(Table1[[#This Row],[Order_Date]],"mmm")</f>
        <v>Feb</v>
      </c>
      <c r="F600" s="1">
        <v>45696</v>
      </c>
      <c r="G600">
        <f>(Table1[[#This Row],[Ship_Date]]-Table1[[#This Row],[Order_Date]])</f>
        <v>6</v>
      </c>
      <c r="H600" t="s">
        <v>4684</v>
      </c>
      <c r="I600" t="s">
        <v>7599</v>
      </c>
      <c r="J600" t="s">
        <v>52</v>
      </c>
      <c r="K600">
        <v>41</v>
      </c>
      <c r="L600" t="str">
        <f>IF(Table1[[#This Row],[Age]]&lt;=20,"Teen",IF(Table1[[#This Row],[Age]]&gt;=21 &amp; Table1[[#This Row],[Age]]&lt;=50,"Adult","Senior"))</f>
        <v>Senior</v>
      </c>
      <c r="M600" t="s">
        <v>53</v>
      </c>
      <c r="N600" t="s">
        <v>54</v>
      </c>
      <c r="O600" t="s">
        <v>55</v>
      </c>
      <c r="P600" t="s">
        <v>47</v>
      </c>
      <c r="Q600" t="s">
        <v>48</v>
      </c>
      <c r="R600">
        <v>5</v>
      </c>
      <c r="S600">
        <v>3500</v>
      </c>
      <c r="T600">
        <v>25</v>
      </c>
      <c r="U600">
        <v>13125</v>
      </c>
      <c r="V600" t="str">
        <f>IF(Table1[[#This Row],[Sales]]&lt;=10000,"Low",IF(Table1[[#This Row],[Sales]]&gt;=10000 &amp; Table1[[#This Row],[Sales]]&lt;=25000,"Medium","High"))</f>
        <v>High</v>
      </c>
      <c r="W600">
        <v>2084.2600000000002</v>
      </c>
      <c r="X600">
        <f>Table1[[#This Row],[Profit]]/Table1[[#This Row],[Sales]]</f>
        <v>0.15880076190476192</v>
      </c>
      <c r="Y600" t="s">
        <v>30</v>
      </c>
      <c r="Z600" t="s">
        <v>41</v>
      </c>
      <c r="AA600">
        <v>2</v>
      </c>
      <c r="AB600" t="s">
        <v>32</v>
      </c>
    </row>
    <row r="601" spans="1:28" x14ac:dyDescent="0.35">
      <c r="A601" t="s">
        <v>7613</v>
      </c>
      <c r="B601" s="1">
        <v>46067</v>
      </c>
      <c r="C601" s="1" t="str">
        <f>TEXT(Table1[[#This Row],[Order_Date]],"yyyy")</f>
        <v>2026</v>
      </c>
      <c r="D601" s="3">
        <f>MONTH(Table1[[#This Row],[Order_Date]])</f>
        <v>2</v>
      </c>
      <c r="E601" t="str">
        <f>TEXT(Table1[[#This Row],[Order_Date]],"mmm")</f>
        <v>Feb</v>
      </c>
      <c r="F601" s="1">
        <v>46073</v>
      </c>
      <c r="G601">
        <f>(Table1[[#This Row],[Ship_Date]]-Table1[[#This Row],[Order_Date]])</f>
        <v>6</v>
      </c>
      <c r="H601" t="s">
        <v>7614</v>
      </c>
      <c r="I601" t="s">
        <v>7615</v>
      </c>
      <c r="J601" t="s">
        <v>52</v>
      </c>
      <c r="K601">
        <v>33</v>
      </c>
      <c r="L601" t="str">
        <f>IF(Table1[[#This Row],[Age]]&lt;=20,"Teen",IF(Table1[[#This Row],[Age]]&gt;=21 &amp; Table1[[#This Row],[Age]]&lt;=50,"Adult","Senior"))</f>
        <v>Senior</v>
      </c>
      <c r="M601" t="s">
        <v>84</v>
      </c>
      <c r="N601" t="s">
        <v>85</v>
      </c>
      <c r="O601" t="s">
        <v>86</v>
      </c>
      <c r="P601" t="s">
        <v>39</v>
      </c>
      <c r="Q601" t="s">
        <v>118</v>
      </c>
      <c r="R601">
        <v>6</v>
      </c>
      <c r="S601">
        <v>4000</v>
      </c>
      <c r="T601">
        <v>25</v>
      </c>
      <c r="U601">
        <v>18000</v>
      </c>
      <c r="V601" t="str">
        <f>IF(Table1[[#This Row],[Sales]]&lt;=10000,"Low",IF(Table1[[#This Row],[Sales]]&gt;=10000 &amp; Table1[[#This Row],[Sales]]&lt;=25000,"Medium","High"))</f>
        <v>High</v>
      </c>
      <c r="W601">
        <v>4221.4799999999996</v>
      </c>
      <c r="X601">
        <f>Table1[[#This Row],[Profit]]/Table1[[#This Row],[Sales]]</f>
        <v>0.23452666666666663</v>
      </c>
      <c r="Y601" t="s">
        <v>30</v>
      </c>
      <c r="Z601" t="s">
        <v>31</v>
      </c>
      <c r="AA601">
        <v>1</v>
      </c>
      <c r="AB601" t="s">
        <v>42</v>
      </c>
    </row>
    <row r="602" spans="1:28" x14ac:dyDescent="0.35">
      <c r="A602" t="s">
        <v>7631</v>
      </c>
      <c r="B602" s="1">
        <v>46065</v>
      </c>
      <c r="C602" s="1" t="str">
        <f>TEXT(Table1[[#This Row],[Order_Date]],"yyyy")</f>
        <v>2026</v>
      </c>
      <c r="D602" s="3">
        <f>MONTH(Table1[[#This Row],[Order_Date]])</f>
        <v>2</v>
      </c>
      <c r="E602" t="str">
        <f>TEXT(Table1[[#This Row],[Order_Date]],"mmm")</f>
        <v>Feb</v>
      </c>
      <c r="F602" s="1">
        <v>46071</v>
      </c>
      <c r="G602">
        <f>(Table1[[#This Row],[Ship_Date]]-Table1[[#This Row],[Order_Date]])</f>
        <v>6</v>
      </c>
      <c r="H602" t="s">
        <v>7632</v>
      </c>
      <c r="I602" t="s">
        <v>7633</v>
      </c>
      <c r="J602" t="s">
        <v>52</v>
      </c>
      <c r="K602">
        <v>31</v>
      </c>
      <c r="L602" t="str">
        <f>IF(Table1[[#This Row],[Age]]&lt;=20,"Teen",IF(Table1[[#This Row],[Age]]&gt;=21 &amp; Table1[[#This Row],[Age]]&lt;=50,"Adult","Senior"))</f>
        <v>Senior</v>
      </c>
      <c r="M602" t="s">
        <v>53</v>
      </c>
      <c r="N602" t="s">
        <v>54</v>
      </c>
      <c r="O602" t="s">
        <v>55</v>
      </c>
      <c r="P602" t="s">
        <v>28</v>
      </c>
      <c r="Q602" t="s">
        <v>311</v>
      </c>
      <c r="R602">
        <v>5</v>
      </c>
      <c r="S602">
        <v>5000</v>
      </c>
      <c r="T602">
        <v>10</v>
      </c>
      <c r="U602">
        <v>22500</v>
      </c>
      <c r="V602" t="str">
        <f>IF(Table1[[#This Row],[Sales]]&lt;=10000,"Low",IF(Table1[[#This Row],[Sales]]&gt;=10000 &amp; Table1[[#This Row],[Sales]]&lt;=25000,"Medium","High"))</f>
        <v>High</v>
      </c>
      <c r="W602">
        <v>2848.7</v>
      </c>
      <c r="X602">
        <f>Table1[[#This Row],[Profit]]/Table1[[#This Row],[Sales]]</f>
        <v>0.12660888888888888</v>
      </c>
      <c r="Y602" t="s">
        <v>58</v>
      </c>
      <c r="Z602" t="s">
        <v>41</v>
      </c>
      <c r="AA602">
        <v>4</v>
      </c>
      <c r="AB602" t="s">
        <v>42</v>
      </c>
    </row>
    <row r="603" spans="1:28" x14ac:dyDescent="0.35">
      <c r="A603" t="s">
        <v>7650</v>
      </c>
      <c r="B603" s="1">
        <v>46077</v>
      </c>
      <c r="C603" s="1" t="str">
        <f>TEXT(Table1[[#This Row],[Order_Date]],"yyyy")</f>
        <v>2026</v>
      </c>
      <c r="D603" s="3">
        <f>MONTH(Table1[[#This Row],[Order_Date]])</f>
        <v>2</v>
      </c>
      <c r="E603" t="str">
        <f>TEXT(Table1[[#This Row],[Order_Date]],"mmm")</f>
        <v>Feb</v>
      </c>
      <c r="F603" s="1">
        <v>46080</v>
      </c>
      <c r="G603">
        <f>(Table1[[#This Row],[Ship_Date]]-Table1[[#This Row],[Order_Date]])</f>
        <v>3</v>
      </c>
      <c r="H603" t="s">
        <v>7651</v>
      </c>
      <c r="I603" t="s">
        <v>7652</v>
      </c>
      <c r="J603" t="s">
        <v>24</v>
      </c>
      <c r="K603">
        <v>34</v>
      </c>
      <c r="L603" t="str">
        <f>IF(Table1[[#This Row],[Age]]&lt;=20,"Teen",IF(Table1[[#This Row],[Age]]&gt;=21 &amp; Table1[[#This Row],[Age]]&lt;=50,"Adult","Senior"))</f>
        <v>Senior</v>
      </c>
      <c r="M603" t="s">
        <v>73</v>
      </c>
      <c r="N603" t="s">
        <v>26</v>
      </c>
      <c r="O603" t="s">
        <v>27</v>
      </c>
      <c r="P603" t="s">
        <v>47</v>
      </c>
      <c r="Q603" t="s">
        <v>164</v>
      </c>
      <c r="R603">
        <v>6</v>
      </c>
      <c r="S603">
        <v>1800</v>
      </c>
      <c r="T603">
        <v>10</v>
      </c>
      <c r="U603">
        <v>9720</v>
      </c>
      <c r="V603" t="str">
        <f>IF(Table1[[#This Row],[Sales]]&lt;=10000,"Low",IF(Table1[[#This Row],[Sales]]&gt;=10000 &amp; Table1[[#This Row],[Sales]]&lt;=25000,"Medium","High"))</f>
        <v>Low</v>
      </c>
      <c r="W603">
        <v>2576.42</v>
      </c>
      <c r="X603">
        <f>Table1[[#This Row],[Profit]]/Table1[[#This Row],[Sales]]</f>
        <v>0.26506378600823044</v>
      </c>
      <c r="Y603" t="s">
        <v>93</v>
      </c>
      <c r="Z603" t="s">
        <v>31</v>
      </c>
      <c r="AA603">
        <v>5</v>
      </c>
      <c r="AB603" t="s">
        <v>42</v>
      </c>
    </row>
    <row r="604" spans="1:28" x14ac:dyDescent="0.35">
      <c r="A604" t="s">
        <v>7682</v>
      </c>
      <c r="B604" s="1">
        <v>45689</v>
      </c>
      <c r="C604" s="1" t="str">
        <f>TEXT(Table1[[#This Row],[Order_Date]],"yyyy")</f>
        <v>2025</v>
      </c>
      <c r="D604" s="3">
        <f>MONTH(Table1[[#This Row],[Order_Date]])</f>
        <v>2</v>
      </c>
      <c r="E604" t="str">
        <f>TEXT(Table1[[#This Row],[Order_Date]],"mmm")</f>
        <v>Feb</v>
      </c>
      <c r="F604" s="1">
        <v>45691</v>
      </c>
      <c r="G604">
        <f>(Table1[[#This Row],[Ship_Date]]-Table1[[#This Row],[Order_Date]])</f>
        <v>2</v>
      </c>
      <c r="H604" t="s">
        <v>7683</v>
      </c>
      <c r="I604" t="s">
        <v>7684</v>
      </c>
      <c r="J604" t="s">
        <v>24</v>
      </c>
      <c r="K604">
        <v>30</v>
      </c>
      <c r="L604" t="str">
        <f>IF(Table1[[#This Row],[Age]]&lt;=20,"Teen",IF(Table1[[#This Row],[Age]]&gt;=21 &amp; Table1[[#This Row],[Age]]&lt;=50,"Adult","Senior"))</f>
        <v>Senior</v>
      </c>
      <c r="M604" t="s">
        <v>25</v>
      </c>
      <c r="N604" t="s">
        <v>26</v>
      </c>
      <c r="O604" t="s">
        <v>27</v>
      </c>
      <c r="P604" t="s">
        <v>39</v>
      </c>
      <c r="Q604" t="s">
        <v>151</v>
      </c>
      <c r="R604">
        <v>3</v>
      </c>
      <c r="S604">
        <v>900</v>
      </c>
      <c r="T604">
        <v>5</v>
      </c>
      <c r="U604">
        <v>2565</v>
      </c>
      <c r="V604" t="str">
        <f>IF(Table1[[#This Row],[Sales]]&lt;=10000,"Low",IF(Table1[[#This Row],[Sales]]&gt;=10000 &amp; Table1[[#This Row],[Sales]]&lt;=25000,"Medium","High"))</f>
        <v>Low</v>
      </c>
      <c r="W604">
        <v>1116.46</v>
      </c>
      <c r="X604">
        <f>Table1[[#This Row],[Profit]]/Table1[[#This Row],[Sales]]</f>
        <v>0.43526705653021441</v>
      </c>
      <c r="Y604" t="s">
        <v>93</v>
      </c>
      <c r="Z604" t="s">
        <v>31</v>
      </c>
      <c r="AA604">
        <v>3</v>
      </c>
      <c r="AB604" t="s">
        <v>32</v>
      </c>
    </row>
    <row r="605" spans="1:28" x14ac:dyDescent="0.35">
      <c r="A605" t="s">
        <v>7721</v>
      </c>
      <c r="B605" s="1">
        <v>46065</v>
      </c>
      <c r="C605" s="1" t="str">
        <f>TEXT(Table1[[#This Row],[Order_Date]],"yyyy")</f>
        <v>2026</v>
      </c>
      <c r="D605" s="3">
        <f>MONTH(Table1[[#This Row],[Order_Date]])</f>
        <v>2</v>
      </c>
      <c r="E605" t="str">
        <f>TEXT(Table1[[#This Row],[Order_Date]],"mmm")</f>
        <v>Feb</v>
      </c>
      <c r="F605" s="1">
        <v>46069</v>
      </c>
      <c r="G605">
        <f>(Table1[[#This Row],[Ship_Date]]-Table1[[#This Row],[Order_Date]])</f>
        <v>4</v>
      </c>
      <c r="H605" t="s">
        <v>1154</v>
      </c>
      <c r="I605" t="s">
        <v>7722</v>
      </c>
      <c r="J605" t="s">
        <v>24</v>
      </c>
      <c r="K605">
        <v>30</v>
      </c>
      <c r="L605" t="str">
        <f>IF(Table1[[#This Row],[Age]]&lt;=20,"Teen",IF(Table1[[#This Row],[Age]]&gt;=21 &amp; Table1[[#This Row],[Age]]&lt;=50,"Adult","Senior"))</f>
        <v>Senior</v>
      </c>
      <c r="M605" t="s">
        <v>25</v>
      </c>
      <c r="N605" t="s">
        <v>26</v>
      </c>
      <c r="O605" t="s">
        <v>27</v>
      </c>
      <c r="P605" t="s">
        <v>39</v>
      </c>
      <c r="Q605" t="s">
        <v>118</v>
      </c>
      <c r="R605">
        <v>3</v>
      </c>
      <c r="S605">
        <v>4000</v>
      </c>
      <c r="T605">
        <v>10</v>
      </c>
      <c r="U605">
        <v>10800</v>
      </c>
      <c r="V605" t="str">
        <f>IF(Table1[[#This Row],[Sales]]&lt;=10000,"Low",IF(Table1[[#This Row],[Sales]]&gt;=10000 &amp; Table1[[#This Row],[Sales]]&lt;=25000,"Medium","High"))</f>
        <v>High</v>
      </c>
      <c r="W605">
        <v>1806.09</v>
      </c>
      <c r="X605">
        <f>Table1[[#This Row],[Profit]]/Table1[[#This Row],[Sales]]</f>
        <v>0.16723055555555555</v>
      </c>
      <c r="Y605" t="s">
        <v>58</v>
      </c>
      <c r="Z605" t="s">
        <v>41</v>
      </c>
      <c r="AA605">
        <v>4</v>
      </c>
      <c r="AB605" t="s">
        <v>42</v>
      </c>
    </row>
    <row r="606" spans="1:28" x14ac:dyDescent="0.35">
      <c r="A606" t="s">
        <v>7803</v>
      </c>
      <c r="B606" s="1">
        <v>45703</v>
      </c>
      <c r="C606" s="1" t="str">
        <f>TEXT(Table1[[#This Row],[Order_Date]],"yyyy")</f>
        <v>2025</v>
      </c>
      <c r="D606" s="3">
        <f>MONTH(Table1[[#This Row],[Order_Date]])</f>
        <v>2</v>
      </c>
      <c r="E606" t="str">
        <f>TEXT(Table1[[#This Row],[Order_Date]],"mmm")</f>
        <v>Feb</v>
      </c>
      <c r="F606" s="1">
        <v>45709</v>
      </c>
      <c r="G606">
        <f>(Table1[[#This Row],[Ship_Date]]-Table1[[#This Row],[Order_Date]])</f>
        <v>6</v>
      </c>
      <c r="H606" t="s">
        <v>7804</v>
      </c>
      <c r="I606" t="s">
        <v>7805</v>
      </c>
      <c r="J606" t="s">
        <v>52</v>
      </c>
      <c r="K606">
        <v>53</v>
      </c>
      <c r="L606" t="str">
        <f>IF(Table1[[#This Row],[Age]]&lt;=20,"Teen",IF(Table1[[#This Row],[Age]]&gt;=21 &amp; Table1[[#This Row],[Age]]&lt;=50,"Adult","Senior"))</f>
        <v>Senior</v>
      </c>
      <c r="M606" t="s">
        <v>63</v>
      </c>
      <c r="N606" t="s">
        <v>64</v>
      </c>
      <c r="O606" t="s">
        <v>55</v>
      </c>
      <c r="P606" t="s">
        <v>74</v>
      </c>
      <c r="Q606" t="s">
        <v>109</v>
      </c>
      <c r="R606">
        <v>1</v>
      </c>
      <c r="S606">
        <v>40000</v>
      </c>
      <c r="T606">
        <v>10</v>
      </c>
      <c r="U606">
        <v>36000</v>
      </c>
      <c r="V606" t="str">
        <f>IF(Table1[[#This Row],[Sales]]&lt;=10000,"Low",IF(Table1[[#This Row],[Sales]]&gt;=10000 &amp; Table1[[#This Row],[Sales]]&lt;=25000,"Medium","High"))</f>
        <v>High</v>
      </c>
      <c r="W606">
        <v>9155.2000000000007</v>
      </c>
      <c r="X606">
        <f>Table1[[#This Row],[Profit]]/Table1[[#This Row],[Sales]]</f>
        <v>0.25431111111111115</v>
      </c>
      <c r="Y606" t="s">
        <v>30</v>
      </c>
      <c r="Z606" t="s">
        <v>41</v>
      </c>
      <c r="AA606">
        <v>2</v>
      </c>
      <c r="AB606" t="s">
        <v>42</v>
      </c>
    </row>
    <row r="607" spans="1:28" x14ac:dyDescent="0.35">
      <c r="A607" t="s">
        <v>7806</v>
      </c>
      <c r="B607" s="1">
        <v>45692</v>
      </c>
      <c r="C607" s="1" t="str">
        <f>TEXT(Table1[[#This Row],[Order_Date]],"yyyy")</f>
        <v>2025</v>
      </c>
      <c r="D607" s="3">
        <f>MONTH(Table1[[#This Row],[Order_Date]])</f>
        <v>2</v>
      </c>
      <c r="E607" t="str">
        <f>TEXT(Table1[[#This Row],[Order_Date]],"mmm")</f>
        <v>Feb</v>
      </c>
      <c r="F607" s="1">
        <v>45697</v>
      </c>
      <c r="G607">
        <f>(Table1[[#This Row],[Ship_Date]]-Table1[[#This Row],[Order_Date]])</f>
        <v>5</v>
      </c>
      <c r="H607" t="s">
        <v>7807</v>
      </c>
      <c r="I607" t="s">
        <v>7808</v>
      </c>
      <c r="J607" t="s">
        <v>24</v>
      </c>
      <c r="K607">
        <v>62</v>
      </c>
      <c r="L607" t="str">
        <f>IF(Table1[[#This Row],[Age]]&lt;=20,"Teen",IF(Table1[[#This Row],[Age]]&gt;=21 &amp; Table1[[#This Row],[Age]]&lt;=50,"Adult","Senior"))</f>
        <v>Senior</v>
      </c>
      <c r="M607" t="s">
        <v>46</v>
      </c>
      <c r="N607" t="s">
        <v>46</v>
      </c>
      <c r="O607" t="s">
        <v>38</v>
      </c>
      <c r="P607" t="s">
        <v>47</v>
      </c>
      <c r="Q607" t="s">
        <v>175</v>
      </c>
      <c r="R607">
        <v>6</v>
      </c>
      <c r="S607">
        <v>1200</v>
      </c>
      <c r="T607">
        <v>10</v>
      </c>
      <c r="U607">
        <v>6480</v>
      </c>
      <c r="V607" t="str">
        <f>IF(Table1[[#This Row],[Sales]]&lt;=10000,"Low",IF(Table1[[#This Row],[Sales]]&gt;=10000 &amp; Table1[[#This Row],[Sales]]&lt;=25000,"Medium","High"))</f>
        <v>Low</v>
      </c>
      <c r="W607">
        <v>1241.96</v>
      </c>
      <c r="X607">
        <f>Table1[[#This Row],[Profit]]/Table1[[#This Row],[Sales]]</f>
        <v>0.19166049382716049</v>
      </c>
      <c r="Y607" t="s">
        <v>58</v>
      </c>
      <c r="Z607" t="s">
        <v>59</v>
      </c>
      <c r="AA607">
        <v>5</v>
      </c>
      <c r="AB607" t="s">
        <v>42</v>
      </c>
    </row>
    <row r="608" spans="1:28" x14ac:dyDescent="0.35">
      <c r="A608" t="s">
        <v>7836</v>
      </c>
      <c r="B608" s="1">
        <v>45709</v>
      </c>
      <c r="C608" s="1" t="str">
        <f>TEXT(Table1[[#This Row],[Order_Date]],"yyyy")</f>
        <v>2025</v>
      </c>
      <c r="D608" s="3">
        <f>MONTH(Table1[[#This Row],[Order_Date]])</f>
        <v>2</v>
      </c>
      <c r="E608" t="str">
        <f>TEXT(Table1[[#This Row],[Order_Date]],"mmm")</f>
        <v>Feb</v>
      </c>
      <c r="F608" s="1">
        <v>45714</v>
      </c>
      <c r="G608">
        <f>(Table1[[#This Row],[Ship_Date]]-Table1[[#This Row],[Order_Date]])</f>
        <v>5</v>
      </c>
      <c r="H608" t="s">
        <v>6781</v>
      </c>
      <c r="I608" t="s">
        <v>7837</v>
      </c>
      <c r="J608" t="s">
        <v>24</v>
      </c>
      <c r="K608">
        <v>35</v>
      </c>
      <c r="L608" t="str">
        <f>IF(Table1[[#This Row],[Age]]&lt;=20,"Teen",IF(Table1[[#This Row],[Age]]&gt;=21 &amp; Table1[[#This Row],[Age]]&lt;=50,"Adult","Senior"))</f>
        <v>Senior</v>
      </c>
      <c r="M608" t="s">
        <v>101</v>
      </c>
      <c r="N608" t="s">
        <v>102</v>
      </c>
      <c r="O608" t="s">
        <v>27</v>
      </c>
      <c r="P608" t="s">
        <v>39</v>
      </c>
      <c r="Q608" t="s">
        <v>87</v>
      </c>
      <c r="R608">
        <v>2</v>
      </c>
      <c r="S608">
        <v>3200</v>
      </c>
      <c r="T608">
        <v>25</v>
      </c>
      <c r="U608">
        <v>4800</v>
      </c>
      <c r="V608" t="str">
        <f>IF(Table1[[#This Row],[Sales]]&lt;=10000,"Low",IF(Table1[[#This Row],[Sales]]&gt;=10000 &amp; Table1[[#This Row],[Sales]]&lt;=25000,"Medium","High"))</f>
        <v>Low</v>
      </c>
      <c r="W608">
        <v>741.66</v>
      </c>
      <c r="X608">
        <f>Table1[[#This Row],[Profit]]/Table1[[#This Row],[Sales]]</f>
        <v>0.1545125</v>
      </c>
      <c r="Y608" t="s">
        <v>58</v>
      </c>
      <c r="Z608" t="s">
        <v>59</v>
      </c>
      <c r="AA608">
        <v>3</v>
      </c>
      <c r="AB608" t="s">
        <v>42</v>
      </c>
    </row>
    <row r="609" spans="1:28" x14ac:dyDescent="0.35">
      <c r="A609" t="s">
        <v>7861</v>
      </c>
      <c r="B609" s="1">
        <v>46068</v>
      </c>
      <c r="C609" s="1" t="str">
        <f>TEXT(Table1[[#This Row],[Order_Date]],"yyyy")</f>
        <v>2026</v>
      </c>
      <c r="D609" s="3">
        <f>MONTH(Table1[[#This Row],[Order_Date]])</f>
        <v>2</v>
      </c>
      <c r="E609" t="str">
        <f>TEXT(Table1[[#This Row],[Order_Date]],"mmm")</f>
        <v>Feb</v>
      </c>
      <c r="F609" s="1">
        <v>46069</v>
      </c>
      <c r="G609">
        <f>(Table1[[#This Row],[Ship_Date]]-Table1[[#This Row],[Order_Date]])</f>
        <v>1</v>
      </c>
      <c r="H609" t="s">
        <v>7862</v>
      </c>
      <c r="I609" t="s">
        <v>7863</v>
      </c>
      <c r="J609" t="s">
        <v>24</v>
      </c>
      <c r="K609">
        <v>52</v>
      </c>
      <c r="L609" t="str">
        <f>IF(Table1[[#This Row],[Age]]&lt;=20,"Teen",IF(Table1[[#This Row],[Age]]&gt;=21 &amp; Table1[[#This Row],[Age]]&lt;=50,"Adult","Senior"))</f>
        <v>Senior</v>
      </c>
      <c r="M609" t="s">
        <v>73</v>
      </c>
      <c r="N609" t="s">
        <v>26</v>
      </c>
      <c r="O609" t="s">
        <v>27</v>
      </c>
      <c r="P609" t="s">
        <v>28</v>
      </c>
      <c r="Q609" t="s">
        <v>103</v>
      </c>
      <c r="R609">
        <v>6</v>
      </c>
      <c r="S609">
        <v>25000</v>
      </c>
      <c r="T609">
        <v>15</v>
      </c>
      <c r="U609">
        <v>127500</v>
      </c>
      <c r="V609" t="str">
        <f>IF(Table1[[#This Row],[Sales]]&lt;=10000,"Low",IF(Table1[[#This Row],[Sales]]&gt;=10000 &amp; Table1[[#This Row],[Sales]]&lt;=25000,"Medium","High"))</f>
        <v>High</v>
      </c>
      <c r="W609">
        <v>31477.06</v>
      </c>
      <c r="X609">
        <f>Table1[[#This Row],[Profit]]/Table1[[#This Row],[Sales]]</f>
        <v>0.24687890196078432</v>
      </c>
      <c r="Y609" t="s">
        <v>93</v>
      </c>
      <c r="Z609" t="s">
        <v>31</v>
      </c>
      <c r="AA609">
        <v>2</v>
      </c>
      <c r="AB609" t="s">
        <v>42</v>
      </c>
    </row>
    <row r="610" spans="1:28" x14ac:dyDescent="0.35">
      <c r="A610" t="s">
        <v>7943</v>
      </c>
      <c r="B610" s="1">
        <v>45711</v>
      </c>
      <c r="C610" s="1" t="str">
        <f>TEXT(Table1[[#This Row],[Order_Date]],"yyyy")</f>
        <v>2025</v>
      </c>
      <c r="D610" s="3">
        <f>MONTH(Table1[[#This Row],[Order_Date]])</f>
        <v>2</v>
      </c>
      <c r="E610" t="str">
        <f>TEXT(Table1[[#This Row],[Order_Date]],"mmm")</f>
        <v>Feb</v>
      </c>
      <c r="F610" s="1">
        <v>45715</v>
      </c>
      <c r="G610">
        <f>(Table1[[#This Row],[Ship_Date]]-Table1[[#This Row],[Order_Date]])</f>
        <v>4</v>
      </c>
      <c r="H610" t="s">
        <v>3862</v>
      </c>
      <c r="I610" t="s">
        <v>7944</v>
      </c>
      <c r="J610" t="s">
        <v>52</v>
      </c>
      <c r="K610">
        <v>41</v>
      </c>
      <c r="L610" t="str">
        <f>IF(Table1[[#This Row],[Age]]&lt;=20,"Teen",IF(Table1[[#This Row],[Age]]&gt;=21 &amp; Table1[[#This Row],[Age]]&lt;=50,"Adult","Senior"))</f>
        <v>Senior</v>
      </c>
      <c r="M610" t="s">
        <v>91</v>
      </c>
      <c r="N610" t="s">
        <v>92</v>
      </c>
      <c r="O610" t="s">
        <v>55</v>
      </c>
      <c r="P610" t="s">
        <v>28</v>
      </c>
      <c r="Q610" t="s">
        <v>65</v>
      </c>
      <c r="R610">
        <v>5</v>
      </c>
      <c r="S610">
        <v>30000</v>
      </c>
      <c r="T610">
        <v>25</v>
      </c>
      <c r="U610">
        <v>112500</v>
      </c>
      <c r="V610" t="str">
        <f>IF(Table1[[#This Row],[Sales]]&lt;=10000,"Low",IF(Table1[[#This Row],[Sales]]&gt;=10000 &amp; Table1[[#This Row],[Sales]]&lt;=25000,"Medium","High"))</f>
        <v>High</v>
      </c>
      <c r="W610">
        <v>45999.54</v>
      </c>
      <c r="X610">
        <f>Table1[[#This Row],[Profit]]/Table1[[#This Row],[Sales]]</f>
        <v>0.40888479999999999</v>
      </c>
      <c r="Y610" t="s">
        <v>93</v>
      </c>
      <c r="Z610" t="s">
        <v>59</v>
      </c>
      <c r="AA610">
        <v>2</v>
      </c>
      <c r="AB610" t="s">
        <v>42</v>
      </c>
    </row>
    <row r="611" spans="1:28" x14ac:dyDescent="0.35">
      <c r="A611" t="s">
        <v>7974</v>
      </c>
      <c r="B611" s="1">
        <v>46070</v>
      </c>
      <c r="C611" s="1" t="str">
        <f>TEXT(Table1[[#This Row],[Order_Date]],"yyyy")</f>
        <v>2026</v>
      </c>
      <c r="D611" s="3">
        <f>MONTH(Table1[[#This Row],[Order_Date]])</f>
        <v>2</v>
      </c>
      <c r="E611" t="str">
        <f>TEXT(Table1[[#This Row],[Order_Date]],"mmm")</f>
        <v>Feb</v>
      </c>
      <c r="F611" s="1">
        <v>46072</v>
      </c>
      <c r="G611">
        <f>(Table1[[#This Row],[Ship_Date]]-Table1[[#This Row],[Order_Date]])</f>
        <v>2</v>
      </c>
      <c r="H611" t="s">
        <v>7975</v>
      </c>
      <c r="I611" t="s">
        <v>2451</v>
      </c>
      <c r="J611" t="s">
        <v>24</v>
      </c>
      <c r="K611">
        <v>24</v>
      </c>
      <c r="L611" t="str">
        <f>IF(Table1[[#This Row],[Age]]&lt;=20,"Teen",IF(Table1[[#This Row],[Age]]&gt;=21 &amp; Table1[[#This Row],[Age]]&lt;=50,"Adult","Senior"))</f>
        <v>Senior</v>
      </c>
      <c r="M611" t="s">
        <v>101</v>
      </c>
      <c r="N611" t="s">
        <v>102</v>
      </c>
      <c r="O611" t="s">
        <v>27</v>
      </c>
      <c r="P611" t="s">
        <v>28</v>
      </c>
      <c r="Q611" t="s">
        <v>29</v>
      </c>
      <c r="R611">
        <v>1</v>
      </c>
      <c r="S611">
        <v>15000</v>
      </c>
      <c r="T611">
        <v>5</v>
      </c>
      <c r="U611">
        <v>14250</v>
      </c>
      <c r="V611" t="str">
        <f>IF(Table1[[#This Row],[Sales]]&lt;=10000,"Low",IF(Table1[[#This Row],[Sales]]&gt;=10000 &amp; Table1[[#This Row],[Sales]]&lt;=25000,"Medium","High"))</f>
        <v>High</v>
      </c>
      <c r="W611">
        <v>4388.09</v>
      </c>
      <c r="X611">
        <f>Table1[[#This Row],[Profit]]/Table1[[#This Row],[Sales]]</f>
        <v>0.30793614035087719</v>
      </c>
      <c r="Y611" t="s">
        <v>58</v>
      </c>
      <c r="Z611" t="s">
        <v>31</v>
      </c>
      <c r="AA611">
        <v>1</v>
      </c>
      <c r="AB611" t="s">
        <v>32</v>
      </c>
    </row>
    <row r="612" spans="1:28" x14ac:dyDescent="0.35">
      <c r="A612" t="s">
        <v>8021</v>
      </c>
      <c r="B612" s="1">
        <v>45706</v>
      </c>
      <c r="C612" s="1" t="str">
        <f>TEXT(Table1[[#This Row],[Order_Date]],"yyyy")</f>
        <v>2025</v>
      </c>
      <c r="D612" s="3">
        <f>MONTH(Table1[[#This Row],[Order_Date]])</f>
        <v>2</v>
      </c>
      <c r="E612" t="str">
        <f>TEXT(Table1[[#This Row],[Order_Date]],"mmm")</f>
        <v>Feb</v>
      </c>
      <c r="F612" s="1">
        <v>45712</v>
      </c>
      <c r="G612">
        <f>(Table1[[#This Row],[Ship_Date]]-Table1[[#This Row],[Order_Date]])</f>
        <v>6</v>
      </c>
      <c r="H612" t="s">
        <v>879</v>
      </c>
      <c r="I612" t="s">
        <v>8022</v>
      </c>
      <c r="J612" t="s">
        <v>24</v>
      </c>
      <c r="K612">
        <v>32</v>
      </c>
      <c r="L612" t="str">
        <f>IF(Table1[[#This Row],[Age]]&lt;=20,"Teen",IF(Table1[[#This Row],[Age]]&gt;=21 &amp; Table1[[#This Row],[Age]]&lt;=50,"Adult","Senior"))</f>
        <v>Senior</v>
      </c>
      <c r="M612" t="s">
        <v>101</v>
      </c>
      <c r="N612" t="s">
        <v>102</v>
      </c>
      <c r="O612" t="s">
        <v>27</v>
      </c>
      <c r="P612" t="s">
        <v>39</v>
      </c>
      <c r="Q612" t="s">
        <v>151</v>
      </c>
      <c r="R612">
        <v>1</v>
      </c>
      <c r="S612">
        <v>900</v>
      </c>
      <c r="T612">
        <v>20</v>
      </c>
      <c r="U612">
        <v>720</v>
      </c>
      <c r="V612" t="str">
        <f>IF(Table1[[#This Row],[Sales]]&lt;=10000,"Low",IF(Table1[[#This Row],[Sales]]&gt;=10000 &amp; Table1[[#This Row],[Sales]]&lt;=25000,"Medium","High"))</f>
        <v>Low</v>
      </c>
      <c r="W612">
        <v>301.93</v>
      </c>
      <c r="X612">
        <f>Table1[[#This Row],[Profit]]/Table1[[#This Row],[Sales]]</f>
        <v>0.4193472222222222</v>
      </c>
      <c r="Y612" t="s">
        <v>93</v>
      </c>
      <c r="Z612" t="s">
        <v>31</v>
      </c>
      <c r="AA612">
        <v>3</v>
      </c>
      <c r="AB612" t="s">
        <v>42</v>
      </c>
    </row>
    <row r="613" spans="1:28" x14ac:dyDescent="0.35">
      <c r="A613" t="s">
        <v>8045</v>
      </c>
      <c r="B613" s="1">
        <v>45699</v>
      </c>
      <c r="C613" s="1" t="str">
        <f>TEXT(Table1[[#This Row],[Order_Date]],"yyyy")</f>
        <v>2025</v>
      </c>
      <c r="D613" s="3">
        <f>MONTH(Table1[[#This Row],[Order_Date]])</f>
        <v>2</v>
      </c>
      <c r="E613" t="str">
        <f>TEXT(Table1[[#This Row],[Order_Date]],"mmm")</f>
        <v>Feb</v>
      </c>
      <c r="F613" s="1">
        <v>45700</v>
      </c>
      <c r="G613">
        <f>(Table1[[#This Row],[Ship_Date]]-Table1[[#This Row],[Order_Date]])</f>
        <v>1</v>
      </c>
      <c r="H613" t="s">
        <v>8046</v>
      </c>
      <c r="I613" t="s">
        <v>8047</v>
      </c>
      <c r="J613" t="s">
        <v>24</v>
      </c>
      <c r="K613">
        <v>40</v>
      </c>
      <c r="L613" t="str">
        <f>IF(Table1[[#This Row],[Age]]&lt;=20,"Teen",IF(Table1[[#This Row],[Age]]&gt;=21 &amp; Table1[[#This Row],[Age]]&lt;=50,"Adult","Senior"))</f>
        <v>Senior</v>
      </c>
      <c r="M613" t="s">
        <v>53</v>
      </c>
      <c r="N613" t="s">
        <v>54</v>
      </c>
      <c r="O613" t="s">
        <v>55</v>
      </c>
      <c r="P613" t="s">
        <v>56</v>
      </c>
      <c r="Q613" t="s">
        <v>57</v>
      </c>
      <c r="R613">
        <v>8</v>
      </c>
      <c r="S613">
        <v>60</v>
      </c>
      <c r="T613">
        <v>0</v>
      </c>
      <c r="U613">
        <v>480</v>
      </c>
      <c r="V613" t="str">
        <f>IF(Table1[[#This Row],[Sales]]&lt;=10000,"Low",IF(Table1[[#This Row],[Sales]]&gt;=10000 &amp; Table1[[#This Row],[Sales]]&lt;=25000,"Medium","High"))</f>
        <v>Low</v>
      </c>
      <c r="W613">
        <v>144.38999999999999</v>
      </c>
      <c r="X613">
        <f>Table1[[#This Row],[Profit]]/Table1[[#This Row],[Sales]]</f>
        <v>0.30081249999999998</v>
      </c>
      <c r="Y613" t="s">
        <v>93</v>
      </c>
      <c r="Z613" t="s">
        <v>31</v>
      </c>
      <c r="AA613">
        <v>1</v>
      </c>
      <c r="AB613" t="s">
        <v>42</v>
      </c>
    </row>
    <row r="614" spans="1:28" x14ac:dyDescent="0.35">
      <c r="A614" t="s">
        <v>8048</v>
      </c>
      <c r="B614" s="1">
        <v>46079</v>
      </c>
      <c r="C614" s="1" t="str">
        <f>TEXT(Table1[[#This Row],[Order_Date]],"yyyy")</f>
        <v>2026</v>
      </c>
      <c r="D614" s="3">
        <f>MONTH(Table1[[#This Row],[Order_Date]])</f>
        <v>2</v>
      </c>
      <c r="E614" t="str">
        <f>TEXT(Table1[[#This Row],[Order_Date]],"mmm")</f>
        <v>Feb</v>
      </c>
      <c r="F614" s="1">
        <v>46081</v>
      </c>
      <c r="G614">
        <f>(Table1[[#This Row],[Ship_Date]]-Table1[[#This Row],[Order_Date]])</f>
        <v>2</v>
      </c>
      <c r="H614" t="s">
        <v>2177</v>
      </c>
      <c r="I614" t="s">
        <v>8049</v>
      </c>
      <c r="J614" t="s">
        <v>24</v>
      </c>
      <c r="K614">
        <v>42</v>
      </c>
      <c r="L614" t="str">
        <f>IF(Table1[[#This Row],[Age]]&lt;=20,"Teen",IF(Table1[[#This Row],[Age]]&gt;=21 &amp; Table1[[#This Row],[Age]]&lt;=50,"Adult","Senior"))</f>
        <v>Senior</v>
      </c>
      <c r="M614" t="s">
        <v>79</v>
      </c>
      <c r="N614" t="s">
        <v>80</v>
      </c>
      <c r="O614" t="s">
        <v>38</v>
      </c>
      <c r="P614" t="s">
        <v>39</v>
      </c>
      <c r="Q614" t="s">
        <v>253</v>
      </c>
      <c r="R614">
        <v>3</v>
      </c>
      <c r="S614">
        <v>1200</v>
      </c>
      <c r="T614">
        <v>5</v>
      </c>
      <c r="U614">
        <v>3420</v>
      </c>
      <c r="V614" t="str">
        <f>IF(Table1[[#This Row],[Sales]]&lt;=10000,"Low",IF(Table1[[#This Row],[Sales]]&gt;=10000 &amp; Table1[[#This Row],[Sales]]&lt;=25000,"Medium","High"))</f>
        <v>Low</v>
      </c>
      <c r="W614">
        <v>1102.1199999999999</v>
      </c>
      <c r="X614">
        <f>Table1[[#This Row],[Profit]]/Table1[[#This Row],[Sales]]</f>
        <v>0.32225730994152041</v>
      </c>
      <c r="Y614" t="s">
        <v>93</v>
      </c>
      <c r="Z614" t="s">
        <v>41</v>
      </c>
      <c r="AA614">
        <v>2</v>
      </c>
      <c r="AB614" t="s">
        <v>42</v>
      </c>
    </row>
    <row r="615" spans="1:28" x14ac:dyDescent="0.35">
      <c r="A615" t="s">
        <v>8079</v>
      </c>
      <c r="B615" s="1">
        <v>45689</v>
      </c>
      <c r="C615" s="1" t="str">
        <f>TEXT(Table1[[#This Row],[Order_Date]],"yyyy")</f>
        <v>2025</v>
      </c>
      <c r="D615" s="3">
        <f>MONTH(Table1[[#This Row],[Order_Date]])</f>
        <v>2</v>
      </c>
      <c r="E615" t="str">
        <f>TEXT(Table1[[#This Row],[Order_Date]],"mmm")</f>
        <v>Feb</v>
      </c>
      <c r="F615" s="1">
        <v>45690</v>
      </c>
      <c r="G615">
        <f>(Table1[[#This Row],[Ship_Date]]-Table1[[#This Row],[Order_Date]])</f>
        <v>1</v>
      </c>
      <c r="H615" t="s">
        <v>7460</v>
      </c>
      <c r="I615" t="s">
        <v>8080</v>
      </c>
      <c r="J615" t="s">
        <v>52</v>
      </c>
      <c r="K615">
        <v>41</v>
      </c>
      <c r="L615" t="str">
        <f>IF(Table1[[#This Row],[Age]]&lt;=20,"Teen",IF(Table1[[#This Row],[Age]]&gt;=21 &amp; Table1[[#This Row],[Age]]&lt;=50,"Adult","Senior"))</f>
        <v>Senior</v>
      </c>
      <c r="M615" t="s">
        <v>116</v>
      </c>
      <c r="N615" t="s">
        <v>117</v>
      </c>
      <c r="O615" t="s">
        <v>86</v>
      </c>
      <c r="P615" t="s">
        <v>39</v>
      </c>
      <c r="Q615" t="s">
        <v>151</v>
      </c>
      <c r="R615">
        <v>7</v>
      </c>
      <c r="S615">
        <v>900</v>
      </c>
      <c r="T615">
        <v>5</v>
      </c>
      <c r="U615">
        <v>5985</v>
      </c>
      <c r="V615" t="str">
        <f>IF(Table1[[#This Row],[Sales]]&lt;=10000,"Low",IF(Table1[[#This Row],[Sales]]&gt;=10000 &amp; Table1[[#This Row],[Sales]]&lt;=25000,"Medium","High"))</f>
        <v>Low</v>
      </c>
      <c r="W615">
        <v>872.18</v>
      </c>
      <c r="X615">
        <f>Table1[[#This Row],[Profit]]/Table1[[#This Row],[Sales]]</f>
        <v>0.14572765246449457</v>
      </c>
      <c r="Y615" t="s">
        <v>58</v>
      </c>
      <c r="Z615" t="s">
        <v>59</v>
      </c>
      <c r="AA615">
        <v>4</v>
      </c>
      <c r="AB615" t="s">
        <v>42</v>
      </c>
    </row>
    <row r="616" spans="1:28" x14ac:dyDescent="0.35">
      <c r="A616" t="s">
        <v>8100</v>
      </c>
      <c r="B616" s="1">
        <v>46080</v>
      </c>
      <c r="C616" s="1" t="str">
        <f>TEXT(Table1[[#This Row],[Order_Date]],"yyyy")</f>
        <v>2026</v>
      </c>
      <c r="D616" s="3">
        <f>MONTH(Table1[[#This Row],[Order_Date]])</f>
        <v>2</v>
      </c>
      <c r="E616" t="str">
        <f>TEXT(Table1[[#This Row],[Order_Date]],"mmm")</f>
        <v>Feb</v>
      </c>
      <c r="F616" s="1">
        <v>46083</v>
      </c>
      <c r="G616">
        <f>(Table1[[#This Row],[Ship_Date]]-Table1[[#This Row],[Order_Date]])</f>
        <v>3</v>
      </c>
      <c r="H616" t="s">
        <v>8101</v>
      </c>
      <c r="I616" t="s">
        <v>8102</v>
      </c>
      <c r="J616" t="s">
        <v>52</v>
      </c>
      <c r="K616">
        <v>58</v>
      </c>
      <c r="L616" t="str">
        <f>IF(Table1[[#This Row],[Age]]&lt;=20,"Teen",IF(Table1[[#This Row],[Age]]&gt;=21 &amp; Table1[[#This Row],[Age]]&lt;=50,"Adult","Senior"))</f>
        <v>Senior</v>
      </c>
      <c r="M616" t="s">
        <v>79</v>
      </c>
      <c r="N616" t="s">
        <v>80</v>
      </c>
      <c r="O616" t="s">
        <v>38</v>
      </c>
      <c r="P616" t="s">
        <v>28</v>
      </c>
      <c r="Q616" t="s">
        <v>65</v>
      </c>
      <c r="R616">
        <v>2</v>
      </c>
      <c r="S616">
        <v>30000</v>
      </c>
      <c r="T616">
        <v>20</v>
      </c>
      <c r="U616">
        <v>48000</v>
      </c>
      <c r="V616" t="str">
        <f>IF(Table1[[#This Row],[Sales]]&lt;=10000,"Low",IF(Table1[[#This Row],[Sales]]&gt;=10000 &amp; Table1[[#This Row],[Sales]]&lt;=25000,"Medium","High"))</f>
        <v>High</v>
      </c>
      <c r="W616">
        <v>19403.939999999999</v>
      </c>
      <c r="X616">
        <f>Table1[[#This Row],[Profit]]/Table1[[#This Row],[Sales]]</f>
        <v>0.40424874999999999</v>
      </c>
      <c r="Y616" t="s">
        <v>30</v>
      </c>
      <c r="Z616" t="s">
        <v>59</v>
      </c>
      <c r="AA616">
        <v>1</v>
      </c>
      <c r="AB616" t="s">
        <v>42</v>
      </c>
    </row>
    <row r="617" spans="1:28" x14ac:dyDescent="0.35">
      <c r="A617" t="s">
        <v>8108</v>
      </c>
      <c r="B617" s="1">
        <v>46079</v>
      </c>
      <c r="C617" s="1" t="str">
        <f>TEXT(Table1[[#This Row],[Order_Date]],"yyyy")</f>
        <v>2026</v>
      </c>
      <c r="D617" s="3">
        <f>MONTH(Table1[[#This Row],[Order_Date]])</f>
        <v>2</v>
      </c>
      <c r="E617" t="str">
        <f>TEXT(Table1[[#This Row],[Order_Date]],"mmm")</f>
        <v>Feb</v>
      </c>
      <c r="F617" s="1">
        <v>46081</v>
      </c>
      <c r="G617">
        <f>(Table1[[#This Row],[Ship_Date]]-Table1[[#This Row],[Order_Date]])</f>
        <v>2</v>
      </c>
      <c r="H617" t="s">
        <v>8109</v>
      </c>
      <c r="I617" t="s">
        <v>8110</v>
      </c>
      <c r="J617" t="s">
        <v>52</v>
      </c>
      <c r="K617">
        <v>34</v>
      </c>
      <c r="L617" t="str">
        <f>IF(Table1[[#This Row],[Age]]&lt;=20,"Teen",IF(Table1[[#This Row],[Age]]&gt;=21 &amp; Table1[[#This Row],[Age]]&lt;=50,"Adult","Senior"))</f>
        <v>Senior</v>
      </c>
      <c r="M617" t="s">
        <v>46</v>
      </c>
      <c r="N617" t="s">
        <v>46</v>
      </c>
      <c r="O617" t="s">
        <v>38</v>
      </c>
      <c r="P617" t="s">
        <v>39</v>
      </c>
      <c r="Q617" t="s">
        <v>40</v>
      </c>
      <c r="R617">
        <v>3</v>
      </c>
      <c r="S617">
        <v>2500</v>
      </c>
      <c r="T617">
        <v>15</v>
      </c>
      <c r="U617">
        <v>6375</v>
      </c>
      <c r="V617" t="str">
        <f>IF(Table1[[#This Row],[Sales]]&lt;=10000,"Low",IF(Table1[[#This Row],[Sales]]&gt;=10000 &amp; Table1[[#This Row],[Sales]]&lt;=25000,"Medium","High"))</f>
        <v>Low</v>
      </c>
      <c r="W617">
        <v>1061.76</v>
      </c>
      <c r="X617">
        <f>Table1[[#This Row],[Profit]]/Table1[[#This Row],[Sales]]</f>
        <v>0.16655058823529412</v>
      </c>
      <c r="Y617" t="s">
        <v>58</v>
      </c>
      <c r="Z617" t="s">
        <v>59</v>
      </c>
      <c r="AA617">
        <v>1</v>
      </c>
      <c r="AB617" t="s">
        <v>42</v>
      </c>
    </row>
    <row r="618" spans="1:28" x14ac:dyDescent="0.35">
      <c r="A618" t="s">
        <v>8145</v>
      </c>
      <c r="B618" s="1">
        <v>45692</v>
      </c>
      <c r="C618" s="1" t="str">
        <f>TEXT(Table1[[#This Row],[Order_Date]],"yyyy")</f>
        <v>2025</v>
      </c>
      <c r="D618" s="3">
        <f>MONTH(Table1[[#This Row],[Order_Date]])</f>
        <v>2</v>
      </c>
      <c r="E618" t="str">
        <f>TEXT(Table1[[#This Row],[Order_Date]],"mmm")</f>
        <v>Feb</v>
      </c>
      <c r="F618" s="1">
        <v>45693</v>
      </c>
      <c r="G618">
        <f>(Table1[[#This Row],[Ship_Date]]-Table1[[#This Row],[Order_Date]])</f>
        <v>1</v>
      </c>
      <c r="H618" t="s">
        <v>8146</v>
      </c>
      <c r="I618" t="s">
        <v>8147</v>
      </c>
      <c r="J618" t="s">
        <v>52</v>
      </c>
      <c r="K618">
        <v>63</v>
      </c>
      <c r="L618" t="str">
        <f>IF(Table1[[#This Row],[Age]]&lt;=20,"Teen",IF(Table1[[#This Row],[Age]]&gt;=21 &amp; Table1[[#This Row],[Age]]&lt;=50,"Adult","Senior"))</f>
        <v>Senior</v>
      </c>
      <c r="M618" t="s">
        <v>79</v>
      </c>
      <c r="N618" t="s">
        <v>80</v>
      </c>
      <c r="O618" t="s">
        <v>38</v>
      </c>
      <c r="P618" t="s">
        <v>74</v>
      </c>
      <c r="Q618" t="s">
        <v>196</v>
      </c>
      <c r="R618">
        <v>5</v>
      </c>
      <c r="S618">
        <v>25000</v>
      </c>
      <c r="T618">
        <v>15</v>
      </c>
      <c r="U618">
        <v>106250</v>
      </c>
      <c r="V618" t="str">
        <f>IF(Table1[[#This Row],[Sales]]&lt;=10000,"Low",IF(Table1[[#This Row],[Sales]]&gt;=10000 &amp; Table1[[#This Row],[Sales]]&lt;=25000,"Medium","High"))</f>
        <v>High</v>
      </c>
      <c r="W618">
        <v>34074.269999999997</v>
      </c>
      <c r="X618">
        <f>Table1[[#This Row],[Profit]]/Table1[[#This Row],[Sales]]</f>
        <v>0.32069901176470583</v>
      </c>
      <c r="Y618" t="s">
        <v>30</v>
      </c>
      <c r="Z618" t="s">
        <v>59</v>
      </c>
      <c r="AA618">
        <v>1</v>
      </c>
      <c r="AB618" t="s">
        <v>42</v>
      </c>
    </row>
    <row r="619" spans="1:28" x14ac:dyDescent="0.35">
      <c r="A619" t="s">
        <v>8188</v>
      </c>
      <c r="B619" s="1">
        <v>45699</v>
      </c>
      <c r="C619" s="1" t="str">
        <f>TEXT(Table1[[#This Row],[Order_Date]],"yyyy")</f>
        <v>2025</v>
      </c>
      <c r="D619" s="3">
        <f>MONTH(Table1[[#This Row],[Order_Date]])</f>
        <v>2</v>
      </c>
      <c r="E619" t="str">
        <f>TEXT(Table1[[#This Row],[Order_Date]],"mmm")</f>
        <v>Feb</v>
      </c>
      <c r="F619" s="1">
        <v>45702</v>
      </c>
      <c r="G619">
        <f>(Table1[[#This Row],[Ship_Date]]-Table1[[#This Row],[Order_Date]])</f>
        <v>3</v>
      </c>
      <c r="H619" t="s">
        <v>2333</v>
      </c>
      <c r="I619" t="s">
        <v>8189</v>
      </c>
      <c r="J619" t="s">
        <v>24</v>
      </c>
      <c r="K619">
        <v>43</v>
      </c>
      <c r="L619" t="str">
        <f>IF(Table1[[#This Row],[Age]]&lt;=20,"Teen",IF(Table1[[#This Row],[Age]]&gt;=21 &amp; Table1[[#This Row],[Age]]&lt;=50,"Adult","Senior"))</f>
        <v>Senior</v>
      </c>
      <c r="M619" t="s">
        <v>79</v>
      </c>
      <c r="N619" t="s">
        <v>80</v>
      </c>
      <c r="O619" t="s">
        <v>38</v>
      </c>
      <c r="P619" t="s">
        <v>74</v>
      </c>
      <c r="Q619" t="s">
        <v>196</v>
      </c>
      <c r="R619">
        <v>3</v>
      </c>
      <c r="S619">
        <v>25000</v>
      </c>
      <c r="T619">
        <v>0</v>
      </c>
      <c r="U619">
        <v>75000</v>
      </c>
      <c r="V619" t="str">
        <f>IF(Table1[[#This Row],[Sales]]&lt;=10000,"Low",IF(Table1[[#This Row],[Sales]]&gt;=10000 &amp; Table1[[#This Row],[Sales]]&lt;=25000,"Medium","High"))</f>
        <v>High</v>
      </c>
      <c r="W619">
        <v>7631.48</v>
      </c>
      <c r="X619">
        <f>Table1[[#This Row],[Profit]]/Table1[[#This Row],[Sales]]</f>
        <v>0.10175306666666666</v>
      </c>
      <c r="Y619" t="s">
        <v>30</v>
      </c>
      <c r="Z619" t="s">
        <v>31</v>
      </c>
      <c r="AA619">
        <v>3</v>
      </c>
      <c r="AB619" t="s">
        <v>42</v>
      </c>
    </row>
    <row r="620" spans="1:28" x14ac:dyDescent="0.35">
      <c r="A620" t="s">
        <v>8195</v>
      </c>
      <c r="B620" s="1">
        <v>46067</v>
      </c>
      <c r="C620" s="1" t="str">
        <f>TEXT(Table1[[#This Row],[Order_Date]],"yyyy")</f>
        <v>2026</v>
      </c>
      <c r="D620" s="3">
        <f>MONTH(Table1[[#This Row],[Order_Date]])</f>
        <v>2</v>
      </c>
      <c r="E620" t="str">
        <f>TEXT(Table1[[#This Row],[Order_Date]],"mmm")</f>
        <v>Feb</v>
      </c>
      <c r="F620" s="1">
        <v>46074</v>
      </c>
      <c r="G620">
        <f>(Table1[[#This Row],[Ship_Date]]-Table1[[#This Row],[Order_Date]])</f>
        <v>7</v>
      </c>
      <c r="H620" t="s">
        <v>8196</v>
      </c>
      <c r="I620" t="s">
        <v>8197</v>
      </c>
      <c r="J620" t="s">
        <v>24</v>
      </c>
      <c r="K620">
        <v>20</v>
      </c>
      <c r="L620" t="str">
        <f>IF(Table1[[#This Row],[Age]]&lt;=20,"Teen",IF(Table1[[#This Row],[Age]]&gt;=21 &amp; Table1[[#This Row],[Age]]&lt;=50,"Adult","Senior"))</f>
        <v>Teen</v>
      </c>
      <c r="M620" t="s">
        <v>79</v>
      </c>
      <c r="N620" t="s">
        <v>80</v>
      </c>
      <c r="O620" t="s">
        <v>38</v>
      </c>
      <c r="P620" t="s">
        <v>47</v>
      </c>
      <c r="Q620" t="s">
        <v>164</v>
      </c>
      <c r="R620">
        <v>5</v>
      </c>
      <c r="S620">
        <v>1800</v>
      </c>
      <c r="T620">
        <v>25</v>
      </c>
      <c r="U620">
        <v>6750</v>
      </c>
      <c r="V620" t="str">
        <f>IF(Table1[[#This Row],[Sales]]&lt;=10000,"Low",IF(Table1[[#This Row],[Sales]]&gt;=10000 &amp; Table1[[#This Row],[Sales]]&lt;=25000,"Medium","High"))</f>
        <v>Low</v>
      </c>
      <c r="W620">
        <v>2915.22</v>
      </c>
      <c r="X620">
        <f>Table1[[#This Row],[Profit]]/Table1[[#This Row],[Sales]]</f>
        <v>0.4318844444444444</v>
      </c>
      <c r="Y620" t="s">
        <v>58</v>
      </c>
      <c r="Z620" t="s">
        <v>31</v>
      </c>
      <c r="AA620">
        <v>2</v>
      </c>
      <c r="AB620" t="s">
        <v>42</v>
      </c>
    </row>
    <row r="621" spans="1:28" x14ac:dyDescent="0.35">
      <c r="A621" t="s">
        <v>8218</v>
      </c>
      <c r="B621" s="1">
        <v>45704</v>
      </c>
      <c r="C621" s="1" t="str">
        <f>TEXT(Table1[[#This Row],[Order_Date]],"yyyy")</f>
        <v>2025</v>
      </c>
      <c r="D621" s="3">
        <f>MONTH(Table1[[#This Row],[Order_Date]])</f>
        <v>2</v>
      </c>
      <c r="E621" t="str">
        <f>TEXT(Table1[[#This Row],[Order_Date]],"mmm")</f>
        <v>Feb</v>
      </c>
      <c r="F621" s="1">
        <v>45707</v>
      </c>
      <c r="G621">
        <f>(Table1[[#This Row],[Ship_Date]]-Table1[[#This Row],[Order_Date]])</f>
        <v>3</v>
      </c>
      <c r="H621" t="s">
        <v>8219</v>
      </c>
      <c r="I621" t="s">
        <v>8220</v>
      </c>
      <c r="J621" t="s">
        <v>24</v>
      </c>
      <c r="K621">
        <v>41</v>
      </c>
      <c r="L621" t="str">
        <f>IF(Table1[[#This Row],[Age]]&lt;=20,"Teen",IF(Table1[[#This Row],[Age]]&gt;=21 &amp; Table1[[#This Row],[Age]]&lt;=50,"Adult","Senior"))</f>
        <v>Senior</v>
      </c>
      <c r="M621" t="s">
        <v>91</v>
      </c>
      <c r="N621" t="s">
        <v>92</v>
      </c>
      <c r="O621" t="s">
        <v>55</v>
      </c>
      <c r="P621" t="s">
        <v>47</v>
      </c>
      <c r="Q621" t="s">
        <v>48</v>
      </c>
      <c r="R621">
        <v>2</v>
      </c>
      <c r="S621">
        <v>3500</v>
      </c>
      <c r="T621">
        <v>5</v>
      </c>
      <c r="U621">
        <v>6650</v>
      </c>
      <c r="V621" t="str">
        <f>IF(Table1[[#This Row],[Sales]]&lt;=10000,"Low",IF(Table1[[#This Row],[Sales]]&gt;=10000 &amp; Table1[[#This Row],[Sales]]&lt;=25000,"Medium","High"))</f>
        <v>Low</v>
      </c>
      <c r="W621">
        <v>1090.6300000000001</v>
      </c>
      <c r="X621">
        <f>Table1[[#This Row],[Profit]]/Table1[[#This Row],[Sales]]</f>
        <v>0.16400451127819551</v>
      </c>
      <c r="Y621" t="s">
        <v>58</v>
      </c>
      <c r="Z621" t="s">
        <v>59</v>
      </c>
      <c r="AA621">
        <v>2</v>
      </c>
      <c r="AB621" t="s">
        <v>42</v>
      </c>
    </row>
    <row r="622" spans="1:28" x14ac:dyDescent="0.35">
      <c r="A622" t="s">
        <v>8226</v>
      </c>
      <c r="B622" s="1">
        <v>46064</v>
      </c>
      <c r="C622" s="1" t="str">
        <f>TEXT(Table1[[#This Row],[Order_Date]],"yyyy")</f>
        <v>2026</v>
      </c>
      <c r="D622" s="3">
        <f>MONTH(Table1[[#This Row],[Order_Date]])</f>
        <v>2</v>
      </c>
      <c r="E622" t="str">
        <f>TEXT(Table1[[#This Row],[Order_Date]],"mmm")</f>
        <v>Feb</v>
      </c>
      <c r="F622" s="1">
        <v>46070</v>
      </c>
      <c r="G622">
        <f>(Table1[[#This Row],[Ship_Date]]-Table1[[#This Row],[Order_Date]])</f>
        <v>6</v>
      </c>
      <c r="H622" t="s">
        <v>8227</v>
      </c>
      <c r="I622" t="s">
        <v>8228</v>
      </c>
      <c r="J622" t="s">
        <v>52</v>
      </c>
      <c r="K622">
        <v>22</v>
      </c>
      <c r="L622" t="str">
        <f>IF(Table1[[#This Row],[Age]]&lt;=20,"Teen",IF(Table1[[#This Row],[Age]]&gt;=21 &amp; Table1[[#This Row],[Age]]&lt;=50,"Adult","Senior"))</f>
        <v>Senior</v>
      </c>
      <c r="M622" t="s">
        <v>79</v>
      </c>
      <c r="N622" t="s">
        <v>80</v>
      </c>
      <c r="O622" t="s">
        <v>38</v>
      </c>
      <c r="P622" t="s">
        <v>28</v>
      </c>
      <c r="Q622" t="s">
        <v>311</v>
      </c>
      <c r="R622">
        <v>3</v>
      </c>
      <c r="S622">
        <v>5000</v>
      </c>
      <c r="T622">
        <v>5</v>
      </c>
      <c r="U622">
        <v>14250</v>
      </c>
      <c r="V622" t="str">
        <f>IF(Table1[[#This Row],[Sales]]&lt;=10000,"Low",IF(Table1[[#This Row],[Sales]]&gt;=10000 &amp; Table1[[#This Row],[Sales]]&lt;=25000,"Medium","High"))</f>
        <v>High</v>
      </c>
      <c r="W622">
        <v>5229.18</v>
      </c>
      <c r="X622">
        <f>Table1[[#This Row],[Profit]]/Table1[[#This Row],[Sales]]</f>
        <v>0.36696000000000001</v>
      </c>
      <c r="Y622" t="s">
        <v>58</v>
      </c>
      <c r="Z622" t="s">
        <v>59</v>
      </c>
      <c r="AA622">
        <v>2</v>
      </c>
      <c r="AB622" t="s">
        <v>42</v>
      </c>
    </row>
    <row r="623" spans="1:28" x14ac:dyDescent="0.35">
      <c r="A623" t="s">
        <v>8233</v>
      </c>
      <c r="B623" s="1">
        <v>45703</v>
      </c>
      <c r="C623" s="1" t="str">
        <f>TEXT(Table1[[#This Row],[Order_Date]],"yyyy")</f>
        <v>2025</v>
      </c>
      <c r="D623" s="3">
        <f>MONTH(Table1[[#This Row],[Order_Date]])</f>
        <v>2</v>
      </c>
      <c r="E623" t="str">
        <f>TEXT(Table1[[#This Row],[Order_Date]],"mmm")</f>
        <v>Feb</v>
      </c>
      <c r="F623" s="1">
        <v>45707</v>
      </c>
      <c r="G623">
        <f>(Table1[[#This Row],[Ship_Date]]-Table1[[#This Row],[Order_Date]])</f>
        <v>4</v>
      </c>
      <c r="H623" t="s">
        <v>8234</v>
      </c>
      <c r="I623" t="s">
        <v>8235</v>
      </c>
      <c r="J623" t="s">
        <v>52</v>
      </c>
      <c r="K623">
        <v>31</v>
      </c>
      <c r="L623" t="str">
        <f>IF(Table1[[#This Row],[Age]]&lt;=20,"Teen",IF(Table1[[#This Row],[Age]]&gt;=21 &amp; Table1[[#This Row],[Age]]&lt;=50,"Adult","Senior"))</f>
        <v>Senior</v>
      </c>
      <c r="M623" t="s">
        <v>107</v>
      </c>
      <c r="N623" t="s">
        <v>108</v>
      </c>
      <c r="O623" t="s">
        <v>86</v>
      </c>
      <c r="P623" t="s">
        <v>74</v>
      </c>
      <c r="Q623" t="s">
        <v>75</v>
      </c>
      <c r="R623">
        <v>4</v>
      </c>
      <c r="S623">
        <v>2000</v>
      </c>
      <c r="T623">
        <v>5</v>
      </c>
      <c r="U623">
        <v>7600</v>
      </c>
      <c r="V623" t="str">
        <f>IF(Table1[[#This Row],[Sales]]&lt;=10000,"Low",IF(Table1[[#This Row],[Sales]]&gt;=10000 &amp; Table1[[#This Row],[Sales]]&lt;=25000,"Medium","High"))</f>
        <v>Low</v>
      </c>
      <c r="W623">
        <v>785.18</v>
      </c>
      <c r="X623">
        <f>Table1[[#This Row],[Profit]]/Table1[[#This Row],[Sales]]</f>
        <v>0.10331315789473683</v>
      </c>
      <c r="Y623" t="s">
        <v>58</v>
      </c>
      <c r="Z623" t="s">
        <v>41</v>
      </c>
      <c r="AA623">
        <v>1</v>
      </c>
      <c r="AB623" t="s">
        <v>42</v>
      </c>
    </row>
    <row r="624" spans="1:28" x14ac:dyDescent="0.35">
      <c r="A624" t="s">
        <v>8241</v>
      </c>
      <c r="B624" s="1">
        <v>46076</v>
      </c>
      <c r="C624" s="1" t="str">
        <f>TEXT(Table1[[#This Row],[Order_Date]],"yyyy")</f>
        <v>2026</v>
      </c>
      <c r="D624" s="3">
        <f>MONTH(Table1[[#This Row],[Order_Date]])</f>
        <v>2</v>
      </c>
      <c r="E624" t="str">
        <f>TEXT(Table1[[#This Row],[Order_Date]],"mmm")</f>
        <v>Feb</v>
      </c>
      <c r="F624" s="1">
        <v>46081</v>
      </c>
      <c r="G624">
        <f>(Table1[[#This Row],[Ship_Date]]-Table1[[#This Row],[Order_Date]])</f>
        <v>5</v>
      </c>
      <c r="H624" t="s">
        <v>8242</v>
      </c>
      <c r="I624" t="s">
        <v>8243</v>
      </c>
      <c r="J624" t="s">
        <v>52</v>
      </c>
      <c r="K624">
        <v>22</v>
      </c>
      <c r="L624" t="str">
        <f>IF(Table1[[#This Row],[Age]]&lt;=20,"Teen",IF(Table1[[#This Row],[Age]]&gt;=21 &amp; Table1[[#This Row],[Age]]&lt;=50,"Adult","Senior"))</f>
        <v>Senior</v>
      </c>
      <c r="M624" t="s">
        <v>53</v>
      </c>
      <c r="N624" t="s">
        <v>54</v>
      </c>
      <c r="O624" t="s">
        <v>55</v>
      </c>
      <c r="P624" t="s">
        <v>47</v>
      </c>
      <c r="Q624" t="s">
        <v>69</v>
      </c>
      <c r="R624">
        <v>2</v>
      </c>
      <c r="S624">
        <v>800</v>
      </c>
      <c r="T624">
        <v>15</v>
      </c>
      <c r="U624">
        <v>1360</v>
      </c>
      <c r="V624" t="str">
        <f>IF(Table1[[#This Row],[Sales]]&lt;=10000,"Low",IF(Table1[[#This Row],[Sales]]&gt;=10000 &amp; Table1[[#This Row],[Sales]]&lt;=25000,"Medium","High"))</f>
        <v>Low</v>
      </c>
      <c r="W624">
        <v>590.32000000000005</v>
      </c>
      <c r="X624">
        <f>Table1[[#This Row],[Profit]]/Table1[[#This Row],[Sales]]</f>
        <v>0.43405882352941177</v>
      </c>
      <c r="Y624" t="s">
        <v>30</v>
      </c>
      <c r="Z624" t="s">
        <v>31</v>
      </c>
      <c r="AA624">
        <v>5</v>
      </c>
      <c r="AB624" t="s">
        <v>42</v>
      </c>
    </row>
    <row r="625" spans="1:28" x14ac:dyDescent="0.35">
      <c r="A625" t="s">
        <v>8299</v>
      </c>
      <c r="B625" s="1">
        <v>45689</v>
      </c>
      <c r="C625" s="1" t="str">
        <f>TEXT(Table1[[#This Row],[Order_Date]],"yyyy")</f>
        <v>2025</v>
      </c>
      <c r="D625" s="3">
        <f>MONTH(Table1[[#This Row],[Order_Date]])</f>
        <v>2</v>
      </c>
      <c r="E625" t="str">
        <f>TEXT(Table1[[#This Row],[Order_Date]],"mmm")</f>
        <v>Feb</v>
      </c>
      <c r="F625" s="1">
        <v>45692</v>
      </c>
      <c r="G625">
        <f>(Table1[[#This Row],[Ship_Date]]-Table1[[#This Row],[Order_Date]])</f>
        <v>3</v>
      </c>
      <c r="H625" t="s">
        <v>8300</v>
      </c>
      <c r="I625" t="s">
        <v>8301</v>
      </c>
      <c r="J625" t="s">
        <v>24</v>
      </c>
      <c r="K625">
        <v>36</v>
      </c>
      <c r="L625" t="str">
        <f>IF(Table1[[#This Row],[Age]]&lt;=20,"Teen",IF(Table1[[#This Row],[Age]]&gt;=21 &amp; Table1[[#This Row],[Age]]&lt;=50,"Adult","Senior"))</f>
        <v>Senior</v>
      </c>
      <c r="M625" t="s">
        <v>79</v>
      </c>
      <c r="N625" t="s">
        <v>80</v>
      </c>
      <c r="O625" t="s">
        <v>38</v>
      </c>
      <c r="P625" t="s">
        <v>74</v>
      </c>
      <c r="Q625" t="s">
        <v>75</v>
      </c>
      <c r="R625">
        <v>2</v>
      </c>
      <c r="S625">
        <v>2000</v>
      </c>
      <c r="T625">
        <v>0</v>
      </c>
      <c r="U625">
        <v>4000</v>
      </c>
      <c r="V625" t="str">
        <f>IF(Table1[[#This Row],[Sales]]&lt;=10000,"Low",IF(Table1[[#This Row],[Sales]]&gt;=10000 &amp; Table1[[#This Row],[Sales]]&lt;=25000,"Medium","High"))</f>
        <v>Low</v>
      </c>
      <c r="W625">
        <v>499.27</v>
      </c>
      <c r="X625">
        <f>Table1[[#This Row],[Profit]]/Table1[[#This Row],[Sales]]</f>
        <v>0.1248175</v>
      </c>
      <c r="Y625" t="s">
        <v>58</v>
      </c>
      <c r="Z625" t="s">
        <v>59</v>
      </c>
      <c r="AA625">
        <v>2</v>
      </c>
      <c r="AB625" t="s">
        <v>32</v>
      </c>
    </row>
    <row r="626" spans="1:28" x14ac:dyDescent="0.35">
      <c r="A626" t="s">
        <v>8359</v>
      </c>
      <c r="B626" s="1">
        <v>45704</v>
      </c>
      <c r="C626" s="1" t="str">
        <f>TEXT(Table1[[#This Row],[Order_Date]],"yyyy")</f>
        <v>2025</v>
      </c>
      <c r="D626" s="3">
        <f>MONTH(Table1[[#This Row],[Order_Date]])</f>
        <v>2</v>
      </c>
      <c r="E626" t="str">
        <f>TEXT(Table1[[#This Row],[Order_Date]],"mmm")</f>
        <v>Feb</v>
      </c>
      <c r="F626" s="1">
        <v>45706</v>
      </c>
      <c r="G626">
        <f>(Table1[[#This Row],[Ship_Date]]-Table1[[#This Row],[Order_Date]])</f>
        <v>2</v>
      </c>
      <c r="H626" t="s">
        <v>8360</v>
      </c>
      <c r="I626" t="s">
        <v>8361</v>
      </c>
      <c r="J626" t="s">
        <v>24</v>
      </c>
      <c r="K626">
        <v>43</v>
      </c>
      <c r="L626" t="str">
        <f>IF(Table1[[#This Row],[Age]]&lt;=20,"Teen",IF(Table1[[#This Row],[Age]]&gt;=21 &amp; Table1[[#This Row],[Age]]&lt;=50,"Adult","Senior"))</f>
        <v>Senior</v>
      </c>
      <c r="M626" t="s">
        <v>63</v>
      </c>
      <c r="N626" t="s">
        <v>64</v>
      </c>
      <c r="O626" t="s">
        <v>55</v>
      </c>
      <c r="P626" t="s">
        <v>28</v>
      </c>
      <c r="Q626" t="s">
        <v>311</v>
      </c>
      <c r="R626">
        <v>7</v>
      </c>
      <c r="S626">
        <v>5000</v>
      </c>
      <c r="T626">
        <v>0</v>
      </c>
      <c r="U626">
        <v>35000</v>
      </c>
      <c r="V626" t="str">
        <f>IF(Table1[[#This Row],[Sales]]&lt;=10000,"Low",IF(Table1[[#This Row],[Sales]]&gt;=10000 &amp; Table1[[#This Row],[Sales]]&lt;=25000,"Medium","High"))</f>
        <v>High</v>
      </c>
      <c r="W626">
        <v>10094.549999999999</v>
      </c>
      <c r="X626">
        <f>Table1[[#This Row],[Profit]]/Table1[[#This Row],[Sales]]</f>
        <v>0.28841571428571428</v>
      </c>
      <c r="Y626" t="s">
        <v>58</v>
      </c>
      <c r="Z626" t="s">
        <v>59</v>
      </c>
      <c r="AA626">
        <v>3</v>
      </c>
      <c r="AB626" t="s">
        <v>42</v>
      </c>
    </row>
    <row r="627" spans="1:28" x14ac:dyDescent="0.35">
      <c r="A627" t="s">
        <v>8362</v>
      </c>
      <c r="B627" s="1">
        <v>45714</v>
      </c>
      <c r="C627" s="1" t="str">
        <f>TEXT(Table1[[#This Row],[Order_Date]],"yyyy")</f>
        <v>2025</v>
      </c>
      <c r="D627" s="3">
        <f>MONTH(Table1[[#This Row],[Order_Date]])</f>
        <v>2</v>
      </c>
      <c r="E627" t="str">
        <f>TEXT(Table1[[#This Row],[Order_Date]],"mmm")</f>
        <v>Feb</v>
      </c>
      <c r="F627" s="1">
        <v>45715</v>
      </c>
      <c r="G627">
        <f>(Table1[[#This Row],[Ship_Date]]-Table1[[#This Row],[Order_Date]])</f>
        <v>1</v>
      </c>
      <c r="H627" t="s">
        <v>1007</v>
      </c>
      <c r="I627" t="s">
        <v>8363</v>
      </c>
      <c r="J627" t="s">
        <v>52</v>
      </c>
      <c r="K627">
        <v>39</v>
      </c>
      <c r="L627" t="str">
        <f>IF(Table1[[#This Row],[Age]]&lt;=20,"Teen",IF(Table1[[#This Row],[Age]]&gt;=21 &amp; Table1[[#This Row],[Age]]&lt;=50,"Adult","Senior"))</f>
        <v>Senior</v>
      </c>
      <c r="M627" t="s">
        <v>63</v>
      </c>
      <c r="N627" t="s">
        <v>64</v>
      </c>
      <c r="O627" t="s">
        <v>55</v>
      </c>
      <c r="P627" t="s">
        <v>47</v>
      </c>
      <c r="Q627" t="s">
        <v>69</v>
      </c>
      <c r="R627">
        <v>2</v>
      </c>
      <c r="S627">
        <v>800</v>
      </c>
      <c r="T627">
        <v>5</v>
      </c>
      <c r="U627">
        <v>1520</v>
      </c>
      <c r="V627" t="str">
        <f>IF(Table1[[#This Row],[Sales]]&lt;=10000,"Low",IF(Table1[[#This Row],[Sales]]&gt;=10000 &amp; Table1[[#This Row],[Sales]]&lt;=25000,"Medium","High"))</f>
        <v>Low</v>
      </c>
      <c r="W627">
        <v>390.11</v>
      </c>
      <c r="X627">
        <f>Table1[[#This Row],[Profit]]/Table1[[#This Row],[Sales]]</f>
        <v>0.2566513157894737</v>
      </c>
      <c r="Y627" t="s">
        <v>93</v>
      </c>
      <c r="Z627" t="s">
        <v>31</v>
      </c>
      <c r="AA627">
        <v>2</v>
      </c>
      <c r="AB627" t="s">
        <v>42</v>
      </c>
    </row>
    <row r="628" spans="1:28" x14ac:dyDescent="0.35">
      <c r="A628" t="s">
        <v>8384</v>
      </c>
      <c r="B628" s="1">
        <v>46071</v>
      </c>
      <c r="C628" s="1" t="str">
        <f>TEXT(Table1[[#This Row],[Order_Date]],"yyyy")</f>
        <v>2026</v>
      </c>
      <c r="D628" s="3">
        <f>MONTH(Table1[[#This Row],[Order_Date]])</f>
        <v>2</v>
      </c>
      <c r="E628" t="str">
        <f>TEXT(Table1[[#This Row],[Order_Date]],"mmm")</f>
        <v>Feb</v>
      </c>
      <c r="F628" s="1">
        <v>46077</v>
      </c>
      <c r="G628">
        <f>(Table1[[#This Row],[Ship_Date]]-Table1[[#This Row],[Order_Date]])</f>
        <v>6</v>
      </c>
      <c r="H628" t="s">
        <v>8385</v>
      </c>
      <c r="I628" t="s">
        <v>8386</v>
      </c>
      <c r="J628" t="s">
        <v>52</v>
      </c>
      <c r="K628">
        <v>56</v>
      </c>
      <c r="L628" t="str">
        <f>IF(Table1[[#This Row],[Age]]&lt;=20,"Teen",IF(Table1[[#This Row],[Age]]&gt;=21 &amp; Table1[[#This Row],[Age]]&lt;=50,"Adult","Senior"))</f>
        <v>Senior</v>
      </c>
      <c r="M628" t="s">
        <v>63</v>
      </c>
      <c r="N628" t="s">
        <v>64</v>
      </c>
      <c r="O628" t="s">
        <v>55</v>
      </c>
      <c r="P628" t="s">
        <v>74</v>
      </c>
      <c r="Q628" t="s">
        <v>231</v>
      </c>
      <c r="R628">
        <v>3</v>
      </c>
      <c r="S628">
        <v>18000</v>
      </c>
      <c r="T628">
        <v>15</v>
      </c>
      <c r="U628">
        <v>45900</v>
      </c>
      <c r="V628" t="str">
        <f>IF(Table1[[#This Row],[Sales]]&lt;=10000,"Low",IF(Table1[[#This Row],[Sales]]&gt;=10000 &amp; Table1[[#This Row],[Sales]]&lt;=25000,"Medium","High"))</f>
        <v>High</v>
      </c>
      <c r="W628">
        <v>11913.86</v>
      </c>
      <c r="X628">
        <f>Table1[[#This Row],[Profit]]/Table1[[#This Row],[Sales]]</f>
        <v>0.25956122004357302</v>
      </c>
      <c r="Y628" t="s">
        <v>93</v>
      </c>
      <c r="Z628" t="s">
        <v>59</v>
      </c>
      <c r="AA628">
        <v>1</v>
      </c>
      <c r="AB628" t="s">
        <v>32</v>
      </c>
    </row>
    <row r="629" spans="1:28" x14ac:dyDescent="0.35">
      <c r="A629" t="s">
        <v>8476</v>
      </c>
      <c r="B629" s="1">
        <v>45710</v>
      </c>
      <c r="C629" s="1" t="str">
        <f>TEXT(Table1[[#This Row],[Order_Date]],"yyyy")</f>
        <v>2025</v>
      </c>
      <c r="D629" s="3">
        <f>MONTH(Table1[[#This Row],[Order_Date]])</f>
        <v>2</v>
      </c>
      <c r="E629" t="str">
        <f>TEXT(Table1[[#This Row],[Order_Date]],"mmm")</f>
        <v>Feb</v>
      </c>
      <c r="F629" s="1">
        <v>45711</v>
      </c>
      <c r="G629">
        <f>(Table1[[#This Row],[Ship_Date]]-Table1[[#This Row],[Order_Date]])</f>
        <v>1</v>
      </c>
      <c r="H629" t="s">
        <v>8477</v>
      </c>
      <c r="I629" t="s">
        <v>8478</v>
      </c>
      <c r="J629" t="s">
        <v>52</v>
      </c>
      <c r="K629">
        <v>48</v>
      </c>
      <c r="L629" t="str">
        <f>IF(Table1[[#This Row],[Age]]&lt;=20,"Teen",IF(Table1[[#This Row],[Age]]&gt;=21 &amp; Table1[[#This Row],[Age]]&lt;=50,"Adult","Senior"))</f>
        <v>Senior</v>
      </c>
      <c r="M629" t="s">
        <v>84</v>
      </c>
      <c r="N629" t="s">
        <v>85</v>
      </c>
      <c r="O629" t="s">
        <v>86</v>
      </c>
      <c r="P629" t="s">
        <v>47</v>
      </c>
      <c r="Q629" t="s">
        <v>185</v>
      </c>
      <c r="R629">
        <v>7</v>
      </c>
      <c r="S629">
        <v>4500</v>
      </c>
      <c r="T629">
        <v>5</v>
      </c>
      <c r="U629">
        <v>29925</v>
      </c>
      <c r="V629" t="str">
        <f>IF(Table1[[#This Row],[Sales]]&lt;=10000,"Low",IF(Table1[[#This Row],[Sales]]&gt;=10000 &amp; Table1[[#This Row],[Sales]]&lt;=25000,"Medium","High"))</f>
        <v>High</v>
      </c>
      <c r="W629">
        <v>7347.94</v>
      </c>
      <c r="X629">
        <f>Table1[[#This Row],[Profit]]/Table1[[#This Row],[Sales]]</f>
        <v>0.24554519632414368</v>
      </c>
      <c r="Y629" t="s">
        <v>93</v>
      </c>
      <c r="Z629" t="s">
        <v>59</v>
      </c>
      <c r="AA629">
        <v>2</v>
      </c>
      <c r="AB629" t="s">
        <v>42</v>
      </c>
    </row>
    <row r="630" spans="1:28" x14ac:dyDescent="0.35">
      <c r="A630" t="s">
        <v>8596</v>
      </c>
      <c r="B630" s="1">
        <v>45713</v>
      </c>
      <c r="C630" s="1" t="str">
        <f>TEXT(Table1[[#This Row],[Order_Date]],"yyyy")</f>
        <v>2025</v>
      </c>
      <c r="D630" s="3">
        <f>MONTH(Table1[[#This Row],[Order_Date]])</f>
        <v>2</v>
      </c>
      <c r="E630" t="str">
        <f>TEXT(Table1[[#This Row],[Order_Date]],"mmm")</f>
        <v>Feb</v>
      </c>
      <c r="F630" s="1">
        <v>45717</v>
      </c>
      <c r="G630">
        <f>(Table1[[#This Row],[Ship_Date]]-Table1[[#This Row],[Order_Date]])</f>
        <v>4</v>
      </c>
      <c r="H630" t="s">
        <v>8597</v>
      </c>
      <c r="I630" t="s">
        <v>8598</v>
      </c>
      <c r="J630" t="s">
        <v>24</v>
      </c>
      <c r="K630">
        <v>20</v>
      </c>
      <c r="L630" t="str">
        <f>IF(Table1[[#This Row],[Age]]&lt;=20,"Teen",IF(Table1[[#This Row],[Age]]&gt;=21 &amp; Table1[[#This Row],[Age]]&lt;=50,"Adult","Senior"))</f>
        <v>Teen</v>
      </c>
      <c r="M630" t="s">
        <v>101</v>
      </c>
      <c r="N630" t="s">
        <v>102</v>
      </c>
      <c r="O630" t="s">
        <v>27</v>
      </c>
      <c r="P630" t="s">
        <v>74</v>
      </c>
      <c r="Q630" t="s">
        <v>75</v>
      </c>
      <c r="R630">
        <v>7</v>
      </c>
      <c r="S630">
        <v>2000</v>
      </c>
      <c r="T630">
        <v>0</v>
      </c>
      <c r="U630">
        <v>14000</v>
      </c>
      <c r="V630" t="str">
        <f>IF(Table1[[#This Row],[Sales]]&lt;=10000,"Low",IF(Table1[[#This Row],[Sales]]&gt;=10000 &amp; Table1[[#This Row],[Sales]]&lt;=25000,"Medium","High"))</f>
        <v>High</v>
      </c>
      <c r="W630">
        <v>3620.45</v>
      </c>
      <c r="X630">
        <f>Table1[[#This Row],[Profit]]/Table1[[#This Row],[Sales]]</f>
        <v>0.25860357142857143</v>
      </c>
      <c r="Y630" t="s">
        <v>30</v>
      </c>
      <c r="Z630" t="s">
        <v>31</v>
      </c>
      <c r="AA630">
        <v>4</v>
      </c>
      <c r="AB630" t="s">
        <v>42</v>
      </c>
    </row>
    <row r="631" spans="1:28" x14ac:dyDescent="0.35">
      <c r="A631" t="s">
        <v>8602</v>
      </c>
      <c r="B631" s="1">
        <v>46081</v>
      </c>
      <c r="C631" s="1" t="str">
        <f>TEXT(Table1[[#This Row],[Order_Date]],"yyyy")</f>
        <v>2026</v>
      </c>
      <c r="D631" s="3">
        <f>MONTH(Table1[[#This Row],[Order_Date]])</f>
        <v>2</v>
      </c>
      <c r="E631" t="str">
        <f>TEXT(Table1[[#This Row],[Order_Date]],"mmm")</f>
        <v>Feb</v>
      </c>
      <c r="F631" s="1">
        <v>46082</v>
      </c>
      <c r="G631">
        <f>(Table1[[#This Row],[Ship_Date]]-Table1[[#This Row],[Order_Date]])</f>
        <v>1</v>
      </c>
      <c r="H631" t="s">
        <v>3674</v>
      </c>
      <c r="I631" t="s">
        <v>8603</v>
      </c>
      <c r="J631" t="s">
        <v>52</v>
      </c>
      <c r="K631">
        <v>23</v>
      </c>
      <c r="L631" t="str">
        <f>IF(Table1[[#This Row],[Age]]&lt;=20,"Teen",IF(Table1[[#This Row],[Age]]&gt;=21 &amp; Table1[[#This Row],[Age]]&lt;=50,"Adult","Senior"))</f>
        <v>Senior</v>
      </c>
      <c r="M631" t="s">
        <v>36</v>
      </c>
      <c r="N631" t="s">
        <v>37</v>
      </c>
      <c r="O631" t="s">
        <v>38</v>
      </c>
      <c r="P631" t="s">
        <v>56</v>
      </c>
      <c r="Q631" t="s">
        <v>57</v>
      </c>
      <c r="R631">
        <v>6</v>
      </c>
      <c r="S631">
        <v>60</v>
      </c>
      <c r="T631">
        <v>15</v>
      </c>
      <c r="U631">
        <v>306</v>
      </c>
      <c r="V631" t="str">
        <f>IF(Table1[[#This Row],[Sales]]&lt;=10000,"Low",IF(Table1[[#This Row],[Sales]]&gt;=10000 &amp; Table1[[#This Row],[Sales]]&lt;=25000,"Medium","High"))</f>
        <v>Low</v>
      </c>
      <c r="W631">
        <v>52.02</v>
      </c>
      <c r="X631">
        <f>Table1[[#This Row],[Profit]]/Table1[[#This Row],[Sales]]</f>
        <v>0.17</v>
      </c>
      <c r="Y631" t="s">
        <v>30</v>
      </c>
      <c r="Z631" t="s">
        <v>31</v>
      </c>
      <c r="AA631">
        <v>2</v>
      </c>
      <c r="AB631" t="s">
        <v>42</v>
      </c>
    </row>
    <row r="632" spans="1:28" x14ac:dyDescent="0.35">
      <c r="A632" t="s">
        <v>8610</v>
      </c>
      <c r="B632" s="1">
        <v>46069</v>
      </c>
      <c r="C632" s="1" t="str">
        <f>TEXT(Table1[[#This Row],[Order_Date]],"yyyy")</f>
        <v>2026</v>
      </c>
      <c r="D632" s="3">
        <f>MONTH(Table1[[#This Row],[Order_Date]])</f>
        <v>2</v>
      </c>
      <c r="E632" t="str">
        <f>TEXT(Table1[[#This Row],[Order_Date]],"mmm")</f>
        <v>Feb</v>
      </c>
      <c r="F632" s="1">
        <v>46076</v>
      </c>
      <c r="G632">
        <f>(Table1[[#This Row],[Ship_Date]]-Table1[[#This Row],[Order_Date]])</f>
        <v>7</v>
      </c>
      <c r="H632" t="s">
        <v>8611</v>
      </c>
      <c r="I632" t="s">
        <v>8612</v>
      </c>
      <c r="J632" t="s">
        <v>24</v>
      </c>
      <c r="K632">
        <v>61</v>
      </c>
      <c r="L632" t="str">
        <f>IF(Table1[[#This Row],[Age]]&lt;=20,"Teen",IF(Table1[[#This Row],[Age]]&gt;=21 &amp; Table1[[#This Row],[Age]]&lt;=50,"Adult","Senior"))</f>
        <v>Senior</v>
      </c>
      <c r="M632" t="s">
        <v>84</v>
      </c>
      <c r="N632" t="s">
        <v>85</v>
      </c>
      <c r="O632" t="s">
        <v>86</v>
      </c>
      <c r="P632" t="s">
        <v>28</v>
      </c>
      <c r="Q632" t="s">
        <v>192</v>
      </c>
      <c r="R632">
        <v>2</v>
      </c>
      <c r="S632">
        <v>7000</v>
      </c>
      <c r="T632">
        <v>15</v>
      </c>
      <c r="U632">
        <v>11900</v>
      </c>
      <c r="V632" t="str">
        <f>IF(Table1[[#This Row],[Sales]]&lt;=10000,"Low",IF(Table1[[#This Row],[Sales]]&gt;=10000 &amp; Table1[[#This Row],[Sales]]&lt;=25000,"Medium","High"))</f>
        <v>High</v>
      </c>
      <c r="W632">
        <v>4459.2700000000004</v>
      </c>
      <c r="X632">
        <f>Table1[[#This Row],[Profit]]/Table1[[#This Row],[Sales]]</f>
        <v>0.37472857142857147</v>
      </c>
      <c r="Y632" t="s">
        <v>93</v>
      </c>
      <c r="Z632" t="s">
        <v>31</v>
      </c>
      <c r="AA632">
        <v>5</v>
      </c>
      <c r="AB632" t="s">
        <v>42</v>
      </c>
    </row>
    <row r="633" spans="1:28" x14ac:dyDescent="0.35">
      <c r="A633" t="s">
        <v>8651</v>
      </c>
      <c r="B633" s="1">
        <v>45689</v>
      </c>
      <c r="C633" s="1" t="str">
        <f>TEXT(Table1[[#This Row],[Order_Date]],"yyyy")</f>
        <v>2025</v>
      </c>
      <c r="D633" s="3">
        <f>MONTH(Table1[[#This Row],[Order_Date]])</f>
        <v>2</v>
      </c>
      <c r="E633" t="str">
        <f>TEXT(Table1[[#This Row],[Order_Date]],"mmm")</f>
        <v>Feb</v>
      </c>
      <c r="F633" s="1">
        <v>45693</v>
      </c>
      <c r="G633">
        <f>(Table1[[#This Row],[Ship_Date]]-Table1[[#This Row],[Order_Date]])</f>
        <v>4</v>
      </c>
      <c r="H633" t="s">
        <v>8652</v>
      </c>
      <c r="I633" t="s">
        <v>8653</v>
      </c>
      <c r="J633" t="s">
        <v>24</v>
      </c>
      <c r="K633">
        <v>59</v>
      </c>
      <c r="L633" t="str">
        <f>IF(Table1[[#This Row],[Age]]&lt;=20,"Teen",IF(Table1[[#This Row],[Age]]&gt;=21 &amp; Table1[[#This Row],[Age]]&lt;=50,"Adult","Senior"))</f>
        <v>Senior</v>
      </c>
      <c r="M633" t="s">
        <v>116</v>
      </c>
      <c r="N633" t="s">
        <v>117</v>
      </c>
      <c r="O633" t="s">
        <v>86</v>
      </c>
      <c r="P633" t="s">
        <v>47</v>
      </c>
      <c r="Q633" t="s">
        <v>69</v>
      </c>
      <c r="R633">
        <v>6</v>
      </c>
      <c r="S633">
        <v>800</v>
      </c>
      <c r="T633">
        <v>5</v>
      </c>
      <c r="U633">
        <v>4560</v>
      </c>
      <c r="V633" t="str">
        <f>IF(Table1[[#This Row],[Sales]]&lt;=10000,"Low",IF(Table1[[#This Row],[Sales]]&gt;=10000 &amp; Table1[[#This Row],[Sales]]&lt;=25000,"Medium","High"))</f>
        <v>Low</v>
      </c>
      <c r="W633">
        <v>1928.14</v>
      </c>
      <c r="X633">
        <f>Table1[[#This Row],[Profit]]/Table1[[#This Row],[Sales]]</f>
        <v>0.42283771929824565</v>
      </c>
      <c r="Y633" t="s">
        <v>93</v>
      </c>
      <c r="Z633" t="s">
        <v>31</v>
      </c>
      <c r="AA633">
        <v>5</v>
      </c>
      <c r="AB633" t="s">
        <v>42</v>
      </c>
    </row>
    <row r="634" spans="1:28" x14ac:dyDescent="0.35">
      <c r="A634" t="s">
        <v>8670</v>
      </c>
      <c r="B634" s="1">
        <v>46072</v>
      </c>
      <c r="C634" s="1" t="str">
        <f>TEXT(Table1[[#This Row],[Order_Date]],"yyyy")</f>
        <v>2026</v>
      </c>
      <c r="D634" s="3">
        <f>MONTH(Table1[[#This Row],[Order_Date]])</f>
        <v>2</v>
      </c>
      <c r="E634" t="str">
        <f>TEXT(Table1[[#This Row],[Order_Date]],"mmm")</f>
        <v>Feb</v>
      </c>
      <c r="F634" s="1">
        <v>46076</v>
      </c>
      <c r="G634">
        <f>(Table1[[#This Row],[Ship_Date]]-Table1[[#This Row],[Order_Date]])</f>
        <v>4</v>
      </c>
      <c r="H634" t="s">
        <v>8671</v>
      </c>
      <c r="I634" t="s">
        <v>8672</v>
      </c>
      <c r="J634" t="s">
        <v>52</v>
      </c>
      <c r="K634">
        <v>22</v>
      </c>
      <c r="L634" t="str">
        <f>IF(Table1[[#This Row],[Age]]&lt;=20,"Teen",IF(Table1[[#This Row],[Age]]&gt;=21 &amp; Table1[[#This Row],[Age]]&lt;=50,"Adult","Senior"))</f>
        <v>Senior</v>
      </c>
      <c r="M634" t="s">
        <v>53</v>
      </c>
      <c r="N634" t="s">
        <v>54</v>
      </c>
      <c r="O634" t="s">
        <v>55</v>
      </c>
      <c r="P634" t="s">
        <v>74</v>
      </c>
      <c r="Q634" t="s">
        <v>109</v>
      </c>
      <c r="R634">
        <v>1</v>
      </c>
      <c r="S634">
        <v>40000</v>
      </c>
      <c r="T634">
        <v>25</v>
      </c>
      <c r="U634">
        <v>30000</v>
      </c>
      <c r="V634" t="str">
        <f>IF(Table1[[#This Row],[Sales]]&lt;=10000,"Low",IF(Table1[[#This Row],[Sales]]&gt;=10000 &amp; Table1[[#This Row],[Sales]]&lt;=25000,"Medium","High"))</f>
        <v>High</v>
      </c>
      <c r="W634">
        <v>9374.7900000000009</v>
      </c>
      <c r="X634">
        <f>Table1[[#This Row],[Profit]]/Table1[[#This Row],[Sales]]</f>
        <v>0.31249300000000002</v>
      </c>
      <c r="Y634" t="s">
        <v>30</v>
      </c>
      <c r="Z634" t="s">
        <v>41</v>
      </c>
      <c r="AA634">
        <v>5</v>
      </c>
      <c r="AB634" t="s">
        <v>42</v>
      </c>
    </row>
    <row r="635" spans="1:28" x14ac:dyDescent="0.35">
      <c r="A635" t="s">
        <v>8765</v>
      </c>
      <c r="B635" s="1">
        <v>45697</v>
      </c>
      <c r="C635" s="1" t="str">
        <f>TEXT(Table1[[#This Row],[Order_Date]],"yyyy")</f>
        <v>2025</v>
      </c>
      <c r="D635" s="3">
        <f>MONTH(Table1[[#This Row],[Order_Date]])</f>
        <v>2</v>
      </c>
      <c r="E635" t="str">
        <f>TEXT(Table1[[#This Row],[Order_Date]],"mmm")</f>
        <v>Feb</v>
      </c>
      <c r="F635" s="1">
        <v>45701</v>
      </c>
      <c r="G635">
        <f>(Table1[[#This Row],[Ship_Date]]-Table1[[#This Row],[Order_Date]])</f>
        <v>4</v>
      </c>
      <c r="H635" t="s">
        <v>6552</v>
      </c>
      <c r="I635" t="s">
        <v>8766</v>
      </c>
      <c r="J635" t="s">
        <v>52</v>
      </c>
      <c r="K635">
        <v>34</v>
      </c>
      <c r="L635" t="str">
        <f>IF(Table1[[#This Row],[Age]]&lt;=20,"Teen",IF(Table1[[#This Row],[Age]]&gt;=21 &amp; Table1[[#This Row],[Age]]&lt;=50,"Adult","Senior"))</f>
        <v>Senior</v>
      </c>
      <c r="M635" t="s">
        <v>36</v>
      </c>
      <c r="N635" t="s">
        <v>37</v>
      </c>
      <c r="O635" t="s">
        <v>38</v>
      </c>
      <c r="P635" t="s">
        <v>47</v>
      </c>
      <c r="Q635" t="s">
        <v>164</v>
      </c>
      <c r="R635">
        <v>6</v>
      </c>
      <c r="S635">
        <v>1800</v>
      </c>
      <c r="T635">
        <v>0</v>
      </c>
      <c r="U635">
        <v>10800</v>
      </c>
      <c r="V635" t="str">
        <f>IF(Table1[[#This Row],[Sales]]&lt;=10000,"Low",IF(Table1[[#This Row],[Sales]]&gt;=10000 &amp; Table1[[#This Row],[Sales]]&lt;=25000,"Medium","High"))</f>
        <v>High</v>
      </c>
      <c r="W635">
        <v>4215.6499999999996</v>
      </c>
      <c r="X635">
        <f>Table1[[#This Row],[Profit]]/Table1[[#This Row],[Sales]]</f>
        <v>0.39033796296296291</v>
      </c>
      <c r="Y635" t="s">
        <v>58</v>
      </c>
      <c r="Z635" t="s">
        <v>41</v>
      </c>
      <c r="AA635">
        <v>3</v>
      </c>
      <c r="AB635" t="s">
        <v>42</v>
      </c>
    </row>
    <row r="636" spans="1:28" x14ac:dyDescent="0.35">
      <c r="A636" t="s">
        <v>8769</v>
      </c>
      <c r="B636" s="1">
        <v>45690</v>
      </c>
      <c r="C636" s="1" t="str">
        <f>TEXT(Table1[[#This Row],[Order_Date]],"yyyy")</f>
        <v>2025</v>
      </c>
      <c r="D636" s="3">
        <f>MONTH(Table1[[#This Row],[Order_Date]])</f>
        <v>2</v>
      </c>
      <c r="E636" t="str">
        <f>TEXT(Table1[[#This Row],[Order_Date]],"mmm")</f>
        <v>Feb</v>
      </c>
      <c r="F636" s="1">
        <v>45692</v>
      </c>
      <c r="G636">
        <f>(Table1[[#This Row],[Ship_Date]]-Table1[[#This Row],[Order_Date]])</f>
        <v>2</v>
      </c>
      <c r="H636" t="s">
        <v>8770</v>
      </c>
      <c r="I636" t="s">
        <v>8771</v>
      </c>
      <c r="J636" t="s">
        <v>52</v>
      </c>
      <c r="K636">
        <v>38</v>
      </c>
      <c r="L636" t="str">
        <f>IF(Table1[[#This Row],[Age]]&lt;=20,"Teen",IF(Table1[[#This Row],[Age]]&gt;=21 &amp; Table1[[#This Row],[Age]]&lt;=50,"Adult","Senior"))</f>
        <v>Senior</v>
      </c>
      <c r="M636" t="s">
        <v>84</v>
      </c>
      <c r="N636" t="s">
        <v>85</v>
      </c>
      <c r="O636" t="s">
        <v>86</v>
      </c>
      <c r="P636" t="s">
        <v>28</v>
      </c>
      <c r="Q636" t="s">
        <v>103</v>
      </c>
      <c r="R636">
        <v>7</v>
      </c>
      <c r="S636">
        <v>25000</v>
      </c>
      <c r="T636">
        <v>15</v>
      </c>
      <c r="U636">
        <v>148750</v>
      </c>
      <c r="V636" t="str">
        <f>IF(Table1[[#This Row],[Sales]]&lt;=10000,"Low",IF(Table1[[#This Row],[Sales]]&gt;=10000 &amp; Table1[[#This Row],[Sales]]&lt;=25000,"Medium","High"))</f>
        <v>High</v>
      </c>
      <c r="W636">
        <v>53672.22</v>
      </c>
      <c r="X636">
        <f>Table1[[#This Row],[Profit]]/Table1[[#This Row],[Sales]]</f>
        <v>0.36082164705882352</v>
      </c>
      <c r="Y636" t="s">
        <v>58</v>
      </c>
      <c r="Z636" t="s">
        <v>41</v>
      </c>
      <c r="AA636">
        <v>5</v>
      </c>
      <c r="AB636" t="s">
        <v>42</v>
      </c>
    </row>
    <row r="637" spans="1:28" x14ac:dyDescent="0.35">
      <c r="A637" t="s">
        <v>8818</v>
      </c>
      <c r="B637" s="1">
        <v>46074</v>
      </c>
      <c r="C637" s="1" t="str">
        <f>TEXT(Table1[[#This Row],[Order_Date]],"yyyy")</f>
        <v>2026</v>
      </c>
      <c r="D637" s="3">
        <f>MONTH(Table1[[#This Row],[Order_Date]])</f>
        <v>2</v>
      </c>
      <c r="E637" t="str">
        <f>TEXT(Table1[[#This Row],[Order_Date]],"mmm")</f>
        <v>Feb</v>
      </c>
      <c r="F637" s="1">
        <v>46077</v>
      </c>
      <c r="G637">
        <f>(Table1[[#This Row],[Ship_Date]]-Table1[[#This Row],[Order_Date]])</f>
        <v>3</v>
      </c>
      <c r="H637" t="s">
        <v>8819</v>
      </c>
      <c r="I637" t="s">
        <v>6016</v>
      </c>
      <c r="J637" t="s">
        <v>52</v>
      </c>
      <c r="K637">
        <v>34</v>
      </c>
      <c r="L637" t="str">
        <f>IF(Table1[[#This Row],[Age]]&lt;=20,"Teen",IF(Table1[[#This Row],[Age]]&gt;=21 &amp; Table1[[#This Row],[Age]]&lt;=50,"Adult","Senior"))</f>
        <v>Senior</v>
      </c>
      <c r="M637" t="s">
        <v>101</v>
      </c>
      <c r="N637" t="s">
        <v>102</v>
      </c>
      <c r="O637" t="s">
        <v>27</v>
      </c>
      <c r="P637" t="s">
        <v>28</v>
      </c>
      <c r="Q637" t="s">
        <v>29</v>
      </c>
      <c r="R637">
        <v>1</v>
      </c>
      <c r="S637">
        <v>15000</v>
      </c>
      <c r="T637">
        <v>0</v>
      </c>
      <c r="U637">
        <v>15000</v>
      </c>
      <c r="V637" t="str">
        <f>IF(Table1[[#This Row],[Sales]]&lt;=10000,"Low",IF(Table1[[#This Row],[Sales]]&gt;=10000 &amp; Table1[[#This Row],[Sales]]&lt;=25000,"Medium","High"))</f>
        <v>High</v>
      </c>
      <c r="W637">
        <v>5396.41</v>
      </c>
      <c r="X637">
        <f>Table1[[#This Row],[Profit]]/Table1[[#This Row],[Sales]]</f>
        <v>0.35976066666666667</v>
      </c>
      <c r="Y637" t="s">
        <v>93</v>
      </c>
      <c r="Z637" t="s">
        <v>41</v>
      </c>
      <c r="AA637">
        <v>3</v>
      </c>
      <c r="AB637" t="s">
        <v>42</v>
      </c>
    </row>
    <row r="638" spans="1:28" x14ac:dyDescent="0.35">
      <c r="A638" t="s">
        <v>8854</v>
      </c>
      <c r="B638" s="1">
        <v>46071</v>
      </c>
      <c r="C638" s="1" t="str">
        <f>TEXT(Table1[[#This Row],[Order_Date]],"yyyy")</f>
        <v>2026</v>
      </c>
      <c r="D638" s="3">
        <f>MONTH(Table1[[#This Row],[Order_Date]])</f>
        <v>2</v>
      </c>
      <c r="E638" t="str">
        <f>TEXT(Table1[[#This Row],[Order_Date]],"mmm")</f>
        <v>Feb</v>
      </c>
      <c r="F638" s="1">
        <v>46072</v>
      </c>
      <c r="G638">
        <f>(Table1[[#This Row],[Ship_Date]]-Table1[[#This Row],[Order_Date]])</f>
        <v>1</v>
      </c>
      <c r="H638" t="s">
        <v>1874</v>
      </c>
      <c r="I638" t="s">
        <v>8855</v>
      </c>
      <c r="J638" t="s">
        <v>52</v>
      </c>
      <c r="K638">
        <v>31</v>
      </c>
      <c r="L638" t="str">
        <f>IF(Table1[[#This Row],[Age]]&lt;=20,"Teen",IF(Table1[[#This Row],[Age]]&gt;=21 &amp; Table1[[#This Row],[Age]]&lt;=50,"Adult","Senior"))</f>
        <v>Senior</v>
      </c>
      <c r="M638" t="s">
        <v>107</v>
      </c>
      <c r="N638" t="s">
        <v>108</v>
      </c>
      <c r="O638" t="s">
        <v>86</v>
      </c>
      <c r="P638" t="s">
        <v>39</v>
      </c>
      <c r="Q638" t="s">
        <v>40</v>
      </c>
      <c r="R638">
        <v>7</v>
      </c>
      <c r="S638">
        <v>2500</v>
      </c>
      <c r="T638">
        <v>5</v>
      </c>
      <c r="U638">
        <v>16625</v>
      </c>
      <c r="V638" t="str">
        <f>IF(Table1[[#This Row],[Sales]]&lt;=10000,"Low",IF(Table1[[#This Row],[Sales]]&gt;=10000 &amp; Table1[[#This Row],[Sales]]&lt;=25000,"Medium","High"))</f>
        <v>High</v>
      </c>
      <c r="W638">
        <v>4765.6899999999996</v>
      </c>
      <c r="X638">
        <f>Table1[[#This Row],[Profit]]/Table1[[#This Row],[Sales]]</f>
        <v>0.28665804511278192</v>
      </c>
      <c r="Y638" t="s">
        <v>30</v>
      </c>
      <c r="Z638" t="s">
        <v>41</v>
      </c>
      <c r="AA638">
        <v>1</v>
      </c>
      <c r="AB638" t="s">
        <v>42</v>
      </c>
    </row>
    <row r="639" spans="1:28" x14ac:dyDescent="0.35">
      <c r="A639" t="s">
        <v>8901</v>
      </c>
      <c r="B639" s="1">
        <v>46064</v>
      </c>
      <c r="C639" s="1" t="str">
        <f>TEXT(Table1[[#This Row],[Order_Date]],"yyyy")</f>
        <v>2026</v>
      </c>
      <c r="D639" s="3">
        <f>MONTH(Table1[[#This Row],[Order_Date]])</f>
        <v>2</v>
      </c>
      <c r="E639" t="str">
        <f>TEXT(Table1[[#This Row],[Order_Date]],"mmm")</f>
        <v>Feb</v>
      </c>
      <c r="F639" s="1">
        <v>46070</v>
      </c>
      <c r="G639">
        <f>(Table1[[#This Row],[Ship_Date]]-Table1[[#This Row],[Order_Date]])</f>
        <v>6</v>
      </c>
      <c r="H639" t="s">
        <v>3944</v>
      </c>
      <c r="I639" t="s">
        <v>8902</v>
      </c>
      <c r="J639" t="s">
        <v>24</v>
      </c>
      <c r="K639">
        <v>65</v>
      </c>
      <c r="L639" t="str">
        <f>IF(Table1[[#This Row],[Age]]&lt;=20,"Teen",IF(Table1[[#This Row],[Age]]&gt;=21 &amp; Table1[[#This Row],[Age]]&lt;=50,"Adult","Senior"))</f>
        <v>Senior</v>
      </c>
      <c r="M639" t="s">
        <v>116</v>
      </c>
      <c r="N639" t="s">
        <v>117</v>
      </c>
      <c r="O639" t="s">
        <v>86</v>
      </c>
      <c r="P639" t="s">
        <v>39</v>
      </c>
      <c r="Q639" t="s">
        <v>40</v>
      </c>
      <c r="R639">
        <v>6</v>
      </c>
      <c r="S639">
        <v>2500</v>
      </c>
      <c r="T639">
        <v>20</v>
      </c>
      <c r="U639">
        <v>12000</v>
      </c>
      <c r="V639" t="str">
        <f>IF(Table1[[#This Row],[Sales]]&lt;=10000,"Low",IF(Table1[[#This Row],[Sales]]&gt;=10000 &amp; Table1[[#This Row],[Sales]]&lt;=25000,"Medium","High"))</f>
        <v>High</v>
      </c>
      <c r="W639">
        <v>3943.95</v>
      </c>
      <c r="X639">
        <f>Table1[[#This Row],[Profit]]/Table1[[#This Row],[Sales]]</f>
        <v>0.32866249999999997</v>
      </c>
      <c r="Y639" t="s">
        <v>58</v>
      </c>
      <c r="Z639" t="s">
        <v>31</v>
      </c>
      <c r="AA639">
        <v>4</v>
      </c>
      <c r="AB639" t="s">
        <v>42</v>
      </c>
    </row>
    <row r="640" spans="1:28" x14ac:dyDescent="0.35">
      <c r="A640" t="s">
        <v>8922</v>
      </c>
      <c r="B640" s="1">
        <v>46075</v>
      </c>
      <c r="C640" s="1" t="str">
        <f>TEXT(Table1[[#This Row],[Order_Date]],"yyyy")</f>
        <v>2026</v>
      </c>
      <c r="D640" s="3">
        <f>MONTH(Table1[[#This Row],[Order_Date]])</f>
        <v>2</v>
      </c>
      <c r="E640" t="str">
        <f>TEXT(Table1[[#This Row],[Order_Date]],"mmm")</f>
        <v>Feb</v>
      </c>
      <c r="F640" s="1">
        <v>46078</v>
      </c>
      <c r="G640">
        <f>(Table1[[#This Row],[Ship_Date]]-Table1[[#This Row],[Order_Date]])</f>
        <v>3</v>
      </c>
      <c r="H640" t="s">
        <v>8923</v>
      </c>
      <c r="I640" t="s">
        <v>8924</v>
      </c>
      <c r="J640" t="s">
        <v>52</v>
      </c>
      <c r="K640">
        <v>50</v>
      </c>
      <c r="L640" t="str">
        <f>IF(Table1[[#This Row],[Age]]&lt;=20,"Teen",IF(Table1[[#This Row],[Age]]&gt;=21 &amp; Table1[[#This Row],[Age]]&lt;=50,"Adult","Senior"))</f>
        <v>Senior</v>
      </c>
      <c r="M640" t="s">
        <v>116</v>
      </c>
      <c r="N640" t="s">
        <v>117</v>
      </c>
      <c r="O640" t="s">
        <v>86</v>
      </c>
      <c r="P640" t="s">
        <v>74</v>
      </c>
      <c r="Q640" t="s">
        <v>231</v>
      </c>
      <c r="R640">
        <v>6</v>
      </c>
      <c r="S640">
        <v>18000</v>
      </c>
      <c r="T640">
        <v>20</v>
      </c>
      <c r="U640">
        <v>86400</v>
      </c>
      <c r="V640" t="str">
        <f>IF(Table1[[#This Row],[Sales]]&lt;=10000,"Low",IF(Table1[[#This Row],[Sales]]&gt;=10000 &amp; Table1[[#This Row],[Sales]]&lt;=25000,"Medium","High"))</f>
        <v>High</v>
      </c>
      <c r="W640">
        <v>37315.11</v>
      </c>
      <c r="X640">
        <f>Table1[[#This Row],[Profit]]/Table1[[#This Row],[Sales]]</f>
        <v>0.43188784722222223</v>
      </c>
      <c r="Y640" t="s">
        <v>30</v>
      </c>
      <c r="Z640" t="s">
        <v>59</v>
      </c>
      <c r="AA640">
        <v>1</v>
      </c>
      <c r="AB640" t="s">
        <v>42</v>
      </c>
    </row>
    <row r="641" spans="1:28" x14ac:dyDescent="0.35">
      <c r="A641" t="s">
        <v>8938</v>
      </c>
      <c r="B641" s="1">
        <v>45689</v>
      </c>
      <c r="C641" s="1" t="str">
        <f>TEXT(Table1[[#This Row],[Order_Date]],"yyyy")</f>
        <v>2025</v>
      </c>
      <c r="D641" s="3">
        <f>MONTH(Table1[[#This Row],[Order_Date]])</f>
        <v>2</v>
      </c>
      <c r="E641" t="str">
        <f>TEXT(Table1[[#This Row],[Order_Date]],"mmm")</f>
        <v>Feb</v>
      </c>
      <c r="F641" s="1">
        <v>45694</v>
      </c>
      <c r="G641">
        <f>(Table1[[#This Row],[Ship_Date]]-Table1[[#This Row],[Order_Date]])</f>
        <v>5</v>
      </c>
      <c r="H641" t="s">
        <v>8939</v>
      </c>
      <c r="I641" t="s">
        <v>8940</v>
      </c>
      <c r="J641" t="s">
        <v>24</v>
      </c>
      <c r="K641">
        <v>64</v>
      </c>
      <c r="L641" t="str">
        <f>IF(Table1[[#This Row],[Age]]&lt;=20,"Teen",IF(Table1[[#This Row],[Age]]&gt;=21 &amp; Table1[[#This Row],[Age]]&lt;=50,"Adult","Senior"))</f>
        <v>Senior</v>
      </c>
      <c r="M641" t="s">
        <v>63</v>
      </c>
      <c r="N641" t="s">
        <v>64</v>
      </c>
      <c r="O641" t="s">
        <v>55</v>
      </c>
      <c r="P641" t="s">
        <v>28</v>
      </c>
      <c r="Q641" t="s">
        <v>29</v>
      </c>
      <c r="R641">
        <v>4</v>
      </c>
      <c r="S641">
        <v>15000</v>
      </c>
      <c r="T641">
        <v>20</v>
      </c>
      <c r="U641">
        <v>48000</v>
      </c>
      <c r="V641" t="str">
        <f>IF(Table1[[#This Row],[Sales]]&lt;=10000,"Low",IF(Table1[[#This Row],[Sales]]&gt;=10000 &amp; Table1[[#This Row],[Sales]]&lt;=25000,"Medium","High"))</f>
        <v>High</v>
      </c>
      <c r="W641">
        <v>12490.34</v>
      </c>
      <c r="X641">
        <f>Table1[[#This Row],[Profit]]/Table1[[#This Row],[Sales]]</f>
        <v>0.26021541666666664</v>
      </c>
      <c r="Y641" t="s">
        <v>30</v>
      </c>
      <c r="Z641" t="s">
        <v>59</v>
      </c>
      <c r="AA641">
        <v>4</v>
      </c>
      <c r="AB641" t="s">
        <v>42</v>
      </c>
    </row>
    <row r="642" spans="1:28" x14ac:dyDescent="0.35">
      <c r="A642" t="s">
        <v>8949</v>
      </c>
      <c r="B642" s="1">
        <v>45692</v>
      </c>
      <c r="C642" s="1" t="str">
        <f>TEXT(Table1[[#This Row],[Order_Date]],"yyyy")</f>
        <v>2025</v>
      </c>
      <c r="D642" s="3">
        <f>MONTH(Table1[[#This Row],[Order_Date]])</f>
        <v>2</v>
      </c>
      <c r="E642" t="str">
        <f>TEXT(Table1[[#This Row],[Order_Date]],"mmm")</f>
        <v>Feb</v>
      </c>
      <c r="F642" s="1">
        <v>45697</v>
      </c>
      <c r="G642">
        <f>(Table1[[#This Row],[Ship_Date]]-Table1[[#This Row],[Order_Date]])</f>
        <v>5</v>
      </c>
      <c r="H642" t="s">
        <v>8950</v>
      </c>
      <c r="I642" t="s">
        <v>8951</v>
      </c>
      <c r="J642" t="s">
        <v>52</v>
      </c>
      <c r="K642">
        <v>25</v>
      </c>
      <c r="L642" t="str">
        <f>IF(Table1[[#This Row],[Age]]&lt;=20,"Teen",IF(Table1[[#This Row],[Age]]&gt;=21 &amp; Table1[[#This Row],[Age]]&lt;=50,"Adult","Senior"))</f>
        <v>Senior</v>
      </c>
      <c r="M642" t="s">
        <v>73</v>
      </c>
      <c r="N642" t="s">
        <v>26</v>
      </c>
      <c r="O642" t="s">
        <v>27</v>
      </c>
      <c r="P642" t="s">
        <v>28</v>
      </c>
      <c r="Q642" t="s">
        <v>192</v>
      </c>
      <c r="R642">
        <v>2</v>
      </c>
      <c r="S642">
        <v>7000</v>
      </c>
      <c r="T642">
        <v>15</v>
      </c>
      <c r="U642">
        <v>11900</v>
      </c>
      <c r="V642" t="str">
        <f>IF(Table1[[#This Row],[Sales]]&lt;=10000,"Low",IF(Table1[[#This Row],[Sales]]&gt;=10000 &amp; Table1[[#This Row],[Sales]]&lt;=25000,"Medium","High"))</f>
        <v>High</v>
      </c>
      <c r="W642">
        <v>3233.54</v>
      </c>
      <c r="X642">
        <f>Table1[[#This Row],[Profit]]/Table1[[#This Row],[Sales]]</f>
        <v>0.27172605042016806</v>
      </c>
      <c r="Y642" t="s">
        <v>30</v>
      </c>
      <c r="Z642" t="s">
        <v>59</v>
      </c>
      <c r="AA642">
        <v>1</v>
      </c>
      <c r="AB642" t="s">
        <v>42</v>
      </c>
    </row>
    <row r="643" spans="1:28" x14ac:dyDescent="0.35">
      <c r="A643" t="s">
        <v>8969</v>
      </c>
      <c r="B643" s="1">
        <v>46079</v>
      </c>
      <c r="C643" s="1" t="str">
        <f>TEXT(Table1[[#This Row],[Order_Date]],"yyyy")</f>
        <v>2026</v>
      </c>
      <c r="D643" s="3">
        <f>MONTH(Table1[[#This Row],[Order_Date]])</f>
        <v>2</v>
      </c>
      <c r="E643" t="str">
        <f>TEXT(Table1[[#This Row],[Order_Date]],"mmm")</f>
        <v>Feb</v>
      </c>
      <c r="F643" s="1">
        <v>46082</v>
      </c>
      <c r="G643">
        <f>(Table1[[#This Row],[Ship_Date]]-Table1[[#This Row],[Order_Date]])</f>
        <v>3</v>
      </c>
      <c r="H643" t="s">
        <v>8970</v>
      </c>
      <c r="I643" t="s">
        <v>8971</v>
      </c>
      <c r="J643" t="s">
        <v>52</v>
      </c>
      <c r="K643">
        <v>36</v>
      </c>
      <c r="L643" t="str">
        <f>IF(Table1[[#This Row],[Age]]&lt;=20,"Teen",IF(Table1[[#This Row],[Age]]&gt;=21 &amp; Table1[[#This Row],[Age]]&lt;=50,"Adult","Senior"))</f>
        <v>Senior</v>
      </c>
      <c r="M643" t="s">
        <v>53</v>
      </c>
      <c r="N643" t="s">
        <v>54</v>
      </c>
      <c r="O643" t="s">
        <v>55</v>
      </c>
      <c r="P643" t="s">
        <v>56</v>
      </c>
      <c r="Q643" t="s">
        <v>212</v>
      </c>
      <c r="R643">
        <v>1</v>
      </c>
      <c r="S643">
        <v>300</v>
      </c>
      <c r="T643">
        <v>25</v>
      </c>
      <c r="U643">
        <v>225</v>
      </c>
      <c r="V643" t="str">
        <f>IF(Table1[[#This Row],[Sales]]&lt;=10000,"Low",IF(Table1[[#This Row],[Sales]]&gt;=10000 &amp; Table1[[#This Row],[Sales]]&lt;=25000,"Medium","High"))</f>
        <v>Low</v>
      </c>
      <c r="W643">
        <v>72.25</v>
      </c>
      <c r="X643">
        <f>Table1[[#This Row],[Profit]]/Table1[[#This Row],[Sales]]</f>
        <v>0.32111111111111112</v>
      </c>
      <c r="Y643" t="s">
        <v>58</v>
      </c>
      <c r="Z643" t="s">
        <v>31</v>
      </c>
      <c r="AA643">
        <v>4</v>
      </c>
      <c r="AB643" t="s">
        <v>42</v>
      </c>
    </row>
    <row r="644" spans="1:28" x14ac:dyDescent="0.35">
      <c r="A644" t="s">
        <v>9009</v>
      </c>
      <c r="B644" s="1">
        <v>45715</v>
      </c>
      <c r="C644" s="1" t="str">
        <f>TEXT(Table1[[#This Row],[Order_Date]],"yyyy")</f>
        <v>2025</v>
      </c>
      <c r="D644" s="3">
        <f>MONTH(Table1[[#This Row],[Order_Date]])</f>
        <v>2</v>
      </c>
      <c r="E644" t="str">
        <f>TEXT(Table1[[#This Row],[Order_Date]],"mmm")</f>
        <v>Feb</v>
      </c>
      <c r="F644" s="1">
        <v>45717</v>
      </c>
      <c r="G644">
        <f>(Table1[[#This Row],[Ship_Date]]-Table1[[#This Row],[Order_Date]])</f>
        <v>2</v>
      </c>
      <c r="H644" t="s">
        <v>9010</v>
      </c>
      <c r="I644" t="s">
        <v>9011</v>
      </c>
      <c r="J644" t="s">
        <v>52</v>
      </c>
      <c r="K644">
        <v>43</v>
      </c>
      <c r="L644" t="str">
        <f>IF(Table1[[#This Row],[Age]]&lt;=20,"Teen",IF(Table1[[#This Row],[Age]]&gt;=21 &amp; Table1[[#This Row],[Age]]&lt;=50,"Adult","Senior"))</f>
        <v>Senior</v>
      </c>
      <c r="M644" t="s">
        <v>79</v>
      </c>
      <c r="N644" t="s">
        <v>80</v>
      </c>
      <c r="O644" t="s">
        <v>38</v>
      </c>
      <c r="P644" t="s">
        <v>28</v>
      </c>
      <c r="Q644" t="s">
        <v>311</v>
      </c>
      <c r="R644">
        <v>4</v>
      </c>
      <c r="S644">
        <v>5000</v>
      </c>
      <c r="T644">
        <v>0</v>
      </c>
      <c r="U644">
        <v>20000</v>
      </c>
      <c r="V644" t="str">
        <f>IF(Table1[[#This Row],[Sales]]&lt;=10000,"Low",IF(Table1[[#This Row],[Sales]]&gt;=10000 &amp; Table1[[#This Row],[Sales]]&lt;=25000,"Medium","High"))</f>
        <v>High</v>
      </c>
      <c r="W644">
        <v>6223.62</v>
      </c>
      <c r="X644">
        <f>Table1[[#This Row],[Profit]]/Table1[[#This Row],[Sales]]</f>
        <v>0.31118099999999999</v>
      </c>
      <c r="Y644" t="s">
        <v>58</v>
      </c>
      <c r="Z644" t="s">
        <v>59</v>
      </c>
      <c r="AA644">
        <v>2</v>
      </c>
      <c r="AB644" t="s">
        <v>32</v>
      </c>
    </row>
    <row r="645" spans="1:28" x14ac:dyDescent="0.35">
      <c r="A645" t="s">
        <v>9012</v>
      </c>
      <c r="B645" s="1">
        <v>45711</v>
      </c>
      <c r="C645" s="1" t="str">
        <f>TEXT(Table1[[#This Row],[Order_Date]],"yyyy")</f>
        <v>2025</v>
      </c>
      <c r="D645" s="3">
        <f>MONTH(Table1[[#This Row],[Order_Date]])</f>
        <v>2</v>
      </c>
      <c r="E645" t="str">
        <f>TEXT(Table1[[#This Row],[Order_Date]],"mmm")</f>
        <v>Feb</v>
      </c>
      <c r="F645" s="1">
        <v>45715</v>
      </c>
      <c r="G645">
        <f>(Table1[[#This Row],[Ship_Date]]-Table1[[#This Row],[Order_Date]])</f>
        <v>4</v>
      </c>
      <c r="H645" t="s">
        <v>9013</v>
      </c>
      <c r="I645" t="s">
        <v>9014</v>
      </c>
      <c r="J645" t="s">
        <v>24</v>
      </c>
      <c r="K645">
        <v>48</v>
      </c>
      <c r="L645" t="str">
        <f>IF(Table1[[#This Row],[Age]]&lt;=20,"Teen",IF(Table1[[#This Row],[Age]]&gt;=21 &amp; Table1[[#This Row],[Age]]&lt;=50,"Adult","Senior"))</f>
        <v>Senior</v>
      </c>
      <c r="M645" t="s">
        <v>84</v>
      </c>
      <c r="N645" t="s">
        <v>85</v>
      </c>
      <c r="O645" t="s">
        <v>86</v>
      </c>
      <c r="P645" t="s">
        <v>56</v>
      </c>
      <c r="Q645" t="s">
        <v>97</v>
      </c>
      <c r="R645">
        <v>1</v>
      </c>
      <c r="S645">
        <v>1500</v>
      </c>
      <c r="T645">
        <v>5</v>
      </c>
      <c r="U645">
        <v>1425</v>
      </c>
      <c r="V645" t="str">
        <f>IF(Table1[[#This Row],[Sales]]&lt;=10000,"Low",IF(Table1[[#This Row],[Sales]]&gt;=10000 &amp; Table1[[#This Row],[Sales]]&lt;=25000,"Medium","High"))</f>
        <v>Low</v>
      </c>
      <c r="W645">
        <v>170.09</v>
      </c>
      <c r="X645">
        <f>Table1[[#This Row],[Profit]]/Table1[[#This Row],[Sales]]</f>
        <v>0.11936140350877193</v>
      </c>
      <c r="Y645" t="s">
        <v>93</v>
      </c>
      <c r="Z645" t="s">
        <v>41</v>
      </c>
      <c r="AA645">
        <v>4</v>
      </c>
      <c r="AB645" t="s">
        <v>42</v>
      </c>
    </row>
    <row r="646" spans="1:28" x14ac:dyDescent="0.35">
      <c r="A646" t="s">
        <v>9227</v>
      </c>
      <c r="B646" s="1">
        <v>46073</v>
      </c>
      <c r="C646" s="1" t="str">
        <f>TEXT(Table1[[#This Row],[Order_Date]],"yyyy")</f>
        <v>2026</v>
      </c>
      <c r="D646" s="3">
        <f>MONTH(Table1[[#This Row],[Order_Date]])</f>
        <v>2</v>
      </c>
      <c r="E646" t="str">
        <f>TEXT(Table1[[#This Row],[Order_Date]],"mmm")</f>
        <v>Feb</v>
      </c>
      <c r="F646" s="1">
        <v>46074</v>
      </c>
      <c r="G646">
        <f>(Table1[[#This Row],[Ship_Date]]-Table1[[#This Row],[Order_Date]])</f>
        <v>1</v>
      </c>
      <c r="H646" t="s">
        <v>4843</v>
      </c>
      <c r="I646" t="s">
        <v>9228</v>
      </c>
      <c r="J646" t="s">
        <v>24</v>
      </c>
      <c r="K646">
        <v>33</v>
      </c>
      <c r="L646" t="str">
        <f>IF(Table1[[#This Row],[Age]]&lt;=20,"Teen",IF(Table1[[#This Row],[Age]]&gt;=21 &amp; Table1[[#This Row],[Age]]&lt;=50,"Adult","Senior"))</f>
        <v>Senior</v>
      </c>
      <c r="M646" t="s">
        <v>53</v>
      </c>
      <c r="N646" t="s">
        <v>54</v>
      </c>
      <c r="O646" t="s">
        <v>55</v>
      </c>
      <c r="P646" t="s">
        <v>74</v>
      </c>
      <c r="Q646" t="s">
        <v>231</v>
      </c>
      <c r="R646">
        <v>7</v>
      </c>
      <c r="S646">
        <v>18000</v>
      </c>
      <c r="T646">
        <v>25</v>
      </c>
      <c r="U646">
        <v>94500</v>
      </c>
      <c r="V646" t="str">
        <f>IF(Table1[[#This Row],[Sales]]&lt;=10000,"Low",IF(Table1[[#This Row],[Sales]]&gt;=10000 &amp; Table1[[#This Row],[Sales]]&lt;=25000,"Medium","High"))</f>
        <v>High</v>
      </c>
      <c r="W646">
        <v>17771.18</v>
      </c>
      <c r="X646">
        <f>Table1[[#This Row],[Profit]]/Table1[[#This Row],[Sales]]</f>
        <v>0.18805481481481481</v>
      </c>
      <c r="Y646" t="s">
        <v>58</v>
      </c>
      <c r="Z646" t="s">
        <v>31</v>
      </c>
      <c r="AA646">
        <v>4</v>
      </c>
      <c r="AB646" t="s">
        <v>42</v>
      </c>
    </row>
    <row r="647" spans="1:28" x14ac:dyDescent="0.35">
      <c r="A647" t="s">
        <v>9327</v>
      </c>
      <c r="B647" s="1">
        <v>46059</v>
      </c>
      <c r="C647" s="1" t="str">
        <f>TEXT(Table1[[#This Row],[Order_Date]],"yyyy")</f>
        <v>2026</v>
      </c>
      <c r="D647" s="3">
        <f>MONTH(Table1[[#This Row],[Order_Date]])</f>
        <v>2</v>
      </c>
      <c r="E647" t="str">
        <f>TEXT(Table1[[#This Row],[Order_Date]],"mmm")</f>
        <v>Feb</v>
      </c>
      <c r="F647" s="1">
        <v>46064</v>
      </c>
      <c r="G647">
        <f>(Table1[[#This Row],[Ship_Date]]-Table1[[#This Row],[Order_Date]])</f>
        <v>5</v>
      </c>
      <c r="H647" t="s">
        <v>9328</v>
      </c>
      <c r="I647" t="s">
        <v>9329</v>
      </c>
      <c r="J647" t="s">
        <v>24</v>
      </c>
      <c r="K647">
        <v>41</v>
      </c>
      <c r="L647" t="str">
        <f>IF(Table1[[#This Row],[Age]]&lt;=20,"Teen",IF(Table1[[#This Row],[Age]]&gt;=21 &amp; Table1[[#This Row],[Age]]&lt;=50,"Adult","Senior"))</f>
        <v>Senior</v>
      </c>
      <c r="M647" t="s">
        <v>53</v>
      </c>
      <c r="N647" t="s">
        <v>54</v>
      </c>
      <c r="O647" t="s">
        <v>55</v>
      </c>
      <c r="P647" t="s">
        <v>28</v>
      </c>
      <c r="Q647" t="s">
        <v>65</v>
      </c>
      <c r="R647">
        <v>7</v>
      </c>
      <c r="S647">
        <v>30000</v>
      </c>
      <c r="T647">
        <v>10</v>
      </c>
      <c r="U647">
        <v>189000</v>
      </c>
      <c r="V647" t="str">
        <f>IF(Table1[[#This Row],[Sales]]&lt;=10000,"Low",IF(Table1[[#This Row],[Sales]]&gt;=10000 &amp; Table1[[#This Row],[Sales]]&lt;=25000,"Medium","High"))</f>
        <v>High</v>
      </c>
      <c r="W647">
        <v>53005.33</v>
      </c>
      <c r="X647">
        <f>Table1[[#This Row],[Profit]]/Table1[[#This Row],[Sales]]</f>
        <v>0.28045148148148147</v>
      </c>
      <c r="Y647" t="s">
        <v>58</v>
      </c>
      <c r="Z647" t="s">
        <v>59</v>
      </c>
      <c r="AA647">
        <v>2</v>
      </c>
      <c r="AB647" t="s">
        <v>42</v>
      </c>
    </row>
    <row r="648" spans="1:28" x14ac:dyDescent="0.35">
      <c r="A648" t="s">
        <v>9335</v>
      </c>
      <c r="B648" s="1">
        <v>45711</v>
      </c>
      <c r="C648" s="1" t="str">
        <f>TEXT(Table1[[#This Row],[Order_Date]],"yyyy")</f>
        <v>2025</v>
      </c>
      <c r="D648" s="3">
        <f>MONTH(Table1[[#This Row],[Order_Date]])</f>
        <v>2</v>
      </c>
      <c r="E648" t="str">
        <f>TEXT(Table1[[#This Row],[Order_Date]],"mmm")</f>
        <v>Feb</v>
      </c>
      <c r="F648" s="1">
        <v>45717</v>
      </c>
      <c r="G648">
        <f>(Table1[[#This Row],[Ship_Date]]-Table1[[#This Row],[Order_Date]])</f>
        <v>6</v>
      </c>
      <c r="H648" t="s">
        <v>1259</v>
      </c>
      <c r="I648" t="s">
        <v>9336</v>
      </c>
      <c r="J648" t="s">
        <v>24</v>
      </c>
      <c r="K648">
        <v>59</v>
      </c>
      <c r="L648" t="str">
        <f>IF(Table1[[#This Row],[Age]]&lt;=20,"Teen",IF(Table1[[#This Row],[Age]]&gt;=21 &amp; Table1[[#This Row],[Age]]&lt;=50,"Adult","Senior"))</f>
        <v>Senior</v>
      </c>
      <c r="M648" t="s">
        <v>116</v>
      </c>
      <c r="N648" t="s">
        <v>117</v>
      </c>
      <c r="O648" t="s">
        <v>86</v>
      </c>
      <c r="P648" t="s">
        <v>47</v>
      </c>
      <c r="Q648" t="s">
        <v>175</v>
      </c>
      <c r="R648">
        <v>1</v>
      </c>
      <c r="S648">
        <v>1200</v>
      </c>
      <c r="T648">
        <v>0</v>
      </c>
      <c r="U648">
        <v>1200</v>
      </c>
      <c r="V648" t="str">
        <f>IF(Table1[[#This Row],[Sales]]&lt;=10000,"Low",IF(Table1[[#This Row],[Sales]]&gt;=10000 &amp; Table1[[#This Row],[Sales]]&lt;=25000,"Medium","High"))</f>
        <v>Low</v>
      </c>
      <c r="W648">
        <v>539.37</v>
      </c>
      <c r="X648">
        <f>Table1[[#This Row],[Profit]]/Table1[[#This Row],[Sales]]</f>
        <v>0.44947500000000001</v>
      </c>
      <c r="Y648" t="s">
        <v>30</v>
      </c>
      <c r="Z648" t="s">
        <v>59</v>
      </c>
      <c r="AA648">
        <v>5</v>
      </c>
      <c r="AB648" t="s">
        <v>42</v>
      </c>
    </row>
    <row r="649" spans="1:28" x14ac:dyDescent="0.35">
      <c r="A649" t="s">
        <v>9363</v>
      </c>
      <c r="B649" s="1">
        <v>45710</v>
      </c>
      <c r="C649" s="1" t="str">
        <f>TEXT(Table1[[#This Row],[Order_Date]],"yyyy")</f>
        <v>2025</v>
      </c>
      <c r="D649" s="3">
        <f>MONTH(Table1[[#This Row],[Order_Date]])</f>
        <v>2</v>
      </c>
      <c r="E649" t="str">
        <f>TEXT(Table1[[#This Row],[Order_Date]],"mmm")</f>
        <v>Feb</v>
      </c>
      <c r="F649" s="1">
        <v>45712</v>
      </c>
      <c r="G649">
        <f>(Table1[[#This Row],[Ship_Date]]-Table1[[#This Row],[Order_Date]])</f>
        <v>2</v>
      </c>
      <c r="H649" t="s">
        <v>9364</v>
      </c>
      <c r="I649" t="s">
        <v>9365</v>
      </c>
      <c r="J649" t="s">
        <v>52</v>
      </c>
      <c r="K649">
        <v>50</v>
      </c>
      <c r="L649" t="str">
        <f>IF(Table1[[#This Row],[Age]]&lt;=20,"Teen",IF(Table1[[#This Row],[Age]]&gt;=21 &amp; Table1[[#This Row],[Age]]&lt;=50,"Adult","Senior"))</f>
        <v>Senior</v>
      </c>
      <c r="M649" t="s">
        <v>79</v>
      </c>
      <c r="N649" t="s">
        <v>80</v>
      </c>
      <c r="O649" t="s">
        <v>38</v>
      </c>
      <c r="P649" t="s">
        <v>56</v>
      </c>
      <c r="Q649" t="s">
        <v>125</v>
      </c>
      <c r="R649">
        <v>7</v>
      </c>
      <c r="S649">
        <v>450</v>
      </c>
      <c r="T649">
        <v>0</v>
      </c>
      <c r="U649">
        <v>3150</v>
      </c>
      <c r="V649" t="str">
        <f>IF(Table1[[#This Row],[Sales]]&lt;=10000,"Low",IF(Table1[[#This Row],[Sales]]&gt;=10000 &amp; Table1[[#This Row],[Sales]]&lt;=25000,"Medium","High"))</f>
        <v>Low</v>
      </c>
      <c r="W649">
        <v>551.54</v>
      </c>
      <c r="X649">
        <f>Table1[[#This Row],[Profit]]/Table1[[#This Row],[Sales]]</f>
        <v>0.17509206349206349</v>
      </c>
      <c r="Y649" t="s">
        <v>58</v>
      </c>
      <c r="Z649" t="s">
        <v>41</v>
      </c>
      <c r="AA649">
        <v>5</v>
      </c>
      <c r="AB649" t="s">
        <v>32</v>
      </c>
    </row>
    <row r="650" spans="1:28" x14ac:dyDescent="0.35">
      <c r="A650" t="s">
        <v>9419</v>
      </c>
      <c r="B650" s="1">
        <v>46062</v>
      </c>
      <c r="C650" s="1" t="str">
        <f>TEXT(Table1[[#This Row],[Order_Date]],"yyyy")</f>
        <v>2026</v>
      </c>
      <c r="D650" s="3">
        <f>MONTH(Table1[[#This Row],[Order_Date]])</f>
        <v>2</v>
      </c>
      <c r="E650" t="str">
        <f>TEXT(Table1[[#This Row],[Order_Date]],"mmm")</f>
        <v>Feb</v>
      </c>
      <c r="F650" s="1">
        <v>46064</v>
      </c>
      <c r="G650">
        <f>(Table1[[#This Row],[Ship_Date]]-Table1[[#This Row],[Order_Date]])</f>
        <v>2</v>
      </c>
      <c r="H650" t="s">
        <v>968</v>
      </c>
      <c r="I650" t="s">
        <v>9420</v>
      </c>
      <c r="J650" t="s">
        <v>52</v>
      </c>
      <c r="K650">
        <v>49</v>
      </c>
      <c r="L650" t="str">
        <f>IF(Table1[[#This Row],[Age]]&lt;=20,"Teen",IF(Table1[[#This Row],[Age]]&gt;=21 &amp; Table1[[#This Row],[Age]]&lt;=50,"Adult","Senior"))</f>
        <v>Senior</v>
      </c>
      <c r="M650" t="s">
        <v>36</v>
      </c>
      <c r="N650" t="s">
        <v>37</v>
      </c>
      <c r="O650" t="s">
        <v>38</v>
      </c>
      <c r="P650" t="s">
        <v>47</v>
      </c>
      <c r="Q650" t="s">
        <v>48</v>
      </c>
      <c r="R650">
        <v>8</v>
      </c>
      <c r="S650">
        <v>3500</v>
      </c>
      <c r="T650">
        <v>25</v>
      </c>
      <c r="U650">
        <v>21000</v>
      </c>
      <c r="V650" t="str">
        <f>IF(Table1[[#This Row],[Sales]]&lt;=10000,"Low",IF(Table1[[#This Row],[Sales]]&gt;=10000 &amp; Table1[[#This Row],[Sales]]&lt;=25000,"Medium","High"))</f>
        <v>High</v>
      </c>
      <c r="W650">
        <v>8355.01</v>
      </c>
      <c r="X650">
        <f>Table1[[#This Row],[Profit]]/Table1[[#This Row],[Sales]]</f>
        <v>0.39785761904761907</v>
      </c>
      <c r="Y650" t="s">
        <v>30</v>
      </c>
      <c r="Z650" t="s">
        <v>31</v>
      </c>
      <c r="AA650">
        <v>5</v>
      </c>
      <c r="AB650" t="s">
        <v>32</v>
      </c>
    </row>
    <row r="651" spans="1:28" x14ac:dyDescent="0.35">
      <c r="A651" t="s">
        <v>9421</v>
      </c>
      <c r="B651" s="1">
        <v>46073</v>
      </c>
      <c r="C651" s="1" t="str">
        <f>TEXT(Table1[[#This Row],[Order_Date]],"yyyy")</f>
        <v>2026</v>
      </c>
      <c r="D651" s="3">
        <f>MONTH(Table1[[#This Row],[Order_Date]])</f>
        <v>2</v>
      </c>
      <c r="E651" t="str">
        <f>TEXT(Table1[[#This Row],[Order_Date]],"mmm")</f>
        <v>Feb</v>
      </c>
      <c r="F651" s="1">
        <v>46074</v>
      </c>
      <c r="G651">
        <f>(Table1[[#This Row],[Ship_Date]]-Table1[[#This Row],[Order_Date]])</f>
        <v>1</v>
      </c>
      <c r="H651" t="s">
        <v>9422</v>
      </c>
      <c r="I651" t="s">
        <v>9423</v>
      </c>
      <c r="J651" t="s">
        <v>24</v>
      </c>
      <c r="K651">
        <v>41</v>
      </c>
      <c r="L651" t="str">
        <f>IF(Table1[[#This Row],[Age]]&lt;=20,"Teen",IF(Table1[[#This Row],[Age]]&gt;=21 &amp; Table1[[#This Row],[Age]]&lt;=50,"Adult","Senior"))</f>
        <v>Senior</v>
      </c>
      <c r="M651" t="s">
        <v>116</v>
      </c>
      <c r="N651" t="s">
        <v>117</v>
      </c>
      <c r="O651" t="s">
        <v>86</v>
      </c>
      <c r="P651" t="s">
        <v>56</v>
      </c>
      <c r="Q651" t="s">
        <v>125</v>
      </c>
      <c r="R651">
        <v>4</v>
      </c>
      <c r="S651">
        <v>450</v>
      </c>
      <c r="T651">
        <v>0</v>
      </c>
      <c r="U651">
        <v>1800</v>
      </c>
      <c r="V651" t="str">
        <f>IF(Table1[[#This Row],[Sales]]&lt;=10000,"Low",IF(Table1[[#This Row],[Sales]]&gt;=10000 &amp; Table1[[#This Row],[Sales]]&lt;=25000,"Medium","High"))</f>
        <v>Low</v>
      </c>
      <c r="W651">
        <v>554.17999999999995</v>
      </c>
      <c r="X651">
        <f>Table1[[#This Row],[Profit]]/Table1[[#This Row],[Sales]]</f>
        <v>0.30787777777777775</v>
      </c>
      <c r="Y651" t="s">
        <v>93</v>
      </c>
      <c r="Z651" t="s">
        <v>59</v>
      </c>
      <c r="AA651">
        <v>1</v>
      </c>
      <c r="AB651" t="s">
        <v>42</v>
      </c>
    </row>
    <row r="652" spans="1:28" x14ac:dyDescent="0.35">
      <c r="A652" t="s">
        <v>9583</v>
      </c>
      <c r="B652" s="1">
        <v>45689</v>
      </c>
      <c r="C652" s="1" t="str">
        <f>TEXT(Table1[[#This Row],[Order_Date]],"yyyy")</f>
        <v>2025</v>
      </c>
      <c r="D652" s="3">
        <f>MONTH(Table1[[#This Row],[Order_Date]])</f>
        <v>2</v>
      </c>
      <c r="E652" t="str">
        <f>TEXT(Table1[[#This Row],[Order_Date]],"mmm")</f>
        <v>Feb</v>
      </c>
      <c r="F652" s="1">
        <v>45691</v>
      </c>
      <c r="G652">
        <f>(Table1[[#This Row],[Ship_Date]]-Table1[[#This Row],[Order_Date]])</f>
        <v>2</v>
      </c>
      <c r="H652" t="s">
        <v>695</v>
      </c>
      <c r="I652" t="s">
        <v>9584</v>
      </c>
      <c r="J652" t="s">
        <v>24</v>
      </c>
      <c r="K652">
        <v>24</v>
      </c>
      <c r="L652" t="str">
        <f>IF(Table1[[#This Row],[Age]]&lt;=20,"Teen",IF(Table1[[#This Row],[Age]]&gt;=21 &amp; Table1[[#This Row],[Age]]&lt;=50,"Adult","Senior"))</f>
        <v>Senior</v>
      </c>
      <c r="M652" t="s">
        <v>63</v>
      </c>
      <c r="N652" t="s">
        <v>64</v>
      </c>
      <c r="O652" t="s">
        <v>55</v>
      </c>
      <c r="P652" t="s">
        <v>28</v>
      </c>
      <c r="Q652" t="s">
        <v>311</v>
      </c>
      <c r="R652">
        <v>4</v>
      </c>
      <c r="S652">
        <v>5000</v>
      </c>
      <c r="T652">
        <v>20</v>
      </c>
      <c r="U652">
        <v>16000</v>
      </c>
      <c r="V652" t="str">
        <f>IF(Table1[[#This Row],[Sales]]&lt;=10000,"Low",IF(Table1[[#This Row],[Sales]]&gt;=10000 &amp; Table1[[#This Row],[Sales]]&lt;=25000,"Medium","High"))</f>
        <v>High</v>
      </c>
      <c r="W652">
        <v>5958.72</v>
      </c>
      <c r="X652">
        <f>Table1[[#This Row],[Profit]]/Table1[[#This Row],[Sales]]</f>
        <v>0.37242000000000003</v>
      </c>
      <c r="Y652" t="s">
        <v>58</v>
      </c>
      <c r="Z652" t="s">
        <v>41</v>
      </c>
      <c r="AA652">
        <v>1</v>
      </c>
      <c r="AB652" t="s">
        <v>42</v>
      </c>
    </row>
    <row r="653" spans="1:28" x14ac:dyDescent="0.35">
      <c r="A653" t="s">
        <v>9588</v>
      </c>
      <c r="B653" s="1">
        <v>45711</v>
      </c>
      <c r="C653" s="1" t="str">
        <f>TEXT(Table1[[#This Row],[Order_Date]],"yyyy")</f>
        <v>2025</v>
      </c>
      <c r="D653" s="3">
        <f>MONTH(Table1[[#This Row],[Order_Date]])</f>
        <v>2</v>
      </c>
      <c r="E653" t="str">
        <f>TEXT(Table1[[#This Row],[Order_Date]],"mmm")</f>
        <v>Feb</v>
      </c>
      <c r="F653" s="1">
        <v>45716</v>
      </c>
      <c r="G653">
        <f>(Table1[[#This Row],[Ship_Date]]-Table1[[#This Row],[Order_Date]])</f>
        <v>5</v>
      </c>
      <c r="H653" t="s">
        <v>9589</v>
      </c>
      <c r="I653" t="s">
        <v>9590</v>
      </c>
      <c r="J653" t="s">
        <v>52</v>
      </c>
      <c r="K653">
        <v>36</v>
      </c>
      <c r="L653" t="str">
        <f>IF(Table1[[#This Row],[Age]]&lt;=20,"Teen",IF(Table1[[#This Row],[Age]]&gt;=21 &amp; Table1[[#This Row],[Age]]&lt;=50,"Adult","Senior"))</f>
        <v>Senior</v>
      </c>
      <c r="M653" t="s">
        <v>84</v>
      </c>
      <c r="N653" t="s">
        <v>85</v>
      </c>
      <c r="O653" t="s">
        <v>86</v>
      </c>
      <c r="P653" t="s">
        <v>56</v>
      </c>
      <c r="Q653" t="s">
        <v>168</v>
      </c>
      <c r="R653">
        <v>8</v>
      </c>
      <c r="S653">
        <v>1200</v>
      </c>
      <c r="T653">
        <v>20</v>
      </c>
      <c r="U653">
        <v>7680</v>
      </c>
      <c r="V653" t="str">
        <f>IF(Table1[[#This Row],[Sales]]&lt;=10000,"Low",IF(Table1[[#This Row],[Sales]]&gt;=10000 &amp; Table1[[#This Row],[Sales]]&lt;=25000,"Medium","High"))</f>
        <v>Low</v>
      </c>
      <c r="W653">
        <v>1252.0999999999999</v>
      </c>
      <c r="X653">
        <f>Table1[[#This Row],[Profit]]/Table1[[#This Row],[Sales]]</f>
        <v>0.16303385416666666</v>
      </c>
      <c r="Y653" t="s">
        <v>93</v>
      </c>
      <c r="Z653" t="s">
        <v>31</v>
      </c>
      <c r="AA653">
        <v>2</v>
      </c>
      <c r="AB653" t="s">
        <v>42</v>
      </c>
    </row>
    <row r="654" spans="1:28" x14ac:dyDescent="0.35">
      <c r="A654" t="s">
        <v>9594</v>
      </c>
      <c r="B654" s="1">
        <v>46059</v>
      </c>
      <c r="C654" s="1" t="str">
        <f>TEXT(Table1[[#This Row],[Order_Date]],"yyyy")</f>
        <v>2026</v>
      </c>
      <c r="D654" s="3">
        <f>MONTH(Table1[[#This Row],[Order_Date]])</f>
        <v>2</v>
      </c>
      <c r="E654" t="str">
        <f>TEXT(Table1[[#This Row],[Order_Date]],"mmm")</f>
        <v>Feb</v>
      </c>
      <c r="F654" s="1">
        <v>46063</v>
      </c>
      <c r="G654">
        <f>(Table1[[#This Row],[Ship_Date]]-Table1[[#This Row],[Order_Date]])</f>
        <v>4</v>
      </c>
      <c r="H654" t="s">
        <v>9595</v>
      </c>
      <c r="I654" t="s">
        <v>9596</v>
      </c>
      <c r="J654" t="s">
        <v>24</v>
      </c>
      <c r="K654">
        <v>35</v>
      </c>
      <c r="L654" t="str">
        <f>IF(Table1[[#This Row],[Age]]&lt;=20,"Teen",IF(Table1[[#This Row],[Age]]&gt;=21 &amp; Table1[[#This Row],[Age]]&lt;=50,"Adult","Senior"))</f>
        <v>Senior</v>
      </c>
      <c r="M654" t="s">
        <v>36</v>
      </c>
      <c r="N654" t="s">
        <v>37</v>
      </c>
      <c r="O654" t="s">
        <v>38</v>
      </c>
      <c r="P654" t="s">
        <v>28</v>
      </c>
      <c r="Q654" t="s">
        <v>29</v>
      </c>
      <c r="R654">
        <v>4</v>
      </c>
      <c r="S654">
        <v>15000</v>
      </c>
      <c r="T654">
        <v>0</v>
      </c>
      <c r="U654">
        <v>60000</v>
      </c>
      <c r="V654" t="str">
        <f>IF(Table1[[#This Row],[Sales]]&lt;=10000,"Low",IF(Table1[[#This Row],[Sales]]&gt;=10000 &amp; Table1[[#This Row],[Sales]]&lt;=25000,"Medium","High"))</f>
        <v>High</v>
      </c>
      <c r="W654">
        <v>13471.36</v>
      </c>
      <c r="X654">
        <f>Table1[[#This Row],[Profit]]/Table1[[#This Row],[Sales]]</f>
        <v>0.22452266666666668</v>
      </c>
      <c r="Y654" t="s">
        <v>93</v>
      </c>
      <c r="Z654" t="s">
        <v>31</v>
      </c>
      <c r="AA654">
        <v>3</v>
      </c>
      <c r="AB654" t="s">
        <v>42</v>
      </c>
    </row>
    <row r="655" spans="1:28" x14ac:dyDescent="0.35">
      <c r="A655" t="s">
        <v>9605</v>
      </c>
      <c r="B655" s="1">
        <v>45711</v>
      </c>
      <c r="C655" s="1" t="str">
        <f>TEXT(Table1[[#This Row],[Order_Date]],"yyyy")</f>
        <v>2025</v>
      </c>
      <c r="D655" s="3">
        <f>MONTH(Table1[[#This Row],[Order_Date]])</f>
        <v>2</v>
      </c>
      <c r="E655" t="str">
        <f>TEXT(Table1[[#This Row],[Order_Date]],"mmm")</f>
        <v>Feb</v>
      </c>
      <c r="F655" s="1">
        <v>45713</v>
      </c>
      <c r="G655">
        <f>(Table1[[#This Row],[Ship_Date]]-Table1[[#This Row],[Order_Date]])</f>
        <v>2</v>
      </c>
      <c r="H655" t="s">
        <v>9606</v>
      </c>
      <c r="I655" t="s">
        <v>9607</v>
      </c>
      <c r="J655" t="s">
        <v>52</v>
      </c>
      <c r="K655">
        <v>65</v>
      </c>
      <c r="L655" t="str">
        <f>IF(Table1[[#This Row],[Age]]&lt;=20,"Teen",IF(Table1[[#This Row],[Age]]&gt;=21 &amp; Table1[[#This Row],[Age]]&lt;=50,"Adult","Senior"))</f>
        <v>Senior</v>
      </c>
      <c r="M655" t="s">
        <v>73</v>
      </c>
      <c r="N655" t="s">
        <v>26</v>
      </c>
      <c r="O655" t="s">
        <v>27</v>
      </c>
      <c r="P655" t="s">
        <v>74</v>
      </c>
      <c r="Q655" t="s">
        <v>132</v>
      </c>
      <c r="R655">
        <v>8</v>
      </c>
      <c r="S655">
        <v>55000</v>
      </c>
      <c r="T655">
        <v>20</v>
      </c>
      <c r="U655">
        <v>352000</v>
      </c>
      <c r="V655" t="str">
        <f>IF(Table1[[#This Row],[Sales]]&lt;=10000,"Low",IF(Table1[[#This Row],[Sales]]&gt;=10000 &amp; Table1[[#This Row],[Sales]]&lt;=25000,"Medium","High"))</f>
        <v>High</v>
      </c>
      <c r="W655">
        <v>84649.82</v>
      </c>
      <c r="X655">
        <f>Table1[[#This Row],[Profit]]/Table1[[#This Row],[Sales]]</f>
        <v>0.24048244318181819</v>
      </c>
      <c r="Y655" t="s">
        <v>58</v>
      </c>
      <c r="Z655" t="s">
        <v>59</v>
      </c>
      <c r="AA655">
        <v>1</v>
      </c>
      <c r="AB655" t="s">
        <v>42</v>
      </c>
    </row>
    <row r="656" spans="1:28" x14ac:dyDescent="0.35">
      <c r="A656" t="s">
        <v>9679</v>
      </c>
      <c r="B656" s="1">
        <v>46062</v>
      </c>
      <c r="C656" s="1" t="str">
        <f>TEXT(Table1[[#This Row],[Order_Date]],"yyyy")</f>
        <v>2026</v>
      </c>
      <c r="D656" s="3">
        <f>MONTH(Table1[[#This Row],[Order_Date]])</f>
        <v>2</v>
      </c>
      <c r="E656" t="str">
        <f>TEXT(Table1[[#This Row],[Order_Date]],"mmm")</f>
        <v>Feb</v>
      </c>
      <c r="F656" s="1">
        <v>46066</v>
      </c>
      <c r="G656">
        <f>(Table1[[#This Row],[Ship_Date]]-Table1[[#This Row],[Order_Date]])</f>
        <v>4</v>
      </c>
      <c r="H656" t="s">
        <v>9680</v>
      </c>
      <c r="I656" t="s">
        <v>9681</v>
      </c>
      <c r="J656" t="s">
        <v>24</v>
      </c>
      <c r="K656">
        <v>38</v>
      </c>
      <c r="L656" t="str">
        <f>IF(Table1[[#This Row],[Age]]&lt;=20,"Teen",IF(Table1[[#This Row],[Age]]&gt;=21 &amp; Table1[[#This Row],[Age]]&lt;=50,"Adult","Senior"))</f>
        <v>Senior</v>
      </c>
      <c r="M656" t="s">
        <v>73</v>
      </c>
      <c r="N656" t="s">
        <v>26</v>
      </c>
      <c r="O656" t="s">
        <v>27</v>
      </c>
      <c r="P656" t="s">
        <v>28</v>
      </c>
      <c r="Q656" t="s">
        <v>192</v>
      </c>
      <c r="R656">
        <v>8</v>
      </c>
      <c r="S656">
        <v>7000</v>
      </c>
      <c r="T656">
        <v>0</v>
      </c>
      <c r="U656">
        <v>56000</v>
      </c>
      <c r="V656" t="str">
        <f>IF(Table1[[#This Row],[Sales]]&lt;=10000,"Low",IF(Table1[[#This Row],[Sales]]&gt;=10000 &amp; Table1[[#This Row],[Sales]]&lt;=25000,"Medium","High"))</f>
        <v>High</v>
      </c>
      <c r="W656">
        <v>17726.02</v>
      </c>
      <c r="X656">
        <f>Table1[[#This Row],[Profit]]/Table1[[#This Row],[Sales]]</f>
        <v>0.31653607142857143</v>
      </c>
      <c r="Y656" t="s">
        <v>30</v>
      </c>
      <c r="Z656" t="s">
        <v>31</v>
      </c>
      <c r="AA656">
        <v>4</v>
      </c>
      <c r="AB656" t="s">
        <v>42</v>
      </c>
    </row>
    <row r="657" spans="1:28" x14ac:dyDescent="0.35">
      <c r="A657" t="s">
        <v>9717</v>
      </c>
      <c r="B657" s="1">
        <v>46076</v>
      </c>
      <c r="C657" s="1" t="str">
        <f>TEXT(Table1[[#This Row],[Order_Date]],"yyyy")</f>
        <v>2026</v>
      </c>
      <c r="D657" s="3">
        <f>MONTH(Table1[[#This Row],[Order_Date]])</f>
        <v>2</v>
      </c>
      <c r="E657" t="str">
        <f>TEXT(Table1[[#This Row],[Order_Date]],"mmm")</f>
        <v>Feb</v>
      </c>
      <c r="F657" s="1">
        <v>46080</v>
      </c>
      <c r="G657">
        <f>(Table1[[#This Row],[Ship_Date]]-Table1[[#This Row],[Order_Date]])</f>
        <v>4</v>
      </c>
      <c r="H657" t="s">
        <v>9718</v>
      </c>
      <c r="I657" t="s">
        <v>9719</v>
      </c>
      <c r="J657" t="s">
        <v>24</v>
      </c>
      <c r="K657">
        <v>38</v>
      </c>
      <c r="L657" t="str">
        <f>IF(Table1[[#This Row],[Age]]&lt;=20,"Teen",IF(Table1[[#This Row],[Age]]&gt;=21 &amp; Table1[[#This Row],[Age]]&lt;=50,"Adult","Senior"))</f>
        <v>Senior</v>
      </c>
      <c r="M657" t="s">
        <v>79</v>
      </c>
      <c r="N657" t="s">
        <v>80</v>
      </c>
      <c r="O657" t="s">
        <v>38</v>
      </c>
      <c r="P657" t="s">
        <v>56</v>
      </c>
      <c r="Q657" t="s">
        <v>168</v>
      </c>
      <c r="R657">
        <v>2</v>
      </c>
      <c r="S657">
        <v>1200</v>
      </c>
      <c r="T657">
        <v>5</v>
      </c>
      <c r="U657">
        <v>2280</v>
      </c>
      <c r="V657" t="str">
        <f>IF(Table1[[#This Row],[Sales]]&lt;=10000,"Low",IF(Table1[[#This Row],[Sales]]&gt;=10000 &amp; Table1[[#This Row],[Sales]]&lt;=25000,"Medium","High"))</f>
        <v>Low</v>
      </c>
      <c r="W657">
        <v>602.79</v>
      </c>
      <c r="X657">
        <f>Table1[[#This Row],[Profit]]/Table1[[#This Row],[Sales]]</f>
        <v>0.26438157894736841</v>
      </c>
      <c r="Y657" t="s">
        <v>58</v>
      </c>
      <c r="Z657" t="s">
        <v>31</v>
      </c>
      <c r="AA657">
        <v>4</v>
      </c>
      <c r="AB657" t="s">
        <v>42</v>
      </c>
    </row>
    <row r="658" spans="1:28" x14ac:dyDescent="0.35">
      <c r="A658" t="s">
        <v>9762</v>
      </c>
      <c r="B658" s="1">
        <v>46058</v>
      </c>
      <c r="C658" s="1" t="str">
        <f>TEXT(Table1[[#This Row],[Order_Date]],"yyyy")</f>
        <v>2026</v>
      </c>
      <c r="D658" s="3">
        <f>MONTH(Table1[[#This Row],[Order_Date]])</f>
        <v>2</v>
      </c>
      <c r="E658" t="str">
        <f>TEXT(Table1[[#This Row],[Order_Date]],"mmm")</f>
        <v>Feb</v>
      </c>
      <c r="F658" s="1">
        <v>46061</v>
      </c>
      <c r="G658">
        <f>(Table1[[#This Row],[Ship_Date]]-Table1[[#This Row],[Order_Date]])</f>
        <v>3</v>
      </c>
      <c r="H658" t="s">
        <v>9763</v>
      </c>
      <c r="I658" t="s">
        <v>9764</v>
      </c>
      <c r="J658" t="s">
        <v>52</v>
      </c>
      <c r="K658">
        <v>20</v>
      </c>
      <c r="L658" t="str">
        <f>IF(Table1[[#This Row],[Age]]&lt;=20,"Teen",IF(Table1[[#This Row],[Age]]&gt;=21 &amp; Table1[[#This Row],[Age]]&lt;=50,"Adult","Senior"))</f>
        <v>Teen</v>
      </c>
      <c r="M658" t="s">
        <v>63</v>
      </c>
      <c r="N658" t="s">
        <v>64</v>
      </c>
      <c r="O658" t="s">
        <v>55</v>
      </c>
      <c r="P658" t="s">
        <v>39</v>
      </c>
      <c r="Q658" t="s">
        <v>118</v>
      </c>
      <c r="R658">
        <v>6</v>
      </c>
      <c r="S658">
        <v>4000</v>
      </c>
      <c r="T658">
        <v>15</v>
      </c>
      <c r="U658">
        <v>20400</v>
      </c>
      <c r="V658" t="str">
        <f>IF(Table1[[#This Row],[Sales]]&lt;=10000,"Low",IF(Table1[[#This Row],[Sales]]&gt;=10000 &amp; Table1[[#This Row],[Sales]]&lt;=25000,"Medium","High"))</f>
        <v>High</v>
      </c>
      <c r="W658">
        <v>3380.59</v>
      </c>
      <c r="X658">
        <f>Table1[[#This Row],[Profit]]/Table1[[#This Row],[Sales]]</f>
        <v>0.16571519607843138</v>
      </c>
      <c r="Y658" t="s">
        <v>58</v>
      </c>
      <c r="Z658" t="s">
        <v>31</v>
      </c>
      <c r="AA658">
        <v>2</v>
      </c>
      <c r="AB658" t="s">
        <v>42</v>
      </c>
    </row>
    <row r="659" spans="1:28" x14ac:dyDescent="0.35">
      <c r="A659" t="s">
        <v>9765</v>
      </c>
      <c r="B659" s="1">
        <v>45698</v>
      </c>
      <c r="C659" s="1" t="str">
        <f>TEXT(Table1[[#This Row],[Order_Date]],"yyyy")</f>
        <v>2025</v>
      </c>
      <c r="D659" s="3">
        <f>MONTH(Table1[[#This Row],[Order_Date]])</f>
        <v>2</v>
      </c>
      <c r="E659" t="str">
        <f>TEXT(Table1[[#This Row],[Order_Date]],"mmm")</f>
        <v>Feb</v>
      </c>
      <c r="F659" s="1">
        <v>45702</v>
      </c>
      <c r="G659">
        <f>(Table1[[#This Row],[Ship_Date]]-Table1[[#This Row],[Order_Date]])</f>
        <v>4</v>
      </c>
      <c r="H659" t="s">
        <v>242</v>
      </c>
      <c r="I659" t="s">
        <v>9766</v>
      </c>
      <c r="J659" t="s">
        <v>52</v>
      </c>
      <c r="K659">
        <v>65</v>
      </c>
      <c r="L659" t="str">
        <f>IF(Table1[[#This Row],[Age]]&lt;=20,"Teen",IF(Table1[[#This Row],[Age]]&gt;=21 &amp; Table1[[#This Row],[Age]]&lt;=50,"Adult","Senior"))</f>
        <v>Senior</v>
      </c>
      <c r="M659" t="s">
        <v>36</v>
      </c>
      <c r="N659" t="s">
        <v>37</v>
      </c>
      <c r="O659" t="s">
        <v>38</v>
      </c>
      <c r="P659" t="s">
        <v>47</v>
      </c>
      <c r="Q659" t="s">
        <v>48</v>
      </c>
      <c r="R659">
        <v>6</v>
      </c>
      <c r="S659">
        <v>3500</v>
      </c>
      <c r="T659">
        <v>25</v>
      </c>
      <c r="U659">
        <v>15750</v>
      </c>
      <c r="V659" t="str">
        <f>IF(Table1[[#This Row],[Sales]]&lt;=10000,"Low",IF(Table1[[#This Row],[Sales]]&gt;=10000 &amp; Table1[[#This Row],[Sales]]&lt;=25000,"Medium","High"))</f>
        <v>High</v>
      </c>
      <c r="W659">
        <v>5230.7299999999996</v>
      </c>
      <c r="X659">
        <f>Table1[[#This Row],[Profit]]/Table1[[#This Row],[Sales]]</f>
        <v>0.33210984126984122</v>
      </c>
      <c r="Y659" t="s">
        <v>58</v>
      </c>
      <c r="Z659" t="s">
        <v>59</v>
      </c>
      <c r="AA659">
        <v>4</v>
      </c>
      <c r="AB659" t="s">
        <v>42</v>
      </c>
    </row>
    <row r="660" spans="1:28" x14ac:dyDescent="0.35">
      <c r="A660" t="s">
        <v>9784</v>
      </c>
      <c r="B660" s="1">
        <v>45692</v>
      </c>
      <c r="C660" s="1" t="str">
        <f>TEXT(Table1[[#This Row],[Order_Date]],"yyyy")</f>
        <v>2025</v>
      </c>
      <c r="D660" s="3">
        <f>MONTH(Table1[[#This Row],[Order_Date]])</f>
        <v>2</v>
      </c>
      <c r="E660" t="str">
        <f>TEXT(Table1[[#This Row],[Order_Date]],"mmm")</f>
        <v>Feb</v>
      </c>
      <c r="F660" s="1">
        <v>45696</v>
      </c>
      <c r="G660">
        <f>(Table1[[#This Row],[Ship_Date]]-Table1[[#This Row],[Order_Date]])</f>
        <v>4</v>
      </c>
      <c r="H660" t="s">
        <v>9785</v>
      </c>
      <c r="I660" t="s">
        <v>9786</v>
      </c>
      <c r="J660" t="s">
        <v>24</v>
      </c>
      <c r="K660">
        <v>61</v>
      </c>
      <c r="L660" t="str">
        <f>IF(Table1[[#This Row],[Age]]&lt;=20,"Teen",IF(Table1[[#This Row],[Age]]&gt;=21 &amp; Table1[[#This Row],[Age]]&lt;=50,"Adult","Senior"))</f>
        <v>Senior</v>
      </c>
      <c r="M660" t="s">
        <v>79</v>
      </c>
      <c r="N660" t="s">
        <v>80</v>
      </c>
      <c r="O660" t="s">
        <v>38</v>
      </c>
      <c r="P660" t="s">
        <v>28</v>
      </c>
      <c r="Q660" t="s">
        <v>65</v>
      </c>
      <c r="R660">
        <v>3</v>
      </c>
      <c r="S660">
        <v>30000</v>
      </c>
      <c r="T660">
        <v>10</v>
      </c>
      <c r="U660">
        <v>81000</v>
      </c>
      <c r="V660" t="str">
        <f>IF(Table1[[#This Row],[Sales]]&lt;=10000,"Low",IF(Table1[[#This Row],[Sales]]&gt;=10000 &amp; Table1[[#This Row],[Sales]]&lt;=25000,"Medium","High"))</f>
        <v>High</v>
      </c>
      <c r="W660">
        <v>35427.269999999997</v>
      </c>
      <c r="X660">
        <f>Table1[[#This Row],[Profit]]/Table1[[#This Row],[Sales]]</f>
        <v>0.43737370370370365</v>
      </c>
      <c r="Y660" t="s">
        <v>30</v>
      </c>
      <c r="Z660" t="s">
        <v>59</v>
      </c>
      <c r="AA660">
        <v>4</v>
      </c>
      <c r="AB660" t="s">
        <v>42</v>
      </c>
    </row>
    <row r="661" spans="1:28" x14ac:dyDescent="0.35">
      <c r="A661" t="s">
        <v>9787</v>
      </c>
      <c r="B661" s="1">
        <v>45689</v>
      </c>
      <c r="C661" s="1" t="str">
        <f>TEXT(Table1[[#This Row],[Order_Date]],"yyyy")</f>
        <v>2025</v>
      </c>
      <c r="D661" s="3">
        <f>MONTH(Table1[[#This Row],[Order_Date]])</f>
        <v>2</v>
      </c>
      <c r="E661" t="str">
        <f>TEXT(Table1[[#This Row],[Order_Date]],"mmm")</f>
        <v>Feb</v>
      </c>
      <c r="F661" s="1">
        <v>45694</v>
      </c>
      <c r="G661">
        <f>(Table1[[#This Row],[Ship_Date]]-Table1[[#This Row],[Order_Date]])</f>
        <v>5</v>
      </c>
      <c r="H661" t="s">
        <v>1841</v>
      </c>
      <c r="I661" t="s">
        <v>9788</v>
      </c>
      <c r="J661" t="s">
        <v>24</v>
      </c>
      <c r="K661">
        <v>48</v>
      </c>
      <c r="L661" t="str">
        <f>IF(Table1[[#This Row],[Age]]&lt;=20,"Teen",IF(Table1[[#This Row],[Age]]&gt;=21 &amp; Table1[[#This Row],[Age]]&lt;=50,"Adult","Senior"))</f>
        <v>Senior</v>
      </c>
      <c r="M661" t="s">
        <v>91</v>
      </c>
      <c r="N661" t="s">
        <v>92</v>
      </c>
      <c r="O661" t="s">
        <v>55</v>
      </c>
      <c r="P661" t="s">
        <v>39</v>
      </c>
      <c r="Q661" t="s">
        <v>253</v>
      </c>
      <c r="R661">
        <v>4</v>
      </c>
      <c r="S661">
        <v>1200</v>
      </c>
      <c r="T661">
        <v>0</v>
      </c>
      <c r="U661">
        <v>4800</v>
      </c>
      <c r="V661" t="str">
        <f>IF(Table1[[#This Row],[Sales]]&lt;=10000,"Low",IF(Table1[[#This Row],[Sales]]&gt;=10000 &amp; Table1[[#This Row],[Sales]]&lt;=25000,"Medium","High"))</f>
        <v>Low</v>
      </c>
      <c r="W661">
        <v>1356.54</v>
      </c>
      <c r="X661">
        <f>Table1[[#This Row],[Profit]]/Table1[[#This Row],[Sales]]</f>
        <v>0.28261249999999999</v>
      </c>
      <c r="Y661" t="s">
        <v>93</v>
      </c>
      <c r="Z661" t="s">
        <v>31</v>
      </c>
      <c r="AA661">
        <v>1</v>
      </c>
      <c r="AB661" t="s">
        <v>32</v>
      </c>
    </row>
    <row r="662" spans="1:28" x14ac:dyDescent="0.35">
      <c r="A662" t="s">
        <v>9827</v>
      </c>
      <c r="B662" s="1">
        <v>46076</v>
      </c>
      <c r="C662" s="1" t="str">
        <f>TEXT(Table1[[#This Row],[Order_Date]],"yyyy")</f>
        <v>2026</v>
      </c>
      <c r="D662" s="3">
        <f>MONTH(Table1[[#This Row],[Order_Date]])</f>
        <v>2</v>
      </c>
      <c r="E662" t="str">
        <f>TEXT(Table1[[#This Row],[Order_Date]],"mmm")</f>
        <v>Feb</v>
      </c>
      <c r="F662" s="1">
        <v>46082</v>
      </c>
      <c r="G662">
        <f>(Table1[[#This Row],[Ship_Date]]-Table1[[#This Row],[Order_Date]])</f>
        <v>6</v>
      </c>
      <c r="H662" t="s">
        <v>9828</v>
      </c>
      <c r="I662" t="s">
        <v>9829</v>
      </c>
      <c r="J662" t="s">
        <v>24</v>
      </c>
      <c r="K662">
        <v>25</v>
      </c>
      <c r="L662" t="str">
        <f>IF(Table1[[#This Row],[Age]]&lt;=20,"Teen",IF(Table1[[#This Row],[Age]]&gt;=21 &amp; Table1[[#This Row],[Age]]&lt;=50,"Adult","Senior"))</f>
        <v>Senior</v>
      </c>
      <c r="M662" t="s">
        <v>53</v>
      </c>
      <c r="N662" t="s">
        <v>54</v>
      </c>
      <c r="O662" t="s">
        <v>55</v>
      </c>
      <c r="P662" t="s">
        <v>47</v>
      </c>
      <c r="Q662" t="s">
        <v>175</v>
      </c>
      <c r="R662">
        <v>5</v>
      </c>
      <c r="S662">
        <v>1200</v>
      </c>
      <c r="T662">
        <v>10</v>
      </c>
      <c r="U662">
        <v>5400</v>
      </c>
      <c r="V662" t="str">
        <f>IF(Table1[[#This Row],[Sales]]&lt;=10000,"Low",IF(Table1[[#This Row],[Sales]]&gt;=10000 &amp; Table1[[#This Row],[Sales]]&lt;=25000,"Medium","High"))</f>
        <v>Low</v>
      </c>
      <c r="W662">
        <v>1682.19</v>
      </c>
      <c r="X662">
        <f>Table1[[#This Row],[Profit]]/Table1[[#This Row],[Sales]]</f>
        <v>0.31151666666666666</v>
      </c>
      <c r="Y662" t="s">
        <v>93</v>
      </c>
      <c r="Z662" t="s">
        <v>31</v>
      </c>
      <c r="AA662">
        <v>2</v>
      </c>
      <c r="AB662" t="s">
        <v>42</v>
      </c>
    </row>
    <row r="663" spans="1:28" x14ac:dyDescent="0.35">
      <c r="A663" t="s">
        <v>9854</v>
      </c>
      <c r="B663" s="1">
        <v>46069</v>
      </c>
      <c r="C663" s="1" t="str">
        <f>TEXT(Table1[[#This Row],[Order_Date]],"yyyy")</f>
        <v>2026</v>
      </c>
      <c r="D663" s="3">
        <f>MONTH(Table1[[#This Row],[Order_Date]])</f>
        <v>2</v>
      </c>
      <c r="E663" t="str">
        <f>TEXT(Table1[[#This Row],[Order_Date]],"mmm")</f>
        <v>Feb</v>
      </c>
      <c r="F663" s="1">
        <v>46075</v>
      </c>
      <c r="G663">
        <f>(Table1[[#This Row],[Ship_Date]]-Table1[[#This Row],[Order_Date]])</f>
        <v>6</v>
      </c>
      <c r="H663" t="s">
        <v>6688</v>
      </c>
      <c r="I663" t="s">
        <v>9855</v>
      </c>
      <c r="J663" t="s">
        <v>24</v>
      </c>
      <c r="K663">
        <v>49</v>
      </c>
      <c r="L663" t="str">
        <f>IF(Table1[[#This Row],[Age]]&lt;=20,"Teen",IF(Table1[[#This Row],[Age]]&gt;=21 &amp; Table1[[#This Row],[Age]]&lt;=50,"Adult","Senior"))</f>
        <v>Senior</v>
      </c>
      <c r="M663" t="s">
        <v>79</v>
      </c>
      <c r="N663" t="s">
        <v>80</v>
      </c>
      <c r="O663" t="s">
        <v>38</v>
      </c>
      <c r="P663" t="s">
        <v>74</v>
      </c>
      <c r="Q663" t="s">
        <v>132</v>
      </c>
      <c r="R663">
        <v>5</v>
      </c>
      <c r="S663">
        <v>55000</v>
      </c>
      <c r="T663">
        <v>20</v>
      </c>
      <c r="U663">
        <v>220000</v>
      </c>
      <c r="V663" t="str">
        <f>IF(Table1[[#This Row],[Sales]]&lt;=10000,"Low",IF(Table1[[#This Row],[Sales]]&gt;=10000 &amp; Table1[[#This Row],[Sales]]&lt;=25000,"Medium","High"))</f>
        <v>High</v>
      </c>
      <c r="W663">
        <v>56028.22</v>
      </c>
      <c r="X663">
        <f>Table1[[#This Row],[Profit]]/Table1[[#This Row],[Sales]]</f>
        <v>0.2546737272727273</v>
      </c>
      <c r="Y663" t="s">
        <v>30</v>
      </c>
      <c r="Z663" t="s">
        <v>41</v>
      </c>
      <c r="AA663">
        <v>1</v>
      </c>
      <c r="AB663" t="s">
        <v>42</v>
      </c>
    </row>
    <row r="664" spans="1:28" x14ac:dyDescent="0.35">
      <c r="A664" t="s">
        <v>9859</v>
      </c>
      <c r="B664" s="1">
        <v>45705</v>
      </c>
      <c r="C664" s="1" t="str">
        <f>TEXT(Table1[[#This Row],[Order_Date]],"yyyy")</f>
        <v>2025</v>
      </c>
      <c r="D664" s="3">
        <f>MONTH(Table1[[#This Row],[Order_Date]])</f>
        <v>2</v>
      </c>
      <c r="E664" t="str">
        <f>TEXT(Table1[[#This Row],[Order_Date]],"mmm")</f>
        <v>Feb</v>
      </c>
      <c r="F664" s="1">
        <v>45706</v>
      </c>
      <c r="G664">
        <f>(Table1[[#This Row],[Ship_Date]]-Table1[[#This Row],[Order_Date]])</f>
        <v>1</v>
      </c>
      <c r="H664" t="s">
        <v>9860</v>
      </c>
      <c r="I664" t="s">
        <v>9861</v>
      </c>
      <c r="J664" t="s">
        <v>52</v>
      </c>
      <c r="K664">
        <v>64</v>
      </c>
      <c r="L664" t="str">
        <f>IF(Table1[[#This Row],[Age]]&lt;=20,"Teen",IF(Table1[[#This Row],[Age]]&gt;=21 &amp; Table1[[#This Row],[Age]]&lt;=50,"Adult","Senior"))</f>
        <v>Senior</v>
      </c>
      <c r="M664" t="s">
        <v>25</v>
      </c>
      <c r="N664" t="s">
        <v>26</v>
      </c>
      <c r="O664" t="s">
        <v>27</v>
      </c>
      <c r="P664" t="s">
        <v>74</v>
      </c>
      <c r="Q664" t="s">
        <v>75</v>
      </c>
      <c r="R664">
        <v>5</v>
      </c>
      <c r="S664">
        <v>2000</v>
      </c>
      <c r="T664">
        <v>25</v>
      </c>
      <c r="U664">
        <v>7500</v>
      </c>
      <c r="V664" t="str">
        <f>IF(Table1[[#This Row],[Sales]]&lt;=10000,"Low",IF(Table1[[#This Row],[Sales]]&gt;=10000 &amp; Table1[[#This Row],[Sales]]&lt;=25000,"Medium","High"))</f>
        <v>Low</v>
      </c>
      <c r="W664">
        <v>3014.33</v>
      </c>
      <c r="X664">
        <f>Table1[[#This Row],[Profit]]/Table1[[#This Row],[Sales]]</f>
        <v>0.40191066666666664</v>
      </c>
      <c r="Y664" t="s">
        <v>58</v>
      </c>
      <c r="Z664" t="s">
        <v>59</v>
      </c>
      <c r="AA664">
        <v>3</v>
      </c>
      <c r="AB664" t="s">
        <v>42</v>
      </c>
    </row>
    <row r="665" spans="1:28" x14ac:dyDescent="0.35">
      <c r="A665" t="s">
        <v>9887</v>
      </c>
      <c r="B665" s="1">
        <v>45698</v>
      </c>
      <c r="C665" s="1" t="str">
        <f>TEXT(Table1[[#This Row],[Order_Date]],"yyyy")</f>
        <v>2025</v>
      </c>
      <c r="D665" s="3">
        <f>MONTH(Table1[[#This Row],[Order_Date]])</f>
        <v>2</v>
      </c>
      <c r="E665" t="str">
        <f>TEXT(Table1[[#This Row],[Order_Date]],"mmm")</f>
        <v>Feb</v>
      </c>
      <c r="F665" s="1">
        <v>45699</v>
      </c>
      <c r="G665">
        <f>(Table1[[#This Row],[Ship_Date]]-Table1[[#This Row],[Order_Date]])</f>
        <v>1</v>
      </c>
      <c r="H665" t="s">
        <v>9888</v>
      </c>
      <c r="I665" t="s">
        <v>9889</v>
      </c>
      <c r="J665" t="s">
        <v>24</v>
      </c>
      <c r="K665">
        <v>60</v>
      </c>
      <c r="L665" t="str">
        <f>IF(Table1[[#This Row],[Age]]&lt;=20,"Teen",IF(Table1[[#This Row],[Age]]&gt;=21 &amp; Table1[[#This Row],[Age]]&lt;=50,"Adult","Senior"))</f>
        <v>Senior</v>
      </c>
      <c r="M665" t="s">
        <v>84</v>
      </c>
      <c r="N665" t="s">
        <v>85</v>
      </c>
      <c r="O665" t="s">
        <v>86</v>
      </c>
      <c r="P665" t="s">
        <v>47</v>
      </c>
      <c r="Q665" t="s">
        <v>185</v>
      </c>
      <c r="R665">
        <v>3</v>
      </c>
      <c r="S665">
        <v>4500</v>
      </c>
      <c r="T665">
        <v>0</v>
      </c>
      <c r="U665">
        <v>13500</v>
      </c>
      <c r="V665" t="str">
        <f>IF(Table1[[#This Row],[Sales]]&lt;=10000,"Low",IF(Table1[[#This Row],[Sales]]&gt;=10000 &amp; Table1[[#This Row],[Sales]]&lt;=25000,"Medium","High"))</f>
        <v>High</v>
      </c>
      <c r="W665">
        <v>3560.75</v>
      </c>
      <c r="X665">
        <f>Table1[[#This Row],[Profit]]/Table1[[#This Row],[Sales]]</f>
        <v>0.26375925925925925</v>
      </c>
      <c r="Y665" t="s">
        <v>93</v>
      </c>
      <c r="Z665" t="s">
        <v>41</v>
      </c>
      <c r="AA665">
        <v>4</v>
      </c>
      <c r="AB665" t="s">
        <v>32</v>
      </c>
    </row>
    <row r="666" spans="1:28" x14ac:dyDescent="0.35">
      <c r="A666" t="s">
        <v>9915</v>
      </c>
      <c r="B666" s="1">
        <v>46070</v>
      </c>
      <c r="C666" s="1" t="str">
        <f>TEXT(Table1[[#This Row],[Order_Date]],"yyyy")</f>
        <v>2026</v>
      </c>
      <c r="D666" s="3">
        <f>MONTH(Table1[[#This Row],[Order_Date]])</f>
        <v>2</v>
      </c>
      <c r="E666" t="str">
        <f>TEXT(Table1[[#This Row],[Order_Date]],"mmm")</f>
        <v>Feb</v>
      </c>
      <c r="F666" s="1">
        <v>46073</v>
      </c>
      <c r="G666">
        <f>(Table1[[#This Row],[Ship_Date]]-Table1[[#This Row],[Order_Date]])</f>
        <v>3</v>
      </c>
      <c r="H666" t="s">
        <v>1253</v>
      </c>
      <c r="I666" t="s">
        <v>9916</v>
      </c>
      <c r="J666" t="s">
        <v>52</v>
      </c>
      <c r="K666">
        <v>31</v>
      </c>
      <c r="L666" t="str">
        <f>IF(Table1[[#This Row],[Age]]&lt;=20,"Teen",IF(Table1[[#This Row],[Age]]&gt;=21 &amp; Table1[[#This Row],[Age]]&lt;=50,"Adult","Senior"))</f>
        <v>Senior</v>
      </c>
      <c r="M666" t="s">
        <v>36</v>
      </c>
      <c r="N666" t="s">
        <v>37</v>
      </c>
      <c r="O666" t="s">
        <v>38</v>
      </c>
      <c r="P666" t="s">
        <v>39</v>
      </c>
      <c r="Q666" t="s">
        <v>40</v>
      </c>
      <c r="R666">
        <v>5</v>
      </c>
      <c r="S666">
        <v>2500</v>
      </c>
      <c r="T666">
        <v>5</v>
      </c>
      <c r="U666">
        <v>11875</v>
      </c>
      <c r="V666" t="str">
        <f>IF(Table1[[#This Row],[Sales]]&lt;=10000,"Low",IF(Table1[[#This Row],[Sales]]&gt;=10000 &amp; Table1[[#This Row],[Sales]]&lt;=25000,"Medium","High"))</f>
        <v>High</v>
      </c>
      <c r="W666">
        <v>3329.15</v>
      </c>
      <c r="X666">
        <f>Table1[[#This Row],[Profit]]/Table1[[#This Row],[Sales]]</f>
        <v>0.28034947368421054</v>
      </c>
      <c r="Y666" t="s">
        <v>58</v>
      </c>
      <c r="Z666" t="s">
        <v>31</v>
      </c>
      <c r="AA666">
        <v>1</v>
      </c>
      <c r="AB666" t="s">
        <v>42</v>
      </c>
    </row>
    <row r="667" spans="1:28" x14ac:dyDescent="0.35">
      <c r="A667" t="s">
        <v>9928</v>
      </c>
      <c r="B667" s="1">
        <v>45690</v>
      </c>
      <c r="C667" s="1" t="str">
        <f>TEXT(Table1[[#This Row],[Order_Date]],"yyyy")</f>
        <v>2025</v>
      </c>
      <c r="D667" s="3">
        <f>MONTH(Table1[[#This Row],[Order_Date]])</f>
        <v>2</v>
      </c>
      <c r="E667" t="str">
        <f>TEXT(Table1[[#This Row],[Order_Date]],"mmm")</f>
        <v>Feb</v>
      </c>
      <c r="F667" s="1">
        <v>45693</v>
      </c>
      <c r="G667">
        <f>(Table1[[#This Row],[Ship_Date]]-Table1[[#This Row],[Order_Date]])</f>
        <v>3</v>
      </c>
      <c r="H667" t="s">
        <v>9929</v>
      </c>
      <c r="I667" t="s">
        <v>9930</v>
      </c>
      <c r="J667" t="s">
        <v>24</v>
      </c>
      <c r="K667">
        <v>31</v>
      </c>
      <c r="L667" t="str">
        <f>IF(Table1[[#This Row],[Age]]&lt;=20,"Teen",IF(Table1[[#This Row],[Age]]&gt;=21 &amp; Table1[[#This Row],[Age]]&lt;=50,"Adult","Senior"))</f>
        <v>Senior</v>
      </c>
      <c r="M667" t="s">
        <v>84</v>
      </c>
      <c r="N667" t="s">
        <v>85</v>
      </c>
      <c r="O667" t="s">
        <v>86</v>
      </c>
      <c r="P667" t="s">
        <v>56</v>
      </c>
      <c r="Q667" t="s">
        <v>212</v>
      </c>
      <c r="R667">
        <v>3</v>
      </c>
      <c r="S667">
        <v>300</v>
      </c>
      <c r="T667">
        <v>15</v>
      </c>
      <c r="U667">
        <v>765</v>
      </c>
      <c r="V667" t="str">
        <f>IF(Table1[[#This Row],[Sales]]&lt;=10000,"Low",IF(Table1[[#This Row],[Sales]]&gt;=10000 &amp; Table1[[#This Row],[Sales]]&lt;=25000,"Medium","High"))</f>
        <v>Low</v>
      </c>
      <c r="W667">
        <v>193.84</v>
      </c>
      <c r="X667">
        <f>Table1[[#This Row],[Profit]]/Table1[[#This Row],[Sales]]</f>
        <v>0.25338562091503269</v>
      </c>
      <c r="Y667" t="s">
        <v>93</v>
      </c>
      <c r="Z667" t="s">
        <v>41</v>
      </c>
      <c r="AA667">
        <v>5</v>
      </c>
      <c r="AB667" t="s">
        <v>42</v>
      </c>
    </row>
    <row r="668" spans="1:28" x14ac:dyDescent="0.35">
      <c r="A668" t="s">
        <v>9950</v>
      </c>
      <c r="B668" s="1">
        <v>45697</v>
      </c>
      <c r="C668" s="1" t="str">
        <f>TEXT(Table1[[#This Row],[Order_Date]],"yyyy")</f>
        <v>2025</v>
      </c>
      <c r="D668" s="3">
        <f>MONTH(Table1[[#This Row],[Order_Date]])</f>
        <v>2</v>
      </c>
      <c r="E668" t="str">
        <f>TEXT(Table1[[#This Row],[Order_Date]],"mmm")</f>
        <v>Feb</v>
      </c>
      <c r="F668" s="1">
        <v>45701</v>
      </c>
      <c r="G668">
        <f>(Table1[[#This Row],[Ship_Date]]-Table1[[#This Row],[Order_Date]])</f>
        <v>4</v>
      </c>
      <c r="H668" t="s">
        <v>1416</v>
      </c>
      <c r="I668" t="s">
        <v>9951</v>
      </c>
      <c r="J668" t="s">
        <v>52</v>
      </c>
      <c r="K668">
        <v>64</v>
      </c>
      <c r="L668" t="str">
        <f>IF(Table1[[#This Row],[Age]]&lt;=20,"Teen",IF(Table1[[#This Row],[Age]]&gt;=21 &amp; Table1[[#This Row],[Age]]&lt;=50,"Adult","Senior"))</f>
        <v>Senior</v>
      </c>
      <c r="M668" t="s">
        <v>36</v>
      </c>
      <c r="N668" t="s">
        <v>37</v>
      </c>
      <c r="O668" t="s">
        <v>38</v>
      </c>
      <c r="P668" t="s">
        <v>39</v>
      </c>
      <c r="Q668" t="s">
        <v>87</v>
      </c>
      <c r="R668">
        <v>7</v>
      </c>
      <c r="S668">
        <v>3200</v>
      </c>
      <c r="T668">
        <v>5</v>
      </c>
      <c r="U668">
        <v>21280</v>
      </c>
      <c r="V668" t="str">
        <f>IF(Table1[[#This Row],[Sales]]&lt;=10000,"Low",IF(Table1[[#This Row],[Sales]]&gt;=10000 &amp; Table1[[#This Row],[Sales]]&lt;=25000,"Medium","High"))</f>
        <v>High</v>
      </c>
      <c r="W668">
        <v>6497.55</v>
      </c>
      <c r="X668">
        <f>Table1[[#This Row],[Profit]]/Table1[[#This Row],[Sales]]</f>
        <v>0.30533599624060154</v>
      </c>
      <c r="Y668" t="s">
        <v>30</v>
      </c>
      <c r="Z668" t="s">
        <v>31</v>
      </c>
      <c r="AA668">
        <v>1</v>
      </c>
      <c r="AB668" t="s">
        <v>42</v>
      </c>
    </row>
    <row r="669" spans="1:28" x14ac:dyDescent="0.35">
      <c r="A669" t="s">
        <v>9953</v>
      </c>
      <c r="B669" s="1">
        <v>45691</v>
      </c>
      <c r="C669" s="1" t="str">
        <f>TEXT(Table1[[#This Row],[Order_Date]],"yyyy")</f>
        <v>2025</v>
      </c>
      <c r="D669" s="3">
        <f>MONTH(Table1[[#This Row],[Order_Date]])</f>
        <v>2</v>
      </c>
      <c r="E669" t="str">
        <f>TEXT(Table1[[#This Row],[Order_Date]],"mmm")</f>
        <v>Feb</v>
      </c>
      <c r="F669" s="1">
        <v>45695</v>
      </c>
      <c r="G669">
        <f>(Table1[[#This Row],[Ship_Date]]-Table1[[#This Row],[Order_Date]])</f>
        <v>4</v>
      </c>
      <c r="H669" t="s">
        <v>9954</v>
      </c>
      <c r="I669" t="s">
        <v>9955</v>
      </c>
      <c r="J669" t="s">
        <v>52</v>
      </c>
      <c r="K669">
        <v>41</v>
      </c>
      <c r="L669" t="str">
        <f>IF(Table1[[#This Row],[Age]]&lt;=20,"Teen",IF(Table1[[#This Row],[Age]]&gt;=21 &amp; Table1[[#This Row],[Age]]&lt;=50,"Adult","Senior"))</f>
        <v>Senior</v>
      </c>
      <c r="M669" t="s">
        <v>107</v>
      </c>
      <c r="N669" t="s">
        <v>108</v>
      </c>
      <c r="O669" t="s">
        <v>86</v>
      </c>
      <c r="P669" t="s">
        <v>39</v>
      </c>
      <c r="Q669" t="s">
        <v>87</v>
      </c>
      <c r="R669">
        <v>3</v>
      </c>
      <c r="S669">
        <v>3200</v>
      </c>
      <c r="T669">
        <v>0</v>
      </c>
      <c r="U669">
        <v>9600</v>
      </c>
      <c r="V669" t="str">
        <f>IF(Table1[[#This Row],[Sales]]&lt;=10000,"Low",IF(Table1[[#This Row],[Sales]]&gt;=10000 &amp; Table1[[#This Row],[Sales]]&lt;=25000,"Medium","High"))</f>
        <v>Low</v>
      </c>
      <c r="W669">
        <v>4309.3100000000004</v>
      </c>
      <c r="X669">
        <f>Table1[[#This Row],[Profit]]/Table1[[#This Row],[Sales]]</f>
        <v>0.44888645833333335</v>
      </c>
      <c r="Y669" t="s">
        <v>58</v>
      </c>
      <c r="Z669" t="s">
        <v>59</v>
      </c>
      <c r="AA669">
        <v>5</v>
      </c>
      <c r="AB669" t="s">
        <v>42</v>
      </c>
    </row>
    <row r="670" spans="1:28" x14ac:dyDescent="0.35">
      <c r="A670" t="s">
        <v>9976</v>
      </c>
      <c r="B670" s="1">
        <v>46058</v>
      </c>
      <c r="C670" s="1" t="str">
        <f>TEXT(Table1[[#This Row],[Order_Date]],"yyyy")</f>
        <v>2026</v>
      </c>
      <c r="D670" s="3">
        <f>MONTH(Table1[[#This Row],[Order_Date]])</f>
        <v>2</v>
      </c>
      <c r="E670" t="str">
        <f>TEXT(Table1[[#This Row],[Order_Date]],"mmm")</f>
        <v>Feb</v>
      </c>
      <c r="F670" s="1">
        <v>46064</v>
      </c>
      <c r="G670">
        <f>(Table1[[#This Row],[Ship_Date]]-Table1[[#This Row],[Order_Date]])</f>
        <v>6</v>
      </c>
      <c r="H670" t="s">
        <v>9977</v>
      </c>
      <c r="I670" t="s">
        <v>9978</v>
      </c>
      <c r="J670" t="s">
        <v>24</v>
      </c>
      <c r="K670">
        <v>58</v>
      </c>
      <c r="L670" t="str">
        <f>IF(Table1[[#This Row],[Age]]&lt;=20,"Teen",IF(Table1[[#This Row],[Age]]&gt;=21 &amp; Table1[[#This Row],[Age]]&lt;=50,"Adult","Senior"))</f>
        <v>Senior</v>
      </c>
      <c r="M670" t="s">
        <v>116</v>
      </c>
      <c r="N670" t="s">
        <v>117</v>
      </c>
      <c r="O670" t="s">
        <v>86</v>
      </c>
      <c r="P670" t="s">
        <v>39</v>
      </c>
      <c r="Q670" t="s">
        <v>87</v>
      </c>
      <c r="R670">
        <v>1</v>
      </c>
      <c r="S670">
        <v>3200</v>
      </c>
      <c r="T670">
        <v>25</v>
      </c>
      <c r="U670">
        <v>2400</v>
      </c>
      <c r="V670" t="str">
        <f>IF(Table1[[#This Row],[Sales]]&lt;=10000,"Low",IF(Table1[[#This Row],[Sales]]&gt;=10000 &amp; Table1[[#This Row],[Sales]]&lt;=25000,"Medium","High"))</f>
        <v>Low</v>
      </c>
      <c r="W670">
        <v>902.22</v>
      </c>
      <c r="X670">
        <f>Table1[[#This Row],[Profit]]/Table1[[#This Row],[Sales]]</f>
        <v>0.37592500000000001</v>
      </c>
      <c r="Y670" t="s">
        <v>58</v>
      </c>
      <c r="Z670" t="s">
        <v>59</v>
      </c>
      <c r="AA670">
        <v>5</v>
      </c>
      <c r="AB670" t="s">
        <v>42</v>
      </c>
    </row>
    <row r="671" spans="1:28" x14ac:dyDescent="0.35">
      <c r="A671" t="s">
        <v>9993</v>
      </c>
      <c r="B671" s="1">
        <v>45691</v>
      </c>
      <c r="C671" s="1" t="str">
        <f>TEXT(Table1[[#This Row],[Order_Date]],"yyyy")</f>
        <v>2025</v>
      </c>
      <c r="D671" s="3">
        <f>MONTH(Table1[[#This Row],[Order_Date]])</f>
        <v>2</v>
      </c>
      <c r="E671" t="str">
        <f>TEXT(Table1[[#This Row],[Order_Date]],"mmm")</f>
        <v>Feb</v>
      </c>
      <c r="F671" s="1">
        <v>45697</v>
      </c>
      <c r="G671">
        <f>(Table1[[#This Row],[Ship_Date]]-Table1[[#This Row],[Order_Date]])</f>
        <v>6</v>
      </c>
      <c r="H671" t="s">
        <v>9994</v>
      </c>
      <c r="I671" t="s">
        <v>9995</v>
      </c>
      <c r="J671" t="s">
        <v>52</v>
      </c>
      <c r="K671">
        <v>45</v>
      </c>
      <c r="L671" t="str">
        <f>IF(Table1[[#This Row],[Age]]&lt;=20,"Teen",IF(Table1[[#This Row],[Age]]&gt;=21 &amp; Table1[[#This Row],[Age]]&lt;=50,"Adult","Senior"))</f>
        <v>Senior</v>
      </c>
      <c r="M671" t="s">
        <v>101</v>
      </c>
      <c r="N671" t="s">
        <v>102</v>
      </c>
      <c r="O671" t="s">
        <v>27</v>
      </c>
      <c r="P671" t="s">
        <v>28</v>
      </c>
      <c r="Q671" t="s">
        <v>65</v>
      </c>
      <c r="R671">
        <v>6</v>
      </c>
      <c r="S671">
        <v>30000</v>
      </c>
      <c r="T671">
        <v>25</v>
      </c>
      <c r="U671">
        <v>135000</v>
      </c>
      <c r="V671" t="str">
        <f>IF(Table1[[#This Row],[Sales]]&lt;=10000,"Low",IF(Table1[[#This Row],[Sales]]&gt;=10000 &amp; Table1[[#This Row],[Sales]]&lt;=25000,"Medium","High"))</f>
        <v>High</v>
      </c>
      <c r="W671">
        <v>20396.78</v>
      </c>
      <c r="X671">
        <f>Table1[[#This Row],[Profit]]/Table1[[#This Row],[Sales]]</f>
        <v>0.15108725925925925</v>
      </c>
      <c r="Y671" t="s">
        <v>58</v>
      </c>
      <c r="Z671" t="s">
        <v>59</v>
      </c>
      <c r="AA671">
        <v>2</v>
      </c>
      <c r="AB671" t="s">
        <v>42</v>
      </c>
    </row>
    <row r="672" spans="1:28" x14ac:dyDescent="0.35">
      <c r="A672" t="s">
        <v>10007</v>
      </c>
      <c r="B672" s="1">
        <v>45710</v>
      </c>
      <c r="C672" s="1" t="str">
        <f>TEXT(Table1[[#This Row],[Order_Date]],"yyyy")</f>
        <v>2025</v>
      </c>
      <c r="D672" s="3">
        <f>MONTH(Table1[[#This Row],[Order_Date]])</f>
        <v>2</v>
      </c>
      <c r="E672" t="str">
        <f>TEXT(Table1[[#This Row],[Order_Date]],"mmm")</f>
        <v>Feb</v>
      </c>
      <c r="F672" s="1">
        <v>45713</v>
      </c>
      <c r="G672">
        <f>(Table1[[#This Row],[Ship_Date]]-Table1[[#This Row],[Order_Date]])</f>
        <v>3</v>
      </c>
      <c r="H672" t="s">
        <v>10008</v>
      </c>
      <c r="I672" t="s">
        <v>10009</v>
      </c>
      <c r="J672" t="s">
        <v>52</v>
      </c>
      <c r="K672">
        <v>59</v>
      </c>
      <c r="L672" t="str">
        <f>IF(Table1[[#This Row],[Age]]&lt;=20,"Teen",IF(Table1[[#This Row],[Age]]&gt;=21 &amp; Table1[[#This Row],[Age]]&lt;=50,"Adult","Senior"))</f>
        <v>Senior</v>
      </c>
      <c r="M672" t="s">
        <v>107</v>
      </c>
      <c r="N672" t="s">
        <v>108</v>
      </c>
      <c r="O672" t="s">
        <v>86</v>
      </c>
      <c r="P672" t="s">
        <v>47</v>
      </c>
      <c r="Q672" t="s">
        <v>175</v>
      </c>
      <c r="R672">
        <v>3</v>
      </c>
      <c r="S672">
        <v>1200</v>
      </c>
      <c r="T672">
        <v>15</v>
      </c>
      <c r="U672">
        <v>3060</v>
      </c>
      <c r="V672" t="str">
        <f>IF(Table1[[#This Row],[Sales]]&lt;=10000,"Low",IF(Table1[[#This Row],[Sales]]&gt;=10000 &amp; Table1[[#This Row],[Sales]]&lt;=25000,"Medium","High"))</f>
        <v>Low</v>
      </c>
      <c r="W672">
        <v>1221</v>
      </c>
      <c r="X672">
        <f>Table1[[#This Row],[Profit]]/Table1[[#This Row],[Sales]]</f>
        <v>0.39901960784313728</v>
      </c>
      <c r="Y672" t="s">
        <v>93</v>
      </c>
      <c r="Z672" t="s">
        <v>41</v>
      </c>
      <c r="AA672">
        <v>2</v>
      </c>
      <c r="AB672" t="s">
        <v>42</v>
      </c>
    </row>
    <row r="673" spans="1:28" x14ac:dyDescent="0.35">
      <c r="A673" t="s">
        <v>10030</v>
      </c>
      <c r="B673" s="1">
        <v>46075</v>
      </c>
      <c r="C673" s="1" t="str">
        <f>TEXT(Table1[[#This Row],[Order_Date]],"yyyy")</f>
        <v>2026</v>
      </c>
      <c r="D673" s="3">
        <f>MONTH(Table1[[#This Row],[Order_Date]])</f>
        <v>2</v>
      </c>
      <c r="E673" t="str">
        <f>TEXT(Table1[[#This Row],[Order_Date]],"mmm")</f>
        <v>Feb</v>
      </c>
      <c r="F673" s="1">
        <v>46080</v>
      </c>
      <c r="G673">
        <f>(Table1[[#This Row],[Ship_Date]]-Table1[[#This Row],[Order_Date]])</f>
        <v>5</v>
      </c>
      <c r="H673" t="s">
        <v>10031</v>
      </c>
      <c r="I673" t="s">
        <v>10032</v>
      </c>
      <c r="J673" t="s">
        <v>24</v>
      </c>
      <c r="K673">
        <v>63</v>
      </c>
      <c r="L673" t="str">
        <f>IF(Table1[[#This Row],[Age]]&lt;=20,"Teen",IF(Table1[[#This Row],[Age]]&gt;=21 &amp; Table1[[#This Row],[Age]]&lt;=50,"Adult","Senior"))</f>
        <v>Senior</v>
      </c>
      <c r="M673" t="s">
        <v>36</v>
      </c>
      <c r="N673" t="s">
        <v>37</v>
      </c>
      <c r="O673" t="s">
        <v>38</v>
      </c>
      <c r="P673" t="s">
        <v>39</v>
      </c>
      <c r="Q673" t="s">
        <v>87</v>
      </c>
      <c r="R673">
        <v>6</v>
      </c>
      <c r="S673">
        <v>3200</v>
      </c>
      <c r="T673">
        <v>10</v>
      </c>
      <c r="U673">
        <v>17280</v>
      </c>
      <c r="V673" t="str">
        <f>IF(Table1[[#This Row],[Sales]]&lt;=10000,"Low",IF(Table1[[#This Row],[Sales]]&gt;=10000 &amp; Table1[[#This Row],[Sales]]&lt;=25000,"Medium","High"))</f>
        <v>High</v>
      </c>
      <c r="W673">
        <v>4150.1899999999996</v>
      </c>
      <c r="X673">
        <f>Table1[[#This Row],[Profit]]/Table1[[#This Row],[Sales]]</f>
        <v>0.24017303240740739</v>
      </c>
      <c r="Y673" t="s">
        <v>30</v>
      </c>
      <c r="Z673" t="s">
        <v>41</v>
      </c>
      <c r="AA673">
        <v>5</v>
      </c>
      <c r="AB673" t="s">
        <v>42</v>
      </c>
    </row>
    <row r="674" spans="1:28" x14ac:dyDescent="0.35">
      <c r="A674" t="s">
        <v>10042</v>
      </c>
      <c r="B674" s="1">
        <v>46061</v>
      </c>
      <c r="C674" s="1" t="str">
        <f>TEXT(Table1[[#This Row],[Order_Date]],"yyyy")</f>
        <v>2026</v>
      </c>
      <c r="D674" s="3">
        <f>MONTH(Table1[[#This Row],[Order_Date]])</f>
        <v>2</v>
      </c>
      <c r="E674" t="str">
        <f>TEXT(Table1[[#This Row],[Order_Date]],"mmm")</f>
        <v>Feb</v>
      </c>
      <c r="F674" s="1">
        <v>46065</v>
      </c>
      <c r="G674">
        <f>(Table1[[#This Row],[Ship_Date]]-Table1[[#This Row],[Order_Date]])</f>
        <v>4</v>
      </c>
      <c r="H674" t="s">
        <v>10043</v>
      </c>
      <c r="I674" t="s">
        <v>10044</v>
      </c>
      <c r="J674" t="s">
        <v>24</v>
      </c>
      <c r="K674">
        <v>36</v>
      </c>
      <c r="L674" t="str">
        <f>IF(Table1[[#This Row],[Age]]&lt;=20,"Teen",IF(Table1[[#This Row],[Age]]&gt;=21 &amp; Table1[[#This Row],[Age]]&lt;=50,"Adult","Senior"))</f>
        <v>Senior</v>
      </c>
      <c r="M674" t="s">
        <v>79</v>
      </c>
      <c r="N674" t="s">
        <v>80</v>
      </c>
      <c r="O674" t="s">
        <v>38</v>
      </c>
      <c r="P674" t="s">
        <v>56</v>
      </c>
      <c r="Q674" t="s">
        <v>97</v>
      </c>
      <c r="R674">
        <v>5</v>
      </c>
      <c r="S674">
        <v>1500</v>
      </c>
      <c r="T674">
        <v>25</v>
      </c>
      <c r="U674">
        <v>5625</v>
      </c>
      <c r="V674" t="str">
        <f>IF(Table1[[#This Row],[Sales]]&lt;=10000,"Low",IF(Table1[[#This Row],[Sales]]&gt;=10000 &amp; Table1[[#This Row],[Sales]]&lt;=25000,"Medium","High"))</f>
        <v>Low</v>
      </c>
      <c r="W674">
        <v>1278.22</v>
      </c>
      <c r="X674">
        <f>Table1[[#This Row],[Profit]]/Table1[[#This Row],[Sales]]</f>
        <v>0.22723911111111111</v>
      </c>
      <c r="Y674" t="s">
        <v>58</v>
      </c>
      <c r="Z674" t="s">
        <v>59</v>
      </c>
      <c r="AA674">
        <v>4</v>
      </c>
      <c r="AB674" t="s">
        <v>42</v>
      </c>
    </row>
    <row r="675" spans="1:28" x14ac:dyDescent="0.35">
      <c r="A675" t="s">
        <v>10045</v>
      </c>
      <c r="B675" s="1">
        <v>45712</v>
      </c>
      <c r="C675" s="1" t="str">
        <f>TEXT(Table1[[#This Row],[Order_Date]],"yyyy")</f>
        <v>2025</v>
      </c>
      <c r="D675" s="3">
        <f>MONTH(Table1[[#This Row],[Order_Date]])</f>
        <v>2</v>
      </c>
      <c r="E675" t="str">
        <f>TEXT(Table1[[#This Row],[Order_Date]],"mmm")</f>
        <v>Feb</v>
      </c>
      <c r="F675" s="1">
        <v>45714</v>
      </c>
      <c r="G675">
        <f>(Table1[[#This Row],[Ship_Date]]-Table1[[#This Row],[Order_Date]])</f>
        <v>2</v>
      </c>
      <c r="H675" t="s">
        <v>5972</v>
      </c>
      <c r="I675" t="s">
        <v>10046</v>
      </c>
      <c r="J675" t="s">
        <v>24</v>
      </c>
      <c r="K675">
        <v>60</v>
      </c>
      <c r="L675" t="str">
        <f>IF(Table1[[#This Row],[Age]]&lt;=20,"Teen",IF(Table1[[#This Row],[Age]]&gt;=21 &amp; Table1[[#This Row],[Age]]&lt;=50,"Adult","Senior"))</f>
        <v>Senior</v>
      </c>
      <c r="M675" t="s">
        <v>25</v>
      </c>
      <c r="N675" t="s">
        <v>26</v>
      </c>
      <c r="O675" t="s">
        <v>27</v>
      </c>
      <c r="P675" t="s">
        <v>74</v>
      </c>
      <c r="Q675" t="s">
        <v>231</v>
      </c>
      <c r="R675">
        <v>1</v>
      </c>
      <c r="S675">
        <v>18000</v>
      </c>
      <c r="T675">
        <v>15</v>
      </c>
      <c r="U675">
        <v>15300</v>
      </c>
      <c r="V675" t="str">
        <f>IF(Table1[[#This Row],[Sales]]&lt;=10000,"Low",IF(Table1[[#This Row],[Sales]]&gt;=10000 &amp; Table1[[#This Row],[Sales]]&lt;=25000,"Medium","High"))</f>
        <v>High</v>
      </c>
      <c r="W675">
        <v>4471.6000000000004</v>
      </c>
      <c r="X675">
        <f>Table1[[#This Row],[Profit]]/Table1[[#This Row],[Sales]]</f>
        <v>0.29226143790849674</v>
      </c>
      <c r="Y675" t="s">
        <v>58</v>
      </c>
      <c r="Z675" t="s">
        <v>41</v>
      </c>
      <c r="AA675">
        <v>1</v>
      </c>
      <c r="AB675" t="s">
        <v>32</v>
      </c>
    </row>
    <row r="676" spans="1:28" x14ac:dyDescent="0.35">
      <c r="A676" t="s">
        <v>10059</v>
      </c>
      <c r="B676" s="1">
        <v>46078</v>
      </c>
      <c r="C676" s="1" t="str">
        <f>TEXT(Table1[[#This Row],[Order_Date]],"yyyy")</f>
        <v>2026</v>
      </c>
      <c r="D676" s="3">
        <f>MONTH(Table1[[#This Row],[Order_Date]])</f>
        <v>2</v>
      </c>
      <c r="E676" t="str">
        <f>TEXT(Table1[[#This Row],[Order_Date]],"mmm")</f>
        <v>Feb</v>
      </c>
      <c r="F676" s="1">
        <v>46084</v>
      </c>
      <c r="G676">
        <f>(Table1[[#This Row],[Ship_Date]]-Table1[[#This Row],[Order_Date]])</f>
        <v>6</v>
      </c>
      <c r="H676" t="s">
        <v>10060</v>
      </c>
      <c r="I676" t="s">
        <v>10061</v>
      </c>
      <c r="J676" t="s">
        <v>24</v>
      </c>
      <c r="K676">
        <v>62</v>
      </c>
      <c r="L676" t="str">
        <f>IF(Table1[[#This Row],[Age]]&lt;=20,"Teen",IF(Table1[[#This Row],[Age]]&gt;=21 &amp; Table1[[#This Row],[Age]]&lt;=50,"Adult","Senior"))</f>
        <v>Senior</v>
      </c>
      <c r="M676" t="s">
        <v>53</v>
      </c>
      <c r="N676" t="s">
        <v>54</v>
      </c>
      <c r="O676" t="s">
        <v>55</v>
      </c>
      <c r="P676" t="s">
        <v>74</v>
      </c>
      <c r="Q676" t="s">
        <v>196</v>
      </c>
      <c r="R676">
        <v>3</v>
      </c>
      <c r="S676">
        <v>25000</v>
      </c>
      <c r="T676">
        <v>0</v>
      </c>
      <c r="U676">
        <v>75000</v>
      </c>
      <c r="V676" t="str">
        <f>IF(Table1[[#This Row],[Sales]]&lt;=10000,"Low",IF(Table1[[#This Row],[Sales]]&gt;=10000 &amp; Table1[[#This Row],[Sales]]&lt;=25000,"Medium","High"))</f>
        <v>High</v>
      </c>
      <c r="W676">
        <v>17024.16</v>
      </c>
      <c r="X676">
        <f>Table1[[#This Row],[Profit]]/Table1[[#This Row],[Sales]]</f>
        <v>0.22698879999999999</v>
      </c>
      <c r="Y676" t="s">
        <v>30</v>
      </c>
      <c r="Z676" t="s">
        <v>41</v>
      </c>
      <c r="AA676">
        <v>1</v>
      </c>
      <c r="AB676" t="s">
        <v>42</v>
      </c>
    </row>
    <row r="677" spans="1:28" x14ac:dyDescent="0.35">
      <c r="A677" t="s">
        <v>10099</v>
      </c>
      <c r="B677" s="1">
        <v>45699</v>
      </c>
      <c r="C677" s="1" t="str">
        <f>TEXT(Table1[[#This Row],[Order_Date]],"yyyy")</f>
        <v>2025</v>
      </c>
      <c r="D677" s="3">
        <f>MONTH(Table1[[#This Row],[Order_Date]])</f>
        <v>2</v>
      </c>
      <c r="E677" t="str">
        <f>TEXT(Table1[[#This Row],[Order_Date]],"mmm")</f>
        <v>Feb</v>
      </c>
      <c r="F677" s="1">
        <v>45705</v>
      </c>
      <c r="G677">
        <f>(Table1[[#This Row],[Ship_Date]]-Table1[[#This Row],[Order_Date]])</f>
        <v>6</v>
      </c>
      <c r="H677" t="s">
        <v>10100</v>
      </c>
      <c r="I677" t="s">
        <v>10101</v>
      </c>
      <c r="J677" t="s">
        <v>24</v>
      </c>
      <c r="K677">
        <v>58</v>
      </c>
      <c r="L677" t="str">
        <f>IF(Table1[[#This Row],[Age]]&lt;=20,"Teen",IF(Table1[[#This Row],[Age]]&gt;=21 &amp; Table1[[#This Row],[Age]]&lt;=50,"Adult","Senior"))</f>
        <v>Senior</v>
      </c>
      <c r="M677" t="s">
        <v>25</v>
      </c>
      <c r="N677" t="s">
        <v>26</v>
      </c>
      <c r="O677" t="s">
        <v>27</v>
      </c>
      <c r="P677" t="s">
        <v>28</v>
      </c>
      <c r="Q677" t="s">
        <v>103</v>
      </c>
      <c r="R677">
        <v>5</v>
      </c>
      <c r="S677">
        <v>25000</v>
      </c>
      <c r="T677">
        <v>0</v>
      </c>
      <c r="U677">
        <v>125000</v>
      </c>
      <c r="V677" t="str">
        <f>IF(Table1[[#This Row],[Sales]]&lt;=10000,"Low",IF(Table1[[#This Row],[Sales]]&gt;=10000 &amp; Table1[[#This Row],[Sales]]&lt;=25000,"Medium","High"))</f>
        <v>High</v>
      </c>
      <c r="W677">
        <v>13993.86</v>
      </c>
      <c r="X677">
        <f>Table1[[#This Row],[Profit]]/Table1[[#This Row],[Sales]]</f>
        <v>0.11195088</v>
      </c>
      <c r="Y677" t="s">
        <v>30</v>
      </c>
      <c r="Z677" t="s">
        <v>41</v>
      </c>
      <c r="AA677">
        <v>2</v>
      </c>
      <c r="AB677" t="s">
        <v>42</v>
      </c>
    </row>
    <row r="678" spans="1:28" x14ac:dyDescent="0.35">
      <c r="A678" t="s">
        <v>10107</v>
      </c>
      <c r="B678" s="1">
        <v>46079</v>
      </c>
      <c r="C678" s="1" t="str">
        <f>TEXT(Table1[[#This Row],[Order_Date]],"yyyy")</f>
        <v>2026</v>
      </c>
      <c r="D678" s="3">
        <f>MONTH(Table1[[#This Row],[Order_Date]])</f>
        <v>2</v>
      </c>
      <c r="E678" t="str">
        <f>TEXT(Table1[[#This Row],[Order_Date]],"mmm")</f>
        <v>Feb</v>
      </c>
      <c r="F678" s="1">
        <v>46082</v>
      </c>
      <c r="G678">
        <f>(Table1[[#This Row],[Ship_Date]]-Table1[[#This Row],[Order_Date]])</f>
        <v>3</v>
      </c>
      <c r="H678" t="s">
        <v>10108</v>
      </c>
      <c r="I678" t="s">
        <v>10109</v>
      </c>
      <c r="J678" t="s">
        <v>52</v>
      </c>
      <c r="K678">
        <v>35</v>
      </c>
      <c r="L678" t="str">
        <f>IF(Table1[[#This Row],[Age]]&lt;=20,"Teen",IF(Table1[[#This Row],[Age]]&gt;=21 &amp; Table1[[#This Row],[Age]]&lt;=50,"Adult","Senior"))</f>
        <v>Senior</v>
      </c>
      <c r="M678" t="s">
        <v>53</v>
      </c>
      <c r="N678" t="s">
        <v>54</v>
      </c>
      <c r="O678" t="s">
        <v>55</v>
      </c>
      <c r="P678" t="s">
        <v>47</v>
      </c>
      <c r="Q678" t="s">
        <v>185</v>
      </c>
      <c r="R678">
        <v>7</v>
      </c>
      <c r="S678">
        <v>4500</v>
      </c>
      <c r="T678">
        <v>0</v>
      </c>
      <c r="U678">
        <v>31500</v>
      </c>
      <c r="V678" t="str">
        <f>IF(Table1[[#This Row],[Sales]]&lt;=10000,"Low",IF(Table1[[#This Row],[Sales]]&gt;=10000 &amp; Table1[[#This Row],[Sales]]&lt;=25000,"Medium","High"))</f>
        <v>High</v>
      </c>
      <c r="W678">
        <v>7347.87</v>
      </c>
      <c r="X678">
        <f>Table1[[#This Row],[Profit]]/Table1[[#This Row],[Sales]]</f>
        <v>0.23326571428571427</v>
      </c>
      <c r="Y678" t="s">
        <v>58</v>
      </c>
      <c r="Z678" t="s">
        <v>59</v>
      </c>
      <c r="AA678">
        <v>4</v>
      </c>
      <c r="AB678" t="s">
        <v>42</v>
      </c>
    </row>
    <row r="679" spans="1:28" x14ac:dyDescent="0.35">
      <c r="A679" t="s">
        <v>10122</v>
      </c>
      <c r="B679" s="1">
        <v>45696</v>
      </c>
      <c r="C679" s="1" t="str">
        <f>TEXT(Table1[[#This Row],[Order_Date]],"yyyy")</f>
        <v>2025</v>
      </c>
      <c r="D679" s="3">
        <f>MONTH(Table1[[#This Row],[Order_Date]])</f>
        <v>2</v>
      </c>
      <c r="E679" t="str">
        <f>TEXT(Table1[[#This Row],[Order_Date]],"mmm")</f>
        <v>Feb</v>
      </c>
      <c r="F679" s="1">
        <v>45701</v>
      </c>
      <c r="G679">
        <f>(Table1[[#This Row],[Ship_Date]]-Table1[[#This Row],[Order_Date]])</f>
        <v>5</v>
      </c>
      <c r="H679" t="s">
        <v>10123</v>
      </c>
      <c r="I679" t="s">
        <v>10124</v>
      </c>
      <c r="J679" t="s">
        <v>52</v>
      </c>
      <c r="K679">
        <v>27</v>
      </c>
      <c r="L679" t="str">
        <f>IF(Table1[[#This Row],[Age]]&lt;=20,"Teen",IF(Table1[[#This Row],[Age]]&gt;=21 &amp; Table1[[#This Row],[Age]]&lt;=50,"Adult","Senior"))</f>
        <v>Senior</v>
      </c>
      <c r="M679" t="s">
        <v>91</v>
      </c>
      <c r="N679" t="s">
        <v>92</v>
      </c>
      <c r="O679" t="s">
        <v>55</v>
      </c>
      <c r="P679" t="s">
        <v>28</v>
      </c>
      <c r="Q679" t="s">
        <v>192</v>
      </c>
      <c r="R679">
        <v>7</v>
      </c>
      <c r="S679">
        <v>7000</v>
      </c>
      <c r="T679">
        <v>0</v>
      </c>
      <c r="U679">
        <v>49000</v>
      </c>
      <c r="V679" t="str">
        <f>IF(Table1[[#This Row],[Sales]]&lt;=10000,"Low",IF(Table1[[#This Row],[Sales]]&gt;=10000 &amp; Table1[[#This Row],[Sales]]&lt;=25000,"Medium","High"))</f>
        <v>High</v>
      </c>
      <c r="W679">
        <v>16019.77</v>
      </c>
      <c r="X679">
        <f>Table1[[#This Row],[Profit]]/Table1[[#This Row],[Sales]]</f>
        <v>0.32693408163265308</v>
      </c>
      <c r="Y679" t="s">
        <v>93</v>
      </c>
      <c r="Z679" t="s">
        <v>59</v>
      </c>
      <c r="AA679">
        <v>1</v>
      </c>
      <c r="AB679" t="s">
        <v>42</v>
      </c>
    </row>
    <row r="680" spans="1:28" x14ac:dyDescent="0.35">
      <c r="A680" t="s">
        <v>10140</v>
      </c>
      <c r="B680" s="1">
        <v>45716</v>
      </c>
      <c r="C680" s="1" t="str">
        <f>TEXT(Table1[[#This Row],[Order_Date]],"yyyy")</f>
        <v>2025</v>
      </c>
      <c r="D680" s="3">
        <f>MONTH(Table1[[#This Row],[Order_Date]])</f>
        <v>2</v>
      </c>
      <c r="E680" t="str">
        <f>TEXT(Table1[[#This Row],[Order_Date]],"mmm")</f>
        <v>Feb</v>
      </c>
      <c r="F680" s="1">
        <v>45722</v>
      </c>
      <c r="G680">
        <f>(Table1[[#This Row],[Ship_Date]]-Table1[[#This Row],[Order_Date]])</f>
        <v>6</v>
      </c>
      <c r="H680" t="s">
        <v>9586</v>
      </c>
      <c r="I680" t="s">
        <v>10141</v>
      </c>
      <c r="J680" t="s">
        <v>24</v>
      </c>
      <c r="K680">
        <v>38</v>
      </c>
      <c r="L680" t="str">
        <f>IF(Table1[[#This Row],[Age]]&lt;=20,"Teen",IF(Table1[[#This Row],[Age]]&gt;=21 &amp; Table1[[#This Row],[Age]]&lt;=50,"Adult","Senior"))</f>
        <v>Senior</v>
      </c>
      <c r="M680" t="s">
        <v>46</v>
      </c>
      <c r="N680" t="s">
        <v>46</v>
      </c>
      <c r="O680" t="s">
        <v>38</v>
      </c>
      <c r="P680" t="s">
        <v>56</v>
      </c>
      <c r="Q680" t="s">
        <v>57</v>
      </c>
      <c r="R680">
        <v>2</v>
      </c>
      <c r="S680">
        <v>60</v>
      </c>
      <c r="T680">
        <v>10</v>
      </c>
      <c r="U680">
        <v>108</v>
      </c>
      <c r="V680" t="str">
        <f>IF(Table1[[#This Row],[Sales]]&lt;=10000,"Low",IF(Table1[[#This Row],[Sales]]&gt;=10000 &amp; Table1[[#This Row],[Sales]]&lt;=25000,"Medium","High"))</f>
        <v>Low</v>
      </c>
      <c r="W680">
        <v>47.93</v>
      </c>
      <c r="X680">
        <f>Table1[[#This Row],[Profit]]/Table1[[#This Row],[Sales]]</f>
        <v>0.4437962962962963</v>
      </c>
      <c r="Y680" t="s">
        <v>93</v>
      </c>
      <c r="Z680" t="s">
        <v>59</v>
      </c>
      <c r="AA680">
        <v>2</v>
      </c>
      <c r="AB680" t="s">
        <v>42</v>
      </c>
    </row>
    <row r="681" spans="1:28" x14ac:dyDescent="0.35">
      <c r="A681" t="s">
        <v>10157</v>
      </c>
      <c r="B681" s="1">
        <v>45714</v>
      </c>
      <c r="C681" s="1" t="str">
        <f>TEXT(Table1[[#This Row],[Order_Date]],"yyyy")</f>
        <v>2025</v>
      </c>
      <c r="D681" s="3">
        <f>MONTH(Table1[[#This Row],[Order_Date]])</f>
        <v>2</v>
      </c>
      <c r="E681" t="str">
        <f>TEXT(Table1[[#This Row],[Order_Date]],"mmm")</f>
        <v>Feb</v>
      </c>
      <c r="F681" s="1">
        <v>45718</v>
      </c>
      <c r="G681">
        <f>(Table1[[#This Row],[Ship_Date]]-Table1[[#This Row],[Order_Date]])</f>
        <v>4</v>
      </c>
      <c r="H681" t="s">
        <v>10158</v>
      </c>
      <c r="I681" t="s">
        <v>10159</v>
      </c>
      <c r="J681" t="s">
        <v>24</v>
      </c>
      <c r="K681">
        <v>19</v>
      </c>
      <c r="L681" t="str">
        <f>IF(Table1[[#This Row],[Age]]&lt;=20,"Teen",IF(Table1[[#This Row],[Age]]&gt;=21 &amp; Table1[[#This Row],[Age]]&lt;=50,"Adult","Senior"))</f>
        <v>Teen</v>
      </c>
      <c r="M681" t="s">
        <v>91</v>
      </c>
      <c r="N681" t="s">
        <v>92</v>
      </c>
      <c r="O681" t="s">
        <v>55</v>
      </c>
      <c r="P681" t="s">
        <v>39</v>
      </c>
      <c r="Q681" t="s">
        <v>87</v>
      </c>
      <c r="R681">
        <v>1</v>
      </c>
      <c r="S681">
        <v>3200</v>
      </c>
      <c r="T681">
        <v>25</v>
      </c>
      <c r="U681">
        <v>2400</v>
      </c>
      <c r="V681" t="str">
        <f>IF(Table1[[#This Row],[Sales]]&lt;=10000,"Low",IF(Table1[[#This Row],[Sales]]&gt;=10000 &amp; Table1[[#This Row],[Sales]]&lt;=25000,"Medium","High"))</f>
        <v>Low</v>
      </c>
      <c r="W681">
        <v>724.89</v>
      </c>
      <c r="X681">
        <f>Table1[[#This Row],[Profit]]/Table1[[#This Row],[Sales]]</f>
        <v>0.30203750000000001</v>
      </c>
      <c r="Y681" t="s">
        <v>30</v>
      </c>
      <c r="Z681" t="s">
        <v>59</v>
      </c>
      <c r="AA681">
        <v>5</v>
      </c>
      <c r="AB681" t="s">
        <v>32</v>
      </c>
    </row>
    <row r="682" spans="1:28" x14ac:dyDescent="0.35">
      <c r="A682" t="s">
        <v>10204</v>
      </c>
      <c r="B682" s="1">
        <v>46069</v>
      </c>
      <c r="C682" s="1" t="str">
        <f>TEXT(Table1[[#This Row],[Order_Date]],"yyyy")</f>
        <v>2026</v>
      </c>
      <c r="D682" s="3">
        <f>MONTH(Table1[[#This Row],[Order_Date]])</f>
        <v>2</v>
      </c>
      <c r="E682" t="str">
        <f>TEXT(Table1[[#This Row],[Order_Date]],"mmm")</f>
        <v>Feb</v>
      </c>
      <c r="F682" s="1">
        <v>46071</v>
      </c>
      <c r="G682">
        <f>(Table1[[#This Row],[Ship_Date]]-Table1[[#This Row],[Order_Date]])</f>
        <v>2</v>
      </c>
      <c r="H682" t="s">
        <v>10205</v>
      </c>
      <c r="I682" t="s">
        <v>10206</v>
      </c>
      <c r="J682" t="s">
        <v>24</v>
      </c>
      <c r="K682">
        <v>33</v>
      </c>
      <c r="L682" t="str">
        <f>IF(Table1[[#This Row],[Age]]&lt;=20,"Teen",IF(Table1[[#This Row],[Age]]&gt;=21 &amp; Table1[[#This Row],[Age]]&lt;=50,"Adult","Senior"))</f>
        <v>Senior</v>
      </c>
      <c r="M682" t="s">
        <v>79</v>
      </c>
      <c r="N682" t="s">
        <v>80</v>
      </c>
      <c r="O682" t="s">
        <v>38</v>
      </c>
      <c r="P682" t="s">
        <v>39</v>
      </c>
      <c r="Q682" t="s">
        <v>118</v>
      </c>
      <c r="R682">
        <v>8</v>
      </c>
      <c r="S682">
        <v>4000</v>
      </c>
      <c r="T682">
        <v>0</v>
      </c>
      <c r="U682">
        <v>32000</v>
      </c>
      <c r="V682" t="str">
        <f>IF(Table1[[#This Row],[Sales]]&lt;=10000,"Low",IF(Table1[[#This Row],[Sales]]&gt;=10000 &amp; Table1[[#This Row],[Sales]]&lt;=25000,"Medium","High"))</f>
        <v>High</v>
      </c>
      <c r="W682">
        <v>8519.85</v>
      </c>
      <c r="X682">
        <f>Table1[[#This Row],[Profit]]/Table1[[#This Row],[Sales]]</f>
        <v>0.2662453125</v>
      </c>
      <c r="Y682" t="s">
        <v>93</v>
      </c>
      <c r="Z682" t="s">
        <v>41</v>
      </c>
      <c r="AA682">
        <v>3</v>
      </c>
      <c r="AB682" t="s">
        <v>42</v>
      </c>
    </row>
    <row r="683" spans="1:28" x14ac:dyDescent="0.35">
      <c r="A683" t="s">
        <v>10207</v>
      </c>
      <c r="B683" s="1">
        <v>45715</v>
      </c>
      <c r="C683" s="1" t="str">
        <f>TEXT(Table1[[#This Row],[Order_Date]],"yyyy")</f>
        <v>2025</v>
      </c>
      <c r="D683" s="3">
        <f>MONTH(Table1[[#This Row],[Order_Date]])</f>
        <v>2</v>
      </c>
      <c r="E683" t="str">
        <f>TEXT(Table1[[#This Row],[Order_Date]],"mmm")</f>
        <v>Feb</v>
      </c>
      <c r="F683" s="1">
        <v>45720</v>
      </c>
      <c r="G683">
        <f>(Table1[[#This Row],[Ship_Date]]-Table1[[#This Row],[Order_Date]])</f>
        <v>5</v>
      </c>
      <c r="H683" t="s">
        <v>10208</v>
      </c>
      <c r="I683" t="s">
        <v>10209</v>
      </c>
      <c r="J683" t="s">
        <v>24</v>
      </c>
      <c r="K683">
        <v>63</v>
      </c>
      <c r="L683" t="str">
        <f>IF(Table1[[#This Row],[Age]]&lt;=20,"Teen",IF(Table1[[#This Row],[Age]]&gt;=21 &amp; Table1[[#This Row],[Age]]&lt;=50,"Adult","Senior"))</f>
        <v>Senior</v>
      </c>
      <c r="M683" t="s">
        <v>84</v>
      </c>
      <c r="N683" t="s">
        <v>85</v>
      </c>
      <c r="O683" t="s">
        <v>86</v>
      </c>
      <c r="P683" t="s">
        <v>28</v>
      </c>
      <c r="Q683" t="s">
        <v>103</v>
      </c>
      <c r="R683">
        <v>7</v>
      </c>
      <c r="S683">
        <v>25000</v>
      </c>
      <c r="T683">
        <v>10</v>
      </c>
      <c r="U683">
        <v>157500</v>
      </c>
      <c r="V683" t="str">
        <f>IF(Table1[[#This Row],[Sales]]&lt;=10000,"Low",IF(Table1[[#This Row],[Sales]]&gt;=10000 &amp; Table1[[#This Row],[Sales]]&lt;=25000,"Medium","High"))</f>
        <v>High</v>
      </c>
      <c r="W683">
        <v>45908.84</v>
      </c>
      <c r="X683">
        <f>Table1[[#This Row],[Profit]]/Table1[[#This Row],[Sales]]</f>
        <v>0.29148469841269842</v>
      </c>
      <c r="Y683" t="s">
        <v>58</v>
      </c>
      <c r="Z683" t="s">
        <v>59</v>
      </c>
      <c r="AA683">
        <v>3</v>
      </c>
      <c r="AB683" t="s">
        <v>42</v>
      </c>
    </row>
    <row r="684" spans="1:28" x14ac:dyDescent="0.35">
      <c r="A684" t="s">
        <v>10234</v>
      </c>
      <c r="B684" s="1">
        <v>45704</v>
      </c>
      <c r="C684" s="1" t="str">
        <f>TEXT(Table1[[#This Row],[Order_Date]],"yyyy")</f>
        <v>2025</v>
      </c>
      <c r="D684" s="3">
        <f>MONTH(Table1[[#This Row],[Order_Date]])</f>
        <v>2</v>
      </c>
      <c r="E684" t="str">
        <f>TEXT(Table1[[#This Row],[Order_Date]],"mmm")</f>
        <v>Feb</v>
      </c>
      <c r="F684" s="1">
        <v>45711</v>
      </c>
      <c r="G684">
        <f>(Table1[[#This Row],[Ship_Date]]-Table1[[#This Row],[Order_Date]])</f>
        <v>7</v>
      </c>
      <c r="H684" t="s">
        <v>10235</v>
      </c>
      <c r="I684" t="s">
        <v>10236</v>
      </c>
      <c r="J684" t="s">
        <v>24</v>
      </c>
      <c r="K684">
        <v>25</v>
      </c>
      <c r="L684" t="str">
        <f>IF(Table1[[#This Row],[Age]]&lt;=20,"Teen",IF(Table1[[#This Row],[Age]]&gt;=21 &amp; Table1[[#This Row],[Age]]&lt;=50,"Adult","Senior"))</f>
        <v>Senior</v>
      </c>
      <c r="M684" t="s">
        <v>73</v>
      </c>
      <c r="N684" t="s">
        <v>26</v>
      </c>
      <c r="O684" t="s">
        <v>27</v>
      </c>
      <c r="P684" t="s">
        <v>28</v>
      </c>
      <c r="Q684" t="s">
        <v>311</v>
      </c>
      <c r="R684">
        <v>8</v>
      </c>
      <c r="S684">
        <v>5000</v>
      </c>
      <c r="T684">
        <v>15</v>
      </c>
      <c r="U684">
        <v>34000</v>
      </c>
      <c r="V684" t="str">
        <f>IF(Table1[[#This Row],[Sales]]&lt;=10000,"Low",IF(Table1[[#This Row],[Sales]]&gt;=10000 &amp; Table1[[#This Row],[Sales]]&lt;=25000,"Medium","High"))</f>
        <v>High</v>
      </c>
      <c r="W684">
        <v>5141.2299999999996</v>
      </c>
      <c r="X684">
        <f>Table1[[#This Row],[Profit]]/Table1[[#This Row],[Sales]]</f>
        <v>0.15121264705882351</v>
      </c>
      <c r="Y684" t="s">
        <v>93</v>
      </c>
      <c r="Z684" t="s">
        <v>31</v>
      </c>
      <c r="AA684">
        <v>2</v>
      </c>
      <c r="AB684" t="s">
        <v>42</v>
      </c>
    </row>
    <row r="685" spans="1:28" x14ac:dyDescent="0.35">
      <c r="A685" t="s">
        <v>10263</v>
      </c>
      <c r="B685" s="1">
        <v>46055</v>
      </c>
      <c r="C685" s="1" t="str">
        <f>TEXT(Table1[[#This Row],[Order_Date]],"yyyy")</f>
        <v>2026</v>
      </c>
      <c r="D685" s="3">
        <f>MONTH(Table1[[#This Row],[Order_Date]])</f>
        <v>2</v>
      </c>
      <c r="E685" t="str">
        <f>TEXT(Table1[[#This Row],[Order_Date]],"mmm")</f>
        <v>Feb</v>
      </c>
      <c r="F685" s="1">
        <v>46061</v>
      </c>
      <c r="G685">
        <f>(Table1[[#This Row],[Ship_Date]]-Table1[[#This Row],[Order_Date]])</f>
        <v>6</v>
      </c>
      <c r="H685" t="s">
        <v>5141</v>
      </c>
      <c r="I685" t="s">
        <v>10264</v>
      </c>
      <c r="J685" t="s">
        <v>24</v>
      </c>
      <c r="K685">
        <v>33</v>
      </c>
      <c r="L685" t="str">
        <f>IF(Table1[[#This Row],[Age]]&lt;=20,"Teen",IF(Table1[[#This Row],[Age]]&gt;=21 &amp; Table1[[#This Row],[Age]]&lt;=50,"Adult","Senior"))</f>
        <v>Senior</v>
      </c>
      <c r="M685" t="s">
        <v>73</v>
      </c>
      <c r="N685" t="s">
        <v>26</v>
      </c>
      <c r="O685" t="s">
        <v>27</v>
      </c>
      <c r="P685" t="s">
        <v>47</v>
      </c>
      <c r="Q685" t="s">
        <v>69</v>
      </c>
      <c r="R685">
        <v>2</v>
      </c>
      <c r="S685">
        <v>800</v>
      </c>
      <c r="T685">
        <v>15</v>
      </c>
      <c r="U685">
        <v>1360</v>
      </c>
      <c r="V685" t="str">
        <f>IF(Table1[[#This Row],[Sales]]&lt;=10000,"Low",IF(Table1[[#This Row],[Sales]]&gt;=10000 &amp; Table1[[#This Row],[Sales]]&lt;=25000,"Medium","High"))</f>
        <v>Low</v>
      </c>
      <c r="W685">
        <v>273.92</v>
      </c>
      <c r="X685">
        <f>Table1[[#This Row],[Profit]]/Table1[[#This Row],[Sales]]</f>
        <v>0.20141176470588237</v>
      </c>
      <c r="Y685" t="s">
        <v>93</v>
      </c>
      <c r="Z685" t="s">
        <v>31</v>
      </c>
      <c r="AA685">
        <v>4</v>
      </c>
      <c r="AB685" t="s">
        <v>42</v>
      </c>
    </row>
    <row r="686" spans="1:28" x14ac:dyDescent="0.35">
      <c r="A686" t="s">
        <v>10286</v>
      </c>
      <c r="B686" s="1">
        <v>46079</v>
      </c>
      <c r="C686" s="1" t="str">
        <f>TEXT(Table1[[#This Row],[Order_Date]],"yyyy")</f>
        <v>2026</v>
      </c>
      <c r="D686" s="3">
        <f>MONTH(Table1[[#This Row],[Order_Date]])</f>
        <v>2</v>
      </c>
      <c r="E686" t="str">
        <f>TEXT(Table1[[#This Row],[Order_Date]],"mmm")</f>
        <v>Feb</v>
      </c>
      <c r="F686" s="1">
        <v>46080</v>
      </c>
      <c r="G686">
        <f>(Table1[[#This Row],[Ship_Date]]-Table1[[#This Row],[Order_Date]])</f>
        <v>1</v>
      </c>
      <c r="H686" t="s">
        <v>10287</v>
      </c>
      <c r="I686" t="s">
        <v>10288</v>
      </c>
      <c r="J686" t="s">
        <v>24</v>
      </c>
      <c r="K686">
        <v>60</v>
      </c>
      <c r="L686" t="str">
        <f>IF(Table1[[#This Row],[Age]]&lt;=20,"Teen",IF(Table1[[#This Row],[Age]]&gt;=21 &amp; Table1[[#This Row],[Age]]&lt;=50,"Adult","Senior"))</f>
        <v>Senior</v>
      </c>
      <c r="M686" t="s">
        <v>84</v>
      </c>
      <c r="N686" t="s">
        <v>85</v>
      </c>
      <c r="O686" t="s">
        <v>86</v>
      </c>
      <c r="P686" t="s">
        <v>39</v>
      </c>
      <c r="Q686" t="s">
        <v>151</v>
      </c>
      <c r="R686">
        <v>4</v>
      </c>
      <c r="S686">
        <v>900</v>
      </c>
      <c r="T686">
        <v>25</v>
      </c>
      <c r="U686">
        <v>2700</v>
      </c>
      <c r="V686" t="str">
        <f>IF(Table1[[#This Row],[Sales]]&lt;=10000,"Low",IF(Table1[[#This Row],[Sales]]&gt;=10000 &amp; Table1[[#This Row],[Sales]]&lt;=25000,"Medium","High"))</f>
        <v>Low</v>
      </c>
      <c r="W686">
        <v>644.13</v>
      </c>
      <c r="X686">
        <f>Table1[[#This Row],[Profit]]/Table1[[#This Row],[Sales]]</f>
        <v>0.23856666666666668</v>
      </c>
      <c r="Y686" t="s">
        <v>58</v>
      </c>
      <c r="Z686" t="s">
        <v>41</v>
      </c>
      <c r="AA686">
        <v>4</v>
      </c>
      <c r="AB686" t="s">
        <v>42</v>
      </c>
    </row>
    <row r="687" spans="1:28" x14ac:dyDescent="0.35">
      <c r="A687" t="s">
        <v>10298</v>
      </c>
      <c r="B687" s="1">
        <v>46076</v>
      </c>
      <c r="C687" s="1" t="str">
        <f>TEXT(Table1[[#This Row],[Order_Date]],"yyyy")</f>
        <v>2026</v>
      </c>
      <c r="D687" s="3">
        <f>MONTH(Table1[[#This Row],[Order_Date]])</f>
        <v>2</v>
      </c>
      <c r="E687" t="str">
        <f>TEXT(Table1[[#This Row],[Order_Date]],"mmm")</f>
        <v>Feb</v>
      </c>
      <c r="F687" s="1">
        <v>46082</v>
      </c>
      <c r="G687">
        <f>(Table1[[#This Row],[Ship_Date]]-Table1[[#This Row],[Order_Date]])</f>
        <v>6</v>
      </c>
      <c r="H687" t="s">
        <v>10299</v>
      </c>
      <c r="I687" t="s">
        <v>10300</v>
      </c>
      <c r="J687" t="s">
        <v>52</v>
      </c>
      <c r="K687">
        <v>64</v>
      </c>
      <c r="L687" t="str">
        <f>IF(Table1[[#This Row],[Age]]&lt;=20,"Teen",IF(Table1[[#This Row],[Age]]&gt;=21 &amp; Table1[[#This Row],[Age]]&lt;=50,"Adult","Senior"))</f>
        <v>Senior</v>
      </c>
      <c r="M687" t="s">
        <v>91</v>
      </c>
      <c r="N687" t="s">
        <v>92</v>
      </c>
      <c r="O687" t="s">
        <v>55</v>
      </c>
      <c r="P687" t="s">
        <v>47</v>
      </c>
      <c r="Q687" t="s">
        <v>48</v>
      </c>
      <c r="R687">
        <v>8</v>
      </c>
      <c r="S687">
        <v>3500</v>
      </c>
      <c r="T687">
        <v>5</v>
      </c>
      <c r="U687">
        <v>26600</v>
      </c>
      <c r="V687" t="str">
        <f>IF(Table1[[#This Row],[Sales]]&lt;=10000,"Low",IF(Table1[[#This Row],[Sales]]&gt;=10000 &amp; Table1[[#This Row],[Sales]]&lt;=25000,"Medium","High"))</f>
        <v>High</v>
      </c>
      <c r="W687">
        <v>2903.16</v>
      </c>
      <c r="X687">
        <f>Table1[[#This Row],[Profit]]/Table1[[#This Row],[Sales]]</f>
        <v>0.10914135338345864</v>
      </c>
      <c r="Y687" t="s">
        <v>30</v>
      </c>
      <c r="Z687" t="s">
        <v>31</v>
      </c>
      <c r="AA687">
        <v>4</v>
      </c>
      <c r="AB687" t="s">
        <v>42</v>
      </c>
    </row>
    <row r="688" spans="1:28" x14ac:dyDescent="0.35">
      <c r="A688" t="s">
        <v>10333</v>
      </c>
      <c r="B688" s="1">
        <v>46061</v>
      </c>
      <c r="C688" s="1" t="str">
        <f>TEXT(Table1[[#This Row],[Order_Date]],"yyyy")</f>
        <v>2026</v>
      </c>
      <c r="D688" s="3">
        <f>MONTH(Table1[[#This Row],[Order_Date]])</f>
        <v>2</v>
      </c>
      <c r="E688" t="str">
        <f>TEXT(Table1[[#This Row],[Order_Date]],"mmm")</f>
        <v>Feb</v>
      </c>
      <c r="F688" s="1">
        <v>46067</v>
      </c>
      <c r="G688">
        <f>(Table1[[#This Row],[Ship_Date]]-Table1[[#This Row],[Order_Date]])</f>
        <v>6</v>
      </c>
      <c r="H688" t="s">
        <v>10334</v>
      </c>
      <c r="I688" t="s">
        <v>10335</v>
      </c>
      <c r="J688" t="s">
        <v>24</v>
      </c>
      <c r="K688">
        <v>21</v>
      </c>
      <c r="L688" t="str">
        <f>IF(Table1[[#This Row],[Age]]&lt;=20,"Teen",IF(Table1[[#This Row],[Age]]&gt;=21 &amp; Table1[[#This Row],[Age]]&lt;=50,"Adult","Senior"))</f>
        <v>Senior</v>
      </c>
      <c r="M688" t="s">
        <v>73</v>
      </c>
      <c r="N688" t="s">
        <v>26</v>
      </c>
      <c r="O688" t="s">
        <v>27</v>
      </c>
      <c r="P688" t="s">
        <v>39</v>
      </c>
      <c r="Q688" t="s">
        <v>118</v>
      </c>
      <c r="R688">
        <v>5</v>
      </c>
      <c r="S688">
        <v>4000</v>
      </c>
      <c r="T688">
        <v>0</v>
      </c>
      <c r="U688">
        <v>20000</v>
      </c>
      <c r="V688" t="str">
        <f>IF(Table1[[#This Row],[Sales]]&lt;=10000,"Low",IF(Table1[[#This Row],[Sales]]&gt;=10000 &amp; Table1[[#This Row],[Sales]]&lt;=25000,"Medium","High"))</f>
        <v>High</v>
      </c>
      <c r="W688">
        <v>8267.7800000000007</v>
      </c>
      <c r="X688">
        <f>Table1[[#This Row],[Profit]]/Table1[[#This Row],[Sales]]</f>
        <v>0.41338900000000001</v>
      </c>
      <c r="Y688" t="s">
        <v>30</v>
      </c>
      <c r="Z688" t="s">
        <v>59</v>
      </c>
      <c r="AA688">
        <v>4</v>
      </c>
      <c r="AB688" t="s">
        <v>42</v>
      </c>
    </row>
    <row r="689" spans="1:28" x14ac:dyDescent="0.35">
      <c r="A689" t="s">
        <v>10362</v>
      </c>
      <c r="B689" s="1">
        <v>46058</v>
      </c>
      <c r="C689" s="1" t="str">
        <f>TEXT(Table1[[#This Row],[Order_Date]],"yyyy")</f>
        <v>2026</v>
      </c>
      <c r="D689" s="3">
        <f>MONTH(Table1[[#This Row],[Order_Date]])</f>
        <v>2</v>
      </c>
      <c r="E689" t="str">
        <f>TEXT(Table1[[#This Row],[Order_Date]],"mmm")</f>
        <v>Feb</v>
      </c>
      <c r="F689" s="1">
        <v>46065</v>
      </c>
      <c r="G689">
        <f>(Table1[[#This Row],[Ship_Date]]-Table1[[#This Row],[Order_Date]])</f>
        <v>7</v>
      </c>
      <c r="H689" t="s">
        <v>10363</v>
      </c>
      <c r="I689" t="s">
        <v>10364</v>
      </c>
      <c r="J689" t="s">
        <v>52</v>
      </c>
      <c r="K689">
        <v>37</v>
      </c>
      <c r="L689" t="str">
        <f>IF(Table1[[#This Row],[Age]]&lt;=20,"Teen",IF(Table1[[#This Row],[Age]]&gt;=21 &amp; Table1[[#This Row],[Age]]&lt;=50,"Adult","Senior"))</f>
        <v>Senior</v>
      </c>
      <c r="M689" t="s">
        <v>107</v>
      </c>
      <c r="N689" t="s">
        <v>108</v>
      </c>
      <c r="O689" t="s">
        <v>86</v>
      </c>
      <c r="P689" t="s">
        <v>47</v>
      </c>
      <c r="Q689" t="s">
        <v>48</v>
      </c>
      <c r="R689">
        <v>6</v>
      </c>
      <c r="S689">
        <v>3500</v>
      </c>
      <c r="T689">
        <v>15</v>
      </c>
      <c r="U689">
        <v>17850</v>
      </c>
      <c r="V689" t="str">
        <f>IF(Table1[[#This Row],[Sales]]&lt;=10000,"Low",IF(Table1[[#This Row],[Sales]]&gt;=10000 &amp; Table1[[#This Row],[Sales]]&lt;=25000,"Medium","High"))</f>
        <v>High</v>
      </c>
      <c r="W689">
        <v>2592.04</v>
      </c>
      <c r="X689">
        <f>Table1[[#This Row],[Profit]]/Table1[[#This Row],[Sales]]</f>
        <v>0.14521232492997199</v>
      </c>
      <c r="Y689" t="s">
        <v>93</v>
      </c>
      <c r="Z689" t="s">
        <v>31</v>
      </c>
      <c r="AA689">
        <v>4</v>
      </c>
      <c r="AB689" t="s">
        <v>42</v>
      </c>
    </row>
    <row r="690" spans="1:28" x14ac:dyDescent="0.35">
      <c r="A690" t="s">
        <v>10395</v>
      </c>
      <c r="B690" s="1">
        <v>46057</v>
      </c>
      <c r="C690" s="1" t="str">
        <f>TEXT(Table1[[#This Row],[Order_Date]],"yyyy")</f>
        <v>2026</v>
      </c>
      <c r="D690" s="3">
        <f>MONTH(Table1[[#This Row],[Order_Date]])</f>
        <v>2</v>
      </c>
      <c r="E690" t="str">
        <f>TEXT(Table1[[#This Row],[Order_Date]],"mmm")</f>
        <v>Feb</v>
      </c>
      <c r="F690" s="1">
        <v>46062</v>
      </c>
      <c r="G690">
        <f>(Table1[[#This Row],[Ship_Date]]-Table1[[#This Row],[Order_Date]])</f>
        <v>5</v>
      </c>
      <c r="H690" t="s">
        <v>10396</v>
      </c>
      <c r="I690" t="s">
        <v>10397</v>
      </c>
      <c r="J690" t="s">
        <v>24</v>
      </c>
      <c r="K690">
        <v>53</v>
      </c>
      <c r="L690" t="str">
        <f>IF(Table1[[#This Row],[Age]]&lt;=20,"Teen",IF(Table1[[#This Row],[Age]]&gt;=21 &amp; Table1[[#This Row],[Age]]&lt;=50,"Adult","Senior"))</f>
        <v>Senior</v>
      </c>
      <c r="M690" t="s">
        <v>84</v>
      </c>
      <c r="N690" t="s">
        <v>85</v>
      </c>
      <c r="O690" t="s">
        <v>86</v>
      </c>
      <c r="P690" t="s">
        <v>28</v>
      </c>
      <c r="Q690" t="s">
        <v>311</v>
      </c>
      <c r="R690">
        <v>2</v>
      </c>
      <c r="S690">
        <v>5000</v>
      </c>
      <c r="T690">
        <v>10</v>
      </c>
      <c r="U690">
        <v>9000</v>
      </c>
      <c r="V690" t="str">
        <f>IF(Table1[[#This Row],[Sales]]&lt;=10000,"Low",IF(Table1[[#This Row],[Sales]]&gt;=10000 &amp; Table1[[#This Row],[Sales]]&lt;=25000,"Medium","High"))</f>
        <v>Low</v>
      </c>
      <c r="W690">
        <v>2709.05</v>
      </c>
      <c r="X690">
        <f>Table1[[#This Row],[Profit]]/Table1[[#This Row],[Sales]]</f>
        <v>0.30100555555555558</v>
      </c>
      <c r="Y690" t="s">
        <v>30</v>
      </c>
      <c r="Z690" t="s">
        <v>31</v>
      </c>
      <c r="AA690">
        <v>3</v>
      </c>
      <c r="AB690" t="s">
        <v>42</v>
      </c>
    </row>
    <row r="691" spans="1:28" x14ac:dyDescent="0.35">
      <c r="A691" t="s">
        <v>10419</v>
      </c>
      <c r="B691" s="1">
        <v>46076</v>
      </c>
      <c r="C691" s="1" t="str">
        <f>TEXT(Table1[[#This Row],[Order_Date]],"yyyy")</f>
        <v>2026</v>
      </c>
      <c r="D691" s="3">
        <f>MONTH(Table1[[#This Row],[Order_Date]])</f>
        <v>2</v>
      </c>
      <c r="E691" t="str">
        <f>TEXT(Table1[[#This Row],[Order_Date]],"mmm")</f>
        <v>Feb</v>
      </c>
      <c r="F691" s="1">
        <v>46080</v>
      </c>
      <c r="G691">
        <f>(Table1[[#This Row],[Ship_Date]]-Table1[[#This Row],[Order_Date]])</f>
        <v>4</v>
      </c>
      <c r="H691" t="s">
        <v>10420</v>
      </c>
      <c r="I691" t="s">
        <v>10421</v>
      </c>
      <c r="J691" t="s">
        <v>52</v>
      </c>
      <c r="K691">
        <v>26</v>
      </c>
      <c r="L691" t="str">
        <f>IF(Table1[[#This Row],[Age]]&lt;=20,"Teen",IF(Table1[[#This Row],[Age]]&gt;=21 &amp; Table1[[#This Row],[Age]]&lt;=50,"Adult","Senior"))</f>
        <v>Senior</v>
      </c>
      <c r="M691" t="s">
        <v>25</v>
      </c>
      <c r="N691" t="s">
        <v>26</v>
      </c>
      <c r="O691" t="s">
        <v>27</v>
      </c>
      <c r="P691" t="s">
        <v>47</v>
      </c>
      <c r="Q691" t="s">
        <v>48</v>
      </c>
      <c r="R691">
        <v>1</v>
      </c>
      <c r="S691">
        <v>3500</v>
      </c>
      <c r="T691">
        <v>5</v>
      </c>
      <c r="U691">
        <v>3325</v>
      </c>
      <c r="V691" t="str">
        <f>IF(Table1[[#This Row],[Sales]]&lt;=10000,"Low",IF(Table1[[#This Row],[Sales]]&gt;=10000 &amp; Table1[[#This Row],[Sales]]&lt;=25000,"Medium","High"))</f>
        <v>Low</v>
      </c>
      <c r="W691">
        <v>1087.3</v>
      </c>
      <c r="X691">
        <f>Table1[[#This Row],[Profit]]/Table1[[#This Row],[Sales]]</f>
        <v>0.32700751879699247</v>
      </c>
      <c r="Y691" t="s">
        <v>93</v>
      </c>
      <c r="Z691" t="s">
        <v>31</v>
      </c>
      <c r="AA691">
        <v>4</v>
      </c>
      <c r="AB691" t="s">
        <v>42</v>
      </c>
    </row>
    <row r="692" spans="1:28" x14ac:dyDescent="0.35">
      <c r="A692" t="s">
        <v>10444</v>
      </c>
      <c r="B692" s="1">
        <v>45701</v>
      </c>
      <c r="C692" s="1" t="str">
        <f>TEXT(Table1[[#This Row],[Order_Date]],"yyyy")</f>
        <v>2025</v>
      </c>
      <c r="D692" s="3">
        <f>MONTH(Table1[[#This Row],[Order_Date]])</f>
        <v>2</v>
      </c>
      <c r="E692" t="str">
        <f>TEXT(Table1[[#This Row],[Order_Date]],"mmm")</f>
        <v>Feb</v>
      </c>
      <c r="F692" s="1">
        <v>45708</v>
      </c>
      <c r="G692">
        <f>(Table1[[#This Row],[Ship_Date]]-Table1[[#This Row],[Order_Date]])</f>
        <v>7</v>
      </c>
      <c r="H692" t="s">
        <v>10445</v>
      </c>
      <c r="I692" t="s">
        <v>10446</v>
      </c>
      <c r="J692" t="s">
        <v>52</v>
      </c>
      <c r="K692">
        <v>47</v>
      </c>
      <c r="L692" t="str">
        <f>IF(Table1[[#This Row],[Age]]&lt;=20,"Teen",IF(Table1[[#This Row],[Age]]&gt;=21 &amp; Table1[[#This Row],[Age]]&lt;=50,"Adult","Senior"))</f>
        <v>Senior</v>
      </c>
      <c r="M692" t="s">
        <v>101</v>
      </c>
      <c r="N692" t="s">
        <v>102</v>
      </c>
      <c r="O692" t="s">
        <v>27</v>
      </c>
      <c r="P692" t="s">
        <v>47</v>
      </c>
      <c r="Q692" t="s">
        <v>48</v>
      </c>
      <c r="R692">
        <v>7</v>
      </c>
      <c r="S692">
        <v>3500</v>
      </c>
      <c r="T692">
        <v>0</v>
      </c>
      <c r="U692">
        <v>24500</v>
      </c>
      <c r="V692" t="str">
        <f>IF(Table1[[#This Row],[Sales]]&lt;=10000,"Low",IF(Table1[[#This Row],[Sales]]&gt;=10000 &amp; Table1[[#This Row],[Sales]]&lt;=25000,"Medium","High"))</f>
        <v>High</v>
      </c>
      <c r="W692">
        <v>7727.87</v>
      </c>
      <c r="X692">
        <f>Table1[[#This Row],[Profit]]/Table1[[#This Row],[Sales]]</f>
        <v>0.31542326530612247</v>
      </c>
      <c r="Y692" t="s">
        <v>93</v>
      </c>
      <c r="Z692" t="s">
        <v>59</v>
      </c>
      <c r="AA692">
        <v>2</v>
      </c>
      <c r="AB692" t="s">
        <v>42</v>
      </c>
    </row>
    <row r="693" spans="1:28" x14ac:dyDescent="0.35">
      <c r="A693" t="s">
        <v>10622</v>
      </c>
      <c r="B693" s="1">
        <v>45712</v>
      </c>
      <c r="C693" s="1" t="str">
        <f>TEXT(Table1[[#This Row],[Order_Date]],"yyyy")</f>
        <v>2025</v>
      </c>
      <c r="D693" s="3">
        <f>MONTH(Table1[[#This Row],[Order_Date]])</f>
        <v>2</v>
      </c>
      <c r="E693" t="str">
        <f>TEXT(Table1[[#This Row],[Order_Date]],"mmm")</f>
        <v>Feb</v>
      </c>
      <c r="F693" s="1">
        <v>45717</v>
      </c>
      <c r="G693">
        <f>(Table1[[#This Row],[Ship_Date]]-Table1[[#This Row],[Order_Date]])</f>
        <v>5</v>
      </c>
      <c r="H693" t="s">
        <v>10623</v>
      </c>
      <c r="I693" t="s">
        <v>10624</v>
      </c>
      <c r="J693" t="s">
        <v>24</v>
      </c>
      <c r="K693">
        <v>58</v>
      </c>
      <c r="L693" t="str">
        <f>IF(Table1[[#This Row],[Age]]&lt;=20,"Teen",IF(Table1[[#This Row],[Age]]&gt;=21 &amp; Table1[[#This Row],[Age]]&lt;=50,"Adult","Senior"))</f>
        <v>Senior</v>
      </c>
      <c r="M693" t="s">
        <v>79</v>
      </c>
      <c r="N693" t="s">
        <v>80</v>
      </c>
      <c r="O693" t="s">
        <v>38</v>
      </c>
      <c r="P693" t="s">
        <v>47</v>
      </c>
      <c r="Q693" t="s">
        <v>164</v>
      </c>
      <c r="R693">
        <v>6</v>
      </c>
      <c r="S693">
        <v>1800</v>
      </c>
      <c r="T693">
        <v>5</v>
      </c>
      <c r="U693">
        <v>10260</v>
      </c>
      <c r="V693" t="str">
        <f>IF(Table1[[#This Row],[Sales]]&lt;=10000,"Low",IF(Table1[[#This Row],[Sales]]&gt;=10000 &amp; Table1[[#This Row],[Sales]]&lt;=25000,"Medium","High"))</f>
        <v>High</v>
      </c>
      <c r="W693">
        <v>3476.83</v>
      </c>
      <c r="X693">
        <f>Table1[[#This Row],[Profit]]/Table1[[#This Row],[Sales]]</f>
        <v>0.33887231968810916</v>
      </c>
      <c r="Y693" t="s">
        <v>58</v>
      </c>
      <c r="Z693" t="s">
        <v>41</v>
      </c>
      <c r="AA693">
        <v>4</v>
      </c>
      <c r="AB693" t="s">
        <v>42</v>
      </c>
    </row>
    <row r="694" spans="1:28" x14ac:dyDescent="0.35">
      <c r="A694" t="s">
        <v>10637</v>
      </c>
      <c r="B694" s="1">
        <v>46063</v>
      </c>
      <c r="C694" s="1" t="str">
        <f>TEXT(Table1[[#This Row],[Order_Date]],"yyyy")</f>
        <v>2026</v>
      </c>
      <c r="D694" s="3">
        <f>MONTH(Table1[[#This Row],[Order_Date]])</f>
        <v>2</v>
      </c>
      <c r="E694" t="str">
        <f>TEXT(Table1[[#This Row],[Order_Date]],"mmm")</f>
        <v>Feb</v>
      </c>
      <c r="F694" s="1">
        <v>46069</v>
      </c>
      <c r="G694">
        <f>(Table1[[#This Row],[Ship_Date]]-Table1[[#This Row],[Order_Date]])</f>
        <v>6</v>
      </c>
      <c r="H694" t="s">
        <v>1939</v>
      </c>
      <c r="I694" t="s">
        <v>10638</v>
      </c>
      <c r="J694" t="s">
        <v>52</v>
      </c>
      <c r="K694">
        <v>21</v>
      </c>
      <c r="L694" t="str">
        <f>IF(Table1[[#This Row],[Age]]&lt;=20,"Teen",IF(Table1[[#This Row],[Age]]&gt;=21 &amp; Table1[[#This Row],[Age]]&lt;=50,"Adult","Senior"))</f>
        <v>Senior</v>
      </c>
      <c r="M694" t="s">
        <v>63</v>
      </c>
      <c r="N694" t="s">
        <v>64</v>
      </c>
      <c r="O694" t="s">
        <v>55</v>
      </c>
      <c r="P694" t="s">
        <v>28</v>
      </c>
      <c r="Q694" t="s">
        <v>192</v>
      </c>
      <c r="R694">
        <v>1</v>
      </c>
      <c r="S694">
        <v>7000</v>
      </c>
      <c r="T694">
        <v>10</v>
      </c>
      <c r="U694">
        <v>6300</v>
      </c>
      <c r="V694" t="str">
        <f>IF(Table1[[#This Row],[Sales]]&lt;=10000,"Low",IF(Table1[[#This Row],[Sales]]&gt;=10000 &amp; Table1[[#This Row],[Sales]]&lt;=25000,"Medium","High"))</f>
        <v>Low</v>
      </c>
      <c r="W694">
        <v>758.67</v>
      </c>
      <c r="X694">
        <f>Table1[[#This Row],[Profit]]/Table1[[#This Row],[Sales]]</f>
        <v>0.12042380952380952</v>
      </c>
      <c r="Y694" t="s">
        <v>93</v>
      </c>
      <c r="Z694" t="s">
        <v>59</v>
      </c>
      <c r="AA694">
        <v>5</v>
      </c>
      <c r="AB694" t="s">
        <v>42</v>
      </c>
    </row>
    <row r="695" spans="1:28" x14ac:dyDescent="0.35">
      <c r="A695" t="s">
        <v>10639</v>
      </c>
      <c r="B695" s="1">
        <v>45716</v>
      </c>
      <c r="C695" s="1" t="str">
        <f>TEXT(Table1[[#This Row],[Order_Date]],"yyyy")</f>
        <v>2025</v>
      </c>
      <c r="D695" s="3">
        <f>MONTH(Table1[[#This Row],[Order_Date]])</f>
        <v>2</v>
      </c>
      <c r="E695" t="str">
        <f>TEXT(Table1[[#This Row],[Order_Date]],"mmm")</f>
        <v>Feb</v>
      </c>
      <c r="F695" s="1">
        <v>45723</v>
      </c>
      <c r="G695">
        <f>(Table1[[#This Row],[Ship_Date]]-Table1[[#This Row],[Order_Date]])</f>
        <v>7</v>
      </c>
      <c r="H695" t="s">
        <v>6343</v>
      </c>
      <c r="I695" t="s">
        <v>10640</v>
      </c>
      <c r="J695" t="s">
        <v>52</v>
      </c>
      <c r="K695">
        <v>33</v>
      </c>
      <c r="L695" t="str">
        <f>IF(Table1[[#This Row],[Age]]&lt;=20,"Teen",IF(Table1[[#This Row],[Age]]&gt;=21 &amp; Table1[[#This Row],[Age]]&lt;=50,"Adult","Senior"))</f>
        <v>Senior</v>
      </c>
      <c r="M695" t="s">
        <v>101</v>
      </c>
      <c r="N695" t="s">
        <v>102</v>
      </c>
      <c r="O695" t="s">
        <v>27</v>
      </c>
      <c r="P695" t="s">
        <v>56</v>
      </c>
      <c r="Q695" t="s">
        <v>57</v>
      </c>
      <c r="R695">
        <v>1</v>
      </c>
      <c r="S695">
        <v>60</v>
      </c>
      <c r="T695">
        <v>25</v>
      </c>
      <c r="U695">
        <v>45</v>
      </c>
      <c r="V695" t="str">
        <f>IF(Table1[[#This Row],[Sales]]&lt;=10000,"Low",IF(Table1[[#This Row],[Sales]]&gt;=10000 &amp; Table1[[#This Row],[Sales]]&lt;=25000,"Medium","High"))</f>
        <v>Low</v>
      </c>
      <c r="W695">
        <v>4.5599999999999996</v>
      </c>
      <c r="X695">
        <f>Table1[[#This Row],[Profit]]/Table1[[#This Row],[Sales]]</f>
        <v>0.10133333333333333</v>
      </c>
      <c r="Y695" t="s">
        <v>58</v>
      </c>
      <c r="Z695" t="s">
        <v>41</v>
      </c>
      <c r="AA695">
        <v>5</v>
      </c>
      <c r="AB695" t="s">
        <v>42</v>
      </c>
    </row>
    <row r="696" spans="1:28" x14ac:dyDescent="0.35">
      <c r="A696" t="s">
        <v>10659</v>
      </c>
      <c r="B696" s="1">
        <v>46055</v>
      </c>
      <c r="C696" s="1" t="str">
        <f>TEXT(Table1[[#This Row],[Order_Date]],"yyyy")</f>
        <v>2026</v>
      </c>
      <c r="D696" s="3">
        <f>MONTH(Table1[[#This Row],[Order_Date]])</f>
        <v>2</v>
      </c>
      <c r="E696" t="str">
        <f>TEXT(Table1[[#This Row],[Order_Date]],"mmm")</f>
        <v>Feb</v>
      </c>
      <c r="F696" s="1">
        <v>46059</v>
      </c>
      <c r="G696">
        <f>(Table1[[#This Row],[Ship_Date]]-Table1[[#This Row],[Order_Date]])</f>
        <v>4</v>
      </c>
      <c r="H696" t="s">
        <v>4465</v>
      </c>
      <c r="I696" t="s">
        <v>10660</v>
      </c>
      <c r="J696" t="s">
        <v>24</v>
      </c>
      <c r="K696">
        <v>48</v>
      </c>
      <c r="L696" t="str">
        <f>IF(Table1[[#This Row],[Age]]&lt;=20,"Teen",IF(Table1[[#This Row],[Age]]&gt;=21 &amp; Table1[[#This Row],[Age]]&lt;=50,"Adult","Senior"))</f>
        <v>Senior</v>
      </c>
      <c r="M696" t="s">
        <v>101</v>
      </c>
      <c r="N696" t="s">
        <v>102</v>
      </c>
      <c r="O696" t="s">
        <v>27</v>
      </c>
      <c r="P696" t="s">
        <v>74</v>
      </c>
      <c r="Q696" t="s">
        <v>109</v>
      </c>
      <c r="R696">
        <v>2</v>
      </c>
      <c r="S696">
        <v>40000</v>
      </c>
      <c r="T696">
        <v>5</v>
      </c>
      <c r="U696">
        <v>76000</v>
      </c>
      <c r="V696" t="str">
        <f>IF(Table1[[#This Row],[Sales]]&lt;=10000,"Low",IF(Table1[[#This Row],[Sales]]&gt;=10000 &amp; Table1[[#This Row],[Sales]]&lt;=25000,"Medium","High"))</f>
        <v>High</v>
      </c>
      <c r="W696">
        <v>24316.32</v>
      </c>
      <c r="X696">
        <f>Table1[[#This Row],[Profit]]/Table1[[#This Row],[Sales]]</f>
        <v>0.31995157894736842</v>
      </c>
      <c r="Y696" t="s">
        <v>30</v>
      </c>
      <c r="Z696" t="s">
        <v>59</v>
      </c>
      <c r="AA696">
        <v>2</v>
      </c>
      <c r="AB696" t="s">
        <v>42</v>
      </c>
    </row>
    <row r="697" spans="1:28" x14ac:dyDescent="0.35">
      <c r="A697" t="s">
        <v>10661</v>
      </c>
      <c r="B697" s="1">
        <v>45715</v>
      </c>
      <c r="C697" s="1" t="str">
        <f>TEXT(Table1[[#This Row],[Order_Date]],"yyyy")</f>
        <v>2025</v>
      </c>
      <c r="D697" s="3">
        <f>MONTH(Table1[[#This Row],[Order_Date]])</f>
        <v>2</v>
      </c>
      <c r="E697" t="str">
        <f>TEXT(Table1[[#This Row],[Order_Date]],"mmm")</f>
        <v>Feb</v>
      </c>
      <c r="F697" s="1">
        <v>45718</v>
      </c>
      <c r="G697">
        <f>(Table1[[#This Row],[Ship_Date]]-Table1[[#This Row],[Order_Date]])</f>
        <v>3</v>
      </c>
      <c r="H697" t="s">
        <v>10662</v>
      </c>
      <c r="I697" t="s">
        <v>10663</v>
      </c>
      <c r="J697" t="s">
        <v>24</v>
      </c>
      <c r="K697">
        <v>63</v>
      </c>
      <c r="L697" t="str">
        <f>IF(Table1[[#This Row],[Age]]&lt;=20,"Teen",IF(Table1[[#This Row],[Age]]&gt;=21 &amp; Table1[[#This Row],[Age]]&lt;=50,"Adult","Senior"))</f>
        <v>Senior</v>
      </c>
      <c r="M697" t="s">
        <v>63</v>
      </c>
      <c r="N697" t="s">
        <v>64</v>
      </c>
      <c r="O697" t="s">
        <v>55</v>
      </c>
      <c r="P697" t="s">
        <v>47</v>
      </c>
      <c r="Q697" t="s">
        <v>69</v>
      </c>
      <c r="R697">
        <v>1</v>
      </c>
      <c r="S697">
        <v>800</v>
      </c>
      <c r="T697">
        <v>10</v>
      </c>
      <c r="U697">
        <v>720</v>
      </c>
      <c r="V697" t="str">
        <f>IF(Table1[[#This Row],[Sales]]&lt;=10000,"Low",IF(Table1[[#This Row],[Sales]]&gt;=10000 &amp; Table1[[#This Row],[Sales]]&lt;=25000,"Medium","High"))</f>
        <v>Low</v>
      </c>
      <c r="W697">
        <v>120.99</v>
      </c>
      <c r="X697">
        <f>Table1[[#This Row],[Profit]]/Table1[[#This Row],[Sales]]</f>
        <v>0.16804166666666667</v>
      </c>
      <c r="Y697" t="s">
        <v>30</v>
      </c>
      <c r="Z697" t="s">
        <v>41</v>
      </c>
      <c r="AA697">
        <v>4</v>
      </c>
      <c r="AB697" t="s">
        <v>42</v>
      </c>
    </row>
    <row r="698" spans="1:28" x14ac:dyDescent="0.35">
      <c r="A698" t="s">
        <v>10677</v>
      </c>
      <c r="B698" s="1">
        <v>46068</v>
      </c>
      <c r="C698" s="1" t="str">
        <f>TEXT(Table1[[#This Row],[Order_Date]],"yyyy")</f>
        <v>2026</v>
      </c>
      <c r="D698" s="3">
        <f>MONTH(Table1[[#This Row],[Order_Date]])</f>
        <v>2</v>
      </c>
      <c r="E698" t="str">
        <f>TEXT(Table1[[#This Row],[Order_Date]],"mmm")</f>
        <v>Feb</v>
      </c>
      <c r="F698" s="1">
        <v>46074</v>
      </c>
      <c r="G698">
        <f>(Table1[[#This Row],[Ship_Date]]-Table1[[#This Row],[Order_Date]])</f>
        <v>6</v>
      </c>
      <c r="H698" t="s">
        <v>10678</v>
      </c>
      <c r="I698" t="s">
        <v>10679</v>
      </c>
      <c r="J698" t="s">
        <v>24</v>
      </c>
      <c r="K698">
        <v>47</v>
      </c>
      <c r="L698" t="str">
        <f>IF(Table1[[#This Row],[Age]]&lt;=20,"Teen",IF(Table1[[#This Row],[Age]]&gt;=21 &amp; Table1[[#This Row],[Age]]&lt;=50,"Adult","Senior"))</f>
        <v>Senior</v>
      </c>
      <c r="M698" t="s">
        <v>79</v>
      </c>
      <c r="N698" t="s">
        <v>80</v>
      </c>
      <c r="O698" t="s">
        <v>38</v>
      </c>
      <c r="P698" t="s">
        <v>74</v>
      </c>
      <c r="Q698" t="s">
        <v>196</v>
      </c>
      <c r="R698">
        <v>8</v>
      </c>
      <c r="S698">
        <v>25000</v>
      </c>
      <c r="T698">
        <v>15</v>
      </c>
      <c r="U698">
        <v>170000</v>
      </c>
      <c r="V698" t="str">
        <f>IF(Table1[[#This Row],[Sales]]&lt;=10000,"Low",IF(Table1[[#This Row],[Sales]]&gt;=10000 &amp; Table1[[#This Row],[Sales]]&lt;=25000,"Medium","High"))</f>
        <v>High</v>
      </c>
      <c r="W698">
        <v>35010.199999999997</v>
      </c>
      <c r="X698">
        <f>Table1[[#This Row],[Profit]]/Table1[[#This Row],[Sales]]</f>
        <v>0.20594235294117647</v>
      </c>
      <c r="Y698" t="s">
        <v>58</v>
      </c>
      <c r="Z698" t="s">
        <v>59</v>
      </c>
      <c r="AA698">
        <v>3</v>
      </c>
      <c r="AB698" t="s">
        <v>42</v>
      </c>
    </row>
    <row r="699" spans="1:28" x14ac:dyDescent="0.35">
      <c r="A699" t="s">
        <v>10698</v>
      </c>
      <c r="B699" s="1">
        <v>46054</v>
      </c>
      <c r="C699" s="1" t="str">
        <f>TEXT(Table1[[#This Row],[Order_Date]],"yyyy")</f>
        <v>2026</v>
      </c>
      <c r="D699" s="3">
        <f>MONTH(Table1[[#This Row],[Order_Date]])</f>
        <v>2</v>
      </c>
      <c r="E699" t="str">
        <f>TEXT(Table1[[#This Row],[Order_Date]],"mmm")</f>
        <v>Feb</v>
      </c>
      <c r="F699" s="1">
        <v>46055</v>
      </c>
      <c r="G699">
        <f>(Table1[[#This Row],[Ship_Date]]-Table1[[#This Row],[Order_Date]])</f>
        <v>1</v>
      </c>
      <c r="H699" t="s">
        <v>10699</v>
      </c>
      <c r="I699" t="s">
        <v>10700</v>
      </c>
      <c r="J699" t="s">
        <v>52</v>
      </c>
      <c r="K699">
        <v>22</v>
      </c>
      <c r="L699" t="str">
        <f>IF(Table1[[#This Row],[Age]]&lt;=20,"Teen",IF(Table1[[#This Row],[Age]]&gt;=21 &amp; Table1[[#This Row],[Age]]&lt;=50,"Adult","Senior"))</f>
        <v>Senior</v>
      </c>
      <c r="M699" t="s">
        <v>101</v>
      </c>
      <c r="N699" t="s">
        <v>102</v>
      </c>
      <c r="O699" t="s">
        <v>27</v>
      </c>
      <c r="P699" t="s">
        <v>74</v>
      </c>
      <c r="Q699" t="s">
        <v>231</v>
      </c>
      <c r="R699">
        <v>1</v>
      </c>
      <c r="S699">
        <v>18000</v>
      </c>
      <c r="T699">
        <v>15</v>
      </c>
      <c r="U699">
        <v>15300</v>
      </c>
      <c r="V699" t="str">
        <f>IF(Table1[[#This Row],[Sales]]&lt;=10000,"Low",IF(Table1[[#This Row],[Sales]]&gt;=10000 &amp; Table1[[#This Row],[Sales]]&lt;=25000,"Medium","High"))</f>
        <v>High</v>
      </c>
      <c r="W699">
        <v>6871.03</v>
      </c>
      <c r="X699">
        <f>Table1[[#This Row],[Profit]]/Table1[[#This Row],[Sales]]</f>
        <v>0.44908692810457512</v>
      </c>
      <c r="Y699" t="s">
        <v>93</v>
      </c>
      <c r="Z699" t="s">
        <v>41</v>
      </c>
      <c r="AA699">
        <v>2</v>
      </c>
      <c r="AB699" t="s">
        <v>42</v>
      </c>
    </row>
    <row r="700" spans="1:28" x14ac:dyDescent="0.35">
      <c r="A700" t="s">
        <v>10701</v>
      </c>
      <c r="B700" s="1">
        <v>46056</v>
      </c>
      <c r="C700" s="1" t="str">
        <f>TEXT(Table1[[#This Row],[Order_Date]],"yyyy")</f>
        <v>2026</v>
      </c>
      <c r="D700" s="3">
        <f>MONTH(Table1[[#This Row],[Order_Date]])</f>
        <v>2</v>
      </c>
      <c r="E700" t="str">
        <f>TEXT(Table1[[#This Row],[Order_Date]],"mmm")</f>
        <v>Feb</v>
      </c>
      <c r="F700" s="1">
        <v>46062</v>
      </c>
      <c r="G700">
        <f>(Table1[[#This Row],[Ship_Date]]-Table1[[#This Row],[Order_Date]])</f>
        <v>6</v>
      </c>
      <c r="H700" t="s">
        <v>10702</v>
      </c>
      <c r="I700" t="s">
        <v>10703</v>
      </c>
      <c r="J700" t="s">
        <v>52</v>
      </c>
      <c r="K700">
        <v>27</v>
      </c>
      <c r="L700" t="str">
        <f>IF(Table1[[#This Row],[Age]]&lt;=20,"Teen",IF(Table1[[#This Row],[Age]]&gt;=21 &amp; Table1[[#This Row],[Age]]&lt;=50,"Adult","Senior"))</f>
        <v>Senior</v>
      </c>
      <c r="M700" t="s">
        <v>63</v>
      </c>
      <c r="N700" t="s">
        <v>64</v>
      </c>
      <c r="O700" t="s">
        <v>55</v>
      </c>
      <c r="P700" t="s">
        <v>39</v>
      </c>
      <c r="Q700" t="s">
        <v>87</v>
      </c>
      <c r="R700">
        <v>4</v>
      </c>
      <c r="S700">
        <v>3200</v>
      </c>
      <c r="T700">
        <v>10</v>
      </c>
      <c r="U700">
        <v>11520</v>
      </c>
      <c r="V700" t="str">
        <f>IF(Table1[[#This Row],[Sales]]&lt;=10000,"Low",IF(Table1[[#This Row],[Sales]]&gt;=10000 &amp; Table1[[#This Row],[Sales]]&lt;=25000,"Medium","High"))</f>
        <v>High</v>
      </c>
      <c r="W700">
        <v>3015.04</v>
      </c>
      <c r="X700">
        <f>Table1[[#This Row],[Profit]]/Table1[[#This Row],[Sales]]</f>
        <v>0.26172222222222224</v>
      </c>
      <c r="Y700" t="s">
        <v>93</v>
      </c>
      <c r="Z700" t="s">
        <v>41</v>
      </c>
      <c r="AA700">
        <v>2</v>
      </c>
      <c r="AB700" t="s">
        <v>42</v>
      </c>
    </row>
    <row r="701" spans="1:28" x14ac:dyDescent="0.35">
      <c r="A701" t="s">
        <v>10833</v>
      </c>
      <c r="B701" s="1">
        <v>45698</v>
      </c>
      <c r="C701" s="1" t="str">
        <f>TEXT(Table1[[#This Row],[Order_Date]],"yyyy")</f>
        <v>2025</v>
      </c>
      <c r="D701" s="3">
        <f>MONTH(Table1[[#This Row],[Order_Date]])</f>
        <v>2</v>
      </c>
      <c r="E701" t="str">
        <f>TEXT(Table1[[#This Row],[Order_Date]],"mmm")</f>
        <v>Feb</v>
      </c>
      <c r="F701" s="1">
        <v>45705</v>
      </c>
      <c r="G701">
        <f>(Table1[[#This Row],[Ship_Date]]-Table1[[#This Row],[Order_Date]])</f>
        <v>7</v>
      </c>
      <c r="H701" t="s">
        <v>10834</v>
      </c>
      <c r="I701" t="s">
        <v>10835</v>
      </c>
      <c r="J701" t="s">
        <v>52</v>
      </c>
      <c r="K701">
        <v>18</v>
      </c>
      <c r="L701" t="str">
        <f>IF(Table1[[#This Row],[Age]]&lt;=20,"Teen",IF(Table1[[#This Row],[Age]]&gt;=21 &amp; Table1[[#This Row],[Age]]&lt;=50,"Adult","Senior"))</f>
        <v>Teen</v>
      </c>
      <c r="M701" t="s">
        <v>53</v>
      </c>
      <c r="N701" t="s">
        <v>54</v>
      </c>
      <c r="O701" t="s">
        <v>55</v>
      </c>
      <c r="P701" t="s">
        <v>28</v>
      </c>
      <c r="Q701" t="s">
        <v>65</v>
      </c>
      <c r="R701">
        <v>6</v>
      </c>
      <c r="S701">
        <v>30000</v>
      </c>
      <c r="T701">
        <v>10</v>
      </c>
      <c r="U701">
        <v>162000</v>
      </c>
      <c r="V701" t="str">
        <f>IF(Table1[[#This Row],[Sales]]&lt;=10000,"Low",IF(Table1[[#This Row],[Sales]]&gt;=10000 &amp; Table1[[#This Row],[Sales]]&lt;=25000,"Medium","High"))</f>
        <v>High</v>
      </c>
      <c r="W701">
        <v>65168.12</v>
      </c>
      <c r="X701">
        <f>Table1[[#This Row],[Profit]]/Table1[[#This Row],[Sales]]</f>
        <v>0.40227234567901238</v>
      </c>
      <c r="Y701" t="s">
        <v>93</v>
      </c>
      <c r="Z701" t="s">
        <v>31</v>
      </c>
      <c r="AA701">
        <v>3</v>
      </c>
      <c r="AB701" t="s">
        <v>42</v>
      </c>
    </row>
    <row r="702" spans="1:28" x14ac:dyDescent="0.35">
      <c r="A702" t="s">
        <v>10878</v>
      </c>
      <c r="B702" s="1">
        <v>45709</v>
      </c>
      <c r="C702" s="1" t="str">
        <f>TEXT(Table1[[#This Row],[Order_Date]],"yyyy")</f>
        <v>2025</v>
      </c>
      <c r="D702" s="3">
        <f>MONTH(Table1[[#This Row],[Order_Date]])</f>
        <v>2</v>
      </c>
      <c r="E702" t="str">
        <f>TEXT(Table1[[#This Row],[Order_Date]],"mmm")</f>
        <v>Feb</v>
      </c>
      <c r="F702" s="1">
        <v>45715</v>
      </c>
      <c r="G702">
        <f>(Table1[[#This Row],[Ship_Date]]-Table1[[#This Row],[Order_Date]])</f>
        <v>6</v>
      </c>
      <c r="H702" t="s">
        <v>6373</v>
      </c>
      <c r="I702" t="s">
        <v>10879</v>
      </c>
      <c r="J702" t="s">
        <v>24</v>
      </c>
      <c r="K702">
        <v>59</v>
      </c>
      <c r="L702" t="str">
        <f>IF(Table1[[#This Row],[Age]]&lt;=20,"Teen",IF(Table1[[#This Row],[Age]]&gt;=21 &amp; Table1[[#This Row],[Age]]&lt;=50,"Adult","Senior"))</f>
        <v>Senior</v>
      </c>
      <c r="M702" t="s">
        <v>25</v>
      </c>
      <c r="N702" t="s">
        <v>26</v>
      </c>
      <c r="O702" t="s">
        <v>27</v>
      </c>
      <c r="P702" t="s">
        <v>74</v>
      </c>
      <c r="Q702" t="s">
        <v>196</v>
      </c>
      <c r="R702">
        <v>7</v>
      </c>
      <c r="S702">
        <v>25000</v>
      </c>
      <c r="T702">
        <v>25</v>
      </c>
      <c r="U702">
        <v>131250</v>
      </c>
      <c r="V702" t="str">
        <f>IF(Table1[[#This Row],[Sales]]&lt;=10000,"Low",IF(Table1[[#This Row],[Sales]]&gt;=10000 &amp; Table1[[#This Row],[Sales]]&lt;=25000,"Medium","High"))</f>
        <v>High</v>
      </c>
      <c r="W702">
        <v>40312.78</v>
      </c>
      <c r="X702">
        <f>Table1[[#This Row],[Profit]]/Table1[[#This Row],[Sales]]</f>
        <v>0.30714499047619048</v>
      </c>
      <c r="Y702" t="s">
        <v>58</v>
      </c>
      <c r="Z702" t="s">
        <v>31</v>
      </c>
      <c r="AA702">
        <v>4</v>
      </c>
      <c r="AB702" t="s">
        <v>42</v>
      </c>
    </row>
    <row r="703" spans="1:28" x14ac:dyDescent="0.35">
      <c r="A703" t="s">
        <v>10880</v>
      </c>
      <c r="B703" s="1">
        <v>46079</v>
      </c>
      <c r="C703" s="1" t="str">
        <f>TEXT(Table1[[#This Row],[Order_Date]],"yyyy")</f>
        <v>2026</v>
      </c>
      <c r="D703" s="3">
        <f>MONTH(Table1[[#This Row],[Order_Date]])</f>
        <v>2</v>
      </c>
      <c r="E703" t="str">
        <f>TEXT(Table1[[#This Row],[Order_Date]],"mmm")</f>
        <v>Feb</v>
      </c>
      <c r="F703" s="1">
        <v>46086</v>
      </c>
      <c r="G703">
        <f>(Table1[[#This Row],[Ship_Date]]-Table1[[#This Row],[Order_Date]])</f>
        <v>7</v>
      </c>
      <c r="H703" t="s">
        <v>4185</v>
      </c>
      <c r="I703" t="s">
        <v>10881</v>
      </c>
      <c r="J703" t="s">
        <v>24</v>
      </c>
      <c r="K703">
        <v>65</v>
      </c>
      <c r="L703" t="str">
        <f>IF(Table1[[#This Row],[Age]]&lt;=20,"Teen",IF(Table1[[#This Row],[Age]]&gt;=21 &amp; Table1[[#This Row],[Age]]&lt;=50,"Adult","Senior"))</f>
        <v>Senior</v>
      </c>
      <c r="M703" t="s">
        <v>101</v>
      </c>
      <c r="N703" t="s">
        <v>102</v>
      </c>
      <c r="O703" t="s">
        <v>27</v>
      </c>
      <c r="P703" t="s">
        <v>39</v>
      </c>
      <c r="Q703" t="s">
        <v>87</v>
      </c>
      <c r="R703">
        <v>5</v>
      </c>
      <c r="S703">
        <v>3200</v>
      </c>
      <c r="T703">
        <v>15</v>
      </c>
      <c r="U703">
        <v>13600</v>
      </c>
      <c r="V703" t="str">
        <f>IF(Table1[[#This Row],[Sales]]&lt;=10000,"Low",IF(Table1[[#This Row],[Sales]]&gt;=10000 &amp; Table1[[#This Row],[Sales]]&lt;=25000,"Medium","High"))</f>
        <v>High</v>
      </c>
      <c r="W703">
        <v>5951.48</v>
      </c>
      <c r="X703">
        <f>Table1[[#This Row],[Profit]]/Table1[[#This Row],[Sales]]</f>
        <v>0.43760882352941172</v>
      </c>
      <c r="Y703" t="s">
        <v>30</v>
      </c>
      <c r="Z703" t="s">
        <v>31</v>
      </c>
      <c r="AA703">
        <v>2</v>
      </c>
      <c r="AB703" t="s">
        <v>42</v>
      </c>
    </row>
    <row r="704" spans="1:28" x14ac:dyDescent="0.35">
      <c r="A704" t="s">
        <v>10953</v>
      </c>
      <c r="B704" s="1">
        <v>45716</v>
      </c>
      <c r="C704" s="1" t="str">
        <f>TEXT(Table1[[#This Row],[Order_Date]],"yyyy")</f>
        <v>2025</v>
      </c>
      <c r="D704" s="3">
        <f>MONTH(Table1[[#This Row],[Order_Date]])</f>
        <v>2</v>
      </c>
      <c r="E704" t="str">
        <f>TEXT(Table1[[#This Row],[Order_Date]],"mmm")</f>
        <v>Feb</v>
      </c>
      <c r="F704" s="1">
        <v>45722</v>
      </c>
      <c r="G704">
        <f>(Table1[[#This Row],[Ship_Date]]-Table1[[#This Row],[Order_Date]])</f>
        <v>6</v>
      </c>
      <c r="H704" t="s">
        <v>10954</v>
      </c>
      <c r="I704" t="s">
        <v>10955</v>
      </c>
      <c r="J704" t="s">
        <v>24</v>
      </c>
      <c r="K704">
        <v>43</v>
      </c>
      <c r="L704" t="str">
        <f>IF(Table1[[#This Row],[Age]]&lt;=20,"Teen",IF(Table1[[#This Row],[Age]]&gt;=21 &amp; Table1[[#This Row],[Age]]&lt;=50,"Adult","Senior"))</f>
        <v>Senior</v>
      </c>
      <c r="M704" t="s">
        <v>46</v>
      </c>
      <c r="N704" t="s">
        <v>46</v>
      </c>
      <c r="O704" t="s">
        <v>38</v>
      </c>
      <c r="P704" t="s">
        <v>56</v>
      </c>
      <c r="Q704" t="s">
        <v>212</v>
      </c>
      <c r="R704">
        <v>7</v>
      </c>
      <c r="S704">
        <v>300</v>
      </c>
      <c r="T704">
        <v>0</v>
      </c>
      <c r="U704">
        <v>2100</v>
      </c>
      <c r="V704" t="str">
        <f>IF(Table1[[#This Row],[Sales]]&lt;=10000,"Low",IF(Table1[[#This Row],[Sales]]&gt;=10000 &amp; Table1[[#This Row],[Sales]]&lt;=25000,"Medium","High"))</f>
        <v>Low</v>
      </c>
      <c r="W704">
        <v>362.85</v>
      </c>
      <c r="X704">
        <f>Table1[[#This Row],[Profit]]/Table1[[#This Row],[Sales]]</f>
        <v>0.17278571428571429</v>
      </c>
      <c r="Y704" t="s">
        <v>58</v>
      </c>
      <c r="Z704" t="s">
        <v>41</v>
      </c>
      <c r="AA704">
        <v>3</v>
      </c>
      <c r="AB704" t="s">
        <v>42</v>
      </c>
    </row>
    <row r="705" spans="1:28" x14ac:dyDescent="0.35">
      <c r="A705" t="s">
        <v>10996</v>
      </c>
      <c r="B705" s="1">
        <v>45694</v>
      </c>
      <c r="C705" s="1" t="str">
        <f>TEXT(Table1[[#This Row],[Order_Date]],"yyyy")</f>
        <v>2025</v>
      </c>
      <c r="D705" s="3">
        <f>MONTH(Table1[[#This Row],[Order_Date]])</f>
        <v>2</v>
      </c>
      <c r="E705" t="str">
        <f>TEXT(Table1[[#This Row],[Order_Date]],"mmm")</f>
        <v>Feb</v>
      </c>
      <c r="F705" s="1">
        <v>45699</v>
      </c>
      <c r="G705">
        <f>(Table1[[#This Row],[Ship_Date]]-Table1[[#This Row],[Order_Date]])</f>
        <v>5</v>
      </c>
      <c r="H705" t="s">
        <v>10997</v>
      </c>
      <c r="I705" t="s">
        <v>8842</v>
      </c>
      <c r="J705" t="s">
        <v>24</v>
      </c>
      <c r="K705">
        <v>29</v>
      </c>
      <c r="L705" t="str">
        <f>IF(Table1[[#This Row],[Age]]&lt;=20,"Teen",IF(Table1[[#This Row],[Age]]&gt;=21 &amp; Table1[[#This Row],[Age]]&lt;=50,"Adult","Senior"))</f>
        <v>Senior</v>
      </c>
      <c r="M705" t="s">
        <v>73</v>
      </c>
      <c r="N705" t="s">
        <v>26</v>
      </c>
      <c r="O705" t="s">
        <v>27</v>
      </c>
      <c r="P705" t="s">
        <v>39</v>
      </c>
      <c r="Q705" t="s">
        <v>151</v>
      </c>
      <c r="R705">
        <v>8</v>
      </c>
      <c r="S705">
        <v>900</v>
      </c>
      <c r="T705">
        <v>15</v>
      </c>
      <c r="U705">
        <v>6120</v>
      </c>
      <c r="V705" t="str">
        <f>IF(Table1[[#This Row],[Sales]]&lt;=10000,"Low",IF(Table1[[#This Row],[Sales]]&gt;=10000 &amp; Table1[[#This Row],[Sales]]&lt;=25000,"Medium","High"))</f>
        <v>Low</v>
      </c>
      <c r="W705">
        <v>2573.52</v>
      </c>
      <c r="X705">
        <f>Table1[[#This Row],[Profit]]/Table1[[#This Row],[Sales]]</f>
        <v>0.42050980392156861</v>
      </c>
      <c r="Y705" t="s">
        <v>93</v>
      </c>
      <c r="Z705" t="s">
        <v>41</v>
      </c>
      <c r="AA705">
        <v>3</v>
      </c>
      <c r="AB705" t="s">
        <v>42</v>
      </c>
    </row>
    <row r="706" spans="1:28" x14ac:dyDescent="0.35">
      <c r="A706" t="s">
        <v>11064</v>
      </c>
      <c r="B706" s="1">
        <v>45698</v>
      </c>
      <c r="C706" s="1" t="str">
        <f>TEXT(Table1[[#This Row],[Order_Date]],"yyyy")</f>
        <v>2025</v>
      </c>
      <c r="D706" s="3">
        <f>MONTH(Table1[[#This Row],[Order_Date]])</f>
        <v>2</v>
      </c>
      <c r="E706" t="str">
        <f>TEXT(Table1[[#This Row],[Order_Date]],"mmm")</f>
        <v>Feb</v>
      </c>
      <c r="F706" s="1">
        <v>45705</v>
      </c>
      <c r="G706">
        <f>(Table1[[#This Row],[Ship_Date]]-Table1[[#This Row],[Order_Date]])</f>
        <v>7</v>
      </c>
      <c r="H706" t="s">
        <v>3756</v>
      </c>
      <c r="I706" t="s">
        <v>6037</v>
      </c>
      <c r="J706" t="s">
        <v>52</v>
      </c>
      <c r="K706">
        <v>62</v>
      </c>
      <c r="L706" t="str">
        <f>IF(Table1[[#This Row],[Age]]&lt;=20,"Teen",IF(Table1[[#This Row],[Age]]&gt;=21 &amp; Table1[[#This Row],[Age]]&lt;=50,"Adult","Senior"))</f>
        <v>Senior</v>
      </c>
      <c r="M706" t="s">
        <v>46</v>
      </c>
      <c r="N706" t="s">
        <v>46</v>
      </c>
      <c r="O706" t="s">
        <v>38</v>
      </c>
      <c r="P706" t="s">
        <v>39</v>
      </c>
      <c r="Q706" t="s">
        <v>118</v>
      </c>
      <c r="R706">
        <v>7</v>
      </c>
      <c r="S706">
        <v>4000</v>
      </c>
      <c r="T706">
        <v>25</v>
      </c>
      <c r="U706">
        <v>21000</v>
      </c>
      <c r="V706" t="str">
        <f>IF(Table1[[#This Row],[Sales]]&lt;=10000,"Low",IF(Table1[[#This Row],[Sales]]&gt;=10000 &amp; Table1[[#This Row],[Sales]]&lt;=25000,"Medium","High"))</f>
        <v>High</v>
      </c>
      <c r="W706">
        <v>4128.51</v>
      </c>
      <c r="X706">
        <f>Table1[[#This Row],[Profit]]/Table1[[#This Row],[Sales]]</f>
        <v>0.19659571428571429</v>
      </c>
      <c r="Y706" t="s">
        <v>58</v>
      </c>
      <c r="Z706" t="s">
        <v>41</v>
      </c>
      <c r="AA706">
        <v>5</v>
      </c>
      <c r="AB706" t="s">
        <v>42</v>
      </c>
    </row>
    <row r="707" spans="1:28" x14ac:dyDescent="0.35">
      <c r="A707" t="s">
        <v>11070</v>
      </c>
      <c r="B707" s="1">
        <v>45714</v>
      </c>
      <c r="C707" s="1" t="str">
        <f>TEXT(Table1[[#This Row],[Order_Date]],"yyyy")</f>
        <v>2025</v>
      </c>
      <c r="D707" s="3">
        <f>MONTH(Table1[[#This Row],[Order_Date]])</f>
        <v>2</v>
      </c>
      <c r="E707" t="str">
        <f>TEXT(Table1[[#This Row],[Order_Date]],"mmm")</f>
        <v>Feb</v>
      </c>
      <c r="F707" s="1">
        <v>45716</v>
      </c>
      <c r="G707">
        <f>(Table1[[#This Row],[Ship_Date]]-Table1[[#This Row],[Order_Date]])</f>
        <v>2</v>
      </c>
      <c r="H707" t="s">
        <v>3929</v>
      </c>
      <c r="I707" t="s">
        <v>7918</v>
      </c>
      <c r="J707" t="s">
        <v>52</v>
      </c>
      <c r="K707">
        <v>23</v>
      </c>
      <c r="L707" t="str">
        <f>IF(Table1[[#This Row],[Age]]&lt;=20,"Teen",IF(Table1[[#This Row],[Age]]&gt;=21 &amp; Table1[[#This Row],[Age]]&lt;=50,"Adult","Senior"))</f>
        <v>Senior</v>
      </c>
      <c r="M707" t="s">
        <v>73</v>
      </c>
      <c r="N707" t="s">
        <v>26</v>
      </c>
      <c r="O707" t="s">
        <v>27</v>
      </c>
      <c r="P707" t="s">
        <v>39</v>
      </c>
      <c r="Q707" t="s">
        <v>87</v>
      </c>
      <c r="R707">
        <v>4</v>
      </c>
      <c r="S707">
        <v>3200</v>
      </c>
      <c r="T707">
        <v>0</v>
      </c>
      <c r="U707">
        <v>12800</v>
      </c>
      <c r="V707" t="str">
        <f>IF(Table1[[#This Row],[Sales]]&lt;=10000,"Low",IF(Table1[[#This Row],[Sales]]&gt;=10000 &amp; Table1[[#This Row],[Sales]]&lt;=25000,"Medium","High"))</f>
        <v>High</v>
      </c>
      <c r="W707">
        <v>4452.8999999999996</v>
      </c>
      <c r="X707">
        <f>Table1[[#This Row],[Profit]]/Table1[[#This Row],[Sales]]</f>
        <v>0.34788281249999997</v>
      </c>
      <c r="Y707" t="s">
        <v>58</v>
      </c>
      <c r="Z707" t="s">
        <v>41</v>
      </c>
      <c r="AA707">
        <v>2</v>
      </c>
      <c r="AB707" t="s">
        <v>42</v>
      </c>
    </row>
    <row r="708" spans="1:28" x14ac:dyDescent="0.35">
      <c r="A708" t="s">
        <v>11118</v>
      </c>
      <c r="B708" s="1">
        <v>46063</v>
      </c>
      <c r="C708" s="1" t="str">
        <f>TEXT(Table1[[#This Row],[Order_Date]],"yyyy")</f>
        <v>2026</v>
      </c>
      <c r="D708" s="3">
        <f>MONTH(Table1[[#This Row],[Order_Date]])</f>
        <v>2</v>
      </c>
      <c r="E708" t="str">
        <f>TEXT(Table1[[#This Row],[Order_Date]],"mmm")</f>
        <v>Feb</v>
      </c>
      <c r="F708" s="1">
        <v>46064</v>
      </c>
      <c r="G708">
        <f>(Table1[[#This Row],[Ship_Date]]-Table1[[#This Row],[Order_Date]])</f>
        <v>1</v>
      </c>
      <c r="H708" t="s">
        <v>2780</v>
      </c>
      <c r="I708" t="s">
        <v>11119</v>
      </c>
      <c r="J708" t="s">
        <v>52</v>
      </c>
      <c r="K708">
        <v>54</v>
      </c>
      <c r="L708" t="str">
        <f>IF(Table1[[#This Row],[Age]]&lt;=20,"Teen",IF(Table1[[#This Row],[Age]]&gt;=21 &amp; Table1[[#This Row],[Age]]&lt;=50,"Adult","Senior"))</f>
        <v>Senior</v>
      </c>
      <c r="M708" t="s">
        <v>101</v>
      </c>
      <c r="N708" t="s">
        <v>102</v>
      </c>
      <c r="O708" t="s">
        <v>27</v>
      </c>
      <c r="P708" t="s">
        <v>39</v>
      </c>
      <c r="Q708" t="s">
        <v>118</v>
      </c>
      <c r="R708">
        <v>3</v>
      </c>
      <c r="S708">
        <v>4000</v>
      </c>
      <c r="T708">
        <v>20</v>
      </c>
      <c r="U708">
        <v>9600</v>
      </c>
      <c r="V708" t="str">
        <f>IF(Table1[[#This Row],[Sales]]&lt;=10000,"Low",IF(Table1[[#This Row],[Sales]]&gt;=10000 &amp; Table1[[#This Row],[Sales]]&lt;=25000,"Medium","High"))</f>
        <v>Low</v>
      </c>
      <c r="W708">
        <v>4044.47</v>
      </c>
      <c r="X708">
        <f>Table1[[#This Row],[Profit]]/Table1[[#This Row],[Sales]]</f>
        <v>0.42129895833333331</v>
      </c>
      <c r="Y708" t="s">
        <v>93</v>
      </c>
      <c r="Z708" t="s">
        <v>41</v>
      </c>
      <c r="AA708">
        <v>4</v>
      </c>
      <c r="AB708" t="s">
        <v>42</v>
      </c>
    </row>
    <row r="709" spans="1:28" x14ac:dyDescent="0.35">
      <c r="A709" t="s">
        <v>11154</v>
      </c>
      <c r="B709" s="1">
        <v>46056</v>
      </c>
      <c r="C709" s="1" t="str">
        <f>TEXT(Table1[[#This Row],[Order_Date]],"yyyy")</f>
        <v>2026</v>
      </c>
      <c r="D709" s="3">
        <f>MONTH(Table1[[#This Row],[Order_Date]])</f>
        <v>2</v>
      </c>
      <c r="E709" t="str">
        <f>TEXT(Table1[[#This Row],[Order_Date]],"mmm")</f>
        <v>Feb</v>
      </c>
      <c r="F709" s="1">
        <v>46057</v>
      </c>
      <c r="G709">
        <f>(Table1[[#This Row],[Ship_Date]]-Table1[[#This Row],[Order_Date]])</f>
        <v>1</v>
      </c>
      <c r="H709" t="s">
        <v>4626</v>
      </c>
      <c r="I709" t="s">
        <v>11155</v>
      </c>
      <c r="J709" t="s">
        <v>52</v>
      </c>
      <c r="K709">
        <v>37</v>
      </c>
      <c r="L709" t="str">
        <f>IF(Table1[[#This Row],[Age]]&lt;=20,"Teen",IF(Table1[[#This Row],[Age]]&gt;=21 &amp; Table1[[#This Row],[Age]]&lt;=50,"Adult","Senior"))</f>
        <v>Senior</v>
      </c>
      <c r="M709" t="s">
        <v>53</v>
      </c>
      <c r="N709" t="s">
        <v>54</v>
      </c>
      <c r="O709" t="s">
        <v>55</v>
      </c>
      <c r="P709" t="s">
        <v>74</v>
      </c>
      <c r="Q709" t="s">
        <v>196</v>
      </c>
      <c r="R709">
        <v>4</v>
      </c>
      <c r="S709">
        <v>25000</v>
      </c>
      <c r="T709">
        <v>25</v>
      </c>
      <c r="U709">
        <v>75000</v>
      </c>
      <c r="V709" t="str">
        <f>IF(Table1[[#This Row],[Sales]]&lt;=10000,"Low",IF(Table1[[#This Row],[Sales]]&gt;=10000 &amp; Table1[[#This Row],[Sales]]&lt;=25000,"Medium","High"))</f>
        <v>High</v>
      </c>
      <c r="W709">
        <v>27165.53</v>
      </c>
      <c r="X709">
        <f>Table1[[#This Row],[Profit]]/Table1[[#This Row],[Sales]]</f>
        <v>0.36220706666666663</v>
      </c>
      <c r="Y709" t="s">
        <v>58</v>
      </c>
      <c r="Z709" t="s">
        <v>41</v>
      </c>
      <c r="AA709">
        <v>1</v>
      </c>
      <c r="AB709" t="s">
        <v>32</v>
      </c>
    </row>
    <row r="710" spans="1:28" x14ac:dyDescent="0.35">
      <c r="A710" t="s">
        <v>11156</v>
      </c>
      <c r="B710" s="1">
        <v>45708</v>
      </c>
      <c r="C710" s="1" t="str">
        <f>TEXT(Table1[[#This Row],[Order_Date]],"yyyy")</f>
        <v>2025</v>
      </c>
      <c r="D710" s="3">
        <f>MONTH(Table1[[#This Row],[Order_Date]])</f>
        <v>2</v>
      </c>
      <c r="E710" t="str">
        <f>TEXT(Table1[[#This Row],[Order_Date]],"mmm")</f>
        <v>Feb</v>
      </c>
      <c r="F710" s="1">
        <v>45711</v>
      </c>
      <c r="G710">
        <f>(Table1[[#This Row],[Ship_Date]]-Table1[[#This Row],[Order_Date]])</f>
        <v>3</v>
      </c>
      <c r="H710" t="s">
        <v>11157</v>
      </c>
      <c r="I710" t="s">
        <v>11158</v>
      </c>
      <c r="J710" t="s">
        <v>24</v>
      </c>
      <c r="K710">
        <v>38</v>
      </c>
      <c r="L710" t="str">
        <f>IF(Table1[[#This Row],[Age]]&lt;=20,"Teen",IF(Table1[[#This Row],[Age]]&gt;=21 &amp; Table1[[#This Row],[Age]]&lt;=50,"Adult","Senior"))</f>
        <v>Senior</v>
      </c>
      <c r="M710" t="s">
        <v>101</v>
      </c>
      <c r="N710" t="s">
        <v>102</v>
      </c>
      <c r="O710" t="s">
        <v>27</v>
      </c>
      <c r="P710" t="s">
        <v>28</v>
      </c>
      <c r="Q710" t="s">
        <v>103</v>
      </c>
      <c r="R710">
        <v>7</v>
      </c>
      <c r="S710">
        <v>25000</v>
      </c>
      <c r="T710">
        <v>5</v>
      </c>
      <c r="U710">
        <v>166250</v>
      </c>
      <c r="V710" t="str">
        <f>IF(Table1[[#This Row],[Sales]]&lt;=10000,"Low",IF(Table1[[#This Row],[Sales]]&gt;=10000 &amp; Table1[[#This Row],[Sales]]&lt;=25000,"Medium","High"))</f>
        <v>High</v>
      </c>
      <c r="W710">
        <v>56006.81</v>
      </c>
      <c r="X710">
        <f>Table1[[#This Row],[Profit]]/Table1[[#This Row],[Sales]]</f>
        <v>0.33688306766917292</v>
      </c>
      <c r="Y710" t="s">
        <v>30</v>
      </c>
      <c r="Z710" t="s">
        <v>59</v>
      </c>
      <c r="AA710">
        <v>3</v>
      </c>
      <c r="AB710" t="s">
        <v>42</v>
      </c>
    </row>
    <row r="711" spans="1:28" x14ac:dyDescent="0.35">
      <c r="A711" t="s">
        <v>11167</v>
      </c>
      <c r="B711" s="1">
        <v>45702</v>
      </c>
      <c r="C711" s="1" t="str">
        <f>TEXT(Table1[[#This Row],[Order_Date]],"yyyy")</f>
        <v>2025</v>
      </c>
      <c r="D711" s="3">
        <f>MONTH(Table1[[#This Row],[Order_Date]])</f>
        <v>2</v>
      </c>
      <c r="E711" t="str">
        <f>TEXT(Table1[[#This Row],[Order_Date]],"mmm")</f>
        <v>Feb</v>
      </c>
      <c r="F711" s="1">
        <v>45703</v>
      </c>
      <c r="G711">
        <f>(Table1[[#This Row],[Ship_Date]]-Table1[[#This Row],[Order_Date]])</f>
        <v>1</v>
      </c>
      <c r="H711" t="s">
        <v>11168</v>
      </c>
      <c r="I711" t="s">
        <v>11169</v>
      </c>
      <c r="J711" t="s">
        <v>24</v>
      </c>
      <c r="K711">
        <v>22</v>
      </c>
      <c r="L711" t="str">
        <f>IF(Table1[[#This Row],[Age]]&lt;=20,"Teen",IF(Table1[[#This Row],[Age]]&gt;=21 &amp; Table1[[#This Row],[Age]]&lt;=50,"Adult","Senior"))</f>
        <v>Senior</v>
      </c>
      <c r="M711" t="s">
        <v>84</v>
      </c>
      <c r="N711" t="s">
        <v>85</v>
      </c>
      <c r="O711" t="s">
        <v>86</v>
      </c>
      <c r="P711" t="s">
        <v>28</v>
      </c>
      <c r="Q711" t="s">
        <v>29</v>
      </c>
      <c r="R711">
        <v>1</v>
      </c>
      <c r="S711">
        <v>15000</v>
      </c>
      <c r="T711">
        <v>0</v>
      </c>
      <c r="U711">
        <v>15000</v>
      </c>
      <c r="V711" t="str">
        <f>IF(Table1[[#This Row],[Sales]]&lt;=10000,"Low",IF(Table1[[#This Row],[Sales]]&gt;=10000 &amp; Table1[[#This Row],[Sales]]&lt;=25000,"Medium","High"))</f>
        <v>High</v>
      </c>
      <c r="W711">
        <v>4546.2299999999996</v>
      </c>
      <c r="X711">
        <f>Table1[[#This Row],[Profit]]/Table1[[#This Row],[Sales]]</f>
        <v>0.30308199999999996</v>
      </c>
      <c r="Y711" t="s">
        <v>30</v>
      </c>
      <c r="Z711" t="s">
        <v>59</v>
      </c>
      <c r="AA711">
        <v>5</v>
      </c>
      <c r="AB711" t="s">
        <v>42</v>
      </c>
    </row>
    <row r="712" spans="1:28" x14ac:dyDescent="0.35">
      <c r="A712" t="s">
        <v>11176</v>
      </c>
      <c r="B712" s="1">
        <v>46056</v>
      </c>
      <c r="C712" s="1" t="str">
        <f>TEXT(Table1[[#This Row],[Order_Date]],"yyyy")</f>
        <v>2026</v>
      </c>
      <c r="D712" s="3">
        <f>MONTH(Table1[[#This Row],[Order_Date]])</f>
        <v>2</v>
      </c>
      <c r="E712" t="str">
        <f>TEXT(Table1[[#This Row],[Order_Date]],"mmm")</f>
        <v>Feb</v>
      </c>
      <c r="F712" s="1">
        <v>46063</v>
      </c>
      <c r="G712">
        <f>(Table1[[#This Row],[Ship_Date]]-Table1[[#This Row],[Order_Date]])</f>
        <v>7</v>
      </c>
      <c r="H712" t="s">
        <v>11177</v>
      </c>
      <c r="I712" t="s">
        <v>11178</v>
      </c>
      <c r="J712" t="s">
        <v>52</v>
      </c>
      <c r="K712">
        <v>64</v>
      </c>
      <c r="L712" t="str">
        <f>IF(Table1[[#This Row],[Age]]&lt;=20,"Teen",IF(Table1[[#This Row],[Age]]&gt;=21 &amp; Table1[[#This Row],[Age]]&lt;=50,"Adult","Senior"))</f>
        <v>Senior</v>
      </c>
      <c r="M712" t="s">
        <v>91</v>
      </c>
      <c r="N712" t="s">
        <v>92</v>
      </c>
      <c r="O712" t="s">
        <v>55</v>
      </c>
      <c r="P712" t="s">
        <v>47</v>
      </c>
      <c r="Q712" t="s">
        <v>69</v>
      </c>
      <c r="R712">
        <v>5</v>
      </c>
      <c r="S712">
        <v>800</v>
      </c>
      <c r="T712">
        <v>5</v>
      </c>
      <c r="U712">
        <v>3800</v>
      </c>
      <c r="V712" t="str">
        <f>IF(Table1[[#This Row],[Sales]]&lt;=10000,"Low",IF(Table1[[#This Row],[Sales]]&gt;=10000 &amp; Table1[[#This Row],[Sales]]&lt;=25000,"Medium","High"))</f>
        <v>Low</v>
      </c>
      <c r="W712">
        <v>1012.14</v>
      </c>
      <c r="X712">
        <f>Table1[[#This Row],[Profit]]/Table1[[#This Row],[Sales]]</f>
        <v>0.26635263157894734</v>
      </c>
      <c r="Y712" t="s">
        <v>93</v>
      </c>
      <c r="Z712" t="s">
        <v>59</v>
      </c>
      <c r="AA712">
        <v>1</v>
      </c>
      <c r="AB712" t="s">
        <v>42</v>
      </c>
    </row>
    <row r="713" spans="1:28" x14ac:dyDescent="0.35">
      <c r="A713" t="s">
        <v>66</v>
      </c>
      <c r="B713" s="1">
        <v>46105</v>
      </c>
      <c r="C713" s="1" t="str">
        <f>TEXT(Table1[[#This Row],[Order_Date]],"yyyy")</f>
        <v>2026</v>
      </c>
      <c r="D713" s="3">
        <f>MONTH(Table1[[#This Row],[Order_Date]])</f>
        <v>3</v>
      </c>
      <c r="E713" t="str">
        <f>TEXT(Table1[[#This Row],[Order_Date]],"mmm")</f>
        <v>Mar</v>
      </c>
      <c r="F713" s="1">
        <v>46107</v>
      </c>
      <c r="G713">
        <f>(Table1[[#This Row],[Ship_Date]]-Table1[[#This Row],[Order_Date]])</f>
        <v>2</v>
      </c>
      <c r="H713" t="s">
        <v>67</v>
      </c>
      <c r="I713" t="s">
        <v>68</v>
      </c>
      <c r="J713" t="s">
        <v>52</v>
      </c>
      <c r="K713">
        <v>31</v>
      </c>
      <c r="L713" t="str">
        <f>IF(Table1[[#This Row],[Age]]&lt;=20,"Teen",IF(Table1[[#This Row],[Age]]&gt;=21 &amp; Table1[[#This Row],[Age]]&lt;=50,"Adult","Senior"))</f>
        <v>Senior</v>
      </c>
      <c r="M713" t="s">
        <v>63</v>
      </c>
      <c r="N713" t="s">
        <v>64</v>
      </c>
      <c r="O713" t="s">
        <v>55</v>
      </c>
      <c r="P713" t="s">
        <v>47</v>
      </c>
      <c r="Q713" t="s">
        <v>69</v>
      </c>
      <c r="R713">
        <v>3</v>
      </c>
      <c r="S713">
        <v>800</v>
      </c>
      <c r="T713">
        <v>20</v>
      </c>
      <c r="U713">
        <v>1920</v>
      </c>
      <c r="V713" t="str">
        <f>IF(Table1[[#This Row],[Sales]]&lt;=10000,"Low",IF(Table1[[#This Row],[Sales]]&gt;=10000 &amp; Table1[[#This Row],[Sales]]&lt;=25000,"Medium","High"))</f>
        <v>Low</v>
      </c>
      <c r="W713">
        <v>374.03</v>
      </c>
      <c r="X713">
        <f>Table1[[#This Row],[Profit]]/Table1[[#This Row],[Sales]]</f>
        <v>0.19480729166666666</v>
      </c>
      <c r="Y713" t="s">
        <v>30</v>
      </c>
      <c r="Z713" t="s">
        <v>41</v>
      </c>
      <c r="AA713">
        <v>2</v>
      </c>
      <c r="AB713" t="s">
        <v>42</v>
      </c>
    </row>
    <row r="714" spans="1:28" x14ac:dyDescent="0.35">
      <c r="A714" t="s">
        <v>179</v>
      </c>
      <c r="B714" s="1">
        <v>46085</v>
      </c>
      <c r="C714" s="1" t="str">
        <f>TEXT(Table1[[#This Row],[Order_Date]],"yyyy")</f>
        <v>2026</v>
      </c>
      <c r="D714" s="3">
        <f>MONTH(Table1[[#This Row],[Order_Date]])</f>
        <v>3</v>
      </c>
      <c r="E714" t="str">
        <f>TEXT(Table1[[#This Row],[Order_Date]],"mmm")</f>
        <v>Mar</v>
      </c>
      <c r="F714" s="1">
        <v>46089</v>
      </c>
      <c r="G714">
        <f>(Table1[[#This Row],[Ship_Date]]-Table1[[#This Row],[Order_Date]])</f>
        <v>4</v>
      </c>
      <c r="H714" t="s">
        <v>180</v>
      </c>
      <c r="I714" t="s">
        <v>181</v>
      </c>
      <c r="J714" t="s">
        <v>52</v>
      </c>
      <c r="K714">
        <v>20</v>
      </c>
      <c r="L714" t="str">
        <f>IF(Table1[[#This Row],[Age]]&lt;=20,"Teen",IF(Table1[[#This Row],[Age]]&gt;=21 &amp; Table1[[#This Row],[Age]]&lt;=50,"Adult","Senior"))</f>
        <v>Teen</v>
      </c>
      <c r="M714" t="s">
        <v>53</v>
      </c>
      <c r="N714" t="s">
        <v>54</v>
      </c>
      <c r="O714" t="s">
        <v>55</v>
      </c>
      <c r="P714" t="s">
        <v>56</v>
      </c>
      <c r="Q714" t="s">
        <v>168</v>
      </c>
      <c r="R714">
        <v>4</v>
      </c>
      <c r="S714">
        <v>1200</v>
      </c>
      <c r="T714">
        <v>10</v>
      </c>
      <c r="U714">
        <v>4320</v>
      </c>
      <c r="V714" t="str">
        <f>IF(Table1[[#This Row],[Sales]]&lt;=10000,"Low",IF(Table1[[#This Row],[Sales]]&gt;=10000 &amp; Table1[[#This Row],[Sales]]&lt;=25000,"Medium","High"))</f>
        <v>Low</v>
      </c>
      <c r="W714">
        <v>1291.8800000000001</v>
      </c>
      <c r="X714">
        <f>Table1[[#This Row],[Profit]]/Table1[[#This Row],[Sales]]</f>
        <v>0.29904629629629631</v>
      </c>
      <c r="Y714" t="s">
        <v>58</v>
      </c>
      <c r="Z714" t="s">
        <v>31</v>
      </c>
      <c r="AA714">
        <v>3</v>
      </c>
      <c r="AB714" t="s">
        <v>42</v>
      </c>
    </row>
    <row r="715" spans="1:28" x14ac:dyDescent="0.35">
      <c r="A715" t="s">
        <v>254</v>
      </c>
      <c r="B715" s="1">
        <v>45728</v>
      </c>
      <c r="C715" s="1" t="str">
        <f>TEXT(Table1[[#This Row],[Order_Date]],"yyyy")</f>
        <v>2025</v>
      </c>
      <c r="D715" s="3">
        <f>MONTH(Table1[[#This Row],[Order_Date]])</f>
        <v>3</v>
      </c>
      <c r="E715" t="str">
        <f>TEXT(Table1[[#This Row],[Order_Date]],"mmm")</f>
        <v>Mar</v>
      </c>
      <c r="F715" s="1">
        <v>45731</v>
      </c>
      <c r="G715">
        <f>(Table1[[#This Row],[Ship_Date]]-Table1[[#This Row],[Order_Date]])</f>
        <v>3</v>
      </c>
      <c r="H715" t="s">
        <v>255</v>
      </c>
      <c r="I715" t="s">
        <v>256</v>
      </c>
      <c r="J715" t="s">
        <v>24</v>
      </c>
      <c r="K715">
        <v>36</v>
      </c>
      <c r="L715" t="str">
        <f>IF(Table1[[#This Row],[Age]]&lt;=20,"Teen",IF(Table1[[#This Row],[Age]]&gt;=21 &amp; Table1[[#This Row],[Age]]&lt;=50,"Adult","Senior"))</f>
        <v>Senior</v>
      </c>
      <c r="M715" t="s">
        <v>73</v>
      </c>
      <c r="N715" t="s">
        <v>26</v>
      </c>
      <c r="O715" t="s">
        <v>27</v>
      </c>
      <c r="P715" t="s">
        <v>47</v>
      </c>
      <c r="Q715" t="s">
        <v>164</v>
      </c>
      <c r="R715">
        <v>5</v>
      </c>
      <c r="S715">
        <v>1800</v>
      </c>
      <c r="T715">
        <v>0</v>
      </c>
      <c r="U715">
        <v>9000</v>
      </c>
      <c r="V715" t="str">
        <f>IF(Table1[[#This Row],[Sales]]&lt;=10000,"Low",IF(Table1[[#This Row],[Sales]]&gt;=10000 &amp; Table1[[#This Row],[Sales]]&lt;=25000,"Medium","High"))</f>
        <v>Low</v>
      </c>
      <c r="W715">
        <v>1819.74</v>
      </c>
      <c r="X715">
        <f>Table1[[#This Row],[Profit]]/Table1[[#This Row],[Sales]]</f>
        <v>0.20219333333333334</v>
      </c>
      <c r="Y715" t="s">
        <v>93</v>
      </c>
      <c r="Z715" t="s">
        <v>41</v>
      </c>
      <c r="AA715">
        <v>2</v>
      </c>
      <c r="AB715" t="s">
        <v>42</v>
      </c>
    </row>
    <row r="716" spans="1:28" x14ac:dyDescent="0.35">
      <c r="A716" t="s">
        <v>302</v>
      </c>
      <c r="B716" s="1">
        <v>45738</v>
      </c>
      <c r="C716" s="1" t="str">
        <f>TEXT(Table1[[#This Row],[Order_Date]],"yyyy")</f>
        <v>2025</v>
      </c>
      <c r="D716" s="3">
        <f>MONTH(Table1[[#This Row],[Order_Date]])</f>
        <v>3</v>
      </c>
      <c r="E716" t="str">
        <f>TEXT(Table1[[#This Row],[Order_Date]],"mmm")</f>
        <v>Mar</v>
      </c>
      <c r="F716" s="1">
        <v>45742</v>
      </c>
      <c r="G716">
        <f>(Table1[[#This Row],[Ship_Date]]-Table1[[#This Row],[Order_Date]])</f>
        <v>4</v>
      </c>
      <c r="H716" t="s">
        <v>303</v>
      </c>
      <c r="I716" t="s">
        <v>304</v>
      </c>
      <c r="J716" t="s">
        <v>52</v>
      </c>
      <c r="K716">
        <v>53</v>
      </c>
      <c r="L716" t="str">
        <f>IF(Table1[[#This Row],[Age]]&lt;=20,"Teen",IF(Table1[[#This Row],[Age]]&gt;=21 &amp; Table1[[#This Row],[Age]]&lt;=50,"Adult","Senior"))</f>
        <v>Senior</v>
      </c>
      <c r="M716" t="s">
        <v>36</v>
      </c>
      <c r="N716" t="s">
        <v>37</v>
      </c>
      <c r="O716" t="s">
        <v>38</v>
      </c>
      <c r="P716" t="s">
        <v>56</v>
      </c>
      <c r="Q716" t="s">
        <v>212</v>
      </c>
      <c r="R716">
        <v>6</v>
      </c>
      <c r="S716">
        <v>300</v>
      </c>
      <c r="T716">
        <v>5</v>
      </c>
      <c r="U716">
        <v>1710</v>
      </c>
      <c r="V716" t="str">
        <f>IF(Table1[[#This Row],[Sales]]&lt;=10000,"Low",IF(Table1[[#This Row],[Sales]]&gt;=10000 &amp; Table1[[#This Row],[Sales]]&lt;=25000,"Medium","High"))</f>
        <v>Low</v>
      </c>
      <c r="W716">
        <v>182.51</v>
      </c>
      <c r="X716">
        <f>Table1[[#This Row],[Profit]]/Table1[[#This Row],[Sales]]</f>
        <v>0.10673099415204677</v>
      </c>
      <c r="Y716" t="s">
        <v>93</v>
      </c>
      <c r="Z716" t="s">
        <v>59</v>
      </c>
      <c r="AA716">
        <v>2</v>
      </c>
      <c r="AB716" t="s">
        <v>42</v>
      </c>
    </row>
    <row r="717" spans="1:28" x14ac:dyDescent="0.35">
      <c r="A717" t="s">
        <v>305</v>
      </c>
      <c r="B717" s="1">
        <v>46092</v>
      </c>
      <c r="C717" s="1" t="str">
        <f>TEXT(Table1[[#This Row],[Order_Date]],"yyyy")</f>
        <v>2026</v>
      </c>
      <c r="D717" s="3">
        <f>MONTH(Table1[[#This Row],[Order_Date]])</f>
        <v>3</v>
      </c>
      <c r="E717" t="str">
        <f>TEXT(Table1[[#This Row],[Order_Date]],"mmm")</f>
        <v>Mar</v>
      </c>
      <c r="F717" s="1">
        <v>46093</v>
      </c>
      <c r="G717">
        <f>(Table1[[#This Row],[Ship_Date]]-Table1[[#This Row],[Order_Date]])</f>
        <v>1</v>
      </c>
      <c r="H717" t="s">
        <v>306</v>
      </c>
      <c r="I717" t="s">
        <v>307</v>
      </c>
      <c r="J717" t="s">
        <v>52</v>
      </c>
      <c r="K717">
        <v>63</v>
      </c>
      <c r="L717" t="str">
        <f>IF(Table1[[#This Row],[Age]]&lt;=20,"Teen",IF(Table1[[#This Row],[Age]]&gt;=21 &amp; Table1[[#This Row],[Age]]&lt;=50,"Adult","Senior"))</f>
        <v>Senior</v>
      </c>
      <c r="M717" t="s">
        <v>46</v>
      </c>
      <c r="N717" t="s">
        <v>46</v>
      </c>
      <c r="O717" t="s">
        <v>38</v>
      </c>
      <c r="P717" t="s">
        <v>56</v>
      </c>
      <c r="Q717" t="s">
        <v>97</v>
      </c>
      <c r="R717">
        <v>8</v>
      </c>
      <c r="S717">
        <v>1500</v>
      </c>
      <c r="T717">
        <v>0</v>
      </c>
      <c r="U717">
        <v>12000</v>
      </c>
      <c r="V717" t="str">
        <f>IF(Table1[[#This Row],[Sales]]&lt;=10000,"Low",IF(Table1[[#This Row],[Sales]]&gt;=10000 &amp; Table1[[#This Row],[Sales]]&lt;=25000,"Medium","High"))</f>
        <v>High</v>
      </c>
      <c r="W717">
        <v>4869.7700000000004</v>
      </c>
      <c r="X717">
        <f>Table1[[#This Row],[Profit]]/Table1[[#This Row],[Sales]]</f>
        <v>0.4058141666666667</v>
      </c>
      <c r="Y717" t="s">
        <v>93</v>
      </c>
      <c r="Z717" t="s">
        <v>59</v>
      </c>
      <c r="AA717">
        <v>5</v>
      </c>
      <c r="AB717" t="s">
        <v>42</v>
      </c>
    </row>
    <row r="718" spans="1:28" x14ac:dyDescent="0.35">
      <c r="A718" t="s">
        <v>342</v>
      </c>
      <c r="B718" s="1">
        <v>46104</v>
      </c>
      <c r="C718" s="1" t="str">
        <f>TEXT(Table1[[#This Row],[Order_Date]],"yyyy")</f>
        <v>2026</v>
      </c>
      <c r="D718" s="3">
        <f>MONTH(Table1[[#This Row],[Order_Date]])</f>
        <v>3</v>
      </c>
      <c r="E718" t="str">
        <f>TEXT(Table1[[#This Row],[Order_Date]],"mmm")</f>
        <v>Mar</v>
      </c>
      <c r="F718" s="1">
        <v>46105</v>
      </c>
      <c r="G718">
        <f>(Table1[[#This Row],[Ship_Date]]-Table1[[#This Row],[Order_Date]])</f>
        <v>1</v>
      </c>
      <c r="H718" t="s">
        <v>343</v>
      </c>
      <c r="I718" t="s">
        <v>344</v>
      </c>
      <c r="J718" t="s">
        <v>52</v>
      </c>
      <c r="K718">
        <v>19</v>
      </c>
      <c r="L718" t="str">
        <f>IF(Table1[[#This Row],[Age]]&lt;=20,"Teen",IF(Table1[[#This Row],[Age]]&gt;=21 &amp; Table1[[#This Row],[Age]]&lt;=50,"Adult","Senior"))</f>
        <v>Teen</v>
      </c>
      <c r="M718" t="s">
        <v>91</v>
      </c>
      <c r="N718" t="s">
        <v>92</v>
      </c>
      <c r="O718" t="s">
        <v>55</v>
      </c>
      <c r="P718" t="s">
        <v>39</v>
      </c>
      <c r="Q718" t="s">
        <v>151</v>
      </c>
      <c r="R718">
        <v>4</v>
      </c>
      <c r="S718">
        <v>900</v>
      </c>
      <c r="T718">
        <v>25</v>
      </c>
      <c r="U718">
        <v>2700</v>
      </c>
      <c r="V718" t="str">
        <f>IF(Table1[[#This Row],[Sales]]&lt;=10000,"Low",IF(Table1[[#This Row],[Sales]]&gt;=10000 &amp; Table1[[#This Row],[Sales]]&lt;=25000,"Medium","High"))</f>
        <v>Low</v>
      </c>
      <c r="W718">
        <v>1155.26</v>
      </c>
      <c r="X718">
        <f>Table1[[#This Row],[Profit]]/Table1[[#This Row],[Sales]]</f>
        <v>0.42787407407407407</v>
      </c>
      <c r="Y718" t="s">
        <v>30</v>
      </c>
      <c r="Z718" t="s">
        <v>41</v>
      </c>
      <c r="AA718">
        <v>4</v>
      </c>
      <c r="AB718" t="s">
        <v>42</v>
      </c>
    </row>
    <row r="719" spans="1:28" x14ac:dyDescent="0.35">
      <c r="A719" t="s">
        <v>354</v>
      </c>
      <c r="B719" s="1">
        <v>46107</v>
      </c>
      <c r="C719" s="1" t="str">
        <f>TEXT(Table1[[#This Row],[Order_Date]],"yyyy")</f>
        <v>2026</v>
      </c>
      <c r="D719" s="3">
        <f>MONTH(Table1[[#This Row],[Order_Date]])</f>
        <v>3</v>
      </c>
      <c r="E719" t="str">
        <f>TEXT(Table1[[#This Row],[Order_Date]],"mmm")</f>
        <v>Mar</v>
      </c>
      <c r="F719" s="1">
        <v>46113</v>
      </c>
      <c r="G719">
        <f>(Table1[[#This Row],[Ship_Date]]-Table1[[#This Row],[Order_Date]])</f>
        <v>6</v>
      </c>
      <c r="H719" t="s">
        <v>355</v>
      </c>
      <c r="I719" t="s">
        <v>356</v>
      </c>
      <c r="J719" t="s">
        <v>24</v>
      </c>
      <c r="K719">
        <v>21</v>
      </c>
      <c r="L719" t="str">
        <f>IF(Table1[[#This Row],[Age]]&lt;=20,"Teen",IF(Table1[[#This Row],[Age]]&gt;=21 &amp; Table1[[#This Row],[Age]]&lt;=50,"Adult","Senior"))</f>
        <v>Senior</v>
      </c>
      <c r="M719" t="s">
        <v>101</v>
      </c>
      <c r="N719" t="s">
        <v>102</v>
      </c>
      <c r="O719" t="s">
        <v>27</v>
      </c>
      <c r="P719" t="s">
        <v>28</v>
      </c>
      <c r="Q719" t="s">
        <v>29</v>
      </c>
      <c r="R719">
        <v>4</v>
      </c>
      <c r="S719">
        <v>15000</v>
      </c>
      <c r="T719">
        <v>0</v>
      </c>
      <c r="U719">
        <v>60000</v>
      </c>
      <c r="V719" t="str">
        <f>IF(Table1[[#This Row],[Sales]]&lt;=10000,"Low",IF(Table1[[#This Row],[Sales]]&gt;=10000 &amp; Table1[[#This Row],[Sales]]&lt;=25000,"Medium","High"))</f>
        <v>High</v>
      </c>
      <c r="W719">
        <v>9573.83</v>
      </c>
      <c r="X719">
        <f>Table1[[#This Row],[Profit]]/Table1[[#This Row],[Sales]]</f>
        <v>0.15956383333333332</v>
      </c>
      <c r="Y719" t="s">
        <v>93</v>
      </c>
      <c r="Z719" t="s">
        <v>31</v>
      </c>
      <c r="AA719">
        <v>5</v>
      </c>
      <c r="AB719" t="s">
        <v>42</v>
      </c>
    </row>
    <row r="720" spans="1:28" x14ac:dyDescent="0.35">
      <c r="A720" t="s">
        <v>357</v>
      </c>
      <c r="B720" s="1">
        <v>45741</v>
      </c>
      <c r="C720" s="1" t="str">
        <f>TEXT(Table1[[#This Row],[Order_Date]],"yyyy")</f>
        <v>2025</v>
      </c>
      <c r="D720" s="3">
        <f>MONTH(Table1[[#This Row],[Order_Date]])</f>
        <v>3</v>
      </c>
      <c r="E720" t="str">
        <f>TEXT(Table1[[#This Row],[Order_Date]],"mmm")</f>
        <v>Mar</v>
      </c>
      <c r="F720" s="1">
        <v>45744</v>
      </c>
      <c r="G720">
        <f>(Table1[[#This Row],[Ship_Date]]-Table1[[#This Row],[Order_Date]])</f>
        <v>3</v>
      </c>
      <c r="H720" t="s">
        <v>358</v>
      </c>
      <c r="I720" t="s">
        <v>359</v>
      </c>
      <c r="J720" t="s">
        <v>24</v>
      </c>
      <c r="K720">
        <v>35</v>
      </c>
      <c r="L720" t="str">
        <f>IF(Table1[[#This Row],[Age]]&lt;=20,"Teen",IF(Table1[[#This Row],[Age]]&gt;=21 &amp; Table1[[#This Row],[Age]]&lt;=50,"Adult","Senior"))</f>
        <v>Senior</v>
      </c>
      <c r="M720" t="s">
        <v>84</v>
      </c>
      <c r="N720" t="s">
        <v>85</v>
      </c>
      <c r="O720" t="s">
        <v>86</v>
      </c>
      <c r="P720" t="s">
        <v>28</v>
      </c>
      <c r="Q720" t="s">
        <v>103</v>
      </c>
      <c r="R720">
        <v>5</v>
      </c>
      <c r="S720">
        <v>25000</v>
      </c>
      <c r="T720">
        <v>5</v>
      </c>
      <c r="U720">
        <v>118750</v>
      </c>
      <c r="V720" t="str">
        <f>IF(Table1[[#This Row],[Sales]]&lt;=10000,"Low",IF(Table1[[#This Row],[Sales]]&gt;=10000 &amp; Table1[[#This Row],[Sales]]&lt;=25000,"Medium","High"))</f>
        <v>High</v>
      </c>
      <c r="W720">
        <v>48868.69</v>
      </c>
      <c r="X720">
        <f>Table1[[#This Row],[Profit]]/Table1[[#This Row],[Sales]]</f>
        <v>0.41152581052631582</v>
      </c>
      <c r="Y720" t="s">
        <v>30</v>
      </c>
      <c r="Z720" t="s">
        <v>31</v>
      </c>
      <c r="AA720">
        <v>1</v>
      </c>
      <c r="AB720" t="s">
        <v>42</v>
      </c>
    </row>
    <row r="721" spans="1:28" x14ac:dyDescent="0.35">
      <c r="A721" t="s">
        <v>360</v>
      </c>
      <c r="B721" s="1">
        <v>46097</v>
      </c>
      <c r="C721" s="1" t="str">
        <f>TEXT(Table1[[#This Row],[Order_Date]],"yyyy")</f>
        <v>2026</v>
      </c>
      <c r="D721" s="3">
        <f>MONTH(Table1[[#This Row],[Order_Date]])</f>
        <v>3</v>
      </c>
      <c r="E721" t="str">
        <f>TEXT(Table1[[#This Row],[Order_Date]],"mmm")</f>
        <v>Mar</v>
      </c>
      <c r="F721" s="1">
        <v>46102</v>
      </c>
      <c r="G721">
        <f>(Table1[[#This Row],[Ship_Date]]-Table1[[#This Row],[Order_Date]])</f>
        <v>5</v>
      </c>
      <c r="H721" t="s">
        <v>361</v>
      </c>
      <c r="I721" t="s">
        <v>362</v>
      </c>
      <c r="J721" t="s">
        <v>24</v>
      </c>
      <c r="K721">
        <v>29</v>
      </c>
      <c r="L721" t="str">
        <f>IF(Table1[[#This Row],[Age]]&lt;=20,"Teen",IF(Table1[[#This Row],[Age]]&gt;=21 &amp; Table1[[#This Row],[Age]]&lt;=50,"Adult","Senior"))</f>
        <v>Senior</v>
      </c>
      <c r="M721" t="s">
        <v>25</v>
      </c>
      <c r="N721" t="s">
        <v>26</v>
      </c>
      <c r="O721" t="s">
        <v>27</v>
      </c>
      <c r="P721" t="s">
        <v>74</v>
      </c>
      <c r="Q721" t="s">
        <v>196</v>
      </c>
      <c r="R721">
        <v>7</v>
      </c>
      <c r="S721">
        <v>25000</v>
      </c>
      <c r="T721">
        <v>20</v>
      </c>
      <c r="U721">
        <v>140000</v>
      </c>
      <c r="V721" t="str">
        <f>IF(Table1[[#This Row],[Sales]]&lt;=10000,"Low",IF(Table1[[#This Row],[Sales]]&gt;=10000 &amp; Table1[[#This Row],[Sales]]&lt;=25000,"Medium","High"))</f>
        <v>High</v>
      </c>
      <c r="W721">
        <v>57431.18</v>
      </c>
      <c r="X721">
        <f>Table1[[#This Row],[Profit]]/Table1[[#This Row],[Sales]]</f>
        <v>0.41022271428571427</v>
      </c>
      <c r="Y721" t="s">
        <v>30</v>
      </c>
      <c r="Z721" t="s">
        <v>41</v>
      </c>
      <c r="AA721">
        <v>1</v>
      </c>
      <c r="AB721" t="s">
        <v>42</v>
      </c>
    </row>
    <row r="722" spans="1:28" x14ac:dyDescent="0.35">
      <c r="A722" t="s">
        <v>369</v>
      </c>
      <c r="B722" s="1">
        <v>45738</v>
      </c>
      <c r="C722" s="1" t="str">
        <f>TEXT(Table1[[#This Row],[Order_Date]],"yyyy")</f>
        <v>2025</v>
      </c>
      <c r="D722" s="3">
        <f>MONTH(Table1[[#This Row],[Order_Date]])</f>
        <v>3</v>
      </c>
      <c r="E722" t="str">
        <f>TEXT(Table1[[#This Row],[Order_Date]],"mmm")</f>
        <v>Mar</v>
      </c>
      <c r="F722" s="1">
        <v>45743</v>
      </c>
      <c r="G722">
        <f>(Table1[[#This Row],[Ship_Date]]-Table1[[#This Row],[Order_Date]])</f>
        <v>5</v>
      </c>
      <c r="H722" t="s">
        <v>370</v>
      </c>
      <c r="I722" t="s">
        <v>371</v>
      </c>
      <c r="J722" t="s">
        <v>52</v>
      </c>
      <c r="K722">
        <v>56</v>
      </c>
      <c r="L722" t="str">
        <f>IF(Table1[[#This Row],[Age]]&lt;=20,"Teen",IF(Table1[[#This Row],[Age]]&gt;=21 &amp; Table1[[#This Row],[Age]]&lt;=50,"Adult","Senior"))</f>
        <v>Senior</v>
      </c>
      <c r="M722" t="s">
        <v>36</v>
      </c>
      <c r="N722" t="s">
        <v>37</v>
      </c>
      <c r="O722" t="s">
        <v>38</v>
      </c>
      <c r="P722" t="s">
        <v>47</v>
      </c>
      <c r="Q722" t="s">
        <v>185</v>
      </c>
      <c r="R722">
        <v>7</v>
      </c>
      <c r="S722">
        <v>4500</v>
      </c>
      <c r="T722">
        <v>0</v>
      </c>
      <c r="U722">
        <v>31500</v>
      </c>
      <c r="V722" t="str">
        <f>IF(Table1[[#This Row],[Sales]]&lt;=10000,"Low",IF(Table1[[#This Row],[Sales]]&gt;=10000 &amp; Table1[[#This Row],[Sales]]&lt;=25000,"Medium","High"))</f>
        <v>High</v>
      </c>
      <c r="W722">
        <v>5431.12</v>
      </c>
      <c r="X722">
        <f>Table1[[#This Row],[Profit]]/Table1[[#This Row],[Sales]]</f>
        <v>0.17241650793650792</v>
      </c>
      <c r="Y722" t="s">
        <v>58</v>
      </c>
      <c r="Z722" t="s">
        <v>41</v>
      </c>
      <c r="AA722">
        <v>1</v>
      </c>
      <c r="AB722" t="s">
        <v>42</v>
      </c>
    </row>
    <row r="723" spans="1:28" x14ac:dyDescent="0.35">
      <c r="A723" t="s">
        <v>375</v>
      </c>
      <c r="B723" s="1">
        <v>45738</v>
      </c>
      <c r="C723" s="1" t="str">
        <f>TEXT(Table1[[#This Row],[Order_Date]],"yyyy")</f>
        <v>2025</v>
      </c>
      <c r="D723" s="3">
        <f>MONTH(Table1[[#This Row],[Order_Date]])</f>
        <v>3</v>
      </c>
      <c r="E723" t="str">
        <f>TEXT(Table1[[#This Row],[Order_Date]],"mmm")</f>
        <v>Mar</v>
      </c>
      <c r="F723" s="1">
        <v>45741</v>
      </c>
      <c r="G723">
        <f>(Table1[[#This Row],[Ship_Date]]-Table1[[#This Row],[Order_Date]])</f>
        <v>3</v>
      </c>
      <c r="H723" t="s">
        <v>376</v>
      </c>
      <c r="I723" t="s">
        <v>377</v>
      </c>
      <c r="J723" t="s">
        <v>24</v>
      </c>
      <c r="K723">
        <v>61</v>
      </c>
      <c r="L723" t="str">
        <f>IF(Table1[[#This Row],[Age]]&lt;=20,"Teen",IF(Table1[[#This Row],[Age]]&gt;=21 &amp; Table1[[#This Row],[Age]]&lt;=50,"Adult","Senior"))</f>
        <v>Senior</v>
      </c>
      <c r="M723" t="s">
        <v>79</v>
      </c>
      <c r="N723" t="s">
        <v>80</v>
      </c>
      <c r="O723" t="s">
        <v>38</v>
      </c>
      <c r="P723" t="s">
        <v>74</v>
      </c>
      <c r="Q723" t="s">
        <v>132</v>
      </c>
      <c r="R723">
        <v>2</v>
      </c>
      <c r="S723">
        <v>55000</v>
      </c>
      <c r="T723">
        <v>0</v>
      </c>
      <c r="U723">
        <v>110000</v>
      </c>
      <c r="V723" t="str">
        <f>IF(Table1[[#This Row],[Sales]]&lt;=10000,"Low",IF(Table1[[#This Row],[Sales]]&gt;=10000 &amp; Table1[[#This Row],[Sales]]&lt;=25000,"Medium","High"))</f>
        <v>High</v>
      </c>
      <c r="W723">
        <v>32872.75</v>
      </c>
      <c r="X723">
        <f>Table1[[#This Row],[Profit]]/Table1[[#This Row],[Sales]]</f>
        <v>0.29884318181818181</v>
      </c>
      <c r="Y723" t="s">
        <v>58</v>
      </c>
      <c r="Z723" t="s">
        <v>31</v>
      </c>
      <c r="AA723">
        <v>3</v>
      </c>
      <c r="AB723" t="s">
        <v>42</v>
      </c>
    </row>
    <row r="724" spans="1:28" x14ac:dyDescent="0.35">
      <c r="A724" t="s">
        <v>450</v>
      </c>
      <c r="B724" s="1">
        <v>46091</v>
      </c>
      <c r="C724" s="1" t="str">
        <f>TEXT(Table1[[#This Row],[Order_Date]],"yyyy")</f>
        <v>2026</v>
      </c>
      <c r="D724" s="3">
        <f>MONTH(Table1[[#This Row],[Order_Date]])</f>
        <v>3</v>
      </c>
      <c r="E724" t="str">
        <f>TEXT(Table1[[#This Row],[Order_Date]],"mmm")</f>
        <v>Mar</v>
      </c>
      <c r="F724" s="1">
        <v>46092</v>
      </c>
      <c r="G724">
        <f>(Table1[[#This Row],[Ship_Date]]-Table1[[#This Row],[Order_Date]])</f>
        <v>1</v>
      </c>
      <c r="H724" t="s">
        <v>451</v>
      </c>
      <c r="I724" t="s">
        <v>452</v>
      </c>
      <c r="J724" t="s">
        <v>24</v>
      </c>
      <c r="K724">
        <v>19</v>
      </c>
      <c r="L724" t="str">
        <f>IF(Table1[[#This Row],[Age]]&lt;=20,"Teen",IF(Table1[[#This Row],[Age]]&gt;=21 &amp; Table1[[#This Row],[Age]]&lt;=50,"Adult","Senior"))</f>
        <v>Teen</v>
      </c>
      <c r="M724" t="s">
        <v>101</v>
      </c>
      <c r="N724" t="s">
        <v>102</v>
      </c>
      <c r="O724" t="s">
        <v>27</v>
      </c>
      <c r="P724" t="s">
        <v>74</v>
      </c>
      <c r="Q724" t="s">
        <v>75</v>
      </c>
      <c r="R724">
        <v>3</v>
      </c>
      <c r="S724">
        <v>2000</v>
      </c>
      <c r="T724">
        <v>5</v>
      </c>
      <c r="U724">
        <v>5700</v>
      </c>
      <c r="V724" t="str">
        <f>IF(Table1[[#This Row],[Sales]]&lt;=10000,"Low",IF(Table1[[#This Row],[Sales]]&gt;=10000 &amp; Table1[[#This Row],[Sales]]&lt;=25000,"Medium","High"))</f>
        <v>Low</v>
      </c>
      <c r="W724">
        <v>2488.59</v>
      </c>
      <c r="X724">
        <f>Table1[[#This Row],[Profit]]/Table1[[#This Row],[Sales]]</f>
        <v>0.43659473684210531</v>
      </c>
      <c r="Y724" t="s">
        <v>93</v>
      </c>
      <c r="Z724" t="s">
        <v>41</v>
      </c>
      <c r="AA724">
        <v>4</v>
      </c>
      <c r="AB724" t="s">
        <v>42</v>
      </c>
    </row>
    <row r="725" spans="1:28" x14ac:dyDescent="0.35">
      <c r="A725" t="s">
        <v>471</v>
      </c>
      <c r="B725" s="1">
        <v>45727</v>
      </c>
      <c r="C725" s="1" t="str">
        <f>TEXT(Table1[[#This Row],[Order_Date]],"yyyy")</f>
        <v>2025</v>
      </c>
      <c r="D725" s="3">
        <f>MONTH(Table1[[#This Row],[Order_Date]])</f>
        <v>3</v>
      </c>
      <c r="E725" t="str">
        <f>TEXT(Table1[[#This Row],[Order_Date]],"mmm")</f>
        <v>Mar</v>
      </c>
      <c r="F725" s="1">
        <v>45731</v>
      </c>
      <c r="G725">
        <f>(Table1[[#This Row],[Ship_Date]]-Table1[[#This Row],[Order_Date]])</f>
        <v>4</v>
      </c>
      <c r="H725" t="s">
        <v>472</v>
      </c>
      <c r="I725" t="s">
        <v>473</v>
      </c>
      <c r="J725" t="s">
        <v>52</v>
      </c>
      <c r="K725">
        <v>34</v>
      </c>
      <c r="L725" t="str">
        <f>IF(Table1[[#This Row],[Age]]&lt;=20,"Teen",IF(Table1[[#This Row],[Age]]&gt;=21 &amp; Table1[[#This Row],[Age]]&lt;=50,"Adult","Senior"))</f>
        <v>Senior</v>
      </c>
      <c r="M725" t="s">
        <v>116</v>
      </c>
      <c r="N725" t="s">
        <v>117</v>
      </c>
      <c r="O725" t="s">
        <v>86</v>
      </c>
      <c r="P725" t="s">
        <v>28</v>
      </c>
      <c r="Q725" t="s">
        <v>65</v>
      </c>
      <c r="R725">
        <v>6</v>
      </c>
      <c r="S725">
        <v>30000</v>
      </c>
      <c r="T725">
        <v>0</v>
      </c>
      <c r="U725">
        <v>180000</v>
      </c>
      <c r="V725" t="str">
        <f>IF(Table1[[#This Row],[Sales]]&lt;=10000,"Low",IF(Table1[[#This Row],[Sales]]&gt;=10000 &amp; Table1[[#This Row],[Sales]]&lt;=25000,"Medium","High"))</f>
        <v>High</v>
      </c>
      <c r="W725">
        <v>26454.71</v>
      </c>
      <c r="X725">
        <f>Table1[[#This Row],[Profit]]/Table1[[#This Row],[Sales]]</f>
        <v>0.14697061111111109</v>
      </c>
      <c r="Y725" t="s">
        <v>30</v>
      </c>
      <c r="Z725" t="s">
        <v>59</v>
      </c>
      <c r="AA725">
        <v>3</v>
      </c>
      <c r="AB725" t="s">
        <v>42</v>
      </c>
    </row>
    <row r="726" spans="1:28" x14ac:dyDescent="0.35">
      <c r="A726" t="s">
        <v>480</v>
      </c>
      <c r="B726" s="1">
        <v>45718</v>
      </c>
      <c r="C726" s="1" t="str">
        <f>TEXT(Table1[[#This Row],[Order_Date]],"yyyy")</f>
        <v>2025</v>
      </c>
      <c r="D726" s="3">
        <f>MONTH(Table1[[#This Row],[Order_Date]])</f>
        <v>3</v>
      </c>
      <c r="E726" t="str">
        <f>TEXT(Table1[[#This Row],[Order_Date]],"mmm")</f>
        <v>Mar</v>
      </c>
      <c r="F726" s="1">
        <v>45722</v>
      </c>
      <c r="G726">
        <f>(Table1[[#This Row],[Ship_Date]]-Table1[[#This Row],[Order_Date]])</f>
        <v>4</v>
      </c>
      <c r="H726" t="s">
        <v>481</v>
      </c>
      <c r="I726" t="s">
        <v>482</v>
      </c>
      <c r="J726" t="s">
        <v>52</v>
      </c>
      <c r="K726">
        <v>57</v>
      </c>
      <c r="L726" t="str">
        <f>IF(Table1[[#This Row],[Age]]&lt;=20,"Teen",IF(Table1[[#This Row],[Age]]&gt;=21 &amp; Table1[[#This Row],[Age]]&lt;=50,"Adult","Senior"))</f>
        <v>Senior</v>
      </c>
      <c r="M726" t="s">
        <v>46</v>
      </c>
      <c r="N726" t="s">
        <v>46</v>
      </c>
      <c r="O726" t="s">
        <v>38</v>
      </c>
      <c r="P726" t="s">
        <v>47</v>
      </c>
      <c r="Q726" t="s">
        <v>69</v>
      </c>
      <c r="R726">
        <v>2</v>
      </c>
      <c r="S726">
        <v>800</v>
      </c>
      <c r="T726">
        <v>25</v>
      </c>
      <c r="U726">
        <v>1200</v>
      </c>
      <c r="V726" t="str">
        <f>IF(Table1[[#This Row],[Sales]]&lt;=10000,"Low",IF(Table1[[#This Row],[Sales]]&gt;=10000 &amp; Table1[[#This Row],[Sales]]&lt;=25000,"Medium","High"))</f>
        <v>Low</v>
      </c>
      <c r="W726">
        <v>272.24</v>
      </c>
      <c r="X726">
        <f>Table1[[#This Row],[Profit]]/Table1[[#This Row],[Sales]]</f>
        <v>0.22686666666666666</v>
      </c>
      <c r="Y726" t="s">
        <v>58</v>
      </c>
      <c r="Z726" t="s">
        <v>41</v>
      </c>
      <c r="AA726">
        <v>3</v>
      </c>
      <c r="AB726" t="s">
        <v>42</v>
      </c>
    </row>
    <row r="727" spans="1:28" x14ac:dyDescent="0.35">
      <c r="A727" t="s">
        <v>510</v>
      </c>
      <c r="B727" s="1">
        <v>45725</v>
      </c>
      <c r="C727" s="1" t="str">
        <f>TEXT(Table1[[#This Row],[Order_Date]],"yyyy")</f>
        <v>2025</v>
      </c>
      <c r="D727" s="3">
        <f>MONTH(Table1[[#This Row],[Order_Date]])</f>
        <v>3</v>
      </c>
      <c r="E727" t="str">
        <f>TEXT(Table1[[#This Row],[Order_Date]],"mmm")</f>
        <v>Mar</v>
      </c>
      <c r="F727" s="1">
        <v>45730</v>
      </c>
      <c r="G727">
        <f>(Table1[[#This Row],[Ship_Date]]-Table1[[#This Row],[Order_Date]])</f>
        <v>5</v>
      </c>
      <c r="H727" t="s">
        <v>511</v>
      </c>
      <c r="I727" t="s">
        <v>512</v>
      </c>
      <c r="J727" t="s">
        <v>24</v>
      </c>
      <c r="K727">
        <v>60</v>
      </c>
      <c r="L727" t="str">
        <f>IF(Table1[[#This Row],[Age]]&lt;=20,"Teen",IF(Table1[[#This Row],[Age]]&gt;=21 &amp; Table1[[#This Row],[Age]]&lt;=50,"Adult","Senior"))</f>
        <v>Senior</v>
      </c>
      <c r="M727" t="s">
        <v>91</v>
      </c>
      <c r="N727" t="s">
        <v>92</v>
      </c>
      <c r="O727" t="s">
        <v>55</v>
      </c>
      <c r="P727" t="s">
        <v>39</v>
      </c>
      <c r="Q727" t="s">
        <v>151</v>
      </c>
      <c r="R727">
        <v>1</v>
      </c>
      <c r="S727">
        <v>900</v>
      </c>
      <c r="T727">
        <v>0</v>
      </c>
      <c r="U727">
        <v>900</v>
      </c>
      <c r="V727" t="str">
        <f>IF(Table1[[#This Row],[Sales]]&lt;=10000,"Low",IF(Table1[[#This Row],[Sales]]&gt;=10000 &amp; Table1[[#This Row],[Sales]]&lt;=25000,"Medium","High"))</f>
        <v>Low</v>
      </c>
      <c r="W727">
        <v>379.41</v>
      </c>
      <c r="X727">
        <f>Table1[[#This Row],[Profit]]/Table1[[#This Row],[Sales]]</f>
        <v>0.4215666666666667</v>
      </c>
      <c r="Y727" t="s">
        <v>93</v>
      </c>
      <c r="Z727" t="s">
        <v>41</v>
      </c>
      <c r="AA727">
        <v>5</v>
      </c>
      <c r="AB727" t="s">
        <v>42</v>
      </c>
    </row>
    <row r="728" spans="1:28" x14ac:dyDescent="0.35">
      <c r="A728" t="s">
        <v>522</v>
      </c>
      <c r="B728" s="1">
        <v>45718</v>
      </c>
      <c r="C728" s="1" t="str">
        <f>TEXT(Table1[[#This Row],[Order_Date]],"yyyy")</f>
        <v>2025</v>
      </c>
      <c r="D728" s="3">
        <f>MONTH(Table1[[#This Row],[Order_Date]])</f>
        <v>3</v>
      </c>
      <c r="E728" t="str">
        <f>TEXT(Table1[[#This Row],[Order_Date]],"mmm")</f>
        <v>Mar</v>
      </c>
      <c r="F728" s="1">
        <v>45722</v>
      </c>
      <c r="G728">
        <f>(Table1[[#This Row],[Ship_Date]]-Table1[[#This Row],[Order_Date]])</f>
        <v>4</v>
      </c>
      <c r="H728" t="s">
        <v>523</v>
      </c>
      <c r="I728" t="s">
        <v>524</v>
      </c>
      <c r="J728" t="s">
        <v>24</v>
      </c>
      <c r="K728">
        <v>38</v>
      </c>
      <c r="L728" t="str">
        <f>IF(Table1[[#This Row],[Age]]&lt;=20,"Teen",IF(Table1[[#This Row],[Age]]&gt;=21 &amp; Table1[[#This Row],[Age]]&lt;=50,"Adult","Senior"))</f>
        <v>Senior</v>
      </c>
      <c r="M728" t="s">
        <v>91</v>
      </c>
      <c r="N728" t="s">
        <v>92</v>
      </c>
      <c r="O728" t="s">
        <v>55</v>
      </c>
      <c r="P728" t="s">
        <v>47</v>
      </c>
      <c r="Q728" t="s">
        <v>164</v>
      </c>
      <c r="R728">
        <v>3</v>
      </c>
      <c r="S728">
        <v>1800</v>
      </c>
      <c r="T728">
        <v>15</v>
      </c>
      <c r="U728">
        <v>4590</v>
      </c>
      <c r="V728" t="str">
        <f>IF(Table1[[#This Row],[Sales]]&lt;=10000,"Low",IF(Table1[[#This Row],[Sales]]&gt;=10000 &amp; Table1[[#This Row],[Sales]]&lt;=25000,"Medium","High"))</f>
        <v>Low</v>
      </c>
      <c r="W728">
        <v>465.48</v>
      </c>
      <c r="X728">
        <f>Table1[[#This Row],[Profit]]/Table1[[#This Row],[Sales]]</f>
        <v>0.10141176470588235</v>
      </c>
      <c r="Y728" t="s">
        <v>30</v>
      </c>
      <c r="Z728" t="s">
        <v>59</v>
      </c>
      <c r="AA728">
        <v>4</v>
      </c>
      <c r="AB728" t="s">
        <v>42</v>
      </c>
    </row>
    <row r="729" spans="1:28" x14ac:dyDescent="0.35">
      <c r="A729" t="s">
        <v>551</v>
      </c>
      <c r="B729" s="1">
        <v>45744</v>
      </c>
      <c r="C729" s="1" t="str">
        <f>TEXT(Table1[[#This Row],[Order_Date]],"yyyy")</f>
        <v>2025</v>
      </c>
      <c r="D729" s="3">
        <f>MONTH(Table1[[#This Row],[Order_Date]])</f>
        <v>3</v>
      </c>
      <c r="E729" t="str">
        <f>TEXT(Table1[[#This Row],[Order_Date]],"mmm")</f>
        <v>Mar</v>
      </c>
      <c r="F729" s="1">
        <v>45748</v>
      </c>
      <c r="G729">
        <f>(Table1[[#This Row],[Ship_Date]]-Table1[[#This Row],[Order_Date]])</f>
        <v>4</v>
      </c>
      <c r="H729" t="s">
        <v>552</v>
      </c>
      <c r="I729" t="s">
        <v>553</v>
      </c>
      <c r="J729" t="s">
        <v>52</v>
      </c>
      <c r="K729">
        <v>52</v>
      </c>
      <c r="L729" t="str">
        <f>IF(Table1[[#This Row],[Age]]&lt;=20,"Teen",IF(Table1[[#This Row],[Age]]&gt;=21 &amp; Table1[[#This Row],[Age]]&lt;=50,"Adult","Senior"))</f>
        <v>Senior</v>
      </c>
      <c r="M729" t="s">
        <v>101</v>
      </c>
      <c r="N729" t="s">
        <v>102</v>
      </c>
      <c r="O729" t="s">
        <v>27</v>
      </c>
      <c r="P729" t="s">
        <v>47</v>
      </c>
      <c r="Q729" t="s">
        <v>175</v>
      </c>
      <c r="R729">
        <v>8</v>
      </c>
      <c r="S729">
        <v>1200</v>
      </c>
      <c r="T729">
        <v>5</v>
      </c>
      <c r="U729">
        <v>9120</v>
      </c>
      <c r="V729" t="str">
        <f>IF(Table1[[#This Row],[Sales]]&lt;=10000,"Low",IF(Table1[[#This Row],[Sales]]&gt;=10000 &amp; Table1[[#This Row],[Sales]]&lt;=25000,"Medium","High"))</f>
        <v>Low</v>
      </c>
      <c r="W729">
        <v>1048.18</v>
      </c>
      <c r="X729">
        <f>Table1[[#This Row],[Profit]]/Table1[[#This Row],[Sales]]</f>
        <v>0.11493201754385965</v>
      </c>
      <c r="Y729" t="s">
        <v>93</v>
      </c>
      <c r="Z729" t="s">
        <v>59</v>
      </c>
      <c r="AA729">
        <v>3</v>
      </c>
      <c r="AB729" t="s">
        <v>42</v>
      </c>
    </row>
    <row r="730" spans="1:28" x14ac:dyDescent="0.35">
      <c r="A730" t="s">
        <v>560</v>
      </c>
      <c r="B730" s="1">
        <v>46089</v>
      </c>
      <c r="C730" s="1" t="str">
        <f>TEXT(Table1[[#This Row],[Order_Date]],"yyyy")</f>
        <v>2026</v>
      </c>
      <c r="D730" s="3">
        <f>MONTH(Table1[[#This Row],[Order_Date]])</f>
        <v>3</v>
      </c>
      <c r="E730" t="str">
        <f>TEXT(Table1[[#This Row],[Order_Date]],"mmm")</f>
        <v>Mar</v>
      </c>
      <c r="F730" s="1">
        <v>46091</v>
      </c>
      <c r="G730">
        <f>(Table1[[#This Row],[Ship_Date]]-Table1[[#This Row],[Order_Date]])</f>
        <v>2</v>
      </c>
      <c r="H730" t="s">
        <v>561</v>
      </c>
      <c r="I730" t="s">
        <v>562</v>
      </c>
      <c r="J730" t="s">
        <v>52</v>
      </c>
      <c r="K730">
        <v>53</v>
      </c>
      <c r="L730" t="str">
        <f>IF(Table1[[#This Row],[Age]]&lt;=20,"Teen",IF(Table1[[#This Row],[Age]]&gt;=21 &amp; Table1[[#This Row],[Age]]&lt;=50,"Adult","Senior"))</f>
        <v>Senior</v>
      </c>
      <c r="M730" t="s">
        <v>53</v>
      </c>
      <c r="N730" t="s">
        <v>54</v>
      </c>
      <c r="O730" t="s">
        <v>55</v>
      </c>
      <c r="P730" t="s">
        <v>47</v>
      </c>
      <c r="Q730" t="s">
        <v>164</v>
      </c>
      <c r="R730">
        <v>2</v>
      </c>
      <c r="S730">
        <v>1800</v>
      </c>
      <c r="T730">
        <v>20</v>
      </c>
      <c r="U730">
        <v>2880</v>
      </c>
      <c r="V730" t="str">
        <f>IF(Table1[[#This Row],[Sales]]&lt;=10000,"Low",IF(Table1[[#This Row],[Sales]]&gt;=10000 &amp; Table1[[#This Row],[Sales]]&lt;=25000,"Medium","High"))</f>
        <v>Low</v>
      </c>
      <c r="W730">
        <v>549.17999999999995</v>
      </c>
      <c r="X730">
        <f>Table1[[#This Row],[Profit]]/Table1[[#This Row],[Sales]]</f>
        <v>0.19068749999999998</v>
      </c>
      <c r="Y730" t="s">
        <v>58</v>
      </c>
      <c r="Z730" t="s">
        <v>41</v>
      </c>
      <c r="AA730">
        <v>2</v>
      </c>
      <c r="AB730" t="s">
        <v>42</v>
      </c>
    </row>
    <row r="731" spans="1:28" x14ac:dyDescent="0.35">
      <c r="A731" t="s">
        <v>617</v>
      </c>
      <c r="B731" s="1">
        <v>46099</v>
      </c>
      <c r="C731" s="1" t="str">
        <f>TEXT(Table1[[#This Row],[Order_Date]],"yyyy")</f>
        <v>2026</v>
      </c>
      <c r="D731" s="3">
        <f>MONTH(Table1[[#This Row],[Order_Date]])</f>
        <v>3</v>
      </c>
      <c r="E731" t="str">
        <f>TEXT(Table1[[#This Row],[Order_Date]],"mmm")</f>
        <v>Mar</v>
      </c>
      <c r="F731" s="1">
        <v>46105</v>
      </c>
      <c r="G731">
        <f>(Table1[[#This Row],[Ship_Date]]-Table1[[#This Row],[Order_Date]])</f>
        <v>6</v>
      </c>
      <c r="H731" t="s">
        <v>618</v>
      </c>
      <c r="I731" t="s">
        <v>619</v>
      </c>
      <c r="J731" t="s">
        <v>52</v>
      </c>
      <c r="K731">
        <v>21</v>
      </c>
      <c r="L731" t="str">
        <f>IF(Table1[[#This Row],[Age]]&lt;=20,"Teen",IF(Table1[[#This Row],[Age]]&gt;=21 &amp; Table1[[#This Row],[Age]]&lt;=50,"Adult","Senior"))</f>
        <v>Senior</v>
      </c>
      <c r="M731" t="s">
        <v>101</v>
      </c>
      <c r="N731" t="s">
        <v>102</v>
      </c>
      <c r="O731" t="s">
        <v>27</v>
      </c>
      <c r="P731" t="s">
        <v>56</v>
      </c>
      <c r="Q731" t="s">
        <v>57</v>
      </c>
      <c r="R731">
        <v>6</v>
      </c>
      <c r="S731">
        <v>60</v>
      </c>
      <c r="T731">
        <v>25</v>
      </c>
      <c r="U731">
        <v>270</v>
      </c>
      <c r="V731" t="str">
        <f>IF(Table1[[#This Row],[Sales]]&lt;=10000,"Low",IF(Table1[[#This Row],[Sales]]&gt;=10000 &amp; Table1[[#This Row],[Sales]]&lt;=25000,"Medium","High"))</f>
        <v>Low</v>
      </c>
      <c r="W731">
        <v>82.16</v>
      </c>
      <c r="X731">
        <f>Table1[[#This Row],[Profit]]/Table1[[#This Row],[Sales]]</f>
        <v>0.30429629629629629</v>
      </c>
      <c r="Y731" t="s">
        <v>93</v>
      </c>
      <c r="Z731" t="s">
        <v>41</v>
      </c>
      <c r="AA731">
        <v>2</v>
      </c>
      <c r="AB731" t="s">
        <v>42</v>
      </c>
    </row>
    <row r="732" spans="1:28" x14ac:dyDescent="0.35">
      <c r="A732" t="s">
        <v>709</v>
      </c>
      <c r="B732" s="1">
        <v>45720</v>
      </c>
      <c r="C732" s="1" t="str">
        <f>TEXT(Table1[[#This Row],[Order_Date]],"yyyy")</f>
        <v>2025</v>
      </c>
      <c r="D732" s="3">
        <f>MONTH(Table1[[#This Row],[Order_Date]])</f>
        <v>3</v>
      </c>
      <c r="E732" t="str">
        <f>TEXT(Table1[[#This Row],[Order_Date]],"mmm")</f>
        <v>Mar</v>
      </c>
      <c r="F732" s="1">
        <v>45723</v>
      </c>
      <c r="G732">
        <f>(Table1[[#This Row],[Ship_Date]]-Table1[[#This Row],[Order_Date]])</f>
        <v>3</v>
      </c>
      <c r="H732" t="s">
        <v>710</v>
      </c>
      <c r="I732" t="s">
        <v>711</v>
      </c>
      <c r="J732" t="s">
        <v>52</v>
      </c>
      <c r="K732">
        <v>32</v>
      </c>
      <c r="L732" t="str">
        <f>IF(Table1[[#This Row],[Age]]&lt;=20,"Teen",IF(Table1[[#This Row],[Age]]&gt;=21 &amp; Table1[[#This Row],[Age]]&lt;=50,"Adult","Senior"))</f>
        <v>Senior</v>
      </c>
      <c r="M732" t="s">
        <v>46</v>
      </c>
      <c r="N732" t="s">
        <v>46</v>
      </c>
      <c r="O732" t="s">
        <v>38</v>
      </c>
      <c r="P732" t="s">
        <v>28</v>
      </c>
      <c r="Q732" t="s">
        <v>29</v>
      </c>
      <c r="R732">
        <v>7</v>
      </c>
      <c r="S732">
        <v>15000</v>
      </c>
      <c r="T732">
        <v>15</v>
      </c>
      <c r="U732">
        <v>89250</v>
      </c>
      <c r="V732" t="str">
        <f>IF(Table1[[#This Row],[Sales]]&lt;=10000,"Low",IF(Table1[[#This Row],[Sales]]&gt;=10000 &amp; Table1[[#This Row],[Sales]]&lt;=25000,"Medium","High"))</f>
        <v>High</v>
      </c>
      <c r="W732">
        <v>39250.61</v>
      </c>
      <c r="X732">
        <f>Table1[[#This Row],[Profit]]/Table1[[#This Row],[Sales]]</f>
        <v>0.43978274509803922</v>
      </c>
      <c r="Y732" t="s">
        <v>30</v>
      </c>
      <c r="Z732" t="s">
        <v>41</v>
      </c>
      <c r="AA732">
        <v>5</v>
      </c>
      <c r="AB732" t="s">
        <v>42</v>
      </c>
    </row>
    <row r="733" spans="1:28" x14ac:dyDescent="0.35">
      <c r="A733" t="s">
        <v>736</v>
      </c>
      <c r="B733" s="1">
        <v>45740</v>
      </c>
      <c r="C733" s="1" t="str">
        <f>TEXT(Table1[[#This Row],[Order_Date]],"yyyy")</f>
        <v>2025</v>
      </c>
      <c r="D733" s="3">
        <f>MONTH(Table1[[#This Row],[Order_Date]])</f>
        <v>3</v>
      </c>
      <c r="E733" t="str">
        <f>TEXT(Table1[[#This Row],[Order_Date]],"mmm")</f>
        <v>Mar</v>
      </c>
      <c r="F733" s="1">
        <v>45742</v>
      </c>
      <c r="G733">
        <f>(Table1[[#This Row],[Ship_Date]]-Table1[[#This Row],[Order_Date]])</f>
        <v>2</v>
      </c>
      <c r="H733" t="s">
        <v>737</v>
      </c>
      <c r="I733" t="s">
        <v>738</v>
      </c>
      <c r="J733" t="s">
        <v>52</v>
      </c>
      <c r="K733">
        <v>28</v>
      </c>
      <c r="L733" t="str">
        <f>IF(Table1[[#This Row],[Age]]&lt;=20,"Teen",IF(Table1[[#This Row],[Age]]&gt;=21 &amp; Table1[[#This Row],[Age]]&lt;=50,"Adult","Senior"))</f>
        <v>Senior</v>
      </c>
      <c r="M733" t="s">
        <v>91</v>
      </c>
      <c r="N733" t="s">
        <v>92</v>
      </c>
      <c r="O733" t="s">
        <v>55</v>
      </c>
      <c r="P733" t="s">
        <v>28</v>
      </c>
      <c r="Q733" t="s">
        <v>29</v>
      </c>
      <c r="R733">
        <v>4</v>
      </c>
      <c r="S733">
        <v>15000</v>
      </c>
      <c r="T733">
        <v>0</v>
      </c>
      <c r="U733">
        <v>60000</v>
      </c>
      <c r="V733" t="str">
        <f>IF(Table1[[#This Row],[Sales]]&lt;=10000,"Low",IF(Table1[[#This Row],[Sales]]&gt;=10000 &amp; Table1[[#This Row],[Sales]]&lt;=25000,"Medium","High"))</f>
        <v>High</v>
      </c>
      <c r="W733">
        <v>15028.44</v>
      </c>
      <c r="X733">
        <f>Table1[[#This Row],[Profit]]/Table1[[#This Row],[Sales]]</f>
        <v>0.25047400000000003</v>
      </c>
      <c r="Y733" t="s">
        <v>58</v>
      </c>
      <c r="Z733" t="s">
        <v>31</v>
      </c>
      <c r="AA733">
        <v>5</v>
      </c>
      <c r="AB733" t="s">
        <v>42</v>
      </c>
    </row>
    <row r="734" spans="1:28" x14ac:dyDescent="0.35">
      <c r="A734" t="s">
        <v>760</v>
      </c>
      <c r="B734" s="1">
        <v>46108</v>
      </c>
      <c r="C734" s="1" t="str">
        <f>TEXT(Table1[[#This Row],[Order_Date]],"yyyy")</f>
        <v>2026</v>
      </c>
      <c r="D734" s="3">
        <f>MONTH(Table1[[#This Row],[Order_Date]])</f>
        <v>3</v>
      </c>
      <c r="E734" t="str">
        <f>TEXT(Table1[[#This Row],[Order_Date]],"mmm")</f>
        <v>Mar</v>
      </c>
      <c r="F734" s="1">
        <v>46110</v>
      </c>
      <c r="G734">
        <f>(Table1[[#This Row],[Ship_Date]]-Table1[[#This Row],[Order_Date]])</f>
        <v>2</v>
      </c>
      <c r="H734" t="s">
        <v>761</v>
      </c>
      <c r="I734" t="s">
        <v>762</v>
      </c>
      <c r="J734" t="s">
        <v>52</v>
      </c>
      <c r="K734">
        <v>18</v>
      </c>
      <c r="L734" t="str">
        <f>IF(Table1[[#This Row],[Age]]&lt;=20,"Teen",IF(Table1[[#This Row],[Age]]&gt;=21 &amp; Table1[[#This Row],[Age]]&lt;=50,"Adult","Senior"))</f>
        <v>Teen</v>
      </c>
      <c r="M734" t="s">
        <v>116</v>
      </c>
      <c r="N734" t="s">
        <v>117</v>
      </c>
      <c r="O734" t="s">
        <v>86</v>
      </c>
      <c r="P734" t="s">
        <v>47</v>
      </c>
      <c r="Q734" t="s">
        <v>69</v>
      </c>
      <c r="R734">
        <v>7</v>
      </c>
      <c r="S734">
        <v>800</v>
      </c>
      <c r="T734">
        <v>25</v>
      </c>
      <c r="U734">
        <v>4200</v>
      </c>
      <c r="V734" t="str">
        <f>IF(Table1[[#This Row],[Sales]]&lt;=10000,"Low",IF(Table1[[#This Row],[Sales]]&gt;=10000 &amp; Table1[[#This Row],[Sales]]&lt;=25000,"Medium","High"))</f>
        <v>Low</v>
      </c>
      <c r="W734">
        <v>1695.7</v>
      </c>
      <c r="X734">
        <f>Table1[[#This Row],[Profit]]/Table1[[#This Row],[Sales]]</f>
        <v>0.40373809523809523</v>
      </c>
      <c r="Y734" t="s">
        <v>93</v>
      </c>
      <c r="Z734" t="s">
        <v>41</v>
      </c>
      <c r="AA734">
        <v>1</v>
      </c>
      <c r="AB734" t="s">
        <v>42</v>
      </c>
    </row>
    <row r="735" spans="1:28" x14ac:dyDescent="0.35">
      <c r="A735" t="s">
        <v>763</v>
      </c>
      <c r="B735" s="1">
        <v>46094</v>
      </c>
      <c r="C735" s="1" t="str">
        <f>TEXT(Table1[[#This Row],[Order_Date]],"yyyy")</f>
        <v>2026</v>
      </c>
      <c r="D735" s="3">
        <f>MONTH(Table1[[#This Row],[Order_Date]])</f>
        <v>3</v>
      </c>
      <c r="E735" t="str">
        <f>TEXT(Table1[[#This Row],[Order_Date]],"mmm")</f>
        <v>Mar</v>
      </c>
      <c r="F735" s="1">
        <v>46101</v>
      </c>
      <c r="G735">
        <f>(Table1[[#This Row],[Ship_Date]]-Table1[[#This Row],[Order_Date]])</f>
        <v>7</v>
      </c>
      <c r="H735" t="s">
        <v>764</v>
      </c>
      <c r="I735" t="s">
        <v>765</v>
      </c>
      <c r="J735" t="s">
        <v>24</v>
      </c>
      <c r="K735">
        <v>38</v>
      </c>
      <c r="L735" t="str">
        <f>IF(Table1[[#This Row],[Age]]&lt;=20,"Teen",IF(Table1[[#This Row],[Age]]&gt;=21 &amp; Table1[[#This Row],[Age]]&lt;=50,"Adult","Senior"))</f>
        <v>Senior</v>
      </c>
      <c r="M735" t="s">
        <v>101</v>
      </c>
      <c r="N735" t="s">
        <v>102</v>
      </c>
      <c r="O735" t="s">
        <v>27</v>
      </c>
      <c r="P735" t="s">
        <v>47</v>
      </c>
      <c r="Q735" t="s">
        <v>164</v>
      </c>
      <c r="R735">
        <v>7</v>
      </c>
      <c r="S735">
        <v>1800</v>
      </c>
      <c r="T735">
        <v>5</v>
      </c>
      <c r="U735">
        <v>11970</v>
      </c>
      <c r="V735" t="str">
        <f>IF(Table1[[#This Row],[Sales]]&lt;=10000,"Low",IF(Table1[[#This Row],[Sales]]&gt;=10000 &amp; Table1[[#This Row],[Sales]]&lt;=25000,"Medium","High"))</f>
        <v>High</v>
      </c>
      <c r="W735">
        <v>2698.62</v>
      </c>
      <c r="X735">
        <f>Table1[[#This Row],[Profit]]/Table1[[#This Row],[Sales]]</f>
        <v>0.2254486215538847</v>
      </c>
      <c r="Y735" t="s">
        <v>58</v>
      </c>
      <c r="Z735" t="s">
        <v>31</v>
      </c>
      <c r="AA735">
        <v>2</v>
      </c>
      <c r="AB735" t="s">
        <v>32</v>
      </c>
    </row>
    <row r="736" spans="1:28" x14ac:dyDescent="0.35">
      <c r="A736" t="s">
        <v>864</v>
      </c>
      <c r="B736" s="1">
        <v>46110</v>
      </c>
      <c r="C736" s="1" t="str">
        <f>TEXT(Table1[[#This Row],[Order_Date]],"yyyy")</f>
        <v>2026</v>
      </c>
      <c r="D736" s="3">
        <f>MONTH(Table1[[#This Row],[Order_Date]])</f>
        <v>3</v>
      </c>
      <c r="E736" t="str">
        <f>TEXT(Table1[[#This Row],[Order_Date]],"mmm")</f>
        <v>Mar</v>
      </c>
      <c r="F736" s="1">
        <v>46112</v>
      </c>
      <c r="G736">
        <f>(Table1[[#This Row],[Ship_Date]]-Table1[[#This Row],[Order_Date]])</f>
        <v>2</v>
      </c>
      <c r="H736" t="s">
        <v>306</v>
      </c>
      <c r="I736" t="s">
        <v>865</v>
      </c>
      <c r="J736" t="s">
        <v>24</v>
      </c>
      <c r="K736">
        <v>58</v>
      </c>
      <c r="L736" t="str">
        <f>IF(Table1[[#This Row],[Age]]&lt;=20,"Teen",IF(Table1[[#This Row],[Age]]&gt;=21 &amp; Table1[[#This Row],[Age]]&lt;=50,"Adult","Senior"))</f>
        <v>Senior</v>
      </c>
      <c r="M736" t="s">
        <v>91</v>
      </c>
      <c r="N736" t="s">
        <v>92</v>
      </c>
      <c r="O736" t="s">
        <v>55</v>
      </c>
      <c r="P736" t="s">
        <v>74</v>
      </c>
      <c r="Q736" t="s">
        <v>109</v>
      </c>
      <c r="R736">
        <v>3</v>
      </c>
      <c r="S736">
        <v>40000</v>
      </c>
      <c r="T736">
        <v>10</v>
      </c>
      <c r="U736">
        <v>108000</v>
      </c>
      <c r="V736" t="str">
        <f>IF(Table1[[#This Row],[Sales]]&lt;=10000,"Low",IF(Table1[[#This Row],[Sales]]&gt;=10000 &amp; Table1[[#This Row],[Sales]]&lt;=25000,"Medium","High"))</f>
        <v>High</v>
      </c>
      <c r="W736">
        <v>20426.02</v>
      </c>
      <c r="X736">
        <f>Table1[[#This Row],[Profit]]/Table1[[#This Row],[Sales]]</f>
        <v>0.18912981481481481</v>
      </c>
      <c r="Y736" t="s">
        <v>30</v>
      </c>
      <c r="Z736" t="s">
        <v>31</v>
      </c>
      <c r="AA736">
        <v>2</v>
      </c>
      <c r="AB736" t="s">
        <v>42</v>
      </c>
    </row>
    <row r="737" spans="1:28" x14ac:dyDescent="0.35">
      <c r="A737" t="s">
        <v>878</v>
      </c>
      <c r="B737" s="1">
        <v>45739</v>
      </c>
      <c r="C737" s="1" t="str">
        <f>TEXT(Table1[[#This Row],[Order_Date]],"yyyy")</f>
        <v>2025</v>
      </c>
      <c r="D737" s="3">
        <f>MONTH(Table1[[#This Row],[Order_Date]])</f>
        <v>3</v>
      </c>
      <c r="E737" t="str">
        <f>TEXT(Table1[[#This Row],[Order_Date]],"mmm")</f>
        <v>Mar</v>
      </c>
      <c r="F737" s="1">
        <v>45740</v>
      </c>
      <c r="G737">
        <f>(Table1[[#This Row],[Ship_Date]]-Table1[[#This Row],[Order_Date]])</f>
        <v>1</v>
      </c>
      <c r="H737" t="s">
        <v>879</v>
      </c>
      <c r="I737" t="s">
        <v>880</v>
      </c>
      <c r="J737" t="s">
        <v>52</v>
      </c>
      <c r="K737">
        <v>31</v>
      </c>
      <c r="L737" t="str">
        <f>IF(Table1[[#This Row],[Age]]&lt;=20,"Teen",IF(Table1[[#This Row],[Age]]&gt;=21 &amp; Table1[[#This Row],[Age]]&lt;=50,"Adult","Senior"))</f>
        <v>Senior</v>
      </c>
      <c r="M737" t="s">
        <v>73</v>
      </c>
      <c r="N737" t="s">
        <v>26</v>
      </c>
      <c r="O737" t="s">
        <v>27</v>
      </c>
      <c r="P737" t="s">
        <v>56</v>
      </c>
      <c r="Q737" t="s">
        <v>57</v>
      </c>
      <c r="R737">
        <v>5</v>
      </c>
      <c r="S737">
        <v>60</v>
      </c>
      <c r="T737">
        <v>25</v>
      </c>
      <c r="U737">
        <v>225</v>
      </c>
      <c r="V737" t="str">
        <f>IF(Table1[[#This Row],[Sales]]&lt;=10000,"Low",IF(Table1[[#This Row],[Sales]]&gt;=10000 &amp; Table1[[#This Row],[Sales]]&lt;=25000,"Medium","High"))</f>
        <v>Low</v>
      </c>
      <c r="W737">
        <v>79.08</v>
      </c>
      <c r="X737">
        <f>Table1[[#This Row],[Profit]]/Table1[[#This Row],[Sales]]</f>
        <v>0.35146666666666665</v>
      </c>
      <c r="Y737" t="s">
        <v>30</v>
      </c>
      <c r="Z737" t="s">
        <v>41</v>
      </c>
      <c r="AA737">
        <v>2</v>
      </c>
      <c r="AB737" t="s">
        <v>32</v>
      </c>
    </row>
    <row r="738" spans="1:28" x14ac:dyDescent="0.35">
      <c r="A738" t="s">
        <v>920</v>
      </c>
      <c r="B738" s="1">
        <v>45723</v>
      </c>
      <c r="C738" s="1" t="str">
        <f>TEXT(Table1[[#This Row],[Order_Date]],"yyyy")</f>
        <v>2025</v>
      </c>
      <c r="D738" s="3">
        <f>MONTH(Table1[[#This Row],[Order_Date]])</f>
        <v>3</v>
      </c>
      <c r="E738" t="str">
        <f>TEXT(Table1[[#This Row],[Order_Date]],"mmm")</f>
        <v>Mar</v>
      </c>
      <c r="F738" s="1">
        <v>45727</v>
      </c>
      <c r="G738">
        <f>(Table1[[#This Row],[Ship_Date]]-Table1[[#This Row],[Order_Date]])</f>
        <v>4</v>
      </c>
      <c r="H738" t="s">
        <v>921</v>
      </c>
      <c r="I738" t="s">
        <v>922</v>
      </c>
      <c r="J738" t="s">
        <v>24</v>
      </c>
      <c r="K738">
        <v>33</v>
      </c>
      <c r="L738" t="str">
        <f>IF(Table1[[#This Row],[Age]]&lt;=20,"Teen",IF(Table1[[#This Row],[Age]]&gt;=21 &amp; Table1[[#This Row],[Age]]&lt;=50,"Adult","Senior"))</f>
        <v>Senior</v>
      </c>
      <c r="M738" t="s">
        <v>101</v>
      </c>
      <c r="N738" t="s">
        <v>102</v>
      </c>
      <c r="O738" t="s">
        <v>27</v>
      </c>
      <c r="P738" t="s">
        <v>56</v>
      </c>
      <c r="Q738" t="s">
        <v>57</v>
      </c>
      <c r="R738">
        <v>8</v>
      </c>
      <c r="S738">
        <v>60</v>
      </c>
      <c r="T738">
        <v>5</v>
      </c>
      <c r="U738">
        <v>456</v>
      </c>
      <c r="V738" t="str">
        <f>IF(Table1[[#This Row],[Sales]]&lt;=10000,"Low",IF(Table1[[#This Row],[Sales]]&gt;=10000 &amp; Table1[[#This Row],[Sales]]&lt;=25000,"Medium","High"))</f>
        <v>Low</v>
      </c>
      <c r="W738">
        <v>51.9</v>
      </c>
      <c r="X738">
        <f>Table1[[#This Row],[Profit]]/Table1[[#This Row],[Sales]]</f>
        <v>0.1138157894736842</v>
      </c>
      <c r="Y738" t="s">
        <v>30</v>
      </c>
      <c r="Z738" t="s">
        <v>59</v>
      </c>
      <c r="AA738">
        <v>4</v>
      </c>
      <c r="AB738" t="s">
        <v>42</v>
      </c>
    </row>
    <row r="739" spans="1:28" x14ac:dyDescent="0.35">
      <c r="A739" t="s">
        <v>952</v>
      </c>
      <c r="B739" s="1">
        <v>46103</v>
      </c>
      <c r="C739" s="1" t="str">
        <f>TEXT(Table1[[#This Row],[Order_Date]],"yyyy")</f>
        <v>2026</v>
      </c>
      <c r="D739" s="3">
        <f>MONTH(Table1[[#This Row],[Order_Date]])</f>
        <v>3</v>
      </c>
      <c r="E739" t="str">
        <f>TEXT(Table1[[#This Row],[Order_Date]],"mmm")</f>
        <v>Mar</v>
      </c>
      <c r="F739" s="1">
        <v>46110</v>
      </c>
      <c r="G739">
        <f>(Table1[[#This Row],[Ship_Date]]-Table1[[#This Row],[Order_Date]])</f>
        <v>7</v>
      </c>
      <c r="H739" t="s">
        <v>953</v>
      </c>
      <c r="I739" t="s">
        <v>954</v>
      </c>
      <c r="J739" t="s">
        <v>52</v>
      </c>
      <c r="K739">
        <v>39</v>
      </c>
      <c r="L739" t="str">
        <f>IF(Table1[[#This Row],[Age]]&lt;=20,"Teen",IF(Table1[[#This Row],[Age]]&gt;=21 &amp; Table1[[#This Row],[Age]]&lt;=50,"Adult","Senior"))</f>
        <v>Senior</v>
      </c>
      <c r="M739" t="s">
        <v>63</v>
      </c>
      <c r="N739" t="s">
        <v>64</v>
      </c>
      <c r="O739" t="s">
        <v>55</v>
      </c>
      <c r="P739" t="s">
        <v>28</v>
      </c>
      <c r="Q739" t="s">
        <v>65</v>
      </c>
      <c r="R739">
        <v>1</v>
      </c>
      <c r="S739">
        <v>30000</v>
      </c>
      <c r="T739">
        <v>0</v>
      </c>
      <c r="U739">
        <v>30000</v>
      </c>
      <c r="V739" t="str">
        <f>IF(Table1[[#This Row],[Sales]]&lt;=10000,"Low",IF(Table1[[#This Row],[Sales]]&gt;=10000 &amp; Table1[[#This Row],[Sales]]&lt;=25000,"Medium","High"))</f>
        <v>High</v>
      </c>
      <c r="W739">
        <v>8753.44</v>
      </c>
      <c r="X739">
        <f>Table1[[#This Row],[Profit]]/Table1[[#This Row],[Sales]]</f>
        <v>0.29178133333333334</v>
      </c>
      <c r="Y739" t="s">
        <v>93</v>
      </c>
      <c r="Z739" t="s">
        <v>41</v>
      </c>
      <c r="AA739">
        <v>2</v>
      </c>
      <c r="AB739" t="s">
        <v>42</v>
      </c>
    </row>
    <row r="740" spans="1:28" x14ac:dyDescent="0.35">
      <c r="A740" t="s">
        <v>1072</v>
      </c>
      <c r="B740" s="1">
        <v>46106</v>
      </c>
      <c r="C740" s="1" t="str">
        <f>TEXT(Table1[[#This Row],[Order_Date]],"yyyy")</f>
        <v>2026</v>
      </c>
      <c r="D740" s="3">
        <f>MONTH(Table1[[#This Row],[Order_Date]])</f>
        <v>3</v>
      </c>
      <c r="E740" t="str">
        <f>TEXT(Table1[[#This Row],[Order_Date]],"mmm")</f>
        <v>Mar</v>
      </c>
      <c r="F740" s="1">
        <v>46109</v>
      </c>
      <c r="G740">
        <f>(Table1[[#This Row],[Ship_Date]]-Table1[[#This Row],[Order_Date]])</f>
        <v>3</v>
      </c>
      <c r="H740" t="s">
        <v>1073</v>
      </c>
      <c r="I740" t="s">
        <v>1074</v>
      </c>
      <c r="J740" t="s">
        <v>52</v>
      </c>
      <c r="K740">
        <v>46</v>
      </c>
      <c r="L740" t="str">
        <f>IF(Table1[[#This Row],[Age]]&lt;=20,"Teen",IF(Table1[[#This Row],[Age]]&gt;=21 &amp; Table1[[#This Row],[Age]]&lt;=50,"Adult","Senior"))</f>
        <v>Senior</v>
      </c>
      <c r="M740" t="s">
        <v>63</v>
      </c>
      <c r="N740" t="s">
        <v>64</v>
      </c>
      <c r="O740" t="s">
        <v>55</v>
      </c>
      <c r="P740" t="s">
        <v>56</v>
      </c>
      <c r="Q740" t="s">
        <v>212</v>
      </c>
      <c r="R740">
        <v>6</v>
      </c>
      <c r="S740">
        <v>300</v>
      </c>
      <c r="T740">
        <v>0</v>
      </c>
      <c r="U740">
        <v>1800</v>
      </c>
      <c r="V740" t="str">
        <f>IF(Table1[[#This Row],[Sales]]&lt;=10000,"Low",IF(Table1[[#This Row],[Sales]]&gt;=10000 &amp; Table1[[#This Row],[Sales]]&lt;=25000,"Medium","High"))</f>
        <v>Low</v>
      </c>
      <c r="W740">
        <v>564.61</v>
      </c>
      <c r="X740">
        <f>Table1[[#This Row],[Profit]]/Table1[[#This Row],[Sales]]</f>
        <v>0.31367222222222224</v>
      </c>
      <c r="Y740" t="s">
        <v>58</v>
      </c>
      <c r="Z740" t="s">
        <v>41</v>
      </c>
      <c r="AA740">
        <v>1</v>
      </c>
      <c r="AB740" t="s">
        <v>42</v>
      </c>
    </row>
    <row r="741" spans="1:28" x14ac:dyDescent="0.35">
      <c r="A741" t="s">
        <v>1075</v>
      </c>
      <c r="B741" s="1">
        <v>45721</v>
      </c>
      <c r="C741" s="1" t="str">
        <f>TEXT(Table1[[#This Row],[Order_Date]],"yyyy")</f>
        <v>2025</v>
      </c>
      <c r="D741" s="3">
        <f>MONTH(Table1[[#This Row],[Order_Date]])</f>
        <v>3</v>
      </c>
      <c r="E741" t="str">
        <f>TEXT(Table1[[#This Row],[Order_Date]],"mmm")</f>
        <v>Mar</v>
      </c>
      <c r="F741" s="1">
        <v>45726</v>
      </c>
      <c r="G741">
        <f>(Table1[[#This Row],[Ship_Date]]-Table1[[#This Row],[Order_Date]])</f>
        <v>5</v>
      </c>
      <c r="H741" t="s">
        <v>1076</v>
      </c>
      <c r="I741" t="s">
        <v>1077</v>
      </c>
      <c r="J741" t="s">
        <v>24</v>
      </c>
      <c r="K741">
        <v>62</v>
      </c>
      <c r="L741" t="str">
        <f>IF(Table1[[#This Row],[Age]]&lt;=20,"Teen",IF(Table1[[#This Row],[Age]]&gt;=21 &amp; Table1[[#This Row],[Age]]&lt;=50,"Adult","Senior"))</f>
        <v>Senior</v>
      </c>
      <c r="M741" t="s">
        <v>107</v>
      </c>
      <c r="N741" t="s">
        <v>108</v>
      </c>
      <c r="O741" t="s">
        <v>86</v>
      </c>
      <c r="P741" t="s">
        <v>47</v>
      </c>
      <c r="Q741" t="s">
        <v>175</v>
      </c>
      <c r="R741">
        <v>2</v>
      </c>
      <c r="S741">
        <v>1200</v>
      </c>
      <c r="T741">
        <v>10</v>
      </c>
      <c r="U741">
        <v>2160</v>
      </c>
      <c r="V741" t="str">
        <f>IF(Table1[[#This Row],[Sales]]&lt;=10000,"Low",IF(Table1[[#This Row],[Sales]]&gt;=10000 &amp; Table1[[#This Row],[Sales]]&lt;=25000,"Medium","High"))</f>
        <v>Low</v>
      </c>
      <c r="W741">
        <v>377.11</v>
      </c>
      <c r="X741">
        <f>Table1[[#This Row],[Profit]]/Table1[[#This Row],[Sales]]</f>
        <v>0.17458796296296297</v>
      </c>
      <c r="Y741" t="s">
        <v>30</v>
      </c>
      <c r="Z741" t="s">
        <v>59</v>
      </c>
      <c r="AA741">
        <v>3</v>
      </c>
      <c r="AB741" t="s">
        <v>42</v>
      </c>
    </row>
    <row r="742" spans="1:28" x14ac:dyDescent="0.35">
      <c r="A742" t="s">
        <v>1123</v>
      </c>
      <c r="B742" s="1">
        <v>46082</v>
      </c>
      <c r="C742" s="1" t="str">
        <f>TEXT(Table1[[#This Row],[Order_Date]],"yyyy")</f>
        <v>2026</v>
      </c>
      <c r="D742" s="3">
        <f>MONTH(Table1[[#This Row],[Order_Date]])</f>
        <v>3</v>
      </c>
      <c r="E742" t="str">
        <f>TEXT(Table1[[#This Row],[Order_Date]],"mmm")</f>
        <v>Mar</v>
      </c>
      <c r="F742" s="1">
        <v>46084</v>
      </c>
      <c r="G742">
        <f>(Table1[[#This Row],[Ship_Date]]-Table1[[#This Row],[Order_Date]])</f>
        <v>2</v>
      </c>
      <c r="H742" t="s">
        <v>1124</v>
      </c>
      <c r="I742" t="s">
        <v>1125</v>
      </c>
      <c r="J742" t="s">
        <v>24</v>
      </c>
      <c r="K742">
        <v>54</v>
      </c>
      <c r="L742" t="str">
        <f>IF(Table1[[#This Row],[Age]]&lt;=20,"Teen",IF(Table1[[#This Row],[Age]]&gt;=21 &amp; Table1[[#This Row],[Age]]&lt;=50,"Adult","Senior"))</f>
        <v>Senior</v>
      </c>
      <c r="M742" t="s">
        <v>91</v>
      </c>
      <c r="N742" t="s">
        <v>92</v>
      </c>
      <c r="O742" t="s">
        <v>55</v>
      </c>
      <c r="P742" t="s">
        <v>28</v>
      </c>
      <c r="Q742" t="s">
        <v>29</v>
      </c>
      <c r="R742">
        <v>1</v>
      </c>
      <c r="S742">
        <v>15000</v>
      </c>
      <c r="T742">
        <v>20</v>
      </c>
      <c r="U742">
        <v>12000</v>
      </c>
      <c r="V742" t="str">
        <f>IF(Table1[[#This Row],[Sales]]&lt;=10000,"Low",IF(Table1[[#This Row],[Sales]]&gt;=10000 &amp; Table1[[#This Row],[Sales]]&lt;=25000,"Medium","High"))</f>
        <v>High</v>
      </c>
      <c r="W742">
        <v>4783.17</v>
      </c>
      <c r="X742">
        <f>Table1[[#This Row],[Profit]]/Table1[[#This Row],[Sales]]</f>
        <v>0.39859749999999999</v>
      </c>
      <c r="Y742" t="s">
        <v>93</v>
      </c>
      <c r="Z742" t="s">
        <v>41</v>
      </c>
      <c r="AA742">
        <v>2</v>
      </c>
      <c r="AB742" t="s">
        <v>42</v>
      </c>
    </row>
    <row r="743" spans="1:28" x14ac:dyDescent="0.35">
      <c r="A743" t="s">
        <v>1255</v>
      </c>
      <c r="B743" s="1">
        <v>46096</v>
      </c>
      <c r="C743" s="1" t="str">
        <f>TEXT(Table1[[#This Row],[Order_Date]],"yyyy")</f>
        <v>2026</v>
      </c>
      <c r="D743" s="3">
        <f>MONTH(Table1[[#This Row],[Order_Date]])</f>
        <v>3</v>
      </c>
      <c r="E743" t="str">
        <f>TEXT(Table1[[#This Row],[Order_Date]],"mmm")</f>
        <v>Mar</v>
      </c>
      <c r="F743" s="1">
        <v>46097</v>
      </c>
      <c r="G743">
        <f>(Table1[[#This Row],[Ship_Date]]-Table1[[#This Row],[Order_Date]])</f>
        <v>1</v>
      </c>
      <c r="H743" t="s">
        <v>1256</v>
      </c>
      <c r="I743" t="s">
        <v>1257</v>
      </c>
      <c r="J743" t="s">
        <v>24</v>
      </c>
      <c r="K743">
        <v>18</v>
      </c>
      <c r="L743" t="str">
        <f>IF(Table1[[#This Row],[Age]]&lt;=20,"Teen",IF(Table1[[#This Row],[Age]]&gt;=21 &amp; Table1[[#This Row],[Age]]&lt;=50,"Adult","Senior"))</f>
        <v>Teen</v>
      </c>
      <c r="M743" t="s">
        <v>116</v>
      </c>
      <c r="N743" t="s">
        <v>117</v>
      </c>
      <c r="O743" t="s">
        <v>86</v>
      </c>
      <c r="P743" t="s">
        <v>39</v>
      </c>
      <c r="Q743" t="s">
        <v>87</v>
      </c>
      <c r="R743">
        <v>3</v>
      </c>
      <c r="S743">
        <v>3200</v>
      </c>
      <c r="T743">
        <v>10</v>
      </c>
      <c r="U743">
        <v>8640</v>
      </c>
      <c r="V743" t="str">
        <f>IF(Table1[[#This Row],[Sales]]&lt;=10000,"Low",IF(Table1[[#This Row],[Sales]]&gt;=10000 &amp; Table1[[#This Row],[Sales]]&lt;=25000,"Medium","High"))</f>
        <v>Low</v>
      </c>
      <c r="W743">
        <v>1557.11</v>
      </c>
      <c r="X743">
        <f>Table1[[#This Row],[Profit]]/Table1[[#This Row],[Sales]]</f>
        <v>0.18022106481481481</v>
      </c>
      <c r="Y743" t="s">
        <v>93</v>
      </c>
      <c r="Z743" t="s">
        <v>41</v>
      </c>
      <c r="AA743">
        <v>2</v>
      </c>
      <c r="AB743" t="s">
        <v>42</v>
      </c>
    </row>
    <row r="744" spans="1:28" x14ac:dyDescent="0.35">
      <c r="A744" t="s">
        <v>1300</v>
      </c>
      <c r="B744" s="1">
        <v>45746</v>
      </c>
      <c r="C744" s="1" t="str">
        <f>TEXT(Table1[[#This Row],[Order_Date]],"yyyy")</f>
        <v>2025</v>
      </c>
      <c r="D744" s="3">
        <f>MONTH(Table1[[#This Row],[Order_Date]])</f>
        <v>3</v>
      </c>
      <c r="E744" t="str">
        <f>TEXT(Table1[[#This Row],[Order_Date]],"mmm")</f>
        <v>Mar</v>
      </c>
      <c r="F744" s="1">
        <v>45751</v>
      </c>
      <c r="G744">
        <f>(Table1[[#This Row],[Ship_Date]]-Table1[[#This Row],[Order_Date]])</f>
        <v>5</v>
      </c>
      <c r="H744" t="s">
        <v>1301</v>
      </c>
      <c r="I744" t="s">
        <v>1302</v>
      </c>
      <c r="J744" t="s">
        <v>24</v>
      </c>
      <c r="K744">
        <v>34</v>
      </c>
      <c r="L744" t="str">
        <f>IF(Table1[[#This Row],[Age]]&lt;=20,"Teen",IF(Table1[[#This Row],[Age]]&gt;=21 &amp; Table1[[#This Row],[Age]]&lt;=50,"Adult","Senior"))</f>
        <v>Senior</v>
      </c>
      <c r="M744" t="s">
        <v>25</v>
      </c>
      <c r="N744" t="s">
        <v>26</v>
      </c>
      <c r="O744" t="s">
        <v>27</v>
      </c>
      <c r="P744" t="s">
        <v>74</v>
      </c>
      <c r="Q744" t="s">
        <v>231</v>
      </c>
      <c r="R744">
        <v>7</v>
      </c>
      <c r="S744">
        <v>18000</v>
      </c>
      <c r="T744">
        <v>20</v>
      </c>
      <c r="U744">
        <v>100800</v>
      </c>
      <c r="V744" t="str">
        <f>IF(Table1[[#This Row],[Sales]]&lt;=10000,"Low",IF(Table1[[#This Row],[Sales]]&gt;=10000 &amp; Table1[[#This Row],[Sales]]&lt;=25000,"Medium","High"))</f>
        <v>High</v>
      </c>
      <c r="W744">
        <v>12977.13</v>
      </c>
      <c r="X744">
        <f>Table1[[#This Row],[Profit]]/Table1[[#This Row],[Sales]]</f>
        <v>0.12874136904761904</v>
      </c>
      <c r="Y744" t="s">
        <v>30</v>
      </c>
      <c r="Z744" t="s">
        <v>31</v>
      </c>
      <c r="AA744">
        <v>1</v>
      </c>
      <c r="AB744" t="s">
        <v>42</v>
      </c>
    </row>
    <row r="745" spans="1:28" x14ac:dyDescent="0.35">
      <c r="A745" t="s">
        <v>1309</v>
      </c>
      <c r="B745" s="1">
        <v>46108</v>
      </c>
      <c r="C745" s="1" t="str">
        <f>TEXT(Table1[[#This Row],[Order_Date]],"yyyy")</f>
        <v>2026</v>
      </c>
      <c r="D745" s="3">
        <f>MONTH(Table1[[#This Row],[Order_Date]])</f>
        <v>3</v>
      </c>
      <c r="E745" t="str">
        <f>TEXT(Table1[[#This Row],[Order_Date]],"mmm")</f>
        <v>Mar</v>
      </c>
      <c r="F745" s="1">
        <v>46111</v>
      </c>
      <c r="G745">
        <f>(Table1[[#This Row],[Ship_Date]]-Table1[[#This Row],[Order_Date]])</f>
        <v>3</v>
      </c>
      <c r="H745" t="s">
        <v>1310</v>
      </c>
      <c r="I745" t="s">
        <v>1311</v>
      </c>
      <c r="J745" t="s">
        <v>24</v>
      </c>
      <c r="K745">
        <v>27</v>
      </c>
      <c r="L745" t="str">
        <f>IF(Table1[[#This Row],[Age]]&lt;=20,"Teen",IF(Table1[[#This Row],[Age]]&gt;=21 &amp; Table1[[#This Row],[Age]]&lt;=50,"Adult","Senior"))</f>
        <v>Senior</v>
      </c>
      <c r="M745" t="s">
        <v>116</v>
      </c>
      <c r="N745" t="s">
        <v>117</v>
      </c>
      <c r="O745" t="s">
        <v>86</v>
      </c>
      <c r="P745" t="s">
        <v>56</v>
      </c>
      <c r="Q745" t="s">
        <v>212</v>
      </c>
      <c r="R745">
        <v>2</v>
      </c>
      <c r="S745">
        <v>300</v>
      </c>
      <c r="T745">
        <v>5</v>
      </c>
      <c r="U745">
        <v>570</v>
      </c>
      <c r="V745" t="str">
        <f>IF(Table1[[#This Row],[Sales]]&lt;=10000,"Low",IF(Table1[[#This Row],[Sales]]&gt;=10000 &amp; Table1[[#This Row],[Sales]]&lt;=25000,"Medium","High"))</f>
        <v>Low</v>
      </c>
      <c r="W745">
        <v>170.33</v>
      </c>
      <c r="X745">
        <f>Table1[[#This Row],[Profit]]/Table1[[#This Row],[Sales]]</f>
        <v>0.29882456140350877</v>
      </c>
      <c r="Y745" t="s">
        <v>30</v>
      </c>
      <c r="Z745" t="s">
        <v>31</v>
      </c>
      <c r="AA745">
        <v>4</v>
      </c>
      <c r="AB745" t="s">
        <v>42</v>
      </c>
    </row>
    <row r="746" spans="1:28" x14ac:dyDescent="0.35">
      <c r="A746" t="s">
        <v>1336</v>
      </c>
      <c r="B746" s="1">
        <v>45727</v>
      </c>
      <c r="C746" s="1" t="str">
        <f>TEXT(Table1[[#This Row],[Order_Date]],"yyyy")</f>
        <v>2025</v>
      </c>
      <c r="D746" s="3">
        <f>MONTH(Table1[[#This Row],[Order_Date]])</f>
        <v>3</v>
      </c>
      <c r="E746" t="str">
        <f>TEXT(Table1[[#This Row],[Order_Date]],"mmm")</f>
        <v>Mar</v>
      </c>
      <c r="F746" s="1">
        <v>45733</v>
      </c>
      <c r="G746">
        <f>(Table1[[#This Row],[Ship_Date]]-Table1[[#This Row],[Order_Date]])</f>
        <v>6</v>
      </c>
      <c r="H746" t="s">
        <v>1337</v>
      </c>
      <c r="I746" t="s">
        <v>1338</v>
      </c>
      <c r="J746" t="s">
        <v>24</v>
      </c>
      <c r="K746">
        <v>33</v>
      </c>
      <c r="L746" t="str">
        <f>IF(Table1[[#This Row],[Age]]&lt;=20,"Teen",IF(Table1[[#This Row],[Age]]&gt;=21 &amp; Table1[[#This Row],[Age]]&lt;=50,"Adult","Senior"))</f>
        <v>Senior</v>
      </c>
      <c r="M746" t="s">
        <v>36</v>
      </c>
      <c r="N746" t="s">
        <v>37</v>
      </c>
      <c r="O746" t="s">
        <v>38</v>
      </c>
      <c r="P746" t="s">
        <v>47</v>
      </c>
      <c r="Q746" t="s">
        <v>48</v>
      </c>
      <c r="R746">
        <v>8</v>
      </c>
      <c r="S746">
        <v>3500</v>
      </c>
      <c r="T746">
        <v>15</v>
      </c>
      <c r="U746">
        <v>23800</v>
      </c>
      <c r="V746" t="str">
        <f>IF(Table1[[#This Row],[Sales]]&lt;=10000,"Low",IF(Table1[[#This Row],[Sales]]&gt;=10000 &amp; Table1[[#This Row],[Sales]]&lt;=25000,"Medium","High"))</f>
        <v>High</v>
      </c>
      <c r="W746">
        <v>4509.2299999999996</v>
      </c>
      <c r="X746">
        <f>Table1[[#This Row],[Profit]]/Table1[[#This Row],[Sales]]</f>
        <v>0.18946344537815124</v>
      </c>
      <c r="Y746" t="s">
        <v>30</v>
      </c>
      <c r="Z746" t="s">
        <v>59</v>
      </c>
      <c r="AA746">
        <v>1</v>
      </c>
      <c r="AB746" t="s">
        <v>42</v>
      </c>
    </row>
    <row r="747" spans="1:28" x14ac:dyDescent="0.35">
      <c r="A747" t="s">
        <v>1350</v>
      </c>
      <c r="B747" s="1">
        <v>46099</v>
      </c>
      <c r="C747" s="1" t="str">
        <f>TEXT(Table1[[#This Row],[Order_Date]],"yyyy")</f>
        <v>2026</v>
      </c>
      <c r="D747" s="3">
        <f>MONTH(Table1[[#This Row],[Order_Date]])</f>
        <v>3</v>
      </c>
      <c r="E747" t="str">
        <f>TEXT(Table1[[#This Row],[Order_Date]],"mmm")</f>
        <v>Mar</v>
      </c>
      <c r="F747" s="1">
        <v>46103</v>
      </c>
      <c r="G747">
        <f>(Table1[[#This Row],[Ship_Date]]-Table1[[#This Row],[Order_Date]])</f>
        <v>4</v>
      </c>
      <c r="H747" t="s">
        <v>1351</v>
      </c>
      <c r="I747" t="s">
        <v>1352</v>
      </c>
      <c r="J747" t="s">
        <v>52</v>
      </c>
      <c r="K747">
        <v>65</v>
      </c>
      <c r="L747" t="str">
        <f>IF(Table1[[#This Row],[Age]]&lt;=20,"Teen",IF(Table1[[#This Row],[Age]]&gt;=21 &amp; Table1[[#This Row],[Age]]&lt;=50,"Adult","Senior"))</f>
        <v>Senior</v>
      </c>
      <c r="M747" t="s">
        <v>63</v>
      </c>
      <c r="N747" t="s">
        <v>64</v>
      </c>
      <c r="O747" t="s">
        <v>55</v>
      </c>
      <c r="P747" t="s">
        <v>47</v>
      </c>
      <c r="Q747" t="s">
        <v>164</v>
      </c>
      <c r="R747">
        <v>4</v>
      </c>
      <c r="S747">
        <v>1800</v>
      </c>
      <c r="T747">
        <v>0</v>
      </c>
      <c r="U747">
        <v>7200</v>
      </c>
      <c r="V747" t="str">
        <f>IF(Table1[[#This Row],[Sales]]&lt;=10000,"Low",IF(Table1[[#This Row],[Sales]]&gt;=10000 &amp; Table1[[#This Row],[Sales]]&lt;=25000,"Medium","High"))</f>
        <v>Low</v>
      </c>
      <c r="W747">
        <v>2908.5</v>
      </c>
      <c r="X747">
        <f>Table1[[#This Row],[Profit]]/Table1[[#This Row],[Sales]]</f>
        <v>0.40395833333333331</v>
      </c>
      <c r="Y747" t="s">
        <v>58</v>
      </c>
      <c r="Z747" t="s">
        <v>41</v>
      </c>
      <c r="AA747">
        <v>1</v>
      </c>
      <c r="AB747" t="s">
        <v>42</v>
      </c>
    </row>
    <row r="748" spans="1:28" x14ac:dyDescent="0.35">
      <c r="A748" t="s">
        <v>1364</v>
      </c>
      <c r="B748" s="1">
        <v>46103</v>
      </c>
      <c r="C748" s="1" t="str">
        <f>TEXT(Table1[[#This Row],[Order_Date]],"yyyy")</f>
        <v>2026</v>
      </c>
      <c r="D748" s="3">
        <f>MONTH(Table1[[#This Row],[Order_Date]])</f>
        <v>3</v>
      </c>
      <c r="E748" t="str">
        <f>TEXT(Table1[[#This Row],[Order_Date]],"mmm")</f>
        <v>Mar</v>
      </c>
      <c r="F748" s="1">
        <v>46108</v>
      </c>
      <c r="G748">
        <f>(Table1[[#This Row],[Ship_Date]]-Table1[[#This Row],[Order_Date]])</f>
        <v>5</v>
      </c>
      <c r="H748" t="s">
        <v>1365</v>
      </c>
      <c r="I748" t="s">
        <v>1366</v>
      </c>
      <c r="J748" t="s">
        <v>52</v>
      </c>
      <c r="K748">
        <v>65</v>
      </c>
      <c r="L748" t="str">
        <f>IF(Table1[[#This Row],[Age]]&lt;=20,"Teen",IF(Table1[[#This Row],[Age]]&gt;=21 &amp; Table1[[#This Row],[Age]]&lt;=50,"Adult","Senior"))</f>
        <v>Senior</v>
      </c>
      <c r="M748" t="s">
        <v>116</v>
      </c>
      <c r="N748" t="s">
        <v>117</v>
      </c>
      <c r="O748" t="s">
        <v>86</v>
      </c>
      <c r="P748" t="s">
        <v>39</v>
      </c>
      <c r="Q748" t="s">
        <v>87</v>
      </c>
      <c r="R748">
        <v>1</v>
      </c>
      <c r="S748">
        <v>3200</v>
      </c>
      <c r="T748">
        <v>5</v>
      </c>
      <c r="U748">
        <v>3040</v>
      </c>
      <c r="V748" t="str">
        <f>IF(Table1[[#This Row],[Sales]]&lt;=10000,"Low",IF(Table1[[#This Row],[Sales]]&gt;=10000 &amp; Table1[[#This Row],[Sales]]&lt;=25000,"Medium","High"))</f>
        <v>Low</v>
      </c>
      <c r="W748">
        <v>1058.19</v>
      </c>
      <c r="X748">
        <f>Table1[[#This Row],[Profit]]/Table1[[#This Row],[Sales]]</f>
        <v>0.3480888157894737</v>
      </c>
      <c r="Y748" t="s">
        <v>30</v>
      </c>
      <c r="Z748" t="s">
        <v>59</v>
      </c>
      <c r="AA748">
        <v>4</v>
      </c>
      <c r="AB748" t="s">
        <v>42</v>
      </c>
    </row>
    <row r="749" spans="1:28" x14ac:dyDescent="0.35">
      <c r="A749" t="s">
        <v>1379</v>
      </c>
      <c r="B749" s="1">
        <v>45732</v>
      </c>
      <c r="C749" s="1" t="str">
        <f>TEXT(Table1[[#This Row],[Order_Date]],"yyyy")</f>
        <v>2025</v>
      </c>
      <c r="D749" s="3">
        <f>MONTH(Table1[[#This Row],[Order_Date]])</f>
        <v>3</v>
      </c>
      <c r="E749" t="str">
        <f>TEXT(Table1[[#This Row],[Order_Date]],"mmm")</f>
        <v>Mar</v>
      </c>
      <c r="F749" s="1">
        <v>45739</v>
      </c>
      <c r="G749">
        <f>(Table1[[#This Row],[Ship_Date]]-Table1[[#This Row],[Order_Date]])</f>
        <v>7</v>
      </c>
      <c r="H749" t="s">
        <v>1380</v>
      </c>
      <c r="I749" t="s">
        <v>1381</v>
      </c>
      <c r="J749" t="s">
        <v>52</v>
      </c>
      <c r="K749">
        <v>58</v>
      </c>
      <c r="L749" t="str">
        <f>IF(Table1[[#This Row],[Age]]&lt;=20,"Teen",IF(Table1[[#This Row],[Age]]&gt;=21 &amp; Table1[[#This Row],[Age]]&lt;=50,"Adult","Senior"))</f>
        <v>Senior</v>
      </c>
      <c r="M749" t="s">
        <v>84</v>
      </c>
      <c r="N749" t="s">
        <v>85</v>
      </c>
      <c r="O749" t="s">
        <v>86</v>
      </c>
      <c r="P749" t="s">
        <v>74</v>
      </c>
      <c r="Q749" t="s">
        <v>196</v>
      </c>
      <c r="R749">
        <v>4</v>
      </c>
      <c r="S749">
        <v>25000</v>
      </c>
      <c r="T749">
        <v>0</v>
      </c>
      <c r="U749">
        <v>100000</v>
      </c>
      <c r="V749" t="str">
        <f>IF(Table1[[#This Row],[Sales]]&lt;=10000,"Low",IF(Table1[[#This Row],[Sales]]&gt;=10000 &amp; Table1[[#This Row],[Sales]]&lt;=25000,"Medium","High"))</f>
        <v>High</v>
      </c>
      <c r="W749">
        <v>23210.39</v>
      </c>
      <c r="X749">
        <f>Table1[[#This Row],[Profit]]/Table1[[#This Row],[Sales]]</f>
        <v>0.2321039</v>
      </c>
      <c r="Y749" t="s">
        <v>30</v>
      </c>
      <c r="Z749" t="s">
        <v>59</v>
      </c>
      <c r="AA749">
        <v>3</v>
      </c>
      <c r="AB749" t="s">
        <v>32</v>
      </c>
    </row>
    <row r="750" spans="1:28" x14ac:dyDescent="0.35">
      <c r="A750" t="s">
        <v>1397</v>
      </c>
      <c r="B750" s="1">
        <v>46086</v>
      </c>
      <c r="C750" s="1" t="str">
        <f>TEXT(Table1[[#This Row],[Order_Date]],"yyyy")</f>
        <v>2026</v>
      </c>
      <c r="D750" s="3">
        <f>MONTH(Table1[[#This Row],[Order_Date]])</f>
        <v>3</v>
      </c>
      <c r="E750" t="str">
        <f>TEXT(Table1[[#This Row],[Order_Date]],"mmm")</f>
        <v>Mar</v>
      </c>
      <c r="F750" s="1">
        <v>46091</v>
      </c>
      <c r="G750">
        <f>(Table1[[#This Row],[Ship_Date]]-Table1[[#This Row],[Order_Date]])</f>
        <v>5</v>
      </c>
      <c r="H750" t="s">
        <v>1398</v>
      </c>
      <c r="I750" t="s">
        <v>1399</v>
      </c>
      <c r="J750" t="s">
        <v>24</v>
      </c>
      <c r="K750">
        <v>57</v>
      </c>
      <c r="L750" t="str">
        <f>IF(Table1[[#This Row],[Age]]&lt;=20,"Teen",IF(Table1[[#This Row],[Age]]&gt;=21 &amp; Table1[[#This Row],[Age]]&lt;=50,"Adult","Senior"))</f>
        <v>Senior</v>
      </c>
      <c r="M750" t="s">
        <v>91</v>
      </c>
      <c r="N750" t="s">
        <v>92</v>
      </c>
      <c r="O750" t="s">
        <v>55</v>
      </c>
      <c r="P750" t="s">
        <v>56</v>
      </c>
      <c r="Q750" t="s">
        <v>57</v>
      </c>
      <c r="R750">
        <v>8</v>
      </c>
      <c r="S750">
        <v>60</v>
      </c>
      <c r="T750">
        <v>15</v>
      </c>
      <c r="U750">
        <v>408</v>
      </c>
      <c r="V750" t="str">
        <f>IF(Table1[[#This Row],[Sales]]&lt;=10000,"Low",IF(Table1[[#This Row],[Sales]]&gt;=10000 &amp; Table1[[#This Row],[Sales]]&lt;=25000,"Medium","High"))</f>
        <v>Low</v>
      </c>
      <c r="W750">
        <v>68.22</v>
      </c>
      <c r="X750">
        <f>Table1[[#This Row],[Profit]]/Table1[[#This Row],[Sales]]</f>
        <v>0.16720588235294118</v>
      </c>
      <c r="Y750" t="s">
        <v>30</v>
      </c>
      <c r="Z750" t="s">
        <v>31</v>
      </c>
      <c r="AA750">
        <v>5</v>
      </c>
      <c r="AB750" t="s">
        <v>42</v>
      </c>
    </row>
    <row r="751" spans="1:28" x14ac:dyDescent="0.35">
      <c r="A751" t="s">
        <v>1436</v>
      </c>
      <c r="B751" s="1">
        <v>45725</v>
      </c>
      <c r="C751" s="1" t="str">
        <f>TEXT(Table1[[#This Row],[Order_Date]],"yyyy")</f>
        <v>2025</v>
      </c>
      <c r="D751" s="3">
        <f>MONTH(Table1[[#This Row],[Order_Date]])</f>
        <v>3</v>
      </c>
      <c r="E751" t="str">
        <f>TEXT(Table1[[#This Row],[Order_Date]],"mmm")</f>
        <v>Mar</v>
      </c>
      <c r="F751" s="1">
        <v>45730</v>
      </c>
      <c r="G751">
        <f>(Table1[[#This Row],[Ship_Date]]-Table1[[#This Row],[Order_Date]])</f>
        <v>5</v>
      </c>
      <c r="H751" t="s">
        <v>1437</v>
      </c>
      <c r="I751" t="s">
        <v>1438</v>
      </c>
      <c r="J751" t="s">
        <v>52</v>
      </c>
      <c r="K751">
        <v>37</v>
      </c>
      <c r="L751" t="str">
        <f>IF(Table1[[#This Row],[Age]]&lt;=20,"Teen",IF(Table1[[#This Row],[Age]]&gt;=21 &amp; Table1[[#This Row],[Age]]&lt;=50,"Adult","Senior"))</f>
        <v>Senior</v>
      </c>
      <c r="M751" t="s">
        <v>101</v>
      </c>
      <c r="N751" t="s">
        <v>102</v>
      </c>
      <c r="O751" t="s">
        <v>27</v>
      </c>
      <c r="P751" t="s">
        <v>28</v>
      </c>
      <c r="Q751" t="s">
        <v>103</v>
      </c>
      <c r="R751">
        <v>2</v>
      </c>
      <c r="S751">
        <v>25000</v>
      </c>
      <c r="T751">
        <v>15</v>
      </c>
      <c r="U751">
        <v>42500</v>
      </c>
      <c r="V751" t="str">
        <f>IF(Table1[[#This Row],[Sales]]&lt;=10000,"Low",IF(Table1[[#This Row],[Sales]]&gt;=10000 &amp; Table1[[#This Row],[Sales]]&lt;=25000,"Medium","High"))</f>
        <v>High</v>
      </c>
      <c r="W751">
        <v>10679.13</v>
      </c>
      <c r="X751">
        <f>Table1[[#This Row],[Profit]]/Table1[[#This Row],[Sales]]</f>
        <v>0.25127364705882349</v>
      </c>
      <c r="Y751" t="s">
        <v>58</v>
      </c>
      <c r="Z751" t="s">
        <v>59</v>
      </c>
      <c r="AA751">
        <v>1</v>
      </c>
      <c r="AB751" t="s">
        <v>42</v>
      </c>
    </row>
    <row r="752" spans="1:28" x14ac:dyDescent="0.35">
      <c r="A752" t="s">
        <v>1460</v>
      </c>
      <c r="B752" s="1">
        <v>46099</v>
      </c>
      <c r="C752" s="1" t="str">
        <f>TEXT(Table1[[#This Row],[Order_Date]],"yyyy")</f>
        <v>2026</v>
      </c>
      <c r="D752" s="3">
        <f>MONTH(Table1[[#This Row],[Order_Date]])</f>
        <v>3</v>
      </c>
      <c r="E752" t="str">
        <f>TEXT(Table1[[#This Row],[Order_Date]],"mmm")</f>
        <v>Mar</v>
      </c>
      <c r="F752" s="1">
        <v>46102</v>
      </c>
      <c r="G752">
        <f>(Table1[[#This Row],[Ship_Date]]-Table1[[#This Row],[Order_Date]])</f>
        <v>3</v>
      </c>
      <c r="H752" t="s">
        <v>1461</v>
      </c>
      <c r="I752" t="s">
        <v>1462</v>
      </c>
      <c r="J752" t="s">
        <v>52</v>
      </c>
      <c r="K752">
        <v>63</v>
      </c>
      <c r="L752" t="str">
        <f>IF(Table1[[#This Row],[Age]]&lt;=20,"Teen",IF(Table1[[#This Row],[Age]]&gt;=21 &amp; Table1[[#This Row],[Age]]&lt;=50,"Adult","Senior"))</f>
        <v>Senior</v>
      </c>
      <c r="M752" t="s">
        <v>101</v>
      </c>
      <c r="N752" t="s">
        <v>102</v>
      </c>
      <c r="O752" t="s">
        <v>27</v>
      </c>
      <c r="P752" t="s">
        <v>74</v>
      </c>
      <c r="Q752" t="s">
        <v>231</v>
      </c>
      <c r="R752">
        <v>1</v>
      </c>
      <c r="S752">
        <v>18000</v>
      </c>
      <c r="T752">
        <v>20</v>
      </c>
      <c r="U752">
        <v>14400</v>
      </c>
      <c r="V752" t="str">
        <f>IF(Table1[[#This Row],[Sales]]&lt;=10000,"Low",IF(Table1[[#This Row],[Sales]]&gt;=10000 &amp; Table1[[#This Row],[Sales]]&lt;=25000,"Medium","High"))</f>
        <v>High</v>
      </c>
      <c r="W752">
        <v>1508.43</v>
      </c>
      <c r="X752">
        <f>Table1[[#This Row],[Profit]]/Table1[[#This Row],[Sales]]</f>
        <v>0.10475208333333334</v>
      </c>
      <c r="Y752" t="s">
        <v>30</v>
      </c>
      <c r="Z752" t="s">
        <v>31</v>
      </c>
      <c r="AA752">
        <v>4</v>
      </c>
      <c r="AB752" t="s">
        <v>42</v>
      </c>
    </row>
    <row r="753" spans="1:28" x14ac:dyDescent="0.35">
      <c r="A753" t="s">
        <v>1516</v>
      </c>
      <c r="B753" s="1">
        <v>45744</v>
      </c>
      <c r="C753" s="1" t="str">
        <f>TEXT(Table1[[#This Row],[Order_Date]],"yyyy")</f>
        <v>2025</v>
      </c>
      <c r="D753" s="3">
        <f>MONTH(Table1[[#This Row],[Order_Date]])</f>
        <v>3</v>
      </c>
      <c r="E753" t="str">
        <f>TEXT(Table1[[#This Row],[Order_Date]],"mmm")</f>
        <v>Mar</v>
      </c>
      <c r="F753" s="1">
        <v>45750</v>
      </c>
      <c r="G753">
        <f>(Table1[[#This Row],[Ship_Date]]-Table1[[#This Row],[Order_Date]])</f>
        <v>6</v>
      </c>
      <c r="H753" t="s">
        <v>1517</v>
      </c>
      <c r="I753" t="s">
        <v>1518</v>
      </c>
      <c r="J753" t="s">
        <v>52</v>
      </c>
      <c r="K753">
        <v>45</v>
      </c>
      <c r="L753" t="str">
        <f>IF(Table1[[#This Row],[Age]]&lt;=20,"Teen",IF(Table1[[#This Row],[Age]]&gt;=21 &amp; Table1[[#This Row],[Age]]&lt;=50,"Adult","Senior"))</f>
        <v>Senior</v>
      </c>
      <c r="M753" t="s">
        <v>53</v>
      </c>
      <c r="N753" t="s">
        <v>54</v>
      </c>
      <c r="O753" t="s">
        <v>55</v>
      </c>
      <c r="P753" t="s">
        <v>47</v>
      </c>
      <c r="Q753" t="s">
        <v>48</v>
      </c>
      <c r="R753">
        <v>3</v>
      </c>
      <c r="S753">
        <v>3500</v>
      </c>
      <c r="T753">
        <v>0</v>
      </c>
      <c r="U753">
        <v>10500</v>
      </c>
      <c r="V753" t="str">
        <f>IF(Table1[[#This Row],[Sales]]&lt;=10000,"Low",IF(Table1[[#This Row],[Sales]]&gt;=10000 &amp; Table1[[#This Row],[Sales]]&lt;=25000,"Medium","High"))</f>
        <v>High</v>
      </c>
      <c r="W753">
        <v>3705.97</v>
      </c>
      <c r="X753">
        <f>Table1[[#This Row],[Profit]]/Table1[[#This Row],[Sales]]</f>
        <v>0.35294952380952377</v>
      </c>
      <c r="Y753" t="s">
        <v>30</v>
      </c>
      <c r="Z753" t="s">
        <v>31</v>
      </c>
      <c r="AA753">
        <v>1</v>
      </c>
      <c r="AB753" t="s">
        <v>42</v>
      </c>
    </row>
    <row r="754" spans="1:28" x14ac:dyDescent="0.35">
      <c r="A754" t="s">
        <v>1525</v>
      </c>
      <c r="B754" s="1">
        <v>46082</v>
      </c>
      <c r="C754" s="1" t="str">
        <f>TEXT(Table1[[#This Row],[Order_Date]],"yyyy")</f>
        <v>2026</v>
      </c>
      <c r="D754" s="3">
        <f>MONTH(Table1[[#This Row],[Order_Date]])</f>
        <v>3</v>
      </c>
      <c r="E754" t="str">
        <f>TEXT(Table1[[#This Row],[Order_Date]],"mmm")</f>
        <v>Mar</v>
      </c>
      <c r="F754" s="1">
        <v>46084</v>
      </c>
      <c r="G754">
        <f>(Table1[[#This Row],[Ship_Date]]-Table1[[#This Row],[Order_Date]])</f>
        <v>2</v>
      </c>
      <c r="H754" t="s">
        <v>1526</v>
      </c>
      <c r="I754" t="s">
        <v>1527</v>
      </c>
      <c r="J754" t="s">
        <v>24</v>
      </c>
      <c r="K754">
        <v>60</v>
      </c>
      <c r="L754" t="str">
        <f>IF(Table1[[#This Row],[Age]]&lt;=20,"Teen",IF(Table1[[#This Row],[Age]]&gt;=21 &amp; Table1[[#This Row],[Age]]&lt;=50,"Adult","Senior"))</f>
        <v>Senior</v>
      </c>
      <c r="M754" t="s">
        <v>46</v>
      </c>
      <c r="N754" t="s">
        <v>46</v>
      </c>
      <c r="O754" t="s">
        <v>38</v>
      </c>
      <c r="P754" t="s">
        <v>47</v>
      </c>
      <c r="Q754" t="s">
        <v>164</v>
      </c>
      <c r="R754">
        <v>6</v>
      </c>
      <c r="S754">
        <v>1800</v>
      </c>
      <c r="T754">
        <v>15</v>
      </c>
      <c r="U754">
        <v>9180</v>
      </c>
      <c r="V754" t="str">
        <f>IF(Table1[[#This Row],[Sales]]&lt;=10000,"Low",IF(Table1[[#This Row],[Sales]]&gt;=10000 &amp; Table1[[#This Row],[Sales]]&lt;=25000,"Medium","High"))</f>
        <v>Low</v>
      </c>
      <c r="W754">
        <v>2284.6799999999998</v>
      </c>
      <c r="X754">
        <f>Table1[[#This Row],[Profit]]/Table1[[#This Row],[Sales]]</f>
        <v>0.24887581699346403</v>
      </c>
      <c r="Y754" t="s">
        <v>30</v>
      </c>
      <c r="Z754" t="s">
        <v>59</v>
      </c>
      <c r="AA754">
        <v>5</v>
      </c>
      <c r="AB754" t="s">
        <v>42</v>
      </c>
    </row>
    <row r="755" spans="1:28" x14ac:dyDescent="0.35">
      <c r="A755" t="s">
        <v>1528</v>
      </c>
      <c r="B755" s="1">
        <v>45717</v>
      </c>
      <c r="C755" s="1" t="str">
        <f>TEXT(Table1[[#This Row],[Order_Date]],"yyyy")</f>
        <v>2025</v>
      </c>
      <c r="D755" s="3">
        <f>MONTH(Table1[[#This Row],[Order_Date]])</f>
        <v>3</v>
      </c>
      <c r="E755" t="str">
        <f>TEXT(Table1[[#This Row],[Order_Date]],"mmm")</f>
        <v>Mar</v>
      </c>
      <c r="F755" s="1">
        <v>45721</v>
      </c>
      <c r="G755">
        <f>(Table1[[#This Row],[Ship_Date]]-Table1[[#This Row],[Order_Date]])</f>
        <v>4</v>
      </c>
      <c r="H755" t="s">
        <v>1529</v>
      </c>
      <c r="I755" t="s">
        <v>1530</v>
      </c>
      <c r="J755" t="s">
        <v>24</v>
      </c>
      <c r="K755">
        <v>52</v>
      </c>
      <c r="L755" t="str">
        <f>IF(Table1[[#This Row],[Age]]&lt;=20,"Teen",IF(Table1[[#This Row],[Age]]&gt;=21 &amp; Table1[[#This Row],[Age]]&lt;=50,"Adult","Senior"))</f>
        <v>Senior</v>
      </c>
      <c r="M755" t="s">
        <v>73</v>
      </c>
      <c r="N755" t="s">
        <v>26</v>
      </c>
      <c r="O755" t="s">
        <v>27</v>
      </c>
      <c r="P755" t="s">
        <v>74</v>
      </c>
      <c r="Q755" t="s">
        <v>109</v>
      </c>
      <c r="R755">
        <v>8</v>
      </c>
      <c r="S755">
        <v>40000</v>
      </c>
      <c r="T755">
        <v>0</v>
      </c>
      <c r="U755">
        <v>320000</v>
      </c>
      <c r="V755" t="str">
        <f>IF(Table1[[#This Row],[Sales]]&lt;=10000,"Low",IF(Table1[[#This Row],[Sales]]&gt;=10000 &amp; Table1[[#This Row],[Sales]]&lt;=25000,"Medium","High"))</f>
        <v>High</v>
      </c>
      <c r="W755">
        <v>80468.679999999993</v>
      </c>
      <c r="X755">
        <f>Table1[[#This Row],[Profit]]/Table1[[#This Row],[Sales]]</f>
        <v>0.251464625</v>
      </c>
      <c r="Y755" t="s">
        <v>30</v>
      </c>
      <c r="Z755" t="s">
        <v>59</v>
      </c>
      <c r="AA755">
        <v>3</v>
      </c>
      <c r="AB755" t="s">
        <v>42</v>
      </c>
    </row>
    <row r="756" spans="1:28" x14ac:dyDescent="0.35">
      <c r="A756" t="s">
        <v>1531</v>
      </c>
      <c r="B756" s="1">
        <v>45738</v>
      </c>
      <c r="C756" s="1" t="str">
        <f>TEXT(Table1[[#This Row],[Order_Date]],"yyyy")</f>
        <v>2025</v>
      </c>
      <c r="D756" s="3">
        <f>MONTH(Table1[[#This Row],[Order_Date]])</f>
        <v>3</v>
      </c>
      <c r="E756" t="str">
        <f>TEXT(Table1[[#This Row],[Order_Date]],"mmm")</f>
        <v>Mar</v>
      </c>
      <c r="F756" s="1">
        <v>45739</v>
      </c>
      <c r="G756">
        <f>(Table1[[#This Row],[Ship_Date]]-Table1[[#This Row],[Order_Date]])</f>
        <v>1</v>
      </c>
      <c r="H756" t="s">
        <v>1532</v>
      </c>
      <c r="I756" t="s">
        <v>1533</v>
      </c>
      <c r="J756" t="s">
        <v>52</v>
      </c>
      <c r="K756">
        <v>52</v>
      </c>
      <c r="L756" t="str">
        <f>IF(Table1[[#This Row],[Age]]&lt;=20,"Teen",IF(Table1[[#This Row],[Age]]&gt;=21 &amp; Table1[[#This Row],[Age]]&lt;=50,"Adult","Senior"))</f>
        <v>Senior</v>
      </c>
      <c r="M756" t="s">
        <v>101</v>
      </c>
      <c r="N756" t="s">
        <v>102</v>
      </c>
      <c r="O756" t="s">
        <v>27</v>
      </c>
      <c r="P756" t="s">
        <v>74</v>
      </c>
      <c r="Q756" t="s">
        <v>109</v>
      </c>
      <c r="R756">
        <v>5</v>
      </c>
      <c r="S756">
        <v>40000</v>
      </c>
      <c r="T756">
        <v>25</v>
      </c>
      <c r="U756">
        <v>150000</v>
      </c>
      <c r="V756" t="str">
        <f>IF(Table1[[#This Row],[Sales]]&lt;=10000,"Low",IF(Table1[[#This Row],[Sales]]&gt;=10000 &amp; Table1[[#This Row],[Sales]]&lt;=25000,"Medium","High"))</f>
        <v>High</v>
      </c>
      <c r="W756">
        <v>56836.18</v>
      </c>
      <c r="X756">
        <f>Table1[[#This Row],[Profit]]/Table1[[#This Row],[Sales]]</f>
        <v>0.37890786666666665</v>
      </c>
      <c r="Y756" t="s">
        <v>30</v>
      </c>
      <c r="Z756" t="s">
        <v>41</v>
      </c>
      <c r="AA756">
        <v>5</v>
      </c>
      <c r="AB756" t="s">
        <v>32</v>
      </c>
    </row>
    <row r="757" spans="1:28" x14ac:dyDescent="0.35">
      <c r="A757" t="s">
        <v>1576</v>
      </c>
      <c r="B757" s="1">
        <v>45717</v>
      </c>
      <c r="C757" s="1" t="str">
        <f>TEXT(Table1[[#This Row],[Order_Date]],"yyyy")</f>
        <v>2025</v>
      </c>
      <c r="D757" s="3">
        <f>MONTH(Table1[[#This Row],[Order_Date]])</f>
        <v>3</v>
      </c>
      <c r="E757" t="str">
        <f>TEXT(Table1[[#This Row],[Order_Date]],"mmm")</f>
        <v>Mar</v>
      </c>
      <c r="F757" s="1">
        <v>45721</v>
      </c>
      <c r="G757">
        <f>(Table1[[#This Row],[Ship_Date]]-Table1[[#This Row],[Order_Date]])</f>
        <v>4</v>
      </c>
      <c r="H757" t="s">
        <v>1577</v>
      </c>
      <c r="I757" t="s">
        <v>1578</v>
      </c>
      <c r="J757" t="s">
        <v>24</v>
      </c>
      <c r="K757">
        <v>45</v>
      </c>
      <c r="L757" t="str">
        <f>IF(Table1[[#This Row],[Age]]&lt;=20,"Teen",IF(Table1[[#This Row],[Age]]&gt;=21 &amp; Table1[[#This Row],[Age]]&lt;=50,"Adult","Senior"))</f>
        <v>Senior</v>
      </c>
      <c r="M757" t="s">
        <v>84</v>
      </c>
      <c r="N757" t="s">
        <v>85</v>
      </c>
      <c r="O757" t="s">
        <v>86</v>
      </c>
      <c r="P757" t="s">
        <v>28</v>
      </c>
      <c r="Q757" t="s">
        <v>103</v>
      </c>
      <c r="R757">
        <v>8</v>
      </c>
      <c r="S757">
        <v>25000</v>
      </c>
      <c r="T757">
        <v>5</v>
      </c>
      <c r="U757">
        <v>190000</v>
      </c>
      <c r="V757" t="str">
        <f>IF(Table1[[#This Row],[Sales]]&lt;=10000,"Low",IF(Table1[[#This Row],[Sales]]&gt;=10000 &amp; Table1[[#This Row],[Sales]]&lt;=25000,"Medium","High"))</f>
        <v>High</v>
      </c>
      <c r="W757">
        <v>59742.53</v>
      </c>
      <c r="X757">
        <f>Table1[[#This Row],[Profit]]/Table1[[#This Row],[Sales]]</f>
        <v>0.3144343684210526</v>
      </c>
      <c r="Y757" t="s">
        <v>93</v>
      </c>
      <c r="Z757" t="s">
        <v>41</v>
      </c>
      <c r="AA757">
        <v>2</v>
      </c>
      <c r="AB757" t="s">
        <v>42</v>
      </c>
    </row>
    <row r="758" spans="1:28" x14ac:dyDescent="0.35">
      <c r="A758" t="s">
        <v>1733</v>
      </c>
      <c r="B758" s="1">
        <v>46086</v>
      </c>
      <c r="C758" s="1" t="str">
        <f>TEXT(Table1[[#This Row],[Order_Date]],"yyyy")</f>
        <v>2026</v>
      </c>
      <c r="D758" s="3">
        <f>MONTH(Table1[[#This Row],[Order_Date]])</f>
        <v>3</v>
      </c>
      <c r="E758" t="str">
        <f>TEXT(Table1[[#This Row],[Order_Date]],"mmm")</f>
        <v>Mar</v>
      </c>
      <c r="F758" s="1">
        <v>46092</v>
      </c>
      <c r="G758">
        <f>(Table1[[#This Row],[Ship_Date]]-Table1[[#This Row],[Order_Date]])</f>
        <v>6</v>
      </c>
      <c r="H758" t="s">
        <v>1734</v>
      </c>
      <c r="I758" t="s">
        <v>1735</v>
      </c>
      <c r="J758" t="s">
        <v>52</v>
      </c>
      <c r="K758">
        <v>25</v>
      </c>
      <c r="L758" t="str">
        <f>IF(Table1[[#This Row],[Age]]&lt;=20,"Teen",IF(Table1[[#This Row],[Age]]&gt;=21 &amp; Table1[[#This Row],[Age]]&lt;=50,"Adult","Senior"))</f>
        <v>Senior</v>
      </c>
      <c r="M758" t="s">
        <v>101</v>
      </c>
      <c r="N758" t="s">
        <v>102</v>
      </c>
      <c r="O758" t="s">
        <v>27</v>
      </c>
      <c r="P758" t="s">
        <v>28</v>
      </c>
      <c r="Q758" t="s">
        <v>192</v>
      </c>
      <c r="R758">
        <v>6</v>
      </c>
      <c r="S758">
        <v>7000</v>
      </c>
      <c r="T758">
        <v>0</v>
      </c>
      <c r="U758">
        <v>42000</v>
      </c>
      <c r="V758" t="str">
        <f>IF(Table1[[#This Row],[Sales]]&lt;=10000,"Low",IF(Table1[[#This Row],[Sales]]&gt;=10000 &amp; Table1[[#This Row],[Sales]]&lt;=25000,"Medium","High"))</f>
        <v>High</v>
      </c>
      <c r="W758">
        <v>12124.63</v>
      </c>
      <c r="X758">
        <f>Table1[[#This Row],[Profit]]/Table1[[#This Row],[Sales]]</f>
        <v>0.28868166666666667</v>
      </c>
      <c r="Y758" t="s">
        <v>30</v>
      </c>
      <c r="Z758" t="s">
        <v>59</v>
      </c>
      <c r="AA758">
        <v>4</v>
      </c>
      <c r="AB758" t="s">
        <v>42</v>
      </c>
    </row>
    <row r="759" spans="1:28" x14ac:dyDescent="0.35">
      <c r="A759" t="s">
        <v>1756</v>
      </c>
      <c r="B759" s="1">
        <v>45726</v>
      </c>
      <c r="C759" s="1" t="str">
        <f>TEXT(Table1[[#This Row],[Order_Date]],"yyyy")</f>
        <v>2025</v>
      </c>
      <c r="D759" s="3">
        <f>MONTH(Table1[[#This Row],[Order_Date]])</f>
        <v>3</v>
      </c>
      <c r="E759" t="str">
        <f>TEXT(Table1[[#This Row],[Order_Date]],"mmm")</f>
        <v>Mar</v>
      </c>
      <c r="F759" s="1">
        <v>45730</v>
      </c>
      <c r="G759">
        <f>(Table1[[#This Row],[Ship_Date]]-Table1[[#This Row],[Order_Date]])</f>
        <v>4</v>
      </c>
      <c r="H759" t="s">
        <v>1538</v>
      </c>
      <c r="I759" t="s">
        <v>1757</v>
      </c>
      <c r="J759" t="s">
        <v>24</v>
      </c>
      <c r="K759">
        <v>27</v>
      </c>
      <c r="L759" t="str">
        <f>IF(Table1[[#This Row],[Age]]&lt;=20,"Teen",IF(Table1[[#This Row],[Age]]&gt;=21 &amp; Table1[[#This Row],[Age]]&lt;=50,"Adult","Senior"))</f>
        <v>Senior</v>
      </c>
      <c r="M759" t="s">
        <v>73</v>
      </c>
      <c r="N759" t="s">
        <v>26</v>
      </c>
      <c r="O759" t="s">
        <v>27</v>
      </c>
      <c r="P759" t="s">
        <v>74</v>
      </c>
      <c r="Q759" t="s">
        <v>196</v>
      </c>
      <c r="R759">
        <v>5</v>
      </c>
      <c r="S759">
        <v>25000</v>
      </c>
      <c r="T759">
        <v>15</v>
      </c>
      <c r="U759">
        <v>106250</v>
      </c>
      <c r="V759" t="str">
        <f>IF(Table1[[#This Row],[Sales]]&lt;=10000,"Low",IF(Table1[[#This Row],[Sales]]&gt;=10000 &amp; Table1[[#This Row],[Sales]]&lt;=25000,"Medium","High"))</f>
        <v>High</v>
      </c>
      <c r="W759">
        <v>29762.34</v>
      </c>
      <c r="X759">
        <f>Table1[[#This Row],[Profit]]/Table1[[#This Row],[Sales]]</f>
        <v>0.2801161411764706</v>
      </c>
      <c r="Y759" t="s">
        <v>93</v>
      </c>
      <c r="Z759" t="s">
        <v>31</v>
      </c>
      <c r="AA759">
        <v>4</v>
      </c>
      <c r="AB759" t="s">
        <v>42</v>
      </c>
    </row>
    <row r="760" spans="1:28" x14ac:dyDescent="0.35">
      <c r="A760" t="s">
        <v>1800</v>
      </c>
      <c r="B760" s="1">
        <v>46084</v>
      </c>
      <c r="C760" s="1" t="str">
        <f>TEXT(Table1[[#This Row],[Order_Date]],"yyyy")</f>
        <v>2026</v>
      </c>
      <c r="D760" s="3">
        <f>MONTH(Table1[[#This Row],[Order_Date]])</f>
        <v>3</v>
      </c>
      <c r="E760" t="str">
        <f>TEXT(Table1[[#This Row],[Order_Date]],"mmm")</f>
        <v>Mar</v>
      </c>
      <c r="F760" s="1">
        <v>46086</v>
      </c>
      <c r="G760">
        <f>(Table1[[#This Row],[Ship_Date]]-Table1[[#This Row],[Order_Date]])</f>
        <v>2</v>
      </c>
      <c r="H760" t="s">
        <v>1801</v>
      </c>
      <c r="I760" t="s">
        <v>1802</v>
      </c>
      <c r="J760" t="s">
        <v>24</v>
      </c>
      <c r="K760">
        <v>56</v>
      </c>
      <c r="L760" t="str">
        <f>IF(Table1[[#This Row],[Age]]&lt;=20,"Teen",IF(Table1[[#This Row],[Age]]&gt;=21 &amp; Table1[[#This Row],[Age]]&lt;=50,"Adult","Senior"))</f>
        <v>Senior</v>
      </c>
      <c r="M760" t="s">
        <v>73</v>
      </c>
      <c r="N760" t="s">
        <v>26</v>
      </c>
      <c r="O760" t="s">
        <v>27</v>
      </c>
      <c r="P760" t="s">
        <v>47</v>
      </c>
      <c r="Q760" t="s">
        <v>164</v>
      </c>
      <c r="R760">
        <v>7</v>
      </c>
      <c r="S760">
        <v>1800</v>
      </c>
      <c r="T760">
        <v>5</v>
      </c>
      <c r="U760">
        <v>11970</v>
      </c>
      <c r="V760" t="str">
        <f>IF(Table1[[#This Row],[Sales]]&lt;=10000,"Low",IF(Table1[[#This Row],[Sales]]&gt;=10000 &amp; Table1[[#This Row],[Sales]]&lt;=25000,"Medium","High"))</f>
        <v>High</v>
      </c>
      <c r="W760">
        <v>3674.99</v>
      </c>
      <c r="X760">
        <f>Table1[[#This Row],[Profit]]/Table1[[#This Row],[Sales]]</f>
        <v>0.30701670843776108</v>
      </c>
      <c r="Y760" t="s">
        <v>30</v>
      </c>
      <c r="Z760" t="s">
        <v>31</v>
      </c>
      <c r="AA760">
        <v>2</v>
      </c>
      <c r="AB760" t="s">
        <v>32</v>
      </c>
    </row>
    <row r="761" spans="1:28" x14ac:dyDescent="0.35">
      <c r="A761" t="s">
        <v>1806</v>
      </c>
      <c r="B761" s="1">
        <v>46104</v>
      </c>
      <c r="C761" s="1" t="str">
        <f>TEXT(Table1[[#This Row],[Order_Date]],"yyyy")</f>
        <v>2026</v>
      </c>
      <c r="D761" s="3">
        <f>MONTH(Table1[[#This Row],[Order_Date]])</f>
        <v>3</v>
      </c>
      <c r="E761" t="str">
        <f>TEXT(Table1[[#This Row],[Order_Date]],"mmm")</f>
        <v>Mar</v>
      </c>
      <c r="F761" s="1">
        <v>46106</v>
      </c>
      <c r="G761">
        <f>(Table1[[#This Row],[Ship_Date]]-Table1[[#This Row],[Order_Date]])</f>
        <v>2</v>
      </c>
      <c r="H761" t="s">
        <v>1807</v>
      </c>
      <c r="I761" t="s">
        <v>1808</v>
      </c>
      <c r="J761" t="s">
        <v>52</v>
      </c>
      <c r="K761">
        <v>65</v>
      </c>
      <c r="L761" t="str">
        <f>IF(Table1[[#This Row],[Age]]&lt;=20,"Teen",IF(Table1[[#This Row],[Age]]&gt;=21 &amp; Table1[[#This Row],[Age]]&lt;=50,"Adult","Senior"))</f>
        <v>Senior</v>
      </c>
      <c r="M761" t="s">
        <v>91</v>
      </c>
      <c r="N761" t="s">
        <v>92</v>
      </c>
      <c r="O761" t="s">
        <v>55</v>
      </c>
      <c r="P761" t="s">
        <v>47</v>
      </c>
      <c r="Q761" t="s">
        <v>69</v>
      </c>
      <c r="R761">
        <v>2</v>
      </c>
      <c r="S761">
        <v>800</v>
      </c>
      <c r="T761">
        <v>20</v>
      </c>
      <c r="U761">
        <v>1280</v>
      </c>
      <c r="V761" t="str">
        <f>IF(Table1[[#This Row],[Sales]]&lt;=10000,"Low",IF(Table1[[#This Row],[Sales]]&gt;=10000 &amp; Table1[[#This Row],[Sales]]&lt;=25000,"Medium","High"))</f>
        <v>Low</v>
      </c>
      <c r="W761">
        <v>549.67999999999995</v>
      </c>
      <c r="X761">
        <f>Table1[[#This Row],[Profit]]/Table1[[#This Row],[Sales]]</f>
        <v>0.42943749999999997</v>
      </c>
      <c r="Y761" t="s">
        <v>30</v>
      </c>
      <c r="Z761" t="s">
        <v>59</v>
      </c>
      <c r="AA761">
        <v>3</v>
      </c>
      <c r="AB761" t="s">
        <v>42</v>
      </c>
    </row>
    <row r="762" spans="1:28" x14ac:dyDescent="0.35">
      <c r="A762" t="s">
        <v>1867</v>
      </c>
      <c r="B762" s="1">
        <v>46092</v>
      </c>
      <c r="C762" s="1" t="str">
        <f>TEXT(Table1[[#This Row],[Order_Date]],"yyyy")</f>
        <v>2026</v>
      </c>
      <c r="D762" s="3">
        <f>MONTH(Table1[[#This Row],[Order_Date]])</f>
        <v>3</v>
      </c>
      <c r="E762" t="str">
        <f>TEXT(Table1[[#This Row],[Order_Date]],"mmm")</f>
        <v>Mar</v>
      </c>
      <c r="F762" s="1">
        <v>46094</v>
      </c>
      <c r="G762">
        <f>(Table1[[#This Row],[Ship_Date]]-Table1[[#This Row],[Order_Date]])</f>
        <v>2</v>
      </c>
      <c r="H762" t="s">
        <v>1868</v>
      </c>
      <c r="I762" t="s">
        <v>1869</v>
      </c>
      <c r="J762" t="s">
        <v>52</v>
      </c>
      <c r="K762">
        <v>49</v>
      </c>
      <c r="L762" t="str">
        <f>IF(Table1[[#This Row],[Age]]&lt;=20,"Teen",IF(Table1[[#This Row],[Age]]&gt;=21 &amp; Table1[[#This Row],[Age]]&lt;=50,"Adult","Senior"))</f>
        <v>Senior</v>
      </c>
      <c r="M762" t="s">
        <v>79</v>
      </c>
      <c r="N762" t="s">
        <v>80</v>
      </c>
      <c r="O762" t="s">
        <v>38</v>
      </c>
      <c r="P762" t="s">
        <v>74</v>
      </c>
      <c r="Q762" t="s">
        <v>109</v>
      </c>
      <c r="R762">
        <v>4</v>
      </c>
      <c r="S762">
        <v>40000</v>
      </c>
      <c r="T762">
        <v>5</v>
      </c>
      <c r="U762">
        <v>152000</v>
      </c>
      <c r="V762" t="str">
        <f>IF(Table1[[#This Row],[Sales]]&lt;=10000,"Low",IF(Table1[[#This Row],[Sales]]&gt;=10000 &amp; Table1[[#This Row],[Sales]]&lt;=25000,"Medium","High"))</f>
        <v>High</v>
      </c>
      <c r="W762">
        <v>52714.97</v>
      </c>
      <c r="X762">
        <f>Table1[[#This Row],[Profit]]/Table1[[#This Row],[Sales]]</f>
        <v>0.34680901315789475</v>
      </c>
      <c r="Y762" t="s">
        <v>93</v>
      </c>
      <c r="Z762" t="s">
        <v>31</v>
      </c>
      <c r="AA762">
        <v>4</v>
      </c>
      <c r="AB762" t="s">
        <v>32</v>
      </c>
    </row>
    <row r="763" spans="1:28" x14ac:dyDescent="0.35">
      <c r="A763" t="s">
        <v>1870</v>
      </c>
      <c r="B763" s="1">
        <v>46091</v>
      </c>
      <c r="C763" s="1" t="str">
        <f>TEXT(Table1[[#This Row],[Order_Date]],"yyyy")</f>
        <v>2026</v>
      </c>
      <c r="D763" s="3">
        <f>MONTH(Table1[[#This Row],[Order_Date]])</f>
        <v>3</v>
      </c>
      <c r="E763" t="str">
        <f>TEXT(Table1[[#This Row],[Order_Date]],"mmm")</f>
        <v>Mar</v>
      </c>
      <c r="F763" s="1">
        <v>46097</v>
      </c>
      <c r="G763">
        <f>(Table1[[#This Row],[Ship_Date]]-Table1[[#This Row],[Order_Date]])</f>
        <v>6</v>
      </c>
      <c r="H763" t="s">
        <v>1871</v>
      </c>
      <c r="I763" t="s">
        <v>1872</v>
      </c>
      <c r="J763" t="s">
        <v>52</v>
      </c>
      <c r="K763">
        <v>49</v>
      </c>
      <c r="L763" t="str">
        <f>IF(Table1[[#This Row],[Age]]&lt;=20,"Teen",IF(Table1[[#This Row],[Age]]&gt;=21 &amp; Table1[[#This Row],[Age]]&lt;=50,"Adult","Senior"))</f>
        <v>Senior</v>
      </c>
      <c r="M763" t="s">
        <v>53</v>
      </c>
      <c r="N763" t="s">
        <v>54</v>
      </c>
      <c r="O763" t="s">
        <v>55</v>
      </c>
      <c r="P763" t="s">
        <v>39</v>
      </c>
      <c r="Q763" t="s">
        <v>118</v>
      </c>
      <c r="R763">
        <v>5</v>
      </c>
      <c r="S763">
        <v>4000</v>
      </c>
      <c r="T763">
        <v>0</v>
      </c>
      <c r="U763">
        <v>20000</v>
      </c>
      <c r="V763" t="str">
        <f>IF(Table1[[#This Row],[Sales]]&lt;=10000,"Low",IF(Table1[[#This Row],[Sales]]&gt;=10000 &amp; Table1[[#This Row],[Sales]]&lt;=25000,"Medium","High"))</f>
        <v>High</v>
      </c>
      <c r="W763">
        <v>5587.52</v>
      </c>
      <c r="X763">
        <f>Table1[[#This Row],[Profit]]/Table1[[#This Row],[Sales]]</f>
        <v>0.27937600000000001</v>
      </c>
      <c r="Y763" t="s">
        <v>58</v>
      </c>
      <c r="Z763" t="s">
        <v>41</v>
      </c>
      <c r="AA763">
        <v>4</v>
      </c>
      <c r="AB763" t="s">
        <v>42</v>
      </c>
    </row>
    <row r="764" spans="1:28" x14ac:dyDescent="0.35">
      <c r="A764" t="s">
        <v>1873</v>
      </c>
      <c r="B764" s="1">
        <v>45740</v>
      </c>
      <c r="C764" s="1" t="str">
        <f>TEXT(Table1[[#This Row],[Order_Date]],"yyyy")</f>
        <v>2025</v>
      </c>
      <c r="D764" s="3">
        <f>MONTH(Table1[[#This Row],[Order_Date]])</f>
        <v>3</v>
      </c>
      <c r="E764" t="str">
        <f>TEXT(Table1[[#This Row],[Order_Date]],"mmm")</f>
        <v>Mar</v>
      </c>
      <c r="F764" s="1">
        <v>45746</v>
      </c>
      <c r="G764">
        <f>(Table1[[#This Row],[Ship_Date]]-Table1[[#This Row],[Order_Date]])</f>
        <v>6</v>
      </c>
      <c r="H764" t="s">
        <v>1874</v>
      </c>
      <c r="I764" t="s">
        <v>1875</v>
      </c>
      <c r="J764" t="s">
        <v>24</v>
      </c>
      <c r="K764">
        <v>63</v>
      </c>
      <c r="L764" t="str">
        <f>IF(Table1[[#This Row],[Age]]&lt;=20,"Teen",IF(Table1[[#This Row],[Age]]&gt;=21 &amp; Table1[[#This Row],[Age]]&lt;=50,"Adult","Senior"))</f>
        <v>Senior</v>
      </c>
      <c r="M764" t="s">
        <v>116</v>
      </c>
      <c r="N764" t="s">
        <v>117</v>
      </c>
      <c r="O764" t="s">
        <v>86</v>
      </c>
      <c r="P764" t="s">
        <v>39</v>
      </c>
      <c r="Q764" t="s">
        <v>40</v>
      </c>
      <c r="R764">
        <v>7</v>
      </c>
      <c r="S764">
        <v>2500</v>
      </c>
      <c r="T764">
        <v>20</v>
      </c>
      <c r="U764">
        <v>14000</v>
      </c>
      <c r="V764" t="str">
        <f>IF(Table1[[#This Row],[Sales]]&lt;=10000,"Low",IF(Table1[[#This Row],[Sales]]&gt;=10000 &amp; Table1[[#This Row],[Sales]]&lt;=25000,"Medium","High"))</f>
        <v>High</v>
      </c>
      <c r="W764">
        <v>4752.33</v>
      </c>
      <c r="X764">
        <f>Table1[[#This Row],[Profit]]/Table1[[#This Row],[Sales]]</f>
        <v>0.33945214285714287</v>
      </c>
      <c r="Y764" t="s">
        <v>58</v>
      </c>
      <c r="Z764" t="s">
        <v>59</v>
      </c>
      <c r="AA764">
        <v>1</v>
      </c>
      <c r="AB764" t="s">
        <v>42</v>
      </c>
    </row>
    <row r="765" spans="1:28" x14ac:dyDescent="0.35">
      <c r="A765" t="s">
        <v>1908</v>
      </c>
      <c r="B765" s="1">
        <v>45728</v>
      </c>
      <c r="C765" s="1" t="str">
        <f>TEXT(Table1[[#This Row],[Order_Date]],"yyyy")</f>
        <v>2025</v>
      </c>
      <c r="D765" s="3">
        <f>MONTH(Table1[[#This Row],[Order_Date]])</f>
        <v>3</v>
      </c>
      <c r="E765" t="str">
        <f>TEXT(Table1[[#This Row],[Order_Date]],"mmm")</f>
        <v>Mar</v>
      </c>
      <c r="F765" s="1">
        <v>45734</v>
      </c>
      <c r="G765">
        <f>(Table1[[#This Row],[Ship_Date]]-Table1[[#This Row],[Order_Date]])</f>
        <v>6</v>
      </c>
      <c r="H765" t="s">
        <v>1909</v>
      </c>
      <c r="I765" t="s">
        <v>1910</v>
      </c>
      <c r="J765" t="s">
        <v>24</v>
      </c>
      <c r="K765">
        <v>58</v>
      </c>
      <c r="L765" t="str">
        <f>IF(Table1[[#This Row],[Age]]&lt;=20,"Teen",IF(Table1[[#This Row],[Age]]&gt;=21 &amp; Table1[[#This Row],[Age]]&lt;=50,"Adult","Senior"))</f>
        <v>Senior</v>
      </c>
      <c r="M765" t="s">
        <v>53</v>
      </c>
      <c r="N765" t="s">
        <v>54</v>
      </c>
      <c r="O765" t="s">
        <v>55</v>
      </c>
      <c r="P765" t="s">
        <v>39</v>
      </c>
      <c r="Q765" t="s">
        <v>151</v>
      </c>
      <c r="R765">
        <v>7</v>
      </c>
      <c r="S765">
        <v>900</v>
      </c>
      <c r="T765">
        <v>15</v>
      </c>
      <c r="U765">
        <v>5355</v>
      </c>
      <c r="V765" t="str">
        <f>IF(Table1[[#This Row],[Sales]]&lt;=10000,"Low",IF(Table1[[#This Row],[Sales]]&gt;=10000 &amp; Table1[[#This Row],[Sales]]&lt;=25000,"Medium","High"))</f>
        <v>Low</v>
      </c>
      <c r="W765">
        <v>749.57</v>
      </c>
      <c r="X765">
        <f>Table1[[#This Row],[Profit]]/Table1[[#This Row],[Sales]]</f>
        <v>0.13997572362278246</v>
      </c>
      <c r="Y765" t="s">
        <v>58</v>
      </c>
      <c r="Z765" t="s">
        <v>41</v>
      </c>
      <c r="AA765">
        <v>5</v>
      </c>
      <c r="AB765" t="s">
        <v>42</v>
      </c>
    </row>
    <row r="766" spans="1:28" x14ac:dyDescent="0.35">
      <c r="A766" t="s">
        <v>2000</v>
      </c>
      <c r="B766" s="1">
        <v>45742</v>
      </c>
      <c r="C766" s="1" t="str">
        <f>TEXT(Table1[[#This Row],[Order_Date]],"yyyy")</f>
        <v>2025</v>
      </c>
      <c r="D766" s="3">
        <f>MONTH(Table1[[#This Row],[Order_Date]])</f>
        <v>3</v>
      </c>
      <c r="E766" t="str">
        <f>TEXT(Table1[[#This Row],[Order_Date]],"mmm")</f>
        <v>Mar</v>
      </c>
      <c r="F766" s="1">
        <v>45747</v>
      </c>
      <c r="G766">
        <f>(Table1[[#This Row],[Ship_Date]]-Table1[[#This Row],[Order_Date]])</f>
        <v>5</v>
      </c>
      <c r="H766" t="s">
        <v>2001</v>
      </c>
      <c r="I766" t="s">
        <v>2002</v>
      </c>
      <c r="J766" t="s">
        <v>24</v>
      </c>
      <c r="K766">
        <v>55</v>
      </c>
      <c r="L766" t="str">
        <f>IF(Table1[[#This Row],[Age]]&lt;=20,"Teen",IF(Table1[[#This Row],[Age]]&gt;=21 &amp; Table1[[#This Row],[Age]]&lt;=50,"Adult","Senior"))</f>
        <v>Senior</v>
      </c>
      <c r="M766" t="s">
        <v>84</v>
      </c>
      <c r="N766" t="s">
        <v>85</v>
      </c>
      <c r="O766" t="s">
        <v>86</v>
      </c>
      <c r="P766" t="s">
        <v>74</v>
      </c>
      <c r="Q766" t="s">
        <v>196</v>
      </c>
      <c r="R766">
        <v>5</v>
      </c>
      <c r="S766">
        <v>25000</v>
      </c>
      <c r="T766">
        <v>20</v>
      </c>
      <c r="U766">
        <v>100000</v>
      </c>
      <c r="V766" t="str">
        <f>IF(Table1[[#This Row],[Sales]]&lt;=10000,"Low",IF(Table1[[#This Row],[Sales]]&gt;=10000 &amp; Table1[[#This Row],[Sales]]&lt;=25000,"Medium","High"))</f>
        <v>High</v>
      </c>
      <c r="W766">
        <v>15058.24</v>
      </c>
      <c r="X766">
        <f>Table1[[#This Row],[Profit]]/Table1[[#This Row],[Sales]]</f>
        <v>0.15058240000000001</v>
      </c>
      <c r="Y766" t="s">
        <v>30</v>
      </c>
      <c r="Z766" t="s">
        <v>31</v>
      </c>
      <c r="AA766">
        <v>5</v>
      </c>
      <c r="AB766" t="s">
        <v>42</v>
      </c>
    </row>
    <row r="767" spans="1:28" x14ac:dyDescent="0.35">
      <c r="A767" t="s">
        <v>2015</v>
      </c>
      <c r="B767" s="1">
        <v>46097</v>
      </c>
      <c r="C767" s="1" t="str">
        <f>TEXT(Table1[[#This Row],[Order_Date]],"yyyy")</f>
        <v>2026</v>
      </c>
      <c r="D767" s="3">
        <f>MONTH(Table1[[#This Row],[Order_Date]])</f>
        <v>3</v>
      </c>
      <c r="E767" t="str">
        <f>TEXT(Table1[[#This Row],[Order_Date]],"mmm")</f>
        <v>Mar</v>
      </c>
      <c r="F767" s="1">
        <v>46104</v>
      </c>
      <c r="G767">
        <f>(Table1[[#This Row],[Ship_Date]]-Table1[[#This Row],[Order_Date]])</f>
        <v>7</v>
      </c>
      <c r="H767" t="s">
        <v>2016</v>
      </c>
      <c r="I767" t="s">
        <v>2017</v>
      </c>
      <c r="J767" t="s">
        <v>52</v>
      </c>
      <c r="K767">
        <v>33</v>
      </c>
      <c r="L767" t="str">
        <f>IF(Table1[[#This Row],[Age]]&lt;=20,"Teen",IF(Table1[[#This Row],[Age]]&gt;=21 &amp; Table1[[#This Row],[Age]]&lt;=50,"Adult","Senior"))</f>
        <v>Senior</v>
      </c>
      <c r="M767" t="s">
        <v>107</v>
      </c>
      <c r="N767" t="s">
        <v>108</v>
      </c>
      <c r="O767" t="s">
        <v>86</v>
      </c>
      <c r="P767" t="s">
        <v>56</v>
      </c>
      <c r="Q767" t="s">
        <v>97</v>
      </c>
      <c r="R767">
        <v>6</v>
      </c>
      <c r="S767">
        <v>1500</v>
      </c>
      <c r="T767">
        <v>0</v>
      </c>
      <c r="U767">
        <v>9000</v>
      </c>
      <c r="V767" t="str">
        <f>IF(Table1[[#This Row],[Sales]]&lt;=10000,"Low",IF(Table1[[#This Row],[Sales]]&gt;=10000 &amp; Table1[[#This Row],[Sales]]&lt;=25000,"Medium","High"))</f>
        <v>Low</v>
      </c>
      <c r="W767">
        <v>1461.85</v>
      </c>
      <c r="X767">
        <f>Table1[[#This Row],[Profit]]/Table1[[#This Row],[Sales]]</f>
        <v>0.16242777777777775</v>
      </c>
      <c r="Y767" t="s">
        <v>93</v>
      </c>
      <c r="Z767" t="s">
        <v>41</v>
      </c>
      <c r="AA767">
        <v>5</v>
      </c>
      <c r="AB767" t="s">
        <v>42</v>
      </c>
    </row>
    <row r="768" spans="1:28" x14ac:dyDescent="0.35">
      <c r="A768" t="s">
        <v>2036</v>
      </c>
      <c r="B768" s="1">
        <v>46108</v>
      </c>
      <c r="C768" s="1" t="str">
        <f>TEXT(Table1[[#This Row],[Order_Date]],"yyyy")</f>
        <v>2026</v>
      </c>
      <c r="D768" s="3">
        <f>MONTH(Table1[[#This Row],[Order_Date]])</f>
        <v>3</v>
      </c>
      <c r="E768" t="str">
        <f>TEXT(Table1[[#This Row],[Order_Date]],"mmm")</f>
        <v>Mar</v>
      </c>
      <c r="F768" s="1">
        <v>46113</v>
      </c>
      <c r="G768">
        <f>(Table1[[#This Row],[Ship_Date]]-Table1[[#This Row],[Order_Date]])</f>
        <v>5</v>
      </c>
      <c r="H768" t="s">
        <v>2037</v>
      </c>
      <c r="I768" t="s">
        <v>2038</v>
      </c>
      <c r="J768" t="s">
        <v>24</v>
      </c>
      <c r="K768">
        <v>33</v>
      </c>
      <c r="L768" t="str">
        <f>IF(Table1[[#This Row],[Age]]&lt;=20,"Teen",IF(Table1[[#This Row],[Age]]&gt;=21 &amp; Table1[[#This Row],[Age]]&lt;=50,"Adult","Senior"))</f>
        <v>Senior</v>
      </c>
      <c r="M768" t="s">
        <v>36</v>
      </c>
      <c r="N768" t="s">
        <v>37</v>
      </c>
      <c r="O768" t="s">
        <v>38</v>
      </c>
      <c r="P768" t="s">
        <v>39</v>
      </c>
      <c r="Q768" t="s">
        <v>40</v>
      </c>
      <c r="R768">
        <v>7</v>
      </c>
      <c r="S768">
        <v>2500</v>
      </c>
      <c r="T768">
        <v>10</v>
      </c>
      <c r="U768">
        <v>15750</v>
      </c>
      <c r="V768" t="str">
        <f>IF(Table1[[#This Row],[Sales]]&lt;=10000,"Low",IF(Table1[[#This Row],[Sales]]&gt;=10000 &amp; Table1[[#This Row],[Sales]]&lt;=25000,"Medium","High"))</f>
        <v>High</v>
      </c>
      <c r="W768">
        <v>6010.32</v>
      </c>
      <c r="X768">
        <f>Table1[[#This Row],[Profit]]/Table1[[#This Row],[Sales]]</f>
        <v>0.38160761904761903</v>
      </c>
      <c r="Y768" t="s">
        <v>93</v>
      </c>
      <c r="Z768" t="s">
        <v>31</v>
      </c>
      <c r="AA768">
        <v>2</v>
      </c>
      <c r="AB768" t="s">
        <v>42</v>
      </c>
    </row>
    <row r="769" spans="1:28" x14ac:dyDescent="0.35">
      <c r="A769" t="s">
        <v>2152</v>
      </c>
      <c r="B769" s="1">
        <v>45728</v>
      </c>
      <c r="C769" s="1" t="str">
        <f>TEXT(Table1[[#This Row],[Order_Date]],"yyyy")</f>
        <v>2025</v>
      </c>
      <c r="D769" s="3">
        <f>MONTH(Table1[[#This Row],[Order_Date]])</f>
        <v>3</v>
      </c>
      <c r="E769" t="str">
        <f>TEXT(Table1[[#This Row],[Order_Date]],"mmm")</f>
        <v>Mar</v>
      </c>
      <c r="F769" s="1">
        <v>45729</v>
      </c>
      <c r="G769">
        <f>(Table1[[#This Row],[Ship_Date]]-Table1[[#This Row],[Order_Date]])</f>
        <v>1</v>
      </c>
      <c r="H769" t="s">
        <v>2153</v>
      </c>
      <c r="I769" t="s">
        <v>2154</v>
      </c>
      <c r="J769" t="s">
        <v>24</v>
      </c>
      <c r="K769">
        <v>56</v>
      </c>
      <c r="L769" t="str">
        <f>IF(Table1[[#This Row],[Age]]&lt;=20,"Teen",IF(Table1[[#This Row],[Age]]&gt;=21 &amp; Table1[[#This Row],[Age]]&lt;=50,"Adult","Senior"))</f>
        <v>Senior</v>
      </c>
      <c r="M769" t="s">
        <v>91</v>
      </c>
      <c r="N769" t="s">
        <v>92</v>
      </c>
      <c r="O769" t="s">
        <v>55</v>
      </c>
      <c r="P769" t="s">
        <v>56</v>
      </c>
      <c r="Q769" t="s">
        <v>212</v>
      </c>
      <c r="R769">
        <v>4</v>
      </c>
      <c r="S769">
        <v>300</v>
      </c>
      <c r="T769">
        <v>20</v>
      </c>
      <c r="U769">
        <v>960</v>
      </c>
      <c r="V769" t="str">
        <f>IF(Table1[[#This Row],[Sales]]&lt;=10000,"Low",IF(Table1[[#This Row],[Sales]]&gt;=10000 &amp; Table1[[#This Row],[Sales]]&lt;=25000,"Medium","High"))</f>
        <v>Low</v>
      </c>
      <c r="W769">
        <v>234.61</v>
      </c>
      <c r="X769">
        <f>Table1[[#This Row],[Profit]]/Table1[[#This Row],[Sales]]</f>
        <v>0.24438541666666669</v>
      </c>
      <c r="Y769" t="s">
        <v>58</v>
      </c>
      <c r="Z769" t="s">
        <v>31</v>
      </c>
      <c r="AA769">
        <v>1</v>
      </c>
      <c r="AB769" t="s">
        <v>42</v>
      </c>
    </row>
    <row r="770" spans="1:28" x14ac:dyDescent="0.35">
      <c r="A770" t="s">
        <v>2196</v>
      </c>
      <c r="B770" s="1">
        <v>45746</v>
      </c>
      <c r="C770" s="1" t="str">
        <f>TEXT(Table1[[#This Row],[Order_Date]],"yyyy")</f>
        <v>2025</v>
      </c>
      <c r="D770" s="3">
        <f>MONTH(Table1[[#This Row],[Order_Date]])</f>
        <v>3</v>
      </c>
      <c r="E770" t="str">
        <f>TEXT(Table1[[#This Row],[Order_Date]],"mmm")</f>
        <v>Mar</v>
      </c>
      <c r="F770" s="1">
        <v>45748</v>
      </c>
      <c r="G770">
        <f>(Table1[[#This Row],[Ship_Date]]-Table1[[#This Row],[Order_Date]])</f>
        <v>2</v>
      </c>
      <c r="H770" t="s">
        <v>2197</v>
      </c>
      <c r="I770" t="s">
        <v>2198</v>
      </c>
      <c r="J770" t="s">
        <v>52</v>
      </c>
      <c r="K770">
        <v>18</v>
      </c>
      <c r="L770" t="str">
        <f>IF(Table1[[#This Row],[Age]]&lt;=20,"Teen",IF(Table1[[#This Row],[Age]]&gt;=21 &amp; Table1[[#This Row],[Age]]&lt;=50,"Adult","Senior"))</f>
        <v>Teen</v>
      </c>
      <c r="M770" t="s">
        <v>84</v>
      </c>
      <c r="N770" t="s">
        <v>85</v>
      </c>
      <c r="O770" t="s">
        <v>86</v>
      </c>
      <c r="P770" t="s">
        <v>56</v>
      </c>
      <c r="Q770" t="s">
        <v>168</v>
      </c>
      <c r="R770">
        <v>2</v>
      </c>
      <c r="S770">
        <v>1200</v>
      </c>
      <c r="T770">
        <v>0</v>
      </c>
      <c r="U770">
        <v>2400</v>
      </c>
      <c r="V770" t="str">
        <f>IF(Table1[[#This Row],[Sales]]&lt;=10000,"Low",IF(Table1[[#This Row],[Sales]]&gt;=10000 &amp; Table1[[#This Row],[Sales]]&lt;=25000,"Medium","High"))</f>
        <v>Low</v>
      </c>
      <c r="W770">
        <v>430.06</v>
      </c>
      <c r="X770">
        <f>Table1[[#This Row],[Profit]]/Table1[[#This Row],[Sales]]</f>
        <v>0.17919166666666667</v>
      </c>
      <c r="Y770" t="s">
        <v>58</v>
      </c>
      <c r="Z770" t="s">
        <v>59</v>
      </c>
      <c r="AA770">
        <v>4</v>
      </c>
      <c r="AB770" t="s">
        <v>42</v>
      </c>
    </row>
    <row r="771" spans="1:28" x14ac:dyDescent="0.35">
      <c r="A771" t="s">
        <v>2211</v>
      </c>
      <c r="B771" s="1">
        <v>45725</v>
      </c>
      <c r="C771" s="1" t="str">
        <f>TEXT(Table1[[#This Row],[Order_Date]],"yyyy")</f>
        <v>2025</v>
      </c>
      <c r="D771" s="3">
        <f>MONTH(Table1[[#This Row],[Order_Date]])</f>
        <v>3</v>
      </c>
      <c r="E771" t="str">
        <f>TEXT(Table1[[#This Row],[Order_Date]],"mmm")</f>
        <v>Mar</v>
      </c>
      <c r="F771" s="1">
        <v>45728</v>
      </c>
      <c r="G771">
        <f>(Table1[[#This Row],[Ship_Date]]-Table1[[#This Row],[Order_Date]])</f>
        <v>3</v>
      </c>
      <c r="H771" t="s">
        <v>2212</v>
      </c>
      <c r="I771" t="s">
        <v>2213</v>
      </c>
      <c r="J771" t="s">
        <v>24</v>
      </c>
      <c r="K771">
        <v>41</v>
      </c>
      <c r="L771" t="str">
        <f>IF(Table1[[#This Row],[Age]]&lt;=20,"Teen",IF(Table1[[#This Row],[Age]]&gt;=21 &amp; Table1[[#This Row],[Age]]&lt;=50,"Adult","Senior"))</f>
        <v>Senior</v>
      </c>
      <c r="M771" t="s">
        <v>63</v>
      </c>
      <c r="N771" t="s">
        <v>64</v>
      </c>
      <c r="O771" t="s">
        <v>55</v>
      </c>
      <c r="P771" t="s">
        <v>56</v>
      </c>
      <c r="Q771" t="s">
        <v>212</v>
      </c>
      <c r="R771">
        <v>1</v>
      </c>
      <c r="S771">
        <v>300</v>
      </c>
      <c r="T771">
        <v>10</v>
      </c>
      <c r="U771">
        <v>270</v>
      </c>
      <c r="V771" t="str">
        <f>IF(Table1[[#This Row],[Sales]]&lt;=10000,"Low",IF(Table1[[#This Row],[Sales]]&gt;=10000 &amp; Table1[[#This Row],[Sales]]&lt;=25000,"Medium","High"))</f>
        <v>Low</v>
      </c>
      <c r="W771">
        <v>38.99</v>
      </c>
      <c r="X771">
        <f>Table1[[#This Row],[Profit]]/Table1[[#This Row],[Sales]]</f>
        <v>0.1444074074074074</v>
      </c>
      <c r="Y771" t="s">
        <v>58</v>
      </c>
      <c r="Z771" t="s">
        <v>59</v>
      </c>
      <c r="AA771">
        <v>1</v>
      </c>
      <c r="AB771" t="s">
        <v>32</v>
      </c>
    </row>
    <row r="772" spans="1:28" x14ac:dyDescent="0.35">
      <c r="A772" t="s">
        <v>2220</v>
      </c>
      <c r="B772" s="1">
        <v>46091</v>
      </c>
      <c r="C772" s="1" t="str">
        <f>TEXT(Table1[[#This Row],[Order_Date]],"yyyy")</f>
        <v>2026</v>
      </c>
      <c r="D772" s="3">
        <f>MONTH(Table1[[#This Row],[Order_Date]])</f>
        <v>3</v>
      </c>
      <c r="E772" t="str">
        <f>TEXT(Table1[[#This Row],[Order_Date]],"mmm")</f>
        <v>Mar</v>
      </c>
      <c r="F772" s="1">
        <v>46095</v>
      </c>
      <c r="G772">
        <f>(Table1[[#This Row],[Ship_Date]]-Table1[[#This Row],[Order_Date]])</f>
        <v>4</v>
      </c>
      <c r="H772" t="s">
        <v>2221</v>
      </c>
      <c r="I772" t="s">
        <v>2222</v>
      </c>
      <c r="J772" t="s">
        <v>24</v>
      </c>
      <c r="K772">
        <v>64</v>
      </c>
      <c r="L772" t="str">
        <f>IF(Table1[[#This Row],[Age]]&lt;=20,"Teen",IF(Table1[[#This Row],[Age]]&gt;=21 &amp; Table1[[#This Row],[Age]]&lt;=50,"Adult","Senior"))</f>
        <v>Senior</v>
      </c>
      <c r="M772" t="s">
        <v>46</v>
      </c>
      <c r="N772" t="s">
        <v>46</v>
      </c>
      <c r="O772" t="s">
        <v>38</v>
      </c>
      <c r="P772" t="s">
        <v>47</v>
      </c>
      <c r="Q772" t="s">
        <v>175</v>
      </c>
      <c r="R772">
        <v>4</v>
      </c>
      <c r="S772">
        <v>1200</v>
      </c>
      <c r="T772">
        <v>25</v>
      </c>
      <c r="U772">
        <v>3600</v>
      </c>
      <c r="V772" t="str">
        <f>IF(Table1[[#This Row],[Sales]]&lt;=10000,"Low",IF(Table1[[#This Row],[Sales]]&gt;=10000 &amp; Table1[[#This Row],[Sales]]&lt;=25000,"Medium","High"))</f>
        <v>Low</v>
      </c>
      <c r="W772">
        <v>1439.62</v>
      </c>
      <c r="X772">
        <f>Table1[[#This Row],[Profit]]/Table1[[#This Row],[Sales]]</f>
        <v>0.39989444444444444</v>
      </c>
      <c r="Y772" t="s">
        <v>58</v>
      </c>
      <c r="Z772" t="s">
        <v>41</v>
      </c>
      <c r="AA772">
        <v>5</v>
      </c>
      <c r="AB772" t="s">
        <v>42</v>
      </c>
    </row>
    <row r="773" spans="1:28" x14ac:dyDescent="0.35">
      <c r="A773" t="s">
        <v>2300</v>
      </c>
      <c r="B773" s="1">
        <v>46107</v>
      </c>
      <c r="C773" s="1" t="str">
        <f>TEXT(Table1[[#This Row],[Order_Date]],"yyyy")</f>
        <v>2026</v>
      </c>
      <c r="D773" s="3">
        <f>MONTH(Table1[[#This Row],[Order_Date]])</f>
        <v>3</v>
      </c>
      <c r="E773" t="str">
        <f>TEXT(Table1[[#This Row],[Order_Date]],"mmm")</f>
        <v>Mar</v>
      </c>
      <c r="F773" s="1">
        <v>46112</v>
      </c>
      <c r="G773">
        <f>(Table1[[#This Row],[Ship_Date]]-Table1[[#This Row],[Order_Date]])</f>
        <v>5</v>
      </c>
      <c r="H773" t="s">
        <v>2301</v>
      </c>
      <c r="I773" t="s">
        <v>2302</v>
      </c>
      <c r="J773" t="s">
        <v>24</v>
      </c>
      <c r="K773">
        <v>64</v>
      </c>
      <c r="L773" t="str">
        <f>IF(Table1[[#This Row],[Age]]&lt;=20,"Teen",IF(Table1[[#This Row],[Age]]&gt;=21 &amp; Table1[[#This Row],[Age]]&lt;=50,"Adult","Senior"))</f>
        <v>Senior</v>
      </c>
      <c r="M773" t="s">
        <v>63</v>
      </c>
      <c r="N773" t="s">
        <v>64</v>
      </c>
      <c r="O773" t="s">
        <v>55</v>
      </c>
      <c r="P773" t="s">
        <v>47</v>
      </c>
      <c r="Q773" t="s">
        <v>164</v>
      </c>
      <c r="R773">
        <v>7</v>
      </c>
      <c r="S773">
        <v>1800</v>
      </c>
      <c r="T773">
        <v>25</v>
      </c>
      <c r="U773">
        <v>9450</v>
      </c>
      <c r="V773" t="str">
        <f>IF(Table1[[#This Row],[Sales]]&lt;=10000,"Low",IF(Table1[[#This Row],[Sales]]&gt;=10000 &amp; Table1[[#This Row],[Sales]]&lt;=25000,"Medium","High"))</f>
        <v>Low</v>
      </c>
      <c r="W773">
        <v>2738.37</v>
      </c>
      <c r="X773">
        <f>Table1[[#This Row],[Profit]]/Table1[[#This Row],[Sales]]</f>
        <v>0.28977460317460318</v>
      </c>
      <c r="Y773" t="s">
        <v>30</v>
      </c>
      <c r="Z773" t="s">
        <v>41</v>
      </c>
      <c r="AA773">
        <v>4</v>
      </c>
      <c r="AB773" t="s">
        <v>42</v>
      </c>
    </row>
    <row r="774" spans="1:28" x14ac:dyDescent="0.35">
      <c r="A774" t="s">
        <v>2342</v>
      </c>
      <c r="B774" s="1">
        <v>45746</v>
      </c>
      <c r="C774" s="1" t="str">
        <f>TEXT(Table1[[#This Row],[Order_Date]],"yyyy")</f>
        <v>2025</v>
      </c>
      <c r="D774" s="3">
        <f>MONTH(Table1[[#This Row],[Order_Date]])</f>
        <v>3</v>
      </c>
      <c r="E774" t="str">
        <f>TEXT(Table1[[#This Row],[Order_Date]],"mmm")</f>
        <v>Mar</v>
      </c>
      <c r="F774" s="1">
        <v>45752</v>
      </c>
      <c r="G774">
        <f>(Table1[[#This Row],[Ship_Date]]-Table1[[#This Row],[Order_Date]])</f>
        <v>6</v>
      </c>
      <c r="H774" t="s">
        <v>2343</v>
      </c>
      <c r="I774" t="s">
        <v>2344</v>
      </c>
      <c r="J774" t="s">
        <v>24</v>
      </c>
      <c r="K774">
        <v>30</v>
      </c>
      <c r="L774" t="str">
        <f>IF(Table1[[#This Row],[Age]]&lt;=20,"Teen",IF(Table1[[#This Row],[Age]]&gt;=21 &amp; Table1[[#This Row],[Age]]&lt;=50,"Adult","Senior"))</f>
        <v>Senior</v>
      </c>
      <c r="M774" t="s">
        <v>91</v>
      </c>
      <c r="N774" t="s">
        <v>92</v>
      </c>
      <c r="O774" t="s">
        <v>55</v>
      </c>
      <c r="P774" t="s">
        <v>28</v>
      </c>
      <c r="Q774" t="s">
        <v>29</v>
      </c>
      <c r="R774">
        <v>2</v>
      </c>
      <c r="S774">
        <v>15000</v>
      </c>
      <c r="T774">
        <v>5</v>
      </c>
      <c r="U774">
        <v>28500</v>
      </c>
      <c r="V774" t="str">
        <f>IF(Table1[[#This Row],[Sales]]&lt;=10000,"Low",IF(Table1[[#This Row],[Sales]]&gt;=10000 &amp; Table1[[#This Row],[Sales]]&lt;=25000,"Medium","High"))</f>
        <v>High</v>
      </c>
      <c r="W774">
        <v>8822.2000000000007</v>
      </c>
      <c r="X774">
        <f>Table1[[#This Row],[Profit]]/Table1[[#This Row],[Sales]]</f>
        <v>0.30955087719298247</v>
      </c>
      <c r="Y774" t="s">
        <v>93</v>
      </c>
      <c r="Z774" t="s">
        <v>59</v>
      </c>
      <c r="AA774">
        <v>3</v>
      </c>
      <c r="AB774" t="s">
        <v>42</v>
      </c>
    </row>
    <row r="775" spans="1:28" x14ac:dyDescent="0.35">
      <c r="A775" t="s">
        <v>2363</v>
      </c>
      <c r="B775" s="1">
        <v>46098</v>
      </c>
      <c r="C775" s="1" t="str">
        <f>TEXT(Table1[[#This Row],[Order_Date]],"yyyy")</f>
        <v>2026</v>
      </c>
      <c r="D775" s="3">
        <f>MONTH(Table1[[#This Row],[Order_Date]])</f>
        <v>3</v>
      </c>
      <c r="E775" t="str">
        <f>TEXT(Table1[[#This Row],[Order_Date]],"mmm")</f>
        <v>Mar</v>
      </c>
      <c r="F775" s="1">
        <v>46100</v>
      </c>
      <c r="G775">
        <f>(Table1[[#This Row],[Ship_Date]]-Table1[[#This Row],[Order_Date]])</f>
        <v>2</v>
      </c>
      <c r="H775" t="s">
        <v>2364</v>
      </c>
      <c r="I775" t="s">
        <v>2365</v>
      </c>
      <c r="J775" t="s">
        <v>52</v>
      </c>
      <c r="K775">
        <v>53</v>
      </c>
      <c r="L775" t="str">
        <f>IF(Table1[[#This Row],[Age]]&lt;=20,"Teen",IF(Table1[[#This Row],[Age]]&gt;=21 &amp; Table1[[#This Row],[Age]]&lt;=50,"Adult","Senior"))</f>
        <v>Senior</v>
      </c>
      <c r="M775" t="s">
        <v>53</v>
      </c>
      <c r="N775" t="s">
        <v>54</v>
      </c>
      <c r="O775" t="s">
        <v>55</v>
      </c>
      <c r="P775" t="s">
        <v>47</v>
      </c>
      <c r="Q775" t="s">
        <v>175</v>
      </c>
      <c r="R775">
        <v>6</v>
      </c>
      <c r="S775">
        <v>1200</v>
      </c>
      <c r="T775">
        <v>10</v>
      </c>
      <c r="U775">
        <v>6480</v>
      </c>
      <c r="V775" t="str">
        <f>IF(Table1[[#This Row],[Sales]]&lt;=10000,"Low",IF(Table1[[#This Row],[Sales]]&gt;=10000 &amp; Table1[[#This Row],[Sales]]&lt;=25000,"Medium","High"))</f>
        <v>Low</v>
      </c>
      <c r="W775">
        <v>1898.84</v>
      </c>
      <c r="X775">
        <f>Table1[[#This Row],[Profit]]/Table1[[#This Row],[Sales]]</f>
        <v>0.29303086419753083</v>
      </c>
      <c r="Y775" t="s">
        <v>93</v>
      </c>
      <c r="Z775" t="s">
        <v>59</v>
      </c>
      <c r="AA775">
        <v>1</v>
      </c>
      <c r="AB775" t="s">
        <v>42</v>
      </c>
    </row>
    <row r="776" spans="1:28" x14ac:dyDescent="0.35">
      <c r="A776" t="s">
        <v>2369</v>
      </c>
      <c r="B776" s="1">
        <v>45733</v>
      </c>
      <c r="C776" s="1" t="str">
        <f>TEXT(Table1[[#This Row],[Order_Date]],"yyyy")</f>
        <v>2025</v>
      </c>
      <c r="D776" s="3">
        <f>MONTH(Table1[[#This Row],[Order_Date]])</f>
        <v>3</v>
      </c>
      <c r="E776" t="str">
        <f>TEXT(Table1[[#This Row],[Order_Date]],"mmm")</f>
        <v>Mar</v>
      </c>
      <c r="F776" s="1">
        <v>45739</v>
      </c>
      <c r="G776">
        <f>(Table1[[#This Row],[Ship_Date]]-Table1[[#This Row],[Order_Date]])</f>
        <v>6</v>
      </c>
      <c r="H776" t="s">
        <v>2370</v>
      </c>
      <c r="I776" t="s">
        <v>2371</v>
      </c>
      <c r="J776" t="s">
        <v>52</v>
      </c>
      <c r="K776">
        <v>61</v>
      </c>
      <c r="L776" t="str">
        <f>IF(Table1[[#This Row],[Age]]&lt;=20,"Teen",IF(Table1[[#This Row],[Age]]&gt;=21 &amp; Table1[[#This Row],[Age]]&lt;=50,"Adult","Senior"))</f>
        <v>Senior</v>
      </c>
      <c r="M776" t="s">
        <v>36</v>
      </c>
      <c r="N776" t="s">
        <v>37</v>
      </c>
      <c r="O776" t="s">
        <v>38</v>
      </c>
      <c r="P776" t="s">
        <v>39</v>
      </c>
      <c r="Q776" t="s">
        <v>40</v>
      </c>
      <c r="R776">
        <v>3</v>
      </c>
      <c r="S776">
        <v>2500</v>
      </c>
      <c r="T776">
        <v>15</v>
      </c>
      <c r="U776">
        <v>6375</v>
      </c>
      <c r="V776" t="str">
        <f>IF(Table1[[#This Row],[Sales]]&lt;=10000,"Low",IF(Table1[[#This Row],[Sales]]&gt;=10000 &amp; Table1[[#This Row],[Sales]]&lt;=25000,"Medium","High"))</f>
        <v>Low</v>
      </c>
      <c r="W776">
        <v>1193.69</v>
      </c>
      <c r="X776">
        <f>Table1[[#This Row],[Profit]]/Table1[[#This Row],[Sales]]</f>
        <v>0.18724549019607845</v>
      </c>
      <c r="Y776" t="s">
        <v>30</v>
      </c>
      <c r="Z776" t="s">
        <v>59</v>
      </c>
      <c r="AA776">
        <v>4</v>
      </c>
      <c r="AB776" t="s">
        <v>42</v>
      </c>
    </row>
    <row r="777" spans="1:28" x14ac:dyDescent="0.35">
      <c r="A777" t="s">
        <v>2377</v>
      </c>
      <c r="B777" s="1">
        <v>46109</v>
      </c>
      <c r="C777" s="1" t="str">
        <f>TEXT(Table1[[#This Row],[Order_Date]],"yyyy")</f>
        <v>2026</v>
      </c>
      <c r="D777" s="3">
        <f>MONTH(Table1[[#This Row],[Order_Date]])</f>
        <v>3</v>
      </c>
      <c r="E777" t="str">
        <f>TEXT(Table1[[#This Row],[Order_Date]],"mmm")</f>
        <v>Mar</v>
      </c>
      <c r="F777" s="1">
        <v>46111</v>
      </c>
      <c r="G777">
        <f>(Table1[[#This Row],[Ship_Date]]-Table1[[#This Row],[Order_Date]])</f>
        <v>2</v>
      </c>
      <c r="H777" t="s">
        <v>2378</v>
      </c>
      <c r="I777" t="s">
        <v>2379</v>
      </c>
      <c r="J777" t="s">
        <v>24</v>
      </c>
      <c r="K777">
        <v>35</v>
      </c>
      <c r="L777" t="str">
        <f>IF(Table1[[#This Row],[Age]]&lt;=20,"Teen",IF(Table1[[#This Row],[Age]]&gt;=21 &amp; Table1[[#This Row],[Age]]&lt;=50,"Adult","Senior"))</f>
        <v>Senior</v>
      </c>
      <c r="M777" t="s">
        <v>116</v>
      </c>
      <c r="N777" t="s">
        <v>117</v>
      </c>
      <c r="O777" t="s">
        <v>86</v>
      </c>
      <c r="P777" t="s">
        <v>28</v>
      </c>
      <c r="Q777" t="s">
        <v>29</v>
      </c>
      <c r="R777">
        <v>2</v>
      </c>
      <c r="S777">
        <v>15000</v>
      </c>
      <c r="T777">
        <v>0</v>
      </c>
      <c r="U777">
        <v>30000</v>
      </c>
      <c r="V777" t="str">
        <f>IF(Table1[[#This Row],[Sales]]&lt;=10000,"Low",IF(Table1[[#This Row],[Sales]]&gt;=10000 &amp; Table1[[#This Row],[Sales]]&lt;=25000,"Medium","High"))</f>
        <v>High</v>
      </c>
      <c r="W777">
        <v>6689.22</v>
      </c>
      <c r="X777">
        <f>Table1[[#This Row],[Profit]]/Table1[[#This Row],[Sales]]</f>
        <v>0.22297400000000001</v>
      </c>
      <c r="Y777" t="s">
        <v>30</v>
      </c>
      <c r="Z777" t="s">
        <v>31</v>
      </c>
      <c r="AA777">
        <v>5</v>
      </c>
      <c r="AB777" t="s">
        <v>42</v>
      </c>
    </row>
    <row r="778" spans="1:28" x14ac:dyDescent="0.35">
      <c r="A778" t="s">
        <v>2455</v>
      </c>
      <c r="B778" s="1">
        <v>46082</v>
      </c>
      <c r="C778" s="1" t="str">
        <f>TEXT(Table1[[#This Row],[Order_Date]],"yyyy")</f>
        <v>2026</v>
      </c>
      <c r="D778" s="3">
        <f>MONTH(Table1[[#This Row],[Order_Date]])</f>
        <v>3</v>
      </c>
      <c r="E778" t="str">
        <f>TEXT(Table1[[#This Row],[Order_Date]],"mmm")</f>
        <v>Mar</v>
      </c>
      <c r="F778" s="1">
        <v>46085</v>
      </c>
      <c r="G778">
        <f>(Table1[[#This Row],[Ship_Date]]-Table1[[#This Row],[Order_Date]])</f>
        <v>3</v>
      </c>
      <c r="H778" t="s">
        <v>2456</v>
      </c>
      <c r="I778" t="s">
        <v>2457</v>
      </c>
      <c r="J778" t="s">
        <v>52</v>
      </c>
      <c r="K778">
        <v>36</v>
      </c>
      <c r="L778" t="str">
        <f>IF(Table1[[#This Row],[Age]]&lt;=20,"Teen",IF(Table1[[#This Row],[Age]]&gt;=21 &amp; Table1[[#This Row],[Age]]&lt;=50,"Adult","Senior"))</f>
        <v>Senior</v>
      </c>
      <c r="M778" t="s">
        <v>46</v>
      </c>
      <c r="N778" t="s">
        <v>46</v>
      </c>
      <c r="O778" t="s">
        <v>38</v>
      </c>
      <c r="P778" t="s">
        <v>39</v>
      </c>
      <c r="Q778" t="s">
        <v>253</v>
      </c>
      <c r="R778">
        <v>6</v>
      </c>
      <c r="S778">
        <v>1200</v>
      </c>
      <c r="T778">
        <v>15</v>
      </c>
      <c r="U778">
        <v>6120</v>
      </c>
      <c r="V778" t="str">
        <f>IF(Table1[[#This Row],[Sales]]&lt;=10000,"Low",IF(Table1[[#This Row],[Sales]]&gt;=10000 &amp; Table1[[#This Row],[Sales]]&lt;=25000,"Medium","High"))</f>
        <v>Low</v>
      </c>
      <c r="W778">
        <v>1199.58</v>
      </c>
      <c r="X778">
        <f>Table1[[#This Row],[Profit]]/Table1[[#This Row],[Sales]]</f>
        <v>0.19600980392156861</v>
      </c>
      <c r="Y778" t="s">
        <v>93</v>
      </c>
      <c r="Z778" t="s">
        <v>59</v>
      </c>
      <c r="AA778">
        <v>2</v>
      </c>
      <c r="AB778" t="s">
        <v>42</v>
      </c>
    </row>
    <row r="779" spans="1:28" x14ac:dyDescent="0.35">
      <c r="A779" t="s">
        <v>2530</v>
      </c>
      <c r="B779" s="1">
        <v>45738</v>
      </c>
      <c r="C779" s="1" t="str">
        <f>TEXT(Table1[[#This Row],[Order_Date]],"yyyy")</f>
        <v>2025</v>
      </c>
      <c r="D779" s="3">
        <f>MONTH(Table1[[#This Row],[Order_Date]])</f>
        <v>3</v>
      </c>
      <c r="E779" t="str">
        <f>TEXT(Table1[[#This Row],[Order_Date]],"mmm")</f>
        <v>Mar</v>
      </c>
      <c r="F779" s="1">
        <v>45739</v>
      </c>
      <c r="G779">
        <f>(Table1[[#This Row],[Ship_Date]]-Table1[[#This Row],[Order_Date]])</f>
        <v>1</v>
      </c>
      <c r="H779" t="s">
        <v>841</v>
      </c>
      <c r="I779" t="s">
        <v>2531</v>
      </c>
      <c r="J779" t="s">
        <v>24</v>
      </c>
      <c r="K779">
        <v>54</v>
      </c>
      <c r="L779" t="str">
        <f>IF(Table1[[#This Row],[Age]]&lt;=20,"Teen",IF(Table1[[#This Row],[Age]]&gt;=21 &amp; Table1[[#This Row],[Age]]&lt;=50,"Adult","Senior"))</f>
        <v>Senior</v>
      </c>
      <c r="M779" t="s">
        <v>46</v>
      </c>
      <c r="N779" t="s">
        <v>46</v>
      </c>
      <c r="O779" t="s">
        <v>38</v>
      </c>
      <c r="P779" t="s">
        <v>74</v>
      </c>
      <c r="Q779" t="s">
        <v>196</v>
      </c>
      <c r="R779">
        <v>8</v>
      </c>
      <c r="S779">
        <v>25000</v>
      </c>
      <c r="T779">
        <v>25</v>
      </c>
      <c r="U779">
        <v>150000</v>
      </c>
      <c r="V779" t="str">
        <f>IF(Table1[[#This Row],[Sales]]&lt;=10000,"Low",IF(Table1[[#This Row],[Sales]]&gt;=10000 &amp; Table1[[#This Row],[Sales]]&lt;=25000,"Medium","High"))</f>
        <v>High</v>
      </c>
      <c r="W779">
        <v>34346.160000000003</v>
      </c>
      <c r="X779">
        <f>Table1[[#This Row],[Profit]]/Table1[[#This Row],[Sales]]</f>
        <v>0.22897440000000002</v>
      </c>
      <c r="Y779" t="s">
        <v>58</v>
      </c>
      <c r="Z779" t="s">
        <v>31</v>
      </c>
      <c r="AA779">
        <v>3</v>
      </c>
      <c r="AB779" t="s">
        <v>42</v>
      </c>
    </row>
    <row r="780" spans="1:28" x14ac:dyDescent="0.35">
      <c r="A780" t="s">
        <v>2582</v>
      </c>
      <c r="B780" s="1">
        <v>46099</v>
      </c>
      <c r="C780" s="1" t="str">
        <f>TEXT(Table1[[#This Row],[Order_Date]],"yyyy")</f>
        <v>2026</v>
      </c>
      <c r="D780" s="3">
        <f>MONTH(Table1[[#This Row],[Order_Date]])</f>
        <v>3</v>
      </c>
      <c r="E780" t="str">
        <f>TEXT(Table1[[#This Row],[Order_Date]],"mmm")</f>
        <v>Mar</v>
      </c>
      <c r="F780" s="1">
        <v>46105</v>
      </c>
      <c r="G780">
        <f>(Table1[[#This Row],[Ship_Date]]-Table1[[#This Row],[Order_Date]])</f>
        <v>6</v>
      </c>
      <c r="H780" t="s">
        <v>2583</v>
      </c>
      <c r="I780" t="s">
        <v>2584</v>
      </c>
      <c r="J780" t="s">
        <v>24</v>
      </c>
      <c r="K780">
        <v>62</v>
      </c>
      <c r="L780" t="str">
        <f>IF(Table1[[#This Row],[Age]]&lt;=20,"Teen",IF(Table1[[#This Row],[Age]]&gt;=21 &amp; Table1[[#This Row],[Age]]&lt;=50,"Adult","Senior"))</f>
        <v>Senior</v>
      </c>
      <c r="M780" t="s">
        <v>116</v>
      </c>
      <c r="N780" t="s">
        <v>117</v>
      </c>
      <c r="O780" t="s">
        <v>86</v>
      </c>
      <c r="P780" t="s">
        <v>47</v>
      </c>
      <c r="Q780" t="s">
        <v>69</v>
      </c>
      <c r="R780">
        <v>2</v>
      </c>
      <c r="S780">
        <v>800</v>
      </c>
      <c r="T780">
        <v>0</v>
      </c>
      <c r="U780">
        <v>1600</v>
      </c>
      <c r="V780" t="str">
        <f>IF(Table1[[#This Row],[Sales]]&lt;=10000,"Low",IF(Table1[[#This Row],[Sales]]&gt;=10000 &amp; Table1[[#This Row],[Sales]]&lt;=25000,"Medium","High"))</f>
        <v>Low</v>
      </c>
      <c r="W780">
        <v>189.6</v>
      </c>
      <c r="X780">
        <f>Table1[[#This Row],[Profit]]/Table1[[#This Row],[Sales]]</f>
        <v>0.11849999999999999</v>
      </c>
      <c r="Y780" t="s">
        <v>58</v>
      </c>
      <c r="Z780" t="s">
        <v>41</v>
      </c>
      <c r="AA780">
        <v>1</v>
      </c>
      <c r="AB780" t="s">
        <v>42</v>
      </c>
    </row>
    <row r="781" spans="1:28" x14ac:dyDescent="0.35">
      <c r="A781" t="s">
        <v>2671</v>
      </c>
      <c r="B781" s="1">
        <v>45728</v>
      </c>
      <c r="C781" s="1" t="str">
        <f>TEXT(Table1[[#This Row],[Order_Date]],"yyyy")</f>
        <v>2025</v>
      </c>
      <c r="D781" s="3">
        <f>MONTH(Table1[[#This Row],[Order_Date]])</f>
        <v>3</v>
      </c>
      <c r="E781" t="str">
        <f>TEXT(Table1[[#This Row],[Order_Date]],"mmm")</f>
        <v>Mar</v>
      </c>
      <c r="F781" s="1">
        <v>45729</v>
      </c>
      <c r="G781">
        <f>(Table1[[#This Row],[Ship_Date]]-Table1[[#This Row],[Order_Date]])</f>
        <v>1</v>
      </c>
      <c r="H781" t="s">
        <v>2672</v>
      </c>
      <c r="I781" t="s">
        <v>2673</v>
      </c>
      <c r="J781" t="s">
        <v>24</v>
      </c>
      <c r="K781">
        <v>24</v>
      </c>
      <c r="L781" t="str">
        <f>IF(Table1[[#This Row],[Age]]&lt;=20,"Teen",IF(Table1[[#This Row],[Age]]&gt;=21 &amp; Table1[[#This Row],[Age]]&lt;=50,"Adult","Senior"))</f>
        <v>Senior</v>
      </c>
      <c r="M781" t="s">
        <v>79</v>
      </c>
      <c r="N781" t="s">
        <v>80</v>
      </c>
      <c r="O781" t="s">
        <v>38</v>
      </c>
      <c r="P781" t="s">
        <v>74</v>
      </c>
      <c r="Q781" t="s">
        <v>231</v>
      </c>
      <c r="R781">
        <v>8</v>
      </c>
      <c r="S781">
        <v>18000</v>
      </c>
      <c r="T781">
        <v>15</v>
      </c>
      <c r="U781">
        <v>122400</v>
      </c>
      <c r="V781" t="str">
        <f>IF(Table1[[#This Row],[Sales]]&lt;=10000,"Low",IF(Table1[[#This Row],[Sales]]&gt;=10000 &amp; Table1[[#This Row],[Sales]]&lt;=25000,"Medium","High"))</f>
        <v>High</v>
      </c>
      <c r="W781">
        <v>52695.82</v>
      </c>
      <c r="X781">
        <f>Table1[[#This Row],[Profit]]/Table1[[#This Row],[Sales]]</f>
        <v>0.43052140522875815</v>
      </c>
      <c r="Y781" t="s">
        <v>30</v>
      </c>
      <c r="Z781" t="s">
        <v>31</v>
      </c>
      <c r="AA781">
        <v>1</v>
      </c>
      <c r="AB781" t="s">
        <v>42</v>
      </c>
    </row>
    <row r="782" spans="1:28" x14ac:dyDescent="0.35">
      <c r="A782" t="s">
        <v>2715</v>
      </c>
      <c r="B782" s="1">
        <v>46095</v>
      </c>
      <c r="C782" s="1" t="str">
        <f>TEXT(Table1[[#This Row],[Order_Date]],"yyyy")</f>
        <v>2026</v>
      </c>
      <c r="D782" s="3">
        <f>MONTH(Table1[[#This Row],[Order_Date]])</f>
        <v>3</v>
      </c>
      <c r="E782" t="str">
        <f>TEXT(Table1[[#This Row],[Order_Date]],"mmm")</f>
        <v>Mar</v>
      </c>
      <c r="F782" s="1">
        <v>46099</v>
      </c>
      <c r="G782">
        <f>(Table1[[#This Row],[Ship_Date]]-Table1[[#This Row],[Order_Date]])</f>
        <v>4</v>
      </c>
      <c r="H782" t="s">
        <v>2716</v>
      </c>
      <c r="I782" t="s">
        <v>2717</v>
      </c>
      <c r="J782" t="s">
        <v>24</v>
      </c>
      <c r="K782">
        <v>39</v>
      </c>
      <c r="L782" t="str">
        <f>IF(Table1[[#This Row],[Age]]&lt;=20,"Teen",IF(Table1[[#This Row],[Age]]&gt;=21 &amp; Table1[[#This Row],[Age]]&lt;=50,"Adult","Senior"))</f>
        <v>Senior</v>
      </c>
      <c r="M782" t="s">
        <v>116</v>
      </c>
      <c r="N782" t="s">
        <v>117</v>
      </c>
      <c r="O782" t="s">
        <v>86</v>
      </c>
      <c r="P782" t="s">
        <v>28</v>
      </c>
      <c r="Q782" t="s">
        <v>29</v>
      </c>
      <c r="R782">
        <v>6</v>
      </c>
      <c r="S782">
        <v>15000</v>
      </c>
      <c r="T782">
        <v>25</v>
      </c>
      <c r="U782">
        <v>67500</v>
      </c>
      <c r="V782" t="str">
        <f>IF(Table1[[#This Row],[Sales]]&lt;=10000,"Low",IF(Table1[[#This Row],[Sales]]&gt;=10000 &amp; Table1[[#This Row],[Sales]]&lt;=25000,"Medium","High"))</f>
        <v>High</v>
      </c>
      <c r="W782">
        <v>8821.4500000000007</v>
      </c>
      <c r="X782">
        <f>Table1[[#This Row],[Profit]]/Table1[[#This Row],[Sales]]</f>
        <v>0.13068814814814816</v>
      </c>
      <c r="Y782" t="s">
        <v>93</v>
      </c>
      <c r="Z782" t="s">
        <v>41</v>
      </c>
      <c r="AA782">
        <v>1</v>
      </c>
      <c r="AB782" t="s">
        <v>42</v>
      </c>
    </row>
    <row r="783" spans="1:28" x14ac:dyDescent="0.35">
      <c r="A783" t="s">
        <v>2840</v>
      </c>
      <c r="B783" s="1">
        <v>45729</v>
      </c>
      <c r="C783" s="1" t="str">
        <f>TEXT(Table1[[#This Row],[Order_Date]],"yyyy")</f>
        <v>2025</v>
      </c>
      <c r="D783" s="3">
        <f>MONTH(Table1[[#This Row],[Order_Date]])</f>
        <v>3</v>
      </c>
      <c r="E783" t="str">
        <f>TEXT(Table1[[#This Row],[Order_Date]],"mmm")</f>
        <v>Mar</v>
      </c>
      <c r="F783" s="1">
        <v>45730</v>
      </c>
      <c r="G783">
        <f>(Table1[[#This Row],[Ship_Date]]-Table1[[#This Row],[Order_Date]])</f>
        <v>1</v>
      </c>
      <c r="H783" t="s">
        <v>2841</v>
      </c>
      <c r="I783" t="s">
        <v>2842</v>
      </c>
      <c r="J783" t="s">
        <v>52</v>
      </c>
      <c r="K783">
        <v>50</v>
      </c>
      <c r="L783" t="str">
        <f>IF(Table1[[#This Row],[Age]]&lt;=20,"Teen",IF(Table1[[#This Row],[Age]]&gt;=21 &amp; Table1[[#This Row],[Age]]&lt;=50,"Adult","Senior"))</f>
        <v>Senior</v>
      </c>
      <c r="M783" t="s">
        <v>73</v>
      </c>
      <c r="N783" t="s">
        <v>26</v>
      </c>
      <c r="O783" t="s">
        <v>27</v>
      </c>
      <c r="P783" t="s">
        <v>56</v>
      </c>
      <c r="Q783" t="s">
        <v>168</v>
      </c>
      <c r="R783">
        <v>6</v>
      </c>
      <c r="S783">
        <v>1200</v>
      </c>
      <c r="T783">
        <v>10</v>
      </c>
      <c r="U783">
        <v>6480</v>
      </c>
      <c r="V783" t="str">
        <f>IF(Table1[[#This Row],[Sales]]&lt;=10000,"Low",IF(Table1[[#This Row],[Sales]]&gt;=10000 &amp; Table1[[#This Row],[Sales]]&lt;=25000,"Medium","High"))</f>
        <v>Low</v>
      </c>
      <c r="W783">
        <v>1385.12</v>
      </c>
      <c r="X783">
        <f>Table1[[#This Row],[Profit]]/Table1[[#This Row],[Sales]]</f>
        <v>0.21375308641975307</v>
      </c>
      <c r="Y783" t="s">
        <v>30</v>
      </c>
      <c r="Z783" t="s">
        <v>59</v>
      </c>
      <c r="AA783">
        <v>4</v>
      </c>
      <c r="AB783" t="s">
        <v>42</v>
      </c>
    </row>
    <row r="784" spans="1:28" x14ac:dyDescent="0.35">
      <c r="A784" t="s">
        <v>2870</v>
      </c>
      <c r="B784" s="1">
        <v>46095</v>
      </c>
      <c r="C784" s="1" t="str">
        <f>TEXT(Table1[[#This Row],[Order_Date]],"yyyy")</f>
        <v>2026</v>
      </c>
      <c r="D784" s="3">
        <f>MONTH(Table1[[#This Row],[Order_Date]])</f>
        <v>3</v>
      </c>
      <c r="E784" t="str">
        <f>TEXT(Table1[[#This Row],[Order_Date]],"mmm")</f>
        <v>Mar</v>
      </c>
      <c r="F784" s="1">
        <v>46099</v>
      </c>
      <c r="G784">
        <f>(Table1[[#This Row],[Ship_Date]]-Table1[[#This Row],[Order_Date]])</f>
        <v>4</v>
      </c>
      <c r="H784" t="s">
        <v>820</v>
      </c>
      <c r="I784" t="s">
        <v>2871</v>
      </c>
      <c r="J784" t="s">
        <v>52</v>
      </c>
      <c r="K784">
        <v>39</v>
      </c>
      <c r="L784" t="str">
        <f>IF(Table1[[#This Row],[Age]]&lt;=20,"Teen",IF(Table1[[#This Row],[Age]]&gt;=21 &amp; Table1[[#This Row],[Age]]&lt;=50,"Adult","Senior"))</f>
        <v>Senior</v>
      </c>
      <c r="M784" t="s">
        <v>84</v>
      </c>
      <c r="N784" t="s">
        <v>85</v>
      </c>
      <c r="O784" t="s">
        <v>86</v>
      </c>
      <c r="P784" t="s">
        <v>74</v>
      </c>
      <c r="Q784" t="s">
        <v>132</v>
      </c>
      <c r="R784">
        <v>3</v>
      </c>
      <c r="S784">
        <v>55000</v>
      </c>
      <c r="T784">
        <v>5</v>
      </c>
      <c r="U784">
        <v>156750</v>
      </c>
      <c r="V784" t="str">
        <f>IF(Table1[[#This Row],[Sales]]&lt;=10000,"Low",IF(Table1[[#This Row],[Sales]]&gt;=10000 &amp; Table1[[#This Row],[Sales]]&lt;=25000,"Medium","High"))</f>
        <v>High</v>
      </c>
      <c r="W784">
        <v>23090.89</v>
      </c>
      <c r="X784">
        <f>Table1[[#This Row],[Profit]]/Table1[[#This Row],[Sales]]</f>
        <v>0.14731030303030301</v>
      </c>
      <c r="Y784" t="s">
        <v>93</v>
      </c>
      <c r="Z784" t="s">
        <v>31</v>
      </c>
      <c r="AA784">
        <v>4</v>
      </c>
      <c r="AB784" t="s">
        <v>42</v>
      </c>
    </row>
    <row r="785" spans="1:28" x14ac:dyDescent="0.35">
      <c r="A785" t="s">
        <v>2872</v>
      </c>
      <c r="B785" s="1">
        <v>45723</v>
      </c>
      <c r="C785" s="1" t="str">
        <f>TEXT(Table1[[#This Row],[Order_Date]],"yyyy")</f>
        <v>2025</v>
      </c>
      <c r="D785" s="3">
        <f>MONTH(Table1[[#This Row],[Order_Date]])</f>
        <v>3</v>
      </c>
      <c r="E785" t="str">
        <f>TEXT(Table1[[#This Row],[Order_Date]],"mmm")</f>
        <v>Mar</v>
      </c>
      <c r="F785" s="1">
        <v>45727</v>
      </c>
      <c r="G785">
        <f>(Table1[[#This Row],[Ship_Date]]-Table1[[#This Row],[Order_Date]])</f>
        <v>4</v>
      </c>
      <c r="H785" t="s">
        <v>2873</v>
      </c>
      <c r="I785" t="s">
        <v>2874</v>
      </c>
      <c r="J785" t="s">
        <v>24</v>
      </c>
      <c r="K785">
        <v>21</v>
      </c>
      <c r="L785" t="str">
        <f>IF(Table1[[#This Row],[Age]]&lt;=20,"Teen",IF(Table1[[#This Row],[Age]]&gt;=21 &amp; Table1[[#This Row],[Age]]&lt;=50,"Adult","Senior"))</f>
        <v>Senior</v>
      </c>
      <c r="M785" t="s">
        <v>79</v>
      </c>
      <c r="N785" t="s">
        <v>80</v>
      </c>
      <c r="O785" t="s">
        <v>38</v>
      </c>
      <c r="P785" t="s">
        <v>47</v>
      </c>
      <c r="Q785" t="s">
        <v>185</v>
      </c>
      <c r="R785">
        <v>5</v>
      </c>
      <c r="S785">
        <v>4500</v>
      </c>
      <c r="T785">
        <v>25</v>
      </c>
      <c r="U785">
        <v>16875</v>
      </c>
      <c r="V785" t="str">
        <f>IF(Table1[[#This Row],[Sales]]&lt;=10000,"Low",IF(Table1[[#This Row],[Sales]]&gt;=10000 &amp; Table1[[#This Row],[Sales]]&lt;=25000,"Medium","High"))</f>
        <v>High</v>
      </c>
      <c r="W785">
        <v>5598.21</v>
      </c>
      <c r="X785">
        <f>Table1[[#This Row],[Profit]]/Table1[[#This Row],[Sales]]</f>
        <v>0.33174577777777781</v>
      </c>
      <c r="Y785" t="s">
        <v>58</v>
      </c>
      <c r="Z785" t="s">
        <v>41</v>
      </c>
      <c r="AA785">
        <v>2</v>
      </c>
      <c r="AB785" t="s">
        <v>32</v>
      </c>
    </row>
    <row r="786" spans="1:28" x14ac:dyDescent="0.35">
      <c r="A786" t="s">
        <v>2948</v>
      </c>
      <c r="B786" s="1">
        <v>45730</v>
      </c>
      <c r="C786" s="1" t="str">
        <f>TEXT(Table1[[#This Row],[Order_Date]],"yyyy")</f>
        <v>2025</v>
      </c>
      <c r="D786" s="3">
        <f>MONTH(Table1[[#This Row],[Order_Date]])</f>
        <v>3</v>
      </c>
      <c r="E786" t="str">
        <f>TEXT(Table1[[#This Row],[Order_Date]],"mmm")</f>
        <v>Mar</v>
      </c>
      <c r="F786" s="1">
        <v>45731</v>
      </c>
      <c r="G786">
        <f>(Table1[[#This Row],[Ship_Date]]-Table1[[#This Row],[Order_Date]])</f>
        <v>1</v>
      </c>
      <c r="H786" t="s">
        <v>797</v>
      </c>
      <c r="I786" t="s">
        <v>2949</v>
      </c>
      <c r="J786" t="s">
        <v>24</v>
      </c>
      <c r="K786">
        <v>48</v>
      </c>
      <c r="L786" t="str">
        <f>IF(Table1[[#This Row],[Age]]&lt;=20,"Teen",IF(Table1[[#This Row],[Age]]&gt;=21 &amp; Table1[[#This Row],[Age]]&lt;=50,"Adult","Senior"))</f>
        <v>Senior</v>
      </c>
      <c r="M786" t="s">
        <v>84</v>
      </c>
      <c r="N786" t="s">
        <v>85</v>
      </c>
      <c r="O786" t="s">
        <v>86</v>
      </c>
      <c r="P786" t="s">
        <v>56</v>
      </c>
      <c r="Q786" t="s">
        <v>57</v>
      </c>
      <c r="R786">
        <v>6</v>
      </c>
      <c r="S786">
        <v>60</v>
      </c>
      <c r="T786">
        <v>10</v>
      </c>
      <c r="U786">
        <v>324</v>
      </c>
      <c r="V786" t="str">
        <f>IF(Table1[[#This Row],[Sales]]&lt;=10000,"Low",IF(Table1[[#This Row],[Sales]]&gt;=10000 &amp; Table1[[#This Row],[Sales]]&lt;=25000,"Medium","High"))</f>
        <v>Low</v>
      </c>
      <c r="W786">
        <v>81.87</v>
      </c>
      <c r="X786">
        <f>Table1[[#This Row],[Profit]]/Table1[[#This Row],[Sales]]</f>
        <v>0.25268518518518518</v>
      </c>
      <c r="Y786" t="s">
        <v>30</v>
      </c>
      <c r="Z786" t="s">
        <v>41</v>
      </c>
      <c r="AA786">
        <v>5</v>
      </c>
      <c r="AB786" t="s">
        <v>42</v>
      </c>
    </row>
    <row r="787" spans="1:28" x14ac:dyDescent="0.35">
      <c r="A787" t="s">
        <v>2953</v>
      </c>
      <c r="B787" s="1">
        <v>45725</v>
      </c>
      <c r="C787" s="1" t="str">
        <f>TEXT(Table1[[#This Row],[Order_Date]],"yyyy")</f>
        <v>2025</v>
      </c>
      <c r="D787" s="3">
        <f>MONTH(Table1[[#This Row],[Order_Date]])</f>
        <v>3</v>
      </c>
      <c r="E787" t="str">
        <f>TEXT(Table1[[#This Row],[Order_Date]],"mmm")</f>
        <v>Mar</v>
      </c>
      <c r="F787" s="1">
        <v>45729</v>
      </c>
      <c r="G787">
        <f>(Table1[[#This Row],[Ship_Date]]-Table1[[#This Row],[Order_Date]])</f>
        <v>4</v>
      </c>
      <c r="H787" t="s">
        <v>2954</v>
      </c>
      <c r="I787" t="s">
        <v>2955</v>
      </c>
      <c r="J787" t="s">
        <v>24</v>
      </c>
      <c r="K787">
        <v>19</v>
      </c>
      <c r="L787" t="str">
        <f>IF(Table1[[#This Row],[Age]]&lt;=20,"Teen",IF(Table1[[#This Row],[Age]]&gt;=21 &amp; Table1[[#This Row],[Age]]&lt;=50,"Adult","Senior"))</f>
        <v>Teen</v>
      </c>
      <c r="M787" t="s">
        <v>79</v>
      </c>
      <c r="N787" t="s">
        <v>80</v>
      </c>
      <c r="O787" t="s">
        <v>38</v>
      </c>
      <c r="P787" t="s">
        <v>39</v>
      </c>
      <c r="Q787" t="s">
        <v>87</v>
      </c>
      <c r="R787">
        <v>7</v>
      </c>
      <c r="S787">
        <v>3200</v>
      </c>
      <c r="T787">
        <v>25</v>
      </c>
      <c r="U787">
        <v>16800</v>
      </c>
      <c r="V787" t="str">
        <f>IF(Table1[[#This Row],[Sales]]&lt;=10000,"Low",IF(Table1[[#This Row],[Sales]]&gt;=10000 &amp; Table1[[#This Row],[Sales]]&lt;=25000,"Medium","High"))</f>
        <v>High</v>
      </c>
      <c r="W787">
        <v>5211.92</v>
      </c>
      <c r="X787">
        <f>Table1[[#This Row],[Profit]]/Table1[[#This Row],[Sales]]</f>
        <v>0.31023333333333336</v>
      </c>
      <c r="Y787" t="s">
        <v>30</v>
      </c>
      <c r="Z787" t="s">
        <v>41</v>
      </c>
      <c r="AA787">
        <v>2</v>
      </c>
      <c r="AB787" t="s">
        <v>42</v>
      </c>
    </row>
    <row r="788" spans="1:28" x14ac:dyDescent="0.35">
      <c r="A788" t="s">
        <v>2959</v>
      </c>
      <c r="B788" s="1">
        <v>46109</v>
      </c>
      <c r="C788" s="1" t="str">
        <f>TEXT(Table1[[#This Row],[Order_Date]],"yyyy")</f>
        <v>2026</v>
      </c>
      <c r="D788" s="3">
        <f>MONTH(Table1[[#This Row],[Order_Date]])</f>
        <v>3</v>
      </c>
      <c r="E788" t="str">
        <f>TEXT(Table1[[#This Row],[Order_Date]],"mmm")</f>
        <v>Mar</v>
      </c>
      <c r="F788" s="1">
        <v>46110</v>
      </c>
      <c r="G788">
        <f>(Table1[[#This Row],[Ship_Date]]-Table1[[#This Row],[Order_Date]])</f>
        <v>1</v>
      </c>
      <c r="H788" t="s">
        <v>2960</v>
      </c>
      <c r="I788" t="s">
        <v>2961</v>
      </c>
      <c r="J788" t="s">
        <v>24</v>
      </c>
      <c r="K788">
        <v>37</v>
      </c>
      <c r="L788" t="str">
        <f>IF(Table1[[#This Row],[Age]]&lt;=20,"Teen",IF(Table1[[#This Row],[Age]]&gt;=21 &amp; Table1[[#This Row],[Age]]&lt;=50,"Adult","Senior"))</f>
        <v>Senior</v>
      </c>
      <c r="M788" t="s">
        <v>91</v>
      </c>
      <c r="N788" t="s">
        <v>92</v>
      </c>
      <c r="O788" t="s">
        <v>55</v>
      </c>
      <c r="P788" t="s">
        <v>39</v>
      </c>
      <c r="Q788" t="s">
        <v>253</v>
      </c>
      <c r="R788">
        <v>3</v>
      </c>
      <c r="S788">
        <v>1200</v>
      </c>
      <c r="T788">
        <v>5</v>
      </c>
      <c r="U788">
        <v>3420</v>
      </c>
      <c r="V788" t="str">
        <f>IF(Table1[[#This Row],[Sales]]&lt;=10000,"Low",IF(Table1[[#This Row],[Sales]]&gt;=10000 &amp; Table1[[#This Row],[Sales]]&lt;=25000,"Medium","High"))</f>
        <v>Low</v>
      </c>
      <c r="W788">
        <v>744.9</v>
      </c>
      <c r="X788">
        <f>Table1[[#This Row],[Profit]]/Table1[[#This Row],[Sales]]</f>
        <v>0.21780701754385964</v>
      </c>
      <c r="Y788" t="s">
        <v>30</v>
      </c>
      <c r="Z788" t="s">
        <v>31</v>
      </c>
      <c r="AA788">
        <v>1</v>
      </c>
      <c r="AB788" t="s">
        <v>42</v>
      </c>
    </row>
    <row r="789" spans="1:28" x14ac:dyDescent="0.35">
      <c r="A789" t="s">
        <v>3000</v>
      </c>
      <c r="B789" s="1">
        <v>45717</v>
      </c>
      <c r="C789" s="1" t="str">
        <f>TEXT(Table1[[#This Row],[Order_Date]],"yyyy")</f>
        <v>2025</v>
      </c>
      <c r="D789" s="3">
        <f>MONTH(Table1[[#This Row],[Order_Date]])</f>
        <v>3</v>
      </c>
      <c r="E789" t="str">
        <f>TEXT(Table1[[#This Row],[Order_Date]],"mmm")</f>
        <v>Mar</v>
      </c>
      <c r="F789" s="1">
        <v>45720</v>
      </c>
      <c r="G789">
        <f>(Table1[[#This Row],[Ship_Date]]-Table1[[#This Row],[Order_Date]])</f>
        <v>3</v>
      </c>
      <c r="H789" t="s">
        <v>3001</v>
      </c>
      <c r="I789" t="s">
        <v>3002</v>
      </c>
      <c r="J789" t="s">
        <v>24</v>
      </c>
      <c r="K789">
        <v>56</v>
      </c>
      <c r="L789" t="str">
        <f>IF(Table1[[#This Row],[Age]]&lt;=20,"Teen",IF(Table1[[#This Row],[Age]]&gt;=21 &amp; Table1[[#This Row],[Age]]&lt;=50,"Adult","Senior"))</f>
        <v>Senior</v>
      </c>
      <c r="M789" t="s">
        <v>53</v>
      </c>
      <c r="N789" t="s">
        <v>54</v>
      </c>
      <c r="O789" t="s">
        <v>55</v>
      </c>
      <c r="P789" t="s">
        <v>74</v>
      </c>
      <c r="Q789" t="s">
        <v>109</v>
      </c>
      <c r="R789">
        <v>2</v>
      </c>
      <c r="S789">
        <v>40000</v>
      </c>
      <c r="T789">
        <v>10</v>
      </c>
      <c r="U789">
        <v>72000</v>
      </c>
      <c r="V789" t="str">
        <f>IF(Table1[[#This Row],[Sales]]&lt;=10000,"Low",IF(Table1[[#This Row],[Sales]]&gt;=10000 &amp; Table1[[#This Row],[Sales]]&lt;=25000,"Medium","High"))</f>
        <v>High</v>
      </c>
      <c r="W789">
        <v>9028.5</v>
      </c>
      <c r="X789">
        <f>Table1[[#This Row],[Profit]]/Table1[[#This Row],[Sales]]</f>
        <v>0.12539583333333335</v>
      </c>
      <c r="Y789" t="s">
        <v>93</v>
      </c>
      <c r="Z789" t="s">
        <v>31</v>
      </c>
      <c r="AA789">
        <v>3</v>
      </c>
      <c r="AB789" t="s">
        <v>42</v>
      </c>
    </row>
    <row r="790" spans="1:28" x14ac:dyDescent="0.35">
      <c r="A790" t="s">
        <v>3050</v>
      </c>
      <c r="B790" s="1">
        <v>46083</v>
      </c>
      <c r="C790" s="1" t="str">
        <f>TEXT(Table1[[#This Row],[Order_Date]],"yyyy")</f>
        <v>2026</v>
      </c>
      <c r="D790" s="3">
        <f>MONTH(Table1[[#This Row],[Order_Date]])</f>
        <v>3</v>
      </c>
      <c r="E790" t="str">
        <f>TEXT(Table1[[#This Row],[Order_Date]],"mmm")</f>
        <v>Mar</v>
      </c>
      <c r="F790" s="1">
        <v>46085</v>
      </c>
      <c r="G790">
        <f>(Table1[[#This Row],[Ship_Date]]-Table1[[#This Row],[Order_Date]])</f>
        <v>2</v>
      </c>
      <c r="H790" t="s">
        <v>3051</v>
      </c>
      <c r="I790" t="s">
        <v>3052</v>
      </c>
      <c r="J790" t="s">
        <v>24</v>
      </c>
      <c r="K790">
        <v>64</v>
      </c>
      <c r="L790" t="str">
        <f>IF(Table1[[#This Row],[Age]]&lt;=20,"Teen",IF(Table1[[#This Row],[Age]]&gt;=21 &amp; Table1[[#This Row],[Age]]&lt;=50,"Adult","Senior"))</f>
        <v>Senior</v>
      </c>
      <c r="M790" t="s">
        <v>84</v>
      </c>
      <c r="N790" t="s">
        <v>85</v>
      </c>
      <c r="O790" t="s">
        <v>86</v>
      </c>
      <c r="P790" t="s">
        <v>47</v>
      </c>
      <c r="Q790" t="s">
        <v>185</v>
      </c>
      <c r="R790">
        <v>6</v>
      </c>
      <c r="S790">
        <v>4500</v>
      </c>
      <c r="T790">
        <v>5</v>
      </c>
      <c r="U790">
        <v>25650</v>
      </c>
      <c r="V790" t="str">
        <f>IF(Table1[[#This Row],[Sales]]&lt;=10000,"Low",IF(Table1[[#This Row],[Sales]]&gt;=10000 &amp; Table1[[#This Row],[Sales]]&lt;=25000,"Medium","High"))</f>
        <v>High</v>
      </c>
      <c r="W790">
        <v>3346.27</v>
      </c>
      <c r="X790">
        <f>Table1[[#This Row],[Profit]]/Table1[[#This Row],[Sales]]</f>
        <v>0.1304588693957115</v>
      </c>
      <c r="Y790" t="s">
        <v>93</v>
      </c>
      <c r="Z790" t="s">
        <v>59</v>
      </c>
      <c r="AA790">
        <v>4</v>
      </c>
      <c r="AB790" t="s">
        <v>42</v>
      </c>
    </row>
    <row r="791" spans="1:28" x14ac:dyDescent="0.35">
      <c r="A791" t="s">
        <v>3070</v>
      </c>
      <c r="B791" s="1">
        <v>45718</v>
      </c>
      <c r="C791" s="1" t="str">
        <f>TEXT(Table1[[#This Row],[Order_Date]],"yyyy")</f>
        <v>2025</v>
      </c>
      <c r="D791" s="3">
        <f>MONTH(Table1[[#This Row],[Order_Date]])</f>
        <v>3</v>
      </c>
      <c r="E791" t="str">
        <f>TEXT(Table1[[#This Row],[Order_Date]],"mmm")</f>
        <v>Mar</v>
      </c>
      <c r="F791" s="1">
        <v>45724</v>
      </c>
      <c r="G791">
        <f>(Table1[[#This Row],[Ship_Date]]-Table1[[#This Row],[Order_Date]])</f>
        <v>6</v>
      </c>
      <c r="H791" t="s">
        <v>3071</v>
      </c>
      <c r="I791" t="s">
        <v>3072</v>
      </c>
      <c r="J791" t="s">
        <v>52</v>
      </c>
      <c r="K791">
        <v>49</v>
      </c>
      <c r="L791" t="str">
        <f>IF(Table1[[#This Row],[Age]]&lt;=20,"Teen",IF(Table1[[#This Row],[Age]]&gt;=21 &amp; Table1[[#This Row],[Age]]&lt;=50,"Adult","Senior"))</f>
        <v>Senior</v>
      </c>
      <c r="M791" t="s">
        <v>79</v>
      </c>
      <c r="N791" t="s">
        <v>80</v>
      </c>
      <c r="O791" t="s">
        <v>38</v>
      </c>
      <c r="P791" t="s">
        <v>39</v>
      </c>
      <c r="Q791" t="s">
        <v>40</v>
      </c>
      <c r="R791">
        <v>4</v>
      </c>
      <c r="S791">
        <v>2500</v>
      </c>
      <c r="T791">
        <v>25</v>
      </c>
      <c r="U791">
        <v>7500</v>
      </c>
      <c r="V791" t="str">
        <f>IF(Table1[[#This Row],[Sales]]&lt;=10000,"Low",IF(Table1[[#This Row],[Sales]]&gt;=10000 &amp; Table1[[#This Row],[Sales]]&lt;=25000,"Medium","High"))</f>
        <v>Low</v>
      </c>
      <c r="W791">
        <v>2843.36</v>
      </c>
      <c r="X791">
        <f>Table1[[#This Row],[Profit]]/Table1[[#This Row],[Sales]]</f>
        <v>0.37911466666666671</v>
      </c>
      <c r="Y791" t="s">
        <v>93</v>
      </c>
      <c r="Z791" t="s">
        <v>59</v>
      </c>
      <c r="AA791">
        <v>1</v>
      </c>
      <c r="AB791" t="s">
        <v>42</v>
      </c>
    </row>
    <row r="792" spans="1:28" x14ac:dyDescent="0.35">
      <c r="A792" t="s">
        <v>3117</v>
      </c>
      <c r="B792" s="1">
        <v>46102</v>
      </c>
      <c r="C792" s="1" t="str">
        <f>TEXT(Table1[[#This Row],[Order_Date]],"yyyy")</f>
        <v>2026</v>
      </c>
      <c r="D792" s="3">
        <f>MONTH(Table1[[#This Row],[Order_Date]])</f>
        <v>3</v>
      </c>
      <c r="E792" t="str">
        <f>TEXT(Table1[[#This Row],[Order_Date]],"mmm")</f>
        <v>Mar</v>
      </c>
      <c r="F792" s="1">
        <v>46105</v>
      </c>
      <c r="G792">
        <f>(Table1[[#This Row],[Ship_Date]]-Table1[[#This Row],[Order_Date]])</f>
        <v>3</v>
      </c>
      <c r="H792" t="s">
        <v>3118</v>
      </c>
      <c r="I792" t="s">
        <v>3119</v>
      </c>
      <c r="J792" t="s">
        <v>52</v>
      </c>
      <c r="K792">
        <v>26</v>
      </c>
      <c r="L792" t="str">
        <f>IF(Table1[[#This Row],[Age]]&lt;=20,"Teen",IF(Table1[[#This Row],[Age]]&gt;=21 &amp; Table1[[#This Row],[Age]]&lt;=50,"Adult","Senior"))</f>
        <v>Senior</v>
      </c>
      <c r="M792" t="s">
        <v>53</v>
      </c>
      <c r="N792" t="s">
        <v>54</v>
      </c>
      <c r="O792" t="s">
        <v>55</v>
      </c>
      <c r="P792" t="s">
        <v>74</v>
      </c>
      <c r="Q792" t="s">
        <v>75</v>
      </c>
      <c r="R792">
        <v>7</v>
      </c>
      <c r="S792">
        <v>2000</v>
      </c>
      <c r="T792">
        <v>5</v>
      </c>
      <c r="U792">
        <v>13300</v>
      </c>
      <c r="V792" t="str">
        <f>IF(Table1[[#This Row],[Sales]]&lt;=10000,"Low",IF(Table1[[#This Row],[Sales]]&gt;=10000 &amp; Table1[[#This Row],[Sales]]&lt;=25000,"Medium","High"))</f>
        <v>High</v>
      </c>
      <c r="W792">
        <v>1916.76</v>
      </c>
      <c r="X792">
        <f>Table1[[#This Row],[Profit]]/Table1[[#This Row],[Sales]]</f>
        <v>0.1441172932330827</v>
      </c>
      <c r="Y792" t="s">
        <v>93</v>
      </c>
      <c r="Z792" t="s">
        <v>41</v>
      </c>
      <c r="AA792">
        <v>5</v>
      </c>
      <c r="AB792" t="s">
        <v>42</v>
      </c>
    </row>
    <row r="793" spans="1:28" x14ac:dyDescent="0.35">
      <c r="A793" t="s">
        <v>3123</v>
      </c>
      <c r="B793" s="1">
        <v>46091</v>
      </c>
      <c r="C793" s="1" t="str">
        <f>TEXT(Table1[[#This Row],[Order_Date]],"yyyy")</f>
        <v>2026</v>
      </c>
      <c r="D793" s="3">
        <f>MONTH(Table1[[#This Row],[Order_Date]])</f>
        <v>3</v>
      </c>
      <c r="E793" t="str">
        <f>TEXT(Table1[[#This Row],[Order_Date]],"mmm")</f>
        <v>Mar</v>
      </c>
      <c r="F793" s="1">
        <v>46097</v>
      </c>
      <c r="G793">
        <f>(Table1[[#This Row],[Ship_Date]]-Table1[[#This Row],[Order_Date]])</f>
        <v>6</v>
      </c>
      <c r="H793" t="s">
        <v>3124</v>
      </c>
      <c r="I793" t="s">
        <v>3125</v>
      </c>
      <c r="J793" t="s">
        <v>52</v>
      </c>
      <c r="K793">
        <v>46</v>
      </c>
      <c r="L793" t="str">
        <f>IF(Table1[[#This Row],[Age]]&lt;=20,"Teen",IF(Table1[[#This Row],[Age]]&gt;=21 &amp; Table1[[#This Row],[Age]]&lt;=50,"Adult","Senior"))</f>
        <v>Senior</v>
      </c>
      <c r="M793" t="s">
        <v>53</v>
      </c>
      <c r="N793" t="s">
        <v>54</v>
      </c>
      <c r="O793" t="s">
        <v>55</v>
      </c>
      <c r="P793" t="s">
        <v>28</v>
      </c>
      <c r="Q793" t="s">
        <v>29</v>
      </c>
      <c r="R793">
        <v>6</v>
      </c>
      <c r="S793">
        <v>15000</v>
      </c>
      <c r="T793">
        <v>15</v>
      </c>
      <c r="U793">
        <v>76500</v>
      </c>
      <c r="V793" t="str">
        <f>IF(Table1[[#This Row],[Sales]]&lt;=10000,"Low",IF(Table1[[#This Row],[Sales]]&gt;=10000 &amp; Table1[[#This Row],[Sales]]&lt;=25000,"Medium","High"))</f>
        <v>High</v>
      </c>
      <c r="W793">
        <v>28328.81</v>
      </c>
      <c r="X793">
        <f>Table1[[#This Row],[Profit]]/Table1[[#This Row],[Sales]]</f>
        <v>0.37031124183006536</v>
      </c>
      <c r="Y793" t="s">
        <v>58</v>
      </c>
      <c r="Z793" t="s">
        <v>41</v>
      </c>
      <c r="AA793">
        <v>3</v>
      </c>
      <c r="AB793" t="s">
        <v>42</v>
      </c>
    </row>
    <row r="794" spans="1:28" x14ac:dyDescent="0.35">
      <c r="A794" t="s">
        <v>3141</v>
      </c>
      <c r="B794" s="1">
        <v>46087</v>
      </c>
      <c r="C794" s="1" t="str">
        <f>TEXT(Table1[[#This Row],[Order_Date]],"yyyy")</f>
        <v>2026</v>
      </c>
      <c r="D794" s="3">
        <f>MONTH(Table1[[#This Row],[Order_Date]])</f>
        <v>3</v>
      </c>
      <c r="E794" t="str">
        <f>TEXT(Table1[[#This Row],[Order_Date]],"mmm")</f>
        <v>Mar</v>
      </c>
      <c r="F794" s="1">
        <v>46091</v>
      </c>
      <c r="G794">
        <f>(Table1[[#This Row],[Ship_Date]]-Table1[[#This Row],[Order_Date]])</f>
        <v>4</v>
      </c>
      <c r="H794" t="s">
        <v>3142</v>
      </c>
      <c r="I794" t="s">
        <v>3143</v>
      </c>
      <c r="J794" t="s">
        <v>52</v>
      </c>
      <c r="K794">
        <v>63</v>
      </c>
      <c r="L794" t="str">
        <f>IF(Table1[[#This Row],[Age]]&lt;=20,"Teen",IF(Table1[[#This Row],[Age]]&gt;=21 &amp; Table1[[#This Row],[Age]]&lt;=50,"Adult","Senior"))</f>
        <v>Senior</v>
      </c>
      <c r="M794" t="s">
        <v>91</v>
      </c>
      <c r="N794" t="s">
        <v>92</v>
      </c>
      <c r="O794" t="s">
        <v>55</v>
      </c>
      <c r="P794" t="s">
        <v>28</v>
      </c>
      <c r="Q794" t="s">
        <v>29</v>
      </c>
      <c r="R794">
        <v>3</v>
      </c>
      <c r="S794">
        <v>15000</v>
      </c>
      <c r="T794">
        <v>5</v>
      </c>
      <c r="U794">
        <v>42750</v>
      </c>
      <c r="V794" t="str">
        <f>IF(Table1[[#This Row],[Sales]]&lt;=10000,"Low",IF(Table1[[#This Row],[Sales]]&gt;=10000 &amp; Table1[[#This Row],[Sales]]&lt;=25000,"Medium","High"))</f>
        <v>High</v>
      </c>
      <c r="W794">
        <v>14621.84</v>
      </c>
      <c r="X794">
        <f>Table1[[#This Row],[Profit]]/Table1[[#This Row],[Sales]]</f>
        <v>0.34203134502923976</v>
      </c>
      <c r="Y794" t="s">
        <v>58</v>
      </c>
      <c r="Z794" t="s">
        <v>31</v>
      </c>
      <c r="AA794">
        <v>1</v>
      </c>
      <c r="AB794" t="s">
        <v>32</v>
      </c>
    </row>
    <row r="795" spans="1:28" x14ac:dyDescent="0.35">
      <c r="A795" t="s">
        <v>3228</v>
      </c>
      <c r="B795" s="1">
        <v>46101</v>
      </c>
      <c r="C795" s="1" t="str">
        <f>TEXT(Table1[[#This Row],[Order_Date]],"yyyy")</f>
        <v>2026</v>
      </c>
      <c r="D795" s="3">
        <f>MONTH(Table1[[#This Row],[Order_Date]])</f>
        <v>3</v>
      </c>
      <c r="E795" t="str">
        <f>TEXT(Table1[[#This Row],[Order_Date]],"mmm")</f>
        <v>Mar</v>
      </c>
      <c r="F795" s="1">
        <v>46108</v>
      </c>
      <c r="G795">
        <f>(Table1[[#This Row],[Ship_Date]]-Table1[[#This Row],[Order_Date]])</f>
        <v>7</v>
      </c>
      <c r="H795" t="s">
        <v>3229</v>
      </c>
      <c r="I795" t="s">
        <v>3230</v>
      </c>
      <c r="J795" t="s">
        <v>24</v>
      </c>
      <c r="K795">
        <v>25</v>
      </c>
      <c r="L795" t="str">
        <f>IF(Table1[[#This Row],[Age]]&lt;=20,"Teen",IF(Table1[[#This Row],[Age]]&gt;=21 &amp; Table1[[#This Row],[Age]]&lt;=50,"Adult","Senior"))</f>
        <v>Senior</v>
      </c>
      <c r="M795" t="s">
        <v>73</v>
      </c>
      <c r="N795" t="s">
        <v>26</v>
      </c>
      <c r="O795" t="s">
        <v>27</v>
      </c>
      <c r="P795" t="s">
        <v>47</v>
      </c>
      <c r="Q795" t="s">
        <v>175</v>
      </c>
      <c r="R795">
        <v>7</v>
      </c>
      <c r="S795">
        <v>1200</v>
      </c>
      <c r="T795">
        <v>15</v>
      </c>
      <c r="U795">
        <v>7140</v>
      </c>
      <c r="V795" t="str">
        <f>IF(Table1[[#This Row],[Sales]]&lt;=10000,"Low",IF(Table1[[#This Row],[Sales]]&gt;=10000 &amp; Table1[[#This Row],[Sales]]&lt;=25000,"Medium","High"))</f>
        <v>Low</v>
      </c>
      <c r="W795">
        <v>1418</v>
      </c>
      <c r="X795">
        <f>Table1[[#This Row],[Profit]]/Table1[[#This Row],[Sales]]</f>
        <v>0.19859943977591035</v>
      </c>
      <c r="Y795" t="s">
        <v>30</v>
      </c>
      <c r="Z795" t="s">
        <v>59</v>
      </c>
      <c r="AA795">
        <v>1</v>
      </c>
      <c r="AB795" t="s">
        <v>42</v>
      </c>
    </row>
    <row r="796" spans="1:28" x14ac:dyDescent="0.35">
      <c r="A796" t="s">
        <v>3293</v>
      </c>
      <c r="B796" s="1">
        <v>45721</v>
      </c>
      <c r="C796" s="1" t="str">
        <f>TEXT(Table1[[#This Row],[Order_Date]],"yyyy")</f>
        <v>2025</v>
      </c>
      <c r="D796" s="3">
        <f>MONTH(Table1[[#This Row],[Order_Date]])</f>
        <v>3</v>
      </c>
      <c r="E796" t="str">
        <f>TEXT(Table1[[#This Row],[Order_Date]],"mmm")</f>
        <v>Mar</v>
      </c>
      <c r="F796" s="1">
        <v>45726</v>
      </c>
      <c r="G796">
        <f>(Table1[[#This Row],[Ship_Date]]-Table1[[#This Row],[Order_Date]])</f>
        <v>5</v>
      </c>
      <c r="H796" t="s">
        <v>3294</v>
      </c>
      <c r="I796" t="s">
        <v>3295</v>
      </c>
      <c r="J796" t="s">
        <v>24</v>
      </c>
      <c r="K796">
        <v>46</v>
      </c>
      <c r="L796" t="str">
        <f>IF(Table1[[#This Row],[Age]]&lt;=20,"Teen",IF(Table1[[#This Row],[Age]]&gt;=21 &amp; Table1[[#This Row],[Age]]&lt;=50,"Adult","Senior"))</f>
        <v>Senior</v>
      </c>
      <c r="M796" t="s">
        <v>53</v>
      </c>
      <c r="N796" t="s">
        <v>54</v>
      </c>
      <c r="O796" t="s">
        <v>55</v>
      </c>
      <c r="P796" t="s">
        <v>28</v>
      </c>
      <c r="Q796" t="s">
        <v>103</v>
      </c>
      <c r="R796">
        <v>3</v>
      </c>
      <c r="S796">
        <v>25000</v>
      </c>
      <c r="T796">
        <v>15</v>
      </c>
      <c r="U796">
        <v>63750</v>
      </c>
      <c r="V796" t="str">
        <f>IF(Table1[[#This Row],[Sales]]&lt;=10000,"Low",IF(Table1[[#This Row],[Sales]]&gt;=10000 &amp; Table1[[#This Row],[Sales]]&lt;=25000,"Medium","High"))</f>
        <v>High</v>
      </c>
      <c r="W796">
        <v>28010.5</v>
      </c>
      <c r="X796">
        <f>Table1[[#This Row],[Profit]]/Table1[[#This Row],[Sales]]</f>
        <v>0.43938039215686275</v>
      </c>
      <c r="Y796" t="s">
        <v>93</v>
      </c>
      <c r="Z796" t="s">
        <v>59</v>
      </c>
      <c r="AA796">
        <v>1</v>
      </c>
      <c r="AB796" t="s">
        <v>42</v>
      </c>
    </row>
    <row r="797" spans="1:28" x14ac:dyDescent="0.35">
      <c r="A797" t="s">
        <v>3299</v>
      </c>
      <c r="B797" s="1">
        <v>46094</v>
      </c>
      <c r="C797" s="1" t="str">
        <f>TEXT(Table1[[#This Row],[Order_Date]],"yyyy")</f>
        <v>2026</v>
      </c>
      <c r="D797" s="3">
        <f>MONTH(Table1[[#This Row],[Order_Date]])</f>
        <v>3</v>
      </c>
      <c r="E797" t="str">
        <f>TEXT(Table1[[#This Row],[Order_Date]],"mmm")</f>
        <v>Mar</v>
      </c>
      <c r="F797" s="1">
        <v>46098</v>
      </c>
      <c r="G797">
        <f>(Table1[[#This Row],[Ship_Date]]-Table1[[#This Row],[Order_Date]])</f>
        <v>4</v>
      </c>
      <c r="H797" t="s">
        <v>3300</v>
      </c>
      <c r="I797" t="s">
        <v>3301</v>
      </c>
      <c r="J797" t="s">
        <v>52</v>
      </c>
      <c r="K797">
        <v>46</v>
      </c>
      <c r="L797" t="str">
        <f>IF(Table1[[#This Row],[Age]]&lt;=20,"Teen",IF(Table1[[#This Row],[Age]]&gt;=21 &amp; Table1[[#This Row],[Age]]&lt;=50,"Adult","Senior"))</f>
        <v>Senior</v>
      </c>
      <c r="M797" t="s">
        <v>107</v>
      </c>
      <c r="N797" t="s">
        <v>108</v>
      </c>
      <c r="O797" t="s">
        <v>86</v>
      </c>
      <c r="P797" t="s">
        <v>39</v>
      </c>
      <c r="Q797" t="s">
        <v>40</v>
      </c>
      <c r="R797">
        <v>6</v>
      </c>
      <c r="S797">
        <v>2500</v>
      </c>
      <c r="T797">
        <v>5</v>
      </c>
      <c r="U797">
        <v>14250</v>
      </c>
      <c r="V797" t="str">
        <f>IF(Table1[[#This Row],[Sales]]&lt;=10000,"Low",IF(Table1[[#This Row],[Sales]]&gt;=10000 &amp; Table1[[#This Row],[Sales]]&lt;=25000,"Medium","High"))</f>
        <v>High</v>
      </c>
      <c r="W797">
        <v>4588.6000000000004</v>
      </c>
      <c r="X797">
        <f>Table1[[#This Row],[Profit]]/Table1[[#This Row],[Sales]]</f>
        <v>0.32200701754385969</v>
      </c>
      <c r="Y797" t="s">
        <v>30</v>
      </c>
      <c r="Z797" t="s">
        <v>31</v>
      </c>
      <c r="AA797">
        <v>2</v>
      </c>
      <c r="AB797" t="s">
        <v>42</v>
      </c>
    </row>
    <row r="798" spans="1:28" x14ac:dyDescent="0.35">
      <c r="A798" t="s">
        <v>3317</v>
      </c>
      <c r="B798" s="1">
        <v>45720</v>
      </c>
      <c r="C798" s="1" t="str">
        <f>TEXT(Table1[[#This Row],[Order_Date]],"yyyy")</f>
        <v>2025</v>
      </c>
      <c r="D798" s="3">
        <f>MONTH(Table1[[#This Row],[Order_Date]])</f>
        <v>3</v>
      </c>
      <c r="E798" t="str">
        <f>TEXT(Table1[[#This Row],[Order_Date]],"mmm")</f>
        <v>Mar</v>
      </c>
      <c r="F798" s="1">
        <v>45722</v>
      </c>
      <c r="G798">
        <f>(Table1[[#This Row],[Ship_Date]]-Table1[[#This Row],[Order_Date]])</f>
        <v>2</v>
      </c>
      <c r="H798" t="s">
        <v>3318</v>
      </c>
      <c r="I798" t="s">
        <v>3319</v>
      </c>
      <c r="J798" t="s">
        <v>52</v>
      </c>
      <c r="K798">
        <v>22</v>
      </c>
      <c r="L798" t="str">
        <f>IF(Table1[[#This Row],[Age]]&lt;=20,"Teen",IF(Table1[[#This Row],[Age]]&gt;=21 &amp; Table1[[#This Row],[Age]]&lt;=50,"Adult","Senior"))</f>
        <v>Senior</v>
      </c>
      <c r="M798" t="s">
        <v>53</v>
      </c>
      <c r="N798" t="s">
        <v>54</v>
      </c>
      <c r="O798" t="s">
        <v>55</v>
      </c>
      <c r="P798" t="s">
        <v>28</v>
      </c>
      <c r="Q798" t="s">
        <v>311</v>
      </c>
      <c r="R798">
        <v>4</v>
      </c>
      <c r="S798">
        <v>5000</v>
      </c>
      <c r="T798">
        <v>20</v>
      </c>
      <c r="U798">
        <v>16000</v>
      </c>
      <c r="V798" t="str">
        <f>IF(Table1[[#This Row],[Sales]]&lt;=10000,"Low",IF(Table1[[#This Row],[Sales]]&gt;=10000 &amp; Table1[[#This Row],[Sales]]&lt;=25000,"Medium","High"))</f>
        <v>High</v>
      </c>
      <c r="W798">
        <v>3613.64</v>
      </c>
      <c r="X798">
        <f>Table1[[#This Row],[Profit]]/Table1[[#This Row],[Sales]]</f>
        <v>0.22585249999999998</v>
      </c>
      <c r="Y798" t="s">
        <v>30</v>
      </c>
      <c r="Z798" t="s">
        <v>31</v>
      </c>
      <c r="AA798">
        <v>1</v>
      </c>
      <c r="AB798" t="s">
        <v>32</v>
      </c>
    </row>
    <row r="799" spans="1:28" x14ac:dyDescent="0.35">
      <c r="A799" t="s">
        <v>3388</v>
      </c>
      <c r="B799" s="1">
        <v>45740</v>
      </c>
      <c r="C799" s="1" t="str">
        <f>TEXT(Table1[[#This Row],[Order_Date]],"yyyy")</f>
        <v>2025</v>
      </c>
      <c r="D799" s="3">
        <f>MONTH(Table1[[#This Row],[Order_Date]])</f>
        <v>3</v>
      </c>
      <c r="E799" t="str">
        <f>TEXT(Table1[[#This Row],[Order_Date]],"mmm")</f>
        <v>Mar</v>
      </c>
      <c r="F799" s="1">
        <v>45743</v>
      </c>
      <c r="G799">
        <f>(Table1[[#This Row],[Ship_Date]]-Table1[[#This Row],[Order_Date]])</f>
        <v>3</v>
      </c>
      <c r="H799" t="s">
        <v>3389</v>
      </c>
      <c r="I799" t="s">
        <v>3390</v>
      </c>
      <c r="J799" t="s">
        <v>52</v>
      </c>
      <c r="K799">
        <v>22</v>
      </c>
      <c r="L799" t="str">
        <f>IF(Table1[[#This Row],[Age]]&lt;=20,"Teen",IF(Table1[[#This Row],[Age]]&gt;=21 &amp; Table1[[#This Row],[Age]]&lt;=50,"Adult","Senior"))</f>
        <v>Senior</v>
      </c>
      <c r="M799" t="s">
        <v>84</v>
      </c>
      <c r="N799" t="s">
        <v>85</v>
      </c>
      <c r="O799" t="s">
        <v>86</v>
      </c>
      <c r="P799" t="s">
        <v>28</v>
      </c>
      <c r="Q799" t="s">
        <v>103</v>
      </c>
      <c r="R799">
        <v>5</v>
      </c>
      <c r="S799">
        <v>25000</v>
      </c>
      <c r="T799">
        <v>25</v>
      </c>
      <c r="U799">
        <v>93750</v>
      </c>
      <c r="V799" t="str">
        <f>IF(Table1[[#This Row],[Sales]]&lt;=10000,"Low",IF(Table1[[#This Row],[Sales]]&gt;=10000 &amp; Table1[[#This Row],[Sales]]&lt;=25000,"Medium","High"))</f>
        <v>High</v>
      </c>
      <c r="W799">
        <v>29271.98</v>
      </c>
      <c r="X799">
        <f>Table1[[#This Row],[Profit]]/Table1[[#This Row],[Sales]]</f>
        <v>0.31223445333333333</v>
      </c>
      <c r="Y799" t="s">
        <v>58</v>
      </c>
      <c r="Z799" t="s">
        <v>31</v>
      </c>
      <c r="AA799">
        <v>2</v>
      </c>
      <c r="AB799" t="s">
        <v>42</v>
      </c>
    </row>
    <row r="800" spans="1:28" x14ac:dyDescent="0.35">
      <c r="A800" t="s">
        <v>3435</v>
      </c>
      <c r="B800" s="1">
        <v>46094</v>
      </c>
      <c r="C800" s="1" t="str">
        <f>TEXT(Table1[[#This Row],[Order_Date]],"yyyy")</f>
        <v>2026</v>
      </c>
      <c r="D800" s="3">
        <f>MONTH(Table1[[#This Row],[Order_Date]])</f>
        <v>3</v>
      </c>
      <c r="E800" t="str">
        <f>TEXT(Table1[[#This Row],[Order_Date]],"mmm")</f>
        <v>Mar</v>
      </c>
      <c r="F800" s="1">
        <v>46101</v>
      </c>
      <c r="G800">
        <f>(Table1[[#This Row],[Ship_Date]]-Table1[[#This Row],[Order_Date]])</f>
        <v>7</v>
      </c>
      <c r="H800" t="s">
        <v>3436</v>
      </c>
      <c r="I800" t="s">
        <v>3437</v>
      </c>
      <c r="J800" t="s">
        <v>52</v>
      </c>
      <c r="K800">
        <v>47</v>
      </c>
      <c r="L800" t="str">
        <f>IF(Table1[[#This Row],[Age]]&lt;=20,"Teen",IF(Table1[[#This Row],[Age]]&gt;=21 &amp; Table1[[#This Row],[Age]]&lt;=50,"Adult","Senior"))</f>
        <v>Senior</v>
      </c>
      <c r="M800" t="s">
        <v>79</v>
      </c>
      <c r="N800" t="s">
        <v>80</v>
      </c>
      <c r="O800" t="s">
        <v>38</v>
      </c>
      <c r="P800" t="s">
        <v>28</v>
      </c>
      <c r="Q800" t="s">
        <v>29</v>
      </c>
      <c r="R800">
        <v>7</v>
      </c>
      <c r="S800">
        <v>15000</v>
      </c>
      <c r="T800">
        <v>15</v>
      </c>
      <c r="U800">
        <v>89250</v>
      </c>
      <c r="V800" t="str">
        <f>IF(Table1[[#This Row],[Sales]]&lt;=10000,"Low",IF(Table1[[#This Row],[Sales]]&gt;=10000 &amp; Table1[[#This Row],[Sales]]&lt;=25000,"Medium","High"))</f>
        <v>High</v>
      </c>
      <c r="W800">
        <v>10498.3</v>
      </c>
      <c r="X800">
        <f>Table1[[#This Row],[Profit]]/Table1[[#This Row],[Sales]]</f>
        <v>0.11762801120448178</v>
      </c>
      <c r="Y800" t="s">
        <v>30</v>
      </c>
      <c r="Z800" t="s">
        <v>41</v>
      </c>
      <c r="AA800">
        <v>2</v>
      </c>
      <c r="AB800" t="s">
        <v>42</v>
      </c>
    </row>
    <row r="801" spans="1:28" x14ac:dyDescent="0.35">
      <c r="A801" t="s">
        <v>3464</v>
      </c>
      <c r="B801" s="1">
        <v>46096</v>
      </c>
      <c r="C801" s="1" t="str">
        <f>TEXT(Table1[[#This Row],[Order_Date]],"yyyy")</f>
        <v>2026</v>
      </c>
      <c r="D801" s="3">
        <f>MONTH(Table1[[#This Row],[Order_Date]])</f>
        <v>3</v>
      </c>
      <c r="E801" t="str">
        <f>TEXT(Table1[[#This Row],[Order_Date]],"mmm")</f>
        <v>Mar</v>
      </c>
      <c r="F801" s="1">
        <v>46101</v>
      </c>
      <c r="G801">
        <f>(Table1[[#This Row],[Ship_Date]]-Table1[[#This Row],[Order_Date]])</f>
        <v>5</v>
      </c>
      <c r="H801" t="s">
        <v>3465</v>
      </c>
      <c r="I801" t="s">
        <v>3466</v>
      </c>
      <c r="J801" t="s">
        <v>24</v>
      </c>
      <c r="K801">
        <v>59</v>
      </c>
      <c r="L801" t="str">
        <f>IF(Table1[[#This Row],[Age]]&lt;=20,"Teen",IF(Table1[[#This Row],[Age]]&gt;=21 &amp; Table1[[#This Row],[Age]]&lt;=50,"Adult","Senior"))</f>
        <v>Senior</v>
      </c>
      <c r="M801" t="s">
        <v>73</v>
      </c>
      <c r="N801" t="s">
        <v>26</v>
      </c>
      <c r="O801" t="s">
        <v>27</v>
      </c>
      <c r="P801" t="s">
        <v>39</v>
      </c>
      <c r="Q801" t="s">
        <v>118</v>
      </c>
      <c r="R801">
        <v>2</v>
      </c>
      <c r="S801">
        <v>4000</v>
      </c>
      <c r="T801">
        <v>10</v>
      </c>
      <c r="U801">
        <v>7200</v>
      </c>
      <c r="V801" t="str">
        <f>IF(Table1[[#This Row],[Sales]]&lt;=10000,"Low",IF(Table1[[#This Row],[Sales]]&gt;=10000 &amp; Table1[[#This Row],[Sales]]&lt;=25000,"Medium","High"))</f>
        <v>Low</v>
      </c>
      <c r="W801">
        <v>1391.78</v>
      </c>
      <c r="X801">
        <f>Table1[[#This Row],[Profit]]/Table1[[#This Row],[Sales]]</f>
        <v>0.19330277777777777</v>
      </c>
      <c r="Y801" t="s">
        <v>58</v>
      </c>
      <c r="Z801" t="s">
        <v>59</v>
      </c>
      <c r="AA801">
        <v>2</v>
      </c>
      <c r="AB801" t="s">
        <v>42</v>
      </c>
    </row>
    <row r="802" spans="1:28" x14ac:dyDescent="0.35">
      <c r="A802" t="s">
        <v>3470</v>
      </c>
      <c r="B802" s="1">
        <v>45725</v>
      </c>
      <c r="C802" s="1" t="str">
        <f>TEXT(Table1[[#This Row],[Order_Date]],"yyyy")</f>
        <v>2025</v>
      </c>
      <c r="D802" s="3">
        <f>MONTH(Table1[[#This Row],[Order_Date]])</f>
        <v>3</v>
      </c>
      <c r="E802" t="str">
        <f>TEXT(Table1[[#This Row],[Order_Date]],"mmm")</f>
        <v>Mar</v>
      </c>
      <c r="F802" s="1">
        <v>45728</v>
      </c>
      <c r="G802">
        <f>(Table1[[#This Row],[Ship_Date]]-Table1[[#This Row],[Order_Date]])</f>
        <v>3</v>
      </c>
      <c r="H802" t="s">
        <v>3471</v>
      </c>
      <c r="I802" t="s">
        <v>3472</v>
      </c>
      <c r="J802" t="s">
        <v>24</v>
      </c>
      <c r="K802">
        <v>46</v>
      </c>
      <c r="L802" t="str">
        <f>IF(Table1[[#This Row],[Age]]&lt;=20,"Teen",IF(Table1[[#This Row],[Age]]&gt;=21 &amp; Table1[[#This Row],[Age]]&lt;=50,"Adult","Senior"))</f>
        <v>Senior</v>
      </c>
      <c r="M802" t="s">
        <v>63</v>
      </c>
      <c r="N802" t="s">
        <v>64</v>
      </c>
      <c r="O802" t="s">
        <v>55</v>
      </c>
      <c r="P802" t="s">
        <v>56</v>
      </c>
      <c r="Q802" t="s">
        <v>57</v>
      </c>
      <c r="R802">
        <v>3</v>
      </c>
      <c r="S802">
        <v>60</v>
      </c>
      <c r="T802">
        <v>20</v>
      </c>
      <c r="U802">
        <v>144</v>
      </c>
      <c r="V802" t="str">
        <f>IF(Table1[[#This Row],[Sales]]&lt;=10000,"Low",IF(Table1[[#This Row],[Sales]]&gt;=10000 &amp; Table1[[#This Row],[Sales]]&lt;=25000,"Medium","High"))</f>
        <v>Low</v>
      </c>
      <c r="W802">
        <v>42.42</v>
      </c>
      <c r="X802">
        <f>Table1[[#This Row],[Profit]]/Table1[[#This Row],[Sales]]</f>
        <v>0.29458333333333336</v>
      </c>
      <c r="Y802" t="s">
        <v>30</v>
      </c>
      <c r="Z802" t="s">
        <v>59</v>
      </c>
      <c r="AA802">
        <v>3</v>
      </c>
      <c r="AB802" t="s">
        <v>42</v>
      </c>
    </row>
    <row r="803" spans="1:28" x14ac:dyDescent="0.35">
      <c r="A803" t="s">
        <v>3532</v>
      </c>
      <c r="B803" s="1">
        <v>45724</v>
      </c>
      <c r="C803" s="1" t="str">
        <f>TEXT(Table1[[#This Row],[Order_Date]],"yyyy")</f>
        <v>2025</v>
      </c>
      <c r="D803" s="3">
        <f>MONTH(Table1[[#This Row],[Order_Date]])</f>
        <v>3</v>
      </c>
      <c r="E803" t="str">
        <f>TEXT(Table1[[#This Row],[Order_Date]],"mmm")</f>
        <v>Mar</v>
      </c>
      <c r="F803" s="1">
        <v>45727</v>
      </c>
      <c r="G803">
        <f>(Table1[[#This Row],[Ship_Date]]-Table1[[#This Row],[Order_Date]])</f>
        <v>3</v>
      </c>
      <c r="H803" t="s">
        <v>3533</v>
      </c>
      <c r="I803" t="s">
        <v>3534</v>
      </c>
      <c r="J803" t="s">
        <v>52</v>
      </c>
      <c r="K803">
        <v>36</v>
      </c>
      <c r="L803" t="str">
        <f>IF(Table1[[#This Row],[Age]]&lt;=20,"Teen",IF(Table1[[#This Row],[Age]]&gt;=21 &amp; Table1[[#This Row],[Age]]&lt;=50,"Adult","Senior"))</f>
        <v>Senior</v>
      </c>
      <c r="M803" t="s">
        <v>84</v>
      </c>
      <c r="N803" t="s">
        <v>85</v>
      </c>
      <c r="O803" t="s">
        <v>86</v>
      </c>
      <c r="P803" t="s">
        <v>56</v>
      </c>
      <c r="Q803" t="s">
        <v>57</v>
      </c>
      <c r="R803">
        <v>7</v>
      </c>
      <c r="S803">
        <v>60</v>
      </c>
      <c r="T803">
        <v>10</v>
      </c>
      <c r="U803">
        <v>378</v>
      </c>
      <c r="V803" t="str">
        <f>IF(Table1[[#This Row],[Sales]]&lt;=10000,"Low",IF(Table1[[#This Row],[Sales]]&gt;=10000 &amp; Table1[[#This Row],[Sales]]&lt;=25000,"Medium","High"))</f>
        <v>Low</v>
      </c>
      <c r="W803">
        <v>42.91</v>
      </c>
      <c r="X803">
        <f>Table1[[#This Row],[Profit]]/Table1[[#This Row],[Sales]]</f>
        <v>0.1135185185185185</v>
      </c>
      <c r="Y803" t="s">
        <v>93</v>
      </c>
      <c r="Z803" t="s">
        <v>59</v>
      </c>
      <c r="AA803">
        <v>1</v>
      </c>
      <c r="AB803" t="s">
        <v>42</v>
      </c>
    </row>
    <row r="804" spans="1:28" x14ac:dyDescent="0.35">
      <c r="A804" t="s">
        <v>3615</v>
      </c>
      <c r="B804" s="1">
        <v>46106</v>
      </c>
      <c r="C804" s="1" t="str">
        <f>TEXT(Table1[[#This Row],[Order_Date]],"yyyy")</f>
        <v>2026</v>
      </c>
      <c r="D804" s="3">
        <f>MONTH(Table1[[#This Row],[Order_Date]])</f>
        <v>3</v>
      </c>
      <c r="E804" t="str">
        <f>TEXT(Table1[[#This Row],[Order_Date]],"mmm")</f>
        <v>Mar</v>
      </c>
      <c r="F804" s="1">
        <v>46111</v>
      </c>
      <c r="G804">
        <f>(Table1[[#This Row],[Ship_Date]]-Table1[[#This Row],[Order_Date]])</f>
        <v>5</v>
      </c>
      <c r="H804" t="s">
        <v>3616</v>
      </c>
      <c r="I804" t="s">
        <v>3617</v>
      </c>
      <c r="J804" t="s">
        <v>24</v>
      </c>
      <c r="K804">
        <v>64</v>
      </c>
      <c r="L804" t="str">
        <f>IF(Table1[[#This Row],[Age]]&lt;=20,"Teen",IF(Table1[[#This Row],[Age]]&gt;=21 &amp; Table1[[#This Row],[Age]]&lt;=50,"Adult","Senior"))</f>
        <v>Senior</v>
      </c>
      <c r="M804" t="s">
        <v>53</v>
      </c>
      <c r="N804" t="s">
        <v>54</v>
      </c>
      <c r="O804" t="s">
        <v>55</v>
      </c>
      <c r="P804" t="s">
        <v>47</v>
      </c>
      <c r="Q804" t="s">
        <v>164</v>
      </c>
      <c r="R804">
        <v>4</v>
      </c>
      <c r="S804">
        <v>1800</v>
      </c>
      <c r="T804">
        <v>20</v>
      </c>
      <c r="U804">
        <v>5760</v>
      </c>
      <c r="V804" t="str">
        <f>IF(Table1[[#This Row],[Sales]]&lt;=10000,"Low",IF(Table1[[#This Row],[Sales]]&gt;=10000 &amp; Table1[[#This Row],[Sales]]&lt;=25000,"Medium","High"))</f>
        <v>Low</v>
      </c>
      <c r="W804">
        <v>999.47</v>
      </c>
      <c r="X804">
        <f>Table1[[#This Row],[Profit]]/Table1[[#This Row],[Sales]]</f>
        <v>0.17351909722222222</v>
      </c>
      <c r="Y804" t="s">
        <v>58</v>
      </c>
      <c r="Z804" t="s">
        <v>59</v>
      </c>
      <c r="AA804">
        <v>3</v>
      </c>
      <c r="AB804" t="s">
        <v>42</v>
      </c>
    </row>
    <row r="805" spans="1:28" x14ac:dyDescent="0.35">
      <c r="A805" t="s">
        <v>3627</v>
      </c>
      <c r="B805" s="1">
        <v>45734</v>
      </c>
      <c r="C805" s="1" t="str">
        <f>TEXT(Table1[[#This Row],[Order_Date]],"yyyy")</f>
        <v>2025</v>
      </c>
      <c r="D805" s="3">
        <f>MONTH(Table1[[#This Row],[Order_Date]])</f>
        <v>3</v>
      </c>
      <c r="E805" t="str">
        <f>TEXT(Table1[[#This Row],[Order_Date]],"mmm")</f>
        <v>Mar</v>
      </c>
      <c r="F805" s="1">
        <v>45741</v>
      </c>
      <c r="G805">
        <f>(Table1[[#This Row],[Ship_Date]]-Table1[[#This Row],[Order_Date]])</f>
        <v>7</v>
      </c>
      <c r="H805" t="s">
        <v>3628</v>
      </c>
      <c r="I805" t="s">
        <v>3629</v>
      </c>
      <c r="J805" t="s">
        <v>24</v>
      </c>
      <c r="K805">
        <v>22</v>
      </c>
      <c r="L805" t="str">
        <f>IF(Table1[[#This Row],[Age]]&lt;=20,"Teen",IF(Table1[[#This Row],[Age]]&gt;=21 &amp; Table1[[#This Row],[Age]]&lt;=50,"Adult","Senior"))</f>
        <v>Senior</v>
      </c>
      <c r="M805" t="s">
        <v>25</v>
      </c>
      <c r="N805" t="s">
        <v>26</v>
      </c>
      <c r="O805" t="s">
        <v>27</v>
      </c>
      <c r="P805" t="s">
        <v>74</v>
      </c>
      <c r="Q805" t="s">
        <v>231</v>
      </c>
      <c r="R805">
        <v>5</v>
      </c>
      <c r="S805">
        <v>18000</v>
      </c>
      <c r="T805">
        <v>5</v>
      </c>
      <c r="U805">
        <v>85500</v>
      </c>
      <c r="V805" t="str">
        <f>IF(Table1[[#This Row],[Sales]]&lt;=10000,"Low",IF(Table1[[#This Row],[Sales]]&gt;=10000 &amp; Table1[[#This Row],[Sales]]&lt;=25000,"Medium","High"))</f>
        <v>High</v>
      </c>
      <c r="W805">
        <v>15017.67</v>
      </c>
      <c r="X805">
        <f>Table1[[#This Row],[Profit]]/Table1[[#This Row],[Sales]]</f>
        <v>0.17564526315789475</v>
      </c>
      <c r="Y805" t="s">
        <v>58</v>
      </c>
      <c r="Z805" t="s">
        <v>41</v>
      </c>
      <c r="AA805">
        <v>4</v>
      </c>
      <c r="AB805" t="s">
        <v>42</v>
      </c>
    </row>
    <row r="806" spans="1:28" x14ac:dyDescent="0.35">
      <c r="A806" t="s">
        <v>3670</v>
      </c>
      <c r="B806" s="1">
        <v>45739</v>
      </c>
      <c r="C806" s="1" t="str">
        <f>TEXT(Table1[[#This Row],[Order_Date]],"yyyy")</f>
        <v>2025</v>
      </c>
      <c r="D806" s="3">
        <f>MONTH(Table1[[#This Row],[Order_Date]])</f>
        <v>3</v>
      </c>
      <c r="E806" t="str">
        <f>TEXT(Table1[[#This Row],[Order_Date]],"mmm")</f>
        <v>Mar</v>
      </c>
      <c r="F806" s="1">
        <v>45744</v>
      </c>
      <c r="G806">
        <f>(Table1[[#This Row],[Ship_Date]]-Table1[[#This Row],[Order_Date]])</f>
        <v>5</v>
      </c>
      <c r="H806" t="s">
        <v>3671</v>
      </c>
      <c r="I806" t="s">
        <v>3672</v>
      </c>
      <c r="J806" t="s">
        <v>52</v>
      </c>
      <c r="K806">
        <v>26</v>
      </c>
      <c r="L806" t="str">
        <f>IF(Table1[[#This Row],[Age]]&lt;=20,"Teen",IF(Table1[[#This Row],[Age]]&gt;=21 &amp; Table1[[#This Row],[Age]]&lt;=50,"Adult","Senior"))</f>
        <v>Senior</v>
      </c>
      <c r="M806" t="s">
        <v>84</v>
      </c>
      <c r="N806" t="s">
        <v>85</v>
      </c>
      <c r="O806" t="s">
        <v>86</v>
      </c>
      <c r="P806" t="s">
        <v>74</v>
      </c>
      <c r="Q806" t="s">
        <v>109</v>
      </c>
      <c r="R806">
        <v>3</v>
      </c>
      <c r="S806">
        <v>40000</v>
      </c>
      <c r="T806">
        <v>5</v>
      </c>
      <c r="U806">
        <v>114000</v>
      </c>
      <c r="V806" t="str">
        <f>IF(Table1[[#This Row],[Sales]]&lt;=10000,"Low",IF(Table1[[#This Row],[Sales]]&gt;=10000 &amp; Table1[[#This Row],[Sales]]&lt;=25000,"Medium","High"))</f>
        <v>High</v>
      </c>
      <c r="W806">
        <v>41647.17</v>
      </c>
      <c r="X806">
        <f>Table1[[#This Row],[Profit]]/Table1[[#This Row],[Sales]]</f>
        <v>0.36532605263157891</v>
      </c>
      <c r="Y806" t="s">
        <v>58</v>
      </c>
      <c r="Z806" t="s">
        <v>59</v>
      </c>
      <c r="AA806">
        <v>5</v>
      </c>
      <c r="AB806" t="s">
        <v>42</v>
      </c>
    </row>
    <row r="807" spans="1:28" x14ac:dyDescent="0.35">
      <c r="A807" t="s">
        <v>3740</v>
      </c>
      <c r="B807" s="1">
        <v>45728</v>
      </c>
      <c r="C807" s="1" t="str">
        <f>TEXT(Table1[[#This Row],[Order_Date]],"yyyy")</f>
        <v>2025</v>
      </c>
      <c r="D807" s="3">
        <f>MONTH(Table1[[#This Row],[Order_Date]])</f>
        <v>3</v>
      </c>
      <c r="E807" t="str">
        <f>TEXT(Table1[[#This Row],[Order_Date]],"mmm")</f>
        <v>Mar</v>
      </c>
      <c r="F807" s="1">
        <v>45730</v>
      </c>
      <c r="G807">
        <f>(Table1[[#This Row],[Ship_Date]]-Table1[[#This Row],[Order_Date]])</f>
        <v>2</v>
      </c>
      <c r="H807" t="s">
        <v>3741</v>
      </c>
      <c r="I807" t="s">
        <v>3742</v>
      </c>
      <c r="J807" t="s">
        <v>52</v>
      </c>
      <c r="K807">
        <v>40</v>
      </c>
      <c r="L807" t="str">
        <f>IF(Table1[[#This Row],[Age]]&lt;=20,"Teen",IF(Table1[[#This Row],[Age]]&gt;=21 &amp; Table1[[#This Row],[Age]]&lt;=50,"Adult","Senior"))</f>
        <v>Senior</v>
      </c>
      <c r="M807" t="s">
        <v>36</v>
      </c>
      <c r="N807" t="s">
        <v>37</v>
      </c>
      <c r="O807" t="s">
        <v>38</v>
      </c>
      <c r="P807" t="s">
        <v>47</v>
      </c>
      <c r="Q807" t="s">
        <v>48</v>
      </c>
      <c r="R807">
        <v>7</v>
      </c>
      <c r="S807">
        <v>3500</v>
      </c>
      <c r="T807">
        <v>15</v>
      </c>
      <c r="U807">
        <v>20825</v>
      </c>
      <c r="V807" t="str">
        <f>IF(Table1[[#This Row],[Sales]]&lt;=10000,"Low",IF(Table1[[#This Row],[Sales]]&gt;=10000 &amp; Table1[[#This Row],[Sales]]&lt;=25000,"Medium","High"))</f>
        <v>High</v>
      </c>
      <c r="W807">
        <v>3489.48</v>
      </c>
      <c r="X807">
        <f>Table1[[#This Row],[Profit]]/Table1[[#This Row],[Sales]]</f>
        <v>0.16756206482593036</v>
      </c>
      <c r="Y807" t="s">
        <v>30</v>
      </c>
      <c r="Z807" t="s">
        <v>41</v>
      </c>
      <c r="AA807">
        <v>2</v>
      </c>
      <c r="AB807" t="s">
        <v>42</v>
      </c>
    </row>
    <row r="808" spans="1:28" x14ac:dyDescent="0.35">
      <c r="A808" t="s">
        <v>3749</v>
      </c>
      <c r="B808" s="1">
        <v>45720</v>
      </c>
      <c r="C808" s="1" t="str">
        <f>TEXT(Table1[[#This Row],[Order_Date]],"yyyy")</f>
        <v>2025</v>
      </c>
      <c r="D808" s="3">
        <f>MONTH(Table1[[#This Row],[Order_Date]])</f>
        <v>3</v>
      </c>
      <c r="E808" t="str">
        <f>TEXT(Table1[[#This Row],[Order_Date]],"mmm")</f>
        <v>Mar</v>
      </c>
      <c r="F808" s="1">
        <v>45726</v>
      </c>
      <c r="G808">
        <f>(Table1[[#This Row],[Ship_Date]]-Table1[[#This Row],[Order_Date]])</f>
        <v>6</v>
      </c>
      <c r="H808" t="s">
        <v>3750</v>
      </c>
      <c r="I808" t="s">
        <v>3751</v>
      </c>
      <c r="J808" t="s">
        <v>24</v>
      </c>
      <c r="K808">
        <v>48</v>
      </c>
      <c r="L808" t="str">
        <f>IF(Table1[[#This Row],[Age]]&lt;=20,"Teen",IF(Table1[[#This Row],[Age]]&gt;=21 &amp; Table1[[#This Row],[Age]]&lt;=50,"Adult","Senior"))</f>
        <v>Senior</v>
      </c>
      <c r="M808" t="s">
        <v>63</v>
      </c>
      <c r="N808" t="s">
        <v>64</v>
      </c>
      <c r="O808" t="s">
        <v>55</v>
      </c>
      <c r="P808" t="s">
        <v>74</v>
      </c>
      <c r="Q808" t="s">
        <v>75</v>
      </c>
      <c r="R808">
        <v>3</v>
      </c>
      <c r="S808">
        <v>2000</v>
      </c>
      <c r="T808">
        <v>15</v>
      </c>
      <c r="U808">
        <v>5100</v>
      </c>
      <c r="V808" t="str">
        <f>IF(Table1[[#This Row],[Sales]]&lt;=10000,"Low",IF(Table1[[#This Row],[Sales]]&gt;=10000 &amp; Table1[[#This Row],[Sales]]&lt;=25000,"Medium","High"))</f>
        <v>Low</v>
      </c>
      <c r="W808">
        <v>1953.19</v>
      </c>
      <c r="X808">
        <f>Table1[[#This Row],[Profit]]/Table1[[#This Row],[Sales]]</f>
        <v>0.38297843137254906</v>
      </c>
      <c r="Y808" t="s">
        <v>30</v>
      </c>
      <c r="Z808" t="s">
        <v>59</v>
      </c>
      <c r="AA808">
        <v>1</v>
      </c>
      <c r="AB808" t="s">
        <v>32</v>
      </c>
    </row>
    <row r="809" spans="1:28" x14ac:dyDescent="0.35">
      <c r="A809" t="s">
        <v>3811</v>
      </c>
      <c r="B809" s="1">
        <v>46106</v>
      </c>
      <c r="C809" s="1" t="str">
        <f>TEXT(Table1[[#This Row],[Order_Date]],"yyyy")</f>
        <v>2026</v>
      </c>
      <c r="D809" s="3">
        <f>MONTH(Table1[[#This Row],[Order_Date]])</f>
        <v>3</v>
      </c>
      <c r="E809" t="str">
        <f>TEXT(Table1[[#This Row],[Order_Date]],"mmm")</f>
        <v>Mar</v>
      </c>
      <c r="F809" s="1">
        <v>46107</v>
      </c>
      <c r="G809">
        <f>(Table1[[#This Row],[Ship_Date]]-Table1[[#This Row],[Order_Date]])</f>
        <v>1</v>
      </c>
      <c r="H809" t="s">
        <v>1166</v>
      </c>
      <c r="I809" t="s">
        <v>3812</v>
      </c>
      <c r="J809" t="s">
        <v>52</v>
      </c>
      <c r="K809">
        <v>53</v>
      </c>
      <c r="L809" t="str">
        <f>IF(Table1[[#This Row],[Age]]&lt;=20,"Teen",IF(Table1[[#This Row],[Age]]&gt;=21 &amp; Table1[[#This Row],[Age]]&lt;=50,"Adult","Senior"))</f>
        <v>Senior</v>
      </c>
      <c r="M809" t="s">
        <v>36</v>
      </c>
      <c r="N809" t="s">
        <v>37</v>
      </c>
      <c r="O809" t="s">
        <v>38</v>
      </c>
      <c r="P809" t="s">
        <v>74</v>
      </c>
      <c r="Q809" t="s">
        <v>231</v>
      </c>
      <c r="R809">
        <v>5</v>
      </c>
      <c r="S809">
        <v>18000</v>
      </c>
      <c r="T809">
        <v>20</v>
      </c>
      <c r="U809">
        <v>72000</v>
      </c>
      <c r="V809" t="str">
        <f>IF(Table1[[#This Row],[Sales]]&lt;=10000,"Low",IF(Table1[[#This Row],[Sales]]&gt;=10000 &amp; Table1[[#This Row],[Sales]]&lt;=25000,"Medium","High"))</f>
        <v>High</v>
      </c>
      <c r="W809">
        <v>15820.93</v>
      </c>
      <c r="X809">
        <f>Table1[[#This Row],[Profit]]/Table1[[#This Row],[Sales]]</f>
        <v>0.2197351388888889</v>
      </c>
      <c r="Y809" t="s">
        <v>93</v>
      </c>
      <c r="Z809" t="s">
        <v>59</v>
      </c>
      <c r="AA809">
        <v>1</v>
      </c>
      <c r="AB809" t="s">
        <v>42</v>
      </c>
    </row>
    <row r="810" spans="1:28" x14ac:dyDescent="0.35">
      <c r="A810" t="s">
        <v>3858</v>
      </c>
      <c r="B810" s="1">
        <v>45730</v>
      </c>
      <c r="C810" s="1" t="str">
        <f>TEXT(Table1[[#This Row],[Order_Date]],"yyyy")</f>
        <v>2025</v>
      </c>
      <c r="D810" s="3">
        <f>MONTH(Table1[[#This Row],[Order_Date]])</f>
        <v>3</v>
      </c>
      <c r="E810" t="str">
        <f>TEXT(Table1[[#This Row],[Order_Date]],"mmm")</f>
        <v>Mar</v>
      </c>
      <c r="F810" s="1">
        <v>45732</v>
      </c>
      <c r="G810">
        <f>(Table1[[#This Row],[Ship_Date]]-Table1[[#This Row],[Order_Date]])</f>
        <v>2</v>
      </c>
      <c r="H810" t="s">
        <v>3859</v>
      </c>
      <c r="I810" t="s">
        <v>3860</v>
      </c>
      <c r="J810" t="s">
        <v>52</v>
      </c>
      <c r="K810">
        <v>24</v>
      </c>
      <c r="L810" t="str">
        <f>IF(Table1[[#This Row],[Age]]&lt;=20,"Teen",IF(Table1[[#This Row],[Age]]&gt;=21 &amp; Table1[[#This Row],[Age]]&lt;=50,"Adult","Senior"))</f>
        <v>Senior</v>
      </c>
      <c r="M810" t="s">
        <v>46</v>
      </c>
      <c r="N810" t="s">
        <v>46</v>
      </c>
      <c r="O810" t="s">
        <v>38</v>
      </c>
      <c r="P810" t="s">
        <v>56</v>
      </c>
      <c r="Q810" t="s">
        <v>57</v>
      </c>
      <c r="R810">
        <v>4</v>
      </c>
      <c r="S810">
        <v>60</v>
      </c>
      <c r="T810">
        <v>5</v>
      </c>
      <c r="U810">
        <v>228</v>
      </c>
      <c r="V810" t="str">
        <f>IF(Table1[[#This Row],[Sales]]&lt;=10000,"Low",IF(Table1[[#This Row],[Sales]]&gt;=10000 &amp; Table1[[#This Row],[Sales]]&lt;=25000,"Medium","High"))</f>
        <v>Low</v>
      </c>
      <c r="W810">
        <v>76.69</v>
      </c>
      <c r="X810">
        <f>Table1[[#This Row],[Profit]]/Table1[[#This Row],[Sales]]</f>
        <v>0.33635964912280703</v>
      </c>
      <c r="Y810" t="s">
        <v>93</v>
      </c>
      <c r="Z810" t="s">
        <v>41</v>
      </c>
      <c r="AA810">
        <v>3</v>
      </c>
      <c r="AB810" t="s">
        <v>42</v>
      </c>
    </row>
    <row r="811" spans="1:28" x14ac:dyDescent="0.35">
      <c r="A811" t="s">
        <v>3939</v>
      </c>
      <c r="B811" s="1">
        <v>46104</v>
      </c>
      <c r="C811" s="1" t="str">
        <f>TEXT(Table1[[#This Row],[Order_Date]],"yyyy")</f>
        <v>2026</v>
      </c>
      <c r="D811" s="3">
        <f>MONTH(Table1[[#This Row],[Order_Date]])</f>
        <v>3</v>
      </c>
      <c r="E811" t="str">
        <f>TEXT(Table1[[#This Row],[Order_Date]],"mmm")</f>
        <v>Mar</v>
      </c>
      <c r="F811" s="1">
        <v>46106</v>
      </c>
      <c r="G811">
        <f>(Table1[[#This Row],[Ship_Date]]-Table1[[#This Row],[Order_Date]])</f>
        <v>2</v>
      </c>
      <c r="H811" t="s">
        <v>1960</v>
      </c>
      <c r="I811" t="s">
        <v>3940</v>
      </c>
      <c r="J811" t="s">
        <v>24</v>
      </c>
      <c r="K811">
        <v>48</v>
      </c>
      <c r="L811" t="str">
        <f>IF(Table1[[#This Row],[Age]]&lt;=20,"Teen",IF(Table1[[#This Row],[Age]]&gt;=21 &amp; Table1[[#This Row],[Age]]&lt;=50,"Adult","Senior"))</f>
        <v>Senior</v>
      </c>
      <c r="M811" t="s">
        <v>46</v>
      </c>
      <c r="N811" t="s">
        <v>46</v>
      </c>
      <c r="O811" t="s">
        <v>38</v>
      </c>
      <c r="P811" t="s">
        <v>47</v>
      </c>
      <c r="Q811" t="s">
        <v>185</v>
      </c>
      <c r="R811">
        <v>5</v>
      </c>
      <c r="S811">
        <v>4500</v>
      </c>
      <c r="T811">
        <v>10</v>
      </c>
      <c r="U811">
        <v>20250</v>
      </c>
      <c r="V811" t="str">
        <f>IF(Table1[[#This Row],[Sales]]&lt;=10000,"Low",IF(Table1[[#This Row],[Sales]]&gt;=10000 &amp; Table1[[#This Row],[Sales]]&lt;=25000,"Medium","High"))</f>
        <v>High</v>
      </c>
      <c r="W811">
        <v>5476.75</v>
      </c>
      <c r="X811">
        <f>Table1[[#This Row],[Profit]]/Table1[[#This Row],[Sales]]</f>
        <v>0.2704567901234568</v>
      </c>
      <c r="Y811" t="s">
        <v>93</v>
      </c>
      <c r="Z811" t="s">
        <v>31</v>
      </c>
      <c r="AA811">
        <v>5</v>
      </c>
      <c r="AB811" t="s">
        <v>42</v>
      </c>
    </row>
    <row r="812" spans="1:28" x14ac:dyDescent="0.35">
      <c r="A812" t="s">
        <v>3972</v>
      </c>
      <c r="B812" s="1">
        <v>45728</v>
      </c>
      <c r="C812" s="1" t="str">
        <f>TEXT(Table1[[#This Row],[Order_Date]],"yyyy")</f>
        <v>2025</v>
      </c>
      <c r="D812" s="3">
        <f>MONTH(Table1[[#This Row],[Order_Date]])</f>
        <v>3</v>
      </c>
      <c r="E812" t="str">
        <f>TEXT(Table1[[#This Row],[Order_Date]],"mmm")</f>
        <v>Mar</v>
      </c>
      <c r="F812" s="1">
        <v>45734</v>
      </c>
      <c r="G812">
        <f>(Table1[[#This Row],[Ship_Date]]-Table1[[#This Row],[Order_Date]])</f>
        <v>6</v>
      </c>
      <c r="H812" t="s">
        <v>3973</v>
      </c>
      <c r="I812" t="s">
        <v>3974</v>
      </c>
      <c r="J812" t="s">
        <v>52</v>
      </c>
      <c r="K812">
        <v>33</v>
      </c>
      <c r="L812" t="str">
        <f>IF(Table1[[#This Row],[Age]]&lt;=20,"Teen",IF(Table1[[#This Row],[Age]]&gt;=21 &amp; Table1[[#This Row],[Age]]&lt;=50,"Adult","Senior"))</f>
        <v>Senior</v>
      </c>
      <c r="M812" t="s">
        <v>79</v>
      </c>
      <c r="N812" t="s">
        <v>80</v>
      </c>
      <c r="O812" t="s">
        <v>38</v>
      </c>
      <c r="P812" t="s">
        <v>56</v>
      </c>
      <c r="Q812" t="s">
        <v>212</v>
      </c>
      <c r="R812">
        <v>7</v>
      </c>
      <c r="S812">
        <v>300</v>
      </c>
      <c r="T812">
        <v>25</v>
      </c>
      <c r="U812">
        <v>1575</v>
      </c>
      <c r="V812" t="str">
        <f>IF(Table1[[#This Row],[Sales]]&lt;=10000,"Low",IF(Table1[[#This Row],[Sales]]&gt;=10000 &amp; Table1[[#This Row],[Sales]]&lt;=25000,"Medium","High"))</f>
        <v>Low</v>
      </c>
      <c r="W812">
        <v>683.19</v>
      </c>
      <c r="X812">
        <f>Table1[[#This Row],[Profit]]/Table1[[#This Row],[Sales]]</f>
        <v>0.43377142857142859</v>
      </c>
      <c r="Y812" t="s">
        <v>93</v>
      </c>
      <c r="Z812" t="s">
        <v>59</v>
      </c>
      <c r="AA812">
        <v>1</v>
      </c>
      <c r="AB812" t="s">
        <v>42</v>
      </c>
    </row>
    <row r="813" spans="1:28" x14ac:dyDescent="0.35">
      <c r="A813" t="s">
        <v>3975</v>
      </c>
      <c r="B813" s="1">
        <v>45735</v>
      </c>
      <c r="C813" s="1" t="str">
        <f>TEXT(Table1[[#This Row],[Order_Date]],"yyyy")</f>
        <v>2025</v>
      </c>
      <c r="D813" s="3">
        <f>MONTH(Table1[[#This Row],[Order_Date]])</f>
        <v>3</v>
      </c>
      <c r="E813" t="str">
        <f>TEXT(Table1[[#This Row],[Order_Date]],"mmm")</f>
        <v>Mar</v>
      </c>
      <c r="F813" s="1">
        <v>45742</v>
      </c>
      <c r="G813">
        <f>(Table1[[#This Row],[Ship_Date]]-Table1[[#This Row],[Order_Date]])</f>
        <v>7</v>
      </c>
      <c r="H813" t="s">
        <v>3976</v>
      </c>
      <c r="I813" t="s">
        <v>3977</v>
      </c>
      <c r="J813" t="s">
        <v>24</v>
      </c>
      <c r="K813">
        <v>30</v>
      </c>
      <c r="L813" t="str">
        <f>IF(Table1[[#This Row],[Age]]&lt;=20,"Teen",IF(Table1[[#This Row],[Age]]&gt;=21 &amp; Table1[[#This Row],[Age]]&lt;=50,"Adult","Senior"))</f>
        <v>Senior</v>
      </c>
      <c r="M813" t="s">
        <v>116</v>
      </c>
      <c r="N813" t="s">
        <v>117</v>
      </c>
      <c r="O813" t="s">
        <v>86</v>
      </c>
      <c r="P813" t="s">
        <v>39</v>
      </c>
      <c r="Q813" t="s">
        <v>253</v>
      </c>
      <c r="R813">
        <v>6</v>
      </c>
      <c r="S813">
        <v>1200</v>
      </c>
      <c r="T813">
        <v>15</v>
      </c>
      <c r="U813">
        <v>6120</v>
      </c>
      <c r="V813" t="str">
        <f>IF(Table1[[#This Row],[Sales]]&lt;=10000,"Low",IF(Table1[[#This Row],[Sales]]&gt;=10000 &amp; Table1[[#This Row],[Sales]]&lt;=25000,"Medium","High"))</f>
        <v>Low</v>
      </c>
      <c r="W813">
        <v>1901.85</v>
      </c>
      <c r="X813">
        <f>Table1[[#This Row],[Profit]]/Table1[[#This Row],[Sales]]</f>
        <v>0.3107598039215686</v>
      </c>
      <c r="Y813" t="s">
        <v>93</v>
      </c>
      <c r="Z813" t="s">
        <v>59</v>
      </c>
      <c r="AA813">
        <v>5</v>
      </c>
      <c r="AB813" t="s">
        <v>32</v>
      </c>
    </row>
    <row r="814" spans="1:28" x14ac:dyDescent="0.35">
      <c r="A814" t="s">
        <v>4096</v>
      </c>
      <c r="B814" s="1">
        <v>46091</v>
      </c>
      <c r="C814" s="1" t="str">
        <f>TEXT(Table1[[#This Row],[Order_Date]],"yyyy")</f>
        <v>2026</v>
      </c>
      <c r="D814" s="3">
        <f>MONTH(Table1[[#This Row],[Order_Date]])</f>
        <v>3</v>
      </c>
      <c r="E814" t="str">
        <f>TEXT(Table1[[#This Row],[Order_Date]],"mmm")</f>
        <v>Mar</v>
      </c>
      <c r="F814" s="1">
        <v>46096</v>
      </c>
      <c r="G814">
        <f>(Table1[[#This Row],[Ship_Date]]-Table1[[#This Row],[Order_Date]])</f>
        <v>5</v>
      </c>
      <c r="H814" t="s">
        <v>4097</v>
      </c>
      <c r="I814" t="s">
        <v>4098</v>
      </c>
      <c r="J814" t="s">
        <v>24</v>
      </c>
      <c r="K814">
        <v>26</v>
      </c>
      <c r="L814" t="str">
        <f>IF(Table1[[#This Row],[Age]]&lt;=20,"Teen",IF(Table1[[#This Row],[Age]]&gt;=21 &amp; Table1[[#This Row],[Age]]&lt;=50,"Adult","Senior"))</f>
        <v>Senior</v>
      </c>
      <c r="M814" t="s">
        <v>101</v>
      </c>
      <c r="N814" t="s">
        <v>102</v>
      </c>
      <c r="O814" t="s">
        <v>27</v>
      </c>
      <c r="P814" t="s">
        <v>39</v>
      </c>
      <c r="Q814" t="s">
        <v>151</v>
      </c>
      <c r="R814">
        <v>3</v>
      </c>
      <c r="S814">
        <v>900</v>
      </c>
      <c r="T814">
        <v>25</v>
      </c>
      <c r="U814">
        <v>2025</v>
      </c>
      <c r="V814" t="str">
        <f>IF(Table1[[#This Row],[Sales]]&lt;=10000,"Low",IF(Table1[[#This Row],[Sales]]&gt;=10000 &amp; Table1[[#This Row],[Sales]]&lt;=25000,"Medium","High"))</f>
        <v>Low</v>
      </c>
      <c r="W814">
        <v>736.45</v>
      </c>
      <c r="X814">
        <f>Table1[[#This Row],[Profit]]/Table1[[#This Row],[Sales]]</f>
        <v>0.36367901234567901</v>
      </c>
      <c r="Y814" t="s">
        <v>58</v>
      </c>
      <c r="Z814" t="s">
        <v>41</v>
      </c>
      <c r="AA814">
        <v>2</v>
      </c>
      <c r="AB814" t="s">
        <v>42</v>
      </c>
    </row>
    <row r="815" spans="1:28" x14ac:dyDescent="0.35">
      <c r="A815" t="s">
        <v>4126</v>
      </c>
      <c r="B815" s="1">
        <v>45747</v>
      </c>
      <c r="C815" s="1" t="str">
        <f>TEXT(Table1[[#This Row],[Order_Date]],"yyyy")</f>
        <v>2025</v>
      </c>
      <c r="D815" s="3">
        <f>MONTH(Table1[[#This Row],[Order_Date]])</f>
        <v>3</v>
      </c>
      <c r="E815" t="str">
        <f>TEXT(Table1[[#This Row],[Order_Date]],"mmm")</f>
        <v>Mar</v>
      </c>
      <c r="F815" s="1">
        <v>45750</v>
      </c>
      <c r="G815">
        <f>(Table1[[#This Row],[Ship_Date]]-Table1[[#This Row],[Order_Date]])</f>
        <v>3</v>
      </c>
      <c r="H815" t="s">
        <v>4127</v>
      </c>
      <c r="I815" t="s">
        <v>4128</v>
      </c>
      <c r="J815" t="s">
        <v>24</v>
      </c>
      <c r="K815">
        <v>50</v>
      </c>
      <c r="L815" t="str">
        <f>IF(Table1[[#This Row],[Age]]&lt;=20,"Teen",IF(Table1[[#This Row],[Age]]&gt;=21 &amp; Table1[[#This Row],[Age]]&lt;=50,"Adult","Senior"))</f>
        <v>Senior</v>
      </c>
      <c r="M815" t="s">
        <v>36</v>
      </c>
      <c r="N815" t="s">
        <v>37</v>
      </c>
      <c r="O815" t="s">
        <v>38</v>
      </c>
      <c r="P815" t="s">
        <v>39</v>
      </c>
      <c r="Q815" t="s">
        <v>151</v>
      </c>
      <c r="R815">
        <v>7</v>
      </c>
      <c r="S815">
        <v>900</v>
      </c>
      <c r="T815">
        <v>5</v>
      </c>
      <c r="U815">
        <v>5985</v>
      </c>
      <c r="V815" t="str">
        <f>IF(Table1[[#This Row],[Sales]]&lt;=10000,"Low",IF(Table1[[#This Row],[Sales]]&gt;=10000 &amp; Table1[[#This Row],[Sales]]&lt;=25000,"Medium","High"))</f>
        <v>Low</v>
      </c>
      <c r="W815">
        <v>828.53</v>
      </c>
      <c r="X815">
        <f>Table1[[#This Row],[Profit]]/Table1[[#This Row],[Sales]]</f>
        <v>0.1384344193817878</v>
      </c>
      <c r="Y815" t="s">
        <v>30</v>
      </c>
      <c r="Z815" t="s">
        <v>59</v>
      </c>
      <c r="AA815">
        <v>3</v>
      </c>
      <c r="AB815" t="s">
        <v>42</v>
      </c>
    </row>
    <row r="816" spans="1:28" x14ac:dyDescent="0.35">
      <c r="A816" t="s">
        <v>4135</v>
      </c>
      <c r="B816" s="1">
        <v>45735</v>
      </c>
      <c r="C816" s="1" t="str">
        <f>TEXT(Table1[[#This Row],[Order_Date]],"yyyy")</f>
        <v>2025</v>
      </c>
      <c r="D816" s="3">
        <f>MONTH(Table1[[#This Row],[Order_Date]])</f>
        <v>3</v>
      </c>
      <c r="E816" t="str">
        <f>TEXT(Table1[[#This Row],[Order_Date]],"mmm")</f>
        <v>Mar</v>
      </c>
      <c r="F816" s="1">
        <v>45740</v>
      </c>
      <c r="G816">
        <f>(Table1[[#This Row],[Ship_Date]]-Table1[[#This Row],[Order_Date]])</f>
        <v>5</v>
      </c>
      <c r="H816" t="s">
        <v>4136</v>
      </c>
      <c r="I816" t="s">
        <v>4137</v>
      </c>
      <c r="J816" t="s">
        <v>24</v>
      </c>
      <c r="K816">
        <v>62</v>
      </c>
      <c r="L816" t="str">
        <f>IF(Table1[[#This Row],[Age]]&lt;=20,"Teen",IF(Table1[[#This Row],[Age]]&gt;=21 &amp; Table1[[#This Row],[Age]]&lt;=50,"Adult","Senior"))</f>
        <v>Senior</v>
      </c>
      <c r="M816" t="s">
        <v>46</v>
      </c>
      <c r="N816" t="s">
        <v>46</v>
      </c>
      <c r="O816" t="s">
        <v>38</v>
      </c>
      <c r="P816" t="s">
        <v>47</v>
      </c>
      <c r="Q816" t="s">
        <v>69</v>
      </c>
      <c r="R816">
        <v>3</v>
      </c>
      <c r="S816">
        <v>800</v>
      </c>
      <c r="T816">
        <v>0</v>
      </c>
      <c r="U816">
        <v>2400</v>
      </c>
      <c r="V816" t="str">
        <f>IF(Table1[[#This Row],[Sales]]&lt;=10000,"Low",IF(Table1[[#This Row],[Sales]]&gt;=10000 &amp; Table1[[#This Row],[Sales]]&lt;=25000,"Medium","High"))</f>
        <v>Low</v>
      </c>
      <c r="W816">
        <v>338.71</v>
      </c>
      <c r="X816">
        <f>Table1[[#This Row],[Profit]]/Table1[[#This Row],[Sales]]</f>
        <v>0.14112916666666667</v>
      </c>
      <c r="Y816" t="s">
        <v>30</v>
      </c>
      <c r="Z816" t="s">
        <v>59</v>
      </c>
      <c r="AA816">
        <v>1</v>
      </c>
      <c r="AB816" t="s">
        <v>42</v>
      </c>
    </row>
    <row r="817" spans="1:28" x14ac:dyDescent="0.35">
      <c r="A817" t="s">
        <v>4176</v>
      </c>
      <c r="B817" s="1">
        <v>45736</v>
      </c>
      <c r="C817" s="1" t="str">
        <f>TEXT(Table1[[#This Row],[Order_Date]],"yyyy")</f>
        <v>2025</v>
      </c>
      <c r="D817" s="3">
        <f>MONTH(Table1[[#This Row],[Order_Date]])</f>
        <v>3</v>
      </c>
      <c r="E817" t="str">
        <f>TEXT(Table1[[#This Row],[Order_Date]],"mmm")</f>
        <v>Mar</v>
      </c>
      <c r="F817" s="1">
        <v>45742</v>
      </c>
      <c r="G817">
        <f>(Table1[[#This Row],[Ship_Date]]-Table1[[#This Row],[Order_Date]])</f>
        <v>6</v>
      </c>
      <c r="H817" t="s">
        <v>4177</v>
      </c>
      <c r="I817" t="s">
        <v>4178</v>
      </c>
      <c r="J817" t="s">
        <v>24</v>
      </c>
      <c r="K817">
        <v>46</v>
      </c>
      <c r="L817" t="str">
        <f>IF(Table1[[#This Row],[Age]]&lt;=20,"Teen",IF(Table1[[#This Row],[Age]]&gt;=21 &amp; Table1[[#This Row],[Age]]&lt;=50,"Adult","Senior"))</f>
        <v>Senior</v>
      </c>
      <c r="M817" t="s">
        <v>91</v>
      </c>
      <c r="N817" t="s">
        <v>92</v>
      </c>
      <c r="O817" t="s">
        <v>55</v>
      </c>
      <c r="P817" t="s">
        <v>39</v>
      </c>
      <c r="Q817" t="s">
        <v>87</v>
      </c>
      <c r="R817">
        <v>1</v>
      </c>
      <c r="S817">
        <v>3200</v>
      </c>
      <c r="T817">
        <v>5</v>
      </c>
      <c r="U817">
        <v>3040</v>
      </c>
      <c r="V817" t="str">
        <f>IF(Table1[[#This Row],[Sales]]&lt;=10000,"Low",IF(Table1[[#This Row],[Sales]]&gt;=10000 &amp; Table1[[#This Row],[Sales]]&lt;=25000,"Medium","High"))</f>
        <v>Low</v>
      </c>
      <c r="W817">
        <v>760.41</v>
      </c>
      <c r="X817">
        <f>Table1[[#This Row],[Profit]]/Table1[[#This Row],[Sales]]</f>
        <v>0.25013486842105265</v>
      </c>
      <c r="Y817" t="s">
        <v>93</v>
      </c>
      <c r="Z817" t="s">
        <v>59</v>
      </c>
      <c r="AA817">
        <v>4</v>
      </c>
      <c r="AB817" t="s">
        <v>32</v>
      </c>
    </row>
    <row r="818" spans="1:28" x14ac:dyDescent="0.35">
      <c r="A818" t="s">
        <v>4179</v>
      </c>
      <c r="B818" s="1">
        <v>45722</v>
      </c>
      <c r="C818" s="1" t="str">
        <f>TEXT(Table1[[#This Row],[Order_Date]],"yyyy")</f>
        <v>2025</v>
      </c>
      <c r="D818" s="3">
        <f>MONTH(Table1[[#This Row],[Order_Date]])</f>
        <v>3</v>
      </c>
      <c r="E818" t="str">
        <f>TEXT(Table1[[#This Row],[Order_Date]],"mmm")</f>
        <v>Mar</v>
      </c>
      <c r="F818" s="1">
        <v>45724</v>
      </c>
      <c r="G818">
        <f>(Table1[[#This Row],[Ship_Date]]-Table1[[#This Row],[Order_Date]])</f>
        <v>2</v>
      </c>
      <c r="H818" t="s">
        <v>4180</v>
      </c>
      <c r="I818" t="s">
        <v>4181</v>
      </c>
      <c r="J818" t="s">
        <v>52</v>
      </c>
      <c r="K818">
        <v>64</v>
      </c>
      <c r="L818" t="str">
        <f>IF(Table1[[#This Row],[Age]]&lt;=20,"Teen",IF(Table1[[#This Row],[Age]]&gt;=21 &amp; Table1[[#This Row],[Age]]&lt;=50,"Adult","Senior"))</f>
        <v>Senior</v>
      </c>
      <c r="M818" t="s">
        <v>107</v>
      </c>
      <c r="N818" t="s">
        <v>108</v>
      </c>
      <c r="O818" t="s">
        <v>86</v>
      </c>
      <c r="P818" t="s">
        <v>28</v>
      </c>
      <c r="Q818" t="s">
        <v>311</v>
      </c>
      <c r="R818">
        <v>6</v>
      </c>
      <c r="S818">
        <v>5000</v>
      </c>
      <c r="T818">
        <v>5</v>
      </c>
      <c r="U818">
        <v>28500</v>
      </c>
      <c r="V818" t="str">
        <f>IF(Table1[[#This Row],[Sales]]&lt;=10000,"Low",IF(Table1[[#This Row],[Sales]]&gt;=10000 &amp; Table1[[#This Row],[Sales]]&lt;=25000,"Medium","High"))</f>
        <v>High</v>
      </c>
      <c r="W818">
        <v>7043.7</v>
      </c>
      <c r="X818">
        <f>Table1[[#This Row],[Profit]]/Table1[[#This Row],[Sales]]</f>
        <v>0.24714736842105262</v>
      </c>
      <c r="Y818" t="s">
        <v>58</v>
      </c>
      <c r="Z818" t="s">
        <v>31</v>
      </c>
      <c r="AA818">
        <v>5</v>
      </c>
      <c r="AB818" t="s">
        <v>42</v>
      </c>
    </row>
    <row r="819" spans="1:28" x14ac:dyDescent="0.35">
      <c r="A819" t="s">
        <v>4198</v>
      </c>
      <c r="B819" s="1">
        <v>46107</v>
      </c>
      <c r="C819" s="1" t="str">
        <f>TEXT(Table1[[#This Row],[Order_Date]],"yyyy")</f>
        <v>2026</v>
      </c>
      <c r="D819" s="3">
        <f>MONTH(Table1[[#This Row],[Order_Date]])</f>
        <v>3</v>
      </c>
      <c r="E819" t="str">
        <f>TEXT(Table1[[#This Row],[Order_Date]],"mmm")</f>
        <v>Mar</v>
      </c>
      <c r="F819" s="1">
        <v>46113</v>
      </c>
      <c r="G819">
        <f>(Table1[[#This Row],[Ship_Date]]-Table1[[#This Row],[Order_Date]])</f>
        <v>6</v>
      </c>
      <c r="H819" t="s">
        <v>4199</v>
      </c>
      <c r="I819" t="s">
        <v>4200</v>
      </c>
      <c r="J819" t="s">
        <v>24</v>
      </c>
      <c r="K819">
        <v>31</v>
      </c>
      <c r="L819" t="str">
        <f>IF(Table1[[#This Row],[Age]]&lt;=20,"Teen",IF(Table1[[#This Row],[Age]]&gt;=21 &amp; Table1[[#This Row],[Age]]&lt;=50,"Adult","Senior"))</f>
        <v>Senior</v>
      </c>
      <c r="M819" t="s">
        <v>84</v>
      </c>
      <c r="N819" t="s">
        <v>85</v>
      </c>
      <c r="O819" t="s">
        <v>86</v>
      </c>
      <c r="P819" t="s">
        <v>74</v>
      </c>
      <c r="Q819" t="s">
        <v>109</v>
      </c>
      <c r="R819">
        <v>7</v>
      </c>
      <c r="S819">
        <v>40000</v>
      </c>
      <c r="T819">
        <v>15</v>
      </c>
      <c r="U819">
        <v>238000</v>
      </c>
      <c r="V819" t="str">
        <f>IF(Table1[[#This Row],[Sales]]&lt;=10000,"Low",IF(Table1[[#This Row],[Sales]]&gt;=10000 &amp; Table1[[#This Row],[Sales]]&lt;=25000,"Medium","High"))</f>
        <v>High</v>
      </c>
      <c r="W819">
        <v>44403.43</v>
      </c>
      <c r="X819">
        <f>Table1[[#This Row],[Profit]]/Table1[[#This Row],[Sales]]</f>
        <v>0.18656903361344537</v>
      </c>
      <c r="Y819" t="s">
        <v>58</v>
      </c>
      <c r="Z819" t="s">
        <v>41</v>
      </c>
      <c r="AA819">
        <v>2</v>
      </c>
      <c r="AB819" t="s">
        <v>32</v>
      </c>
    </row>
    <row r="820" spans="1:28" x14ac:dyDescent="0.35">
      <c r="A820" t="s">
        <v>4230</v>
      </c>
      <c r="B820" s="1">
        <v>46108</v>
      </c>
      <c r="C820" s="1" t="str">
        <f>TEXT(Table1[[#This Row],[Order_Date]],"yyyy")</f>
        <v>2026</v>
      </c>
      <c r="D820" s="3">
        <f>MONTH(Table1[[#This Row],[Order_Date]])</f>
        <v>3</v>
      </c>
      <c r="E820" t="str">
        <f>TEXT(Table1[[#This Row],[Order_Date]],"mmm")</f>
        <v>Mar</v>
      </c>
      <c r="F820" s="1">
        <v>46113</v>
      </c>
      <c r="G820">
        <f>(Table1[[#This Row],[Ship_Date]]-Table1[[#This Row],[Order_Date]])</f>
        <v>5</v>
      </c>
      <c r="H820" t="s">
        <v>4231</v>
      </c>
      <c r="I820" t="s">
        <v>4232</v>
      </c>
      <c r="J820" t="s">
        <v>52</v>
      </c>
      <c r="K820">
        <v>45</v>
      </c>
      <c r="L820" t="str">
        <f>IF(Table1[[#This Row],[Age]]&lt;=20,"Teen",IF(Table1[[#This Row],[Age]]&gt;=21 &amp; Table1[[#This Row],[Age]]&lt;=50,"Adult","Senior"))</f>
        <v>Senior</v>
      </c>
      <c r="M820" t="s">
        <v>25</v>
      </c>
      <c r="N820" t="s">
        <v>26</v>
      </c>
      <c r="O820" t="s">
        <v>27</v>
      </c>
      <c r="P820" t="s">
        <v>39</v>
      </c>
      <c r="Q820" t="s">
        <v>40</v>
      </c>
      <c r="R820">
        <v>6</v>
      </c>
      <c r="S820">
        <v>2500</v>
      </c>
      <c r="T820">
        <v>15</v>
      </c>
      <c r="U820">
        <v>12750</v>
      </c>
      <c r="V820" t="str">
        <f>IF(Table1[[#This Row],[Sales]]&lt;=10000,"Low",IF(Table1[[#This Row],[Sales]]&gt;=10000 &amp; Table1[[#This Row],[Sales]]&lt;=25000,"Medium","High"))</f>
        <v>High</v>
      </c>
      <c r="W820">
        <v>3104.08</v>
      </c>
      <c r="X820">
        <f>Table1[[#This Row],[Profit]]/Table1[[#This Row],[Sales]]</f>
        <v>0.24345725490196077</v>
      </c>
      <c r="Y820" t="s">
        <v>30</v>
      </c>
      <c r="Z820" t="s">
        <v>31</v>
      </c>
      <c r="AA820">
        <v>3</v>
      </c>
      <c r="AB820" t="s">
        <v>42</v>
      </c>
    </row>
    <row r="821" spans="1:28" x14ac:dyDescent="0.35">
      <c r="A821" t="s">
        <v>4244</v>
      </c>
      <c r="B821" s="1">
        <v>45736</v>
      </c>
      <c r="C821" s="1" t="str">
        <f>TEXT(Table1[[#This Row],[Order_Date]],"yyyy")</f>
        <v>2025</v>
      </c>
      <c r="D821" s="3">
        <f>MONTH(Table1[[#This Row],[Order_Date]])</f>
        <v>3</v>
      </c>
      <c r="E821" t="str">
        <f>TEXT(Table1[[#This Row],[Order_Date]],"mmm")</f>
        <v>Mar</v>
      </c>
      <c r="F821" s="1">
        <v>45737</v>
      </c>
      <c r="G821">
        <f>(Table1[[#This Row],[Ship_Date]]-Table1[[#This Row],[Order_Date]])</f>
        <v>1</v>
      </c>
      <c r="H821" t="s">
        <v>4245</v>
      </c>
      <c r="I821" t="s">
        <v>4246</v>
      </c>
      <c r="J821" t="s">
        <v>52</v>
      </c>
      <c r="K821">
        <v>41</v>
      </c>
      <c r="L821" t="str">
        <f>IF(Table1[[#This Row],[Age]]&lt;=20,"Teen",IF(Table1[[#This Row],[Age]]&gt;=21 &amp; Table1[[#This Row],[Age]]&lt;=50,"Adult","Senior"))</f>
        <v>Senior</v>
      </c>
      <c r="M821" t="s">
        <v>36</v>
      </c>
      <c r="N821" t="s">
        <v>37</v>
      </c>
      <c r="O821" t="s">
        <v>38</v>
      </c>
      <c r="P821" t="s">
        <v>47</v>
      </c>
      <c r="Q821" t="s">
        <v>185</v>
      </c>
      <c r="R821">
        <v>5</v>
      </c>
      <c r="S821">
        <v>4500</v>
      </c>
      <c r="T821">
        <v>5</v>
      </c>
      <c r="U821">
        <v>21375</v>
      </c>
      <c r="V821" t="str">
        <f>IF(Table1[[#This Row],[Sales]]&lt;=10000,"Low",IF(Table1[[#This Row],[Sales]]&gt;=10000 &amp; Table1[[#This Row],[Sales]]&lt;=25000,"Medium","High"))</f>
        <v>High</v>
      </c>
      <c r="W821">
        <v>3626.07</v>
      </c>
      <c r="X821">
        <f>Table1[[#This Row],[Profit]]/Table1[[#This Row],[Sales]]</f>
        <v>0.16964070175438598</v>
      </c>
      <c r="Y821" t="s">
        <v>93</v>
      </c>
      <c r="Z821" t="s">
        <v>31</v>
      </c>
      <c r="AA821">
        <v>2</v>
      </c>
      <c r="AB821" t="s">
        <v>42</v>
      </c>
    </row>
    <row r="822" spans="1:28" x14ac:dyDescent="0.35">
      <c r="A822" t="s">
        <v>4250</v>
      </c>
      <c r="B822" s="1">
        <v>46088</v>
      </c>
      <c r="C822" s="1" t="str">
        <f>TEXT(Table1[[#This Row],[Order_Date]],"yyyy")</f>
        <v>2026</v>
      </c>
      <c r="D822" s="3">
        <f>MONTH(Table1[[#This Row],[Order_Date]])</f>
        <v>3</v>
      </c>
      <c r="E822" t="str">
        <f>TEXT(Table1[[#This Row],[Order_Date]],"mmm")</f>
        <v>Mar</v>
      </c>
      <c r="F822" s="1">
        <v>46089</v>
      </c>
      <c r="G822">
        <f>(Table1[[#This Row],[Ship_Date]]-Table1[[#This Row],[Order_Date]])</f>
        <v>1</v>
      </c>
      <c r="H822" t="s">
        <v>4251</v>
      </c>
      <c r="I822" t="s">
        <v>4252</v>
      </c>
      <c r="J822" t="s">
        <v>52</v>
      </c>
      <c r="K822">
        <v>30</v>
      </c>
      <c r="L822" t="str">
        <f>IF(Table1[[#This Row],[Age]]&lt;=20,"Teen",IF(Table1[[#This Row],[Age]]&gt;=21 &amp; Table1[[#This Row],[Age]]&lt;=50,"Adult","Senior"))</f>
        <v>Senior</v>
      </c>
      <c r="M822" t="s">
        <v>63</v>
      </c>
      <c r="N822" t="s">
        <v>64</v>
      </c>
      <c r="O822" t="s">
        <v>55</v>
      </c>
      <c r="P822" t="s">
        <v>28</v>
      </c>
      <c r="Q822" t="s">
        <v>103</v>
      </c>
      <c r="R822">
        <v>7</v>
      </c>
      <c r="S822">
        <v>25000</v>
      </c>
      <c r="T822">
        <v>5</v>
      </c>
      <c r="U822">
        <v>166250</v>
      </c>
      <c r="V822" t="str">
        <f>IF(Table1[[#This Row],[Sales]]&lt;=10000,"Low",IF(Table1[[#This Row],[Sales]]&gt;=10000 &amp; Table1[[#This Row],[Sales]]&lt;=25000,"Medium","High"))</f>
        <v>High</v>
      </c>
      <c r="W822">
        <v>26948.31</v>
      </c>
      <c r="X822">
        <f>Table1[[#This Row],[Profit]]/Table1[[#This Row],[Sales]]</f>
        <v>0.1620950977443609</v>
      </c>
      <c r="Y822" t="s">
        <v>30</v>
      </c>
      <c r="Z822" t="s">
        <v>59</v>
      </c>
      <c r="AA822">
        <v>4</v>
      </c>
      <c r="AB822" t="s">
        <v>42</v>
      </c>
    </row>
    <row r="823" spans="1:28" x14ac:dyDescent="0.35">
      <c r="A823" t="s">
        <v>4411</v>
      </c>
      <c r="B823" s="1">
        <v>45736</v>
      </c>
      <c r="C823" s="1" t="str">
        <f>TEXT(Table1[[#This Row],[Order_Date]],"yyyy")</f>
        <v>2025</v>
      </c>
      <c r="D823" s="3">
        <f>MONTH(Table1[[#This Row],[Order_Date]])</f>
        <v>3</v>
      </c>
      <c r="E823" t="str">
        <f>TEXT(Table1[[#This Row],[Order_Date]],"mmm")</f>
        <v>Mar</v>
      </c>
      <c r="F823" s="1">
        <v>45739</v>
      </c>
      <c r="G823">
        <f>(Table1[[#This Row],[Ship_Date]]-Table1[[#This Row],[Order_Date]])</f>
        <v>3</v>
      </c>
      <c r="H823" t="s">
        <v>4412</v>
      </c>
      <c r="I823" t="s">
        <v>4413</v>
      </c>
      <c r="J823" t="s">
        <v>24</v>
      </c>
      <c r="K823">
        <v>36</v>
      </c>
      <c r="L823" t="str">
        <f>IF(Table1[[#This Row],[Age]]&lt;=20,"Teen",IF(Table1[[#This Row],[Age]]&gt;=21 &amp; Table1[[#This Row],[Age]]&lt;=50,"Adult","Senior"))</f>
        <v>Senior</v>
      </c>
      <c r="M823" t="s">
        <v>116</v>
      </c>
      <c r="N823" t="s">
        <v>117</v>
      </c>
      <c r="O823" t="s">
        <v>86</v>
      </c>
      <c r="P823" t="s">
        <v>28</v>
      </c>
      <c r="Q823" t="s">
        <v>103</v>
      </c>
      <c r="R823">
        <v>5</v>
      </c>
      <c r="S823">
        <v>25000</v>
      </c>
      <c r="T823">
        <v>10</v>
      </c>
      <c r="U823">
        <v>112500</v>
      </c>
      <c r="V823" t="str">
        <f>IF(Table1[[#This Row],[Sales]]&lt;=10000,"Low",IF(Table1[[#This Row],[Sales]]&gt;=10000 &amp; Table1[[#This Row],[Sales]]&lt;=25000,"Medium","High"))</f>
        <v>High</v>
      </c>
      <c r="W823">
        <v>25036.15</v>
      </c>
      <c r="X823">
        <f>Table1[[#This Row],[Profit]]/Table1[[#This Row],[Sales]]</f>
        <v>0.22254355555555558</v>
      </c>
      <c r="Y823" t="s">
        <v>93</v>
      </c>
      <c r="Z823" t="s">
        <v>59</v>
      </c>
      <c r="AA823">
        <v>1</v>
      </c>
      <c r="AB823" t="s">
        <v>42</v>
      </c>
    </row>
    <row r="824" spans="1:28" x14ac:dyDescent="0.35">
      <c r="A824" t="s">
        <v>4491</v>
      </c>
      <c r="B824" s="1">
        <v>45740</v>
      </c>
      <c r="C824" s="1" t="str">
        <f>TEXT(Table1[[#This Row],[Order_Date]],"yyyy")</f>
        <v>2025</v>
      </c>
      <c r="D824" s="3">
        <f>MONTH(Table1[[#This Row],[Order_Date]])</f>
        <v>3</v>
      </c>
      <c r="E824" t="str">
        <f>TEXT(Table1[[#This Row],[Order_Date]],"mmm")</f>
        <v>Mar</v>
      </c>
      <c r="F824" s="1">
        <v>45743</v>
      </c>
      <c r="G824">
        <f>(Table1[[#This Row],[Ship_Date]]-Table1[[#This Row],[Order_Date]])</f>
        <v>3</v>
      </c>
      <c r="H824" t="s">
        <v>4492</v>
      </c>
      <c r="I824" t="s">
        <v>4493</v>
      </c>
      <c r="J824" t="s">
        <v>52</v>
      </c>
      <c r="K824">
        <v>43</v>
      </c>
      <c r="L824" t="str">
        <f>IF(Table1[[#This Row],[Age]]&lt;=20,"Teen",IF(Table1[[#This Row],[Age]]&gt;=21 &amp; Table1[[#This Row],[Age]]&lt;=50,"Adult","Senior"))</f>
        <v>Senior</v>
      </c>
      <c r="M824" t="s">
        <v>84</v>
      </c>
      <c r="N824" t="s">
        <v>85</v>
      </c>
      <c r="O824" t="s">
        <v>86</v>
      </c>
      <c r="P824" t="s">
        <v>28</v>
      </c>
      <c r="Q824" t="s">
        <v>103</v>
      </c>
      <c r="R824">
        <v>3</v>
      </c>
      <c r="S824">
        <v>25000</v>
      </c>
      <c r="T824">
        <v>25</v>
      </c>
      <c r="U824">
        <v>56250</v>
      </c>
      <c r="V824" t="str">
        <f>IF(Table1[[#This Row],[Sales]]&lt;=10000,"Low",IF(Table1[[#This Row],[Sales]]&gt;=10000 &amp; Table1[[#This Row],[Sales]]&lt;=25000,"Medium","High"))</f>
        <v>High</v>
      </c>
      <c r="W824">
        <v>9077.16</v>
      </c>
      <c r="X824">
        <f>Table1[[#This Row],[Profit]]/Table1[[#This Row],[Sales]]</f>
        <v>0.16137173333333332</v>
      </c>
      <c r="Y824" t="s">
        <v>30</v>
      </c>
      <c r="Z824" t="s">
        <v>59</v>
      </c>
      <c r="AA824">
        <v>5</v>
      </c>
      <c r="AB824" t="s">
        <v>32</v>
      </c>
    </row>
    <row r="825" spans="1:28" x14ac:dyDescent="0.35">
      <c r="A825" t="s">
        <v>4494</v>
      </c>
      <c r="B825" s="1">
        <v>45728</v>
      </c>
      <c r="C825" s="1" t="str">
        <f>TEXT(Table1[[#This Row],[Order_Date]],"yyyy")</f>
        <v>2025</v>
      </c>
      <c r="D825" s="3">
        <f>MONTH(Table1[[#This Row],[Order_Date]])</f>
        <v>3</v>
      </c>
      <c r="E825" t="str">
        <f>TEXT(Table1[[#This Row],[Order_Date]],"mmm")</f>
        <v>Mar</v>
      </c>
      <c r="F825" s="1">
        <v>45729</v>
      </c>
      <c r="G825">
        <f>(Table1[[#This Row],[Ship_Date]]-Table1[[#This Row],[Order_Date]])</f>
        <v>1</v>
      </c>
      <c r="H825" t="s">
        <v>4495</v>
      </c>
      <c r="I825" t="s">
        <v>4496</v>
      </c>
      <c r="J825" t="s">
        <v>52</v>
      </c>
      <c r="K825">
        <v>58</v>
      </c>
      <c r="L825" t="str">
        <f>IF(Table1[[#This Row],[Age]]&lt;=20,"Teen",IF(Table1[[#This Row],[Age]]&gt;=21 &amp; Table1[[#This Row],[Age]]&lt;=50,"Adult","Senior"))</f>
        <v>Senior</v>
      </c>
      <c r="M825" t="s">
        <v>53</v>
      </c>
      <c r="N825" t="s">
        <v>54</v>
      </c>
      <c r="O825" t="s">
        <v>55</v>
      </c>
      <c r="P825" t="s">
        <v>47</v>
      </c>
      <c r="Q825" t="s">
        <v>69</v>
      </c>
      <c r="R825">
        <v>2</v>
      </c>
      <c r="S825">
        <v>800</v>
      </c>
      <c r="T825">
        <v>5</v>
      </c>
      <c r="U825">
        <v>1520</v>
      </c>
      <c r="V825" t="str">
        <f>IF(Table1[[#This Row],[Sales]]&lt;=10000,"Low",IF(Table1[[#This Row],[Sales]]&gt;=10000 &amp; Table1[[#This Row],[Sales]]&lt;=25000,"Medium","High"))</f>
        <v>Low</v>
      </c>
      <c r="W825">
        <v>630.94000000000005</v>
      </c>
      <c r="X825">
        <f>Table1[[#This Row],[Profit]]/Table1[[#This Row],[Sales]]</f>
        <v>0.41509210526315793</v>
      </c>
      <c r="Y825" t="s">
        <v>30</v>
      </c>
      <c r="Z825" t="s">
        <v>41</v>
      </c>
      <c r="AA825">
        <v>1</v>
      </c>
      <c r="AB825" t="s">
        <v>42</v>
      </c>
    </row>
    <row r="826" spans="1:28" x14ac:dyDescent="0.35">
      <c r="A826" t="s">
        <v>4503</v>
      </c>
      <c r="B826" s="1">
        <v>45733</v>
      </c>
      <c r="C826" s="1" t="str">
        <f>TEXT(Table1[[#This Row],[Order_Date]],"yyyy")</f>
        <v>2025</v>
      </c>
      <c r="D826" s="3">
        <f>MONTH(Table1[[#This Row],[Order_Date]])</f>
        <v>3</v>
      </c>
      <c r="E826" t="str">
        <f>TEXT(Table1[[#This Row],[Order_Date]],"mmm")</f>
        <v>Mar</v>
      </c>
      <c r="F826" s="1">
        <v>45736</v>
      </c>
      <c r="G826">
        <f>(Table1[[#This Row],[Ship_Date]]-Table1[[#This Row],[Order_Date]])</f>
        <v>3</v>
      </c>
      <c r="H826" t="s">
        <v>4504</v>
      </c>
      <c r="I826" t="s">
        <v>4505</v>
      </c>
      <c r="J826" t="s">
        <v>24</v>
      </c>
      <c r="K826">
        <v>28</v>
      </c>
      <c r="L826" t="str">
        <f>IF(Table1[[#This Row],[Age]]&lt;=20,"Teen",IF(Table1[[#This Row],[Age]]&gt;=21 &amp; Table1[[#This Row],[Age]]&lt;=50,"Adult","Senior"))</f>
        <v>Senior</v>
      </c>
      <c r="M826" t="s">
        <v>46</v>
      </c>
      <c r="N826" t="s">
        <v>46</v>
      </c>
      <c r="O826" t="s">
        <v>38</v>
      </c>
      <c r="P826" t="s">
        <v>74</v>
      </c>
      <c r="Q826" t="s">
        <v>132</v>
      </c>
      <c r="R826">
        <v>6</v>
      </c>
      <c r="S826">
        <v>55000</v>
      </c>
      <c r="T826">
        <v>0</v>
      </c>
      <c r="U826">
        <v>330000</v>
      </c>
      <c r="V826" t="str">
        <f>IF(Table1[[#This Row],[Sales]]&lt;=10000,"Low",IF(Table1[[#This Row],[Sales]]&gt;=10000 &amp; Table1[[#This Row],[Sales]]&lt;=25000,"Medium","High"))</f>
        <v>High</v>
      </c>
      <c r="W826">
        <v>109546.4</v>
      </c>
      <c r="X826">
        <f>Table1[[#This Row],[Profit]]/Table1[[#This Row],[Sales]]</f>
        <v>0.33195878787878785</v>
      </c>
      <c r="Y826" t="s">
        <v>30</v>
      </c>
      <c r="Z826" t="s">
        <v>41</v>
      </c>
      <c r="AA826">
        <v>2</v>
      </c>
      <c r="AB826" t="s">
        <v>42</v>
      </c>
    </row>
    <row r="827" spans="1:28" x14ac:dyDescent="0.35">
      <c r="A827" t="s">
        <v>4520</v>
      </c>
      <c r="B827" s="1">
        <v>46092</v>
      </c>
      <c r="C827" s="1" t="str">
        <f>TEXT(Table1[[#This Row],[Order_Date]],"yyyy")</f>
        <v>2026</v>
      </c>
      <c r="D827" s="3">
        <f>MONTH(Table1[[#This Row],[Order_Date]])</f>
        <v>3</v>
      </c>
      <c r="E827" t="str">
        <f>TEXT(Table1[[#This Row],[Order_Date]],"mmm")</f>
        <v>Mar</v>
      </c>
      <c r="F827" s="1">
        <v>46093</v>
      </c>
      <c r="G827">
        <f>(Table1[[#This Row],[Ship_Date]]-Table1[[#This Row],[Order_Date]])</f>
        <v>1</v>
      </c>
      <c r="H827" t="s">
        <v>4521</v>
      </c>
      <c r="I827" t="s">
        <v>4522</v>
      </c>
      <c r="J827" t="s">
        <v>52</v>
      </c>
      <c r="K827">
        <v>49</v>
      </c>
      <c r="L827" t="str">
        <f>IF(Table1[[#This Row],[Age]]&lt;=20,"Teen",IF(Table1[[#This Row],[Age]]&gt;=21 &amp; Table1[[#This Row],[Age]]&lt;=50,"Adult","Senior"))</f>
        <v>Senior</v>
      </c>
      <c r="M827" t="s">
        <v>91</v>
      </c>
      <c r="N827" t="s">
        <v>92</v>
      </c>
      <c r="O827" t="s">
        <v>55</v>
      </c>
      <c r="P827" t="s">
        <v>39</v>
      </c>
      <c r="Q827" t="s">
        <v>40</v>
      </c>
      <c r="R827">
        <v>1</v>
      </c>
      <c r="S827">
        <v>2500</v>
      </c>
      <c r="T827">
        <v>15</v>
      </c>
      <c r="U827">
        <v>2125</v>
      </c>
      <c r="V827" t="str">
        <f>IF(Table1[[#This Row],[Sales]]&lt;=10000,"Low",IF(Table1[[#This Row],[Sales]]&gt;=10000 &amp; Table1[[#This Row],[Sales]]&lt;=25000,"Medium","High"))</f>
        <v>Low</v>
      </c>
      <c r="W827">
        <v>531.42999999999995</v>
      </c>
      <c r="X827">
        <f>Table1[[#This Row],[Profit]]/Table1[[#This Row],[Sales]]</f>
        <v>0.25008470588235293</v>
      </c>
      <c r="Y827" t="s">
        <v>58</v>
      </c>
      <c r="Z827" t="s">
        <v>59</v>
      </c>
      <c r="AA827">
        <v>5</v>
      </c>
      <c r="AB827" t="s">
        <v>32</v>
      </c>
    </row>
    <row r="828" spans="1:28" x14ac:dyDescent="0.35">
      <c r="A828" t="s">
        <v>4526</v>
      </c>
      <c r="B828" s="1">
        <v>45735</v>
      </c>
      <c r="C828" s="1" t="str">
        <f>TEXT(Table1[[#This Row],[Order_Date]],"yyyy")</f>
        <v>2025</v>
      </c>
      <c r="D828" s="3">
        <f>MONTH(Table1[[#This Row],[Order_Date]])</f>
        <v>3</v>
      </c>
      <c r="E828" t="str">
        <f>TEXT(Table1[[#This Row],[Order_Date]],"mmm")</f>
        <v>Mar</v>
      </c>
      <c r="F828" s="1">
        <v>45738</v>
      </c>
      <c r="G828">
        <f>(Table1[[#This Row],[Ship_Date]]-Table1[[#This Row],[Order_Date]])</f>
        <v>3</v>
      </c>
      <c r="H828" t="s">
        <v>4527</v>
      </c>
      <c r="I828" t="s">
        <v>4528</v>
      </c>
      <c r="J828" t="s">
        <v>24</v>
      </c>
      <c r="K828">
        <v>19</v>
      </c>
      <c r="L828" t="str">
        <f>IF(Table1[[#This Row],[Age]]&lt;=20,"Teen",IF(Table1[[#This Row],[Age]]&gt;=21 &amp; Table1[[#This Row],[Age]]&lt;=50,"Adult","Senior"))</f>
        <v>Teen</v>
      </c>
      <c r="M828" t="s">
        <v>116</v>
      </c>
      <c r="N828" t="s">
        <v>117</v>
      </c>
      <c r="O828" t="s">
        <v>86</v>
      </c>
      <c r="P828" t="s">
        <v>56</v>
      </c>
      <c r="Q828" t="s">
        <v>212</v>
      </c>
      <c r="R828">
        <v>8</v>
      </c>
      <c r="S828">
        <v>300</v>
      </c>
      <c r="T828">
        <v>15</v>
      </c>
      <c r="U828">
        <v>2040</v>
      </c>
      <c r="V828" t="str">
        <f>IF(Table1[[#This Row],[Sales]]&lt;=10000,"Low",IF(Table1[[#This Row],[Sales]]&gt;=10000 &amp; Table1[[#This Row],[Sales]]&lt;=25000,"Medium","High"))</f>
        <v>Low</v>
      </c>
      <c r="W828">
        <v>376.24</v>
      </c>
      <c r="X828">
        <f>Table1[[#This Row],[Profit]]/Table1[[#This Row],[Sales]]</f>
        <v>0.18443137254901962</v>
      </c>
      <c r="Y828" t="s">
        <v>93</v>
      </c>
      <c r="Z828" t="s">
        <v>31</v>
      </c>
      <c r="AA828">
        <v>2</v>
      </c>
      <c r="AB828" t="s">
        <v>42</v>
      </c>
    </row>
    <row r="829" spans="1:28" x14ac:dyDescent="0.35">
      <c r="A829" t="s">
        <v>4553</v>
      </c>
      <c r="B829" s="1">
        <v>45741</v>
      </c>
      <c r="C829" s="1" t="str">
        <f>TEXT(Table1[[#This Row],[Order_Date]],"yyyy")</f>
        <v>2025</v>
      </c>
      <c r="D829" s="3">
        <f>MONTH(Table1[[#This Row],[Order_Date]])</f>
        <v>3</v>
      </c>
      <c r="E829" t="str">
        <f>TEXT(Table1[[#This Row],[Order_Date]],"mmm")</f>
        <v>Mar</v>
      </c>
      <c r="F829" s="1">
        <v>45747</v>
      </c>
      <c r="G829">
        <f>(Table1[[#This Row],[Ship_Date]]-Table1[[#This Row],[Order_Date]])</f>
        <v>6</v>
      </c>
      <c r="H829" t="s">
        <v>4554</v>
      </c>
      <c r="I829" t="s">
        <v>4555</v>
      </c>
      <c r="J829" t="s">
        <v>24</v>
      </c>
      <c r="K829">
        <v>40</v>
      </c>
      <c r="L829" t="str">
        <f>IF(Table1[[#This Row],[Age]]&lt;=20,"Teen",IF(Table1[[#This Row],[Age]]&gt;=21 &amp; Table1[[#This Row],[Age]]&lt;=50,"Adult","Senior"))</f>
        <v>Senior</v>
      </c>
      <c r="M829" t="s">
        <v>36</v>
      </c>
      <c r="N829" t="s">
        <v>37</v>
      </c>
      <c r="O829" t="s">
        <v>38</v>
      </c>
      <c r="P829" t="s">
        <v>74</v>
      </c>
      <c r="Q829" t="s">
        <v>231</v>
      </c>
      <c r="R829">
        <v>8</v>
      </c>
      <c r="S829">
        <v>18000</v>
      </c>
      <c r="T829">
        <v>25</v>
      </c>
      <c r="U829">
        <v>108000</v>
      </c>
      <c r="V829" t="str">
        <f>IF(Table1[[#This Row],[Sales]]&lt;=10000,"Low",IF(Table1[[#This Row],[Sales]]&gt;=10000 &amp; Table1[[#This Row],[Sales]]&lt;=25000,"Medium","High"))</f>
        <v>High</v>
      </c>
      <c r="W829">
        <v>48438.37</v>
      </c>
      <c r="X829">
        <f>Table1[[#This Row],[Profit]]/Table1[[#This Row],[Sales]]</f>
        <v>0.44850342592592596</v>
      </c>
      <c r="Y829" t="s">
        <v>30</v>
      </c>
      <c r="Z829" t="s">
        <v>31</v>
      </c>
      <c r="AA829">
        <v>3</v>
      </c>
      <c r="AB829" t="s">
        <v>42</v>
      </c>
    </row>
    <row r="830" spans="1:28" x14ac:dyDescent="0.35">
      <c r="A830" t="s">
        <v>4562</v>
      </c>
      <c r="B830" s="1">
        <v>45739</v>
      </c>
      <c r="C830" s="1" t="str">
        <f>TEXT(Table1[[#This Row],[Order_Date]],"yyyy")</f>
        <v>2025</v>
      </c>
      <c r="D830" s="3">
        <f>MONTH(Table1[[#This Row],[Order_Date]])</f>
        <v>3</v>
      </c>
      <c r="E830" t="str">
        <f>TEXT(Table1[[#This Row],[Order_Date]],"mmm")</f>
        <v>Mar</v>
      </c>
      <c r="F830" s="1">
        <v>45746</v>
      </c>
      <c r="G830">
        <f>(Table1[[#This Row],[Ship_Date]]-Table1[[#This Row],[Order_Date]])</f>
        <v>7</v>
      </c>
      <c r="H830" t="s">
        <v>3256</v>
      </c>
      <c r="I830" t="s">
        <v>4563</v>
      </c>
      <c r="J830" t="s">
        <v>24</v>
      </c>
      <c r="K830">
        <v>53</v>
      </c>
      <c r="L830" t="str">
        <f>IF(Table1[[#This Row],[Age]]&lt;=20,"Teen",IF(Table1[[#This Row],[Age]]&gt;=21 &amp; Table1[[#This Row],[Age]]&lt;=50,"Adult","Senior"))</f>
        <v>Senior</v>
      </c>
      <c r="M830" t="s">
        <v>46</v>
      </c>
      <c r="N830" t="s">
        <v>46</v>
      </c>
      <c r="O830" t="s">
        <v>38</v>
      </c>
      <c r="P830" t="s">
        <v>39</v>
      </c>
      <c r="Q830" t="s">
        <v>253</v>
      </c>
      <c r="R830">
        <v>8</v>
      </c>
      <c r="S830">
        <v>1200</v>
      </c>
      <c r="T830">
        <v>5</v>
      </c>
      <c r="U830">
        <v>9120</v>
      </c>
      <c r="V830" t="str">
        <f>IF(Table1[[#This Row],[Sales]]&lt;=10000,"Low",IF(Table1[[#This Row],[Sales]]&gt;=10000 &amp; Table1[[#This Row],[Sales]]&lt;=25000,"Medium","High"))</f>
        <v>Low</v>
      </c>
      <c r="W830">
        <v>1538.57</v>
      </c>
      <c r="X830">
        <f>Table1[[#This Row],[Profit]]/Table1[[#This Row],[Sales]]</f>
        <v>0.16870285087719297</v>
      </c>
      <c r="Y830" t="s">
        <v>30</v>
      </c>
      <c r="Z830" t="s">
        <v>31</v>
      </c>
      <c r="AA830">
        <v>3</v>
      </c>
      <c r="AB830" t="s">
        <v>42</v>
      </c>
    </row>
    <row r="831" spans="1:28" x14ac:dyDescent="0.35">
      <c r="A831" t="s">
        <v>4573</v>
      </c>
      <c r="B831" s="1">
        <v>46107</v>
      </c>
      <c r="C831" s="1" t="str">
        <f>TEXT(Table1[[#This Row],[Order_Date]],"yyyy")</f>
        <v>2026</v>
      </c>
      <c r="D831" s="3">
        <f>MONTH(Table1[[#This Row],[Order_Date]])</f>
        <v>3</v>
      </c>
      <c r="E831" t="str">
        <f>TEXT(Table1[[#This Row],[Order_Date]],"mmm")</f>
        <v>Mar</v>
      </c>
      <c r="F831" s="1">
        <v>46109</v>
      </c>
      <c r="G831">
        <f>(Table1[[#This Row],[Ship_Date]]-Table1[[#This Row],[Order_Date]])</f>
        <v>2</v>
      </c>
      <c r="H831" t="s">
        <v>4574</v>
      </c>
      <c r="I831" t="s">
        <v>4575</v>
      </c>
      <c r="J831" t="s">
        <v>24</v>
      </c>
      <c r="K831">
        <v>21</v>
      </c>
      <c r="L831" t="str">
        <f>IF(Table1[[#This Row],[Age]]&lt;=20,"Teen",IF(Table1[[#This Row],[Age]]&gt;=21 &amp; Table1[[#This Row],[Age]]&lt;=50,"Adult","Senior"))</f>
        <v>Senior</v>
      </c>
      <c r="M831" t="s">
        <v>25</v>
      </c>
      <c r="N831" t="s">
        <v>26</v>
      </c>
      <c r="O831" t="s">
        <v>27</v>
      </c>
      <c r="P831" t="s">
        <v>28</v>
      </c>
      <c r="Q831" t="s">
        <v>29</v>
      </c>
      <c r="R831">
        <v>3</v>
      </c>
      <c r="S831">
        <v>15000</v>
      </c>
      <c r="T831">
        <v>5</v>
      </c>
      <c r="U831">
        <v>42750</v>
      </c>
      <c r="V831" t="str">
        <f>IF(Table1[[#This Row],[Sales]]&lt;=10000,"Low",IF(Table1[[#This Row],[Sales]]&gt;=10000 &amp; Table1[[#This Row],[Sales]]&lt;=25000,"Medium","High"))</f>
        <v>High</v>
      </c>
      <c r="W831">
        <v>8510.2900000000009</v>
      </c>
      <c r="X831">
        <f>Table1[[#This Row],[Profit]]/Table1[[#This Row],[Sales]]</f>
        <v>0.19907111111111114</v>
      </c>
      <c r="Y831" t="s">
        <v>93</v>
      </c>
      <c r="Z831" t="s">
        <v>41</v>
      </c>
      <c r="AA831">
        <v>4</v>
      </c>
      <c r="AB831" t="s">
        <v>42</v>
      </c>
    </row>
    <row r="832" spans="1:28" x14ac:dyDescent="0.35">
      <c r="A832" t="s">
        <v>4636</v>
      </c>
      <c r="B832" s="1">
        <v>46089</v>
      </c>
      <c r="C832" s="1" t="str">
        <f>TEXT(Table1[[#This Row],[Order_Date]],"yyyy")</f>
        <v>2026</v>
      </c>
      <c r="D832" s="3">
        <f>MONTH(Table1[[#This Row],[Order_Date]])</f>
        <v>3</v>
      </c>
      <c r="E832" t="str">
        <f>TEXT(Table1[[#This Row],[Order_Date]],"mmm")</f>
        <v>Mar</v>
      </c>
      <c r="F832" s="1">
        <v>46095</v>
      </c>
      <c r="G832">
        <f>(Table1[[#This Row],[Ship_Date]]-Table1[[#This Row],[Order_Date]])</f>
        <v>6</v>
      </c>
      <c r="H832" t="s">
        <v>4637</v>
      </c>
      <c r="I832" t="s">
        <v>4638</v>
      </c>
      <c r="J832" t="s">
        <v>52</v>
      </c>
      <c r="K832">
        <v>50</v>
      </c>
      <c r="L832" t="str">
        <f>IF(Table1[[#This Row],[Age]]&lt;=20,"Teen",IF(Table1[[#This Row],[Age]]&gt;=21 &amp; Table1[[#This Row],[Age]]&lt;=50,"Adult","Senior"))</f>
        <v>Senior</v>
      </c>
      <c r="M832" t="s">
        <v>79</v>
      </c>
      <c r="N832" t="s">
        <v>80</v>
      </c>
      <c r="O832" t="s">
        <v>38</v>
      </c>
      <c r="P832" t="s">
        <v>47</v>
      </c>
      <c r="Q832" t="s">
        <v>48</v>
      </c>
      <c r="R832">
        <v>8</v>
      </c>
      <c r="S832">
        <v>3500</v>
      </c>
      <c r="T832">
        <v>0</v>
      </c>
      <c r="U832">
        <v>28000</v>
      </c>
      <c r="V832" t="str">
        <f>IF(Table1[[#This Row],[Sales]]&lt;=10000,"Low",IF(Table1[[#This Row],[Sales]]&gt;=10000 &amp; Table1[[#This Row],[Sales]]&lt;=25000,"Medium","High"))</f>
        <v>High</v>
      </c>
      <c r="W832">
        <v>11498.2</v>
      </c>
      <c r="X832">
        <f>Table1[[#This Row],[Profit]]/Table1[[#This Row],[Sales]]</f>
        <v>0.41065000000000002</v>
      </c>
      <c r="Y832" t="s">
        <v>93</v>
      </c>
      <c r="Z832" t="s">
        <v>41</v>
      </c>
      <c r="AA832">
        <v>2</v>
      </c>
      <c r="AB832" t="s">
        <v>42</v>
      </c>
    </row>
    <row r="833" spans="1:28" x14ac:dyDescent="0.35">
      <c r="A833" t="s">
        <v>4642</v>
      </c>
      <c r="B833" s="1">
        <v>45741</v>
      </c>
      <c r="C833" s="1" t="str">
        <f>TEXT(Table1[[#This Row],[Order_Date]],"yyyy")</f>
        <v>2025</v>
      </c>
      <c r="D833" s="3">
        <f>MONTH(Table1[[#This Row],[Order_Date]])</f>
        <v>3</v>
      </c>
      <c r="E833" t="str">
        <f>TEXT(Table1[[#This Row],[Order_Date]],"mmm")</f>
        <v>Mar</v>
      </c>
      <c r="F833" s="1">
        <v>45745</v>
      </c>
      <c r="G833">
        <f>(Table1[[#This Row],[Ship_Date]]-Table1[[#This Row],[Order_Date]])</f>
        <v>4</v>
      </c>
      <c r="H833" t="s">
        <v>4643</v>
      </c>
      <c r="I833" t="s">
        <v>4644</v>
      </c>
      <c r="J833" t="s">
        <v>24</v>
      </c>
      <c r="K833">
        <v>47</v>
      </c>
      <c r="L833" t="str">
        <f>IF(Table1[[#This Row],[Age]]&lt;=20,"Teen",IF(Table1[[#This Row],[Age]]&gt;=21 &amp; Table1[[#This Row],[Age]]&lt;=50,"Adult","Senior"))</f>
        <v>Senior</v>
      </c>
      <c r="M833" t="s">
        <v>116</v>
      </c>
      <c r="N833" t="s">
        <v>117</v>
      </c>
      <c r="O833" t="s">
        <v>86</v>
      </c>
      <c r="P833" t="s">
        <v>74</v>
      </c>
      <c r="Q833" t="s">
        <v>75</v>
      </c>
      <c r="R833">
        <v>1</v>
      </c>
      <c r="S833">
        <v>2000</v>
      </c>
      <c r="T833">
        <v>25</v>
      </c>
      <c r="U833">
        <v>1500</v>
      </c>
      <c r="V833" t="str">
        <f>IF(Table1[[#This Row],[Sales]]&lt;=10000,"Low",IF(Table1[[#This Row],[Sales]]&gt;=10000 &amp; Table1[[#This Row],[Sales]]&lt;=25000,"Medium","High"))</f>
        <v>Low</v>
      </c>
      <c r="W833">
        <v>240.61</v>
      </c>
      <c r="X833">
        <f>Table1[[#This Row],[Profit]]/Table1[[#This Row],[Sales]]</f>
        <v>0.16040666666666667</v>
      </c>
      <c r="Y833" t="s">
        <v>30</v>
      </c>
      <c r="Z833" t="s">
        <v>41</v>
      </c>
      <c r="AA833">
        <v>3</v>
      </c>
      <c r="AB833" t="s">
        <v>42</v>
      </c>
    </row>
    <row r="834" spans="1:28" x14ac:dyDescent="0.35">
      <c r="A834" t="s">
        <v>4653</v>
      </c>
      <c r="B834" s="1">
        <v>46098</v>
      </c>
      <c r="C834" s="1" t="str">
        <f>TEXT(Table1[[#This Row],[Order_Date]],"yyyy")</f>
        <v>2026</v>
      </c>
      <c r="D834" s="3">
        <f>MONTH(Table1[[#This Row],[Order_Date]])</f>
        <v>3</v>
      </c>
      <c r="E834" t="str">
        <f>TEXT(Table1[[#This Row],[Order_Date]],"mmm")</f>
        <v>Mar</v>
      </c>
      <c r="F834" s="1">
        <v>46104</v>
      </c>
      <c r="G834">
        <f>(Table1[[#This Row],[Ship_Date]]-Table1[[#This Row],[Order_Date]])</f>
        <v>6</v>
      </c>
      <c r="H834" t="s">
        <v>692</v>
      </c>
      <c r="I834" t="s">
        <v>4654</v>
      </c>
      <c r="J834" t="s">
        <v>52</v>
      </c>
      <c r="K834">
        <v>29</v>
      </c>
      <c r="L834" t="str">
        <f>IF(Table1[[#This Row],[Age]]&lt;=20,"Teen",IF(Table1[[#This Row],[Age]]&gt;=21 &amp; Table1[[#This Row],[Age]]&lt;=50,"Adult","Senior"))</f>
        <v>Senior</v>
      </c>
      <c r="M834" t="s">
        <v>53</v>
      </c>
      <c r="N834" t="s">
        <v>54</v>
      </c>
      <c r="O834" t="s">
        <v>55</v>
      </c>
      <c r="P834" t="s">
        <v>74</v>
      </c>
      <c r="Q834" t="s">
        <v>231</v>
      </c>
      <c r="R834">
        <v>3</v>
      </c>
      <c r="S834">
        <v>18000</v>
      </c>
      <c r="T834">
        <v>20</v>
      </c>
      <c r="U834">
        <v>43200</v>
      </c>
      <c r="V834" t="str">
        <f>IF(Table1[[#This Row],[Sales]]&lt;=10000,"Low",IF(Table1[[#This Row],[Sales]]&gt;=10000 &amp; Table1[[#This Row],[Sales]]&lt;=25000,"Medium","High"))</f>
        <v>High</v>
      </c>
      <c r="W834">
        <v>8459.0300000000007</v>
      </c>
      <c r="X834">
        <f>Table1[[#This Row],[Profit]]/Table1[[#This Row],[Sales]]</f>
        <v>0.19581087962962965</v>
      </c>
      <c r="Y834" t="s">
        <v>30</v>
      </c>
      <c r="Z834" t="s">
        <v>31</v>
      </c>
      <c r="AA834">
        <v>4</v>
      </c>
      <c r="AB834" t="s">
        <v>42</v>
      </c>
    </row>
    <row r="835" spans="1:28" x14ac:dyDescent="0.35">
      <c r="A835" t="s">
        <v>4666</v>
      </c>
      <c r="B835" s="1">
        <v>46108</v>
      </c>
      <c r="C835" s="1" t="str">
        <f>TEXT(Table1[[#This Row],[Order_Date]],"yyyy")</f>
        <v>2026</v>
      </c>
      <c r="D835" s="3">
        <f>MONTH(Table1[[#This Row],[Order_Date]])</f>
        <v>3</v>
      </c>
      <c r="E835" t="str">
        <f>TEXT(Table1[[#This Row],[Order_Date]],"mmm")</f>
        <v>Mar</v>
      </c>
      <c r="F835" s="1">
        <v>46113</v>
      </c>
      <c r="G835">
        <f>(Table1[[#This Row],[Ship_Date]]-Table1[[#This Row],[Order_Date]])</f>
        <v>5</v>
      </c>
      <c r="H835" t="s">
        <v>4667</v>
      </c>
      <c r="I835" t="s">
        <v>4668</v>
      </c>
      <c r="J835" t="s">
        <v>24</v>
      </c>
      <c r="K835">
        <v>49</v>
      </c>
      <c r="L835" t="str">
        <f>IF(Table1[[#This Row],[Age]]&lt;=20,"Teen",IF(Table1[[#This Row],[Age]]&gt;=21 &amp; Table1[[#This Row],[Age]]&lt;=50,"Adult","Senior"))</f>
        <v>Senior</v>
      </c>
      <c r="M835" t="s">
        <v>63</v>
      </c>
      <c r="N835" t="s">
        <v>64</v>
      </c>
      <c r="O835" t="s">
        <v>55</v>
      </c>
      <c r="P835" t="s">
        <v>56</v>
      </c>
      <c r="Q835" t="s">
        <v>125</v>
      </c>
      <c r="R835">
        <v>5</v>
      </c>
      <c r="S835">
        <v>450</v>
      </c>
      <c r="T835">
        <v>15</v>
      </c>
      <c r="U835">
        <v>1912.5</v>
      </c>
      <c r="V835" t="str">
        <f>IF(Table1[[#This Row],[Sales]]&lt;=10000,"Low",IF(Table1[[#This Row],[Sales]]&gt;=10000 &amp; Table1[[#This Row],[Sales]]&lt;=25000,"Medium","High"))</f>
        <v>Low</v>
      </c>
      <c r="W835">
        <v>540.34</v>
      </c>
      <c r="X835">
        <f>Table1[[#This Row],[Profit]]/Table1[[#This Row],[Sales]]</f>
        <v>0.28253071895424836</v>
      </c>
      <c r="Y835" t="s">
        <v>30</v>
      </c>
      <c r="Z835" t="s">
        <v>31</v>
      </c>
      <c r="AA835">
        <v>3</v>
      </c>
      <c r="AB835" t="s">
        <v>42</v>
      </c>
    </row>
    <row r="836" spans="1:28" x14ac:dyDescent="0.35">
      <c r="A836" t="s">
        <v>4672</v>
      </c>
      <c r="B836" s="1">
        <v>45736</v>
      </c>
      <c r="C836" s="1" t="str">
        <f>TEXT(Table1[[#This Row],[Order_Date]],"yyyy")</f>
        <v>2025</v>
      </c>
      <c r="D836" s="3">
        <f>MONTH(Table1[[#This Row],[Order_Date]])</f>
        <v>3</v>
      </c>
      <c r="E836" t="str">
        <f>TEXT(Table1[[#This Row],[Order_Date]],"mmm")</f>
        <v>Mar</v>
      </c>
      <c r="F836" s="1">
        <v>45741</v>
      </c>
      <c r="G836">
        <f>(Table1[[#This Row],[Ship_Date]]-Table1[[#This Row],[Order_Date]])</f>
        <v>5</v>
      </c>
      <c r="H836" t="s">
        <v>4673</v>
      </c>
      <c r="I836" t="s">
        <v>4674</v>
      </c>
      <c r="J836" t="s">
        <v>24</v>
      </c>
      <c r="K836">
        <v>29</v>
      </c>
      <c r="L836" t="str">
        <f>IF(Table1[[#This Row],[Age]]&lt;=20,"Teen",IF(Table1[[#This Row],[Age]]&gt;=21 &amp; Table1[[#This Row],[Age]]&lt;=50,"Adult","Senior"))</f>
        <v>Senior</v>
      </c>
      <c r="M836" t="s">
        <v>53</v>
      </c>
      <c r="N836" t="s">
        <v>54</v>
      </c>
      <c r="O836" t="s">
        <v>55</v>
      </c>
      <c r="P836" t="s">
        <v>47</v>
      </c>
      <c r="Q836" t="s">
        <v>185</v>
      </c>
      <c r="R836">
        <v>1</v>
      </c>
      <c r="S836">
        <v>4500</v>
      </c>
      <c r="T836">
        <v>15</v>
      </c>
      <c r="U836">
        <v>3825</v>
      </c>
      <c r="V836" t="str">
        <f>IF(Table1[[#This Row],[Sales]]&lt;=10000,"Low",IF(Table1[[#This Row],[Sales]]&gt;=10000 &amp; Table1[[#This Row],[Sales]]&lt;=25000,"Medium","High"))</f>
        <v>Low</v>
      </c>
      <c r="W836">
        <v>1476.2</v>
      </c>
      <c r="X836">
        <f>Table1[[#This Row],[Profit]]/Table1[[#This Row],[Sales]]</f>
        <v>0.38593464052287585</v>
      </c>
      <c r="Y836" t="s">
        <v>30</v>
      </c>
      <c r="Z836" t="s">
        <v>31</v>
      </c>
      <c r="AA836">
        <v>5</v>
      </c>
      <c r="AB836" t="s">
        <v>42</v>
      </c>
    </row>
    <row r="837" spans="1:28" x14ac:dyDescent="0.35">
      <c r="A837" t="s">
        <v>4804</v>
      </c>
      <c r="B837" s="1">
        <v>46093</v>
      </c>
      <c r="C837" s="1" t="str">
        <f>TEXT(Table1[[#This Row],[Order_Date]],"yyyy")</f>
        <v>2026</v>
      </c>
      <c r="D837" s="3">
        <f>MONTH(Table1[[#This Row],[Order_Date]])</f>
        <v>3</v>
      </c>
      <c r="E837" t="str">
        <f>TEXT(Table1[[#This Row],[Order_Date]],"mmm")</f>
        <v>Mar</v>
      </c>
      <c r="F837" s="1">
        <v>46099</v>
      </c>
      <c r="G837">
        <f>(Table1[[#This Row],[Ship_Date]]-Table1[[#This Row],[Order_Date]])</f>
        <v>6</v>
      </c>
      <c r="H837" t="s">
        <v>4805</v>
      </c>
      <c r="I837" t="s">
        <v>4806</v>
      </c>
      <c r="J837" t="s">
        <v>24</v>
      </c>
      <c r="K837">
        <v>30</v>
      </c>
      <c r="L837" t="str">
        <f>IF(Table1[[#This Row],[Age]]&lt;=20,"Teen",IF(Table1[[#This Row],[Age]]&gt;=21 &amp; Table1[[#This Row],[Age]]&lt;=50,"Adult","Senior"))</f>
        <v>Senior</v>
      </c>
      <c r="M837" t="s">
        <v>25</v>
      </c>
      <c r="N837" t="s">
        <v>26</v>
      </c>
      <c r="O837" t="s">
        <v>27</v>
      </c>
      <c r="P837" t="s">
        <v>47</v>
      </c>
      <c r="Q837" t="s">
        <v>48</v>
      </c>
      <c r="R837">
        <v>8</v>
      </c>
      <c r="S837">
        <v>3500</v>
      </c>
      <c r="T837">
        <v>0</v>
      </c>
      <c r="U837">
        <v>28000</v>
      </c>
      <c r="V837" t="str">
        <f>IF(Table1[[#This Row],[Sales]]&lt;=10000,"Low",IF(Table1[[#This Row],[Sales]]&gt;=10000 &amp; Table1[[#This Row],[Sales]]&lt;=25000,"Medium","High"))</f>
        <v>High</v>
      </c>
      <c r="W837">
        <v>9613.61</v>
      </c>
      <c r="X837">
        <f>Table1[[#This Row],[Profit]]/Table1[[#This Row],[Sales]]</f>
        <v>0.34334321428571429</v>
      </c>
      <c r="Y837" t="s">
        <v>58</v>
      </c>
      <c r="Z837" t="s">
        <v>41</v>
      </c>
      <c r="AA837">
        <v>5</v>
      </c>
      <c r="AB837" t="s">
        <v>42</v>
      </c>
    </row>
    <row r="838" spans="1:28" x14ac:dyDescent="0.35">
      <c r="A838" t="s">
        <v>4813</v>
      </c>
      <c r="B838" s="1">
        <v>45724</v>
      </c>
      <c r="C838" s="1" t="str">
        <f>TEXT(Table1[[#This Row],[Order_Date]],"yyyy")</f>
        <v>2025</v>
      </c>
      <c r="D838" s="3">
        <f>MONTH(Table1[[#This Row],[Order_Date]])</f>
        <v>3</v>
      </c>
      <c r="E838" t="str">
        <f>TEXT(Table1[[#This Row],[Order_Date]],"mmm")</f>
        <v>Mar</v>
      </c>
      <c r="F838" s="1">
        <v>45727</v>
      </c>
      <c r="G838">
        <f>(Table1[[#This Row],[Ship_Date]]-Table1[[#This Row],[Order_Date]])</f>
        <v>3</v>
      </c>
      <c r="H838" t="s">
        <v>4814</v>
      </c>
      <c r="I838" t="s">
        <v>4815</v>
      </c>
      <c r="J838" t="s">
        <v>24</v>
      </c>
      <c r="K838">
        <v>35</v>
      </c>
      <c r="L838" t="str">
        <f>IF(Table1[[#This Row],[Age]]&lt;=20,"Teen",IF(Table1[[#This Row],[Age]]&gt;=21 &amp; Table1[[#This Row],[Age]]&lt;=50,"Adult","Senior"))</f>
        <v>Senior</v>
      </c>
      <c r="M838" t="s">
        <v>84</v>
      </c>
      <c r="N838" t="s">
        <v>85</v>
      </c>
      <c r="O838" t="s">
        <v>86</v>
      </c>
      <c r="P838" t="s">
        <v>56</v>
      </c>
      <c r="Q838" t="s">
        <v>212</v>
      </c>
      <c r="R838">
        <v>8</v>
      </c>
      <c r="S838">
        <v>300</v>
      </c>
      <c r="T838">
        <v>10</v>
      </c>
      <c r="U838">
        <v>2160</v>
      </c>
      <c r="V838" t="str">
        <f>IF(Table1[[#This Row],[Sales]]&lt;=10000,"Low",IF(Table1[[#This Row],[Sales]]&gt;=10000 &amp; Table1[[#This Row],[Sales]]&lt;=25000,"Medium","High"))</f>
        <v>Low</v>
      </c>
      <c r="W838">
        <v>371.14</v>
      </c>
      <c r="X838">
        <f>Table1[[#This Row],[Profit]]/Table1[[#This Row],[Sales]]</f>
        <v>0.17182407407407407</v>
      </c>
      <c r="Y838" t="s">
        <v>58</v>
      </c>
      <c r="Z838" t="s">
        <v>31</v>
      </c>
      <c r="AA838">
        <v>2</v>
      </c>
      <c r="AB838" t="s">
        <v>42</v>
      </c>
    </row>
    <row r="839" spans="1:28" x14ac:dyDescent="0.35">
      <c r="A839" t="s">
        <v>4821</v>
      </c>
      <c r="B839" s="1">
        <v>46090</v>
      </c>
      <c r="C839" s="1" t="str">
        <f>TEXT(Table1[[#This Row],[Order_Date]],"yyyy")</f>
        <v>2026</v>
      </c>
      <c r="D839" s="3">
        <f>MONTH(Table1[[#This Row],[Order_Date]])</f>
        <v>3</v>
      </c>
      <c r="E839" t="str">
        <f>TEXT(Table1[[#This Row],[Order_Date]],"mmm")</f>
        <v>Mar</v>
      </c>
      <c r="F839" s="1">
        <v>46094</v>
      </c>
      <c r="G839">
        <f>(Table1[[#This Row],[Ship_Date]]-Table1[[#This Row],[Order_Date]])</f>
        <v>4</v>
      </c>
      <c r="H839" t="s">
        <v>4822</v>
      </c>
      <c r="I839" t="s">
        <v>4823</v>
      </c>
      <c r="J839" t="s">
        <v>52</v>
      </c>
      <c r="K839">
        <v>33</v>
      </c>
      <c r="L839" t="str">
        <f>IF(Table1[[#This Row],[Age]]&lt;=20,"Teen",IF(Table1[[#This Row],[Age]]&gt;=21 &amp; Table1[[#This Row],[Age]]&lt;=50,"Adult","Senior"))</f>
        <v>Senior</v>
      </c>
      <c r="M839" t="s">
        <v>79</v>
      </c>
      <c r="N839" t="s">
        <v>80</v>
      </c>
      <c r="O839" t="s">
        <v>38</v>
      </c>
      <c r="P839" t="s">
        <v>28</v>
      </c>
      <c r="Q839" t="s">
        <v>311</v>
      </c>
      <c r="R839">
        <v>3</v>
      </c>
      <c r="S839">
        <v>5000</v>
      </c>
      <c r="T839">
        <v>20</v>
      </c>
      <c r="U839">
        <v>12000</v>
      </c>
      <c r="V839" t="str">
        <f>IF(Table1[[#This Row],[Sales]]&lt;=10000,"Low",IF(Table1[[#This Row],[Sales]]&gt;=10000 &amp; Table1[[#This Row],[Sales]]&lt;=25000,"Medium","High"))</f>
        <v>High</v>
      </c>
      <c r="W839">
        <v>2364.58</v>
      </c>
      <c r="X839">
        <f>Table1[[#This Row],[Profit]]/Table1[[#This Row],[Sales]]</f>
        <v>0.19704833333333333</v>
      </c>
      <c r="Y839" t="s">
        <v>30</v>
      </c>
      <c r="Z839" t="s">
        <v>31</v>
      </c>
      <c r="AA839">
        <v>2</v>
      </c>
      <c r="AB839" t="s">
        <v>32</v>
      </c>
    </row>
    <row r="840" spans="1:28" x14ac:dyDescent="0.35">
      <c r="A840" t="s">
        <v>4848</v>
      </c>
      <c r="B840" s="1">
        <v>45745</v>
      </c>
      <c r="C840" s="1" t="str">
        <f>TEXT(Table1[[#This Row],[Order_Date]],"yyyy")</f>
        <v>2025</v>
      </c>
      <c r="D840" s="3">
        <f>MONTH(Table1[[#This Row],[Order_Date]])</f>
        <v>3</v>
      </c>
      <c r="E840" t="str">
        <f>TEXT(Table1[[#This Row],[Order_Date]],"mmm")</f>
        <v>Mar</v>
      </c>
      <c r="F840" s="1">
        <v>45749</v>
      </c>
      <c r="G840">
        <f>(Table1[[#This Row],[Ship_Date]]-Table1[[#This Row],[Order_Date]])</f>
        <v>4</v>
      </c>
      <c r="H840" t="s">
        <v>4849</v>
      </c>
      <c r="I840" t="s">
        <v>4850</v>
      </c>
      <c r="J840" t="s">
        <v>24</v>
      </c>
      <c r="K840">
        <v>63</v>
      </c>
      <c r="L840" t="str">
        <f>IF(Table1[[#This Row],[Age]]&lt;=20,"Teen",IF(Table1[[#This Row],[Age]]&gt;=21 &amp; Table1[[#This Row],[Age]]&lt;=50,"Adult","Senior"))</f>
        <v>Senior</v>
      </c>
      <c r="M840" t="s">
        <v>116</v>
      </c>
      <c r="N840" t="s">
        <v>117</v>
      </c>
      <c r="O840" t="s">
        <v>86</v>
      </c>
      <c r="P840" t="s">
        <v>74</v>
      </c>
      <c r="Q840" t="s">
        <v>132</v>
      </c>
      <c r="R840">
        <v>6</v>
      </c>
      <c r="S840">
        <v>55000</v>
      </c>
      <c r="T840">
        <v>5</v>
      </c>
      <c r="U840">
        <v>313500</v>
      </c>
      <c r="V840" t="str">
        <f>IF(Table1[[#This Row],[Sales]]&lt;=10000,"Low",IF(Table1[[#This Row],[Sales]]&gt;=10000 &amp; Table1[[#This Row],[Sales]]&lt;=25000,"Medium","High"))</f>
        <v>High</v>
      </c>
      <c r="W840">
        <v>59001.17</v>
      </c>
      <c r="X840">
        <f>Table1[[#This Row],[Profit]]/Table1[[#This Row],[Sales]]</f>
        <v>0.18820149920255183</v>
      </c>
      <c r="Y840" t="s">
        <v>58</v>
      </c>
      <c r="Z840" t="s">
        <v>59</v>
      </c>
      <c r="AA840">
        <v>5</v>
      </c>
      <c r="AB840" t="s">
        <v>42</v>
      </c>
    </row>
    <row r="841" spans="1:28" x14ac:dyDescent="0.35">
      <c r="A841" t="s">
        <v>4865</v>
      </c>
      <c r="B841" s="1">
        <v>46106</v>
      </c>
      <c r="C841" s="1" t="str">
        <f>TEXT(Table1[[#This Row],[Order_Date]],"yyyy")</f>
        <v>2026</v>
      </c>
      <c r="D841" s="3">
        <f>MONTH(Table1[[#This Row],[Order_Date]])</f>
        <v>3</v>
      </c>
      <c r="E841" t="str">
        <f>TEXT(Table1[[#This Row],[Order_Date]],"mmm")</f>
        <v>Mar</v>
      </c>
      <c r="F841" s="1">
        <v>46112</v>
      </c>
      <c r="G841">
        <f>(Table1[[#This Row],[Ship_Date]]-Table1[[#This Row],[Order_Date]])</f>
        <v>6</v>
      </c>
      <c r="H841" t="s">
        <v>4866</v>
      </c>
      <c r="I841" t="s">
        <v>4867</v>
      </c>
      <c r="J841" t="s">
        <v>52</v>
      </c>
      <c r="K841">
        <v>29</v>
      </c>
      <c r="L841" t="str">
        <f>IF(Table1[[#This Row],[Age]]&lt;=20,"Teen",IF(Table1[[#This Row],[Age]]&gt;=21 &amp; Table1[[#This Row],[Age]]&lt;=50,"Adult","Senior"))</f>
        <v>Senior</v>
      </c>
      <c r="M841" t="s">
        <v>79</v>
      </c>
      <c r="N841" t="s">
        <v>80</v>
      </c>
      <c r="O841" t="s">
        <v>38</v>
      </c>
      <c r="P841" t="s">
        <v>39</v>
      </c>
      <c r="Q841" t="s">
        <v>40</v>
      </c>
      <c r="R841">
        <v>8</v>
      </c>
      <c r="S841">
        <v>2500</v>
      </c>
      <c r="T841">
        <v>10</v>
      </c>
      <c r="U841">
        <v>18000</v>
      </c>
      <c r="V841" t="str">
        <f>IF(Table1[[#This Row],[Sales]]&lt;=10000,"Low",IF(Table1[[#This Row],[Sales]]&gt;=10000 &amp; Table1[[#This Row],[Sales]]&lt;=25000,"Medium","High"))</f>
        <v>High</v>
      </c>
      <c r="W841">
        <v>3638.04</v>
      </c>
      <c r="X841">
        <f>Table1[[#This Row],[Profit]]/Table1[[#This Row],[Sales]]</f>
        <v>0.20211333333333334</v>
      </c>
      <c r="Y841" t="s">
        <v>30</v>
      </c>
      <c r="Z841" t="s">
        <v>59</v>
      </c>
      <c r="AA841">
        <v>1</v>
      </c>
      <c r="AB841" t="s">
        <v>42</v>
      </c>
    </row>
    <row r="842" spans="1:28" x14ac:dyDescent="0.35">
      <c r="A842" t="s">
        <v>4868</v>
      </c>
      <c r="B842" s="1">
        <v>45724</v>
      </c>
      <c r="C842" s="1" t="str">
        <f>TEXT(Table1[[#This Row],[Order_Date]],"yyyy")</f>
        <v>2025</v>
      </c>
      <c r="D842" s="3">
        <f>MONTH(Table1[[#This Row],[Order_Date]])</f>
        <v>3</v>
      </c>
      <c r="E842" t="str">
        <f>TEXT(Table1[[#This Row],[Order_Date]],"mmm")</f>
        <v>Mar</v>
      </c>
      <c r="F842" s="1">
        <v>45728</v>
      </c>
      <c r="G842">
        <f>(Table1[[#This Row],[Ship_Date]]-Table1[[#This Row],[Order_Date]])</f>
        <v>4</v>
      </c>
      <c r="H842" t="s">
        <v>4869</v>
      </c>
      <c r="I842" t="s">
        <v>4870</v>
      </c>
      <c r="J842" t="s">
        <v>24</v>
      </c>
      <c r="K842">
        <v>45</v>
      </c>
      <c r="L842" t="str">
        <f>IF(Table1[[#This Row],[Age]]&lt;=20,"Teen",IF(Table1[[#This Row],[Age]]&gt;=21 &amp; Table1[[#This Row],[Age]]&lt;=50,"Adult","Senior"))</f>
        <v>Senior</v>
      </c>
      <c r="M842" t="s">
        <v>63</v>
      </c>
      <c r="N842" t="s">
        <v>64</v>
      </c>
      <c r="O842" t="s">
        <v>55</v>
      </c>
      <c r="P842" t="s">
        <v>47</v>
      </c>
      <c r="Q842" t="s">
        <v>175</v>
      </c>
      <c r="R842">
        <v>3</v>
      </c>
      <c r="S842">
        <v>1200</v>
      </c>
      <c r="T842">
        <v>0</v>
      </c>
      <c r="U842">
        <v>3600</v>
      </c>
      <c r="V842" t="str">
        <f>IF(Table1[[#This Row],[Sales]]&lt;=10000,"Low",IF(Table1[[#This Row],[Sales]]&gt;=10000 &amp; Table1[[#This Row],[Sales]]&lt;=25000,"Medium","High"))</f>
        <v>Low</v>
      </c>
      <c r="W842">
        <v>820.15</v>
      </c>
      <c r="X842">
        <f>Table1[[#This Row],[Profit]]/Table1[[#This Row],[Sales]]</f>
        <v>0.22781944444444444</v>
      </c>
      <c r="Y842" t="s">
        <v>58</v>
      </c>
      <c r="Z842" t="s">
        <v>59</v>
      </c>
      <c r="AA842">
        <v>5</v>
      </c>
      <c r="AB842" t="s">
        <v>42</v>
      </c>
    </row>
    <row r="843" spans="1:28" x14ac:dyDescent="0.35">
      <c r="A843" t="s">
        <v>4918</v>
      </c>
      <c r="B843" s="1">
        <v>46089</v>
      </c>
      <c r="C843" s="1" t="str">
        <f>TEXT(Table1[[#This Row],[Order_Date]],"yyyy")</f>
        <v>2026</v>
      </c>
      <c r="D843" s="3">
        <f>MONTH(Table1[[#This Row],[Order_Date]])</f>
        <v>3</v>
      </c>
      <c r="E843" t="str">
        <f>TEXT(Table1[[#This Row],[Order_Date]],"mmm")</f>
        <v>Mar</v>
      </c>
      <c r="F843" s="1">
        <v>46092</v>
      </c>
      <c r="G843">
        <f>(Table1[[#This Row],[Ship_Date]]-Table1[[#This Row],[Order_Date]])</f>
        <v>3</v>
      </c>
      <c r="H843" t="s">
        <v>4919</v>
      </c>
      <c r="I843" t="s">
        <v>4920</v>
      </c>
      <c r="J843" t="s">
        <v>52</v>
      </c>
      <c r="K843">
        <v>27</v>
      </c>
      <c r="L843" t="str">
        <f>IF(Table1[[#This Row],[Age]]&lt;=20,"Teen",IF(Table1[[#This Row],[Age]]&gt;=21 &amp; Table1[[#This Row],[Age]]&lt;=50,"Adult","Senior"))</f>
        <v>Senior</v>
      </c>
      <c r="M843" t="s">
        <v>84</v>
      </c>
      <c r="N843" t="s">
        <v>85</v>
      </c>
      <c r="O843" t="s">
        <v>86</v>
      </c>
      <c r="P843" t="s">
        <v>74</v>
      </c>
      <c r="Q843" t="s">
        <v>75</v>
      </c>
      <c r="R843">
        <v>6</v>
      </c>
      <c r="S843">
        <v>2000</v>
      </c>
      <c r="T843">
        <v>20</v>
      </c>
      <c r="U843">
        <v>9600</v>
      </c>
      <c r="V843" t="str">
        <f>IF(Table1[[#This Row],[Sales]]&lt;=10000,"Low",IF(Table1[[#This Row],[Sales]]&gt;=10000 &amp; Table1[[#This Row],[Sales]]&lt;=25000,"Medium","High"))</f>
        <v>Low</v>
      </c>
      <c r="W843">
        <v>2312.88</v>
      </c>
      <c r="X843">
        <f>Table1[[#This Row],[Profit]]/Table1[[#This Row],[Sales]]</f>
        <v>0.240925</v>
      </c>
      <c r="Y843" t="s">
        <v>30</v>
      </c>
      <c r="Z843" t="s">
        <v>31</v>
      </c>
      <c r="AA843">
        <v>4</v>
      </c>
      <c r="AB843" t="s">
        <v>42</v>
      </c>
    </row>
    <row r="844" spans="1:28" x14ac:dyDescent="0.35">
      <c r="A844" t="s">
        <v>5023</v>
      </c>
      <c r="B844" s="1">
        <v>45729</v>
      </c>
      <c r="C844" s="1" t="str">
        <f>TEXT(Table1[[#This Row],[Order_Date]],"yyyy")</f>
        <v>2025</v>
      </c>
      <c r="D844" s="3">
        <f>MONTH(Table1[[#This Row],[Order_Date]])</f>
        <v>3</v>
      </c>
      <c r="E844" t="str">
        <f>TEXT(Table1[[#This Row],[Order_Date]],"mmm")</f>
        <v>Mar</v>
      </c>
      <c r="F844" s="1">
        <v>45734</v>
      </c>
      <c r="G844">
        <f>(Table1[[#This Row],[Ship_Date]]-Table1[[#This Row],[Order_Date]])</f>
        <v>5</v>
      </c>
      <c r="H844" t="s">
        <v>5024</v>
      </c>
      <c r="I844" t="s">
        <v>5025</v>
      </c>
      <c r="J844" t="s">
        <v>52</v>
      </c>
      <c r="K844">
        <v>38</v>
      </c>
      <c r="L844" t="str">
        <f>IF(Table1[[#This Row],[Age]]&lt;=20,"Teen",IF(Table1[[#This Row],[Age]]&gt;=21 &amp; Table1[[#This Row],[Age]]&lt;=50,"Adult","Senior"))</f>
        <v>Senior</v>
      </c>
      <c r="M844" t="s">
        <v>101</v>
      </c>
      <c r="N844" t="s">
        <v>102</v>
      </c>
      <c r="O844" t="s">
        <v>27</v>
      </c>
      <c r="P844" t="s">
        <v>74</v>
      </c>
      <c r="Q844" t="s">
        <v>196</v>
      </c>
      <c r="R844">
        <v>6</v>
      </c>
      <c r="S844">
        <v>25000</v>
      </c>
      <c r="T844">
        <v>20</v>
      </c>
      <c r="U844">
        <v>120000</v>
      </c>
      <c r="V844" t="str">
        <f>IF(Table1[[#This Row],[Sales]]&lt;=10000,"Low",IF(Table1[[#This Row],[Sales]]&gt;=10000 &amp; Table1[[#This Row],[Sales]]&lt;=25000,"Medium","High"))</f>
        <v>High</v>
      </c>
      <c r="W844">
        <v>22558.1</v>
      </c>
      <c r="X844">
        <f>Table1[[#This Row],[Profit]]/Table1[[#This Row],[Sales]]</f>
        <v>0.18798416666666665</v>
      </c>
      <c r="Y844" t="s">
        <v>30</v>
      </c>
      <c r="Z844" t="s">
        <v>31</v>
      </c>
      <c r="AA844">
        <v>4</v>
      </c>
      <c r="AB844" t="s">
        <v>42</v>
      </c>
    </row>
    <row r="845" spans="1:28" x14ac:dyDescent="0.35">
      <c r="A845" t="s">
        <v>5055</v>
      </c>
      <c r="B845" s="1">
        <v>46089</v>
      </c>
      <c r="C845" s="1" t="str">
        <f>TEXT(Table1[[#This Row],[Order_Date]],"yyyy")</f>
        <v>2026</v>
      </c>
      <c r="D845" s="3">
        <f>MONTH(Table1[[#This Row],[Order_Date]])</f>
        <v>3</v>
      </c>
      <c r="E845" t="str">
        <f>TEXT(Table1[[#This Row],[Order_Date]],"mmm")</f>
        <v>Mar</v>
      </c>
      <c r="F845" s="1">
        <v>46092</v>
      </c>
      <c r="G845">
        <f>(Table1[[#This Row],[Ship_Date]]-Table1[[#This Row],[Order_Date]])</f>
        <v>3</v>
      </c>
      <c r="H845" t="s">
        <v>5056</v>
      </c>
      <c r="I845" t="s">
        <v>5057</v>
      </c>
      <c r="J845" t="s">
        <v>52</v>
      </c>
      <c r="K845">
        <v>52</v>
      </c>
      <c r="L845" t="str">
        <f>IF(Table1[[#This Row],[Age]]&lt;=20,"Teen",IF(Table1[[#This Row],[Age]]&gt;=21 &amp; Table1[[#This Row],[Age]]&lt;=50,"Adult","Senior"))</f>
        <v>Senior</v>
      </c>
      <c r="M845" t="s">
        <v>91</v>
      </c>
      <c r="N845" t="s">
        <v>92</v>
      </c>
      <c r="O845" t="s">
        <v>55</v>
      </c>
      <c r="P845" t="s">
        <v>74</v>
      </c>
      <c r="Q845" t="s">
        <v>132</v>
      </c>
      <c r="R845">
        <v>6</v>
      </c>
      <c r="S845">
        <v>55000</v>
      </c>
      <c r="T845">
        <v>15</v>
      </c>
      <c r="U845">
        <v>280500</v>
      </c>
      <c r="V845" t="str">
        <f>IF(Table1[[#This Row],[Sales]]&lt;=10000,"Low",IF(Table1[[#This Row],[Sales]]&gt;=10000 &amp; Table1[[#This Row],[Sales]]&lt;=25000,"Medium","High"))</f>
        <v>High</v>
      </c>
      <c r="W845">
        <v>79513.72</v>
      </c>
      <c r="X845">
        <f>Table1[[#This Row],[Profit]]/Table1[[#This Row],[Sales]]</f>
        <v>0.28347137254901961</v>
      </c>
      <c r="Y845" t="s">
        <v>93</v>
      </c>
      <c r="Z845" t="s">
        <v>59</v>
      </c>
      <c r="AA845">
        <v>3</v>
      </c>
      <c r="AB845" t="s">
        <v>32</v>
      </c>
    </row>
    <row r="846" spans="1:28" x14ac:dyDescent="0.35">
      <c r="A846" t="s">
        <v>5070</v>
      </c>
      <c r="B846" s="1">
        <v>46097</v>
      </c>
      <c r="C846" s="1" t="str">
        <f>TEXT(Table1[[#This Row],[Order_Date]],"yyyy")</f>
        <v>2026</v>
      </c>
      <c r="D846" s="3">
        <f>MONTH(Table1[[#This Row],[Order_Date]])</f>
        <v>3</v>
      </c>
      <c r="E846" t="str">
        <f>TEXT(Table1[[#This Row],[Order_Date]],"mmm")</f>
        <v>Mar</v>
      </c>
      <c r="F846" s="1">
        <v>46104</v>
      </c>
      <c r="G846">
        <f>(Table1[[#This Row],[Ship_Date]]-Table1[[#This Row],[Order_Date]])</f>
        <v>7</v>
      </c>
      <c r="H846" t="s">
        <v>5071</v>
      </c>
      <c r="I846" t="s">
        <v>5072</v>
      </c>
      <c r="J846" t="s">
        <v>24</v>
      </c>
      <c r="K846">
        <v>41</v>
      </c>
      <c r="L846" t="str">
        <f>IF(Table1[[#This Row],[Age]]&lt;=20,"Teen",IF(Table1[[#This Row],[Age]]&gt;=21 &amp; Table1[[#This Row],[Age]]&lt;=50,"Adult","Senior"))</f>
        <v>Senior</v>
      </c>
      <c r="M846" t="s">
        <v>84</v>
      </c>
      <c r="N846" t="s">
        <v>85</v>
      </c>
      <c r="O846" t="s">
        <v>86</v>
      </c>
      <c r="P846" t="s">
        <v>74</v>
      </c>
      <c r="Q846" t="s">
        <v>109</v>
      </c>
      <c r="R846">
        <v>1</v>
      </c>
      <c r="S846">
        <v>40000</v>
      </c>
      <c r="T846">
        <v>5</v>
      </c>
      <c r="U846">
        <v>38000</v>
      </c>
      <c r="V846" t="str">
        <f>IF(Table1[[#This Row],[Sales]]&lt;=10000,"Low",IF(Table1[[#This Row],[Sales]]&gt;=10000 &amp; Table1[[#This Row],[Sales]]&lt;=25000,"Medium","High"))</f>
        <v>High</v>
      </c>
      <c r="W846">
        <v>12547.13</v>
      </c>
      <c r="X846">
        <f>Table1[[#This Row],[Profit]]/Table1[[#This Row],[Sales]]</f>
        <v>0.33018763157894737</v>
      </c>
      <c r="Y846" t="s">
        <v>30</v>
      </c>
      <c r="Z846" t="s">
        <v>31</v>
      </c>
      <c r="AA846">
        <v>2</v>
      </c>
      <c r="AB846" t="s">
        <v>42</v>
      </c>
    </row>
    <row r="847" spans="1:28" x14ac:dyDescent="0.35">
      <c r="A847" t="s">
        <v>5130</v>
      </c>
      <c r="B847" s="1">
        <v>46090</v>
      </c>
      <c r="C847" s="1" t="str">
        <f>TEXT(Table1[[#This Row],[Order_Date]],"yyyy")</f>
        <v>2026</v>
      </c>
      <c r="D847" s="3">
        <f>MONTH(Table1[[#This Row],[Order_Date]])</f>
        <v>3</v>
      </c>
      <c r="E847" t="str">
        <f>TEXT(Table1[[#This Row],[Order_Date]],"mmm")</f>
        <v>Mar</v>
      </c>
      <c r="F847" s="1">
        <v>46093</v>
      </c>
      <c r="G847">
        <f>(Table1[[#This Row],[Ship_Date]]-Table1[[#This Row],[Order_Date]])</f>
        <v>3</v>
      </c>
      <c r="H847" t="s">
        <v>1568</v>
      </c>
      <c r="I847" t="s">
        <v>5131</v>
      </c>
      <c r="J847" t="s">
        <v>24</v>
      </c>
      <c r="K847">
        <v>40</v>
      </c>
      <c r="L847" t="str">
        <f>IF(Table1[[#This Row],[Age]]&lt;=20,"Teen",IF(Table1[[#This Row],[Age]]&gt;=21 &amp; Table1[[#This Row],[Age]]&lt;=50,"Adult","Senior"))</f>
        <v>Senior</v>
      </c>
      <c r="M847" t="s">
        <v>79</v>
      </c>
      <c r="N847" t="s">
        <v>80</v>
      </c>
      <c r="O847" t="s">
        <v>38</v>
      </c>
      <c r="P847" t="s">
        <v>74</v>
      </c>
      <c r="Q847" t="s">
        <v>132</v>
      </c>
      <c r="R847">
        <v>5</v>
      </c>
      <c r="S847">
        <v>55000</v>
      </c>
      <c r="T847">
        <v>0</v>
      </c>
      <c r="U847">
        <v>275000</v>
      </c>
      <c r="V847" t="str">
        <f>IF(Table1[[#This Row],[Sales]]&lt;=10000,"Low",IF(Table1[[#This Row],[Sales]]&gt;=10000 &amp; Table1[[#This Row],[Sales]]&lt;=25000,"Medium","High"))</f>
        <v>High</v>
      </c>
      <c r="W847">
        <v>108400.98</v>
      </c>
      <c r="X847">
        <f>Table1[[#This Row],[Profit]]/Table1[[#This Row],[Sales]]</f>
        <v>0.3941853818181818</v>
      </c>
      <c r="Y847" t="s">
        <v>58</v>
      </c>
      <c r="Z847" t="s">
        <v>31</v>
      </c>
      <c r="AA847">
        <v>1</v>
      </c>
      <c r="AB847" t="s">
        <v>42</v>
      </c>
    </row>
    <row r="848" spans="1:28" x14ac:dyDescent="0.35">
      <c r="A848" t="s">
        <v>5235</v>
      </c>
      <c r="B848" s="1">
        <v>45719</v>
      </c>
      <c r="C848" s="1" t="str">
        <f>TEXT(Table1[[#This Row],[Order_Date]],"yyyy")</f>
        <v>2025</v>
      </c>
      <c r="D848" s="3">
        <f>MONTH(Table1[[#This Row],[Order_Date]])</f>
        <v>3</v>
      </c>
      <c r="E848" t="str">
        <f>TEXT(Table1[[#This Row],[Order_Date]],"mmm")</f>
        <v>Mar</v>
      </c>
      <c r="F848" s="1">
        <v>45720</v>
      </c>
      <c r="G848">
        <f>(Table1[[#This Row],[Ship_Date]]-Table1[[#This Row],[Order_Date]])</f>
        <v>1</v>
      </c>
      <c r="H848" t="s">
        <v>5236</v>
      </c>
      <c r="I848" t="s">
        <v>5237</v>
      </c>
      <c r="J848" t="s">
        <v>24</v>
      </c>
      <c r="K848">
        <v>21</v>
      </c>
      <c r="L848" t="str">
        <f>IF(Table1[[#This Row],[Age]]&lt;=20,"Teen",IF(Table1[[#This Row],[Age]]&gt;=21 &amp; Table1[[#This Row],[Age]]&lt;=50,"Adult","Senior"))</f>
        <v>Senior</v>
      </c>
      <c r="M848" t="s">
        <v>36</v>
      </c>
      <c r="N848" t="s">
        <v>37</v>
      </c>
      <c r="O848" t="s">
        <v>38</v>
      </c>
      <c r="P848" t="s">
        <v>56</v>
      </c>
      <c r="Q848" t="s">
        <v>168</v>
      </c>
      <c r="R848">
        <v>6</v>
      </c>
      <c r="S848">
        <v>1200</v>
      </c>
      <c r="T848">
        <v>15</v>
      </c>
      <c r="U848">
        <v>6120</v>
      </c>
      <c r="V848" t="str">
        <f>IF(Table1[[#This Row],[Sales]]&lt;=10000,"Low",IF(Table1[[#This Row],[Sales]]&gt;=10000 &amp; Table1[[#This Row],[Sales]]&lt;=25000,"Medium","High"))</f>
        <v>Low</v>
      </c>
      <c r="W848">
        <v>1028.5999999999999</v>
      </c>
      <c r="X848">
        <f>Table1[[#This Row],[Profit]]/Table1[[#This Row],[Sales]]</f>
        <v>0.16807189542483658</v>
      </c>
      <c r="Y848" t="s">
        <v>58</v>
      </c>
      <c r="Z848" t="s">
        <v>31</v>
      </c>
      <c r="AA848">
        <v>4</v>
      </c>
      <c r="AB848" t="s">
        <v>42</v>
      </c>
    </row>
    <row r="849" spans="1:28" x14ac:dyDescent="0.35">
      <c r="A849" t="s">
        <v>5265</v>
      </c>
      <c r="B849" s="1">
        <v>45725</v>
      </c>
      <c r="C849" s="1" t="str">
        <f>TEXT(Table1[[#This Row],[Order_Date]],"yyyy")</f>
        <v>2025</v>
      </c>
      <c r="D849" s="3">
        <f>MONTH(Table1[[#This Row],[Order_Date]])</f>
        <v>3</v>
      </c>
      <c r="E849" t="str">
        <f>TEXT(Table1[[#This Row],[Order_Date]],"mmm")</f>
        <v>Mar</v>
      </c>
      <c r="F849" s="1">
        <v>45730</v>
      </c>
      <c r="G849">
        <f>(Table1[[#This Row],[Ship_Date]]-Table1[[#This Row],[Order_Date]])</f>
        <v>5</v>
      </c>
      <c r="H849" t="s">
        <v>5266</v>
      </c>
      <c r="I849" t="s">
        <v>5267</v>
      </c>
      <c r="J849" t="s">
        <v>52</v>
      </c>
      <c r="K849">
        <v>24</v>
      </c>
      <c r="L849" t="str">
        <f>IF(Table1[[#This Row],[Age]]&lt;=20,"Teen",IF(Table1[[#This Row],[Age]]&gt;=21 &amp; Table1[[#This Row],[Age]]&lt;=50,"Adult","Senior"))</f>
        <v>Senior</v>
      </c>
      <c r="M849" t="s">
        <v>46</v>
      </c>
      <c r="N849" t="s">
        <v>46</v>
      </c>
      <c r="O849" t="s">
        <v>38</v>
      </c>
      <c r="P849" t="s">
        <v>28</v>
      </c>
      <c r="Q849" t="s">
        <v>192</v>
      </c>
      <c r="R849">
        <v>5</v>
      </c>
      <c r="S849">
        <v>7000</v>
      </c>
      <c r="T849">
        <v>5</v>
      </c>
      <c r="U849">
        <v>33250</v>
      </c>
      <c r="V849" t="str">
        <f>IF(Table1[[#This Row],[Sales]]&lt;=10000,"Low",IF(Table1[[#This Row],[Sales]]&gt;=10000 &amp; Table1[[#This Row],[Sales]]&lt;=25000,"Medium","High"))</f>
        <v>High</v>
      </c>
      <c r="W849">
        <v>7784.63</v>
      </c>
      <c r="X849">
        <f>Table1[[#This Row],[Profit]]/Table1[[#This Row],[Sales]]</f>
        <v>0.2341242105263158</v>
      </c>
      <c r="Y849" t="s">
        <v>30</v>
      </c>
      <c r="Z849" t="s">
        <v>59</v>
      </c>
      <c r="AA849">
        <v>5</v>
      </c>
      <c r="AB849" t="s">
        <v>42</v>
      </c>
    </row>
    <row r="850" spans="1:28" x14ac:dyDescent="0.35">
      <c r="A850" t="s">
        <v>5296</v>
      </c>
      <c r="B850" s="1">
        <v>46101</v>
      </c>
      <c r="C850" s="1" t="str">
        <f>TEXT(Table1[[#This Row],[Order_Date]],"yyyy")</f>
        <v>2026</v>
      </c>
      <c r="D850" s="3">
        <f>MONTH(Table1[[#This Row],[Order_Date]])</f>
        <v>3</v>
      </c>
      <c r="E850" t="str">
        <f>TEXT(Table1[[#This Row],[Order_Date]],"mmm")</f>
        <v>Mar</v>
      </c>
      <c r="F850" s="1">
        <v>46108</v>
      </c>
      <c r="G850">
        <f>(Table1[[#This Row],[Ship_Date]]-Table1[[#This Row],[Order_Date]])</f>
        <v>7</v>
      </c>
      <c r="H850" t="s">
        <v>1692</v>
      </c>
      <c r="I850" t="s">
        <v>5297</v>
      </c>
      <c r="J850" t="s">
        <v>24</v>
      </c>
      <c r="K850">
        <v>28</v>
      </c>
      <c r="L850" t="str">
        <f>IF(Table1[[#This Row],[Age]]&lt;=20,"Teen",IF(Table1[[#This Row],[Age]]&gt;=21 &amp; Table1[[#This Row],[Age]]&lt;=50,"Adult","Senior"))</f>
        <v>Senior</v>
      </c>
      <c r="M850" t="s">
        <v>84</v>
      </c>
      <c r="N850" t="s">
        <v>85</v>
      </c>
      <c r="O850" t="s">
        <v>86</v>
      </c>
      <c r="P850" t="s">
        <v>74</v>
      </c>
      <c r="Q850" t="s">
        <v>75</v>
      </c>
      <c r="R850">
        <v>5</v>
      </c>
      <c r="S850">
        <v>2000</v>
      </c>
      <c r="T850">
        <v>5</v>
      </c>
      <c r="U850">
        <v>9500</v>
      </c>
      <c r="V850" t="str">
        <f>IF(Table1[[#This Row],[Sales]]&lt;=10000,"Low",IF(Table1[[#This Row],[Sales]]&gt;=10000 &amp; Table1[[#This Row],[Sales]]&lt;=25000,"Medium","High"))</f>
        <v>Low</v>
      </c>
      <c r="W850">
        <v>2214.5100000000002</v>
      </c>
      <c r="X850">
        <f>Table1[[#This Row],[Profit]]/Table1[[#This Row],[Sales]]</f>
        <v>0.23310631578947372</v>
      </c>
      <c r="Y850" t="s">
        <v>58</v>
      </c>
      <c r="Z850" t="s">
        <v>31</v>
      </c>
      <c r="AA850">
        <v>3</v>
      </c>
      <c r="AB850" t="s">
        <v>42</v>
      </c>
    </row>
    <row r="851" spans="1:28" x14ac:dyDescent="0.35">
      <c r="A851" t="s">
        <v>5366</v>
      </c>
      <c r="B851" s="1">
        <v>46102</v>
      </c>
      <c r="C851" s="1" t="str">
        <f>TEXT(Table1[[#This Row],[Order_Date]],"yyyy")</f>
        <v>2026</v>
      </c>
      <c r="D851" s="3">
        <f>MONTH(Table1[[#This Row],[Order_Date]])</f>
        <v>3</v>
      </c>
      <c r="E851" t="str">
        <f>TEXT(Table1[[#This Row],[Order_Date]],"mmm")</f>
        <v>Mar</v>
      </c>
      <c r="F851" s="1">
        <v>46109</v>
      </c>
      <c r="G851">
        <f>(Table1[[#This Row],[Ship_Date]]-Table1[[#This Row],[Order_Date]])</f>
        <v>7</v>
      </c>
      <c r="H851" t="s">
        <v>549</v>
      </c>
      <c r="I851" t="s">
        <v>5367</v>
      </c>
      <c r="J851" t="s">
        <v>24</v>
      </c>
      <c r="K851">
        <v>18</v>
      </c>
      <c r="L851" t="str">
        <f>IF(Table1[[#This Row],[Age]]&lt;=20,"Teen",IF(Table1[[#This Row],[Age]]&gt;=21 &amp; Table1[[#This Row],[Age]]&lt;=50,"Adult","Senior"))</f>
        <v>Teen</v>
      </c>
      <c r="M851" t="s">
        <v>63</v>
      </c>
      <c r="N851" t="s">
        <v>64</v>
      </c>
      <c r="O851" t="s">
        <v>55</v>
      </c>
      <c r="P851" t="s">
        <v>39</v>
      </c>
      <c r="Q851" t="s">
        <v>151</v>
      </c>
      <c r="R851">
        <v>5</v>
      </c>
      <c r="S851">
        <v>900</v>
      </c>
      <c r="T851">
        <v>25</v>
      </c>
      <c r="U851">
        <v>3375</v>
      </c>
      <c r="V851" t="str">
        <f>IF(Table1[[#This Row],[Sales]]&lt;=10000,"Low",IF(Table1[[#This Row],[Sales]]&gt;=10000 &amp; Table1[[#This Row],[Sales]]&lt;=25000,"Medium","High"))</f>
        <v>Low</v>
      </c>
      <c r="W851">
        <v>1408.71</v>
      </c>
      <c r="X851">
        <f>Table1[[#This Row],[Profit]]/Table1[[#This Row],[Sales]]</f>
        <v>0.41739555555555558</v>
      </c>
      <c r="Y851" t="s">
        <v>93</v>
      </c>
      <c r="Z851" t="s">
        <v>41</v>
      </c>
      <c r="AA851">
        <v>4</v>
      </c>
      <c r="AB851" t="s">
        <v>42</v>
      </c>
    </row>
    <row r="852" spans="1:28" x14ac:dyDescent="0.35">
      <c r="A852" t="s">
        <v>5392</v>
      </c>
      <c r="B852" s="1">
        <v>45731</v>
      </c>
      <c r="C852" s="1" t="str">
        <f>TEXT(Table1[[#This Row],[Order_Date]],"yyyy")</f>
        <v>2025</v>
      </c>
      <c r="D852" s="3">
        <f>MONTH(Table1[[#This Row],[Order_Date]])</f>
        <v>3</v>
      </c>
      <c r="E852" t="str">
        <f>TEXT(Table1[[#This Row],[Order_Date]],"mmm")</f>
        <v>Mar</v>
      </c>
      <c r="F852" s="1">
        <v>45736</v>
      </c>
      <c r="G852">
        <f>(Table1[[#This Row],[Ship_Date]]-Table1[[#This Row],[Order_Date]])</f>
        <v>5</v>
      </c>
      <c r="H852" t="s">
        <v>5393</v>
      </c>
      <c r="I852" t="s">
        <v>5394</v>
      </c>
      <c r="J852" t="s">
        <v>52</v>
      </c>
      <c r="K852">
        <v>31</v>
      </c>
      <c r="L852" t="str">
        <f>IF(Table1[[#This Row],[Age]]&lt;=20,"Teen",IF(Table1[[#This Row],[Age]]&gt;=21 &amp; Table1[[#This Row],[Age]]&lt;=50,"Adult","Senior"))</f>
        <v>Senior</v>
      </c>
      <c r="M852" t="s">
        <v>79</v>
      </c>
      <c r="N852" t="s">
        <v>80</v>
      </c>
      <c r="O852" t="s">
        <v>38</v>
      </c>
      <c r="P852" t="s">
        <v>74</v>
      </c>
      <c r="Q852" t="s">
        <v>109</v>
      </c>
      <c r="R852">
        <v>7</v>
      </c>
      <c r="S852">
        <v>40000</v>
      </c>
      <c r="T852">
        <v>0</v>
      </c>
      <c r="U852">
        <v>280000</v>
      </c>
      <c r="V852" t="str">
        <f>IF(Table1[[#This Row],[Sales]]&lt;=10000,"Low",IF(Table1[[#This Row],[Sales]]&gt;=10000 &amp; Table1[[#This Row],[Sales]]&lt;=25000,"Medium","High"))</f>
        <v>High</v>
      </c>
      <c r="W852">
        <v>72861.240000000005</v>
      </c>
      <c r="X852">
        <f>Table1[[#This Row],[Profit]]/Table1[[#This Row],[Sales]]</f>
        <v>0.2602187142857143</v>
      </c>
      <c r="Y852" t="s">
        <v>30</v>
      </c>
      <c r="Z852" t="s">
        <v>59</v>
      </c>
      <c r="AA852">
        <v>4</v>
      </c>
      <c r="AB852" t="s">
        <v>42</v>
      </c>
    </row>
    <row r="853" spans="1:28" x14ac:dyDescent="0.35">
      <c r="A853" t="s">
        <v>5431</v>
      </c>
      <c r="B853" s="1">
        <v>45740</v>
      </c>
      <c r="C853" s="1" t="str">
        <f>TEXT(Table1[[#This Row],[Order_Date]],"yyyy")</f>
        <v>2025</v>
      </c>
      <c r="D853" s="3">
        <f>MONTH(Table1[[#This Row],[Order_Date]])</f>
        <v>3</v>
      </c>
      <c r="E853" t="str">
        <f>TEXT(Table1[[#This Row],[Order_Date]],"mmm")</f>
        <v>Mar</v>
      </c>
      <c r="F853" s="1">
        <v>45743</v>
      </c>
      <c r="G853">
        <f>(Table1[[#This Row],[Ship_Date]]-Table1[[#This Row],[Order_Date]])</f>
        <v>3</v>
      </c>
      <c r="H853" t="s">
        <v>5432</v>
      </c>
      <c r="I853" t="s">
        <v>2442</v>
      </c>
      <c r="J853" t="s">
        <v>52</v>
      </c>
      <c r="K853">
        <v>19</v>
      </c>
      <c r="L853" t="str">
        <f>IF(Table1[[#This Row],[Age]]&lt;=20,"Teen",IF(Table1[[#This Row],[Age]]&gt;=21 &amp; Table1[[#This Row],[Age]]&lt;=50,"Adult","Senior"))</f>
        <v>Teen</v>
      </c>
      <c r="M853" t="s">
        <v>46</v>
      </c>
      <c r="N853" t="s">
        <v>46</v>
      </c>
      <c r="O853" t="s">
        <v>38</v>
      </c>
      <c r="P853" t="s">
        <v>39</v>
      </c>
      <c r="Q853" t="s">
        <v>253</v>
      </c>
      <c r="R853">
        <v>2</v>
      </c>
      <c r="S853">
        <v>1200</v>
      </c>
      <c r="T853">
        <v>20</v>
      </c>
      <c r="U853">
        <v>1920</v>
      </c>
      <c r="V853" t="str">
        <f>IF(Table1[[#This Row],[Sales]]&lt;=10000,"Low",IF(Table1[[#This Row],[Sales]]&gt;=10000 &amp; Table1[[#This Row],[Sales]]&lt;=25000,"Medium","High"))</f>
        <v>Low</v>
      </c>
      <c r="W853">
        <v>635.53</v>
      </c>
      <c r="X853">
        <f>Table1[[#This Row],[Profit]]/Table1[[#This Row],[Sales]]</f>
        <v>0.3310052083333333</v>
      </c>
      <c r="Y853" t="s">
        <v>93</v>
      </c>
      <c r="Z853" t="s">
        <v>59</v>
      </c>
      <c r="AA853">
        <v>5</v>
      </c>
      <c r="AB853" t="s">
        <v>42</v>
      </c>
    </row>
    <row r="854" spans="1:28" x14ac:dyDescent="0.35">
      <c r="A854" t="s">
        <v>5468</v>
      </c>
      <c r="B854" s="1">
        <v>46098</v>
      </c>
      <c r="C854" s="1" t="str">
        <f>TEXT(Table1[[#This Row],[Order_Date]],"yyyy")</f>
        <v>2026</v>
      </c>
      <c r="D854" s="3">
        <f>MONTH(Table1[[#This Row],[Order_Date]])</f>
        <v>3</v>
      </c>
      <c r="E854" t="str">
        <f>TEXT(Table1[[#This Row],[Order_Date]],"mmm")</f>
        <v>Mar</v>
      </c>
      <c r="F854" s="1">
        <v>46104</v>
      </c>
      <c r="G854">
        <f>(Table1[[#This Row],[Ship_Date]]-Table1[[#This Row],[Order_Date]])</f>
        <v>6</v>
      </c>
      <c r="H854" t="s">
        <v>1930</v>
      </c>
      <c r="I854" t="s">
        <v>5469</v>
      </c>
      <c r="J854" t="s">
        <v>52</v>
      </c>
      <c r="K854">
        <v>50</v>
      </c>
      <c r="L854" t="str">
        <f>IF(Table1[[#This Row],[Age]]&lt;=20,"Teen",IF(Table1[[#This Row],[Age]]&gt;=21 &amp; Table1[[#This Row],[Age]]&lt;=50,"Adult","Senior"))</f>
        <v>Senior</v>
      </c>
      <c r="M854" t="s">
        <v>107</v>
      </c>
      <c r="N854" t="s">
        <v>108</v>
      </c>
      <c r="O854" t="s">
        <v>86</v>
      </c>
      <c r="P854" t="s">
        <v>39</v>
      </c>
      <c r="Q854" t="s">
        <v>87</v>
      </c>
      <c r="R854">
        <v>6</v>
      </c>
      <c r="S854">
        <v>3200</v>
      </c>
      <c r="T854">
        <v>10</v>
      </c>
      <c r="U854">
        <v>17280</v>
      </c>
      <c r="V854" t="str">
        <f>IF(Table1[[#This Row],[Sales]]&lt;=10000,"Low",IF(Table1[[#This Row],[Sales]]&gt;=10000 &amp; Table1[[#This Row],[Sales]]&lt;=25000,"Medium","High"))</f>
        <v>High</v>
      </c>
      <c r="W854">
        <v>3665.36</v>
      </c>
      <c r="X854">
        <f>Table1[[#This Row],[Profit]]/Table1[[#This Row],[Sales]]</f>
        <v>0.21211574074074074</v>
      </c>
      <c r="Y854" t="s">
        <v>58</v>
      </c>
      <c r="Z854" t="s">
        <v>59</v>
      </c>
      <c r="AA854">
        <v>2</v>
      </c>
      <c r="AB854" t="s">
        <v>42</v>
      </c>
    </row>
    <row r="855" spans="1:28" x14ac:dyDescent="0.35">
      <c r="A855" t="s">
        <v>5470</v>
      </c>
      <c r="B855" s="1">
        <v>45741</v>
      </c>
      <c r="C855" s="1" t="str">
        <f>TEXT(Table1[[#This Row],[Order_Date]],"yyyy")</f>
        <v>2025</v>
      </c>
      <c r="D855" s="3">
        <f>MONTH(Table1[[#This Row],[Order_Date]])</f>
        <v>3</v>
      </c>
      <c r="E855" t="str">
        <f>TEXT(Table1[[#This Row],[Order_Date]],"mmm")</f>
        <v>Mar</v>
      </c>
      <c r="F855" s="1">
        <v>45748</v>
      </c>
      <c r="G855">
        <f>(Table1[[#This Row],[Ship_Date]]-Table1[[#This Row],[Order_Date]])</f>
        <v>7</v>
      </c>
      <c r="H855" t="s">
        <v>5471</v>
      </c>
      <c r="I855" t="s">
        <v>5472</v>
      </c>
      <c r="J855" t="s">
        <v>24</v>
      </c>
      <c r="K855">
        <v>25</v>
      </c>
      <c r="L855" t="str">
        <f>IF(Table1[[#This Row],[Age]]&lt;=20,"Teen",IF(Table1[[#This Row],[Age]]&gt;=21 &amp; Table1[[#This Row],[Age]]&lt;=50,"Adult","Senior"))</f>
        <v>Senior</v>
      </c>
      <c r="M855" t="s">
        <v>101</v>
      </c>
      <c r="N855" t="s">
        <v>102</v>
      </c>
      <c r="O855" t="s">
        <v>27</v>
      </c>
      <c r="P855" t="s">
        <v>39</v>
      </c>
      <c r="Q855" t="s">
        <v>87</v>
      </c>
      <c r="R855">
        <v>8</v>
      </c>
      <c r="S855">
        <v>3200</v>
      </c>
      <c r="T855">
        <v>5</v>
      </c>
      <c r="U855">
        <v>24320</v>
      </c>
      <c r="V855" t="str">
        <f>IF(Table1[[#This Row],[Sales]]&lt;=10000,"Low",IF(Table1[[#This Row],[Sales]]&gt;=10000 &amp; Table1[[#This Row],[Sales]]&lt;=25000,"Medium","High"))</f>
        <v>High</v>
      </c>
      <c r="W855">
        <v>6536.74</v>
      </c>
      <c r="X855">
        <f>Table1[[#This Row],[Profit]]/Table1[[#This Row],[Sales]]</f>
        <v>0.26878042763157894</v>
      </c>
      <c r="Y855" t="s">
        <v>30</v>
      </c>
      <c r="Z855" t="s">
        <v>59</v>
      </c>
      <c r="AA855">
        <v>3</v>
      </c>
      <c r="AB855" t="s">
        <v>42</v>
      </c>
    </row>
    <row r="856" spans="1:28" x14ac:dyDescent="0.35">
      <c r="A856" t="s">
        <v>5505</v>
      </c>
      <c r="B856" s="1">
        <v>46110</v>
      </c>
      <c r="C856" s="1" t="str">
        <f>TEXT(Table1[[#This Row],[Order_Date]],"yyyy")</f>
        <v>2026</v>
      </c>
      <c r="D856" s="3">
        <f>MONTH(Table1[[#This Row],[Order_Date]])</f>
        <v>3</v>
      </c>
      <c r="E856" t="str">
        <f>TEXT(Table1[[#This Row],[Order_Date]],"mmm")</f>
        <v>Mar</v>
      </c>
      <c r="F856" s="1">
        <v>46115</v>
      </c>
      <c r="G856">
        <f>(Table1[[#This Row],[Ship_Date]]-Table1[[#This Row],[Order_Date]])</f>
        <v>5</v>
      </c>
      <c r="H856" t="s">
        <v>5506</v>
      </c>
      <c r="I856" t="s">
        <v>5507</v>
      </c>
      <c r="J856" t="s">
        <v>24</v>
      </c>
      <c r="K856">
        <v>59</v>
      </c>
      <c r="L856" t="str">
        <f>IF(Table1[[#This Row],[Age]]&lt;=20,"Teen",IF(Table1[[#This Row],[Age]]&gt;=21 &amp; Table1[[#This Row],[Age]]&lt;=50,"Adult","Senior"))</f>
        <v>Senior</v>
      </c>
      <c r="M856" t="s">
        <v>101</v>
      </c>
      <c r="N856" t="s">
        <v>102</v>
      </c>
      <c r="O856" t="s">
        <v>27</v>
      </c>
      <c r="P856" t="s">
        <v>56</v>
      </c>
      <c r="Q856" t="s">
        <v>57</v>
      </c>
      <c r="R856">
        <v>3</v>
      </c>
      <c r="S856">
        <v>60</v>
      </c>
      <c r="T856">
        <v>0</v>
      </c>
      <c r="U856">
        <v>180</v>
      </c>
      <c r="V856" t="str">
        <f>IF(Table1[[#This Row],[Sales]]&lt;=10000,"Low",IF(Table1[[#This Row],[Sales]]&gt;=10000 &amp; Table1[[#This Row],[Sales]]&lt;=25000,"Medium","High"))</f>
        <v>Low</v>
      </c>
      <c r="W856">
        <v>75.63</v>
      </c>
      <c r="X856">
        <f>Table1[[#This Row],[Profit]]/Table1[[#This Row],[Sales]]</f>
        <v>0.42016666666666663</v>
      </c>
      <c r="Y856" t="s">
        <v>93</v>
      </c>
      <c r="Z856" t="s">
        <v>59</v>
      </c>
      <c r="AA856">
        <v>3</v>
      </c>
      <c r="AB856" t="s">
        <v>42</v>
      </c>
    </row>
    <row r="857" spans="1:28" x14ac:dyDescent="0.35">
      <c r="A857" t="s">
        <v>5539</v>
      </c>
      <c r="B857" s="1">
        <v>46092</v>
      </c>
      <c r="C857" s="1" t="str">
        <f>TEXT(Table1[[#This Row],[Order_Date]],"yyyy")</f>
        <v>2026</v>
      </c>
      <c r="D857" s="3">
        <f>MONTH(Table1[[#This Row],[Order_Date]])</f>
        <v>3</v>
      </c>
      <c r="E857" t="str">
        <f>TEXT(Table1[[#This Row],[Order_Date]],"mmm")</f>
        <v>Mar</v>
      </c>
      <c r="F857" s="1">
        <v>46096</v>
      </c>
      <c r="G857">
        <f>(Table1[[#This Row],[Ship_Date]]-Table1[[#This Row],[Order_Date]])</f>
        <v>4</v>
      </c>
      <c r="H857" t="s">
        <v>2777</v>
      </c>
      <c r="I857" t="s">
        <v>5540</v>
      </c>
      <c r="J857" t="s">
        <v>24</v>
      </c>
      <c r="K857">
        <v>33</v>
      </c>
      <c r="L857" t="str">
        <f>IF(Table1[[#This Row],[Age]]&lt;=20,"Teen",IF(Table1[[#This Row],[Age]]&gt;=21 &amp; Table1[[#This Row],[Age]]&lt;=50,"Adult","Senior"))</f>
        <v>Senior</v>
      </c>
      <c r="M857" t="s">
        <v>36</v>
      </c>
      <c r="N857" t="s">
        <v>37</v>
      </c>
      <c r="O857" t="s">
        <v>38</v>
      </c>
      <c r="P857" t="s">
        <v>47</v>
      </c>
      <c r="Q857" t="s">
        <v>175</v>
      </c>
      <c r="R857">
        <v>7</v>
      </c>
      <c r="S857">
        <v>1200</v>
      </c>
      <c r="T857">
        <v>25</v>
      </c>
      <c r="U857">
        <v>6300</v>
      </c>
      <c r="V857" t="str">
        <f>IF(Table1[[#This Row],[Sales]]&lt;=10000,"Low",IF(Table1[[#This Row],[Sales]]&gt;=10000 &amp; Table1[[#This Row],[Sales]]&lt;=25000,"Medium","High"))</f>
        <v>Low</v>
      </c>
      <c r="W857">
        <v>743.51</v>
      </c>
      <c r="X857">
        <f>Table1[[#This Row],[Profit]]/Table1[[#This Row],[Sales]]</f>
        <v>0.11801746031746031</v>
      </c>
      <c r="Y857" t="s">
        <v>58</v>
      </c>
      <c r="Z857" t="s">
        <v>41</v>
      </c>
      <c r="AA857">
        <v>1</v>
      </c>
      <c r="AB857" t="s">
        <v>42</v>
      </c>
    </row>
    <row r="858" spans="1:28" x14ac:dyDescent="0.35">
      <c r="A858" t="s">
        <v>5599</v>
      </c>
      <c r="B858" s="1">
        <v>45746</v>
      </c>
      <c r="C858" s="1" t="str">
        <f>TEXT(Table1[[#This Row],[Order_Date]],"yyyy")</f>
        <v>2025</v>
      </c>
      <c r="D858" s="3">
        <f>MONTH(Table1[[#This Row],[Order_Date]])</f>
        <v>3</v>
      </c>
      <c r="E858" t="str">
        <f>TEXT(Table1[[#This Row],[Order_Date]],"mmm")</f>
        <v>Mar</v>
      </c>
      <c r="F858" s="1">
        <v>45752</v>
      </c>
      <c r="G858">
        <f>(Table1[[#This Row],[Ship_Date]]-Table1[[#This Row],[Order_Date]])</f>
        <v>6</v>
      </c>
      <c r="H858" t="s">
        <v>5600</v>
      </c>
      <c r="I858" t="s">
        <v>5601</v>
      </c>
      <c r="J858" t="s">
        <v>24</v>
      </c>
      <c r="K858">
        <v>24</v>
      </c>
      <c r="L858" t="str">
        <f>IF(Table1[[#This Row],[Age]]&lt;=20,"Teen",IF(Table1[[#This Row],[Age]]&gt;=21 &amp; Table1[[#This Row],[Age]]&lt;=50,"Adult","Senior"))</f>
        <v>Senior</v>
      </c>
      <c r="M858" t="s">
        <v>63</v>
      </c>
      <c r="N858" t="s">
        <v>64</v>
      </c>
      <c r="O858" t="s">
        <v>55</v>
      </c>
      <c r="P858" t="s">
        <v>47</v>
      </c>
      <c r="Q858" t="s">
        <v>185</v>
      </c>
      <c r="R858">
        <v>1</v>
      </c>
      <c r="S858">
        <v>4500</v>
      </c>
      <c r="T858">
        <v>10</v>
      </c>
      <c r="U858">
        <v>4050</v>
      </c>
      <c r="V858" t="str">
        <f>IF(Table1[[#This Row],[Sales]]&lt;=10000,"Low",IF(Table1[[#This Row],[Sales]]&gt;=10000 &amp; Table1[[#This Row],[Sales]]&lt;=25000,"Medium","High"))</f>
        <v>Low</v>
      </c>
      <c r="W858">
        <v>798.1</v>
      </c>
      <c r="X858">
        <f>Table1[[#This Row],[Profit]]/Table1[[#This Row],[Sales]]</f>
        <v>0.19706172839506172</v>
      </c>
      <c r="Y858" t="s">
        <v>58</v>
      </c>
      <c r="Z858" t="s">
        <v>31</v>
      </c>
      <c r="AA858">
        <v>1</v>
      </c>
      <c r="AB858" t="s">
        <v>42</v>
      </c>
    </row>
    <row r="859" spans="1:28" x14ac:dyDescent="0.35">
      <c r="A859" t="s">
        <v>5610</v>
      </c>
      <c r="B859" s="1">
        <v>45726</v>
      </c>
      <c r="C859" s="1" t="str">
        <f>TEXT(Table1[[#This Row],[Order_Date]],"yyyy")</f>
        <v>2025</v>
      </c>
      <c r="D859" s="3">
        <f>MONTH(Table1[[#This Row],[Order_Date]])</f>
        <v>3</v>
      </c>
      <c r="E859" t="str">
        <f>TEXT(Table1[[#This Row],[Order_Date]],"mmm")</f>
        <v>Mar</v>
      </c>
      <c r="F859" s="1">
        <v>45731</v>
      </c>
      <c r="G859">
        <f>(Table1[[#This Row],[Ship_Date]]-Table1[[#This Row],[Order_Date]])</f>
        <v>5</v>
      </c>
      <c r="H859" t="s">
        <v>5611</v>
      </c>
      <c r="I859" t="s">
        <v>5612</v>
      </c>
      <c r="J859" t="s">
        <v>52</v>
      </c>
      <c r="K859">
        <v>49</v>
      </c>
      <c r="L859" t="str">
        <f>IF(Table1[[#This Row],[Age]]&lt;=20,"Teen",IF(Table1[[#This Row],[Age]]&gt;=21 &amp; Table1[[#This Row],[Age]]&lt;=50,"Adult","Senior"))</f>
        <v>Senior</v>
      </c>
      <c r="M859" t="s">
        <v>73</v>
      </c>
      <c r="N859" t="s">
        <v>26</v>
      </c>
      <c r="O859" t="s">
        <v>27</v>
      </c>
      <c r="P859" t="s">
        <v>28</v>
      </c>
      <c r="Q859" t="s">
        <v>29</v>
      </c>
      <c r="R859">
        <v>3</v>
      </c>
      <c r="S859">
        <v>15000</v>
      </c>
      <c r="T859">
        <v>25</v>
      </c>
      <c r="U859">
        <v>33750</v>
      </c>
      <c r="V859" t="str">
        <f>IF(Table1[[#This Row],[Sales]]&lt;=10000,"Low",IF(Table1[[#This Row],[Sales]]&gt;=10000 &amp; Table1[[#This Row],[Sales]]&lt;=25000,"Medium","High"))</f>
        <v>High</v>
      </c>
      <c r="W859">
        <v>6842.34</v>
      </c>
      <c r="X859">
        <f>Table1[[#This Row],[Profit]]/Table1[[#This Row],[Sales]]</f>
        <v>0.202736</v>
      </c>
      <c r="Y859" t="s">
        <v>58</v>
      </c>
      <c r="Z859" t="s">
        <v>31</v>
      </c>
      <c r="AA859">
        <v>4</v>
      </c>
      <c r="AB859" t="s">
        <v>42</v>
      </c>
    </row>
    <row r="860" spans="1:28" x14ac:dyDescent="0.35">
      <c r="A860" t="s">
        <v>5618</v>
      </c>
      <c r="B860" s="1">
        <v>45741</v>
      </c>
      <c r="C860" s="1" t="str">
        <f>TEXT(Table1[[#This Row],[Order_Date]],"yyyy")</f>
        <v>2025</v>
      </c>
      <c r="D860" s="3">
        <f>MONTH(Table1[[#This Row],[Order_Date]])</f>
        <v>3</v>
      </c>
      <c r="E860" t="str">
        <f>TEXT(Table1[[#This Row],[Order_Date]],"mmm")</f>
        <v>Mar</v>
      </c>
      <c r="F860" s="1">
        <v>45743</v>
      </c>
      <c r="G860">
        <f>(Table1[[#This Row],[Ship_Date]]-Table1[[#This Row],[Order_Date]])</f>
        <v>2</v>
      </c>
      <c r="H860" t="s">
        <v>5619</v>
      </c>
      <c r="I860" t="s">
        <v>5620</v>
      </c>
      <c r="J860" t="s">
        <v>24</v>
      </c>
      <c r="K860">
        <v>54</v>
      </c>
      <c r="L860" t="str">
        <f>IF(Table1[[#This Row],[Age]]&lt;=20,"Teen",IF(Table1[[#This Row],[Age]]&gt;=21 &amp; Table1[[#This Row],[Age]]&lt;=50,"Adult","Senior"))</f>
        <v>Senior</v>
      </c>
      <c r="M860" t="s">
        <v>107</v>
      </c>
      <c r="N860" t="s">
        <v>108</v>
      </c>
      <c r="O860" t="s">
        <v>86</v>
      </c>
      <c r="P860" t="s">
        <v>47</v>
      </c>
      <c r="Q860" t="s">
        <v>69</v>
      </c>
      <c r="R860">
        <v>2</v>
      </c>
      <c r="S860">
        <v>800</v>
      </c>
      <c r="T860">
        <v>15</v>
      </c>
      <c r="U860">
        <v>1360</v>
      </c>
      <c r="V860" t="str">
        <f>IF(Table1[[#This Row],[Sales]]&lt;=10000,"Low",IF(Table1[[#This Row],[Sales]]&gt;=10000 &amp; Table1[[#This Row],[Sales]]&lt;=25000,"Medium","High"))</f>
        <v>Low</v>
      </c>
      <c r="W860">
        <v>318.38</v>
      </c>
      <c r="X860">
        <f>Table1[[#This Row],[Profit]]/Table1[[#This Row],[Sales]]</f>
        <v>0.2341029411764706</v>
      </c>
      <c r="Y860" t="s">
        <v>93</v>
      </c>
      <c r="Z860" t="s">
        <v>41</v>
      </c>
      <c r="AA860">
        <v>2</v>
      </c>
      <c r="AB860" t="s">
        <v>42</v>
      </c>
    </row>
    <row r="861" spans="1:28" x14ac:dyDescent="0.35">
      <c r="A861" t="s">
        <v>5670</v>
      </c>
      <c r="B861" s="1">
        <v>45746</v>
      </c>
      <c r="C861" s="1" t="str">
        <f>TEXT(Table1[[#This Row],[Order_Date]],"yyyy")</f>
        <v>2025</v>
      </c>
      <c r="D861" s="3">
        <f>MONTH(Table1[[#This Row],[Order_Date]])</f>
        <v>3</v>
      </c>
      <c r="E861" t="str">
        <f>TEXT(Table1[[#This Row],[Order_Date]],"mmm")</f>
        <v>Mar</v>
      </c>
      <c r="F861" s="1">
        <v>45748</v>
      </c>
      <c r="G861">
        <f>(Table1[[#This Row],[Ship_Date]]-Table1[[#This Row],[Order_Date]])</f>
        <v>2</v>
      </c>
      <c r="H861" t="s">
        <v>1470</v>
      </c>
      <c r="I861" t="s">
        <v>5671</v>
      </c>
      <c r="J861" t="s">
        <v>24</v>
      </c>
      <c r="K861">
        <v>42</v>
      </c>
      <c r="L861" t="str">
        <f>IF(Table1[[#This Row],[Age]]&lt;=20,"Teen",IF(Table1[[#This Row],[Age]]&gt;=21 &amp; Table1[[#This Row],[Age]]&lt;=50,"Adult","Senior"))</f>
        <v>Senior</v>
      </c>
      <c r="M861" t="s">
        <v>46</v>
      </c>
      <c r="N861" t="s">
        <v>46</v>
      </c>
      <c r="O861" t="s">
        <v>38</v>
      </c>
      <c r="P861" t="s">
        <v>28</v>
      </c>
      <c r="Q861" t="s">
        <v>192</v>
      </c>
      <c r="R861">
        <v>2</v>
      </c>
      <c r="S861">
        <v>7000</v>
      </c>
      <c r="T861">
        <v>15</v>
      </c>
      <c r="U861">
        <v>11900</v>
      </c>
      <c r="V861" t="str">
        <f>IF(Table1[[#This Row],[Sales]]&lt;=10000,"Low",IF(Table1[[#This Row],[Sales]]&gt;=10000 &amp; Table1[[#This Row],[Sales]]&lt;=25000,"Medium","High"))</f>
        <v>High</v>
      </c>
      <c r="W861">
        <v>4011.16</v>
      </c>
      <c r="X861">
        <f>Table1[[#This Row],[Profit]]/Table1[[#This Row],[Sales]]</f>
        <v>0.33707226890756303</v>
      </c>
      <c r="Y861" t="s">
        <v>58</v>
      </c>
      <c r="Z861" t="s">
        <v>41</v>
      </c>
      <c r="AA861">
        <v>3</v>
      </c>
      <c r="AB861" t="s">
        <v>42</v>
      </c>
    </row>
    <row r="862" spans="1:28" x14ac:dyDescent="0.35">
      <c r="A862" t="s">
        <v>5677</v>
      </c>
      <c r="B862" s="1">
        <v>46107</v>
      </c>
      <c r="C862" s="1" t="str">
        <f>TEXT(Table1[[#This Row],[Order_Date]],"yyyy")</f>
        <v>2026</v>
      </c>
      <c r="D862" s="3">
        <f>MONTH(Table1[[#This Row],[Order_Date]])</f>
        <v>3</v>
      </c>
      <c r="E862" t="str">
        <f>TEXT(Table1[[#This Row],[Order_Date]],"mmm")</f>
        <v>Mar</v>
      </c>
      <c r="F862" s="1">
        <v>46114</v>
      </c>
      <c r="G862">
        <f>(Table1[[#This Row],[Ship_Date]]-Table1[[#This Row],[Order_Date]])</f>
        <v>7</v>
      </c>
      <c r="H862" t="s">
        <v>1948</v>
      </c>
      <c r="I862" t="s">
        <v>5678</v>
      </c>
      <c r="J862" t="s">
        <v>52</v>
      </c>
      <c r="K862">
        <v>61</v>
      </c>
      <c r="L862" t="str">
        <f>IF(Table1[[#This Row],[Age]]&lt;=20,"Teen",IF(Table1[[#This Row],[Age]]&gt;=21 &amp; Table1[[#This Row],[Age]]&lt;=50,"Adult","Senior"))</f>
        <v>Senior</v>
      </c>
      <c r="M862" t="s">
        <v>116</v>
      </c>
      <c r="N862" t="s">
        <v>117</v>
      </c>
      <c r="O862" t="s">
        <v>86</v>
      </c>
      <c r="P862" t="s">
        <v>47</v>
      </c>
      <c r="Q862" t="s">
        <v>69</v>
      </c>
      <c r="R862">
        <v>7</v>
      </c>
      <c r="S862">
        <v>800</v>
      </c>
      <c r="T862">
        <v>15</v>
      </c>
      <c r="U862">
        <v>4760</v>
      </c>
      <c r="V862" t="str">
        <f>IF(Table1[[#This Row],[Sales]]&lt;=10000,"Low",IF(Table1[[#This Row],[Sales]]&gt;=10000 &amp; Table1[[#This Row],[Sales]]&lt;=25000,"Medium","High"))</f>
        <v>Low</v>
      </c>
      <c r="W862">
        <v>1554.07</v>
      </c>
      <c r="X862">
        <f>Table1[[#This Row],[Profit]]/Table1[[#This Row],[Sales]]</f>
        <v>0.32648529411764704</v>
      </c>
      <c r="Y862" t="s">
        <v>93</v>
      </c>
      <c r="Z862" t="s">
        <v>59</v>
      </c>
      <c r="AA862">
        <v>3</v>
      </c>
      <c r="AB862" t="s">
        <v>42</v>
      </c>
    </row>
    <row r="863" spans="1:28" x14ac:dyDescent="0.35">
      <c r="A863" t="s">
        <v>5689</v>
      </c>
      <c r="B863" s="1">
        <v>46099</v>
      </c>
      <c r="C863" s="1" t="str">
        <f>TEXT(Table1[[#This Row],[Order_Date]],"yyyy")</f>
        <v>2026</v>
      </c>
      <c r="D863" s="3">
        <f>MONTH(Table1[[#This Row],[Order_Date]])</f>
        <v>3</v>
      </c>
      <c r="E863" t="str">
        <f>TEXT(Table1[[#This Row],[Order_Date]],"mmm")</f>
        <v>Mar</v>
      </c>
      <c r="F863" s="1">
        <v>46100</v>
      </c>
      <c r="G863">
        <f>(Table1[[#This Row],[Ship_Date]]-Table1[[#This Row],[Order_Date]])</f>
        <v>1</v>
      </c>
      <c r="H863" t="s">
        <v>5690</v>
      </c>
      <c r="I863" t="s">
        <v>5691</v>
      </c>
      <c r="J863" t="s">
        <v>52</v>
      </c>
      <c r="K863">
        <v>54</v>
      </c>
      <c r="L863" t="str">
        <f>IF(Table1[[#This Row],[Age]]&lt;=20,"Teen",IF(Table1[[#This Row],[Age]]&gt;=21 &amp; Table1[[#This Row],[Age]]&lt;=50,"Adult","Senior"))</f>
        <v>Senior</v>
      </c>
      <c r="M863" t="s">
        <v>79</v>
      </c>
      <c r="N863" t="s">
        <v>80</v>
      </c>
      <c r="O863" t="s">
        <v>38</v>
      </c>
      <c r="P863" t="s">
        <v>28</v>
      </c>
      <c r="Q863" t="s">
        <v>65</v>
      </c>
      <c r="R863">
        <v>6</v>
      </c>
      <c r="S863">
        <v>30000</v>
      </c>
      <c r="T863">
        <v>5</v>
      </c>
      <c r="U863">
        <v>171000</v>
      </c>
      <c r="V863" t="str">
        <f>IF(Table1[[#This Row],[Sales]]&lt;=10000,"Low",IF(Table1[[#This Row],[Sales]]&gt;=10000 &amp; Table1[[#This Row],[Sales]]&lt;=25000,"Medium","High"))</f>
        <v>High</v>
      </c>
      <c r="W863">
        <v>43718.97</v>
      </c>
      <c r="X863">
        <f>Table1[[#This Row],[Profit]]/Table1[[#This Row],[Sales]]</f>
        <v>0.25566649122807017</v>
      </c>
      <c r="Y863" t="s">
        <v>30</v>
      </c>
      <c r="Z863" t="s">
        <v>41</v>
      </c>
      <c r="AA863">
        <v>1</v>
      </c>
      <c r="AB863" t="s">
        <v>42</v>
      </c>
    </row>
    <row r="864" spans="1:28" x14ac:dyDescent="0.35">
      <c r="A864" t="s">
        <v>5753</v>
      </c>
      <c r="B864" s="1">
        <v>46101</v>
      </c>
      <c r="C864" s="1" t="str">
        <f>TEXT(Table1[[#This Row],[Order_Date]],"yyyy")</f>
        <v>2026</v>
      </c>
      <c r="D864" s="3">
        <f>MONTH(Table1[[#This Row],[Order_Date]])</f>
        <v>3</v>
      </c>
      <c r="E864" t="str">
        <f>TEXT(Table1[[#This Row],[Order_Date]],"mmm")</f>
        <v>Mar</v>
      </c>
      <c r="F864" s="1">
        <v>46103</v>
      </c>
      <c r="G864">
        <f>(Table1[[#This Row],[Ship_Date]]-Table1[[#This Row],[Order_Date]])</f>
        <v>2</v>
      </c>
      <c r="H864" t="s">
        <v>4959</v>
      </c>
      <c r="I864" t="s">
        <v>5754</v>
      </c>
      <c r="J864" t="s">
        <v>24</v>
      </c>
      <c r="K864">
        <v>60</v>
      </c>
      <c r="L864" t="str">
        <f>IF(Table1[[#This Row],[Age]]&lt;=20,"Teen",IF(Table1[[#This Row],[Age]]&gt;=21 &amp; Table1[[#This Row],[Age]]&lt;=50,"Adult","Senior"))</f>
        <v>Senior</v>
      </c>
      <c r="M864" t="s">
        <v>73</v>
      </c>
      <c r="N864" t="s">
        <v>26</v>
      </c>
      <c r="O864" t="s">
        <v>27</v>
      </c>
      <c r="P864" t="s">
        <v>74</v>
      </c>
      <c r="Q864" t="s">
        <v>75</v>
      </c>
      <c r="R864">
        <v>6</v>
      </c>
      <c r="S864">
        <v>2000</v>
      </c>
      <c r="T864">
        <v>10</v>
      </c>
      <c r="U864">
        <v>10800</v>
      </c>
      <c r="V864" t="str">
        <f>IF(Table1[[#This Row],[Sales]]&lt;=10000,"Low",IF(Table1[[#This Row],[Sales]]&gt;=10000 &amp; Table1[[#This Row],[Sales]]&lt;=25000,"Medium","High"))</f>
        <v>High</v>
      </c>
      <c r="W864">
        <v>2470.5700000000002</v>
      </c>
      <c r="X864">
        <f>Table1[[#This Row],[Profit]]/Table1[[#This Row],[Sales]]</f>
        <v>0.22875648148148151</v>
      </c>
      <c r="Y864" t="s">
        <v>93</v>
      </c>
      <c r="Z864" t="s">
        <v>59</v>
      </c>
      <c r="AA864">
        <v>3</v>
      </c>
      <c r="AB864" t="s">
        <v>42</v>
      </c>
    </row>
    <row r="865" spans="1:28" x14ac:dyDescent="0.35">
      <c r="A865" t="s">
        <v>5792</v>
      </c>
      <c r="B865" s="1">
        <v>45717</v>
      </c>
      <c r="C865" s="1" t="str">
        <f>TEXT(Table1[[#This Row],[Order_Date]],"yyyy")</f>
        <v>2025</v>
      </c>
      <c r="D865" s="3">
        <f>MONTH(Table1[[#This Row],[Order_Date]])</f>
        <v>3</v>
      </c>
      <c r="E865" t="str">
        <f>TEXT(Table1[[#This Row],[Order_Date]],"mmm")</f>
        <v>Mar</v>
      </c>
      <c r="F865" s="1">
        <v>45722</v>
      </c>
      <c r="G865">
        <f>(Table1[[#This Row],[Ship_Date]]-Table1[[#This Row],[Order_Date]])</f>
        <v>5</v>
      </c>
      <c r="H865" t="s">
        <v>5793</v>
      </c>
      <c r="I865" t="s">
        <v>5794</v>
      </c>
      <c r="J865" t="s">
        <v>52</v>
      </c>
      <c r="K865">
        <v>60</v>
      </c>
      <c r="L865" t="str">
        <f>IF(Table1[[#This Row],[Age]]&lt;=20,"Teen",IF(Table1[[#This Row],[Age]]&gt;=21 &amp; Table1[[#This Row],[Age]]&lt;=50,"Adult","Senior"))</f>
        <v>Senior</v>
      </c>
      <c r="M865" t="s">
        <v>63</v>
      </c>
      <c r="N865" t="s">
        <v>64</v>
      </c>
      <c r="O865" t="s">
        <v>55</v>
      </c>
      <c r="P865" t="s">
        <v>28</v>
      </c>
      <c r="Q865" t="s">
        <v>29</v>
      </c>
      <c r="R865">
        <v>1</v>
      </c>
      <c r="S865">
        <v>15000</v>
      </c>
      <c r="T865">
        <v>5</v>
      </c>
      <c r="U865">
        <v>14250</v>
      </c>
      <c r="V865" t="str">
        <f>IF(Table1[[#This Row],[Sales]]&lt;=10000,"Low",IF(Table1[[#This Row],[Sales]]&gt;=10000 &amp; Table1[[#This Row],[Sales]]&lt;=25000,"Medium","High"))</f>
        <v>High</v>
      </c>
      <c r="W865">
        <v>4294.05</v>
      </c>
      <c r="X865">
        <f>Table1[[#This Row],[Profit]]/Table1[[#This Row],[Sales]]</f>
        <v>0.30133684210526318</v>
      </c>
      <c r="Y865" t="s">
        <v>58</v>
      </c>
      <c r="Z865" t="s">
        <v>31</v>
      </c>
      <c r="AA865">
        <v>3</v>
      </c>
      <c r="AB865" t="s">
        <v>42</v>
      </c>
    </row>
    <row r="866" spans="1:28" x14ac:dyDescent="0.35">
      <c r="A866" t="s">
        <v>5938</v>
      </c>
      <c r="B866" s="1">
        <v>45731</v>
      </c>
      <c r="C866" s="1" t="str">
        <f>TEXT(Table1[[#This Row],[Order_Date]],"yyyy")</f>
        <v>2025</v>
      </c>
      <c r="D866" s="3">
        <f>MONTH(Table1[[#This Row],[Order_Date]])</f>
        <v>3</v>
      </c>
      <c r="E866" t="str">
        <f>TEXT(Table1[[#This Row],[Order_Date]],"mmm")</f>
        <v>Mar</v>
      </c>
      <c r="F866" s="1">
        <v>45737</v>
      </c>
      <c r="G866">
        <f>(Table1[[#This Row],[Ship_Date]]-Table1[[#This Row],[Order_Date]])</f>
        <v>6</v>
      </c>
      <c r="H866" t="s">
        <v>5939</v>
      </c>
      <c r="I866" t="s">
        <v>5940</v>
      </c>
      <c r="J866" t="s">
        <v>52</v>
      </c>
      <c r="K866">
        <v>51</v>
      </c>
      <c r="L866" t="str">
        <f>IF(Table1[[#This Row],[Age]]&lt;=20,"Teen",IF(Table1[[#This Row],[Age]]&gt;=21 &amp; Table1[[#This Row],[Age]]&lt;=50,"Adult","Senior"))</f>
        <v>Senior</v>
      </c>
      <c r="M866" t="s">
        <v>36</v>
      </c>
      <c r="N866" t="s">
        <v>37</v>
      </c>
      <c r="O866" t="s">
        <v>38</v>
      </c>
      <c r="P866" t="s">
        <v>47</v>
      </c>
      <c r="Q866" t="s">
        <v>185</v>
      </c>
      <c r="R866">
        <v>7</v>
      </c>
      <c r="S866">
        <v>4500</v>
      </c>
      <c r="T866">
        <v>20</v>
      </c>
      <c r="U866">
        <v>25200</v>
      </c>
      <c r="V866" t="str">
        <f>IF(Table1[[#This Row],[Sales]]&lt;=10000,"Low",IF(Table1[[#This Row],[Sales]]&gt;=10000 &amp; Table1[[#This Row],[Sales]]&lt;=25000,"Medium","High"))</f>
        <v>High</v>
      </c>
      <c r="W866">
        <v>8849.8799999999992</v>
      </c>
      <c r="X866">
        <f>Table1[[#This Row],[Profit]]/Table1[[#This Row],[Sales]]</f>
        <v>0.35118571428571427</v>
      </c>
      <c r="Y866" t="s">
        <v>58</v>
      </c>
      <c r="Z866" t="s">
        <v>31</v>
      </c>
      <c r="AA866">
        <v>5</v>
      </c>
      <c r="AB866" t="s">
        <v>42</v>
      </c>
    </row>
    <row r="867" spans="1:28" x14ac:dyDescent="0.35">
      <c r="A867" t="s">
        <v>6029</v>
      </c>
      <c r="B867" s="1">
        <v>45735</v>
      </c>
      <c r="C867" s="1" t="str">
        <f>TEXT(Table1[[#This Row],[Order_Date]],"yyyy")</f>
        <v>2025</v>
      </c>
      <c r="D867" s="3">
        <f>MONTH(Table1[[#This Row],[Order_Date]])</f>
        <v>3</v>
      </c>
      <c r="E867" t="str">
        <f>TEXT(Table1[[#This Row],[Order_Date]],"mmm")</f>
        <v>Mar</v>
      </c>
      <c r="F867" s="1">
        <v>45741</v>
      </c>
      <c r="G867">
        <f>(Table1[[#This Row],[Ship_Date]]-Table1[[#This Row],[Order_Date]])</f>
        <v>6</v>
      </c>
      <c r="H867" t="s">
        <v>6030</v>
      </c>
      <c r="I867" t="s">
        <v>6031</v>
      </c>
      <c r="J867" t="s">
        <v>24</v>
      </c>
      <c r="K867">
        <v>60</v>
      </c>
      <c r="L867" t="str">
        <f>IF(Table1[[#This Row],[Age]]&lt;=20,"Teen",IF(Table1[[#This Row],[Age]]&gt;=21 &amp; Table1[[#This Row],[Age]]&lt;=50,"Adult","Senior"))</f>
        <v>Senior</v>
      </c>
      <c r="M867" t="s">
        <v>79</v>
      </c>
      <c r="N867" t="s">
        <v>80</v>
      </c>
      <c r="O867" t="s">
        <v>38</v>
      </c>
      <c r="P867" t="s">
        <v>56</v>
      </c>
      <c r="Q867" t="s">
        <v>212</v>
      </c>
      <c r="R867">
        <v>7</v>
      </c>
      <c r="S867">
        <v>300</v>
      </c>
      <c r="T867">
        <v>25</v>
      </c>
      <c r="U867">
        <v>1575</v>
      </c>
      <c r="V867" t="str">
        <f>IF(Table1[[#This Row],[Sales]]&lt;=10000,"Low",IF(Table1[[#This Row],[Sales]]&gt;=10000 &amp; Table1[[#This Row],[Sales]]&lt;=25000,"Medium","High"))</f>
        <v>Low</v>
      </c>
      <c r="W867">
        <v>472.81</v>
      </c>
      <c r="X867">
        <f>Table1[[#This Row],[Profit]]/Table1[[#This Row],[Sales]]</f>
        <v>0.30019682539682541</v>
      </c>
      <c r="Y867" t="s">
        <v>58</v>
      </c>
      <c r="Z867" t="s">
        <v>59</v>
      </c>
      <c r="AA867">
        <v>1</v>
      </c>
      <c r="AB867" t="s">
        <v>42</v>
      </c>
    </row>
    <row r="868" spans="1:28" x14ac:dyDescent="0.35">
      <c r="A868" t="s">
        <v>6046</v>
      </c>
      <c r="B868" s="1">
        <v>46083</v>
      </c>
      <c r="C868" s="1" t="str">
        <f>TEXT(Table1[[#This Row],[Order_Date]],"yyyy")</f>
        <v>2026</v>
      </c>
      <c r="D868" s="3">
        <f>MONTH(Table1[[#This Row],[Order_Date]])</f>
        <v>3</v>
      </c>
      <c r="E868" t="str">
        <f>TEXT(Table1[[#This Row],[Order_Date]],"mmm")</f>
        <v>Mar</v>
      </c>
      <c r="F868" s="1">
        <v>46089</v>
      </c>
      <c r="G868">
        <f>(Table1[[#This Row],[Ship_Date]]-Table1[[#This Row],[Order_Date]])</f>
        <v>6</v>
      </c>
      <c r="H868" t="s">
        <v>6047</v>
      </c>
      <c r="I868" t="s">
        <v>6048</v>
      </c>
      <c r="J868" t="s">
        <v>24</v>
      </c>
      <c r="K868">
        <v>62</v>
      </c>
      <c r="L868" t="str">
        <f>IF(Table1[[#This Row],[Age]]&lt;=20,"Teen",IF(Table1[[#This Row],[Age]]&gt;=21 &amp; Table1[[#This Row],[Age]]&lt;=50,"Adult","Senior"))</f>
        <v>Senior</v>
      </c>
      <c r="M868" t="s">
        <v>53</v>
      </c>
      <c r="N868" t="s">
        <v>54</v>
      </c>
      <c r="O868" t="s">
        <v>55</v>
      </c>
      <c r="P868" t="s">
        <v>74</v>
      </c>
      <c r="Q868" t="s">
        <v>196</v>
      </c>
      <c r="R868">
        <v>3</v>
      </c>
      <c r="S868">
        <v>25000</v>
      </c>
      <c r="T868">
        <v>10</v>
      </c>
      <c r="U868">
        <v>67500</v>
      </c>
      <c r="V868" t="str">
        <f>IF(Table1[[#This Row],[Sales]]&lt;=10000,"Low",IF(Table1[[#This Row],[Sales]]&gt;=10000 &amp; Table1[[#This Row],[Sales]]&lt;=25000,"Medium","High"))</f>
        <v>High</v>
      </c>
      <c r="W868">
        <v>20042.52</v>
      </c>
      <c r="X868">
        <f>Table1[[#This Row],[Profit]]/Table1[[#This Row],[Sales]]</f>
        <v>0.2969262222222222</v>
      </c>
      <c r="Y868" t="s">
        <v>58</v>
      </c>
      <c r="Z868" t="s">
        <v>59</v>
      </c>
      <c r="AA868">
        <v>5</v>
      </c>
      <c r="AB868" t="s">
        <v>42</v>
      </c>
    </row>
    <row r="869" spans="1:28" x14ac:dyDescent="0.35">
      <c r="A869" t="s">
        <v>6061</v>
      </c>
      <c r="B869" s="1">
        <v>46094</v>
      </c>
      <c r="C869" s="1" t="str">
        <f>TEXT(Table1[[#This Row],[Order_Date]],"yyyy")</f>
        <v>2026</v>
      </c>
      <c r="D869" s="3">
        <f>MONTH(Table1[[#This Row],[Order_Date]])</f>
        <v>3</v>
      </c>
      <c r="E869" t="str">
        <f>TEXT(Table1[[#This Row],[Order_Date]],"mmm")</f>
        <v>Mar</v>
      </c>
      <c r="F869" s="1">
        <v>46096</v>
      </c>
      <c r="G869">
        <f>(Table1[[#This Row],[Ship_Date]]-Table1[[#This Row],[Order_Date]])</f>
        <v>2</v>
      </c>
      <c r="H869" t="s">
        <v>6062</v>
      </c>
      <c r="I869" t="s">
        <v>6063</v>
      </c>
      <c r="J869" t="s">
        <v>52</v>
      </c>
      <c r="K869">
        <v>63</v>
      </c>
      <c r="L869" t="str">
        <f>IF(Table1[[#This Row],[Age]]&lt;=20,"Teen",IF(Table1[[#This Row],[Age]]&gt;=21 &amp; Table1[[#This Row],[Age]]&lt;=50,"Adult","Senior"))</f>
        <v>Senior</v>
      </c>
      <c r="M869" t="s">
        <v>101</v>
      </c>
      <c r="N869" t="s">
        <v>102</v>
      </c>
      <c r="O869" t="s">
        <v>27</v>
      </c>
      <c r="P869" t="s">
        <v>74</v>
      </c>
      <c r="Q869" t="s">
        <v>132</v>
      </c>
      <c r="R869">
        <v>5</v>
      </c>
      <c r="S869">
        <v>55000</v>
      </c>
      <c r="T869">
        <v>15</v>
      </c>
      <c r="U869">
        <v>233750</v>
      </c>
      <c r="V869" t="str">
        <f>IF(Table1[[#This Row],[Sales]]&lt;=10000,"Low",IF(Table1[[#This Row],[Sales]]&gt;=10000 &amp; Table1[[#This Row],[Sales]]&lt;=25000,"Medium","High"))</f>
        <v>High</v>
      </c>
      <c r="W869">
        <v>54015.88</v>
      </c>
      <c r="X869">
        <f>Table1[[#This Row],[Profit]]/Table1[[#This Row],[Sales]]</f>
        <v>0.23108397860962565</v>
      </c>
      <c r="Y869" t="s">
        <v>30</v>
      </c>
      <c r="Z869" t="s">
        <v>41</v>
      </c>
      <c r="AA869">
        <v>3</v>
      </c>
      <c r="AB869" t="s">
        <v>32</v>
      </c>
    </row>
    <row r="870" spans="1:28" x14ac:dyDescent="0.35">
      <c r="A870" t="s">
        <v>6064</v>
      </c>
      <c r="B870" s="1">
        <v>46098</v>
      </c>
      <c r="C870" s="1" t="str">
        <f>TEXT(Table1[[#This Row],[Order_Date]],"yyyy")</f>
        <v>2026</v>
      </c>
      <c r="D870" s="3">
        <f>MONTH(Table1[[#This Row],[Order_Date]])</f>
        <v>3</v>
      </c>
      <c r="E870" t="str">
        <f>TEXT(Table1[[#This Row],[Order_Date]],"mmm")</f>
        <v>Mar</v>
      </c>
      <c r="F870" s="1">
        <v>46100</v>
      </c>
      <c r="G870">
        <f>(Table1[[#This Row],[Ship_Date]]-Table1[[#This Row],[Order_Date]])</f>
        <v>2</v>
      </c>
      <c r="H870" t="s">
        <v>6065</v>
      </c>
      <c r="I870" t="s">
        <v>6066</v>
      </c>
      <c r="J870" t="s">
        <v>52</v>
      </c>
      <c r="K870">
        <v>42</v>
      </c>
      <c r="L870" t="str">
        <f>IF(Table1[[#This Row],[Age]]&lt;=20,"Teen",IF(Table1[[#This Row],[Age]]&gt;=21 &amp; Table1[[#This Row],[Age]]&lt;=50,"Adult","Senior"))</f>
        <v>Senior</v>
      </c>
      <c r="M870" t="s">
        <v>36</v>
      </c>
      <c r="N870" t="s">
        <v>37</v>
      </c>
      <c r="O870" t="s">
        <v>38</v>
      </c>
      <c r="P870" t="s">
        <v>47</v>
      </c>
      <c r="Q870" t="s">
        <v>69</v>
      </c>
      <c r="R870">
        <v>3</v>
      </c>
      <c r="S870">
        <v>800</v>
      </c>
      <c r="T870">
        <v>25</v>
      </c>
      <c r="U870">
        <v>1800</v>
      </c>
      <c r="V870" t="str">
        <f>IF(Table1[[#This Row],[Sales]]&lt;=10000,"Low",IF(Table1[[#This Row],[Sales]]&gt;=10000 &amp; Table1[[#This Row],[Sales]]&lt;=25000,"Medium","High"))</f>
        <v>Low</v>
      </c>
      <c r="W870">
        <v>775.83</v>
      </c>
      <c r="X870">
        <f>Table1[[#This Row],[Profit]]/Table1[[#This Row],[Sales]]</f>
        <v>0.43101666666666671</v>
      </c>
      <c r="Y870" t="s">
        <v>30</v>
      </c>
      <c r="Z870" t="s">
        <v>59</v>
      </c>
      <c r="AA870">
        <v>4</v>
      </c>
      <c r="AB870" t="s">
        <v>42</v>
      </c>
    </row>
    <row r="871" spans="1:28" x14ac:dyDescent="0.35">
      <c r="A871" t="s">
        <v>6069</v>
      </c>
      <c r="B871" s="1">
        <v>45728</v>
      </c>
      <c r="C871" s="1" t="str">
        <f>TEXT(Table1[[#This Row],[Order_Date]],"yyyy")</f>
        <v>2025</v>
      </c>
      <c r="D871" s="3">
        <f>MONTH(Table1[[#This Row],[Order_Date]])</f>
        <v>3</v>
      </c>
      <c r="E871" t="str">
        <f>TEXT(Table1[[#This Row],[Order_Date]],"mmm")</f>
        <v>Mar</v>
      </c>
      <c r="F871" s="1">
        <v>45729</v>
      </c>
      <c r="G871">
        <f>(Table1[[#This Row],[Ship_Date]]-Table1[[#This Row],[Order_Date]])</f>
        <v>1</v>
      </c>
      <c r="H871" t="s">
        <v>291</v>
      </c>
      <c r="I871" t="s">
        <v>6070</v>
      </c>
      <c r="J871" t="s">
        <v>24</v>
      </c>
      <c r="K871">
        <v>37</v>
      </c>
      <c r="L871" t="str">
        <f>IF(Table1[[#This Row],[Age]]&lt;=20,"Teen",IF(Table1[[#This Row],[Age]]&gt;=21 &amp; Table1[[#This Row],[Age]]&lt;=50,"Adult","Senior"))</f>
        <v>Senior</v>
      </c>
      <c r="M871" t="s">
        <v>46</v>
      </c>
      <c r="N871" t="s">
        <v>46</v>
      </c>
      <c r="O871" t="s">
        <v>38</v>
      </c>
      <c r="P871" t="s">
        <v>47</v>
      </c>
      <c r="Q871" t="s">
        <v>69</v>
      </c>
      <c r="R871">
        <v>3</v>
      </c>
      <c r="S871">
        <v>800</v>
      </c>
      <c r="T871">
        <v>5</v>
      </c>
      <c r="U871">
        <v>2280</v>
      </c>
      <c r="V871" t="str">
        <f>IF(Table1[[#This Row],[Sales]]&lt;=10000,"Low",IF(Table1[[#This Row],[Sales]]&gt;=10000 &amp; Table1[[#This Row],[Sales]]&lt;=25000,"Medium","High"))</f>
        <v>Low</v>
      </c>
      <c r="W871">
        <v>397.64</v>
      </c>
      <c r="X871">
        <f>Table1[[#This Row],[Profit]]/Table1[[#This Row],[Sales]]</f>
        <v>0.17440350877192981</v>
      </c>
      <c r="Y871" t="s">
        <v>30</v>
      </c>
      <c r="Z871" t="s">
        <v>41</v>
      </c>
      <c r="AA871">
        <v>3</v>
      </c>
      <c r="AB871" t="s">
        <v>42</v>
      </c>
    </row>
    <row r="872" spans="1:28" x14ac:dyDescent="0.35">
      <c r="A872" t="s">
        <v>6092</v>
      </c>
      <c r="B872" s="1">
        <v>46096</v>
      </c>
      <c r="C872" s="1" t="str">
        <f>TEXT(Table1[[#This Row],[Order_Date]],"yyyy")</f>
        <v>2026</v>
      </c>
      <c r="D872" s="3">
        <f>MONTH(Table1[[#This Row],[Order_Date]])</f>
        <v>3</v>
      </c>
      <c r="E872" t="str">
        <f>TEXT(Table1[[#This Row],[Order_Date]],"mmm")</f>
        <v>Mar</v>
      </c>
      <c r="F872" s="1">
        <v>46102</v>
      </c>
      <c r="G872">
        <f>(Table1[[#This Row],[Ship_Date]]-Table1[[#This Row],[Order_Date]])</f>
        <v>6</v>
      </c>
      <c r="H872" t="s">
        <v>6093</v>
      </c>
      <c r="I872" t="s">
        <v>6094</v>
      </c>
      <c r="J872" t="s">
        <v>24</v>
      </c>
      <c r="K872">
        <v>30</v>
      </c>
      <c r="L872" t="str">
        <f>IF(Table1[[#This Row],[Age]]&lt;=20,"Teen",IF(Table1[[#This Row],[Age]]&gt;=21 &amp; Table1[[#This Row],[Age]]&lt;=50,"Adult","Senior"))</f>
        <v>Senior</v>
      </c>
      <c r="M872" t="s">
        <v>84</v>
      </c>
      <c r="N872" t="s">
        <v>85</v>
      </c>
      <c r="O872" t="s">
        <v>86</v>
      </c>
      <c r="P872" t="s">
        <v>47</v>
      </c>
      <c r="Q872" t="s">
        <v>175</v>
      </c>
      <c r="R872">
        <v>6</v>
      </c>
      <c r="S872">
        <v>1200</v>
      </c>
      <c r="T872">
        <v>0</v>
      </c>
      <c r="U872">
        <v>7200</v>
      </c>
      <c r="V872" t="str">
        <f>IF(Table1[[#This Row],[Sales]]&lt;=10000,"Low",IF(Table1[[#This Row],[Sales]]&gt;=10000 &amp; Table1[[#This Row],[Sales]]&lt;=25000,"Medium","High"))</f>
        <v>Low</v>
      </c>
      <c r="W872">
        <v>951.6</v>
      </c>
      <c r="X872">
        <f>Table1[[#This Row],[Profit]]/Table1[[#This Row],[Sales]]</f>
        <v>0.13216666666666668</v>
      </c>
      <c r="Y872" t="s">
        <v>58</v>
      </c>
      <c r="Z872" t="s">
        <v>31</v>
      </c>
      <c r="AA872">
        <v>2</v>
      </c>
      <c r="AB872" t="s">
        <v>42</v>
      </c>
    </row>
    <row r="873" spans="1:28" x14ac:dyDescent="0.35">
      <c r="A873" t="s">
        <v>6131</v>
      </c>
      <c r="B873" s="1">
        <v>45745</v>
      </c>
      <c r="C873" s="1" t="str">
        <f>TEXT(Table1[[#This Row],[Order_Date]],"yyyy")</f>
        <v>2025</v>
      </c>
      <c r="D873" s="3">
        <f>MONTH(Table1[[#This Row],[Order_Date]])</f>
        <v>3</v>
      </c>
      <c r="E873" t="str">
        <f>TEXT(Table1[[#This Row],[Order_Date]],"mmm")</f>
        <v>Mar</v>
      </c>
      <c r="F873" s="1">
        <v>45752</v>
      </c>
      <c r="G873">
        <f>(Table1[[#This Row],[Ship_Date]]-Table1[[#This Row],[Order_Date]])</f>
        <v>7</v>
      </c>
      <c r="H873" t="s">
        <v>6132</v>
      </c>
      <c r="I873" t="s">
        <v>6133</v>
      </c>
      <c r="J873" t="s">
        <v>52</v>
      </c>
      <c r="K873">
        <v>48</v>
      </c>
      <c r="L873" t="str">
        <f>IF(Table1[[#This Row],[Age]]&lt;=20,"Teen",IF(Table1[[#This Row],[Age]]&gt;=21 &amp; Table1[[#This Row],[Age]]&lt;=50,"Adult","Senior"))</f>
        <v>Senior</v>
      </c>
      <c r="M873" t="s">
        <v>79</v>
      </c>
      <c r="N873" t="s">
        <v>80</v>
      </c>
      <c r="O873" t="s">
        <v>38</v>
      </c>
      <c r="P873" t="s">
        <v>56</v>
      </c>
      <c r="Q873" t="s">
        <v>168</v>
      </c>
      <c r="R873">
        <v>2</v>
      </c>
      <c r="S873">
        <v>1200</v>
      </c>
      <c r="T873">
        <v>20</v>
      </c>
      <c r="U873">
        <v>1920</v>
      </c>
      <c r="V873" t="str">
        <f>IF(Table1[[#This Row],[Sales]]&lt;=10000,"Low",IF(Table1[[#This Row],[Sales]]&gt;=10000 &amp; Table1[[#This Row],[Sales]]&lt;=25000,"Medium","High"))</f>
        <v>Low</v>
      </c>
      <c r="W873">
        <v>667.45</v>
      </c>
      <c r="X873">
        <f>Table1[[#This Row],[Profit]]/Table1[[#This Row],[Sales]]</f>
        <v>0.34763020833333336</v>
      </c>
      <c r="Y873" t="s">
        <v>58</v>
      </c>
      <c r="Z873" t="s">
        <v>59</v>
      </c>
      <c r="AA873">
        <v>3</v>
      </c>
      <c r="AB873" t="s">
        <v>42</v>
      </c>
    </row>
    <row r="874" spans="1:28" x14ac:dyDescent="0.35">
      <c r="A874" t="s">
        <v>6163</v>
      </c>
      <c r="B874" s="1">
        <v>46089</v>
      </c>
      <c r="C874" s="1" t="str">
        <f>TEXT(Table1[[#This Row],[Order_Date]],"yyyy")</f>
        <v>2026</v>
      </c>
      <c r="D874" s="3">
        <f>MONTH(Table1[[#This Row],[Order_Date]])</f>
        <v>3</v>
      </c>
      <c r="E874" t="str">
        <f>TEXT(Table1[[#This Row],[Order_Date]],"mmm")</f>
        <v>Mar</v>
      </c>
      <c r="F874" s="1">
        <v>46091</v>
      </c>
      <c r="G874">
        <f>(Table1[[#This Row],[Ship_Date]]-Table1[[#This Row],[Order_Date]])</f>
        <v>2</v>
      </c>
      <c r="H874" t="s">
        <v>6164</v>
      </c>
      <c r="I874" t="s">
        <v>6165</v>
      </c>
      <c r="J874" t="s">
        <v>52</v>
      </c>
      <c r="K874">
        <v>52</v>
      </c>
      <c r="L874" t="str">
        <f>IF(Table1[[#This Row],[Age]]&lt;=20,"Teen",IF(Table1[[#This Row],[Age]]&gt;=21 &amp; Table1[[#This Row],[Age]]&lt;=50,"Adult","Senior"))</f>
        <v>Senior</v>
      </c>
      <c r="M874" t="s">
        <v>101</v>
      </c>
      <c r="N874" t="s">
        <v>102</v>
      </c>
      <c r="O874" t="s">
        <v>27</v>
      </c>
      <c r="P874" t="s">
        <v>47</v>
      </c>
      <c r="Q874" t="s">
        <v>175</v>
      </c>
      <c r="R874">
        <v>3</v>
      </c>
      <c r="S874">
        <v>1200</v>
      </c>
      <c r="T874">
        <v>25</v>
      </c>
      <c r="U874">
        <v>2700</v>
      </c>
      <c r="V874" t="str">
        <f>IF(Table1[[#This Row],[Sales]]&lt;=10000,"Low",IF(Table1[[#This Row],[Sales]]&gt;=10000 &amp; Table1[[#This Row],[Sales]]&lt;=25000,"Medium","High"))</f>
        <v>Low</v>
      </c>
      <c r="W874">
        <v>744.33</v>
      </c>
      <c r="X874">
        <f>Table1[[#This Row],[Profit]]/Table1[[#This Row],[Sales]]</f>
        <v>0.2756777777777778</v>
      </c>
      <c r="Y874" t="s">
        <v>93</v>
      </c>
      <c r="Z874" t="s">
        <v>31</v>
      </c>
      <c r="AA874">
        <v>2</v>
      </c>
      <c r="AB874" t="s">
        <v>42</v>
      </c>
    </row>
    <row r="875" spans="1:28" x14ac:dyDescent="0.35">
      <c r="A875" t="s">
        <v>6283</v>
      </c>
      <c r="B875" s="1">
        <v>45746</v>
      </c>
      <c r="C875" s="1" t="str">
        <f>TEXT(Table1[[#This Row],[Order_Date]],"yyyy")</f>
        <v>2025</v>
      </c>
      <c r="D875" s="3">
        <f>MONTH(Table1[[#This Row],[Order_Date]])</f>
        <v>3</v>
      </c>
      <c r="E875" t="str">
        <f>TEXT(Table1[[#This Row],[Order_Date]],"mmm")</f>
        <v>Mar</v>
      </c>
      <c r="F875" s="1">
        <v>45753</v>
      </c>
      <c r="G875">
        <f>(Table1[[#This Row],[Ship_Date]]-Table1[[#This Row],[Order_Date]])</f>
        <v>7</v>
      </c>
      <c r="H875" t="s">
        <v>6284</v>
      </c>
      <c r="I875" t="s">
        <v>6285</v>
      </c>
      <c r="J875" t="s">
        <v>24</v>
      </c>
      <c r="K875">
        <v>64</v>
      </c>
      <c r="L875" t="str">
        <f>IF(Table1[[#This Row],[Age]]&lt;=20,"Teen",IF(Table1[[#This Row],[Age]]&gt;=21 &amp; Table1[[#This Row],[Age]]&lt;=50,"Adult","Senior"))</f>
        <v>Senior</v>
      </c>
      <c r="M875" t="s">
        <v>73</v>
      </c>
      <c r="N875" t="s">
        <v>26</v>
      </c>
      <c r="O875" t="s">
        <v>27</v>
      </c>
      <c r="P875" t="s">
        <v>74</v>
      </c>
      <c r="Q875" t="s">
        <v>196</v>
      </c>
      <c r="R875">
        <v>5</v>
      </c>
      <c r="S875">
        <v>25000</v>
      </c>
      <c r="T875">
        <v>5</v>
      </c>
      <c r="U875">
        <v>118750</v>
      </c>
      <c r="V875" t="str">
        <f>IF(Table1[[#This Row],[Sales]]&lt;=10000,"Low",IF(Table1[[#This Row],[Sales]]&gt;=10000 &amp; Table1[[#This Row],[Sales]]&lt;=25000,"Medium","High"))</f>
        <v>High</v>
      </c>
      <c r="W875">
        <v>33845.74</v>
      </c>
      <c r="X875">
        <f>Table1[[#This Row],[Profit]]/Table1[[#This Row],[Sales]]</f>
        <v>0.28501675789473685</v>
      </c>
      <c r="Y875" t="s">
        <v>30</v>
      </c>
      <c r="Z875" t="s">
        <v>31</v>
      </c>
      <c r="AA875">
        <v>3</v>
      </c>
      <c r="AB875" t="s">
        <v>42</v>
      </c>
    </row>
    <row r="876" spans="1:28" x14ac:dyDescent="0.35">
      <c r="A876" t="s">
        <v>6337</v>
      </c>
      <c r="B876" s="1">
        <v>45724</v>
      </c>
      <c r="C876" s="1" t="str">
        <f>TEXT(Table1[[#This Row],[Order_Date]],"yyyy")</f>
        <v>2025</v>
      </c>
      <c r="D876" s="3">
        <f>MONTH(Table1[[#This Row],[Order_Date]])</f>
        <v>3</v>
      </c>
      <c r="E876" t="str">
        <f>TEXT(Table1[[#This Row],[Order_Date]],"mmm")</f>
        <v>Mar</v>
      </c>
      <c r="F876" s="1">
        <v>45729</v>
      </c>
      <c r="G876">
        <f>(Table1[[#This Row],[Ship_Date]]-Table1[[#This Row],[Order_Date]])</f>
        <v>5</v>
      </c>
      <c r="H876" t="s">
        <v>853</v>
      </c>
      <c r="I876" t="s">
        <v>6338</v>
      </c>
      <c r="J876" t="s">
        <v>24</v>
      </c>
      <c r="K876">
        <v>41</v>
      </c>
      <c r="L876" t="str">
        <f>IF(Table1[[#This Row],[Age]]&lt;=20,"Teen",IF(Table1[[#This Row],[Age]]&gt;=21 &amp; Table1[[#This Row],[Age]]&lt;=50,"Adult","Senior"))</f>
        <v>Senior</v>
      </c>
      <c r="M876" t="s">
        <v>101</v>
      </c>
      <c r="N876" t="s">
        <v>102</v>
      </c>
      <c r="O876" t="s">
        <v>27</v>
      </c>
      <c r="P876" t="s">
        <v>56</v>
      </c>
      <c r="Q876" t="s">
        <v>97</v>
      </c>
      <c r="R876">
        <v>8</v>
      </c>
      <c r="S876">
        <v>1500</v>
      </c>
      <c r="T876">
        <v>0</v>
      </c>
      <c r="U876">
        <v>12000</v>
      </c>
      <c r="V876" t="str">
        <f>IF(Table1[[#This Row],[Sales]]&lt;=10000,"Low",IF(Table1[[#This Row],[Sales]]&gt;=10000 &amp; Table1[[#This Row],[Sales]]&lt;=25000,"Medium","High"))</f>
        <v>High</v>
      </c>
      <c r="W876">
        <v>4578.49</v>
      </c>
      <c r="X876">
        <f>Table1[[#This Row],[Profit]]/Table1[[#This Row],[Sales]]</f>
        <v>0.38154083333333333</v>
      </c>
      <c r="Y876" t="s">
        <v>30</v>
      </c>
      <c r="Z876" t="s">
        <v>31</v>
      </c>
      <c r="AA876">
        <v>5</v>
      </c>
      <c r="AB876" t="s">
        <v>42</v>
      </c>
    </row>
    <row r="877" spans="1:28" x14ac:dyDescent="0.35">
      <c r="A877" t="s">
        <v>6361</v>
      </c>
      <c r="B877" s="1">
        <v>45733</v>
      </c>
      <c r="C877" s="1" t="str">
        <f>TEXT(Table1[[#This Row],[Order_Date]],"yyyy")</f>
        <v>2025</v>
      </c>
      <c r="D877" s="3">
        <f>MONTH(Table1[[#This Row],[Order_Date]])</f>
        <v>3</v>
      </c>
      <c r="E877" t="str">
        <f>TEXT(Table1[[#This Row],[Order_Date]],"mmm")</f>
        <v>Mar</v>
      </c>
      <c r="F877" s="1">
        <v>45738</v>
      </c>
      <c r="G877">
        <f>(Table1[[#This Row],[Ship_Date]]-Table1[[#This Row],[Order_Date]])</f>
        <v>5</v>
      </c>
      <c r="H877" t="s">
        <v>6362</v>
      </c>
      <c r="I877" t="s">
        <v>6363</v>
      </c>
      <c r="J877" t="s">
        <v>24</v>
      </c>
      <c r="K877">
        <v>48</v>
      </c>
      <c r="L877" t="str">
        <f>IF(Table1[[#This Row],[Age]]&lt;=20,"Teen",IF(Table1[[#This Row],[Age]]&gt;=21 &amp; Table1[[#This Row],[Age]]&lt;=50,"Adult","Senior"))</f>
        <v>Senior</v>
      </c>
      <c r="M877" t="s">
        <v>101</v>
      </c>
      <c r="N877" t="s">
        <v>102</v>
      </c>
      <c r="O877" t="s">
        <v>27</v>
      </c>
      <c r="P877" t="s">
        <v>56</v>
      </c>
      <c r="Q877" t="s">
        <v>57</v>
      </c>
      <c r="R877">
        <v>5</v>
      </c>
      <c r="S877">
        <v>60</v>
      </c>
      <c r="T877">
        <v>20</v>
      </c>
      <c r="U877">
        <v>240</v>
      </c>
      <c r="V877" t="str">
        <f>IF(Table1[[#This Row],[Sales]]&lt;=10000,"Low",IF(Table1[[#This Row],[Sales]]&gt;=10000 &amp; Table1[[#This Row],[Sales]]&lt;=25000,"Medium","High"))</f>
        <v>Low</v>
      </c>
      <c r="W877">
        <v>67.930000000000007</v>
      </c>
      <c r="X877">
        <f>Table1[[#This Row],[Profit]]/Table1[[#This Row],[Sales]]</f>
        <v>0.28304166666666669</v>
      </c>
      <c r="Y877" t="s">
        <v>30</v>
      </c>
      <c r="Z877" t="s">
        <v>41</v>
      </c>
      <c r="AA877">
        <v>3</v>
      </c>
      <c r="AB877" t="s">
        <v>42</v>
      </c>
    </row>
    <row r="878" spans="1:28" x14ac:dyDescent="0.35">
      <c r="A878" t="s">
        <v>6392</v>
      </c>
      <c r="B878" s="1">
        <v>45747</v>
      </c>
      <c r="C878" s="1" t="str">
        <f>TEXT(Table1[[#This Row],[Order_Date]],"yyyy")</f>
        <v>2025</v>
      </c>
      <c r="D878" s="3">
        <f>MONTH(Table1[[#This Row],[Order_Date]])</f>
        <v>3</v>
      </c>
      <c r="E878" t="str">
        <f>TEXT(Table1[[#This Row],[Order_Date]],"mmm")</f>
        <v>Mar</v>
      </c>
      <c r="F878" s="1">
        <v>45749</v>
      </c>
      <c r="G878">
        <f>(Table1[[#This Row],[Ship_Date]]-Table1[[#This Row],[Order_Date]])</f>
        <v>2</v>
      </c>
      <c r="H878" t="s">
        <v>6393</v>
      </c>
      <c r="I878" t="s">
        <v>6394</v>
      </c>
      <c r="J878" t="s">
        <v>52</v>
      </c>
      <c r="K878">
        <v>56</v>
      </c>
      <c r="L878" t="str">
        <f>IF(Table1[[#This Row],[Age]]&lt;=20,"Teen",IF(Table1[[#This Row],[Age]]&gt;=21 &amp; Table1[[#This Row],[Age]]&lt;=50,"Adult","Senior"))</f>
        <v>Senior</v>
      </c>
      <c r="M878" t="s">
        <v>46</v>
      </c>
      <c r="N878" t="s">
        <v>46</v>
      </c>
      <c r="O878" t="s">
        <v>38</v>
      </c>
      <c r="P878" t="s">
        <v>39</v>
      </c>
      <c r="Q878" t="s">
        <v>151</v>
      </c>
      <c r="R878">
        <v>1</v>
      </c>
      <c r="S878">
        <v>900</v>
      </c>
      <c r="T878">
        <v>25</v>
      </c>
      <c r="U878">
        <v>675</v>
      </c>
      <c r="V878" t="str">
        <f>IF(Table1[[#This Row],[Sales]]&lt;=10000,"Low",IF(Table1[[#This Row],[Sales]]&gt;=10000 &amp; Table1[[#This Row],[Sales]]&lt;=25000,"Medium","High"))</f>
        <v>Low</v>
      </c>
      <c r="W878">
        <v>165.04</v>
      </c>
      <c r="X878">
        <f>Table1[[#This Row],[Profit]]/Table1[[#This Row],[Sales]]</f>
        <v>0.2445037037037037</v>
      </c>
      <c r="Y878" t="s">
        <v>58</v>
      </c>
      <c r="Z878" t="s">
        <v>41</v>
      </c>
      <c r="AA878">
        <v>3</v>
      </c>
      <c r="AB878" t="s">
        <v>42</v>
      </c>
    </row>
    <row r="879" spans="1:28" x14ac:dyDescent="0.35">
      <c r="A879" t="s">
        <v>6401</v>
      </c>
      <c r="B879" s="1">
        <v>46099</v>
      </c>
      <c r="C879" s="1" t="str">
        <f>TEXT(Table1[[#This Row],[Order_Date]],"yyyy")</f>
        <v>2026</v>
      </c>
      <c r="D879" s="3">
        <f>MONTH(Table1[[#This Row],[Order_Date]])</f>
        <v>3</v>
      </c>
      <c r="E879" t="str">
        <f>TEXT(Table1[[#This Row],[Order_Date]],"mmm")</f>
        <v>Mar</v>
      </c>
      <c r="F879" s="1">
        <v>46100</v>
      </c>
      <c r="G879">
        <f>(Table1[[#This Row],[Ship_Date]]-Table1[[#This Row],[Order_Date]])</f>
        <v>1</v>
      </c>
      <c r="H879" t="s">
        <v>5608</v>
      </c>
      <c r="I879" t="s">
        <v>6402</v>
      </c>
      <c r="J879" t="s">
        <v>24</v>
      </c>
      <c r="K879">
        <v>25</v>
      </c>
      <c r="L879" t="str">
        <f>IF(Table1[[#This Row],[Age]]&lt;=20,"Teen",IF(Table1[[#This Row],[Age]]&gt;=21 &amp; Table1[[#This Row],[Age]]&lt;=50,"Adult","Senior"))</f>
        <v>Senior</v>
      </c>
      <c r="M879" t="s">
        <v>79</v>
      </c>
      <c r="N879" t="s">
        <v>80</v>
      </c>
      <c r="O879" t="s">
        <v>38</v>
      </c>
      <c r="P879" t="s">
        <v>28</v>
      </c>
      <c r="Q879" t="s">
        <v>65</v>
      </c>
      <c r="R879">
        <v>1</v>
      </c>
      <c r="S879">
        <v>30000</v>
      </c>
      <c r="T879">
        <v>25</v>
      </c>
      <c r="U879">
        <v>22500</v>
      </c>
      <c r="V879" t="str">
        <f>IF(Table1[[#This Row],[Sales]]&lt;=10000,"Low",IF(Table1[[#This Row],[Sales]]&gt;=10000 &amp; Table1[[#This Row],[Sales]]&lt;=25000,"Medium","High"))</f>
        <v>High</v>
      </c>
      <c r="W879">
        <v>2880.93</v>
      </c>
      <c r="X879">
        <f>Table1[[#This Row],[Profit]]/Table1[[#This Row],[Sales]]</f>
        <v>0.12804133333333331</v>
      </c>
      <c r="Y879" t="s">
        <v>93</v>
      </c>
      <c r="Z879" t="s">
        <v>41</v>
      </c>
      <c r="AA879">
        <v>3</v>
      </c>
      <c r="AB879" t="s">
        <v>42</v>
      </c>
    </row>
    <row r="880" spans="1:28" x14ac:dyDescent="0.35">
      <c r="A880" t="s">
        <v>6429</v>
      </c>
      <c r="B880" s="1">
        <v>45746</v>
      </c>
      <c r="C880" s="1" t="str">
        <f>TEXT(Table1[[#This Row],[Order_Date]],"yyyy")</f>
        <v>2025</v>
      </c>
      <c r="D880" s="3">
        <f>MONTH(Table1[[#This Row],[Order_Date]])</f>
        <v>3</v>
      </c>
      <c r="E880" t="str">
        <f>TEXT(Table1[[#This Row],[Order_Date]],"mmm")</f>
        <v>Mar</v>
      </c>
      <c r="F880" s="1">
        <v>45750</v>
      </c>
      <c r="G880">
        <f>(Table1[[#This Row],[Ship_Date]]-Table1[[#This Row],[Order_Date]])</f>
        <v>4</v>
      </c>
      <c r="H880" t="s">
        <v>6430</v>
      </c>
      <c r="I880" t="s">
        <v>6431</v>
      </c>
      <c r="J880" t="s">
        <v>24</v>
      </c>
      <c r="K880">
        <v>37</v>
      </c>
      <c r="L880" t="str">
        <f>IF(Table1[[#This Row],[Age]]&lt;=20,"Teen",IF(Table1[[#This Row],[Age]]&gt;=21 &amp; Table1[[#This Row],[Age]]&lt;=50,"Adult","Senior"))</f>
        <v>Senior</v>
      </c>
      <c r="M880" t="s">
        <v>63</v>
      </c>
      <c r="N880" t="s">
        <v>64</v>
      </c>
      <c r="O880" t="s">
        <v>55</v>
      </c>
      <c r="P880" t="s">
        <v>39</v>
      </c>
      <c r="Q880" t="s">
        <v>118</v>
      </c>
      <c r="R880">
        <v>4</v>
      </c>
      <c r="S880">
        <v>4000</v>
      </c>
      <c r="T880">
        <v>5</v>
      </c>
      <c r="U880">
        <v>15200</v>
      </c>
      <c r="V880" t="str">
        <f>IF(Table1[[#This Row],[Sales]]&lt;=10000,"Low",IF(Table1[[#This Row],[Sales]]&gt;=10000 &amp; Table1[[#This Row],[Sales]]&lt;=25000,"Medium","High"))</f>
        <v>High</v>
      </c>
      <c r="W880">
        <v>5470.88</v>
      </c>
      <c r="X880">
        <f>Table1[[#This Row],[Profit]]/Table1[[#This Row],[Sales]]</f>
        <v>0.35992631578947371</v>
      </c>
      <c r="Y880" t="s">
        <v>58</v>
      </c>
      <c r="Z880" t="s">
        <v>41</v>
      </c>
      <c r="AA880">
        <v>4</v>
      </c>
      <c r="AB880" t="s">
        <v>42</v>
      </c>
    </row>
    <row r="881" spans="1:28" x14ac:dyDescent="0.35">
      <c r="A881" t="s">
        <v>6465</v>
      </c>
      <c r="B881" s="1">
        <v>46087</v>
      </c>
      <c r="C881" s="1" t="str">
        <f>TEXT(Table1[[#This Row],[Order_Date]],"yyyy")</f>
        <v>2026</v>
      </c>
      <c r="D881" s="3">
        <f>MONTH(Table1[[#This Row],[Order_Date]])</f>
        <v>3</v>
      </c>
      <c r="E881" t="str">
        <f>TEXT(Table1[[#This Row],[Order_Date]],"mmm")</f>
        <v>Mar</v>
      </c>
      <c r="F881" s="1">
        <v>46092</v>
      </c>
      <c r="G881">
        <f>(Table1[[#This Row],[Ship_Date]]-Table1[[#This Row],[Order_Date]])</f>
        <v>5</v>
      </c>
      <c r="H881" t="s">
        <v>6466</v>
      </c>
      <c r="I881" t="s">
        <v>6467</v>
      </c>
      <c r="J881" t="s">
        <v>52</v>
      </c>
      <c r="K881">
        <v>33</v>
      </c>
      <c r="L881" t="str">
        <f>IF(Table1[[#This Row],[Age]]&lt;=20,"Teen",IF(Table1[[#This Row],[Age]]&gt;=21 &amp; Table1[[#This Row],[Age]]&lt;=50,"Adult","Senior"))</f>
        <v>Senior</v>
      </c>
      <c r="M881" t="s">
        <v>36</v>
      </c>
      <c r="N881" t="s">
        <v>37</v>
      </c>
      <c r="O881" t="s">
        <v>38</v>
      </c>
      <c r="P881" t="s">
        <v>47</v>
      </c>
      <c r="Q881" t="s">
        <v>175</v>
      </c>
      <c r="R881">
        <v>4</v>
      </c>
      <c r="S881">
        <v>1200</v>
      </c>
      <c r="T881">
        <v>25</v>
      </c>
      <c r="U881">
        <v>3600</v>
      </c>
      <c r="V881" t="str">
        <f>IF(Table1[[#This Row],[Sales]]&lt;=10000,"Low",IF(Table1[[#This Row],[Sales]]&gt;=10000 &amp; Table1[[#This Row],[Sales]]&lt;=25000,"Medium","High"))</f>
        <v>Low</v>
      </c>
      <c r="W881">
        <v>1106.92</v>
      </c>
      <c r="X881">
        <f>Table1[[#This Row],[Profit]]/Table1[[#This Row],[Sales]]</f>
        <v>0.30747777777777779</v>
      </c>
      <c r="Y881" t="s">
        <v>58</v>
      </c>
      <c r="Z881" t="s">
        <v>59</v>
      </c>
      <c r="AA881">
        <v>5</v>
      </c>
      <c r="AB881" t="s">
        <v>42</v>
      </c>
    </row>
    <row r="882" spans="1:28" x14ac:dyDescent="0.35">
      <c r="A882" t="s">
        <v>6527</v>
      </c>
      <c r="B882" s="1">
        <v>46095</v>
      </c>
      <c r="C882" s="1" t="str">
        <f>TEXT(Table1[[#This Row],[Order_Date]],"yyyy")</f>
        <v>2026</v>
      </c>
      <c r="D882" s="3">
        <f>MONTH(Table1[[#This Row],[Order_Date]])</f>
        <v>3</v>
      </c>
      <c r="E882" t="str">
        <f>TEXT(Table1[[#This Row],[Order_Date]],"mmm")</f>
        <v>Mar</v>
      </c>
      <c r="F882" s="1">
        <v>46101</v>
      </c>
      <c r="G882">
        <f>(Table1[[#This Row],[Ship_Date]]-Table1[[#This Row],[Order_Date]])</f>
        <v>6</v>
      </c>
      <c r="H882" t="s">
        <v>6528</v>
      </c>
      <c r="I882" t="s">
        <v>6529</v>
      </c>
      <c r="J882" t="s">
        <v>24</v>
      </c>
      <c r="K882">
        <v>50</v>
      </c>
      <c r="L882" t="str">
        <f>IF(Table1[[#This Row],[Age]]&lt;=20,"Teen",IF(Table1[[#This Row],[Age]]&gt;=21 &amp; Table1[[#This Row],[Age]]&lt;=50,"Adult","Senior"))</f>
        <v>Senior</v>
      </c>
      <c r="M882" t="s">
        <v>79</v>
      </c>
      <c r="N882" t="s">
        <v>80</v>
      </c>
      <c r="O882" t="s">
        <v>38</v>
      </c>
      <c r="P882" t="s">
        <v>28</v>
      </c>
      <c r="Q882" t="s">
        <v>65</v>
      </c>
      <c r="R882">
        <v>2</v>
      </c>
      <c r="S882">
        <v>30000</v>
      </c>
      <c r="T882">
        <v>20</v>
      </c>
      <c r="U882">
        <v>48000</v>
      </c>
      <c r="V882" t="str">
        <f>IF(Table1[[#This Row],[Sales]]&lt;=10000,"Low",IF(Table1[[#This Row],[Sales]]&gt;=10000 &amp; Table1[[#This Row],[Sales]]&lt;=25000,"Medium","High"))</f>
        <v>High</v>
      </c>
      <c r="W882">
        <v>6214.95</v>
      </c>
      <c r="X882">
        <f>Table1[[#This Row],[Profit]]/Table1[[#This Row],[Sales]]</f>
        <v>0.129478125</v>
      </c>
      <c r="Y882" t="s">
        <v>30</v>
      </c>
      <c r="Z882" t="s">
        <v>59</v>
      </c>
      <c r="AA882">
        <v>4</v>
      </c>
      <c r="AB882" t="s">
        <v>42</v>
      </c>
    </row>
    <row r="883" spans="1:28" x14ac:dyDescent="0.35">
      <c r="A883" t="s">
        <v>6601</v>
      </c>
      <c r="B883" s="1">
        <v>45725</v>
      </c>
      <c r="C883" s="1" t="str">
        <f>TEXT(Table1[[#This Row],[Order_Date]],"yyyy")</f>
        <v>2025</v>
      </c>
      <c r="D883" s="3">
        <f>MONTH(Table1[[#This Row],[Order_Date]])</f>
        <v>3</v>
      </c>
      <c r="E883" t="str">
        <f>TEXT(Table1[[#This Row],[Order_Date]],"mmm")</f>
        <v>Mar</v>
      </c>
      <c r="F883" s="1">
        <v>45727</v>
      </c>
      <c r="G883">
        <f>(Table1[[#This Row],[Ship_Date]]-Table1[[#This Row],[Order_Date]])</f>
        <v>2</v>
      </c>
      <c r="H883" t="s">
        <v>6602</v>
      </c>
      <c r="I883" t="s">
        <v>6603</v>
      </c>
      <c r="J883" t="s">
        <v>52</v>
      </c>
      <c r="K883">
        <v>64</v>
      </c>
      <c r="L883" t="str">
        <f>IF(Table1[[#This Row],[Age]]&lt;=20,"Teen",IF(Table1[[#This Row],[Age]]&gt;=21 &amp; Table1[[#This Row],[Age]]&lt;=50,"Adult","Senior"))</f>
        <v>Senior</v>
      </c>
      <c r="M883" t="s">
        <v>73</v>
      </c>
      <c r="N883" t="s">
        <v>26</v>
      </c>
      <c r="O883" t="s">
        <v>27</v>
      </c>
      <c r="P883" t="s">
        <v>28</v>
      </c>
      <c r="Q883" t="s">
        <v>311</v>
      </c>
      <c r="R883">
        <v>8</v>
      </c>
      <c r="S883">
        <v>5000</v>
      </c>
      <c r="T883">
        <v>0</v>
      </c>
      <c r="U883">
        <v>40000</v>
      </c>
      <c r="V883" t="str">
        <f>IF(Table1[[#This Row],[Sales]]&lt;=10000,"Low",IF(Table1[[#This Row],[Sales]]&gt;=10000 &amp; Table1[[#This Row],[Sales]]&lt;=25000,"Medium","High"))</f>
        <v>High</v>
      </c>
      <c r="W883">
        <v>6690.4</v>
      </c>
      <c r="X883">
        <f>Table1[[#This Row],[Profit]]/Table1[[#This Row],[Sales]]</f>
        <v>0.16725999999999999</v>
      </c>
      <c r="Y883" t="s">
        <v>58</v>
      </c>
      <c r="Z883" t="s">
        <v>59</v>
      </c>
      <c r="AA883">
        <v>3</v>
      </c>
      <c r="AB883" t="s">
        <v>42</v>
      </c>
    </row>
    <row r="884" spans="1:28" x14ac:dyDescent="0.35">
      <c r="A884" t="s">
        <v>6696</v>
      </c>
      <c r="B884" s="1">
        <v>46098</v>
      </c>
      <c r="C884" s="1" t="str">
        <f>TEXT(Table1[[#This Row],[Order_Date]],"yyyy")</f>
        <v>2026</v>
      </c>
      <c r="D884" s="3">
        <f>MONTH(Table1[[#This Row],[Order_Date]])</f>
        <v>3</v>
      </c>
      <c r="E884" t="str">
        <f>TEXT(Table1[[#This Row],[Order_Date]],"mmm")</f>
        <v>Mar</v>
      </c>
      <c r="F884" s="1">
        <v>46104</v>
      </c>
      <c r="G884">
        <f>(Table1[[#This Row],[Ship_Date]]-Table1[[#This Row],[Order_Date]])</f>
        <v>6</v>
      </c>
      <c r="H884" t="s">
        <v>6697</v>
      </c>
      <c r="I884" t="s">
        <v>6698</v>
      </c>
      <c r="J884" t="s">
        <v>24</v>
      </c>
      <c r="K884">
        <v>60</v>
      </c>
      <c r="L884" t="str">
        <f>IF(Table1[[#This Row],[Age]]&lt;=20,"Teen",IF(Table1[[#This Row],[Age]]&gt;=21 &amp; Table1[[#This Row],[Age]]&lt;=50,"Adult","Senior"))</f>
        <v>Senior</v>
      </c>
      <c r="M884" t="s">
        <v>36</v>
      </c>
      <c r="N884" t="s">
        <v>37</v>
      </c>
      <c r="O884" t="s">
        <v>38</v>
      </c>
      <c r="P884" t="s">
        <v>39</v>
      </c>
      <c r="Q884" t="s">
        <v>87</v>
      </c>
      <c r="R884">
        <v>8</v>
      </c>
      <c r="S884">
        <v>3200</v>
      </c>
      <c r="T884">
        <v>15</v>
      </c>
      <c r="U884">
        <v>21760</v>
      </c>
      <c r="V884" t="str">
        <f>IF(Table1[[#This Row],[Sales]]&lt;=10000,"Low",IF(Table1[[#This Row],[Sales]]&gt;=10000 &amp; Table1[[#This Row],[Sales]]&lt;=25000,"Medium","High"))</f>
        <v>High</v>
      </c>
      <c r="W884">
        <v>4637.07</v>
      </c>
      <c r="X884">
        <f>Table1[[#This Row],[Profit]]/Table1[[#This Row],[Sales]]</f>
        <v>0.21310064338235293</v>
      </c>
      <c r="Y884" t="s">
        <v>30</v>
      </c>
      <c r="Z884" t="s">
        <v>59</v>
      </c>
      <c r="AA884">
        <v>3</v>
      </c>
      <c r="AB884" t="s">
        <v>42</v>
      </c>
    </row>
    <row r="885" spans="1:28" x14ac:dyDescent="0.35">
      <c r="A885" t="s">
        <v>6803</v>
      </c>
      <c r="B885" s="1">
        <v>46087</v>
      </c>
      <c r="C885" s="1" t="str">
        <f>TEXT(Table1[[#This Row],[Order_Date]],"yyyy")</f>
        <v>2026</v>
      </c>
      <c r="D885" s="3">
        <f>MONTH(Table1[[#This Row],[Order_Date]])</f>
        <v>3</v>
      </c>
      <c r="E885" t="str">
        <f>TEXT(Table1[[#This Row],[Order_Date]],"mmm")</f>
        <v>Mar</v>
      </c>
      <c r="F885" s="1">
        <v>46092</v>
      </c>
      <c r="G885">
        <f>(Table1[[#This Row],[Ship_Date]]-Table1[[#This Row],[Order_Date]])</f>
        <v>5</v>
      </c>
      <c r="H885" t="s">
        <v>6804</v>
      </c>
      <c r="I885" t="s">
        <v>6805</v>
      </c>
      <c r="J885" t="s">
        <v>52</v>
      </c>
      <c r="K885">
        <v>35</v>
      </c>
      <c r="L885" t="str">
        <f>IF(Table1[[#This Row],[Age]]&lt;=20,"Teen",IF(Table1[[#This Row],[Age]]&gt;=21 &amp; Table1[[#This Row],[Age]]&lt;=50,"Adult","Senior"))</f>
        <v>Senior</v>
      </c>
      <c r="M885" t="s">
        <v>46</v>
      </c>
      <c r="N885" t="s">
        <v>46</v>
      </c>
      <c r="O885" t="s">
        <v>38</v>
      </c>
      <c r="P885" t="s">
        <v>74</v>
      </c>
      <c r="Q885" t="s">
        <v>109</v>
      </c>
      <c r="R885">
        <v>1</v>
      </c>
      <c r="S885">
        <v>40000</v>
      </c>
      <c r="T885">
        <v>15</v>
      </c>
      <c r="U885">
        <v>34000</v>
      </c>
      <c r="V885" t="str">
        <f>IF(Table1[[#This Row],[Sales]]&lt;=10000,"Low",IF(Table1[[#This Row],[Sales]]&gt;=10000 &amp; Table1[[#This Row],[Sales]]&lt;=25000,"Medium","High"))</f>
        <v>High</v>
      </c>
      <c r="W885">
        <v>8564.61</v>
      </c>
      <c r="X885">
        <f>Table1[[#This Row],[Profit]]/Table1[[#This Row],[Sales]]</f>
        <v>0.25190029411764708</v>
      </c>
      <c r="Y885" t="s">
        <v>58</v>
      </c>
      <c r="Z885" t="s">
        <v>31</v>
      </c>
      <c r="AA885">
        <v>3</v>
      </c>
      <c r="AB885" t="s">
        <v>42</v>
      </c>
    </row>
    <row r="886" spans="1:28" x14ac:dyDescent="0.35">
      <c r="A886" t="s">
        <v>6840</v>
      </c>
      <c r="B886" s="1">
        <v>45735</v>
      </c>
      <c r="C886" s="1" t="str">
        <f>TEXT(Table1[[#This Row],[Order_Date]],"yyyy")</f>
        <v>2025</v>
      </c>
      <c r="D886" s="3">
        <f>MONTH(Table1[[#This Row],[Order_Date]])</f>
        <v>3</v>
      </c>
      <c r="E886" t="str">
        <f>TEXT(Table1[[#This Row],[Order_Date]],"mmm")</f>
        <v>Mar</v>
      </c>
      <c r="F886" s="1">
        <v>45736</v>
      </c>
      <c r="G886">
        <f>(Table1[[#This Row],[Ship_Date]]-Table1[[#This Row],[Order_Date]])</f>
        <v>1</v>
      </c>
      <c r="H886" t="s">
        <v>6841</v>
      </c>
      <c r="I886" t="s">
        <v>6842</v>
      </c>
      <c r="J886" t="s">
        <v>52</v>
      </c>
      <c r="K886">
        <v>36</v>
      </c>
      <c r="L886" t="str">
        <f>IF(Table1[[#This Row],[Age]]&lt;=20,"Teen",IF(Table1[[#This Row],[Age]]&gt;=21 &amp; Table1[[#This Row],[Age]]&lt;=50,"Adult","Senior"))</f>
        <v>Senior</v>
      </c>
      <c r="M886" t="s">
        <v>53</v>
      </c>
      <c r="N886" t="s">
        <v>54</v>
      </c>
      <c r="O886" t="s">
        <v>55</v>
      </c>
      <c r="P886" t="s">
        <v>39</v>
      </c>
      <c r="Q886" t="s">
        <v>253</v>
      </c>
      <c r="R886">
        <v>4</v>
      </c>
      <c r="S886">
        <v>1200</v>
      </c>
      <c r="T886">
        <v>0</v>
      </c>
      <c r="U886">
        <v>4800</v>
      </c>
      <c r="V886" t="str">
        <f>IF(Table1[[#This Row],[Sales]]&lt;=10000,"Low",IF(Table1[[#This Row],[Sales]]&gt;=10000 &amp; Table1[[#This Row],[Sales]]&lt;=25000,"Medium","High"))</f>
        <v>Low</v>
      </c>
      <c r="W886">
        <v>1197.5899999999999</v>
      </c>
      <c r="X886">
        <f>Table1[[#This Row],[Profit]]/Table1[[#This Row],[Sales]]</f>
        <v>0.24949791666666665</v>
      </c>
      <c r="Y886" t="s">
        <v>30</v>
      </c>
      <c r="Z886" t="s">
        <v>31</v>
      </c>
      <c r="AA886">
        <v>3</v>
      </c>
      <c r="AB886" t="s">
        <v>42</v>
      </c>
    </row>
    <row r="887" spans="1:28" x14ac:dyDescent="0.35">
      <c r="A887" t="s">
        <v>6872</v>
      </c>
      <c r="B887" s="1">
        <v>46102</v>
      </c>
      <c r="C887" s="1" t="str">
        <f>TEXT(Table1[[#This Row],[Order_Date]],"yyyy")</f>
        <v>2026</v>
      </c>
      <c r="D887" s="3">
        <f>MONTH(Table1[[#This Row],[Order_Date]])</f>
        <v>3</v>
      </c>
      <c r="E887" t="str">
        <f>TEXT(Table1[[#This Row],[Order_Date]],"mmm")</f>
        <v>Mar</v>
      </c>
      <c r="F887" s="1">
        <v>46108</v>
      </c>
      <c r="G887">
        <f>(Table1[[#This Row],[Ship_Date]]-Table1[[#This Row],[Order_Date]])</f>
        <v>6</v>
      </c>
      <c r="H887" t="s">
        <v>6873</v>
      </c>
      <c r="I887" t="s">
        <v>6874</v>
      </c>
      <c r="J887" t="s">
        <v>24</v>
      </c>
      <c r="K887">
        <v>57</v>
      </c>
      <c r="L887" t="str">
        <f>IF(Table1[[#This Row],[Age]]&lt;=20,"Teen",IF(Table1[[#This Row],[Age]]&gt;=21 &amp; Table1[[#This Row],[Age]]&lt;=50,"Adult","Senior"))</f>
        <v>Senior</v>
      </c>
      <c r="M887" t="s">
        <v>91</v>
      </c>
      <c r="N887" t="s">
        <v>92</v>
      </c>
      <c r="O887" t="s">
        <v>55</v>
      </c>
      <c r="P887" t="s">
        <v>74</v>
      </c>
      <c r="Q887" t="s">
        <v>196</v>
      </c>
      <c r="R887">
        <v>5</v>
      </c>
      <c r="S887">
        <v>25000</v>
      </c>
      <c r="T887">
        <v>20</v>
      </c>
      <c r="U887">
        <v>100000</v>
      </c>
      <c r="V887" t="str">
        <f>IF(Table1[[#This Row],[Sales]]&lt;=10000,"Low",IF(Table1[[#This Row],[Sales]]&gt;=10000 &amp; Table1[[#This Row],[Sales]]&lt;=25000,"Medium","High"))</f>
        <v>High</v>
      </c>
      <c r="W887">
        <v>22345.41</v>
      </c>
      <c r="X887">
        <f>Table1[[#This Row],[Profit]]/Table1[[#This Row],[Sales]]</f>
        <v>0.22345409999999999</v>
      </c>
      <c r="Y887" t="s">
        <v>30</v>
      </c>
      <c r="Z887" t="s">
        <v>41</v>
      </c>
      <c r="AA887">
        <v>3</v>
      </c>
      <c r="AB887" t="s">
        <v>42</v>
      </c>
    </row>
    <row r="888" spans="1:28" x14ac:dyDescent="0.35">
      <c r="A888" t="s">
        <v>6881</v>
      </c>
      <c r="B888" s="1">
        <v>45719</v>
      </c>
      <c r="C888" s="1" t="str">
        <f>TEXT(Table1[[#This Row],[Order_Date]],"yyyy")</f>
        <v>2025</v>
      </c>
      <c r="D888" s="3">
        <f>MONTH(Table1[[#This Row],[Order_Date]])</f>
        <v>3</v>
      </c>
      <c r="E888" t="str">
        <f>TEXT(Table1[[#This Row],[Order_Date]],"mmm")</f>
        <v>Mar</v>
      </c>
      <c r="F888" s="1">
        <v>45723</v>
      </c>
      <c r="G888">
        <f>(Table1[[#This Row],[Ship_Date]]-Table1[[#This Row],[Order_Date]])</f>
        <v>4</v>
      </c>
      <c r="H888" t="s">
        <v>1354</v>
      </c>
      <c r="I888" t="s">
        <v>6882</v>
      </c>
      <c r="J888" t="s">
        <v>24</v>
      </c>
      <c r="K888">
        <v>56</v>
      </c>
      <c r="L888" t="str">
        <f>IF(Table1[[#This Row],[Age]]&lt;=20,"Teen",IF(Table1[[#This Row],[Age]]&gt;=21 &amp; Table1[[#This Row],[Age]]&lt;=50,"Adult","Senior"))</f>
        <v>Senior</v>
      </c>
      <c r="M888" t="s">
        <v>107</v>
      </c>
      <c r="N888" t="s">
        <v>108</v>
      </c>
      <c r="O888" t="s">
        <v>86</v>
      </c>
      <c r="P888" t="s">
        <v>47</v>
      </c>
      <c r="Q888" t="s">
        <v>69</v>
      </c>
      <c r="R888">
        <v>2</v>
      </c>
      <c r="S888">
        <v>800</v>
      </c>
      <c r="T888">
        <v>25</v>
      </c>
      <c r="U888">
        <v>1200</v>
      </c>
      <c r="V888" t="str">
        <f>IF(Table1[[#This Row],[Sales]]&lt;=10000,"Low",IF(Table1[[#This Row],[Sales]]&gt;=10000 &amp; Table1[[#This Row],[Sales]]&lt;=25000,"Medium","High"))</f>
        <v>Low</v>
      </c>
      <c r="W888">
        <v>400.52</v>
      </c>
      <c r="X888">
        <f>Table1[[#This Row],[Profit]]/Table1[[#This Row],[Sales]]</f>
        <v>0.33376666666666666</v>
      </c>
      <c r="Y888" t="s">
        <v>58</v>
      </c>
      <c r="Z888" t="s">
        <v>31</v>
      </c>
      <c r="AA888">
        <v>4</v>
      </c>
      <c r="AB888" t="s">
        <v>42</v>
      </c>
    </row>
    <row r="889" spans="1:28" x14ac:dyDescent="0.35">
      <c r="A889" t="s">
        <v>6883</v>
      </c>
      <c r="B889" s="1">
        <v>45738</v>
      </c>
      <c r="C889" s="1" t="str">
        <f>TEXT(Table1[[#This Row],[Order_Date]],"yyyy")</f>
        <v>2025</v>
      </c>
      <c r="D889" s="3">
        <f>MONTH(Table1[[#This Row],[Order_Date]])</f>
        <v>3</v>
      </c>
      <c r="E889" t="str">
        <f>TEXT(Table1[[#This Row],[Order_Date]],"mmm")</f>
        <v>Mar</v>
      </c>
      <c r="F889" s="1">
        <v>45745</v>
      </c>
      <c r="G889">
        <f>(Table1[[#This Row],[Ship_Date]]-Table1[[#This Row],[Order_Date]])</f>
        <v>7</v>
      </c>
      <c r="H889" t="s">
        <v>6884</v>
      </c>
      <c r="I889" t="s">
        <v>6885</v>
      </c>
      <c r="J889" t="s">
        <v>24</v>
      </c>
      <c r="K889">
        <v>29</v>
      </c>
      <c r="L889" t="str">
        <f>IF(Table1[[#This Row],[Age]]&lt;=20,"Teen",IF(Table1[[#This Row],[Age]]&gt;=21 &amp; Table1[[#This Row],[Age]]&lt;=50,"Adult","Senior"))</f>
        <v>Senior</v>
      </c>
      <c r="M889" t="s">
        <v>46</v>
      </c>
      <c r="N889" t="s">
        <v>46</v>
      </c>
      <c r="O889" t="s">
        <v>38</v>
      </c>
      <c r="P889" t="s">
        <v>47</v>
      </c>
      <c r="Q889" t="s">
        <v>69</v>
      </c>
      <c r="R889">
        <v>5</v>
      </c>
      <c r="S889">
        <v>800</v>
      </c>
      <c r="T889">
        <v>15</v>
      </c>
      <c r="U889">
        <v>3400</v>
      </c>
      <c r="V889" t="str">
        <f>IF(Table1[[#This Row],[Sales]]&lt;=10000,"Low",IF(Table1[[#This Row],[Sales]]&gt;=10000 &amp; Table1[[#This Row],[Sales]]&lt;=25000,"Medium","High"))</f>
        <v>Low</v>
      </c>
      <c r="W889">
        <v>387.6</v>
      </c>
      <c r="X889">
        <f>Table1[[#This Row],[Profit]]/Table1[[#This Row],[Sales]]</f>
        <v>0.114</v>
      </c>
      <c r="Y889" t="s">
        <v>93</v>
      </c>
      <c r="Z889" t="s">
        <v>31</v>
      </c>
      <c r="AA889">
        <v>3</v>
      </c>
      <c r="AB889" t="s">
        <v>42</v>
      </c>
    </row>
    <row r="890" spans="1:28" x14ac:dyDescent="0.35">
      <c r="A890" t="s">
        <v>6961</v>
      </c>
      <c r="B890" s="1">
        <v>45744</v>
      </c>
      <c r="C890" s="1" t="str">
        <f>TEXT(Table1[[#This Row],[Order_Date]],"yyyy")</f>
        <v>2025</v>
      </c>
      <c r="D890" s="3">
        <f>MONTH(Table1[[#This Row],[Order_Date]])</f>
        <v>3</v>
      </c>
      <c r="E890" t="str">
        <f>TEXT(Table1[[#This Row],[Order_Date]],"mmm")</f>
        <v>Mar</v>
      </c>
      <c r="F890" s="1">
        <v>45745</v>
      </c>
      <c r="G890">
        <f>(Table1[[#This Row],[Ship_Date]]-Table1[[#This Row],[Order_Date]])</f>
        <v>1</v>
      </c>
      <c r="H890" t="s">
        <v>5254</v>
      </c>
      <c r="I890" t="s">
        <v>6962</v>
      </c>
      <c r="J890" t="s">
        <v>24</v>
      </c>
      <c r="K890">
        <v>42</v>
      </c>
      <c r="L890" t="str">
        <f>IF(Table1[[#This Row],[Age]]&lt;=20,"Teen",IF(Table1[[#This Row],[Age]]&gt;=21 &amp; Table1[[#This Row],[Age]]&lt;=50,"Adult","Senior"))</f>
        <v>Senior</v>
      </c>
      <c r="M890" t="s">
        <v>79</v>
      </c>
      <c r="N890" t="s">
        <v>80</v>
      </c>
      <c r="O890" t="s">
        <v>38</v>
      </c>
      <c r="P890" t="s">
        <v>39</v>
      </c>
      <c r="Q890" t="s">
        <v>87</v>
      </c>
      <c r="R890">
        <v>2</v>
      </c>
      <c r="S890">
        <v>3200</v>
      </c>
      <c r="T890">
        <v>20</v>
      </c>
      <c r="U890">
        <v>5120</v>
      </c>
      <c r="V890" t="str">
        <f>IF(Table1[[#This Row],[Sales]]&lt;=10000,"Low",IF(Table1[[#This Row],[Sales]]&gt;=10000 &amp; Table1[[#This Row],[Sales]]&lt;=25000,"Medium","High"))</f>
        <v>Low</v>
      </c>
      <c r="W890">
        <v>901.29</v>
      </c>
      <c r="X890">
        <f>Table1[[#This Row],[Profit]]/Table1[[#This Row],[Sales]]</f>
        <v>0.17603320312499998</v>
      </c>
      <c r="Y890" t="s">
        <v>30</v>
      </c>
      <c r="Z890" t="s">
        <v>41</v>
      </c>
      <c r="AA890">
        <v>4</v>
      </c>
      <c r="AB890" t="s">
        <v>42</v>
      </c>
    </row>
    <row r="891" spans="1:28" x14ac:dyDescent="0.35">
      <c r="A891" t="s">
        <v>6963</v>
      </c>
      <c r="B891" s="1">
        <v>45717</v>
      </c>
      <c r="C891" s="1" t="str">
        <f>TEXT(Table1[[#This Row],[Order_Date]],"yyyy")</f>
        <v>2025</v>
      </c>
      <c r="D891" s="3">
        <f>MONTH(Table1[[#This Row],[Order_Date]])</f>
        <v>3</v>
      </c>
      <c r="E891" t="str">
        <f>TEXT(Table1[[#This Row],[Order_Date]],"mmm")</f>
        <v>Mar</v>
      </c>
      <c r="F891" s="1">
        <v>45721</v>
      </c>
      <c r="G891">
        <f>(Table1[[#This Row],[Ship_Date]]-Table1[[#This Row],[Order_Date]])</f>
        <v>4</v>
      </c>
      <c r="H891" t="s">
        <v>6964</v>
      </c>
      <c r="I891" t="s">
        <v>6965</v>
      </c>
      <c r="J891" t="s">
        <v>24</v>
      </c>
      <c r="K891">
        <v>24</v>
      </c>
      <c r="L891" t="str">
        <f>IF(Table1[[#This Row],[Age]]&lt;=20,"Teen",IF(Table1[[#This Row],[Age]]&gt;=21 &amp; Table1[[#This Row],[Age]]&lt;=50,"Adult","Senior"))</f>
        <v>Senior</v>
      </c>
      <c r="M891" t="s">
        <v>84</v>
      </c>
      <c r="N891" t="s">
        <v>85</v>
      </c>
      <c r="O891" t="s">
        <v>86</v>
      </c>
      <c r="P891" t="s">
        <v>47</v>
      </c>
      <c r="Q891" t="s">
        <v>69</v>
      </c>
      <c r="R891">
        <v>3</v>
      </c>
      <c r="S891">
        <v>800</v>
      </c>
      <c r="T891">
        <v>10</v>
      </c>
      <c r="U891">
        <v>2160</v>
      </c>
      <c r="V891" t="str">
        <f>IF(Table1[[#This Row],[Sales]]&lt;=10000,"Low",IF(Table1[[#This Row],[Sales]]&gt;=10000 &amp; Table1[[#This Row],[Sales]]&lt;=25000,"Medium","High"))</f>
        <v>Low</v>
      </c>
      <c r="W891">
        <v>249.79</v>
      </c>
      <c r="X891">
        <f>Table1[[#This Row],[Profit]]/Table1[[#This Row],[Sales]]</f>
        <v>0.11564351851851852</v>
      </c>
      <c r="Y891" t="s">
        <v>93</v>
      </c>
      <c r="Z891" t="s">
        <v>41</v>
      </c>
      <c r="AA891">
        <v>3</v>
      </c>
      <c r="AB891" t="s">
        <v>42</v>
      </c>
    </row>
    <row r="892" spans="1:28" x14ac:dyDescent="0.35">
      <c r="A892" t="s">
        <v>6966</v>
      </c>
      <c r="B892" s="1">
        <v>45742</v>
      </c>
      <c r="C892" s="1" t="str">
        <f>TEXT(Table1[[#This Row],[Order_Date]],"yyyy")</f>
        <v>2025</v>
      </c>
      <c r="D892" s="3">
        <f>MONTH(Table1[[#This Row],[Order_Date]])</f>
        <v>3</v>
      </c>
      <c r="E892" t="str">
        <f>TEXT(Table1[[#This Row],[Order_Date]],"mmm")</f>
        <v>Mar</v>
      </c>
      <c r="F892" s="1">
        <v>45743</v>
      </c>
      <c r="G892">
        <f>(Table1[[#This Row],[Ship_Date]]-Table1[[#This Row],[Order_Date]])</f>
        <v>1</v>
      </c>
      <c r="H892" t="s">
        <v>6967</v>
      </c>
      <c r="I892" t="s">
        <v>6968</v>
      </c>
      <c r="J892" t="s">
        <v>52</v>
      </c>
      <c r="K892">
        <v>55</v>
      </c>
      <c r="L892" t="str">
        <f>IF(Table1[[#This Row],[Age]]&lt;=20,"Teen",IF(Table1[[#This Row],[Age]]&gt;=21 &amp; Table1[[#This Row],[Age]]&lt;=50,"Adult","Senior"))</f>
        <v>Senior</v>
      </c>
      <c r="M892" t="s">
        <v>116</v>
      </c>
      <c r="N892" t="s">
        <v>117</v>
      </c>
      <c r="O892" t="s">
        <v>86</v>
      </c>
      <c r="P892" t="s">
        <v>39</v>
      </c>
      <c r="Q892" t="s">
        <v>40</v>
      </c>
      <c r="R892">
        <v>4</v>
      </c>
      <c r="S892">
        <v>2500</v>
      </c>
      <c r="T892">
        <v>20</v>
      </c>
      <c r="U892">
        <v>8000</v>
      </c>
      <c r="V892" t="str">
        <f>IF(Table1[[#This Row],[Sales]]&lt;=10000,"Low",IF(Table1[[#This Row],[Sales]]&gt;=10000 &amp; Table1[[#This Row],[Sales]]&lt;=25000,"Medium","High"))</f>
        <v>Low</v>
      </c>
      <c r="W892">
        <v>1229.42</v>
      </c>
      <c r="X892">
        <f>Table1[[#This Row],[Profit]]/Table1[[#This Row],[Sales]]</f>
        <v>0.15367750000000002</v>
      </c>
      <c r="Y892" t="s">
        <v>93</v>
      </c>
      <c r="Z892" t="s">
        <v>41</v>
      </c>
      <c r="AA892">
        <v>4</v>
      </c>
      <c r="AB892" t="s">
        <v>42</v>
      </c>
    </row>
    <row r="893" spans="1:28" x14ac:dyDescent="0.35">
      <c r="A893" t="s">
        <v>7099</v>
      </c>
      <c r="B893" s="1">
        <v>45718</v>
      </c>
      <c r="C893" s="1" t="str">
        <f>TEXT(Table1[[#This Row],[Order_Date]],"yyyy")</f>
        <v>2025</v>
      </c>
      <c r="D893" s="3">
        <f>MONTH(Table1[[#This Row],[Order_Date]])</f>
        <v>3</v>
      </c>
      <c r="E893" t="str">
        <f>TEXT(Table1[[#This Row],[Order_Date]],"mmm")</f>
        <v>Mar</v>
      </c>
      <c r="F893" s="1">
        <v>45725</v>
      </c>
      <c r="G893">
        <f>(Table1[[#This Row],[Ship_Date]]-Table1[[#This Row],[Order_Date]])</f>
        <v>7</v>
      </c>
      <c r="H893" t="s">
        <v>7100</v>
      </c>
      <c r="I893" t="s">
        <v>7101</v>
      </c>
      <c r="J893" t="s">
        <v>24</v>
      </c>
      <c r="K893">
        <v>48</v>
      </c>
      <c r="L893" t="str">
        <f>IF(Table1[[#This Row],[Age]]&lt;=20,"Teen",IF(Table1[[#This Row],[Age]]&gt;=21 &amp; Table1[[#This Row],[Age]]&lt;=50,"Adult","Senior"))</f>
        <v>Senior</v>
      </c>
      <c r="M893" t="s">
        <v>36</v>
      </c>
      <c r="N893" t="s">
        <v>37</v>
      </c>
      <c r="O893" t="s">
        <v>38</v>
      </c>
      <c r="P893" t="s">
        <v>56</v>
      </c>
      <c r="Q893" t="s">
        <v>57</v>
      </c>
      <c r="R893">
        <v>1</v>
      </c>
      <c r="S893">
        <v>60</v>
      </c>
      <c r="T893">
        <v>5</v>
      </c>
      <c r="U893">
        <v>57</v>
      </c>
      <c r="V893" t="str">
        <f>IF(Table1[[#This Row],[Sales]]&lt;=10000,"Low",IF(Table1[[#This Row],[Sales]]&gt;=10000 &amp; Table1[[#This Row],[Sales]]&lt;=25000,"Medium","High"))</f>
        <v>Low</v>
      </c>
      <c r="W893">
        <v>7.25</v>
      </c>
      <c r="X893">
        <f>Table1[[#This Row],[Profit]]/Table1[[#This Row],[Sales]]</f>
        <v>0.12719298245614036</v>
      </c>
      <c r="Y893" t="s">
        <v>93</v>
      </c>
      <c r="Z893" t="s">
        <v>31</v>
      </c>
      <c r="AA893">
        <v>5</v>
      </c>
      <c r="AB893" t="s">
        <v>32</v>
      </c>
    </row>
    <row r="894" spans="1:28" x14ac:dyDescent="0.35">
      <c r="A894" t="s">
        <v>7132</v>
      </c>
      <c r="B894" s="1">
        <v>46088</v>
      </c>
      <c r="C894" s="1" t="str">
        <f>TEXT(Table1[[#This Row],[Order_Date]],"yyyy")</f>
        <v>2026</v>
      </c>
      <c r="D894" s="3">
        <f>MONTH(Table1[[#This Row],[Order_Date]])</f>
        <v>3</v>
      </c>
      <c r="E894" t="str">
        <f>TEXT(Table1[[#This Row],[Order_Date]],"mmm")</f>
        <v>Mar</v>
      </c>
      <c r="F894" s="1">
        <v>46090</v>
      </c>
      <c r="G894">
        <f>(Table1[[#This Row],[Ship_Date]]-Table1[[#This Row],[Order_Date]])</f>
        <v>2</v>
      </c>
      <c r="H894" t="s">
        <v>7133</v>
      </c>
      <c r="I894" t="s">
        <v>7134</v>
      </c>
      <c r="J894" t="s">
        <v>24</v>
      </c>
      <c r="K894">
        <v>31</v>
      </c>
      <c r="L894" t="str">
        <f>IF(Table1[[#This Row],[Age]]&lt;=20,"Teen",IF(Table1[[#This Row],[Age]]&gt;=21 &amp; Table1[[#This Row],[Age]]&lt;=50,"Adult","Senior"))</f>
        <v>Senior</v>
      </c>
      <c r="M894" t="s">
        <v>53</v>
      </c>
      <c r="N894" t="s">
        <v>54</v>
      </c>
      <c r="O894" t="s">
        <v>55</v>
      </c>
      <c r="P894" t="s">
        <v>74</v>
      </c>
      <c r="Q894" t="s">
        <v>132</v>
      </c>
      <c r="R894">
        <v>4</v>
      </c>
      <c r="S894">
        <v>55000</v>
      </c>
      <c r="T894">
        <v>15</v>
      </c>
      <c r="U894">
        <v>187000</v>
      </c>
      <c r="V894" t="str">
        <f>IF(Table1[[#This Row],[Sales]]&lt;=10000,"Low",IF(Table1[[#This Row],[Sales]]&gt;=10000 &amp; Table1[[#This Row],[Sales]]&lt;=25000,"Medium","High"))</f>
        <v>High</v>
      </c>
      <c r="W894">
        <v>83447.37</v>
      </c>
      <c r="X894">
        <f>Table1[[#This Row],[Profit]]/Table1[[#This Row],[Sales]]</f>
        <v>0.4462426203208556</v>
      </c>
      <c r="Y894" t="s">
        <v>93</v>
      </c>
      <c r="Z894" t="s">
        <v>59</v>
      </c>
      <c r="AA894">
        <v>4</v>
      </c>
      <c r="AB894" t="s">
        <v>42</v>
      </c>
    </row>
    <row r="895" spans="1:28" x14ac:dyDescent="0.35">
      <c r="A895" t="s">
        <v>7144</v>
      </c>
      <c r="B895" s="1">
        <v>45732</v>
      </c>
      <c r="C895" s="1" t="str">
        <f>TEXT(Table1[[#This Row],[Order_Date]],"yyyy")</f>
        <v>2025</v>
      </c>
      <c r="D895" s="3">
        <f>MONTH(Table1[[#This Row],[Order_Date]])</f>
        <v>3</v>
      </c>
      <c r="E895" t="str">
        <f>TEXT(Table1[[#This Row],[Order_Date]],"mmm")</f>
        <v>Mar</v>
      </c>
      <c r="F895" s="1">
        <v>45733</v>
      </c>
      <c r="G895">
        <f>(Table1[[#This Row],[Ship_Date]]-Table1[[#This Row],[Order_Date]])</f>
        <v>1</v>
      </c>
      <c r="H895" t="s">
        <v>7145</v>
      </c>
      <c r="I895" t="s">
        <v>7146</v>
      </c>
      <c r="J895" t="s">
        <v>52</v>
      </c>
      <c r="K895">
        <v>64</v>
      </c>
      <c r="L895" t="str">
        <f>IF(Table1[[#This Row],[Age]]&lt;=20,"Teen",IF(Table1[[#This Row],[Age]]&gt;=21 &amp; Table1[[#This Row],[Age]]&lt;=50,"Adult","Senior"))</f>
        <v>Senior</v>
      </c>
      <c r="M895" t="s">
        <v>63</v>
      </c>
      <c r="N895" t="s">
        <v>64</v>
      </c>
      <c r="O895" t="s">
        <v>55</v>
      </c>
      <c r="P895" t="s">
        <v>74</v>
      </c>
      <c r="Q895" t="s">
        <v>109</v>
      </c>
      <c r="R895">
        <v>7</v>
      </c>
      <c r="S895">
        <v>40000</v>
      </c>
      <c r="T895">
        <v>10</v>
      </c>
      <c r="U895">
        <v>252000</v>
      </c>
      <c r="V895" t="str">
        <f>IF(Table1[[#This Row],[Sales]]&lt;=10000,"Low",IF(Table1[[#This Row],[Sales]]&gt;=10000 &amp; Table1[[#This Row],[Sales]]&lt;=25000,"Medium","High"))</f>
        <v>High</v>
      </c>
      <c r="W895">
        <v>100813.75</v>
      </c>
      <c r="X895">
        <f>Table1[[#This Row],[Profit]]/Table1[[#This Row],[Sales]]</f>
        <v>0.40005456349206348</v>
      </c>
      <c r="Y895" t="s">
        <v>93</v>
      </c>
      <c r="Z895" t="s">
        <v>41</v>
      </c>
      <c r="AA895">
        <v>4</v>
      </c>
      <c r="AB895" t="s">
        <v>42</v>
      </c>
    </row>
    <row r="896" spans="1:28" x14ac:dyDescent="0.35">
      <c r="A896" t="s">
        <v>7194</v>
      </c>
      <c r="B896" s="1">
        <v>46108</v>
      </c>
      <c r="C896" s="1" t="str">
        <f>TEXT(Table1[[#This Row],[Order_Date]],"yyyy")</f>
        <v>2026</v>
      </c>
      <c r="D896" s="3">
        <f>MONTH(Table1[[#This Row],[Order_Date]])</f>
        <v>3</v>
      </c>
      <c r="E896" t="str">
        <f>TEXT(Table1[[#This Row],[Order_Date]],"mmm")</f>
        <v>Mar</v>
      </c>
      <c r="F896" s="1">
        <v>46114</v>
      </c>
      <c r="G896">
        <f>(Table1[[#This Row],[Ship_Date]]-Table1[[#This Row],[Order_Date]])</f>
        <v>6</v>
      </c>
      <c r="H896" t="s">
        <v>7195</v>
      </c>
      <c r="I896" t="s">
        <v>7196</v>
      </c>
      <c r="J896" t="s">
        <v>24</v>
      </c>
      <c r="K896">
        <v>42</v>
      </c>
      <c r="L896" t="str">
        <f>IF(Table1[[#This Row],[Age]]&lt;=20,"Teen",IF(Table1[[#This Row],[Age]]&gt;=21 &amp; Table1[[#This Row],[Age]]&lt;=50,"Adult","Senior"))</f>
        <v>Senior</v>
      </c>
      <c r="M896" t="s">
        <v>63</v>
      </c>
      <c r="N896" t="s">
        <v>64</v>
      </c>
      <c r="O896" t="s">
        <v>55</v>
      </c>
      <c r="P896" t="s">
        <v>47</v>
      </c>
      <c r="Q896" t="s">
        <v>48</v>
      </c>
      <c r="R896">
        <v>4</v>
      </c>
      <c r="S896">
        <v>3500</v>
      </c>
      <c r="T896">
        <v>10</v>
      </c>
      <c r="U896">
        <v>12600</v>
      </c>
      <c r="V896" t="str">
        <f>IF(Table1[[#This Row],[Sales]]&lt;=10000,"Low",IF(Table1[[#This Row],[Sales]]&gt;=10000 &amp; Table1[[#This Row],[Sales]]&lt;=25000,"Medium","High"))</f>
        <v>High</v>
      </c>
      <c r="W896">
        <v>2280.5100000000002</v>
      </c>
      <c r="X896">
        <f>Table1[[#This Row],[Profit]]/Table1[[#This Row],[Sales]]</f>
        <v>0.18099285714285715</v>
      </c>
      <c r="Y896" t="s">
        <v>93</v>
      </c>
      <c r="Z896" t="s">
        <v>41</v>
      </c>
      <c r="AA896">
        <v>3</v>
      </c>
      <c r="AB896" t="s">
        <v>42</v>
      </c>
    </row>
    <row r="897" spans="1:28" x14ac:dyDescent="0.35">
      <c r="A897" t="s">
        <v>7211</v>
      </c>
      <c r="B897" s="1">
        <v>46099</v>
      </c>
      <c r="C897" s="1" t="str">
        <f>TEXT(Table1[[#This Row],[Order_Date]],"yyyy")</f>
        <v>2026</v>
      </c>
      <c r="D897" s="3">
        <f>MONTH(Table1[[#This Row],[Order_Date]])</f>
        <v>3</v>
      </c>
      <c r="E897" t="str">
        <f>TEXT(Table1[[#This Row],[Order_Date]],"mmm")</f>
        <v>Mar</v>
      </c>
      <c r="F897" s="1">
        <v>46105</v>
      </c>
      <c r="G897">
        <f>(Table1[[#This Row],[Ship_Date]]-Table1[[#This Row],[Order_Date]])</f>
        <v>6</v>
      </c>
      <c r="H897" t="s">
        <v>7212</v>
      </c>
      <c r="I897" t="s">
        <v>5281</v>
      </c>
      <c r="J897" t="s">
        <v>24</v>
      </c>
      <c r="K897">
        <v>32</v>
      </c>
      <c r="L897" t="str">
        <f>IF(Table1[[#This Row],[Age]]&lt;=20,"Teen",IF(Table1[[#This Row],[Age]]&gt;=21 &amp; Table1[[#This Row],[Age]]&lt;=50,"Adult","Senior"))</f>
        <v>Senior</v>
      </c>
      <c r="M897" t="s">
        <v>107</v>
      </c>
      <c r="N897" t="s">
        <v>108</v>
      </c>
      <c r="O897" t="s">
        <v>86</v>
      </c>
      <c r="P897" t="s">
        <v>28</v>
      </c>
      <c r="Q897" t="s">
        <v>311</v>
      </c>
      <c r="R897">
        <v>6</v>
      </c>
      <c r="S897">
        <v>5000</v>
      </c>
      <c r="T897">
        <v>5</v>
      </c>
      <c r="U897">
        <v>28500</v>
      </c>
      <c r="V897" t="str">
        <f>IF(Table1[[#This Row],[Sales]]&lt;=10000,"Low",IF(Table1[[#This Row],[Sales]]&gt;=10000 &amp; Table1[[#This Row],[Sales]]&lt;=25000,"Medium","High"))</f>
        <v>High</v>
      </c>
      <c r="W897">
        <v>11242.75</v>
      </c>
      <c r="X897">
        <f>Table1[[#This Row],[Profit]]/Table1[[#This Row],[Sales]]</f>
        <v>0.39448245614035088</v>
      </c>
      <c r="Y897" t="s">
        <v>58</v>
      </c>
      <c r="Z897" t="s">
        <v>41</v>
      </c>
      <c r="AA897">
        <v>2</v>
      </c>
      <c r="AB897" t="s">
        <v>42</v>
      </c>
    </row>
    <row r="898" spans="1:28" x14ac:dyDescent="0.35">
      <c r="A898" t="s">
        <v>7243</v>
      </c>
      <c r="B898" s="1">
        <v>46098</v>
      </c>
      <c r="C898" s="1" t="str">
        <f>TEXT(Table1[[#This Row],[Order_Date]],"yyyy")</f>
        <v>2026</v>
      </c>
      <c r="D898" s="3">
        <f>MONTH(Table1[[#This Row],[Order_Date]])</f>
        <v>3</v>
      </c>
      <c r="E898" t="str">
        <f>TEXT(Table1[[#This Row],[Order_Date]],"mmm")</f>
        <v>Mar</v>
      </c>
      <c r="F898" s="1">
        <v>46103</v>
      </c>
      <c r="G898">
        <f>(Table1[[#This Row],[Ship_Date]]-Table1[[#This Row],[Order_Date]])</f>
        <v>5</v>
      </c>
      <c r="H898" t="s">
        <v>7244</v>
      </c>
      <c r="I898" t="s">
        <v>7245</v>
      </c>
      <c r="J898" t="s">
        <v>52</v>
      </c>
      <c r="K898">
        <v>45</v>
      </c>
      <c r="L898" t="str">
        <f>IF(Table1[[#This Row],[Age]]&lt;=20,"Teen",IF(Table1[[#This Row],[Age]]&gt;=21 &amp; Table1[[#This Row],[Age]]&lt;=50,"Adult","Senior"))</f>
        <v>Senior</v>
      </c>
      <c r="M898" t="s">
        <v>91</v>
      </c>
      <c r="N898" t="s">
        <v>92</v>
      </c>
      <c r="O898" t="s">
        <v>55</v>
      </c>
      <c r="P898" t="s">
        <v>56</v>
      </c>
      <c r="Q898" t="s">
        <v>97</v>
      </c>
      <c r="R898">
        <v>2</v>
      </c>
      <c r="S898">
        <v>1500</v>
      </c>
      <c r="T898">
        <v>15</v>
      </c>
      <c r="U898">
        <v>2550</v>
      </c>
      <c r="V898" t="str">
        <f>IF(Table1[[#This Row],[Sales]]&lt;=10000,"Low",IF(Table1[[#This Row],[Sales]]&gt;=10000 &amp; Table1[[#This Row],[Sales]]&lt;=25000,"Medium","High"))</f>
        <v>Low</v>
      </c>
      <c r="W898">
        <v>984.78</v>
      </c>
      <c r="X898">
        <f>Table1[[#This Row],[Profit]]/Table1[[#This Row],[Sales]]</f>
        <v>0.38618823529411761</v>
      </c>
      <c r="Y898" t="s">
        <v>93</v>
      </c>
      <c r="Z898" t="s">
        <v>41</v>
      </c>
      <c r="AA898">
        <v>1</v>
      </c>
      <c r="AB898" t="s">
        <v>42</v>
      </c>
    </row>
    <row r="899" spans="1:28" x14ac:dyDescent="0.35">
      <c r="A899" t="s">
        <v>7258</v>
      </c>
      <c r="B899" s="1">
        <v>46105</v>
      </c>
      <c r="C899" s="1" t="str">
        <f>TEXT(Table1[[#This Row],[Order_Date]],"yyyy")</f>
        <v>2026</v>
      </c>
      <c r="D899" s="3">
        <f>MONTH(Table1[[#This Row],[Order_Date]])</f>
        <v>3</v>
      </c>
      <c r="E899" t="str">
        <f>TEXT(Table1[[#This Row],[Order_Date]],"mmm")</f>
        <v>Mar</v>
      </c>
      <c r="F899" s="1">
        <v>46106</v>
      </c>
      <c r="G899">
        <f>(Table1[[#This Row],[Ship_Date]]-Table1[[#This Row],[Order_Date]])</f>
        <v>1</v>
      </c>
      <c r="H899" t="s">
        <v>6619</v>
      </c>
      <c r="I899" t="s">
        <v>7259</v>
      </c>
      <c r="J899" t="s">
        <v>52</v>
      </c>
      <c r="K899">
        <v>44</v>
      </c>
      <c r="L899" t="str">
        <f>IF(Table1[[#This Row],[Age]]&lt;=20,"Teen",IF(Table1[[#This Row],[Age]]&gt;=21 &amp; Table1[[#This Row],[Age]]&lt;=50,"Adult","Senior"))</f>
        <v>Senior</v>
      </c>
      <c r="M899" t="s">
        <v>53</v>
      </c>
      <c r="N899" t="s">
        <v>54</v>
      </c>
      <c r="O899" t="s">
        <v>55</v>
      </c>
      <c r="P899" t="s">
        <v>56</v>
      </c>
      <c r="Q899" t="s">
        <v>125</v>
      </c>
      <c r="R899">
        <v>6</v>
      </c>
      <c r="S899">
        <v>450</v>
      </c>
      <c r="T899">
        <v>5</v>
      </c>
      <c r="U899">
        <v>2565</v>
      </c>
      <c r="V899" t="str">
        <f>IF(Table1[[#This Row],[Sales]]&lt;=10000,"Low",IF(Table1[[#This Row],[Sales]]&gt;=10000 &amp; Table1[[#This Row],[Sales]]&lt;=25000,"Medium","High"))</f>
        <v>Low</v>
      </c>
      <c r="W899">
        <v>489.33</v>
      </c>
      <c r="X899">
        <f>Table1[[#This Row],[Profit]]/Table1[[#This Row],[Sales]]</f>
        <v>0.1907719298245614</v>
      </c>
      <c r="Y899" t="s">
        <v>93</v>
      </c>
      <c r="Z899" t="s">
        <v>41</v>
      </c>
      <c r="AA899">
        <v>3</v>
      </c>
      <c r="AB899" t="s">
        <v>42</v>
      </c>
    </row>
    <row r="900" spans="1:28" x14ac:dyDescent="0.35">
      <c r="A900" t="s">
        <v>7358</v>
      </c>
      <c r="B900" s="1">
        <v>45727</v>
      </c>
      <c r="C900" s="1" t="str">
        <f>TEXT(Table1[[#This Row],[Order_Date]],"yyyy")</f>
        <v>2025</v>
      </c>
      <c r="D900" s="3">
        <f>MONTH(Table1[[#This Row],[Order_Date]])</f>
        <v>3</v>
      </c>
      <c r="E900" t="str">
        <f>TEXT(Table1[[#This Row],[Order_Date]],"mmm")</f>
        <v>Mar</v>
      </c>
      <c r="F900" s="1">
        <v>45729</v>
      </c>
      <c r="G900">
        <f>(Table1[[#This Row],[Ship_Date]]-Table1[[#This Row],[Order_Date]])</f>
        <v>2</v>
      </c>
      <c r="H900" t="s">
        <v>7359</v>
      </c>
      <c r="I900" t="s">
        <v>7360</v>
      </c>
      <c r="J900" t="s">
        <v>24</v>
      </c>
      <c r="K900">
        <v>60</v>
      </c>
      <c r="L900" t="str">
        <f>IF(Table1[[#This Row],[Age]]&lt;=20,"Teen",IF(Table1[[#This Row],[Age]]&gt;=21 &amp; Table1[[#This Row],[Age]]&lt;=50,"Adult","Senior"))</f>
        <v>Senior</v>
      </c>
      <c r="M900" t="s">
        <v>36</v>
      </c>
      <c r="N900" t="s">
        <v>37</v>
      </c>
      <c r="O900" t="s">
        <v>38</v>
      </c>
      <c r="P900" t="s">
        <v>39</v>
      </c>
      <c r="Q900" t="s">
        <v>87</v>
      </c>
      <c r="R900">
        <v>7</v>
      </c>
      <c r="S900">
        <v>3200</v>
      </c>
      <c r="T900">
        <v>20</v>
      </c>
      <c r="U900">
        <v>17920</v>
      </c>
      <c r="V900" t="str">
        <f>IF(Table1[[#This Row],[Sales]]&lt;=10000,"Low",IF(Table1[[#This Row],[Sales]]&gt;=10000 &amp; Table1[[#This Row],[Sales]]&lt;=25000,"Medium","High"))</f>
        <v>High</v>
      </c>
      <c r="W900">
        <v>7803.69</v>
      </c>
      <c r="X900">
        <f>Table1[[#This Row],[Profit]]/Table1[[#This Row],[Sales]]</f>
        <v>0.43547377232142853</v>
      </c>
      <c r="Y900" t="s">
        <v>58</v>
      </c>
      <c r="Z900" t="s">
        <v>59</v>
      </c>
      <c r="AA900">
        <v>3</v>
      </c>
      <c r="AB900" t="s">
        <v>42</v>
      </c>
    </row>
    <row r="901" spans="1:28" x14ac:dyDescent="0.35">
      <c r="A901" t="s">
        <v>7387</v>
      </c>
      <c r="B901" s="1">
        <v>46092</v>
      </c>
      <c r="C901" s="1" t="str">
        <f>TEXT(Table1[[#This Row],[Order_Date]],"yyyy")</f>
        <v>2026</v>
      </c>
      <c r="D901" s="3">
        <f>MONTH(Table1[[#This Row],[Order_Date]])</f>
        <v>3</v>
      </c>
      <c r="E901" t="str">
        <f>TEXT(Table1[[#This Row],[Order_Date]],"mmm")</f>
        <v>Mar</v>
      </c>
      <c r="F901" s="1">
        <v>46094</v>
      </c>
      <c r="G901">
        <f>(Table1[[#This Row],[Ship_Date]]-Table1[[#This Row],[Order_Date]])</f>
        <v>2</v>
      </c>
      <c r="H901" t="s">
        <v>7388</v>
      </c>
      <c r="I901" t="s">
        <v>7389</v>
      </c>
      <c r="J901" t="s">
        <v>52</v>
      </c>
      <c r="K901">
        <v>39</v>
      </c>
      <c r="L901" t="str">
        <f>IF(Table1[[#This Row],[Age]]&lt;=20,"Teen",IF(Table1[[#This Row],[Age]]&gt;=21 &amp; Table1[[#This Row],[Age]]&lt;=50,"Adult","Senior"))</f>
        <v>Senior</v>
      </c>
      <c r="M901" t="s">
        <v>46</v>
      </c>
      <c r="N901" t="s">
        <v>46</v>
      </c>
      <c r="O901" t="s">
        <v>38</v>
      </c>
      <c r="P901" t="s">
        <v>39</v>
      </c>
      <c r="Q901" t="s">
        <v>40</v>
      </c>
      <c r="R901">
        <v>5</v>
      </c>
      <c r="S901">
        <v>2500</v>
      </c>
      <c r="T901">
        <v>10</v>
      </c>
      <c r="U901">
        <v>11250</v>
      </c>
      <c r="V901" t="str">
        <f>IF(Table1[[#This Row],[Sales]]&lt;=10000,"Low",IF(Table1[[#This Row],[Sales]]&gt;=10000 &amp; Table1[[#This Row],[Sales]]&lt;=25000,"Medium","High"))</f>
        <v>High</v>
      </c>
      <c r="W901">
        <v>3035.08</v>
      </c>
      <c r="X901">
        <f>Table1[[#This Row],[Profit]]/Table1[[#This Row],[Sales]]</f>
        <v>0.26978488888888891</v>
      </c>
      <c r="Y901" t="s">
        <v>30</v>
      </c>
      <c r="Z901" t="s">
        <v>59</v>
      </c>
      <c r="AA901">
        <v>3</v>
      </c>
      <c r="AB901" t="s">
        <v>42</v>
      </c>
    </row>
    <row r="902" spans="1:28" x14ac:dyDescent="0.35">
      <c r="A902" t="s">
        <v>7490</v>
      </c>
      <c r="B902" s="1">
        <v>46091</v>
      </c>
      <c r="C902" s="1" t="str">
        <f>TEXT(Table1[[#This Row],[Order_Date]],"yyyy")</f>
        <v>2026</v>
      </c>
      <c r="D902" s="3">
        <f>MONTH(Table1[[#This Row],[Order_Date]])</f>
        <v>3</v>
      </c>
      <c r="E902" t="str">
        <f>TEXT(Table1[[#This Row],[Order_Date]],"mmm")</f>
        <v>Mar</v>
      </c>
      <c r="F902" s="1">
        <v>46094</v>
      </c>
      <c r="G902">
        <f>(Table1[[#This Row],[Ship_Date]]-Table1[[#This Row],[Order_Date]])</f>
        <v>3</v>
      </c>
      <c r="H902" t="s">
        <v>7491</v>
      </c>
      <c r="I902" t="s">
        <v>7492</v>
      </c>
      <c r="J902" t="s">
        <v>52</v>
      </c>
      <c r="K902">
        <v>46</v>
      </c>
      <c r="L902" t="str">
        <f>IF(Table1[[#This Row],[Age]]&lt;=20,"Teen",IF(Table1[[#This Row],[Age]]&gt;=21 &amp; Table1[[#This Row],[Age]]&lt;=50,"Adult","Senior"))</f>
        <v>Senior</v>
      </c>
      <c r="M902" t="s">
        <v>84</v>
      </c>
      <c r="N902" t="s">
        <v>85</v>
      </c>
      <c r="O902" t="s">
        <v>86</v>
      </c>
      <c r="P902" t="s">
        <v>39</v>
      </c>
      <c r="Q902" t="s">
        <v>40</v>
      </c>
      <c r="R902">
        <v>5</v>
      </c>
      <c r="S902">
        <v>2500</v>
      </c>
      <c r="T902">
        <v>25</v>
      </c>
      <c r="U902">
        <v>9375</v>
      </c>
      <c r="V902" t="str">
        <f>IF(Table1[[#This Row],[Sales]]&lt;=10000,"Low",IF(Table1[[#This Row],[Sales]]&gt;=10000 &amp; Table1[[#This Row],[Sales]]&lt;=25000,"Medium","High"))</f>
        <v>Low</v>
      </c>
      <c r="W902">
        <v>3515.99</v>
      </c>
      <c r="X902">
        <f>Table1[[#This Row],[Profit]]/Table1[[#This Row],[Sales]]</f>
        <v>0.37503893333333332</v>
      </c>
      <c r="Y902" t="s">
        <v>93</v>
      </c>
      <c r="Z902" t="s">
        <v>59</v>
      </c>
      <c r="AA902">
        <v>4</v>
      </c>
      <c r="AB902" t="s">
        <v>42</v>
      </c>
    </row>
    <row r="903" spans="1:28" x14ac:dyDescent="0.35">
      <c r="A903" t="s">
        <v>7504</v>
      </c>
      <c r="B903" s="1">
        <v>45719</v>
      </c>
      <c r="C903" s="1" t="str">
        <f>TEXT(Table1[[#This Row],[Order_Date]],"yyyy")</f>
        <v>2025</v>
      </c>
      <c r="D903" s="3">
        <f>MONTH(Table1[[#This Row],[Order_Date]])</f>
        <v>3</v>
      </c>
      <c r="E903" t="str">
        <f>TEXT(Table1[[#This Row],[Order_Date]],"mmm")</f>
        <v>Mar</v>
      </c>
      <c r="F903" s="1">
        <v>45723</v>
      </c>
      <c r="G903">
        <f>(Table1[[#This Row],[Ship_Date]]-Table1[[#This Row],[Order_Date]])</f>
        <v>4</v>
      </c>
      <c r="H903" t="s">
        <v>7505</v>
      </c>
      <c r="I903" t="s">
        <v>7506</v>
      </c>
      <c r="J903" t="s">
        <v>24</v>
      </c>
      <c r="K903">
        <v>51</v>
      </c>
      <c r="L903" t="str">
        <f>IF(Table1[[#This Row],[Age]]&lt;=20,"Teen",IF(Table1[[#This Row],[Age]]&gt;=21 &amp; Table1[[#This Row],[Age]]&lt;=50,"Adult","Senior"))</f>
        <v>Senior</v>
      </c>
      <c r="M903" t="s">
        <v>46</v>
      </c>
      <c r="N903" t="s">
        <v>46</v>
      </c>
      <c r="O903" t="s">
        <v>38</v>
      </c>
      <c r="P903" t="s">
        <v>39</v>
      </c>
      <c r="Q903" t="s">
        <v>87</v>
      </c>
      <c r="R903">
        <v>5</v>
      </c>
      <c r="S903">
        <v>3200</v>
      </c>
      <c r="T903">
        <v>25</v>
      </c>
      <c r="U903">
        <v>12000</v>
      </c>
      <c r="V903" t="str">
        <f>IF(Table1[[#This Row],[Sales]]&lt;=10000,"Low",IF(Table1[[#This Row],[Sales]]&gt;=10000 &amp; Table1[[#This Row],[Sales]]&lt;=25000,"Medium","High"))</f>
        <v>High</v>
      </c>
      <c r="W903">
        <v>4872.03</v>
      </c>
      <c r="X903">
        <f>Table1[[#This Row],[Profit]]/Table1[[#This Row],[Sales]]</f>
        <v>0.40600249999999999</v>
      </c>
      <c r="Y903" t="s">
        <v>58</v>
      </c>
      <c r="Z903" t="s">
        <v>59</v>
      </c>
      <c r="AA903">
        <v>1</v>
      </c>
      <c r="AB903" t="s">
        <v>42</v>
      </c>
    </row>
    <row r="904" spans="1:28" x14ac:dyDescent="0.35">
      <c r="A904" t="s">
        <v>7537</v>
      </c>
      <c r="B904" s="1">
        <v>45746</v>
      </c>
      <c r="C904" s="1" t="str">
        <f>TEXT(Table1[[#This Row],[Order_Date]],"yyyy")</f>
        <v>2025</v>
      </c>
      <c r="D904" s="3">
        <f>MONTH(Table1[[#This Row],[Order_Date]])</f>
        <v>3</v>
      </c>
      <c r="E904" t="str">
        <f>TEXT(Table1[[#This Row],[Order_Date]],"mmm")</f>
        <v>Mar</v>
      </c>
      <c r="F904" s="1">
        <v>45752</v>
      </c>
      <c r="G904">
        <f>(Table1[[#This Row],[Ship_Date]]-Table1[[#This Row],[Order_Date]])</f>
        <v>6</v>
      </c>
      <c r="H904" t="s">
        <v>7538</v>
      </c>
      <c r="I904" t="s">
        <v>7539</v>
      </c>
      <c r="J904" t="s">
        <v>24</v>
      </c>
      <c r="K904">
        <v>23</v>
      </c>
      <c r="L904" t="str">
        <f>IF(Table1[[#This Row],[Age]]&lt;=20,"Teen",IF(Table1[[#This Row],[Age]]&gt;=21 &amp; Table1[[#This Row],[Age]]&lt;=50,"Adult","Senior"))</f>
        <v>Senior</v>
      </c>
      <c r="M904" t="s">
        <v>101</v>
      </c>
      <c r="N904" t="s">
        <v>102</v>
      </c>
      <c r="O904" t="s">
        <v>27</v>
      </c>
      <c r="P904" t="s">
        <v>39</v>
      </c>
      <c r="Q904" t="s">
        <v>118</v>
      </c>
      <c r="R904">
        <v>3</v>
      </c>
      <c r="S904">
        <v>4000</v>
      </c>
      <c r="T904">
        <v>25</v>
      </c>
      <c r="U904">
        <v>9000</v>
      </c>
      <c r="V904" t="str">
        <f>IF(Table1[[#This Row],[Sales]]&lt;=10000,"Low",IF(Table1[[#This Row],[Sales]]&gt;=10000 &amp; Table1[[#This Row],[Sales]]&lt;=25000,"Medium","High"))</f>
        <v>Low</v>
      </c>
      <c r="W904">
        <v>1753.81</v>
      </c>
      <c r="X904">
        <f>Table1[[#This Row],[Profit]]/Table1[[#This Row],[Sales]]</f>
        <v>0.19486777777777778</v>
      </c>
      <c r="Y904" t="s">
        <v>30</v>
      </c>
      <c r="Z904" t="s">
        <v>31</v>
      </c>
      <c r="AA904">
        <v>1</v>
      </c>
      <c r="AB904" t="s">
        <v>42</v>
      </c>
    </row>
    <row r="905" spans="1:28" x14ac:dyDescent="0.35">
      <c r="A905" t="s">
        <v>7588</v>
      </c>
      <c r="B905" s="1">
        <v>46084</v>
      </c>
      <c r="C905" s="1" t="str">
        <f>TEXT(Table1[[#This Row],[Order_Date]],"yyyy")</f>
        <v>2026</v>
      </c>
      <c r="D905" s="3">
        <f>MONTH(Table1[[#This Row],[Order_Date]])</f>
        <v>3</v>
      </c>
      <c r="E905" t="str">
        <f>TEXT(Table1[[#This Row],[Order_Date]],"mmm")</f>
        <v>Mar</v>
      </c>
      <c r="F905" s="1">
        <v>46091</v>
      </c>
      <c r="G905">
        <f>(Table1[[#This Row],[Ship_Date]]-Table1[[#This Row],[Order_Date]])</f>
        <v>7</v>
      </c>
      <c r="H905" t="s">
        <v>7589</v>
      </c>
      <c r="I905" t="s">
        <v>7590</v>
      </c>
      <c r="J905" t="s">
        <v>52</v>
      </c>
      <c r="K905">
        <v>64</v>
      </c>
      <c r="L905" t="str">
        <f>IF(Table1[[#This Row],[Age]]&lt;=20,"Teen",IF(Table1[[#This Row],[Age]]&gt;=21 &amp; Table1[[#This Row],[Age]]&lt;=50,"Adult","Senior"))</f>
        <v>Senior</v>
      </c>
      <c r="M905" t="s">
        <v>53</v>
      </c>
      <c r="N905" t="s">
        <v>54</v>
      </c>
      <c r="O905" t="s">
        <v>55</v>
      </c>
      <c r="P905" t="s">
        <v>74</v>
      </c>
      <c r="Q905" t="s">
        <v>132</v>
      </c>
      <c r="R905">
        <v>5</v>
      </c>
      <c r="S905">
        <v>55000</v>
      </c>
      <c r="T905">
        <v>5</v>
      </c>
      <c r="U905">
        <v>261250</v>
      </c>
      <c r="V905" t="str">
        <f>IF(Table1[[#This Row],[Sales]]&lt;=10000,"Low",IF(Table1[[#This Row],[Sales]]&gt;=10000 &amp; Table1[[#This Row],[Sales]]&lt;=25000,"Medium","High"))</f>
        <v>High</v>
      </c>
      <c r="W905">
        <v>57672.76</v>
      </c>
      <c r="X905">
        <f>Table1[[#This Row],[Profit]]/Table1[[#This Row],[Sales]]</f>
        <v>0.22075697607655503</v>
      </c>
      <c r="Y905" t="s">
        <v>93</v>
      </c>
      <c r="Z905" t="s">
        <v>31</v>
      </c>
      <c r="AA905">
        <v>3</v>
      </c>
      <c r="AB905" t="s">
        <v>42</v>
      </c>
    </row>
    <row r="906" spans="1:28" x14ac:dyDescent="0.35">
      <c r="A906" t="s">
        <v>7702</v>
      </c>
      <c r="B906" s="1">
        <v>45742</v>
      </c>
      <c r="C906" s="1" t="str">
        <f>TEXT(Table1[[#This Row],[Order_Date]],"yyyy")</f>
        <v>2025</v>
      </c>
      <c r="D906" s="3">
        <f>MONTH(Table1[[#This Row],[Order_Date]])</f>
        <v>3</v>
      </c>
      <c r="E906" t="str">
        <f>TEXT(Table1[[#This Row],[Order_Date]],"mmm")</f>
        <v>Mar</v>
      </c>
      <c r="F906" s="1">
        <v>45745</v>
      </c>
      <c r="G906">
        <f>(Table1[[#This Row],[Ship_Date]]-Table1[[#This Row],[Order_Date]])</f>
        <v>3</v>
      </c>
      <c r="H906" t="s">
        <v>7703</v>
      </c>
      <c r="I906" t="s">
        <v>7704</v>
      </c>
      <c r="J906" t="s">
        <v>52</v>
      </c>
      <c r="K906">
        <v>20</v>
      </c>
      <c r="L906" t="str">
        <f>IF(Table1[[#This Row],[Age]]&lt;=20,"Teen",IF(Table1[[#This Row],[Age]]&gt;=21 &amp; Table1[[#This Row],[Age]]&lt;=50,"Adult","Senior"))</f>
        <v>Teen</v>
      </c>
      <c r="M906" t="s">
        <v>36</v>
      </c>
      <c r="N906" t="s">
        <v>37</v>
      </c>
      <c r="O906" t="s">
        <v>38</v>
      </c>
      <c r="P906" t="s">
        <v>74</v>
      </c>
      <c r="Q906" t="s">
        <v>231</v>
      </c>
      <c r="R906">
        <v>8</v>
      </c>
      <c r="S906">
        <v>18000</v>
      </c>
      <c r="T906">
        <v>0</v>
      </c>
      <c r="U906">
        <v>144000</v>
      </c>
      <c r="V906" t="str">
        <f>IF(Table1[[#This Row],[Sales]]&lt;=10000,"Low",IF(Table1[[#This Row],[Sales]]&gt;=10000 &amp; Table1[[#This Row],[Sales]]&lt;=25000,"Medium","High"))</f>
        <v>High</v>
      </c>
      <c r="W906">
        <v>51864.62</v>
      </c>
      <c r="X906">
        <f>Table1[[#This Row],[Profit]]/Table1[[#This Row],[Sales]]</f>
        <v>0.36017097222222222</v>
      </c>
      <c r="Y906" t="s">
        <v>30</v>
      </c>
      <c r="Z906" t="s">
        <v>59</v>
      </c>
      <c r="AA906">
        <v>5</v>
      </c>
      <c r="AB906" t="s">
        <v>42</v>
      </c>
    </row>
    <row r="907" spans="1:28" x14ac:dyDescent="0.35">
      <c r="A907" t="s">
        <v>7705</v>
      </c>
      <c r="B907" s="1">
        <v>46096</v>
      </c>
      <c r="C907" s="1" t="str">
        <f>TEXT(Table1[[#This Row],[Order_Date]],"yyyy")</f>
        <v>2026</v>
      </c>
      <c r="D907" s="3">
        <f>MONTH(Table1[[#This Row],[Order_Date]])</f>
        <v>3</v>
      </c>
      <c r="E907" t="str">
        <f>TEXT(Table1[[#This Row],[Order_Date]],"mmm")</f>
        <v>Mar</v>
      </c>
      <c r="F907" s="1">
        <v>46101</v>
      </c>
      <c r="G907">
        <f>(Table1[[#This Row],[Ship_Date]]-Table1[[#This Row],[Order_Date]])</f>
        <v>5</v>
      </c>
      <c r="H907" t="s">
        <v>7706</v>
      </c>
      <c r="I907" t="s">
        <v>7707</v>
      </c>
      <c r="J907" t="s">
        <v>52</v>
      </c>
      <c r="K907">
        <v>35</v>
      </c>
      <c r="L907" t="str">
        <f>IF(Table1[[#This Row],[Age]]&lt;=20,"Teen",IF(Table1[[#This Row],[Age]]&gt;=21 &amp; Table1[[#This Row],[Age]]&lt;=50,"Adult","Senior"))</f>
        <v>Senior</v>
      </c>
      <c r="M907" t="s">
        <v>91</v>
      </c>
      <c r="N907" t="s">
        <v>92</v>
      </c>
      <c r="O907" t="s">
        <v>55</v>
      </c>
      <c r="P907" t="s">
        <v>47</v>
      </c>
      <c r="Q907" t="s">
        <v>69</v>
      </c>
      <c r="R907">
        <v>7</v>
      </c>
      <c r="S907">
        <v>800</v>
      </c>
      <c r="T907">
        <v>0</v>
      </c>
      <c r="U907">
        <v>5600</v>
      </c>
      <c r="V907" t="str">
        <f>IF(Table1[[#This Row],[Sales]]&lt;=10000,"Low",IF(Table1[[#This Row],[Sales]]&gt;=10000 &amp; Table1[[#This Row],[Sales]]&lt;=25000,"Medium","High"))</f>
        <v>Low</v>
      </c>
      <c r="W907">
        <v>1362.38</v>
      </c>
      <c r="X907">
        <f>Table1[[#This Row],[Profit]]/Table1[[#This Row],[Sales]]</f>
        <v>0.24328214285714286</v>
      </c>
      <c r="Y907" t="s">
        <v>58</v>
      </c>
      <c r="Z907" t="s">
        <v>31</v>
      </c>
      <c r="AA907">
        <v>3</v>
      </c>
      <c r="AB907" t="s">
        <v>42</v>
      </c>
    </row>
    <row r="908" spans="1:28" x14ac:dyDescent="0.35">
      <c r="A908" t="s">
        <v>7726</v>
      </c>
      <c r="B908" s="1">
        <v>45723</v>
      </c>
      <c r="C908" s="1" t="str">
        <f>TEXT(Table1[[#This Row],[Order_Date]],"yyyy")</f>
        <v>2025</v>
      </c>
      <c r="D908" s="3">
        <f>MONTH(Table1[[#This Row],[Order_Date]])</f>
        <v>3</v>
      </c>
      <c r="E908" t="str">
        <f>TEXT(Table1[[#This Row],[Order_Date]],"mmm")</f>
        <v>Mar</v>
      </c>
      <c r="F908" s="1">
        <v>45724</v>
      </c>
      <c r="G908">
        <f>(Table1[[#This Row],[Ship_Date]]-Table1[[#This Row],[Order_Date]])</f>
        <v>1</v>
      </c>
      <c r="H908" t="s">
        <v>7727</v>
      </c>
      <c r="I908" t="s">
        <v>7728</v>
      </c>
      <c r="J908" t="s">
        <v>24</v>
      </c>
      <c r="K908">
        <v>41</v>
      </c>
      <c r="L908" t="str">
        <f>IF(Table1[[#This Row],[Age]]&lt;=20,"Teen",IF(Table1[[#This Row],[Age]]&gt;=21 &amp; Table1[[#This Row],[Age]]&lt;=50,"Adult","Senior"))</f>
        <v>Senior</v>
      </c>
      <c r="M908" t="s">
        <v>79</v>
      </c>
      <c r="N908" t="s">
        <v>80</v>
      </c>
      <c r="O908" t="s">
        <v>38</v>
      </c>
      <c r="P908" t="s">
        <v>28</v>
      </c>
      <c r="Q908" t="s">
        <v>29</v>
      </c>
      <c r="R908">
        <v>2</v>
      </c>
      <c r="S908">
        <v>15000</v>
      </c>
      <c r="T908">
        <v>25</v>
      </c>
      <c r="U908">
        <v>22500</v>
      </c>
      <c r="V908" t="str">
        <f>IF(Table1[[#This Row],[Sales]]&lt;=10000,"Low",IF(Table1[[#This Row],[Sales]]&gt;=10000 &amp; Table1[[#This Row],[Sales]]&lt;=25000,"Medium","High"))</f>
        <v>High</v>
      </c>
      <c r="W908">
        <v>2739.73</v>
      </c>
      <c r="X908">
        <f>Table1[[#This Row],[Profit]]/Table1[[#This Row],[Sales]]</f>
        <v>0.12176577777777778</v>
      </c>
      <c r="Y908" t="s">
        <v>93</v>
      </c>
      <c r="Z908" t="s">
        <v>31</v>
      </c>
      <c r="AA908">
        <v>3</v>
      </c>
      <c r="AB908" t="s">
        <v>42</v>
      </c>
    </row>
    <row r="909" spans="1:28" x14ac:dyDescent="0.35">
      <c r="A909" t="s">
        <v>7743</v>
      </c>
      <c r="B909" s="1">
        <v>45726</v>
      </c>
      <c r="C909" s="1" t="str">
        <f>TEXT(Table1[[#This Row],[Order_Date]],"yyyy")</f>
        <v>2025</v>
      </c>
      <c r="D909" s="3">
        <f>MONTH(Table1[[#This Row],[Order_Date]])</f>
        <v>3</v>
      </c>
      <c r="E909" t="str">
        <f>TEXT(Table1[[#This Row],[Order_Date]],"mmm")</f>
        <v>Mar</v>
      </c>
      <c r="F909" s="1">
        <v>45730</v>
      </c>
      <c r="G909">
        <f>(Table1[[#This Row],[Ship_Date]]-Table1[[#This Row],[Order_Date]])</f>
        <v>4</v>
      </c>
      <c r="H909" t="s">
        <v>4358</v>
      </c>
      <c r="I909" t="s">
        <v>7744</v>
      </c>
      <c r="J909" t="s">
        <v>24</v>
      </c>
      <c r="K909">
        <v>50</v>
      </c>
      <c r="L909" t="str">
        <f>IF(Table1[[#This Row],[Age]]&lt;=20,"Teen",IF(Table1[[#This Row],[Age]]&gt;=21 &amp; Table1[[#This Row],[Age]]&lt;=50,"Adult","Senior"))</f>
        <v>Senior</v>
      </c>
      <c r="M909" t="s">
        <v>107</v>
      </c>
      <c r="N909" t="s">
        <v>108</v>
      </c>
      <c r="O909" t="s">
        <v>86</v>
      </c>
      <c r="P909" t="s">
        <v>74</v>
      </c>
      <c r="Q909" t="s">
        <v>132</v>
      </c>
      <c r="R909">
        <v>7</v>
      </c>
      <c r="S909">
        <v>55000</v>
      </c>
      <c r="T909">
        <v>5</v>
      </c>
      <c r="U909">
        <v>365750</v>
      </c>
      <c r="V909" t="str">
        <f>IF(Table1[[#This Row],[Sales]]&lt;=10000,"Low",IF(Table1[[#This Row],[Sales]]&gt;=10000 &amp; Table1[[#This Row],[Sales]]&lt;=25000,"Medium","High"))</f>
        <v>High</v>
      </c>
      <c r="W909">
        <v>54302.76</v>
      </c>
      <c r="X909">
        <f>Table1[[#This Row],[Profit]]/Table1[[#This Row],[Sales]]</f>
        <v>0.1484696103896104</v>
      </c>
      <c r="Y909" t="s">
        <v>30</v>
      </c>
      <c r="Z909" t="s">
        <v>59</v>
      </c>
      <c r="AA909">
        <v>2</v>
      </c>
      <c r="AB909" t="s">
        <v>42</v>
      </c>
    </row>
    <row r="910" spans="1:28" x14ac:dyDescent="0.35">
      <c r="A910" t="s">
        <v>7788</v>
      </c>
      <c r="B910" s="1">
        <v>46082</v>
      </c>
      <c r="C910" s="1" t="str">
        <f>TEXT(Table1[[#This Row],[Order_Date]],"yyyy")</f>
        <v>2026</v>
      </c>
      <c r="D910" s="3">
        <f>MONTH(Table1[[#This Row],[Order_Date]])</f>
        <v>3</v>
      </c>
      <c r="E910" t="str">
        <f>TEXT(Table1[[#This Row],[Order_Date]],"mmm")</f>
        <v>Mar</v>
      </c>
      <c r="F910" s="1">
        <v>46083</v>
      </c>
      <c r="G910">
        <f>(Table1[[#This Row],[Ship_Date]]-Table1[[#This Row],[Order_Date]])</f>
        <v>1</v>
      </c>
      <c r="H910" t="s">
        <v>7789</v>
      </c>
      <c r="I910" t="s">
        <v>7790</v>
      </c>
      <c r="J910" t="s">
        <v>52</v>
      </c>
      <c r="K910">
        <v>42</v>
      </c>
      <c r="L910" t="str">
        <f>IF(Table1[[#This Row],[Age]]&lt;=20,"Teen",IF(Table1[[#This Row],[Age]]&gt;=21 &amp; Table1[[#This Row],[Age]]&lt;=50,"Adult","Senior"))</f>
        <v>Senior</v>
      </c>
      <c r="M910" t="s">
        <v>53</v>
      </c>
      <c r="N910" t="s">
        <v>54</v>
      </c>
      <c r="O910" t="s">
        <v>55</v>
      </c>
      <c r="P910" t="s">
        <v>28</v>
      </c>
      <c r="Q910" t="s">
        <v>29</v>
      </c>
      <c r="R910">
        <v>3</v>
      </c>
      <c r="S910">
        <v>15000</v>
      </c>
      <c r="T910">
        <v>0</v>
      </c>
      <c r="U910">
        <v>45000</v>
      </c>
      <c r="V910" t="str">
        <f>IF(Table1[[#This Row],[Sales]]&lt;=10000,"Low",IF(Table1[[#This Row],[Sales]]&gt;=10000 &amp; Table1[[#This Row],[Sales]]&lt;=25000,"Medium","High"))</f>
        <v>High</v>
      </c>
      <c r="W910">
        <v>6619.07</v>
      </c>
      <c r="X910">
        <f>Table1[[#This Row],[Profit]]/Table1[[#This Row],[Sales]]</f>
        <v>0.14709044444444444</v>
      </c>
      <c r="Y910" t="s">
        <v>58</v>
      </c>
      <c r="Z910" t="s">
        <v>41</v>
      </c>
      <c r="AA910">
        <v>2</v>
      </c>
      <c r="AB910" t="s">
        <v>42</v>
      </c>
    </row>
    <row r="911" spans="1:28" x14ac:dyDescent="0.35">
      <c r="A911" t="s">
        <v>7800</v>
      </c>
      <c r="B911" s="1">
        <v>45742</v>
      </c>
      <c r="C911" s="1" t="str">
        <f>TEXT(Table1[[#This Row],[Order_Date]],"yyyy")</f>
        <v>2025</v>
      </c>
      <c r="D911" s="3">
        <f>MONTH(Table1[[#This Row],[Order_Date]])</f>
        <v>3</v>
      </c>
      <c r="E911" t="str">
        <f>TEXT(Table1[[#This Row],[Order_Date]],"mmm")</f>
        <v>Mar</v>
      </c>
      <c r="F911" s="1">
        <v>45749</v>
      </c>
      <c r="G911">
        <f>(Table1[[#This Row],[Ship_Date]]-Table1[[#This Row],[Order_Date]])</f>
        <v>7</v>
      </c>
      <c r="H911" t="s">
        <v>7801</v>
      </c>
      <c r="I911" t="s">
        <v>7802</v>
      </c>
      <c r="J911" t="s">
        <v>24</v>
      </c>
      <c r="K911">
        <v>25</v>
      </c>
      <c r="L911" t="str">
        <f>IF(Table1[[#This Row],[Age]]&lt;=20,"Teen",IF(Table1[[#This Row],[Age]]&gt;=21 &amp; Table1[[#This Row],[Age]]&lt;=50,"Adult","Senior"))</f>
        <v>Senior</v>
      </c>
      <c r="M911" t="s">
        <v>36</v>
      </c>
      <c r="N911" t="s">
        <v>37</v>
      </c>
      <c r="O911" t="s">
        <v>38</v>
      </c>
      <c r="P911" t="s">
        <v>47</v>
      </c>
      <c r="Q911" t="s">
        <v>185</v>
      </c>
      <c r="R911">
        <v>6</v>
      </c>
      <c r="S911">
        <v>4500</v>
      </c>
      <c r="T911">
        <v>0</v>
      </c>
      <c r="U911">
        <v>27000</v>
      </c>
      <c r="V911" t="str">
        <f>IF(Table1[[#This Row],[Sales]]&lt;=10000,"Low",IF(Table1[[#This Row],[Sales]]&gt;=10000 &amp; Table1[[#This Row],[Sales]]&lt;=25000,"Medium","High"))</f>
        <v>High</v>
      </c>
      <c r="W911">
        <v>10694.51</v>
      </c>
      <c r="X911">
        <f>Table1[[#This Row],[Profit]]/Table1[[#This Row],[Sales]]</f>
        <v>0.39609296296296298</v>
      </c>
      <c r="Y911" t="s">
        <v>93</v>
      </c>
      <c r="Z911" t="s">
        <v>59</v>
      </c>
      <c r="AA911">
        <v>3</v>
      </c>
      <c r="AB911" t="s">
        <v>42</v>
      </c>
    </row>
    <row r="912" spans="1:28" x14ac:dyDescent="0.35">
      <c r="A912" t="s">
        <v>7885</v>
      </c>
      <c r="B912" s="1">
        <v>46084</v>
      </c>
      <c r="C912" s="1" t="str">
        <f>TEXT(Table1[[#This Row],[Order_Date]],"yyyy")</f>
        <v>2026</v>
      </c>
      <c r="D912" s="3">
        <f>MONTH(Table1[[#This Row],[Order_Date]])</f>
        <v>3</v>
      </c>
      <c r="E912" t="str">
        <f>TEXT(Table1[[#This Row],[Order_Date]],"mmm")</f>
        <v>Mar</v>
      </c>
      <c r="F912" s="1">
        <v>46087</v>
      </c>
      <c r="G912">
        <f>(Table1[[#This Row],[Ship_Date]]-Table1[[#This Row],[Order_Date]])</f>
        <v>3</v>
      </c>
      <c r="H912" t="s">
        <v>7886</v>
      </c>
      <c r="I912" t="s">
        <v>7887</v>
      </c>
      <c r="J912" t="s">
        <v>52</v>
      </c>
      <c r="K912">
        <v>21</v>
      </c>
      <c r="L912" t="str">
        <f>IF(Table1[[#This Row],[Age]]&lt;=20,"Teen",IF(Table1[[#This Row],[Age]]&gt;=21 &amp; Table1[[#This Row],[Age]]&lt;=50,"Adult","Senior"))</f>
        <v>Senior</v>
      </c>
      <c r="M912" t="s">
        <v>79</v>
      </c>
      <c r="N912" t="s">
        <v>80</v>
      </c>
      <c r="O912" t="s">
        <v>38</v>
      </c>
      <c r="P912" t="s">
        <v>74</v>
      </c>
      <c r="Q912" t="s">
        <v>231</v>
      </c>
      <c r="R912">
        <v>2</v>
      </c>
      <c r="S912">
        <v>18000</v>
      </c>
      <c r="T912">
        <v>5</v>
      </c>
      <c r="U912">
        <v>34200</v>
      </c>
      <c r="V912" t="str">
        <f>IF(Table1[[#This Row],[Sales]]&lt;=10000,"Low",IF(Table1[[#This Row],[Sales]]&gt;=10000 &amp; Table1[[#This Row],[Sales]]&lt;=25000,"Medium","High"))</f>
        <v>High</v>
      </c>
      <c r="W912">
        <v>8211.42</v>
      </c>
      <c r="X912">
        <f>Table1[[#This Row],[Profit]]/Table1[[#This Row],[Sales]]</f>
        <v>0.24010000000000001</v>
      </c>
      <c r="Y912" t="s">
        <v>30</v>
      </c>
      <c r="Z912" t="s">
        <v>31</v>
      </c>
      <c r="AA912">
        <v>2</v>
      </c>
      <c r="AB912" t="s">
        <v>42</v>
      </c>
    </row>
    <row r="913" spans="1:28" x14ac:dyDescent="0.35">
      <c r="A913" t="s">
        <v>7894</v>
      </c>
      <c r="B913" s="1">
        <v>45745</v>
      </c>
      <c r="C913" s="1" t="str">
        <f>TEXT(Table1[[#This Row],[Order_Date]],"yyyy")</f>
        <v>2025</v>
      </c>
      <c r="D913" s="3">
        <f>MONTH(Table1[[#This Row],[Order_Date]])</f>
        <v>3</v>
      </c>
      <c r="E913" t="str">
        <f>TEXT(Table1[[#This Row],[Order_Date]],"mmm")</f>
        <v>Mar</v>
      </c>
      <c r="F913" s="1">
        <v>45750</v>
      </c>
      <c r="G913">
        <f>(Table1[[#This Row],[Ship_Date]]-Table1[[#This Row],[Order_Date]])</f>
        <v>5</v>
      </c>
      <c r="H913" t="s">
        <v>7895</v>
      </c>
      <c r="I913" t="s">
        <v>7896</v>
      </c>
      <c r="J913" t="s">
        <v>24</v>
      </c>
      <c r="K913">
        <v>58</v>
      </c>
      <c r="L913" t="str">
        <f>IF(Table1[[#This Row],[Age]]&lt;=20,"Teen",IF(Table1[[#This Row],[Age]]&gt;=21 &amp; Table1[[#This Row],[Age]]&lt;=50,"Adult","Senior"))</f>
        <v>Senior</v>
      </c>
      <c r="M913" t="s">
        <v>46</v>
      </c>
      <c r="N913" t="s">
        <v>46</v>
      </c>
      <c r="O913" t="s">
        <v>38</v>
      </c>
      <c r="P913" t="s">
        <v>47</v>
      </c>
      <c r="Q913" t="s">
        <v>69</v>
      </c>
      <c r="R913">
        <v>1</v>
      </c>
      <c r="S913">
        <v>800</v>
      </c>
      <c r="T913">
        <v>15</v>
      </c>
      <c r="U913">
        <v>680</v>
      </c>
      <c r="V913" t="str">
        <f>IF(Table1[[#This Row],[Sales]]&lt;=10000,"Low",IF(Table1[[#This Row],[Sales]]&gt;=10000 &amp; Table1[[#This Row],[Sales]]&lt;=25000,"Medium","High"))</f>
        <v>Low</v>
      </c>
      <c r="W913">
        <v>242.38</v>
      </c>
      <c r="X913">
        <f>Table1[[#This Row],[Profit]]/Table1[[#This Row],[Sales]]</f>
        <v>0.35644117647058821</v>
      </c>
      <c r="Y913" t="s">
        <v>30</v>
      </c>
      <c r="Z913" t="s">
        <v>41</v>
      </c>
      <c r="AA913">
        <v>4</v>
      </c>
      <c r="AB913" t="s">
        <v>32</v>
      </c>
    </row>
    <row r="914" spans="1:28" x14ac:dyDescent="0.35">
      <c r="A914" t="s">
        <v>7913</v>
      </c>
      <c r="B914" s="1">
        <v>46086</v>
      </c>
      <c r="C914" s="1" t="str">
        <f>TEXT(Table1[[#This Row],[Order_Date]],"yyyy")</f>
        <v>2026</v>
      </c>
      <c r="D914" s="3">
        <f>MONTH(Table1[[#This Row],[Order_Date]])</f>
        <v>3</v>
      </c>
      <c r="E914" t="str">
        <f>TEXT(Table1[[#This Row],[Order_Date]],"mmm")</f>
        <v>Mar</v>
      </c>
      <c r="F914" s="1">
        <v>46089</v>
      </c>
      <c r="G914">
        <f>(Table1[[#This Row],[Ship_Date]]-Table1[[#This Row],[Order_Date]])</f>
        <v>3</v>
      </c>
      <c r="H914" t="s">
        <v>7914</v>
      </c>
      <c r="I914" t="s">
        <v>7915</v>
      </c>
      <c r="J914" t="s">
        <v>52</v>
      </c>
      <c r="K914">
        <v>34</v>
      </c>
      <c r="L914" t="str">
        <f>IF(Table1[[#This Row],[Age]]&lt;=20,"Teen",IF(Table1[[#This Row],[Age]]&gt;=21 &amp; Table1[[#This Row],[Age]]&lt;=50,"Adult","Senior"))</f>
        <v>Senior</v>
      </c>
      <c r="M914" t="s">
        <v>116</v>
      </c>
      <c r="N914" t="s">
        <v>117</v>
      </c>
      <c r="O914" t="s">
        <v>86</v>
      </c>
      <c r="P914" t="s">
        <v>28</v>
      </c>
      <c r="Q914" t="s">
        <v>192</v>
      </c>
      <c r="R914">
        <v>8</v>
      </c>
      <c r="S914">
        <v>7000</v>
      </c>
      <c r="T914">
        <v>20</v>
      </c>
      <c r="U914">
        <v>44800</v>
      </c>
      <c r="V914" t="str">
        <f>IF(Table1[[#This Row],[Sales]]&lt;=10000,"Low",IF(Table1[[#This Row],[Sales]]&gt;=10000 &amp; Table1[[#This Row],[Sales]]&lt;=25000,"Medium","High"))</f>
        <v>High</v>
      </c>
      <c r="W914">
        <v>10082.98</v>
      </c>
      <c r="X914">
        <f>Table1[[#This Row],[Profit]]/Table1[[#This Row],[Sales]]</f>
        <v>0.22506651785714285</v>
      </c>
      <c r="Y914" t="s">
        <v>30</v>
      </c>
      <c r="Z914" t="s">
        <v>31</v>
      </c>
      <c r="AA914">
        <v>1</v>
      </c>
      <c r="AB914" t="s">
        <v>42</v>
      </c>
    </row>
    <row r="915" spans="1:28" x14ac:dyDescent="0.35">
      <c r="A915" t="s">
        <v>7954</v>
      </c>
      <c r="B915" s="1">
        <v>45725</v>
      </c>
      <c r="C915" s="1" t="str">
        <f>TEXT(Table1[[#This Row],[Order_Date]],"yyyy")</f>
        <v>2025</v>
      </c>
      <c r="D915" s="3">
        <f>MONTH(Table1[[#This Row],[Order_Date]])</f>
        <v>3</v>
      </c>
      <c r="E915" t="str">
        <f>TEXT(Table1[[#This Row],[Order_Date]],"mmm")</f>
        <v>Mar</v>
      </c>
      <c r="F915" s="1">
        <v>45729</v>
      </c>
      <c r="G915">
        <f>(Table1[[#This Row],[Ship_Date]]-Table1[[#This Row],[Order_Date]])</f>
        <v>4</v>
      </c>
      <c r="H915" t="s">
        <v>7955</v>
      </c>
      <c r="I915" t="s">
        <v>7956</v>
      </c>
      <c r="J915" t="s">
        <v>52</v>
      </c>
      <c r="K915">
        <v>57</v>
      </c>
      <c r="L915" t="str">
        <f>IF(Table1[[#This Row],[Age]]&lt;=20,"Teen",IF(Table1[[#This Row],[Age]]&gt;=21 &amp; Table1[[#This Row],[Age]]&lt;=50,"Adult","Senior"))</f>
        <v>Senior</v>
      </c>
      <c r="M915" t="s">
        <v>53</v>
      </c>
      <c r="N915" t="s">
        <v>54</v>
      </c>
      <c r="O915" t="s">
        <v>55</v>
      </c>
      <c r="P915" t="s">
        <v>74</v>
      </c>
      <c r="Q915" t="s">
        <v>109</v>
      </c>
      <c r="R915">
        <v>5</v>
      </c>
      <c r="S915">
        <v>40000</v>
      </c>
      <c r="T915">
        <v>0</v>
      </c>
      <c r="U915">
        <v>200000</v>
      </c>
      <c r="V915" t="str">
        <f>IF(Table1[[#This Row],[Sales]]&lt;=10000,"Low",IF(Table1[[#This Row],[Sales]]&gt;=10000 &amp; Table1[[#This Row],[Sales]]&lt;=25000,"Medium","High"))</f>
        <v>High</v>
      </c>
      <c r="W915">
        <v>35243.31</v>
      </c>
      <c r="X915">
        <f>Table1[[#This Row],[Profit]]/Table1[[#This Row],[Sales]]</f>
        <v>0.17621655</v>
      </c>
      <c r="Y915" t="s">
        <v>58</v>
      </c>
      <c r="Z915" t="s">
        <v>59</v>
      </c>
      <c r="AA915">
        <v>2</v>
      </c>
      <c r="AB915" t="s">
        <v>42</v>
      </c>
    </row>
    <row r="916" spans="1:28" x14ac:dyDescent="0.35">
      <c r="A916" t="s">
        <v>7979</v>
      </c>
      <c r="B916" s="1">
        <v>45747</v>
      </c>
      <c r="C916" s="1" t="str">
        <f>TEXT(Table1[[#This Row],[Order_Date]],"yyyy")</f>
        <v>2025</v>
      </c>
      <c r="D916" s="3">
        <f>MONTH(Table1[[#This Row],[Order_Date]])</f>
        <v>3</v>
      </c>
      <c r="E916" t="str">
        <f>TEXT(Table1[[#This Row],[Order_Date]],"mmm")</f>
        <v>Mar</v>
      </c>
      <c r="F916" s="1">
        <v>45752</v>
      </c>
      <c r="G916">
        <f>(Table1[[#This Row],[Ship_Date]]-Table1[[#This Row],[Order_Date]])</f>
        <v>5</v>
      </c>
      <c r="H916" t="s">
        <v>7980</v>
      </c>
      <c r="I916" t="s">
        <v>7981</v>
      </c>
      <c r="J916" t="s">
        <v>24</v>
      </c>
      <c r="K916">
        <v>53</v>
      </c>
      <c r="L916" t="str">
        <f>IF(Table1[[#This Row],[Age]]&lt;=20,"Teen",IF(Table1[[#This Row],[Age]]&gt;=21 &amp; Table1[[#This Row],[Age]]&lt;=50,"Adult","Senior"))</f>
        <v>Senior</v>
      </c>
      <c r="M916" t="s">
        <v>36</v>
      </c>
      <c r="N916" t="s">
        <v>37</v>
      </c>
      <c r="O916" t="s">
        <v>38</v>
      </c>
      <c r="P916" t="s">
        <v>39</v>
      </c>
      <c r="Q916" t="s">
        <v>253</v>
      </c>
      <c r="R916">
        <v>5</v>
      </c>
      <c r="S916">
        <v>1200</v>
      </c>
      <c r="T916">
        <v>10</v>
      </c>
      <c r="U916">
        <v>5400</v>
      </c>
      <c r="V916" t="str">
        <f>IF(Table1[[#This Row],[Sales]]&lt;=10000,"Low",IF(Table1[[#This Row],[Sales]]&gt;=10000 &amp; Table1[[#This Row],[Sales]]&lt;=25000,"Medium","High"))</f>
        <v>Low</v>
      </c>
      <c r="W916">
        <v>629.6</v>
      </c>
      <c r="X916">
        <f>Table1[[#This Row],[Profit]]/Table1[[#This Row],[Sales]]</f>
        <v>0.11659259259259259</v>
      </c>
      <c r="Y916" t="s">
        <v>30</v>
      </c>
      <c r="Z916" t="s">
        <v>59</v>
      </c>
      <c r="AA916">
        <v>4</v>
      </c>
      <c r="AB916" t="s">
        <v>42</v>
      </c>
    </row>
    <row r="917" spans="1:28" x14ac:dyDescent="0.35">
      <c r="A917" t="s">
        <v>8010</v>
      </c>
      <c r="B917" s="1">
        <v>45745</v>
      </c>
      <c r="C917" s="1" t="str">
        <f>TEXT(Table1[[#This Row],[Order_Date]],"yyyy")</f>
        <v>2025</v>
      </c>
      <c r="D917" s="3">
        <f>MONTH(Table1[[#This Row],[Order_Date]])</f>
        <v>3</v>
      </c>
      <c r="E917" t="str">
        <f>TEXT(Table1[[#This Row],[Order_Date]],"mmm")</f>
        <v>Mar</v>
      </c>
      <c r="F917" s="1">
        <v>45752</v>
      </c>
      <c r="G917">
        <f>(Table1[[#This Row],[Ship_Date]]-Table1[[#This Row],[Order_Date]])</f>
        <v>7</v>
      </c>
      <c r="H917" t="s">
        <v>5071</v>
      </c>
      <c r="I917" t="s">
        <v>8011</v>
      </c>
      <c r="J917" t="s">
        <v>52</v>
      </c>
      <c r="K917">
        <v>58</v>
      </c>
      <c r="L917" t="str">
        <f>IF(Table1[[#This Row],[Age]]&lt;=20,"Teen",IF(Table1[[#This Row],[Age]]&gt;=21 &amp; Table1[[#This Row],[Age]]&lt;=50,"Adult","Senior"))</f>
        <v>Senior</v>
      </c>
      <c r="M917" t="s">
        <v>53</v>
      </c>
      <c r="N917" t="s">
        <v>54</v>
      </c>
      <c r="O917" t="s">
        <v>55</v>
      </c>
      <c r="P917" t="s">
        <v>56</v>
      </c>
      <c r="Q917" t="s">
        <v>212</v>
      </c>
      <c r="R917">
        <v>5</v>
      </c>
      <c r="S917">
        <v>300</v>
      </c>
      <c r="T917">
        <v>25</v>
      </c>
      <c r="U917">
        <v>1125</v>
      </c>
      <c r="V917" t="str">
        <f>IF(Table1[[#This Row],[Sales]]&lt;=10000,"Low",IF(Table1[[#This Row],[Sales]]&gt;=10000 &amp; Table1[[#This Row],[Sales]]&lt;=25000,"Medium","High"))</f>
        <v>Low</v>
      </c>
      <c r="W917">
        <v>405.67</v>
      </c>
      <c r="X917">
        <f>Table1[[#This Row],[Profit]]/Table1[[#This Row],[Sales]]</f>
        <v>0.36059555555555556</v>
      </c>
      <c r="Y917" t="s">
        <v>30</v>
      </c>
      <c r="Z917" t="s">
        <v>31</v>
      </c>
      <c r="AA917">
        <v>5</v>
      </c>
      <c r="AB917" t="s">
        <v>42</v>
      </c>
    </row>
    <row r="918" spans="1:28" x14ac:dyDescent="0.35">
      <c r="A918" t="s">
        <v>8066</v>
      </c>
      <c r="B918" s="1">
        <v>46106</v>
      </c>
      <c r="C918" s="1" t="str">
        <f>TEXT(Table1[[#This Row],[Order_Date]],"yyyy")</f>
        <v>2026</v>
      </c>
      <c r="D918" s="3">
        <f>MONTH(Table1[[#This Row],[Order_Date]])</f>
        <v>3</v>
      </c>
      <c r="E918" t="str">
        <f>TEXT(Table1[[#This Row],[Order_Date]],"mmm")</f>
        <v>Mar</v>
      </c>
      <c r="F918" s="1">
        <v>46110</v>
      </c>
      <c r="G918">
        <f>(Table1[[#This Row],[Ship_Date]]-Table1[[#This Row],[Order_Date]])</f>
        <v>4</v>
      </c>
      <c r="H918" t="s">
        <v>8067</v>
      </c>
      <c r="I918" t="s">
        <v>8068</v>
      </c>
      <c r="J918" t="s">
        <v>24</v>
      </c>
      <c r="K918">
        <v>29</v>
      </c>
      <c r="L918" t="str">
        <f>IF(Table1[[#This Row],[Age]]&lt;=20,"Teen",IF(Table1[[#This Row],[Age]]&gt;=21 &amp; Table1[[#This Row],[Age]]&lt;=50,"Adult","Senior"))</f>
        <v>Senior</v>
      </c>
      <c r="M918" t="s">
        <v>101</v>
      </c>
      <c r="N918" t="s">
        <v>102</v>
      </c>
      <c r="O918" t="s">
        <v>27</v>
      </c>
      <c r="P918" t="s">
        <v>39</v>
      </c>
      <c r="Q918" t="s">
        <v>253</v>
      </c>
      <c r="R918">
        <v>4</v>
      </c>
      <c r="S918">
        <v>1200</v>
      </c>
      <c r="T918">
        <v>5</v>
      </c>
      <c r="U918">
        <v>4560</v>
      </c>
      <c r="V918" t="str">
        <f>IF(Table1[[#This Row],[Sales]]&lt;=10000,"Low",IF(Table1[[#This Row],[Sales]]&gt;=10000 &amp; Table1[[#This Row],[Sales]]&lt;=25000,"Medium","High"))</f>
        <v>Low</v>
      </c>
      <c r="W918">
        <v>583</v>
      </c>
      <c r="X918">
        <f>Table1[[#This Row],[Profit]]/Table1[[#This Row],[Sales]]</f>
        <v>0.12785087719298247</v>
      </c>
      <c r="Y918" t="s">
        <v>93</v>
      </c>
      <c r="Z918" t="s">
        <v>59</v>
      </c>
      <c r="AA918">
        <v>5</v>
      </c>
      <c r="AB918" t="s">
        <v>42</v>
      </c>
    </row>
    <row r="919" spans="1:28" x14ac:dyDescent="0.35">
      <c r="A919" t="s">
        <v>8137</v>
      </c>
      <c r="B919" s="1">
        <v>46096</v>
      </c>
      <c r="C919" s="1" t="str">
        <f>TEXT(Table1[[#This Row],[Order_Date]],"yyyy")</f>
        <v>2026</v>
      </c>
      <c r="D919" s="3">
        <f>MONTH(Table1[[#This Row],[Order_Date]])</f>
        <v>3</v>
      </c>
      <c r="E919" t="str">
        <f>TEXT(Table1[[#This Row],[Order_Date]],"mmm")</f>
        <v>Mar</v>
      </c>
      <c r="F919" s="1">
        <v>46098</v>
      </c>
      <c r="G919">
        <f>(Table1[[#This Row],[Ship_Date]]-Table1[[#This Row],[Order_Date]])</f>
        <v>2</v>
      </c>
      <c r="H919" t="s">
        <v>1505</v>
      </c>
      <c r="I919" t="s">
        <v>8138</v>
      </c>
      <c r="J919" t="s">
        <v>52</v>
      </c>
      <c r="K919">
        <v>24</v>
      </c>
      <c r="L919" t="str">
        <f>IF(Table1[[#This Row],[Age]]&lt;=20,"Teen",IF(Table1[[#This Row],[Age]]&gt;=21 &amp; Table1[[#This Row],[Age]]&lt;=50,"Adult","Senior"))</f>
        <v>Senior</v>
      </c>
      <c r="M919" t="s">
        <v>116</v>
      </c>
      <c r="N919" t="s">
        <v>117</v>
      </c>
      <c r="O919" t="s">
        <v>86</v>
      </c>
      <c r="P919" t="s">
        <v>74</v>
      </c>
      <c r="Q919" t="s">
        <v>132</v>
      </c>
      <c r="R919">
        <v>5</v>
      </c>
      <c r="S919">
        <v>55000</v>
      </c>
      <c r="T919">
        <v>5</v>
      </c>
      <c r="U919">
        <v>261250</v>
      </c>
      <c r="V919" t="str">
        <f>IF(Table1[[#This Row],[Sales]]&lt;=10000,"Low",IF(Table1[[#This Row],[Sales]]&gt;=10000 &amp; Table1[[#This Row],[Sales]]&lt;=25000,"Medium","High"))</f>
        <v>High</v>
      </c>
      <c r="W919">
        <v>39099.300000000003</v>
      </c>
      <c r="X919">
        <f>Table1[[#This Row],[Profit]]/Table1[[#This Row],[Sales]]</f>
        <v>0.14966239234449763</v>
      </c>
      <c r="Y919" t="s">
        <v>58</v>
      </c>
      <c r="Z919" t="s">
        <v>31</v>
      </c>
      <c r="AA919">
        <v>5</v>
      </c>
      <c r="AB919" t="s">
        <v>42</v>
      </c>
    </row>
    <row r="920" spans="1:28" x14ac:dyDescent="0.35">
      <c r="A920" t="s">
        <v>8166</v>
      </c>
      <c r="B920" s="1">
        <v>45718</v>
      </c>
      <c r="C920" s="1" t="str">
        <f>TEXT(Table1[[#This Row],[Order_Date]],"yyyy")</f>
        <v>2025</v>
      </c>
      <c r="D920" s="3">
        <f>MONTH(Table1[[#This Row],[Order_Date]])</f>
        <v>3</v>
      </c>
      <c r="E920" t="str">
        <f>TEXT(Table1[[#This Row],[Order_Date]],"mmm")</f>
        <v>Mar</v>
      </c>
      <c r="F920" s="1">
        <v>45723</v>
      </c>
      <c r="G920">
        <f>(Table1[[#This Row],[Ship_Date]]-Table1[[#This Row],[Order_Date]])</f>
        <v>5</v>
      </c>
      <c r="H920" t="s">
        <v>8167</v>
      </c>
      <c r="I920" t="s">
        <v>8168</v>
      </c>
      <c r="J920" t="s">
        <v>52</v>
      </c>
      <c r="K920">
        <v>64</v>
      </c>
      <c r="L920" t="str">
        <f>IF(Table1[[#This Row],[Age]]&lt;=20,"Teen",IF(Table1[[#This Row],[Age]]&gt;=21 &amp; Table1[[#This Row],[Age]]&lt;=50,"Adult","Senior"))</f>
        <v>Senior</v>
      </c>
      <c r="M920" t="s">
        <v>79</v>
      </c>
      <c r="N920" t="s">
        <v>80</v>
      </c>
      <c r="O920" t="s">
        <v>38</v>
      </c>
      <c r="P920" t="s">
        <v>39</v>
      </c>
      <c r="Q920" t="s">
        <v>253</v>
      </c>
      <c r="R920">
        <v>1</v>
      </c>
      <c r="S920">
        <v>1200</v>
      </c>
      <c r="T920">
        <v>25</v>
      </c>
      <c r="U920">
        <v>900</v>
      </c>
      <c r="V920" t="str">
        <f>IF(Table1[[#This Row],[Sales]]&lt;=10000,"Low",IF(Table1[[#This Row],[Sales]]&gt;=10000 &amp; Table1[[#This Row],[Sales]]&lt;=25000,"Medium","High"))</f>
        <v>Low</v>
      </c>
      <c r="W920">
        <v>301.3</v>
      </c>
      <c r="X920">
        <f>Table1[[#This Row],[Profit]]/Table1[[#This Row],[Sales]]</f>
        <v>0.33477777777777779</v>
      </c>
      <c r="Y920" t="s">
        <v>93</v>
      </c>
      <c r="Z920" t="s">
        <v>31</v>
      </c>
      <c r="AA920">
        <v>3</v>
      </c>
      <c r="AB920" t="s">
        <v>42</v>
      </c>
    </row>
    <row r="921" spans="1:28" x14ac:dyDescent="0.35">
      <c r="A921" t="s">
        <v>8223</v>
      </c>
      <c r="B921" s="1">
        <v>46086</v>
      </c>
      <c r="C921" s="1" t="str">
        <f>TEXT(Table1[[#This Row],[Order_Date]],"yyyy")</f>
        <v>2026</v>
      </c>
      <c r="D921" s="3">
        <f>MONTH(Table1[[#This Row],[Order_Date]])</f>
        <v>3</v>
      </c>
      <c r="E921" t="str">
        <f>TEXT(Table1[[#This Row],[Order_Date]],"mmm")</f>
        <v>Mar</v>
      </c>
      <c r="F921" s="1">
        <v>46087</v>
      </c>
      <c r="G921">
        <f>(Table1[[#This Row],[Ship_Date]]-Table1[[#This Row],[Order_Date]])</f>
        <v>1</v>
      </c>
      <c r="H921" t="s">
        <v>8224</v>
      </c>
      <c r="I921" t="s">
        <v>8225</v>
      </c>
      <c r="J921" t="s">
        <v>52</v>
      </c>
      <c r="K921">
        <v>37</v>
      </c>
      <c r="L921" t="str">
        <f>IF(Table1[[#This Row],[Age]]&lt;=20,"Teen",IF(Table1[[#This Row],[Age]]&gt;=21 &amp; Table1[[#This Row],[Age]]&lt;=50,"Adult","Senior"))</f>
        <v>Senior</v>
      </c>
      <c r="M921" t="s">
        <v>101</v>
      </c>
      <c r="N921" t="s">
        <v>102</v>
      </c>
      <c r="O921" t="s">
        <v>27</v>
      </c>
      <c r="P921" t="s">
        <v>74</v>
      </c>
      <c r="Q921" t="s">
        <v>196</v>
      </c>
      <c r="R921">
        <v>7</v>
      </c>
      <c r="S921">
        <v>25000</v>
      </c>
      <c r="T921">
        <v>5</v>
      </c>
      <c r="U921">
        <v>166250</v>
      </c>
      <c r="V921" t="str">
        <f>IF(Table1[[#This Row],[Sales]]&lt;=10000,"Low",IF(Table1[[#This Row],[Sales]]&gt;=10000 &amp; Table1[[#This Row],[Sales]]&lt;=25000,"Medium","High"))</f>
        <v>High</v>
      </c>
      <c r="W921">
        <v>51426.78</v>
      </c>
      <c r="X921">
        <f>Table1[[#This Row],[Profit]]/Table1[[#This Row],[Sales]]</f>
        <v>0.309334015037594</v>
      </c>
      <c r="Y921" t="s">
        <v>93</v>
      </c>
      <c r="Z921" t="s">
        <v>59</v>
      </c>
      <c r="AA921">
        <v>3</v>
      </c>
      <c r="AB921" t="s">
        <v>42</v>
      </c>
    </row>
    <row r="922" spans="1:28" x14ac:dyDescent="0.35">
      <c r="A922" t="s">
        <v>8285</v>
      </c>
      <c r="B922" s="1">
        <v>45742</v>
      </c>
      <c r="C922" s="1" t="str">
        <f>TEXT(Table1[[#This Row],[Order_Date]],"yyyy")</f>
        <v>2025</v>
      </c>
      <c r="D922" s="3">
        <f>MONTH(Table1[[#This Row],[Order_Date]])</f>
        <v>3</v>
      </c>
      <c r="E922" t="str">
        <f>TEXT(Table1[[#This Row],[Order_Date]],"mmm")</f>
        <v>Mar</v>
      </c>
      <c r="F922" s="1">
        <v>45743</v>
      </c>
      <c r="G922">
        <f>(Table1[[#This Row],[Ship_Date]]-Table1[[#This Row],[Order_Date]])</f>
        <v>1</v>
      </c>
      <c r="H922" t="s">
        <v>8286</v>
      </c>
      <c r="I922" t="s">
        <v>8287</v>
      </c>
      <c r="J922" t="s">
        <v>24</v>
      </c>
      <c r="K922">
        <v>19</v>
      </c>
      <c r="L922" t="str">
        <f>IF(Table1[[#This Row],[Age]]&lt;=20,"Teen",IF(Table1[[#This Row],[Age]]&gt;=21 &amp; Table1[[#This Row],[Age]]&lt;=50,"Adult","Senior"))</f>
        <v>Teen</v>
      </c>
      <c r="M922" t="s">
        <v>53</v>
      </c>
      <c r="N922" t="s">
        <v>54</v>
      </c>
      <c r="O922" t="s">
        <v>55</v>
      </c>
      <c r="P922" t="s">
        <v>47</v>
      </c>
      <c r="Q922" t="s">
        <v>175</v>
      </c>
      <c r="R922">
        <v>7</v>
      </c>
      <c r="S922">
        <v>1200</v>
      </c>
      <c r="T922">
        <v>15</v>
      </c>
      <c r="U922">
        <v>7140</v>
      </c>
      <c r="V922" t="str">
        <f>IF(Table1[[#This Row],[Sales]]&lt;=10000,"Low",IF(Table1[[#This Row],[Sales]]&gt;=10000 &amp; Table1[[#This Row],[Sales]]&lt;=25000,"Medium","High"))</f>
        <v>Low</v>
      </c>
      <c r="W922">
        <v>2004.8</v>
      </c>
      <c r="X922">
        <f>Table1[[#This Row],[Profit]]/Table1[[#This Row],[Sales]]</f>
        <v>0.28078431372549018</v>
      </c>
      <c r="Y922" t="s">
        <v>30</v>
      </c>
      <c r="Z922" t="s">
        <v>31</v>
      </c>
      <c r="AA922">
        <v>5</v>
      </c>
      <c r="AB922" t="s">
        <v>42</v>
      </c>
    </row>
    <row r="923" spans="1:28" x14ac:dyDescent="0.35">
      <c r="A923" t="s">
        <v>8296</v>
      </c>
      <c r="B923" s="1">
        <v>45741</v>
      </c>
      <c r="C923" s="1" t="str">
        <f>TEXT(Table1[[#This Row],[Order_Date]],"yyyy")</f>
        <v>2025</v>
      </c>
      <c r="D923" s="3">
        <f>MONTH(Table1[[#This Row],[Order_Date]])</f>
        <v>3</v>
      </c>
      <c r="E923" t="str">
        <f>TEXT(Table1[[#This Row],[Order_Date]],"mmm")</f>
        <v>Mar</v>
      </c>
      <c r="F923" s="1">
        <v>45748</v>
      </c>
      <c r="G923">
        <f>(Table1[[#This Row],[Ship_Date]]-Table1[[#This Row],[Order_Date]])</f>
        <v>7</v>
      </c>
      <c r="H923" t="s">
        <v>8297</v>
      </c>
      <c r="I923" t="s">
        <v>8298</v>
      </c>
      <c r="J923" t="s">
        <v>24</v>
      </c>
      <c r="K923">
        <v>34</v>
      </c>
      <c r="L923" t="str">
        <f>IF(Table1[[#This Row],[Age]]&lt;=20,"Teen",IF(Table1[[#This Row],[Age]]&gt;=21 &amp; Table1[[#This Row],[Age]]&lt;=50,"Adult","Senior"))</f>
        <v>Senior</v>
      </c>
      <c r="M923" t="s">
        <v>73</v>
      </c>
      <c r="N923" t="s">
        <v>26</v>
      </c>
      <c r="O923" t="s">
        <v>27</v>
      </c>
      <c r="P923" t="s">
        <v>39</v>
      </c>
      <c r="Q923" t="s">
        <v>40</v>
      </c>
      <c r="R923">
        <v>8</v>
      </c>
      <c r="S923">
        <v>2500</v>
      </c>
      <c r="T923">
        <v>15</v>
      </c>
      <c r="U923">
        <v>17000</v>
      </c>
      <c r="V923" t="str">
        <f>IF(Table1[[#This Row],[Sales]]&lt;=10000,"Low",IF(Table1[[#This Row],[Sales]]&gt;=10000 &amp; Table1[[#This Row],[Sales]]&lt;=25000,"Medium","High"))</f>
        <v>High</v>
      </c>
      <c r="W923">
        <v>3935.25</v>
      </c>
      <c r="X923">
        <f>Table1[[#This Row],[Profit]]/Table1[[#This Row],[Sales]]</f>
        <v>0.23148529411764707</v>
      </c>
      <c r="Y923" t="s">
        <v>58</v>
      </c>
      <c r="Z923" t="s">
        <v>31</v>
      </c>
      <c r="AA923">
        <v>5</v>
      </c>
      <c r="AB923" t="s">
        <v>42</v>
      </c>
    </row>
    <row r="924" spans="1:28" x14ac:dyDescent="0.35">
      <c r="A924" t="s">
        <v>8375</v>
      </c>
      <c r="B924" s="1">
        <v>46111</v>
      </c>
      <c r="C924" s="1" t="str">
        <f>TEXT(Table1[[#This Row],[Order_Date]],"yyyy")</f>
        <v>2026</v>
      </c>
      <c r="D924" s="3">
        <f>MONTH(Table1[[#This Row],[Order_Date]])</f>
        <v>3</v>
      </c>
      <c r="E924" t="str">
        <f>TEXT(Table1[[#This Row],[Order_Date]],"mmm")</f>
        <v>Mar</v>
      </c>
      <c r="F924" s="1">
        <v>46115</v>
      </c>
      <c r="G924">
        <f>(Table1[[#This Row],[Ship_Date]]-Table1[[#This Row],[Order_Date]])</f>
        <v>4</v>
      </c>
      <c r="H924" t="s">
        <v>8376</v>
      </c>
      <c r="I924" t="s">
        <v>8377</v>
      </c>
      <c r="J924" t="s">
        <v>52</v>
      </c>
      <c r="K924">
        <v>31</v>
      </c>
      <c r="L924" t="str">
        <f>IF(Table1[[#This Row],[Age]]&lt;=20,"Teen",IF(Table1[[#This Row],[Age]]&gt;=21 &amp; Table1[[#This Row],[Age]]&lt;=50,"Adult","Senior"))</f>
        <v>Senior</v>
      </c>
      <c r="M924" t="s">
        <v>79</v>
      </c>
      <c r="N924" t="s">
        <v>80</v>
      </c>
      <c r="O924" t="s">
        <v>38</v>
      </c>
      <c r="P924" t="s">
        <v>74</v>
      </c>
      <c r="Q924" t="s">
        <v>75</v>
      </c>
      <c r="R924">
        <v>6</v>
      </c>
      <c r="S924">
        <v>2000</v>
      </c>
      <c r="T924">
        <v>15</v>
      </c>
      <c r="U924">
        <v>10200</v>
      </c>
      <c r="V924" t="str">
        <f>IF(Table1[[#This Row],[Sales]]&lt;=10000,"Low",IF(Table1[[#This Row],[Sales]]&gt;=10000 &amp; Table1[[#This Row],[Sales]]&lt;=25000,"Medium","High"))</f>
        <v>High</v>
      </c>
      <c r="W924">
        <v>3702.4</v>
      </c>
      <c r="X924">
        <f>Table1[[#This Row],[Profit]]/Table1[[#This Row],[Sales]]</f>
        <v>0.36298039215686273</v>
      </c>
      <c r="Y924" t="s">
        <v>93</v>
      </c>
      <c r="Z924" t="s">
        <v>41</v>
      </c>
      <c r="AA924">
        <v>1</v>
      </c>
      <c r="AB924" t="s">
        <v>42</v>
      </c>
    </row>
    <row r="925" spans="1:28" x14ac:dyDescent="0.35">
      <c r="A925" t="s">
        <v>8427</v>
      </c>
      <c r="B925" s="1">
        <v>45724</v>
      </c>
      <c r="C925" s="1" t="str">
        <f>TEXT(Table1[[#This Row],[Order_Date]],"yyyy")</f>
        <v>2025</v>
      </c>
      <c r="D925" s="3">
        <f>MONTH(Table1[[#This Row],[Order_Date]])</f>
        <v>3</v>
      </c>
      <c r="E925" t="str">
        <f>TEXT(Table1[[#This Row],[Order_Date]],"mmm")</f>
        <v>Mar</v>
      </c>
      <c r="F925" s="1">
        <v>45728</v>
      </c>
      <c r="G925">
        <f>(Table1[[#This Row],[Ship_Date]]-Table1[[#This Row],[Order_Date]])</f>
        <v>4</v>
      </c>
      <c r="H925" t="s">
        <v>8428</v>
      </c>
      <c r="I925" t="s">
        <v>8429</v>
      </c>
      <c r="J925" t="s">
        <v>52</v>
      </c>
      <c r="K925">
        <v>55</v>
      </c>
      <c r="L925" t="str">
        <f>IF(Table1[[#This Row],[Age]]&lt;=20,"Teen",IF(Table1[[#This Row],[Age]]&gt;=21 &amp; Table1[[#This Row],[Age]]&lt;=50,"Adult","Senior"))</f>
        <v>Senior</v>
      </c>
      <c r="M925" t="s">
        <v>107</v>
      </c>
      <c r="N925" t="s">
        <v>108</v>
      </c>
      <c r="O925" t="s">
        <v>86</v>
      </c>
      <c r="P925" t="s">
        <v>47</v>
      </c>
      <c r="Q925" t="s">
        <v>164</v>
      </c>
      <c r="R925">
        <v>3</v>
      </c>
      <c r="S925">
        <v>1800</v>
      </c>
      <c r="T925">
        <v>25</v>
      </c>
      <c r="U925">
        <v>4050</v>
      </c>
      <c r="V925" t="str">
        <f>IF(Table1[[#This Row],[Sales]]&lt;=10000,"Low",IF(Table1[[#This Row],[Sales]]&gt;=10000 &amp; Table1[[#This Row],[Sales]]&lt;=25000,"Medium","High"))</f>
        <v>Low</v>
      </c>
      <c r="W925">
        <v>1390.26</v>
      </c>
      <c r="X925">
        <f>Table1[[#This Row],[Profit]]/Table1[[#This Row],[Sales]]</f>
        <v>0.34327407407407406</v>
      </c>
      <c r="Y925" t="s">
        <v>30</v>
      </c>
      <c r="Z925" t="s">
        <v>31</v>
      </c>
      <c r="AA925">
        <v>3</v>
      </c>
      <c r="AB925" t="s">
        <v>42</v>
      </c>
    </row>
    <row r="926" spans="1:28" x14ac:dyDescent="0.35">
      <c r="A926" t="s">
        <v>8433</v>
      </c>
      <c r="B926" s="1">
        <v>46089</v>
      </c>
      <c r="C926" s="1" t="str">
        <f>TEXT(Table1[[#This Row],[Order_Date]],"yyyy")</f>
        <v>2026</v>
      </c>
      <c r="D926" s="3">
        <f>MONTH(Table1[[#This Row],[Order_Date]])</f>
        <v>3</v>
      </c>
      <c r="E926" t="str">
        <f>TEXT(Table1[[#This Row],[Order_Date]],"mmm")</f>
        <v>Mar</v>
      </c>
      <c r="F926" s="1">
        <v>46096</v>
      </c>
      <c r="G926">
        <f>(Table1[[#This Row],[Ship_Date]]-Table1[[#This Row],[Order_Date]])</f>
        <v>7</v>
      </c>
      <c r="H926" t="s">
        <v>8434</v>
      </c>
      <c r="I926" t="s">
        <v>8435</v>
      </c>
      <c r="J926" t="s">
        <v>52</v>
      </c>
      <c r="K926">
        <v>39</v>
      </c>
      <c r="L926" t="str">
        <f>IF(Table1[[#This Row],[Age]]&lt;=20,"Teen",IF(Table1[[#This Row],[Age]]&gt;=21 &amp; Table1[[#This Row],[Age]]&lt;=50,"Adult","Senior"))</f>
        <v>Senior</v>
      </c>
      <c r="M926" t="s">
        <v>63</v>
      </c>
      <c r="N926" t="s">
        <v>64</v>
      </c>
      <c r="O926" t="s">
        <v>55</v>
      </c>
      <c r="P926" t="s">
        <v>28</v>
      </c>
      <c r="Q926" t="s">
        <v>29</v>
      </c>
      <c r="R926">
        <v>6</v>
      </c>
      <c r="S926">
        <v>15000</v>
      </c>
      <c r="T926">
        <v>15</v>
      </c>
      <c r="U926">
        <v>76500</v>
      </c>
      <c r="V926" t="str">
        <f>IF(Table1[[#This Row],[Sales]]&lt;=10000,"Low",IF(Table1[[#This Row],[Sales]]&gt;=10000 &amp; Table1[[#This Row],[Sales]]&lt;=25000,"Medium","High"))</f>
        <v>High</v>
      </c>
      <c r="W926">
        <v>14818.3</v>
      </c>
      <c r="X926">
        <f>Table1[[#This Row],[Profit]]/Table1[[#This Row],[Sales]]</f>
        <v>0.1937032679738562</v>
      </c>
      <c r="Y926" t="s">
        <v>58</v>
      </c>
      <c r="Z926" t="s">
        <v>41</v>
      </c>
      <c r="AA926">
        <v>5</v>
      </c>
      <c r="AB926" t="s">
        <v>42</v>
      </c>
    </row>
    <row r="927" spans="1:28" x14ac:dyDescent="0.35">
      <c r="A927" t="s">
        <v>8462</v>
      </c>
      <c r="B927" s="1">
        <v>46096</v>
      </c>
      <c r="C927" s="1" t="str">
        <f>TEXT(Table1[[#This Row],[Order_Date]],"yyyy")</f>
        <v>2026</v>
      </c>
      <c r="D927" s="3">
        <f>MONTH(Table1[[#This Row],[Order_Date]])</f>
        <v>3</v>
      </c>
      <c r="E927" t="str">
        <f>TEXT(Table1[[#This Row],[Order_Date]],"mmm")</f>
        <v>Mar</v>
      </c>
      <c r="F927" s="1">
        <v>46102</v>
      </c>
      <c r="G927">
        <f>(Table1[[#This Row],[Ship_Date]]-Table1[[#This Row],[Order_Date]])</f>
        <v>6</v>
      </c>
      <c r="H927" t="s">
        <v>8463</v>
      </c>
      <c r="I927" t="s">
        <v>8464</v>
      </c>
      <c r="J927" t="s">
        <v>52</v>
      </c>
      <c r="K927">
        <v>46</v>
      </c>
      <c r="L927" t="str">
        <f>IF(Table1[[#This Row],[Age]]&lt;=20,"Teen",IF(Table1[[#This Row],[Age]]&gt;=21 &amp; Table1[[#This Row],[Age]]&lt;=50,"Adult","Senior"))</f>
        <v>Senior</v>
      </c>
      <c r="M927" t="s">
        <v>63</v>
      </c>
      <c r="N927" t="s">
        <v>64</v>
      </c>
      <c r="O927" t="s">
        <v>55</v>
      </c>
      <c r="P927" t="s">
        <v>56</v>
      </c>
      <c r="Q927" t="s">
        <v>212</v>
      </c>
      <c r="R927">
        <v>8</v>
      </c>
      <c r="S927">
        <v>300</v>
      </c>
      <c r="T927">
        <v>15</v>
      </c>
      <c r="U927">
        <v>2040</v>
      </c>
      <c r="V927" t="str">
        <f>IF(Table1[[#This Row],[Sales]]&lt;=10000,"Low",IF(Table1[[#This Row],[Sales]]&gt;=10000 &amp; Table1[[#This Row],[Sales]]&lt;=25000,"Medium","High"))</f>
        <v>Low</v>
      </c>
      <c r="W927">
        <v>252.4</v>
      </c>
      <c r="X927">
        <f>Table1[[#This Row],[Profit]]/Table1[[#This Row],[Sales]]</f>
        <v>0.12372549019607844</v>
      </c>
      <c r="Y927" t="s">
        <v>30</v>
      </c>
      <c r="Z927" t="s">
        <v>59</v>
      </c>
      <c r="AA927">
        <v>4</v>
      </c>
      <c r="AB927" t="s">
        <v>42</v>
      </c>
    </row>
    <row r="928" spans="1:28" x14ac:dyDescent="0.35">
      <c r="A928" t="s">
        <v>8474</v>
      </c>
      <c r="B928" s="1">
        <v>45736</v>
      </c>
      <c r="C928" s="1" t="str">
        <f>TEXT(Table1[[#This Row],[Order_Date]],"yyyy")</f>
        <v>2025</v>
      </c>
      <c r="D928" s="3">
        <f>MONTH(Table1[[#This Row],[Order_Date]])</f>
        <v>3</v>
      </c>
      <c r="E928" t="str">
        <f>TEXT(Table1[[#This Row],[Order_Date]],"mmm")</f>
        <v>Mar</v>
      </c>
      <c r="F928" s="1">
        <v>45739</v>
      </c>
      <c r="G928">
        <f>(Table1[[#This Row],[Ship_Date]]-Table1[[#This Row],[Order_Date]])</f>
        <v>3</v>
      </c>
      <c r="H928" t="s">
        <v>7712</v>
      </c>
      <c r="I928" t="s">
        <v>8475</v>
      </c>
      <c r="J928" t="s">
        <v>52</v>
      </c>
      <c r="K928">
        <v>56</v>
      </c>
      <c r="L928" t="str">
        <f>IF(Table1[[#This Row],[Age]]&lt;=20,"Teen",IF(Table1[[#This Row],[Age]]&gt;=21 &amp; Table1[[#This Row],[Age]]&lt;=50,"Adult","Senior"))</f>
        <v>Senior</v>
      </c>
      <c r="M928" t="s">
        <v>84</v>
      </c>
      <c r="N928" t="s">
        <v>85</v>
      </c>
      <c r="O928" t="s">
        <v>86</v>
      </c>
      <c r="P928" t="s">
        <v>39</v>
      </c>
      <c r="Q928" t="s">
        <v>118</v>
      </c>
      <c r="R928">
        <v>8</v>
      </c>
      <c r="S928">
        <v>4000</v>
      </c>
      <c r="T928">
        <v>25</v>
      </c>
      <c r="U928">
        <v>24000</v>
      </c>
      <c r="V928" t="str">
        <f>IF(Table1[[#This Row],[Sales]]&lt;=10000,"Low",IF(Table1[[#This Row],[Sales]]&gt;=10000 &amp; Table1[[#This Row],[Sales]]&lt;=25000,"Medium","High"))</f>
        <v>High</v>
      </c>
      <c r="W928">
        <v>8849.86</v>
      </c>
      <c r="X928">
        <f>Table1[[#This Row],[Profit]]/Table1[[#This Row],[Sales]]</f>
        <v>0.36874416666666671</v>
      </c>
      <c r="Y928" t="s">
        <v>58</v>
      </c>
      <c r="Z928" t="s">
        <v>59</v>
      </c>
      <c r="AA928">
        <v>5</v>
      </c>
      <c r="AB928" t="s">
        <v>42</v>
      </c>
    </row>
    <row r="929" spans="1:28" x14ac:dyDescent="0.35">
      <c r="A929" t="s">
        <v>8550</v>
      </c>
      <c r="B929" s="1">
        <v>46096</v>
      </c>
      <c r="C929" s="1" t="str">
        <f>TEXT(Table1[[#This Row],[Order_Date]],"yyyy")</f>
        <v>2026</v>
      </c>
      <c r="D929" s="3">
        <f>MONTH(Table1[[#This Row],[Order_Date]])</f>
        <v>3</v>
      </c>
      <c r="E929" t="str">
        <f>TEXT(Table1[[#This Row],[Order_Date]],"mmm")</f>
        <v>Mar</v>
      </c>
      <c r="F929" s="1">
        <v>46097</v>
      </c>
      <c r="G929">
        <f>(Table1[[#This Row],[Ship_Date]]-Table1[[#This Row],[Order_Date]])</f>
        <v>1</v>
      </c>
      <c r="H929" t="s">
        <v>540</v>
      </c>
      <c r="I929" t="s">
        <v>8551</v>
      </c>
      <c r="J929" t="s">
        <v>52</v>
      </c>
      <c r="K929">
        <v>52</v>
      </c>
      <c r="L929" t="str">
        <f>IF(Table1[[#This Row],[Age]]&lt;=20,"Teen",IF(Table1[[#This Row],[Age]]&gt;=21 &amp; Table1[[#This Row],[Age]]&lt;=50,"Adult","Senior"))</f>
        <v>Senior</v>
      </c>
      <c r="M929" t="s">
        <v>101</v>
      </c>
      <c r="N929" t="s">
        <v>102</v>
      </c>
      <c r="O929" t="s">
        <v>27</v>
      </c>
      <c r="P929" t="s">
        <v>56</v>
      </c>
      <c r="Q929" t="s">
        <v>168</v>
      </c>
      <c r="R929">
        <v>1</v>
      </c>
      <c r="S929">
        <v>1200</v>
      </c>
      <c r="T929">
        <v>20</v>
      </c>
      <c r="U929">
        <v>960</v>
      </c>
      <c r="V929" t="str">
        <f>IF(Table1[[#This Row],[Sales]]&lt;=10000,"Low",IF(Table1[[#This Row],[Sales]]&gt;=10000 &amp; Table1[[#This Row],[Sales]]&lt;=25000,"Medium","High"))</f>
        <v>Low</v>
      </c>
      <c r="W929">
        <v>124.22</v>
      </c>
      <c r="X929">
        <f>Table1[[#This Row],[Profit]]/Table1[[#This Row],[Sales]]</f>
        <v>0.12939583333333332</v>
      </c>
      <c r="Y929" t="s">
        <v>30</v>
      </c>
      <c r="Z929" t="s">
        <v>31</v>
      </c>
      <c r="AA929">
        <v>2</v>
      </c>
      <c r="AB929" t="s">
        <v>42</v>
      </c>
    </row>
    <row r="930" spans="1:28" x14ac:dyDescent="0.35">
      <c r="A930" t="s">
        <v>8558</v>
      </c>
      <c r="B930" s="1">
        <v>46112</v>
      </c>
      <c r="C930" s="1" t="str">
        <f>TEXT(Table1[[#This Row],[Order_Date]],"yyyy")</f>
        <v>2026</v>
      </c>
      <c r="D930" s="3">
        <f>MONTH(Table1[[#This Row],[Order_Date]])</f>
        <v>3</v>
      </c>
      <c r="E930" t="str">
        <f>TEXT(Table1[[#This Row],[Order_Date]],"mmm")</f>
        <v>Mar</v>
      </c>
      <c r="F930" s="1">
        <v>46113</v>
      </c>
      <c r="G930">
        <f>(Table1[[#This Row],[Ship_Date]]-Table1[[#This Row],[Order_Date]])</f>
        <v>1</v>
      </c>
      <c r="H930" t="s">
        <v>8559</v>
      </c>
      <c r="I930" t="s">
        <v>8560</v>
      </c>
      <c r="J930" t="s">
        <v>52</v>
      </c>
      <c r="K930">
        <v>35</v>
      </c>
      <c r="L930" t="str">
        <f>IF(Table1[[#This Row],[Age]]&lt;=20,"Teen",IF(Table1[[#This Row],[Age]]&gt;=21 &amp; Table1[[#This Row],[Age]]&lt;=50,"Adult","Senior"))</f>
        <v>Senior</v>
      </c>
      <c r="M930" t="s">
        <v>46</v>
      </c>
      <c r="N930" t="s">
        <v>46</v>
      </c>
      <c r="O930" t="s">
        <v>38</v>
      </c>
      <c r="P930" t="s">
        <v>28</v>
      </c>
      <c r="Q930" t="s">
        <v>29</v>
      </c>
      <c r="R930">
        <v>3</v>
      </c>
      <c r="S930">
        <v>15000</v>
      </c>
      <c r="T930">
        <v>25</v>
      </c>
      <c r="U930">
        <v>33750</v>
      </c>
      <c r="V930" t="str">
        <f>IF(Table1[[#This Row],[Sales]]&lt;=10000,"Low",IF(Table1[[#This Row],[Sales]]&gt;=10000 &amp; Table1[[#This Row],[Sales]]&lt;=25000,"Medium","High"))</f>
        <v>High</v>
      </c>
      <c r="W930">
        <v>11796.82</v>
      </c>
      <c r="X930">
        <f>Table1[[#This Row],[Profit]]/Table1[[#This Row],[Sales]]</f>
        <v>0.34953540740740741</v>
      </c>
      <c r="Y930" t="s">
        <v>58</v>
      </c>
      <c r="Z930" t="s">
        <v>59</v>
      </c>
      <c r="AA930">
        <v>4</v>
      </c>
      <c r="AB930" t="s">
        <v>42</v>
      </c>
    </row>
    <row r="931" spans="1:28" x14ac:dyDescent="0.35">
      <c r="A931" t="s">
        <v>8563</v>
      </c>
      <c r="B931" s="1">
        <v>46082</v>
      </c>
      <c r="C931" s="1" t="str">
        <f>TEXT(Table1[[#This Row],[Order_Date]],"yyyy")</f>
        <v>2026</v>
      </c>
      <c r="D931" s="3">
        <f>MONTH(Table1[[#This Row],[Order_Date]])</f>
        <v>3</v>
      </c>
      <c r="E931" t="str">
        <f>TEXT(Table1[[#This Row],[Order_Date]],"mmm")</f>
        <v>Mar</v>
      </c>
      <c r="F931" s="1">
        <v>46089</v>
      </c>
      <c r="G931">
        <f>(Table1[[#This Row],[Ship_Date]]-Table1[[#This Row],[Order_Date]])</f>
        <v>7</v>
      </c>
      <c r="H931" t="s">
        <v>4477</v>
      </c>
      <c r="I931" t="s">
        <v>8564</v>
      </c>
      <c r="J931" t="s">
        <v>52</v>
      </c>
      <c r="K931">
        <v>24</v>
      </c>
      <c r="L931" t="str">
        <f>IF(Table1[[#This Row],[Age]]&lt;=20,"Teen",IF(Table1[[#This Row],[Age]]&gt;=21 &amp; Table1[[#This Row],[Age]]&lt;=50,"Adult","Senior"))</f>
        <v>Senior</v>
      </c>
      <c r="M931" t="s">
        <v>53</v>
      </c>
      <c r="N931" t="s">
        <v>54</v>
      </c>
      <c r="O931" t="s">
        <v>55</v>
      </c>
      <c r="P931" t="s">
        <v>56</v>
      </c>
      <c r="Q931" t="s">
        <v>212</v>
      </c>
      <c r="R931">
        <v>7</v>
      </c>
      <c r="S931">
        <v>300</v>
      </c>
      <c r="T931">
        <v>10</v>
      </c>
      <c r="U931">
        <v>1890</v>
      </c>
      <c r="V931" t="str">
        <f>IF(Table1[[#This Row],[Sales]]&lt;=10000,"Low",IF(Table1[[#This Row],[Sales]]&gt;=10000 &amp; Table1[[#This Row],[Sales]]&lt;=25000,"Medium","High"))</f>
        <v>Low</v>
      </c>
      <c r="W931">
        <v>385.05</v>
      </c>
      <c r="X931">
        <f>Table1[[#This Row],[Profit]]/Table1[[#This Row],[Sales]]</f>
        <v>0.20373015873015873</v>
      </c>
      <c r="Y931" t="s">
        <v>58</v>
      </c>
      <c r="Z931" t="s">
        <v>59</v>
      </c>
      <c r="AA931">
        <v>5</v>
      </c>
      <c r="AB931" t="s">
        <v>42</v>
      </c>
    </row>
    <row r="932" spans="1:28" x14ac:dyDescent="0.35">
      <c r="A932" t="s">
        <v>8591</v>
      </c>
      <c r="B932" s="1">
        <v>46112</v>
      </c>
      <c r="C932" s="1" t="str">
        <f>TEXT(Table1[[#This Row],[Order_Date]],"yyyy")</f>
        <v>2026</v>
      </c>
      <c r="D932" s="3">
        <f>MONTH(Table1[[#This Row],[Order_Date]])</f>
        <v>3</v>
      </c>
      <c r="E932" t="str">
        <f>TEXT(Table1[[#This Row],[Order_Date]],"mmm")</f>
        <v>Mar</v>
      </c>
      <c r="F932" s="1">
        <v>46114</v>
      </c>
      <c r="G932">
        <f>(Table1[[#This Row],[Ship_Date]]-Table1[[#This Row],[Order_Date]])</f>
        <v>2</v>
      </c>
      <c r="H932" t="s">
        <v>8592</v>
      </c>
      <c r="I932" t="s">
        <v>8593</v>
      </c>
      <c r="J932" t="s">
        <v>52</v>
      </c>
      <c r="K932">
        <v>46</v>
      </c>
      <c r="L932" t="str">
        <f>IF(Table1[[#This Row],[Age]]&lt;=20,"Teen",IF(Table1[[#This Row],[Age]]&gt;=21 &amp; Table1[[#This Row],[Age]]&lt;=50,"Adult","Senior"))</f>
        <v>Senior</v>
      </c>
      <c r="M932" t="s">
        <v>53</v>
      </c>
      <c r="N932" t="s">
        <v>54</v>
      </c>
      <c r="O932" t="s">
        <v>55</v>
      </c>
      <c r="P932" t="s">
        <v>28</v>
      </c>
      <c r="Q932" t="s">
        <v>311</v>
      </c>
      <c r="R932">
        <v>4</v>
      </c>
      <c r="S932">
        <v>5000</v>
      </c>
      <c r="T932">
        <v>25</v>
      </c>
      <c r="U932">
        <v>15000</v>
      </c>
      <c r="V932" t="str">
        <f>IF(Table1[[#This Row],[Sales]]&lt;=10000,"Low",IF(Table1[[#This Row],[Sales]]&gt;=10000 &amp; Table1[[#This Row],[Sales]]&lt;=25000,"Medium","High"))</f>
        <v>High</v>
      </c>
      <c r="W932">
        <v>1786.23</v>
      </c>
      <c r="X932">
        <f>Table1[[#This Row],[Profit]]/Table1[[#This Row],[Sales]]</f>
        <v>0.11908200000000001</v>
      </c>
      <c r="Y932" t="s">
        <v>58</v>
      </c>
      <c r="Z932" t="s">
        <v>41</v>
      </c>
      <c r="AA932">
        <v>4</v>
      </c>
      <c r="AB932" t="s">
        <v>42</v>
      </c>
    </row>
    <row r="933" spans="1:28" x14ac:dyDescent="0.35">
      <c r="A933" t="s">
        <v>8622</v>
      </c>
      <c r="B933" s="1">
        <v>46097</v>
      </c>
      <c r="C933" s="1" t="str">
        <f>TEXT(Table1[[#This Row],[Order_Date]],"yyyy")</f>
        <v>2026</v>
      </c>
      <c r="D933" s="3">
        <f>MONTH(Table1[[#This Row],[Order_Date]])</f>
        <v>3</v>
      </c>
      <c r="E933" t="str">
        <f>TEXT(Table1[[#This Row],[Order_Date]],"mmm")</f>
        <v>Mar</v>
      </c>
      <c r="F933" s="1">
        <v>46103</v>
      </c>
      <c r="G933">
        <f>(Table1[[#This Row],[Ship_Date]]-Table1[[#This Row],[Order_Date]])</f>
        <v>6</v>
      </c>
      <c r="H933" t="s">
        <v>8623</v>
      </c>
      <c r="I933" t="s">
        <v>8624</v>
      </c>
      <c r="J933" t="s">
        <v>52</v>
      </c>
      <c r="K933">
        <v>54</v>
      </c>
      <c r="L933" t="str">
        <f>IF(Table1[[#This Row],[Age]]&lt;=20,"Teen",IF(Table1[[#This Row],[Age]]&gt;=21 &amp; Table1[[#This Row],[Age]]&lt;=50,"Adult","Senior"))</f>
        <v>Senior</v>
      </c>
      <c r="M933" t="s">
        <v>53</v>
      </c>
      <c r="N933" t="s">
        <v>54</v>
      </c>
      <c r="O933" t="s">
        <v>55</v>
      </c>
      <c r="P933" t="s">
        <v>74</v>
      </c>
      <c r="Q933" t="s">
        <v>132</v>
      </c>
      <c r="R933">
        <v>1</v>
      </c>
      <c r="S933">
        <v>55000</v>
      </c>
      <c r="T933">
        <v>25</v>
      </c>
      <c r="U933">
        <v>41250</v>
      </c>
      <c r="V933" t="str">
        <f>IF(Table1[[#This Row],[Sales]]&lt;=10000,"Low",IF(Table1[[#This Row],[Sales]]&gt;=10000 &amp; Table1[[#This Row],[Sales]]&lt;=25000,"Medium","High"))</f>
        <v>High</v>
      </c>
      <c r="W933">
        <v>17043.689999999999</v>
      </c>
      <c r="X933">
        <f>Table1[[#This Row],[Profit]]/Table1[[#This Row],[Sales]]</f>
        <v>0.41318036363636362</v>
      </c>
      <c r="Y933" t="s">
        <v>58</v>
      </c>
      <c r="Z933" t="s">
        <v>31</v>
      </c>
      <c r="AA933">
        <v>5</v>
      </c>
      <c r="AB933" t="s">
        <v>42</v>
      </c>
    </row>
    <row r="934" spans="1:28" x14ac:dyDescent="0.35">
      <c r="A934" t="s">
        <v>8637</v>
      </c>
      <c r="B934" s="1">
        <v>45720</v>
      </c>
      <c r="C934" s="1" t="str">
        <f>TEXT(Table1[[#This Row],[Order_Date]],"yyyy")</f>
        <v>2025</v>
      </c>
      <c r="D934" s="3">
        <f>MONTH(Table1[[#This Row],[Order_Date]])</f>
        <v>3</v>
      </c>
      <c r="E934" t="str">
        <f>TEXT(Table1[[#This Row],[Order_Date]],"mmm")</f>
        <v>Mar</v>
      </c>
      <c r="F934" s="1">
        <v>45721</v>
      </c>
      <c r="G934">
        <f>(Table1[[#This Row],[Ship_Date]]-Table1[[#This Row],[Order_Date]])</f>
        <v>1</v>
      </c>
      <c r="H934" t="s">
        <v>8638</v>
      </c>
      <c r="I934" t="s">
        <v>8639</v>
      </c>
      <c r="J934" t="s">
        <v>52</v>
      </c>
      <c r="K934">
        <v>56</v>
      </c>
      <c r="L934" t="str">
        <f>IF(Table1[[#This Row],[Age]]&lt;=20,"Teen",IF(Table1[[#This Row],[Age]]&gt;=21 &amp; Table1[[#This Row],[Age]]&lt;=50,"Adult","Senior"))</f>
        <v>Senior</v>
      </c>
      <c r="M934" t="s">
        <v>53</v>
      </c>
      <c r="N934" t="s">
        <v>54</v>
      </c>
      <c r="O934" t="s">
        <v>55</v>
      </c>
      <c r="P934" t="s">
        <v>28</v>
      </c>
      <c r="Q934" t="s">
        <v>29</v>
      </c>
      <c r="R934">
        <v>5</v>
      </c>
      <c r="S934">
        <v>15000</v>
      </c>
      <c r="T934">
        <v>25</v>
      </c>
      <c r="U934">
        <v>56250</v>
      </c>
      <c r="V934" t="str">
        <f>IF(Table1[[#This Row],[Sales]]&lt;=10000,"Low",IF(Table1[[#This Row],[Sales]]&gt;=10000 &amp; Table1[[#This Row],[Sales]]&lt;=25000,"Medium","High"))</f>
        <v>High</v>
      </c>
      <c r="W934">
        <v>23814.68</v>
      </c>
      <c r="X934">
        <f>Table1[[#This Row],[Profit]]/Table1[[#This Row],[Sales]]</f>
        <v>0.42337208888888889</v>
      </c>
      <c r="Y934" t="s">
        <v>58</v>
      </c>
      <c r="Z934" t="s">
        <v>59</v>
      </c>
      <c r="AA934">
        <v>2</v>
      </c>
      <c r="AB934" t="s">
        <v>42</v>
      </c>
    </row>
    <row r="935" spans="1:28" x14ac:dyDescent="0.35">
      <c r="A935" t="s">
        <v>8654</v>
      </c>
      <c r="B935" s="1">
        <v>45718</v>
      </c>
      <c r="C935" s="1" t="str">
        <f>TEXT(Table1[[#This Row],[Order_Date]],"yyyy")</f>
        <v>2025</v>
      </c>
      <c r="D935" s="3">
        <f>MONTH(Table1[[#This Row],[Order_Date]])</f>
        <v>3</v>
      </c>
      <c r="E935" t="str">
        <f>TEXT(Table1[[#This Row],[Order_Date]],"mmm")</f>
        <v>Mar</v>
      </c>
      <c r="F935" s="1">
        <v>45724</v>
      </c>
      <c r="G935">
        <f>(Table1[[#This Row],[Ship_Date]]-Table1[[#This Row],[Order_Date]])</f>
        <v>6</v>
      </c>
      <c r="H935" t="s">
        <v>992</v>
      </c>
      <c r="I935" t="s">
        <v>8655</v>
      </c>
      <c r="J935" t="s">
        <v>24</v>
      </c>
      <c r="K935">
        <v>46</v>
      </c>
      <c r="L935" t="str">
        <f>IF(Table1[[#This Row],[Age]]&lt;=20,"Teen",IF(Table1[[#This Row],[Age]]&gt;=21 &amp; Table1[[#This Row],[Age]]&lt;=50,"Adult","Senior"))</f>
        <v>Senior</v>
      </c>
      <c r="M935" t="s">
        <v>101</v>
      </c>
      <c r="N935" t="s">
        <v>102</v>
      </c>
      <c r="O935" t="s">
        <v>27</v>
      </c>
      <c r="P935" t="s">
        <v>47</v>
      </c>
      <c r="Q935" t="s">
        <v>69</v>
      </c>
      <c r="R935">
        <v>5</v>
      </c>
      <c r="S935">
        <v>800</v>
      </c>
      <c r="T935">
        <v>20</v>
      </c>
      <c r="U935">
        <v>3200</v>
      </c>
      <c r="V935" t="str">
        <f>IF(Table1[[#This Row],[Sales]]&lt;=10000,"Low",IF(Table1[[#This Row],[Sales]]&gt;=10000 &amp; Table1[[#This Row],[Sales]]&lt;=25000,"Medium","High"))</f>
        <v>Low</v>
      </c>
      <c r="W935">
        <v>1081.7</v>
      </c>
      <c r="X935">
        <f>Table1[[#This Row],[Profit]]/Table1[[#This Row],[Sales]]</f>
        <v>0.33803125000000001</v>
      </c>
      <c r="Y935" t="s">
        <v>30</v>
      </c>
      <c r="Z935" t="s">
        <v>59</v>
      </c>
      <c r="AA935">
        <v>5</v>
      </c>
      <c r="AB935" t="s">
        <v>42</v>
      </c>
    </row>
    <row r="936" spans="1:28" x14ac:dyDescent="0.35">
      <c r="A936" t="s">
        <v>8686</v>
      </c>
      <c r="B936" s="1">
        <v>45734</v>
      </c>
      <c r="C936" s="1" t="str">
        <f>TEXT(Table1[[#This Row],[Order_Date]],"yyyy")</f>
        <v>2025</v>
      </c>
      <c r="D936" s="3">
        <f>MONTH(Table1[[#This Row],[Order_Date]])</f>
        <v>3</v>
      </c>
      <c r="E936" t="str">
        <f>TEXT(Table1[[#This Row],[Order_Date]],"mmm")</f>
        <v>Mar</v>
      </c>
      <c r="F936" s="1">
        <v>45737</v>
      </c>
      <c r="G936">
        <f>(Table1[[#This Row],[Ship_Date]]-Table1[[#This Row],[Order_Date]])</f>
        <v>3</v>
      </c>
      <c r="H936" t="s">
        <v>5492</v>
      </c>
      <c r="I936" t="s">
        <v>8687</v>
      </c>
      <c r="J936" t="s">
        <v>24</v>
      </c>
      <c r="K936">
        <v>21</v>
      </c>
      <c r="L936" t="str">
        <f>IF(Table1[[#This Row],[Age]]&lt;=20,"Teen",IF(Table1[[#This Row],[Age]]&gt;=21 &amp; Table1[[#This Row],[Age]]&lt;=50,"Adult","Senior"))</f>
        <v>Senior</v>
      </c>
      <c r="M936" t="s">
        <v>91</v>
      </c>
      <c r="N936" t="s">
        <v>92</v>
      </c>
      <c r="O936" t="s">
        <v>55</v>
      </c>
      <c r="P936" t="s">
        <v>47</v>
      </c>
      <c r="Q936" t="s">
        <v>175</v>
      </c>
      <c r="R936">
        <v>3</v>
      </c>
      <c r="S936">
        <v>1200</v>
      </c>
      <c r="T936">
        <v>20</v>
      </c>
      <c r="U936">
        <v>2880</v>
      </c>
      <c r="V936" t="str">
        <f>IF(Table1[[#This Row],[Sales]]&lt;=10000,"Low",IF(Table1[[#This Row],[Sales]]&gt;=10000 &amp; Table1[[#This Row],[Sales]]&lt;=25000,"Medium","High"))</f>
        <v>Low</v>
      </c>
      <c r="W936">
        <v>1026.08</v>
      </c>
      <c r="X936">
        <f>Table1[[#This Row],[Profit]]/Table1[[#This Row],[Sales]]</f>
        <v>0.35627777777777775</v>
      </c>
      <c r="Y936" t="s">
        <v>93</v>
      </c>
      <c r="Z936" t="s">
        <v>59</v>
      </c>
      <c r="AA936">
        <v>5</v>
      </c>
      <c r="AB936" t="s">
        <v>42</v>
      </c>
    </row>
    <row r="937" spans="1:28" x14ac:dyDescent="0.35">
      <c r="A937" t="s">
        <v>8780</v>
      </c>
      <c r="B937" s="1">
        <v>46098</v>
      </c>
      <c r="C937" s="1" t="str">
        <f>TEXT(Table1[[#This Row],[Order_Date]],"yyyy")</f>
        <v>2026</v>
      </c>
      <c r="D937" s="3">
        <f>MONTH(Table1[[#This Row],[Order_Date]])</f>
        <v>3</v>
      </c>
      <c r="E937" t="str">
        <f>TEXT(Table1[[#This Row],[Order_Date]],"mmm")</f>
        <v>Mar</v>
      </c>
      <c r="F937" s="1">
        <v>46104</v>
      </c>
      <c r="G937">
        <f>(Table1[[#This Row],[Ship_Date]]-Table1[[#This Row],[Order_Date]])</f>
        <v>6</v>
      </c>
      <c r="H937" t="s">
        <v>1499</v>
      </c>
      <c r="I937" t="s">
        <v>8781</v>
      </c>
      <c r="J937" t="s">
        <v>24</v>
      </c>
      <c r="K937">
        <v>35</v>
      </c>
      <c r="L937" t="str">
        <f>IF(Table1[[#This Row],[Age]]&lt;=20,"Teen",IF(Table1[[#This Row],[Age]]&gt;=21 &amp; Table1[[#This Row],[Age]]&lt;=50,"Adult","Senior"))</f>
        <v>Senior</v>
      </c>
      <c r="M937" t="s">
        <v>116</v>
      </c>
      <c r="N937" t="s">
        <v>117</v>
      </c>
      <c r="O937" t="s">
        <v>86</v>
      </c>
      <c r="P937" t="s">
        <v>39</v>
      </c>
      <c r="Q937" t="s">
        <v>151</v>
      </c>
      <c r="R937">
        <v>3</v>
      </c>
      <c r="S937">
        <v>900</v>
      </c>
      <c r="T937">
        <v>0</v>
      </c>
      <c r="U937">
        <v>2700</v>
      </c>
      <c r="V937" t="str">
        <f>IF(Table1[[#This Row],[Sales]]&lt;=10000,"Low",IF(Table1[[#This Row],[Sales]]&gt;=10000 &amp; Table1[[#This Row],[Sales]]&lt;=25000,"Medium","High"))</f>
        <v>Low</v>
      </c>
      <c r="W937">
        <v>839.01</v>
      </c>
      <c r="X937">
        <f>Table1[[#This Row],[Profit]]/Table1[[#This Row],[Sales]]</f>
        <v>0.31074444444444443</v>
      </c>
      <c r="Y937" t="s">
        <v>30</v>
      </c>
      <c r="Z937" t="s">
        <v>31</v>
      </c>
      <c r="AA937">
        <v>2</v>
      </c>
      <c r="AB937" t="s">
        <v>42</v>
      </c>
    </row>
    <row r="938" spans="1:28" x14ac:dyDescent="0.35">
      <c r="A938" t="s">
        <v>8796</v>
      </c>
      <c r="B938" s="1">
        <v>45730</v>
      </c>
      <c r="C938" s="1" t="str">
        <f>TEXT(Table1[[#This Row],[Order_Date]],"yyyy")</f>
        <v>2025</v>
      </c>
      <c r="D938" s="3">
        <f>MONTH(Table1[[#This Row],[Order_Date]])</f>
        <v>3</v>
      </c>
      <c r="E938" t="str">
        <f>TEXT(Table1[[#This Row],[Order_Date]],"mmm")</f>
        <v>Mar</v>
      </c>
      <c r="F938" s="1">
        <v>45733</v>
      </c>
      <c r="G938">
        <f>(Table1[[#This Row],[Ship_Date]]-Table1[[#This Row],[Order_Date]])</f>
        <v>3</v>
      </c>
      <c r="H938" t="s">
        <v>3262</v>
      </c>
      <c r="I938" t="s">
        <v>8797</v>
      </c>
      <c r="J938" t="s">
        <v>52</v>
      </c>
      <c r="K938">
        <v>37</v>
      </c>
      <c r="L938" t="str">
        <f>IF(Table1[[#This Row],[Age]]&lt;=20,"Teen",IF(Table1[[#This Row],[Age]]&gt;=21 &amp; Table1[[#This Row],[Age]]&lt;=50,"Adult","Senior"))</f>
        <v>Senior</v>
      </c>
      <c r="M938" t="s">
        <v>101</v>
      </c>
      <c r="N938" t="s">
        <v>102</v>
      </c>
      <c r="O938" t="s">
        <v>27</v>
      </c>
      <c r="P938" t="s">
        <v>39</v>
      </c>
      <c r="Q938" t="s">
        <v>40</v>
      </c>
      <c r="R938">
        <v>4</v>
      </c>
      <c r="S938">
        <v>2500</v>
      </c>
      <c r="T938">
        <v>10</v>
      </c>
      <c r="U938">
        <v>9000</v>
      </c>
      <c r="V938" t="str">
        <f>IF(Table1[[#This Row],[Sales]]&lt;=10000,"Low",IF(Table1[[#This Row],[Sales]]&gt;=10000 &amp; Table1[[#This Row],[Sales]]&lt;=25000,"Medium","High"))</f>
        <v>Low</v>
      </c>
      <c r="W938">
        <v>1216.53</v>
      </c>
      <c r="X938">
        <f>Table1[[#This Row],[Profit]]/Table1[[#This Row],[Sales]]</f>
        <v>0.13516999999999998</v>
      </c>
      <c r="Y938" t="s">
        <v>30</v>
      </c>
      <c r="Z938" t="s">
        <v>41</v>
      </c>
      <c r="AA938">
        <v>5</v>
      </c>
      <c r="AB938" t="s">
        <v>42</v>
      </c>
    </row>
    <row r="939" spans="1:28" x14ac:dyDescent="0.35">
      <c r="A939" t="s">
        <v>8798</v>
      </c>
      <c r="B939" s="1">
        <v>45721</v>
      </c>
      <c r="C939" s="1" t="str">
        <f>TEXT(Table1[[#This Row],[Order_Date]],"yyyy")</f>
        <v>2025</v>
      </c>
      <c r="D939" s="3">
        <f>MONTH(Table1[[#This Row],[Order_Date]])</f>
        <v>3</v>
      </c>
      <c r="E939" t="str">
        <f>TEXT(Table1[[#This Row],[Order_Date]],"mmm")</f>
        <v>Mar</v>
      </c>
      <c r="F939" s="1">
        <v>45724</v>
      </c>
      <c r="G939">
        <f>(Table1[[#This Row],[Ship_Date]]-Table1[[#This Row],[Order_Date]])</f>
        <v>3</v>
      </c>
      <c r="H939" t="s">
        <v>561</v>
      </c>
      <c r="I939" t="s">
        <v>8799</v>
      </c>
      <c r="J939" t="s">
        <v>52</v>
      </c>
      <c r="K939">
        <v>65</v>
      </c>
      <c r="L939" t="str">
        <f>IF(Table1[[#This Row],[Age]]&lt;=20,"Teen",IF(Table1[[#This Row],[Age]]&gt;=21 &amp; Table1[[#This Row],[Age]]&lt;=50,"Adult","Senior"))</f>
        <v>Senior</v>
      </c>
      <c r="M939" t="s">
        <v>53</v>
      </c>
      <c r="N939" t="s">
        <v>54</v>
      </c>
      <c r="O939" t="s">
        <v>55</v>
      </c>
      <c r="P939" t="s">
        <v>74</v>
      </c>
      <c r="Q939" t="s">
        <v>132</v>
      </c>
      <c r="R939">
        <v>1</v>
      </c>
      <c r="S939">
        <v>55000</v>
      </c>
      <c r="T939">
        <v>5</v>
      </c>
      <c r="U939">
        <v>52250</v>
      </c>
      <c r="V939" t="str">
        <f>IF(Table1[[#This Row],[Sales]]&lt;=10000,"Low",IF(Table1[[#This Row],[Sales]]&gt;=10000 &amp; Table1[[#This Row],[Sales]]&lt;=25000,"Medium","High"))</f>
        <v>High</v>
      </c>
      <c r="W939">
        <v>16529.990000000002</v>
      </c>
      <c r="X939">
        <f>Table1[[#This Row],[Profit]]/Table1[[#This Row],[Sales]]</f>
        <v>0.3163634449760766</v>
      </c>
      <c r="Y939" t="s">
        <v>30</v>
      </c>
      <c r="Z939" t="s">
        <v>31</v>
      </c>
      <c r="AA939">
        <v>2</v>
      </c>
      <c r="AB939" t="s">
        <v>42</v>
      </c>
    </row>
    <row r="940" spans="1:28" x14ac:dyDescent="0.35">
      <c r="A940" t="s">
        <v>8800</v>
      </c>
      <c r="B940" s="1">
        <v>45728</v>
      </c>
      <c r="C940" s="1" t="str">
        <f>TEXT(Table1[[#This Row],[Order_Date]],"yyyy")</f>
        <v>2025</v>
      </c>
      <c r="D940" s="3">
        <f>MONTH(Table1[[#This Row],[Order_Date]])</f>
        <v>3</v>
      </c>
      <c r="E940" t="str">
        <f>TEXT(Table1[[#This Row],[Order_Date]],"mmm")</f>
        <v>Mar</v>
      </c>
      <c r="F940" s="1">
        <v>45730</v>
      </c>
      <c r="G940">
        <f>(Table1[[#This Row],[Ship_Date]]-Table1[[#This Row],[Order_Date]])</f>
        <v>2</v>
      </c>
      <c r="H940" t="s">
        <v>1313</v>
      </c>
      <c r="I940" t="s">
        <v>8801</v>
      </c>
      <c r="J940" t="s">
        <v>24</v>
      </c>
      <c r="K940">
        <v>30</v>
      </c>
      <c r="L940" t="str">
        <f>IF(Table1[[#This Row],[Age]]&lt;=20,"Teen",IF(Table1[[#This Row],[Age]]&gt;=21 &amp; Table1[[#This Row],[Age]]&lt;=50,"Adult","Senior"))</f>
        <v>Senior</v>
      </c>
      <c r="M940" t="s">
        <v>53</v>
      </c>
      <c r="N940" t="s">
        <v>54</v>
      </c>
      <c r="O940" t="s">
        <v>55</v>
      </c>
      <c r="P940" t="s">
        <v>28</v>
      </c>
      <c r="Q940" t="s">
        <v>29</v>
      </c>
      <c r="R940">
        <v>2</v>
      </c>
      <c r="S940">
        <v>15000</v>
      </c>
      <c r="T940">
        <v>5</v>
      </c>
      <c r="U940">
        <v>28500</v>
      </c>
      <c r="V940" t="str">
        <f>IF(Table1[[#This Row],[Sales]]&lt;=10000,"Low",IF(Table1[[#This Row],[Sales]]&gt;=10000 &amp; Table1[[#This Row],[Sales]]&lt;=25000,"Medium","High"))</f>
        <v>High</v>
      </c>
      <c r="W940">
        <v>9181.9</v>
      </c>
      <c r="X940">
        <f>Table1[[#This Row],[Profit]]/Table1[[#This Row],[Sales]]</f>
        <v>0.32217192982456139</v>
      </c>
      <c r="Y940" t="s">
        <v>58</v>
      </c>
      <c r="Z940" t="s">
        <v>41</v>
      </c>
      <c r="AA940">
        <v>1</v>
      </c>
      <c r="AB940" t="s">
        <v>42</v>
      </c>
    </row>
    <row r="941" spans="1:28" x14ac:dyDescent="0.35">
      <c r="A941" t="s">
        <v>8828</v>
      </c>
      <c r="B941" s="1">
        <v>45729</v>
      </c>
      <c r="C941" s="1" t="str">
        <f>TEXT(Table1[[#This Row],[Order_Date]],"yyyy")</f>
        <v>2025</v>
      </c>
      <c r="D941" s="3">
        <f>MONTH(Table1[[#This Row],[Order_Date]])</f>
        <v>3</v>
      </c>
      <c r="E941" t="str">
        <f>TEXT(Table1[[#This Row],[Order_Date]],"mmm")</f>
        <v>Mar</v>
      </c>
      <c r="F941" s="1">
        <v>45735</v>
      </c>
      <c r="G941">
        <f>(Table1[[#This Row],[Ship_Date]]-Table1[[#This Row],[Order_Date]])</f>
        <v>6</v>
      </c>
      <c r="H941" t="s">
        <v>7798</v>
      </c>
      <c r="I941" t="s">
        <v>8829</v>
      </c>
      <c r="J941" t="s">
        <v>52</v>
      </c>
      <c r="K941">
        <v>33</v>
      </c>
      <c r="L941" t="str">
        <f>IF(Table1[[#This Row],[Age]]&lt;=20,"Teen",IF(Table1[[#This Row],[Age]]&gt;=21 &amp; Table1[[#This Row],[Age]]&lt;=50,"Adult","Senior"))</f>
        <v>Senior</v>
      </c>
      <c r="M941" t="s">
        <v>25</v>
      </c>
      <c r="N941" t="s">
        <v>26</v>
      </c>
      <c r="O941" t="s">
        <v>27</v>
      </c>
      <c r="P941" t="s">
        <v>56</v>
      </c>
      <c r="Q941" t="s">
        <v>168</v>
      </c>
      <c r="R941">
        <v>4</v>
      </c>
      <c r="S941">
        <v>1200</v>
      </c>
      <c r="T941">
        <v>0</v>
      </c>
      <c r="U941">
        <v>4800</v>
      </c>
      <c r="V941" t="str">
        <f>IF(Table1[[#This Row],[Sales]]&lt;=10000,"Low",IF(Table1[[#This Row],[Sales]]&gt;=10000 &amp; Table1[[#This Row],[Sales]]&lt;=25000,"Medium","High"))</f>
        <v>Low</v>
      </c>
      <c r="W941">
        <v>1465.14</v>
      </c>
      <c r="X941">
        <f>Table1[[#This Row],[Profit]]/Table1[[#This Row],[Sales]]</f>
        <v>0.30523749999999999</v>
      </c>
      <c r="Y941" t="s">
        <v>93</v>
      </c>
      <c r="Z941" t="s">
        <v>41</v>
      </c>
      <c r="AA941">
        <v>2</v>
      </c>
      <c r="AB941" t="s">
        <v>42</v>
      </c>
    </row>
    <row r="942" spans="1:28" x14ac:dyDescent="0.35">
      <c r="A942" t="s">
        <v>8832</v>
      </c>
      <c r="B942" s="1">
        <v>45725</v>
      </c>
      <c r="C942" s="1" t="str">
        <f>TEXT(Table1[[#This Row],[Order_Date]],"yyyy")</f>
        <v>2025</v>
      </c>
      <c r="D942" s="3">
        <f>MONTH(Table1[[#This Row],[Order_Date]])</f>
        <v>3</v>
      </c>
      <c r="E942" t="str">
        <f>TEXT(Table1[[#This Row],[Order_Date]],"mmm")</f>
        <v>Mar</v>
      </c>
      <c r="F942" s="1">
        <v>45731</v>
      </c>
      <c r="G942">
        <f>(Table1[[#This Row],[Ship_Date]]-Table1[[#This Row],[Order_Date]])</f>
        <v>6</v>
      </c>
      <c r="H942" t="s">
        <v>1404</v>
      </c>
      <c r="I942" t="s">
        <v>8833</v>
      </c>
      <c r="J942" t="s">
        <v>24</v>
      </c>
      <c r="K942">
        <v>53</v>
      </c>
      <c r="L942" t="str">
        <f>IF(Table1[[#This Row],[Age]]&lt;=20,"Teen",IF(Table1[[#This Row],[Age]]&gt;=21 &amp; Table1[[#This Row],[Age]]&lt;=50,"Adult","Senior"))</f>
        <v>Senior</v>
      </c>
      <c r="M942" t="s">
        <v>46</v>
      </c>
      <c r="N942" t="s">
        <v>46</v>
      </c>
      <c r="O942" t="s">
        <v>38</v>
      </c>
      <c r="P942" t="s">
        <v>56</v>
      </c>
      <c r="Q942" t="s">
        <v>57</v>
      </c>
      <c r="R942">
        <v>6</v>
      </c>
      <c r="S942">
        <v>60</v>
      </c>
      <c r="T942">
        <v>0</v>
      </c>
      <c r="U942">
        <v>360</v>
      </c>
      <c r="V942" t="str">
        <f>IF(Table1[[#This Row],[Sales]]&lt;=10000,"Low",IF(Table1[[#This Row],[Sales]]&gt;=10000 &amp; Table1[[#This Row],[Sales]]&lt;=25000,"Medium","High"))</f>
        <v>Low</v>
      </c>
      <c r="W942">
        <v>41.11</v>
      </c>
      <c r="X942">
        <f>Table1[[#This Row],[Profit]]/Table1[[#This Row],[Sales]]</f>
        <v>0.11419444444444445</v>
      </c>
      <c r="Y942" t="s">
        <v>30</v>
      </c>
      <c r="Z942" t="s">
        <v>41</v>
      </c>
      <c r="AA942">
        <v>1</v>
      </c>
      <c r="AB942" t="s">
        <v>42</v>
      </c>
    </row>
    <row r="943" spans="1:28" x14ac:dyDescent="0.35">
      <c r="A943" t="s">
        <v>8849</v>
      </c>
      <c r="B943" s="1">
        <v>45720</v>
      </c>
      <c r="C943" s="1" t="str">
        <f>TEXT(Table1[[#This Row],[Order_Date]],"yyyy")</f>
        <v>2025</v>
      </c>
      <c r="D943" s="3">
        <f>MONTH(Table1[[#This Row],[Order_Date]])</f>
        <v>3</v>
      </c>
      <c r="E943" t="str">
        <f>TEXT(Table1[[#This Row],[Order_Date]],"mmm")</f>
        <v>Mar</v>
      </c>
      <c r="F943" s="1">
        <v>45723</v>
      </c>
      <c r="G943">
        <f>(Table1[[#This Row],[Ship_Date]]-Table1[[#This Row],[Order_Date]])</f>
        <v>3</v>
      </c>
      <c r="H943" t="s">
        <v>3583</v>
      </c>
      <c r="I943" t="s">
        <v>8850</v>
      </c>
      <c r="J943" t="s">
        <v>52</v>
      </c>
      <c r="K943">
        <v>58</v>
      </c>
      <c r="L943" t="str">
        <f>IF(Table1[[#This Row],[Age]]&lt;=20,"Teen",IF(Table1[[#This Row],[Age]]&gt;=21 &amp; Table1[[#This Row],[Age]]&lt;=50,"Adult","Senior"))</f>
        <v>Senior</v>
      </c>
      <c r="M943" t="s">
        <v>116</v>
      </c>
      <c r="N943" t="s">
        <v>117</v>
      </c>
      <c r="O943" t="s">
        <v>86</v>
      </c>
      <c r="P943" t="s">
        <v>47</v>
      </c>
      <c r="Q943" t="s">
        <v>164</v>
      </c>
      <c r="R943">
        <v>7</v>
      </c>
      <c r="S943">
        <v>1800</v>
      </c>
      <c r="T943">
        <v>20</v>
      </c>
      <c r="U943">
        <v>10080</v>
      </c>
      <c r="V943" t="str">
        <f>IF(Table1[[#This Row],[Sales]]&lt;=10000,"Low",IF(Table1[[#This Row],[Sales]]&gt;=10000 &amp; Table1[[#This Row],[Sales]]&lt;=25000,"Medium","High"))</f>
        <v>High</v>
      </c>
      <c r="W943">
        <v>1448.81</v>
      </c>
      <c r="X943">
        <f>Table1[[#This Row],[Profit]]/Table1[[#This Row],[Sales]]</f>
        <v>0.14373115079365079</v>
      </c>
      <c r="Y943" t="s">
        <v>30</v>
      </c>
      <c r="Z943" t="s">
        <v>41</v>
      </c>
      <c r="AA943">
        <v>2</v>
      </c>
      <c r="AB943" t="s">
        <v>42</v>
      </c>
    </row>
    <row r="944" spans="1:28" x14ac:dyDescent="0.35">
      <c r="A944" t="s">
        <v>8896</v>
      </c>
      <c r="B944" s="1">
        <v>46095</v>
      </c>
      <c r="C944" s="1" t="str">
        <f>TEXT(Table1[[#This Row],[Order_Date]],"yyyy")</f>
        <v>2026</v>
      </c>
      <c r="D944" s="3">
        <f>MONTH(Table1[[#This Row],[Order_Date]])</f>
        <v>3</v>
      </c>
      <c r="E944" t="str">
        <f>TEXT(Table1[[#This Row],[Order_Date]],"mmm")</f>
        <v>Mar</v>
      </c>
      <c r="F944" s="1">
        <v>46096</v>
      </c>
      <c r="G944">
        <f>(Table1[[#This Row],[Ship_Date]]-Table1[[#This Row],[Order_Date]])</f>
        <v>1</v>
      </c>
      <c r="H944" t="s">
        <v>5375</v>
      </c>
      <c r="I944" t="s">
        <v>8897</v>
      </c>
      <c r="J944" t="s">
        <v>52</v>
      </c>
      <c r="K944">
        <v>63</v>
      </c>
      <c r="L944" t="str">
        <f>IF(Table1[[#This Row],[Age]]&lt;=20,"Teen",IF(Table1[[#This Row],[Age]]&gt;=21 &amp; Table1[[#This Row],[Age]]&lt;=50,"Adult","Senior"))</f>
        <v>Senior</v>
      </c>
      <c r="M944" t="s">
        <v>91</v>
      </c>
      <c r="N944" t="s">
        <v>92</v>
      </c>
      <c r="O944" t="s">
        <v>55</v>
      </c>
      <c r="P944" t="s">
        <v>74</v>
      </c>
      <c r="Q944" t="s">
        <v>196</v>
      </c>
      <c r="R944">
        <v>5</v>
      </c>
      <c r="S944">
        <v>25000</v>
      </c>
      <c r="T944">
        <v>20</v>
      </c>
      <c r="U944">
        <v>100000</v>
      </c>
      <c r="V944" t="str">
        <f>IF(Table1[[#This Row],[Sales]]&lt;=10000,"Low",IF(Table1[[#This Row],[Sales]]&gt;=10000 &amp; Table1[[#This Row],[Sales]]&lt;=25000,"Medium","High"))</f>
        <v>High</v>
      </c>
      <c r="W944">
        <v>15045.19</v>
      </c>
      <c r="X944">
        <f>Table1[[#This Row],[Profit]]/Table1[[#This Row],[Sales]]</f>
        <v>0.1504519</v>
      </c>
      <c r="Y944" t="s">
        <v>93</v>
      </c>
      <c r="Z944" t="s">
        <v>41</v>
      </c>
      <c r="AA944">
        <v>5</v>
      </c>
      <c r="AB944" t="s">
        <v>42</v>
      </c>
    </row>
    <row r="945" spans="1:28" x14ac:dyDescent="0.35">
      <c r="A945" t="s">
        <v>8898</v>
      </c>
      <c r="B945" s="1">
        <v>45736</v>
      </c>
      <c r="C945" s="1" t="str">
        <f>TEXT(Table1[[#This Row],[Order_Date]],"yyyy")</f>
        <v>2025</v>
      </c>
      <c r="D945" s="3">
        <f>MONTH(Table1[[#This Row],[Order_Date]])</f>
        <v>3</v>
      </c>
      <c r="E945" t="str">
        <f>TEXT(Table1[[#This Row],[Order_Date]],"mmm")</f>
        <v>Mar</v>
      </c>
      <c r="F945" s="1">
        <v>45743</v>
      </c>
      <c r="G945">
        <f>(Table1[[#This Row],[Ship_Date]]-Table1[[#This Row],[Order_Date]])</f>
        <v>7</v>
      </c>
      <c r="H945" t="s">
        <v>8899</v>
      </c>
      <c r="I945" t="s">
        <v>8900</v>
      </c>
      <c r="J945" t="s">
        <v>52</v>
      </c>
      <c r="K945">
        <v>47</v>
      </c>
      <c r="L945" t="str">
        <f>IF(Table1[[#This Row],[Age]]&lt;=20,"Teen",IF(Table1[[#This Row],[Age]]&gt;=21 &amp; Table1[[#This Row],[Age]]&lt;=50,"Adult","Senior"))</f>
        <v>Senior</v>
      </c>
      <c r="M945" t="s">
        <v>79</v>
      </c>
      <c r="N945" t="s">
        <v>80</v>
      </c>
      <c r="O945" t="s">
        <v>38</v>
      </c>
      <c r="P945" t="s">
        <v>56</v>
      </c>
      <c r="Q945" t="s">
        <v>212</v>
      </c>
      <c r="R945">
        <v>2</v>
      </c>
      <c r="S945">
        <v>300</v>
      </c>
      <c r="T945">
        <v>25</v>
      </c>
      <c r="U945">
        <v>450</v>
      </c>
      <c r="V945" t="str">
        <f>IF(Table1[[#This Row],[Sales]]&lt;=10000,"Low",IF(Table1[[#This Row],[Sales]]&gt;=10000 &amp; Table1[[#This Row],[Sales]]&lt;=25000,"Medium","High"))</f>
        <v>Low</v>
      </c>
      <c r="W945">
        <v>63.68</v>
      </c>
      <c r="X945">
        <f>Table1[[#This Row],[Profit]]/Table1[[#This Row],[Sales]]</f>
        <v>0.14151111111111112</v>
      </c>
      <c r="Y945" t="s">
        <v>30</v>
      </c>
      <c r="Z945" t="s">
        <v>59</v>
      </c>
      <c r="AA945">
        <v>5</v>
      </c>
      <c r="AB945" t="s">
        <v>42</v>
      </c>
    </row>
    <row r="946" spans="1:28" x14ac:dyDescent="0.35">
      <c r="A946" t="s">
        <v>8963</v>
      </c>
      <c r="B946" s="1">
        <v>45746</v>
      </c>
      <c r="C946" s="1" t="str">
        <f>TEXT(Table1[[#This Row],[Order_Date]],"yyyy")</f>
        <v>2025</v>
      </c>
      <c r="D946" s="3">
        <f>MONTH(Table1[[#This Row],[Order_Date]])</f>
        <v>3</v>
      </c>
      <c r="E946" t="str">
        <f>TEXT(Table1[[#This Row],[Order_Date]],"mmm")</f>
        <v>Mar</v>
      </c>
      <c r="F946" s="1">
        <v>45753</v>
      </c>
      <c r="G946">
        <f>(Table1[[#This Row],[Ship_Date]]-Table1[[#This Row],[Order_Date]])</f>
        <v>7</v>
      </c>
      <c r="H946" t="s">
        <v>8964</v>
      </c>
      <c r="I946" t="s">
        <v>8965</v>
      </c>
      <c r="J946" t="s">
        <v>52</v>
      </c>
      <c r="K946">
        <v>46</v>
      </c>
      <c r="L946" t="str">
        <f>IF(Table1[[#This Row],[Age]]&lt;=20,"Teen",IF(Table1[[#This Row],[Age]]&gt;=21 &amp; Table1[[#This Row],[Age]]&lt;=50,"Adult","Senior"))</f>
        <v>Senior</v>
      </c>
      <c r="M946" t="s">
        <v>53</v>
      </c>
      <c r="N946" t="s">
        <v>54</v>
      </c>
      <c r="O946" t="s">
        <v>55</v>
      </c>
      <c r="P946" t="s">
        <v>47</v>
      </c>
      <c r="Q946" t="s">
        <v>48</v>
      </c>
      <c r="R946">
        <v>3</v>
      </c>
      <c r="S946">
        <v>3500</v>
      </c>
      <c r="T946">
        <v>10</v>
      </c>
      <c r="U946">
        <v>9450</v>
      </c>
      <c r="V946" t="str">
        <f>IF(Table1[[#This Row],[Sales]]&lt;=10000,"Low",IF(Table1[[#This Row],[Sales]]&gt;=10000 &amp; Table1[[#This Row],[Sales]]&lt;=25000,"Medium","High"))</f>
        <v>Low</v>
      </c>
      <c r="W946">
        <v>3791.12</v>
      </c>
      <c r="X946">
        <f>Table1[[#This Row],[Profit]]/Table1[[#This Row],[Sales]]</f>
        <v>0.40117671957671958</v>
      </c>
      <c r="Y946" t="s">
        <v>58</v>
      </c>
      <c r="Z946" t="s">
        <v>41</v>
      </c>
      <c r="AA946">
        <v>4</v>
      </c>
      <c r="AB946" t="s">
        <v>42</v>
      </c>
    </row>
    <row r="947" spans="1:28" x14ac:dyDescent="0.35">
      <c r="A947" t="s">
        <v>9025</v>
      </c>
      <c r="B947" s="1">
        <v>46089</v>
      </c>
      <c r="C947" s="1" t="str">
        <f>TEXT(Table1[[#This Row],[Order_Date]],"yyyy")</f>
        <v>2026</v>
      </c>
      <c r="D947" s="3">
        <f>MONTH(Table1[[#This Row],[Order_Date]])</f>
        <v>3</v>
      </c>
      <c r="E947" t="str">
        <f>TEXT(Table1[[#This Row],[Order_Date]],"mmm")</f>
        <v>Mar</v>
      </c>
      <c r="F947" s="1">
        <v>46096</v>
      </c>
      <c r="G947">
        <f>(Table1[[#This Row],[Ship_Date]]-Table1[[#This Row],[Order_Date]])</f>
        <v>7</v>
      </c>
      <c r="H947" t="s">
        <v>9026</v>
      </c>
      <c r="I947" t="s">
        <v>9027</v>
      </c>
      <c r="J947" t="s">
        <v>24</v>
      </c>
      <c r="K947">
        <v>42</v>
      </c>
      <c r="L947" t="str">
        <f>IF(Table1[[#This Row],[Age]]&lt;=20,"Teen",IF(Table1[[#This Row],[Age]]&gt;=21 &amp; Table1[[#This Row],[Age]]&lt;=50,"Adult","Senior"))</f>
        <v>Senior</v>
      </c>
      <c r="M947" t="s">
        <v>116</v>
      </c>
      <c r="N947" t="s">
        <v>117</v>
      </c>
      <c r="O947" t="s">
        <v>86</v>
      </c>
      <c r="P947" t="s">
        <v>47</v>
      </c>
      <c r="Q947" t="s">
        <v>185</v>
      </c>
      <c r="R947">
        <v>1</v>
      </c>
      <c r="S947">
        <v>4500</v>
      </c>
      <c r="T947">
        <v>25</v>
      </c>
      <c r="U947">
        <v>3375</v>
      </c>
      <c r="V947" t="str">
        <f>IF(Table1[[#This Row],[Sales]]&lt;=10000,"Low",IF(Table1[[#This Row],[Sales]]&gt;=10000 &amp; Table1[[#This Row],[Sales]]&lt;=25000,"Medium","High"))</f>
        <v>Low</v>
      </c>
      <c r="W947">
        <v>1396.01</v>
      </c>
      <c r="X947">
        <f>Table1[[#This Row],[Profit]]/Table1[[#This Row],[Sales]]</f>
        <v>0.41363259259259261</v>
      </c>
      <c r="Y947" t="s">
        <v>30</v>
      </c>
      <c r="Z947" t="s">
        <v>31</v>
      </c>
      <c r="AA947">
        <v>3</v>
      </c>
      <c r="AB947" t="s">
        <v>42</v>
      </c>
    </row>
    <row r="948" spans="1:28" x14ac:dyDescent="0.35">
      <c r="A948" t="s">
        <v>9153</v>
      </c>
      <c r="B948" s="1">
        <v>46103</v>
      </c>
      <c r="C948" s="1" t="str">
        <f>TEXT(Table1[[#This Row],[Order_Date]],"yyyy")</f>
        <v>2026</v>
      </c>
      <c r="D948" s="3">
        <f>MONTH(Table1[[#This Row],[Order_Date]])</f>
        <v>3</v>
      </c>
      <c r="E948" t="str">
        <f>TEXT(Table1[[#This Row],[Order_Date]],"mmm")</f>
        <v>Mar</v>
      </c>
      <c r="F948" s="1">
        <v>46110</v>
      </c>
      <c r="G948">
        <f>(Table1[[#This Row],[Ship_Date]]-Table1[[#This Row],[Order_Date]])</f>
        <v>7</v>
      </c>
      <c r="H948" t="s">
        <v>1984</v>
      </c>
      <c r="I948" t="s">
        <v>9154</v>
      </c>
      <c r="J948" t="s">
        <v>52</v>
      </c>
      <c r="K948">
        <v>46</v>
      </c>
      <c r="L948" t="str">
        <f>IF(Table1[[#This Row],[Age]]&lt;=20,"Teen",IF(Table1[[#This Row],[Age]]&gt;=21 &amp; Table1[[#This Row],[Age]]&lt;=50,"Adult","Senior"))</f>
        <v>Senior</v>
      </c>
      <c r="M948" t="s">
        <v>46</v>
      </c>
      <c r="N948" t="s">
        <v>46</v>
      </c>
      <c r="O948" t="s">
        <v>38</v>
      </c>
      <c r="P948" t="s">
        <v>56</v>
      </c>
      <c r="Q948" t="s">
        <v>125</v>
      </c>
      <c r="R948">
        <v>5</v>
      </c>
      <c r="S948">
        <v>450</v>
      </c>
      <c r="T948">
        <v>25</v>
      </c>
      <c r="U948">
        <v>1687.5</v>
      </c>
      <c r="V948" t="str">
        <f>IF(Table1[[#This Row],[Sales]]&lt;=10000,"Low",IF(Table1[[#This Row],[Sales]]&gt;=10000 &amp; Table1[[#This Row],[Sales]]&lt;=25000,"Medium","High"))</f>
        <v>Low</v>
      </c>
      <c r="W948">
        <v>756.86</v>
      </c>
      <c r="X948">
        <f>Table1[[#This Row],[Profit]]/Table1[[#This Row],[Sales]]</f>
        <v>0.44850962962962965</v>
      </c>
      <c r="Y948" t="s">
        <v>93</v>
      </c>
      <c r="Z948" t="s">
        <v>59</v>
      </c>
      <c r="AA948">
        <v>2</v>
      </c>
      <c r="AB948" t="s">
        <v>42</v>
      </c>
    </row>
    <row r="949" spans="1:28" x14ac:dyDescent="0.35">
      <c r="A949" t="s">
        <v>9256</v>
      </c>
      <c r="B949" s="1">
        <v>45735</v>
      </c>
      <c r="C949" s="1" t="str">
        <f>TEXT(Table1[[#This Row],[Order_Date]],"yyyy")</f>
        <v>2025</v>
      </c>
      <c r="D949" s="3">
        <f>MONTH(Table1[[#This Row],[Order_Date]])</f>
        <v>3</v>
      </c>
      <c r="E949" t="str">
        <f>TEXT(Table1[[#This Row],[Order_Date]],"mmm")</f>
        <v>Mar</v>
      </c>
      <c r="F949" s="1">
        <v>45741</v>
      </c>
      <c r="G949">
        <f>(Table1[[#This Row],[Ship_Date]]-Table1[[#This Row],[Order_Date]])</f>
        <v>6</v>
      </c>
      <c r="H949" t="s">
        <v>9257</v>
      </c>
      <c r="I949" t="s">
        <v>9258</v>
      </c>
      <c r="J949" t="s">
        <v>52</v>
      </c>
      <c r="K949">
        <v>29</v>
      </c>
      <c r="L949" t="str">
        <f>IF(Table1[[#This Row],[Age]]&lt;=20,"Teen",IF(Table1[[#This Row],[Age]]&gt;=21 &amp; Table1[[#This Row],[Age]]&lt;=50,"Adult","Senior"))</f>
        <v>Senior</v>
      </c>
      <c r="M949" t="s">
        <v>73</v>
      </c>
      <c r="N949" t="s">
        <v>26</v>
      </c>
      <c r="O949" t="s">
        <v>27</v>
      </c>
      <c r="P949" t="s">
        <v>47</v>
      </c>
      <c r="Q949" t="s">
        <v>69</v>
      </c>
      <c r="R949">
        <v>2</v>
      </c>
      <c r="S949">
        <v>800</v>
      </c>
      <c r="T949">
        <v>20</v>
      </c>
      <c r="U949">
        <v>1280</v>
      </c>
      <c r="V949" t="str">
        <f>IF(Table1[[#This Row],[Sales]]&lt;=10000,"Low",IF(Table1[[#This Row],[Sales]]&gt;=10000 &amp; Table1[[#This Row],[Sales]]&lt;=25000,"Medium","High"))</f>
        <v>Low</v>
      </c>
      <c r="W949">
        <v>450.21</v>
      </c>
      <c r="X949">
        <f>Table1[[#This Row],[Profit]]/Table1[[#This Row],[Sales]]</f>
        <v>0.35172656250000001</v>
      </c>
      <c r="Y949" t="s">
        <v>58</v>
      </c>
      <c r="Z949" t="s">
        <v>59</v>
      </c>
      <c r="AA949">
        <v>2</v>
      </c>
      <c r="AB949" t="s">
        <v>42</v>
      </c>
    </row>
    <row r="950" spans="1:28" x14ac:dyDescent="0.35">
      <c r="A950" t="s">
        <v>9273</v>
      </c>
      <c r="B950" s="1">
        <v>46101</v>
      </c>
      <c r="C950" s="1" t="str">
        <f>TEXT(Table1[[#This Row],[Order_Date]],"yyyy")</f>
        <v>2026</v>
      </c>
      <c r="D950" s="3">
        <f>MONTH(Table1[[#This Row],[Order_Date]])</f>
        <v>3</v>
      </c>
      <c r="E950" t="str">
        <f>TEXT(Table1[[#This Row],[Order_Date]],"mmm")</f>
        <v>Mar</v>
      </c>
      <c r="F950" s="1">
        <v>46108</v>
      </c>
      <c r="G950">
        <f>(Table1[[#This Row],[Ship_Date]]-Table1[[#This Row],[Order_Date]])</f>
        <v>7</v>
      </c>
      <c r="H950" t="s">
        <v>5021</v>
      </c>
      <c r="I950" t="s">
        <v>9274</v>
      </c>
      <c r="J950" t="s">
        <v>52</v>
      </c>
      <c r="K950">
        <v>25</v>
      </c>
      <c r="L950" t="str">
        <f>IF(Table1[[#This Row],[Age]]&lt;=20,"Teen",IF(Table1[[#This Row],[Age]]&gt;=21 &amp; Table1[[#This Row],[Age]]&lt;=50,"Adult","Senior"))</f>
        <v>Senior</v>
      </c>
      <c r="M950" t="s">
        <v>79</v>
      </c>
      <c r="N950" t="s">
        <v>80</v>
      </c>
      <c r="O950" t="s">
        <v>38</v>
      </c>
      <c r="P950" t="s">
        <v>74</v>
      </c>
      <c r="Q950" t="s">
        <v>231</v>
      </c>
      <c r="R950">
        <v>8</v>
      </c>
      <c r="S950">
        <v>18000</v>
      </c>
      <c r="T950">
        <v>5</v>
      </c>
      <c r="U950">
        <v>136800</v>
      </c>
      <c r="V950" t="str">
        <f>IF(Table1[[#This Row],[Sales]]&lt;=10000,"Low",IF(Table1[[#This Row],[Sales]]&gt;=10000 &amp; Table1[[#This Row],[Sales]]&lt;=25000,"Medium","High"))</f>
        <v>High</v>
      </c>
      <c r="W950">
        <v>25987.919999999998</v>
      </c>
      <c r="X950">
        <f>Table1[[#This Row],[Profit]]/Table1[[#This Row],[Sales]]</f>
        <v>0.18997017543859648</v>
      </c>
      <c r="Y950" t="s">
        <v>93</v>
      </c>
      <c r="Z950" t="s">
        <v>59</v>
      </c>
      <c r="AA950">
        <v>1</v>
      </c>
      <c r="AB950" t="s">
        <v>42</v>
      </c>
    </row>
    <row r="951" spans="1:28" x14ac:dyDescent="0.35">
      <c r="A951" t="s">
        <v>9366</v>
      </c>
      <c r="B951" s="1">
        <v>46102</v>
      </c>
      <c r="C951" s="1" t="str">
        <f>TEXT(Table1[[#This Row],[Order_Date]],"yyyy")</f>
        <v>2026</v>
      </c>
      <c r="D951" s="3">
        <f>MONTH(Table1[[#This Row],[Order_Date]])</f>
        <v>3</v>
      </c>
      <c r="E951" t="str">
        <f>TEXT(Table1[[#This Row],[Order_Date]],"mmm")</f>
        <v>Mar</v>
      </c>
      <c r="F951" s="1">
        <v>46109</v>
      </c>
      <c r="G951">
        <f>(Table1[[#This Row],[Ship_Date]]-Table1[[#This Row],[Order_Date]])</f>
        <v>7</v>
      </c>
      <c r="H951" t="s">
        <v>9367</v>
      </c>
      <c r="I951" t="s">
        <v>9368</v>
      </c>
      <c r="J951" t="s">
        <v>52</v>
      </c>
      <c r="K951">
        <v>39</v>
      </c>
      <c r="L951" t="str">
        <f>IF(Table1[[#This Row],[Age]]&lt;=20,"Teen",IF(Table1[[#This Row],[Age]]&gt;=21 &amp; Table1[[#This Row],[Age]]&lt;=50,"Adult","Senior"))</f>
        <v>Senior</v>
      </c>
      <c r="M951" t="s">
        <v>101</v>
      </c>
      <c r="N951" t="s">
        <v>102</v>
      </c>
      <c r="O951" t="s">
        <v>27</v>
      </c>
      <c r="P951" t="s">
        <v>56</v>
      </c>
      <c r="Q951" t="s">
        <v>57</v>
      </c>
      <c r="R951">
        <v>4</v>
      </c>
      <c r="S951">
        <v>60</v>
      </c>
      <c r="T951">
        <v>5</v>
      </c>
      <c r="U951">
        <v>228</v>
      </c>
      <c r="V951" t="str">
        <f>IF(Table1[[#This Row],[Sales]]&lt;=10000,"Low",IF(Table1[[#This Row],[Sales]]&gt;=10000 &amp; Table1[[#This Row],[Sales]]&lt;=25000,"Medium","High"))</f>
        <v>Low</v>
      </c>
      <c r="W951">
        <v>44.31</v>
      </c>
      <c r="X951">
        <f>Table1[[#This Row],[Profit]]/Table1[[#This Row],[Sales]]</f>
        <v>0.1943421052631579</v>
      </c>
      <c r="Y951" t="s">
        <v>93</v>
      </c>
      <c r="Z951" t="s">
        <v>31</v>
      </c>
      <c r="AA951">
        <v>5</v>
      </c>
      <c r="AB951" t="s">
        <v>32</v>
      </c>
    </row>
    <row r="952" spans="1:28" x14ac:dyDescent="0.35">
      <c r="A952" t="s">
        <v>9380</v>
      </c>
      <c r="B952" s="1">
        <v>46091</v>
      </c>
      <c r="C952" s="1" t="str">
        <f>TEXT(Table1[[#This Row],[Order_Date]],"yyyy")</f>
        <v>2026</v>
      </c>
      <c r="D952" s="3">
        <f>MONTH(Table1[[#This Row],[Order_Date]])</f>
        <v>3</v>
      </c>
      <c r="E952" t="str">
        <f>TEXT(Table1[[#This Row],[Order_Date]],"mmm")</f>
        <v>Mar</v>
      </c>
      <c r="F952" s="1">
        <v>46095</v>
      </c>
      <c r="G952">
        <f>(Table1[[#This Row],[Ship_Date]]-Table1[[#This Row],[Order_Date]])</f>
        <v>4</v>
      </c>
      <c r="H952" t="s">
        <v>8959</v>
      </c>
      <c r="I952" t="s">
        <v>9381</v>
      </c>
      <c r="J952" t="s">
        <v>52</v>
      </c>
      <c r="K952">
        <v>58</v>
      </c>
      <c r="L952" t="str">
        <f>IF(Table1[[#This Row],[Age]]&lt;=20,"Teen",IF(Table1[[#This Row],[Age]]&gt;=21 &amp; Table1[[#This Row],[Age]]&lt;=50,"Adult","Senior"))</f>
        <v>Senior</v>
      </c>
      <c r="M952" t="s">
        <v>79</v>
      </c>
      <c r="N952" t="s">
        <v>80</v>
      </c>
      <c r="O952" t="s">
        <v>38</v>
      </c>
      <c r="P952" t="s">
        <v>39</v>
      </c>
      <c r="Q952" t="s">
        <v>118</v>
      </c>
      <c r="R952">
        <v>3</v>
      </c>
      <c r="S952">
        <v>4000</v>
      </c>
      <c r="T952">
        <v>25</v>
      </c>
      <c r="U952">
        <v>9000</v>
      </c>
      <c r="V952" t="str">
        <f>IF(Table1[[#This Row],[Sales]]&lt;=10000,"Low",IF(Table1[[#This Row],[Sales]]&gt;=10000 &amp; Table1[[#This Row],[Sales]]&lt;=25000,"Medium","High"))</f>
        <v>Low</v>
      </c>
      <c r="W952">
        <v>1571.68</v>
      </c>
      <c r="X952">
        <f>Table1[[#This Row],[Profit]]/Table1[[#This Row],[Sales]]</f>
        <v>0.17463111111111113</v>
      </c>
      <c r="Y952" t="s">
        <v>30</v>
      </c>
      <c r="Z952" t="s">
        <v>31</v>
      </c>
      <c r="AA952">
        <v>2</v>
      </c>
      <c r="AB952" t="s">
        <v>42</v>
      </c>
    </row>
    <row r="953" spans="1:28" x14ac:dyDescent="0.35">
      <c r="A953" t="s">
        <v>9446</v>
      </c>
      <c r="B953" s="1">
        <v>45739</v>
      </c>
      <c r="C953" s="1" t="str">
        <f>TEXT(Table1[[#This Row],[Order_Date]],"yyyy")</f>
        <v>2025</v>
      </c>
      <c r="D953" s="3">
        <f>MONTH(Table1[[#This Row],[Order_Date]])</f>
        <v>3</v>
      </c>
      <c r="E953" t="str">
        <f>TEXT(Table1[[#This Row],[Order_Date]],"mmm")</f>
        <v>Mar</v>
      </c>
      <c r="F953" s="1">
        <v>45743</v>
      </c>
      <c r="G953">
        <f>(Table1[[#This Row],[Ship_Date]]-Table1[[#This Row],[Order_Date]])</f>
        <v>4</v>
      </c>
      <c r="H953" t="s">
        <v>9447</v>
      </c>
      <c r="I953" t="s">
        <v>9448</v>
      </c>
      <c r="J953" t="s">
        <v>24</v>
      </c>
      <c r="K953">
        <v>32</v>
      </c>
      <c r="L953" t="str">
        <f>IF(Table1[[#This Row],[Age]]&lt;=20,"Teen",IF(Table1[[#This Row],[Age]]&gt;=21 &amp; Table1[[#This Row],[Age]]&lt;=50,"Adult","Senior"))</f>
        <v>Senior</v>
      </c>
      <c r="M953" t="s">
        <v>116</v>
      </c>
      <c r="N953" t="s">
        <v>117</v>
      </c>
      <c r="O953" t="s">
        <v>86</v>
      </c>
      <c r="P953" t="s">
        <v>28</v>
      </c>
      <c r="Q953" t="s">
        <v>103</v>
      </c>
      <c r="R953">
        <v>5</v>
      </c>
      <c r="S953">
        <v>25000</v>
      </c>
      <c r="T953">
        <v>15</v>
      </c>
      <c r="U953">
        <v>106250</v>
      </c>
      <c r="V953" t="str">
        <f>IF(Table1[[#This Row],[Sales]]&lt;=10000,"Low",IF(Table1[[#This Row],[Sales]]&gt;=10000 &amp; Table1[[#This Row],[Sales]]&lt;=25000,"Medium","High"))</f>
        <v>High</v>
      </c>
      <c r="W953">
        <v>25398.17</v>
      </c>
      <c r="X953">
        <f>Table1[[#This Row],[Profit]]/Table1[[#This Row],[Sales]]</f>
        <v>0.23904159999999999</v>
      </c>
      <c r="Y953" t="s">
        <v>30</v>
      </c>
      <c r="Z953" t="s">
        <v>31</v>
      </c>
      <c r="AA953">
        <v>2</v>
      </c>
      <c r="AB953" t="s">
        <v>42</v>
      </c>
    </row>
    <row r="954" spans="1:28" x14ac:dyDescent="0.35">
      <c r="A954" t="s">
        <v>9487</v>
      </c>
      <c r="B954" s="1">
        <v>46097</v>
      </c>
      <c r="C954" s="1" t="str">
        <f>TEXT(Table1[[#This Row],[Order_Date]],"yyyy")</f>
        <v>2026</v>
      </c>
      <c r="D954" s="3">
        <f>MONTH(Table1[[#This Row],[Order_Date]])</f>
        <v>3</v>
      </c>
      <c r="E954" t="str">
        <f>TEXT(Table1[[#This Row],[Order_Date]],"mmm")</f>
        <v>Mar</v>
      </c>
      <c r="F954" s="1">
        <v>46099</v>
      </c>
      <c r="G954">
        <f>(Table1[[#This Row],[Ship_Date]]-Table1[[#This Row],[Order_Date]])</f>
        <v>2</v>
      </c>
      <c r="H954" t="s">
        <v>9488</v>
      </c>
      <c r="I954" t="s">
        <v>9489</v>
      </c>
      <c r="J954" t="s">
        <v>52</v>
      </c>
      <c r="K954">
        <v>64</v>
      </c>
      <c r="L954" t="str">
        <f>IF(Table1[[#This Row],[Age]]&lt;=20,"Teen",IF(Table1[[#This Row],[Age]]&gt;=21 &amp; Table1[[#This Row],[Age]]&lt;=50,"Adult","Senior"))</f>
        <v>Senior</v>
      </c>
      <c r="M954" t="s">
        <v>46</v>
      </c>
      <c r="N954" t="s">
        <v>46</v>
      </c>
      <c r="O954" t="s">
        <v>38</v>
      </c>
      <c r="P954" t="s">
        <v>56</v>
      </c>
      <c r="Q954" t="s">
        <v>125</v>
      </c>
      <c r="R954">
        <v>7</v>
      </c>
      <c r="S954">
        <v>450</v>
      </c>
      <c r="T954">
        <v>20</v>
      </c>
      <c r="U954">
        <v>2520</v>
      </c>
      <c r="V954" t="str">
        <f>IF(Table1[[#This Row],[Sales]]&lt;=10000,"Low",IF(Table1[[#This Row],[Sales]]&gt;=10000 &amp; Table1[[#This Row],[Sales]]&lt;=25000,"Medium","High"))</f>
        <v>Low</v>
      </c>
      <c r="W954">
        <v>837.87</v>
      </c>
      <c r="X954">
        <f>Table1[[#This Row],[Profit]]/Table1[[#This Row],[Sales]]</f>
        <v>0.33248809523809525</v>
      </c>
      <c r="Y954" t="s">
        <v>93</v>
      </c>
      <c r="Z954" t="s">
        <v>41</v>
      </c>
      <c r="AA954">
        <v>5</v>
      </c>
      <c r="AB954" t="s">
        <v>42</v>
      </c>
    </row>
    <row r="955" spans="1:28" x14ac:dyDescent="0.35">
      <c r="A955" t="s">
        <v>9499</v>
      </c>
      <c r="B955" s="1">
        <v>46082</v>
      </c>
      <c r="C955" s="1" t="str">
        <f>TEXT(Table1[[#This Row],[Order_Date]],"yyyy")</f>
        <v>2026</v>
      </c>
      <c r="D955" s="3">
        <f>MONTH(Table1[[#This Row],[Order_Date]])</f>
        <v>3</v>
      </c>
      <c r="E955" t="str">
        <f>TEXT(Table1[[#This Row],[Order_Date]],"mmm")</f>
        <v>Mar</v>
      </c>
      <c r="F955" s="1">
        <v>46089</v>
      </c>
      <c r="G955">
        <f>(Table1[[#This Row],[Ship_Date]]-Table1[[#This Row],[Order_Date]])</f>
        <v>7</v>
      </c>
      <c r="H955" t="s">
        <v>9500</v>
      </c>
      <c r="I955" t="s">
        <v>9501</v>
      </c>
      <c r="J955" t="s">
        <v>24</v>
      </c>
      <c r="K955">
        <v>48</v>
      </c>
      <c r="L955" t="str">
        <f>IF(Table1[[#This Row],[Age]]&lt;=20,"Teen",IF(Table1[[#This Row],[Age]]&gt;=21 &amp; Table1[[#This Row],[Age]]&lt;=50,"Adult","Senior"))</f>
        <v>Senior</v>
      </c>
      <c r="M955" t="s">
        <v>79</v>
      </c>
      <c r="N955" t="s">
        <v>80</v>
      </c>
      <c r="O955" t="s">
        <v>38</v>
      </c>
      <c r="P955" t="s">
        <v>39</v>
      </c>
      <c r="Q955" t="s">
        <v>40</v>
      </c>
      <c r="R955">
        <v>6</v>
      </c>
      <c r="S955">
        <v>2500</v>
      </c>
      <c r="T955">
        <v>5</v>
      </c>
      <c r="U955">
        <v>14250</v>
      </c>
      <c r="V955" t="str">
        <f>IF(Table1[[#This Row],[Sales]]&lt;=10000,"Low",IF(Table1[[#This Row],[Sales]]&gt;=10000 &amp; Table1[[#This Row],[Sales]]&lt;=25000,"Medium","High"))</f>
        <v>High</v>
      </c>
      <c r="W955">
        <v>4904.24</v>
      </c>
      <c r="X955">
        <f>Table1[[#This Row],[Profit]]/Table1[[#This Row],[Sales]]</f>
        <v>0.34415719298245612</v>
      </c>
      <c r="Y955" t="s">
        <v>58</v>
      </c>
      <c r="Z955" t="s">
        <v>31</v>
      </c>
      <c r="AA955">
        <v>2</v>
      </c>
      <c r="AB955" t="s">
        <v>42</v>
      </c>
    </row>
    <row r="956" spans="1:28" x14ac:dyDescent="0.35">
      <c r="A956" t="s">
        <v>9510</v>
      </c>
      <c r="B956" s="1">
        <v>46089</v>
      </c>
      <c r="C956" s="1" t="str">
        <f>TEXT(Table1[[#This Row],[Order_Date]],"yyyy")</f>
        <v>2026</v>
      </c>
      <c r="D956" s="3">
        <f>MONTH(Table1[[#This Row],[Order_Date]])</f>
        <v>3</v>
      </c>
      <c r="E956" t="str">
        <f>TEXT(Table1[[#This Row],[Order_Date]],"mmm")</f>
        <v>Mar</v>
      </c>
      <c r="F956" s="1">
        <v>46090</v>
      </c>
      <c r="G956">
        <f>(Table1[[#This Row],[Ship_Date]]-Table1[[#This Row],[Order_Date]])</f>
        <v>1</v>
      </c>
      <c r="H956" t="s">
        <v>9511</v>
      </c>
      <c r="I956" t="s">
        <v>9512</v>
      </c>
      <c r="J956" t="s">
        <v>52</v>
      </c>
      <c r="K956">
        <v>20</v>
      </c>
      <c r="L956" t="str">
        <f>IF(Table1[[#This Row],[Age]]&lt;=20,"Teen",IF(Table1[[#This Row],[Age]]&gt;=21 &amp; Table1[[#This Row],[Age]]&lt;=50,"Adult","Senior"))</f>
        <v>Teen</v>
      </c>
      <c r="M956" t="s">
        <v>84</v>
      </c>
      <c r="N956" t="s">
        <v>85</v>
      </c>
      <c r="O956" t="s">
        <v>86</v>
      </c>
      <c r="P956" t="s">
        <v>56</v>
      </c>
      <c r="Q956" t="s">
        <v>97</v>
      </c>
      <c r="R956">
        <v>3</v>
      </c>
      <c r="S956">
        <v>1500</v>
      </c>
      <c r="T956">
        <v>10</v>
      </c>
      <c r="U956">
        <v>4050</v>
      </c>
      <c r="V956" t="str">
        <f>IF(Table1[[#This Row],[Sales]]&lt;=10000,"Low",IF(Table1[[#This Row],[Sales]]&gt;=10000 &amp; Table1[[#This Row],[Sales]]&lt;=25000,"Medium","High"))</f>
        <v>Low</v>
      </c>
      <c r="W956">
        <v>599.45000000000005</v>
      </c>
      <c r="X956">
        <f>Table1[[#This Row],[Profit]]/Table1[[#This Row],[Sales]]</f>
        <v>0.14801234567901236</v>
      </c>
      <c r="Y956" t="s">
        <v>58</v>
      </c>
      <c r="Z956" t="s">
        <v>31</v>
      </c>
      <c r="AA956">
        <v>4</v>
      </c>
      <c r="AB956" t="s">
        <v>42</v>
      </c>
    </row>
    <row r="957" spans="1:28" x14ac:dyDescent="0.35">
      <c r="A957" t="s">
        <v>9517</v>
      </c>
      <c r="B957" s="1">
        <v>46106</v>
      </c>
      <c r="C957" s="1" t="str">
        <f>TEXT(Table1[[#This Row],[Order_Date]],"yyyy")</f>
        <v>2026</v>
      </c>
      <c r="D957" s="3">
        <f>MONTH(Table1[[#This Row],[Order_Date]])</f>
        <v>3</v>
      </c>
      <c r="E957" t="str">
        <f>TEXT(Table1[[#This Row],[Order_Date]],"mmm")</f>
        <v>Mar</v>
      </c>
      <c r="F957" s="1">
        <v>46107</v>
      </c>
      <c r="G957">
        <f>(Table1[[#This Row],[Ship_Date]]-Table1[[#This Row],[Order_Date]])</f>
        <v>1</v>
      </c>
      <c r="H957" t="s">
        <v>9518</v>
      </c>
      <c r="I957" t="s">
        <v>9519</v>
      </c>
      <c r="J957" t="s">
        <v>52</v>
      </c>
      <c r="K957">
        <v>29</v>
      </c>
      <c r="L957" t="str">
        <f>IF(Table1[[#This Row],[Age]]&lt;=20,"Teen",IF(Table1[[#This Row],[Age]]&gt;=21 &amp; Table1[[#This Row],[Age]]&lt;=50,"Adult","Senior"))</f>
        <v>Senior</v>
      </c>
      <c r="M957" t="s">
        <v>46</v>
      </c>
      <c r="N957" t="s">
        <v>46</v>
      </c>
      <c r="O957" t="s">
        <v>38</v>
      </c>
      <c r="P957" t="s">
        <v>39</v>
      </c>
      <c r="Q957" t="s">
        <v>87</v>
      </c>
      <c r="R957">
        <v>7</v>
      </c>
      <c r="S957">
        <v>3200</v>
      </c>
      <c r="T957">
        <v>10</v>
      </c>
      <c r="U957">
        <v>20160</v>
      </c>
      <c r="V957" t="str">
        <f>IF(Table1[[#This Row],[Sales]]&lt;=10000,"Low",IF(Table1[[#This Row],[Sales]]&gt;=10000 &amp; Table1[[#This Row],[Sales]]&lt;=25000,"Medium","High"))</f>
        <v>High</v>
      </c>
      <c r="W957">
        <v>8721.9</v>
      </c>
      <c r="X957">
        <f>Table1[[#This Row],[Profit]]/Table1[[#This Row],[Sales]]</f>
        <v>0.43263392857142857</v>
      </c>
      <c r="Y957" t="s">
        <v>58</v>
      </c>
      <c r="Z957" t="s">
        <v>31</v>
      </c>
      <c r="AA957">
        <v>5</v>
      </c>
      <c r="AB957" t="s">
        <v>42</v>
      </c>
    </row>
    <row r="958" spans="1:28" x14ac:dyDescent="0.35">
      <c r="A958" t="s">
        <v>9545</v>
      </c>
      <c r="B958" s="1">
        <v>45747</v>
      </c>
      <c r="C958" s="1" t="str">
        <f>TEXT(Table1[[#This Row],[Order_Date]],"yyyy")</f>
        <v>2025</v>
      </c>
      <c r="D958" s="3">
        <f>MONTH(Table1[[#This Row],[Order_Date]])</f>
        <v>3</v>
      </c>
      <c r="E958" t="str">
        <f>TEXT(Table1[[#This Row],[Order_Date]],"mmm")</f>
        <v>Mar</v>
      </c>
      <c r="F958" s="1">
        <v>45749</v>
      </c>
      <c r="G958">
        <f>(Table1[[#This Row],[Ship_Date]]-Table1[[#This Row],[Order_Date]])</f>
        <v>2</v>
      </c>
      <c r="H958" t="s">
        <v>6441</v>
      </c>
      <c r="I958" t="s">
        <v>9546</v>
      </c>
      <c r="J958" t="s">
        <v>24</v>
      </c>
      <c r="K958">
        <v>25</v>
      </c>
      <c r="L958" t="str">
        <f>IF(Table1[[#This Row],[Age]]&lt;=20,"Teen",IF(Table1[[#This Row],[Age]]&gt;=21 &amp; Table1[[#This Row],[Age]]&lt;=50,"Adult","Senior"))</f>
        <v>Senior</v>
      </c>
      <c r="M958" t="s">
        <v>101</v>
      </c>
      <c r="N958" t="s">
        <v>102</v>
      </c>
      <c r="O958" t="s">
        <v>27</v>
      </c>
      <c r="P958" t="s">
        <v>56</v>
      </c>
      <c r="Q958" t="s">
        <v>57</v>
      </c>
      <c r="R958">
        <v>7</v>
      </c>
      <c r="S958">
        <v>60</v>
      </c>
      <c r="T958">
        <v>10</v>
      </c>
      <c r="U958">
        <v>378</v>
      </c>
      <c r="V958" t="str">
        <f>IF(Table1[[#This Row],[Sales]]&lt;=10000,"Low",IF(Table1[[#This Row],[Sales]]&gt;=10000 &amp; Table1[[#This Row],[Sales]]&lt;=25000,"Medium","High"))</f>
        <v>Low</v>
      </c>
      <c r="W958">
        <v>167.67</v>
      </c>
      <c r="X958">
        <f>Table1[[#This Row],[Profit]]/Table1[[#This Row],[Sales]]</f>
        <v>0.44357142857142856</v>
      </c>
      <c r="Y958" t="s">
        <v>30</v>
      </c>
      <c r="Z958" t="s">
        <v>31</v>
      </c>
      <c r="AA958">
        <v>1</v>
      </c>
      <c r="AB958" t="s">
        <v>32</v>
      </c>
    </row>
    <row r="959" spans="1:28" x14ac:dyDescent="0.35">
      <c r="A959" t="s">
        <v>9553</v>
      </c>
      <c r="B959" s="1">
        <v>46087</v>
      </c>
      <c r="C959" s="1" t="str">
        <f>TEXT(Table1[[#This Row],[Order_Date]],"yyyy")</f>
        <v>2026</v>
      </c>
      <c r="D959" s="3">
        <f>MONTH(Table1[[#This Row],[Order_Date]])</f>
        <v>3</v>
      </c>
      <c r="E959" t="str">
        <f>TEXT(Table1[[#This Row],[Order_Date]],"mmm")</f>
        <v>Mar</v>
      </c>
      <c r="F959" s="1">
        <v>46089</v>
      </c>
      <c r="G959">
        <f>(Table1[[#This Row],[Ship_Date]]-Table1[[#This Row],[Order_Date]])</f>
        <v>2</v>
      </c>
      <c r="H959" t="s">
        <v>9554</v>
      </c>
      <c r="I959" t="s">
        <v>9555</v>
      </c>
      <c r="J959" t="s">
        <v>24</v>
      </c>
      <c r="K959">
        <v>22</v>
      </c>
      <c r="L959" t="str">
        <f>IF(Table1[[#This Row],[Age]]&lt;=20,"Teen",IF(Table1[[#This Row],[Age]]&gt;=21 &amp; Table1[[#This Row],[Age]]&lt;=50,"Adult","Senior"))</f>
        <v>Senior</v>
      </c>
      <c r="M959" t="s">
        <v>79</v>
      </c>
      <c r="N959" t="s">
        <v>80</v>
      </c>
      <c r="O959" t="s">
        <v>38</v>
      </c>
      <c r="P959" t="s">
        <v>74</v>
      </c>
      <c r="Q959" t="s">
        <v>109</v>
      </c>
      <c r="R959">
        <v>2</v>
      </c>
      <c r="S959">
        <v>40000</v>
      </c>
      <c r="T959">
        <v>20</v>
      </c>
      <c r="U959">
        <v>64000</v>
      </c>
      <c r="V959" t="str">
        <f>IF(Table1[[#This Row],[Sales]]&lt;=10000,"Low",IF(Table1[[#This Row],[Sales]]&gt;=10000 &amp; Table1[[#This Row],[Sales]]&lt;=25000,"Medium","High"))</f>
        <v>High</v>
      </c>
      <c r="W959">
        <v>11015.51</v>
      </c>
      <c r="X959">
        <f>Table1[[#This Row],[Profit]]/Table1[[#This Row],[Sales]]</f>
        <v>0.17211734375000001</v>
      </c>
      <c r="Y959" t="s">
        <v>58</v>
      </c>
      <c r="Z959" t="s">
        <v>59</v>
      </c>
      <c r="AA959">
        <v>3</v>
      </c>
      <c r="AB959" t="s">
        <v>42</v>
      </c>
    </row>
    <row r="960" spans="1:28" x14ac:dyDescent="0.35">
      <c r="A960" t="s">
        <v>9611</v>
      </c>
      <c r="B960" s="1">
        <v>46083</v>
      </c>
      <c r="C960" s="1" t="str">
        <f>TEXT(Table1[[#This Row],[Order_Date]],"yyyy")</f>
        <v>2026</v>
      </c>
      <c r="D960" s="3">
        <f>MONTH(Table1[[#This Row],[Order_Date]])</f>
        <v>3</v>
      </c>
      <c r="E960" t="str">
        <f>TEXT(Table1[[#This Row],[Order_Date]],"mmm")</f>
        <v>Mar</v>
      </c>
      <c r="F960" s="1">
        <v>46086</v>
      </c>
      <c r="G960">
        <f>(Table1[[#This Row],[Ship_Date]]-Table1[[#This Row],[Order_Date]])</f>
        <v>3</v>
      </c>
      <c r="H960" t="s">
        <v>9612</v>
      </c>
      <c r="I960" t="s">
        <v>9613</v>
      </c>
      <c r="J960" t="s">
        <v>52</v>
      </c>
      <c r="K960">
        <v>49</v>
      </c>
      <c r="L960" t="str">
        <f>IF(Table1[[#This Row],[Age]]&lt;=20,"Teen",IF(Table1[[#This Row],[Age]]&gt;=21 &amp; Table1[[#This Row],[Age]]&lt;=50,"Adult","Senior"))</f>
        <v>Senior</v>
      </c>
      <c r="M960" t="s">
        <v>73</v>
      </c>
      <c r="N960" t="s">
        <v>26</v>
      </c>
      <c r="O960" t="s">
        <v>27</v>
      </c>
      <c r="P960" t="s">
        <v>28</v>
      </c>
      <c r="Q960" t="s">
        <v>65</v>
      </c>
      <c r="R960">
        <v>4</v>
      </c>
      <c r="S960">
        <v>30000</v>
      </c>
      <c r="T960">
        <v>10</v>
      </c>
      <c r="U960">
        <v>108000</v>
      </c>
      <c r="V960" t="str">
        <f>IF(Table1[[#This Row],[Sales]]&lt;=10000,"Low",IF(Table1[[#This Row],[Sales]]&gt;=10000 &amp; Table1[[#This Row],[Sales]]&lt;=25000,"Medium","High"))</f>
        <v>High</v>
      </c>
      <c r="W960">
        <v>11339.42</v>
      </c>
      <c r="X960">
        <f>Table1[[#This Row],[Profit]]/Table1[[#This Row],[Sales]]</f>
        <v>0.10499462962962963</v>
      </c>
      <c r="Y960" t="s">
        <v>30</v>
      </c>
      <c r="Z960" t="s">
        <v>41</v>
      </c>
      <c r="AA960">
        <v>5</v>
      </c>
      <c r="AB960" t="s">
        <v>42</v>
      </c>
    </row>
    <row r="961" spans="1:28" x14ac:dyDescent="0.35">
      <c r="A961" t="s">
        <v>9620</v>
      </c>
      <c r="B961" s="1">
        <v>45744</v>
      </c>
      <c r="C961" s="1" t="str">
        <f>TEXT(Table1[[#This Row],[Order_Date]],"yyyy")</f>
        <v>2025</v>
      </c>
      <c r="D961" s="3">
        <f>MONTH(Table1[[#This Row],[Order_Date]])</f>
        <v>3</v>
      </c>
      <c r="E961" t="str">
        <f>TEXT(Table1[[#This Row],[Order_Date]],"mmm")</f>
        <v>Mar</v>
      </c>
      <c r="F961" s="1">
        <v>45749</v>
      </c>
      <c r="G961">
        <f>(Table1[[#This Row],[Ship_Date]]-Table1[[#This Row],[Order_Date]])</f>
        <v>5</v>
      </c>
      <c r="H961" t="s">
        <v>9621</v>
      </c>
      <c r="I961" t="s">
        <v>9622</v>
      </c>
      <c r="J961" t="s">
        <v>52</v>
      </c>
      <c r="K961">
        <v>59</v>
      </c>
      <c r="L961" t="str">
        <f>IF(Table1[[#This Row],[Age]]&lt;=20,"Teen",IF(Table1[[#This Row],[Age]]&gt;=21 &amp; Table1[[#This Row],[Age]]&lt;=50,"Adult","Senior"))</f>
        <v>Senior</v>
      </c>
      <c r="M961" t="s">
        <v>116</v>
      </c>
      <c r="N961" t="s">
        <v>117</v>
      </c>
      <c r="O961" t="s">
        <v>86</v>
      </c>
      <c r="P961" t="s">
        <v>39</v>
      </c>
      <c r="Q961" t="s">
        <v>151</v>
      </c>
      <c r="R961">
        <v>3</v>
      </c>
      <c r="S961">
        <v>900</v>
      </c>
      <c r="T961">
        <v>20</v>
      </c>
      <c r="U961">
        <v>2160</v>
      </c>
      <c r="V961" t="str">
        <f>IF(Table1[[#This Row],[Sales]]&lt;=10000,"Low",IF(Table1[[#This Row],[Sales]]&gt;=10000 &amp; Table1[[#This Row],[Sales]]&lt;=25000,"Medium","High"))</f>
        <v>Low</v>
      </c>
      <c r="W961">
        <v>955.94</v>
      </c>
      <c r="X961">
        <f>Table1[[#This Row],[Profit]]/Table1[[#This Row],[Sales]]</f>
        <v>0.44256481481481486</v>
      </c>
      <c r="Y961" t="s">
        <v>30</v>
      </c>
      <c r="Z961" t="s">
        <v>59</v>
      </c>
      <c r="AA961">
        <v>3</v>
      </c>
      <c r="AB961" t="s">
        <v>32</v>
      </c>
    </row>
    <row r="962" spans="1:28" x14ac:dyDescent="0.35">
      <c r="A962" t="s">
        <v>9633</v>
      </c>
      <c r="B962" s="1">
        <v>46084</v>
      </c>
      <c r="C962" s="1" t="str">
        <f>TEXT(Table1[[#This Row],[Order_Date]],"yyyy")</f>
        <v>2026</v>
      </c>
      <c r="D962" s="3">
        <f>MONTH(Table1[[#This Row],[Order_Date]])</f>
        <v>3</v>
      </c>
      <c r="E962" t="str">
        <f>TEXT(Table1[[#This Row],[Order_Date]],"mmm")</f>
        <v>Mar</v>
      </c>
      <c r="F962" s="1">
        <v>46090</v>
      </c>
      <c r="G962">
        <f>(Table1[[#This Row],[Ship_Date]]-Table1[[#This Row],[Order_Date]])</f>
        <v>6</v>
      </c>
      <c r="H962" t="s">
        <v>9634</v>
      </c>
      <c r="I962" t="s">
        <v>9635</v>
      </c>
      <c r="J962" t="s">
        <v>52</v>
      </c>
      <c r="K962">
        <v>45</v>
      </c>
      <c r="L962" t="str">
        <f>IF(Table1[[#This Row],[Age]]&lt;=20,"Teen",IF(Table1[[#This Row],[Age]]&gt;=21 &amp; Table1[[#This Row],[Age]]&lt;=50,"Adult","Senior"))</f>
        <v>Senior</v>
      </c>
      <c r="M962" t="s">
        <v>107</v>
      </c>
      <c r="N962" t="s">
        <v>108</v>
      </c>
      <c r="O962" t="s">
        <v>86</v>
      </c>
      <c r="P962" t="s">
        <v>56</v>
      </c>
      <c r="Q962" t="s">
        <v>97</v>
      </c>
      <c r="R962">
        <v>8</v>
      </c>
      <c r="S962">
        <v>1500</v>
      </c>
      <c r="T962">
        <v>25</v>
      </c>
      <c r="U962">
        <v>9000</v>
      </c>
      <c r="V962" t="str">
        <f>IF(Table1[[#This Row],[Sales]]&lt;=10000,"Low",IF(Table1[[#This Row],[Sales]]&gt;=10000 &amp; Table1[[#This Row],[Sales]]&lt;=25000,"Medium","High"))</f>
        <v>Low</v>
      </c>
      <c r="W962">
        <v>3684.2</v>
      </c>
      <c r="X962">
        <f>Table1[[#This Row],[Profit]]/Table1[[#This Row],[Sales]]</f>
        <v>0.40935555555555553</v>
      </c>
      <c r="Y962" t="s">
        <v>30</v>
      </c>
      <c r="Z962" t="s">
        <v>31</v>
      </c>
      <c r="AA962">
        <v>3</v>
      </c>
      <c r="AB962" t="s">
        <v>32</v>
      </c>
    </row>
    <row r="963" spans="1:28" x14ac:dyDescent="0.35">
      <c r="A963" t="s">
        <v>9639</v>
      </c>
      <c r="B963" s="1">
        <v>46084</v>
      </c>
      <c r="C963" s="1" t="str">
        <f>TEXT(Table1[[#This Row],[Order_Date]],"yyyy")</f>
        <v>2026</v>
      </c>
      <c r="D963" s="3">
        <f>MONTH(Table1[[#This Row],[Order_Date]])</f>
        <v>3</v>
      </c>
      <c r="E963" t="str">
        <f>TEXT(Table1[[#This Row],[Order_Date]],"mmm")</f>
        <v>Mar</v>
      </c>
      <c r="F963" s="1">
        <v>46087</v>
      </c>
      <c r="G963">
        <f>(Table1[[#This Row],[Ship_Date]]-Table1[[#This Row],[Order_Date]])</f>
        <v>3</v>
      </c>
      <c r="H963" t="s">
        <v>5046</v>
      </c>
      <c r="I963" t="s">
        <v>9640</v>
      </c>
      <c r="J963" t="s">
        <v>24</v>
      </c>
      <c r="K963">
        <v>56</v>
      </c>
      <c r="L963" t="str">
        <f>IF(Table1[[#This Row],[Age]]&lt;=20,"Teen",IF(Table1[[#This Row],[Age]]&gt;=21 &amp; Table1[[#This Row],[Age]]&lt;=50,"Adult","Senior"))</f>
        <v>Senior</v>
      </c>
      <c r="M963" t="s">
        <v>25</v>
      </c>
      <c r="N963" t="s">
        <v>26</v>
      </c>
      <c r="O963" t="s">
        <v>27</v>
      </c>
      <c r="P963" t="s">
        <v>28</v>
      </c>
      <c r="Q963" t="s">
        <v>192</v>
      </c>
      <c r="R963">
        <v>8</v>
      </c>
      <c r="S963">
        <v>7000</v>
      </c>
      <c r="T963">
        <v>20</v>
      </c>
      <c r="U963">
        <v>44800</v>
      </c>
      <c r="V963" t="str">
        <f>IF(Table1[[#This Row],[Sales]]&lt;=10000,"Low",IF(Table1[[#This Row],[Sales]]&gt;=10000 &amp; Table1[[#This Row],[Sales]]&lt;=25000,"Medium","High"))</f>
        <v>High</v>
      </c>
      <c r="W963">
        <v>16420.95</v>
      </c>
      <c r="X963">
        <f>Table1[[#This Row],[Profit]]/Table1[[#This Row],[Sales]]</f>
        <v>0.36653906250000001</v>
      </c>
      <c r="Y963" t="s">
        <v>30</v>
      </c>
      <c r="Z963" t="s">
        <v>41</v>
      </c>
      <c r="AA963">
        <v>4</v>
      </c>
      <c r="AB963" t="s">
        <v>42</v>
      </c>
    </row>
    <row r="964" spans="1:28" x14ac:dyDescent="0.35">
      <c r="A964" t="s">
        <v>9697</v>
      </c>
      <c r="B964" s="1">
        <v>45740</v>
      </c>
      <c r="C964" s="1" t="str">
        <f>TEXT(Table1[[#This Row],[Order_Date]],"yyyy")</f>
        <v>2025</v>
      </c>
      <c r="D964" s="3">
        <f>MONTH(Table1[[#This Row],[Order_Date]])</f>
        <v>3</v>
      </c>
      <c r="E964" t="str">
        <f>TEXT(Table1[[#This Row],[Order_Date]],"mmm")</f>
        <v>Mar</v>
      </c>
      <c r="F964" s="1">
        <v>45741</v>
      </c>
      <c r="G964">
        <f>(Table1[[#This Row],[Ship_Date]]-Table1[[#This Row],[Order_Date]])</f>
        <v>1</v>
      </c>
      <c r="H964" t="s">
        <v>9390</v>
      </c>
      <c r="I964" t="s">
        <v>9698</v>
      </c>
      <c r="J964" t="s">
        <v>52</v>
      </c>
      <c r="K964">
        <v>53</v>
      </c>
      <c r="L964" t="str">
        <f>IF(Table1[[#This Row],[Age]]&lt;=20,"Teen",IF(Table1[[#This Row],[Age]]&gt;=21 &amp; Table1[[#This Row],[Age]]&lt;=50,"Adult","Senior"))</f>
        <v>Senior</v>
      </c>
      <c r="M964" t="s">
        <v>63</v>
      </c>
      <c r="N964" t="s">
        <v>64</v>
      </c>
      <c r="O964" t="s">
        <v>55</v>
      </c>
      <c r="P964" t="s">
        <v>39</v>
      </c>
      <c r="Q964" t="s">
        <v>40</v>
      </c>
      <c r="R964">
        <v>4</v>
      </c>
      <c r="S964">
        <v>2500</v>
      </c>
      <c r="T964">
        <v>10</v>
      </c>
      <c r="U964">
        <v>9000</v>
      </c>
      <c r="V964" t="str">
        <f>IF(Table1[[#This Row],[Sales]]&lt;=10000,"Low",IF(Table1[[#This Row],[Sales]]&gt;=10000 &amp; Table1[[#This Row],[Sales]]&lt;=25000,"Medium","High"))</f>
        <v>Low</v>
      </c>
      <c r="W964">
        <v>1859.73</v>
      </c>
      <c r="X964">
        <f>Table1[[#This Row],[Profit]]/Table1[[#This Row],[Sales]]</f>
        <v>0.20663666666666666</v>
      </c>
      <c r="Y964" t="s">
        <v>58</v>
      </c>
      <c r="Z964" t="s">
        <v>31</v>
      </c>
      <c r="AA964">
        <v>3</v>
      </c>
      <c r="AB964" t="s">
        <v>32</v>
      </c>
    </row>
    <row r="965" spans="1:28" x14ac:dyDescent="0.35">
      <c r="A965" t="s">
        <v>9792</v>
      </c>
      <c r="B965" s="1">
        <v>45743</v>
      </c>
      <c r="C965" s="1" t="str">
        <f>TEXT(Table1[[#This Row],[Order_Date]],"yyyy")</f>
        <v>2025</v>
      </c>
      <c r="D965" s="3">
        <f>MONTH(Table1[[#This Row],[Order_Date]])</f>
        <v>3</v>
      </c>
      <c r="E965" t="str">
        <f>TEXT(Table1[[#This Row],[Order_Date]],"mmm")</f>
        <v>Mar</v>
      </c>
      <c r="F965" s="1">
        <v>45750</v>
      </c>
      <c r="G965">
        <f>(Table1[[#This Row],[Ship_Date]]-Table1[[#This Row],[Order_Date]])</f>
        <v>7</v>
      </c>
      <c r="H965" t="s">
        <v>9793</v>
      </c>
      <c r="I965" t="s">
        <v>9794</v>
      </c>
      <c r="J965" t="s">
        <v>52</v>
      </c>
      <c r="K965">
        <v>24</v>
      </c>
      <c r="L965" t="str">
        <f>IF(Table1[[#This Row],[Age]]&lt;=20,"Teen",IF(Table1[[#This Row],[Age]]&gt;=21 &amp; Table1[[#This Row],[Age]]&lt;=50,"Adult","Senior"))</f>
        <v>Senior</v>
      </c>
      <c r="M965" t="s">
        <v>36</v>
      </c>
      <c r="N965" t="s">
        <v>37</v>
      </c>
      <c r="O965" t="s">
        <v>38</v>
      </c>
      <c r="P965" t="s">
        <v>74</v>
      </c>
      <c r="Q965" t="s">
        <v>132</v>
      </c>
      <c r="R965">
        <v>7</v>
      </c>
      <c r="S965">
        <v>55000</v>
      </c>
      <c r="T965">
        <v>25</v>
      </c>
      <c r="U965">
        <v>288750</v>
      </c>
      <c r="V965" t="str">
        <f>IF(Table1[[#This Row],[Sales]]&lt;=10000,"Low",IF(Table1[[#This Row],[Sales]]&gt;=10000 &amp; Table1[[#This Row],[Sales]]&lt;=25000,"Medium","High"))</f>
        <v>High</v>
      </c>
      <c r="W965">
        <v>71602.37</v>
      </c>
      <c r="X965">
        <f>Table1[[#This Row],[Profit]]/Table1[[#This Row],[Sales]]</f>
        <v>0.24797357575757575</v>
      </c>
      <c r="Y965" t="s">
        <v>58</v>
      </c>
      <c r="Z965" t="s">
        <v>31</v>
      </c>
      <c r="AA965">
        <v>3</v>
      </c>
      <c r="AB965" t="s">
        <v>42</v>
      </c>
    </row>
    <row r="966" spans="1:28" x14ac:dyDescent="0.35">
      <c r="A966" t="s">
        <v>9804</v>
      </c>
      <c r="B966" s="1">
        <v>46082</v>
      </c>
      <c r="C966" s="1" t="str">
        <f>TEXT(Table1[[#This Row],[Order_Date]],"yyyy")</f>
        <v>2026</v>
      </c>
      <c r="D966" s="3">
        <f>MONTH(Table1[[#This Row],[Order_Date]])</f>
        <v>3</v>
      </c>
      <c r="E966" t="str">
        <f>TEXT(Table1[[#This Row],[Order_Date]],"mmm")</f>
        <v>Mar</v>
      </c>
      <c r="F966" s="1">
        <v>46084</v>
      </c>
      <c r="G966">
        <f>(Table1[[#This Row],[Ship_Date]]-Table1[[#This Row],[Order_Date]])</f>
        <v>2</v>
      </c>
      <c r="H966" t="s">
        <v>9805</v>
      </c>
      <c r="I966" t="s">
        <v>9806</v>
      </c>
      <c r="J966" t="s">
        <v>52</v>
      </c>
      <c r="K966">
        <v>61</v>
      </c>
      <c r="L966" t="str">
        <f>IF(Table1[[#This Row],[Age]]&lt;=20,"Teen",IF(Table1[[#This Row],[Age]]&gt;=21 &amp; Table1[[#This Row],[Age]]&lt;=50,"Adult","Senior"))</f>
        <v>Senior</v>
      </c>
      <c r="M966" t="s">
        <v>53</v>
      </c>
      <c r="N966" t="s">
        <v>54</v>
      </c>
      <c r="O966" t="s">
        <v>55</v>
      </c>
      <c r="P966" t="s">
        <v>47</v>
      </c>
      <c r="Q966" t="s">
        <v>164</v>
      </c>
      <c r="R966">
        <v>5</v>
      </c>
      <c r="S966">
        <v>1800</v>
      </c>
      <c r="T966">
        <v>15</v>
      </c>
      <c r="U966">
        <v>7650</v>
      </c>
      <c r="V966" t="str">
        <f>IF(Table1[[#This Row],[Sales]]&lt;=10000,"Low",IF(Table1[[#This Row],[Sales]]&gt;=10000 &amp; Table1[[#This Row],[Sales]]&lt;=25000,"Medium","High"))</f>
        <v>Low</v>
      </c>
      <c r="W966">
        <v>2793.64</v>
      </c>
      <c r="X966">
        <f>Table1[[#This Row],[Profit]]/Table1[[#This Row],[Sales]]</f>
        <v>0.36518169934640521</v>
      </c>
      <c r="Y966" t="s">
        <v>58</v>
      </c>
      <c r="Z966" t="s">
        <v>41</v>
      </c>
      <c r="AA966">
        <v>4</v>
      </c>
      <c r="AB966" t="s">
        <v>42</v>
      </c>
    </row>
    <row r="967" spans="1:28" x14ac:dyDescent="0.35">
      <c r="A967" t="s">
        <v>9812</v>
      </c>
      <c r="B967" s="1">
        <v>46092</v>
      </c>
      <c r="C967" s="1" t="str">
        <f>TEXT(Table1[[#This Row],[Order_Date]],"yyyy")</f>
        <v>2026</v>
      </c>
      <c r="D967" s="3">
        <f>MONTH(Table1[[#This Row],[Order_Date]])</f>
        <v>3</v>
      </c>
      <c r="E967" t="str">
        <f>TEXT(Table1[[#This Row],[Order_Date]],"mmm")</f>
        <v>Mar</v>
      </c>
      <c r="F967" s="1">
        <v>46099</v>
      </c>
      <c r="G967">
        <f>(Table1[[#This Row],[Ship_Date]]-Table1[[#This Row],[Order_Date]])</f>
        <v>7</v>
      </c>
      <c r="H967" t="s">
        <v>9813</v>
      </c>
      <c r="I967" t="s">
        <v>9814</v>
      </c>
      <c r="J967" t="s">
        <v>24</v>
      </c>
      <c r="K967">
        <v>62</v>
      </c>
      <c r="L967" t="str">
        <f>IF(Table1[[#This Row],[Age]]&lt;=20,"Teen",IF(Table1[[#This Row],[Age]]&gt;=21 &amp; Table1[[#This Row],[Age]]&lt;=50,"Adult","Senior"))</f>
        <v>Senior</v>
      </c>
      <c r="M967" t="s">
        <v>79</v>
      </c>
      <c r="N967" t="s">
        <v>80</v>
      </c>
      <c r="O967" t="s">
        <v>38</v>
      </c>
      <c r="P967" t="s">
        <v>28</v>
      </c>
      <c r="Q967" t="s">
        <v>311</v>
      </c>
      <c r="R967">
        <v>8</v>
      </c>
      <c r="S967">
        <v>5000</v>
      </c>
      <c r="T967">
        <v>25</v>
      </c>
      <c r="U967">
        <v>30000</v>
      </c>
      <c r="V967" t="str">
        <f>IF(Table1[[#This Row],[Sales]]&lt;=10000,"Low",IF(Table1[[#This Row],[Sales]]&gt;=10000 &amp; Table1[[#This Row],[Sales]]&lt;=25000,"Medium","High"))</f>
        <v>High</v>
      </c>
      <c r="W967">
        <v>8382.1299999999992</v>
      </c>
      <c r="X967">
        <f>Table1[[#This Row],[Profit]]/Table1[[#This Row],[Sales]]</f>
        <v>0.27940433333333331</v>
      </c>
      <c r="Y967" t="s">
        <v>58</v>
      </c>
      <c r="Z967" t="s">
        <v>41</v>
      </c>
      <c r="AA967">
        <v>2</v>
      </c>
      <c r="AB967" t="s">
        <v>42</v>
      </c>
    </row>
    <row r="968" spans="1:28" x14ac:dyDescent="0.35">
      <c r="A968" t="s">
        <v>9845</v>
      </c>
      <c r="B968" s="1">
        <v>46083</v>
      </c>
      <c r="C968" s="1" t="str">
        <f>TEXT(Table1[[#This Row],[Order_Date]],"yyyy")</f>
        <v>2026</v>
      </c>
      <c r="D968" s="3">
        <f>MONTH(Table1[[#This Row],[Order_Date]])</f>
        <v>3</v>
      </c>
      <c r="E968" t="str">
        <f>TEXT(Table1[[#This Row],[Order_Date]],"mmm")</f>
        <v>Mar</v>
      </c>
      <c r="F968" s="1">
        <v>46088</v>
      </c>
      <c r="G968">
        <f>(Table1[[#This Row],[Ship_Date]]-Table1[[#This Row],[Order_Date]])</f>
        <v>5</v>
      </c>
      <c r="H968" t="s">
        <v>9846</v>
      </c>
      <c r="I968" t="s">
        <v>9847</v>
      </c>
      <c r="J968" t="s">
        <v>24</v>
      </c>
      <c r="K968">
        <v>27</v>
      </c>
      <c r="L968" t="str">
        <f>IF(Table1[[#This Row],[Age]]&lt;=20,"Teen",IF(Table1[[#This Row],[Age]]&gt;=21 &amp; Table1[[#This Row],[Age]]&lt;=50,"Adult","Senior"))</f>
        <v>Senior</v>
      </c>
      <c r="M968" t="s">
        <v>79</v>
      </c>
      <c r="N968" t="s">
        <v>80</v>
      </c>
      <c r="O968" t="s">
        <v>38</v>
      </c>
      <c r="P968" t="s">
        <v>56</v>
      </c>
      <c r="Q968" t="s">
        <v>57</v>
      </c>
      <c r="R968">
        <v>4</v>
      </c>
      <c r="S968">
        <v>60</v>
      </c>
      <c r="T968">
        <v>25</v>
      </c>
      <c r="U968">
        <v>180</v>
      </c>
      <c r="V968" t="str">
        <f>IF(Table1[[#This Row],[Sales]]&lt;=10000,"Low",IF(Table1[[#This Row],[Sales]]&gt;=10000 &amp; Table1[[#This Row],[Sales]]&lt;=25000,"Medium","High"))</f>
        <v>Low</v>
      </c>
      <c r="W968">
        <v>26.67</v>
      </c>
      <c r="X968">
        <f>Table1[[#This Row],[Profit]]/Table1[[#This Row],[Sales]]</f>
        <v>0.14816666666666667</v>
      </c>
      <c r="Y968" t="s">
        <v>58</v>
      </c>
      <c r="Z968" t="s">
        <v>59</v>
      </c>
      <c r="AA968">
        <v>4</v>
      </c>
      <c r="AB968" t="s">
        <v>42</v>
      </c>
    </row>
    <row r="969" spans="1:28" x14ac:dyDescent="0.35">
      <c r="A969" t="s">
        <v>9868</v>
      </c>
      <c r="B969" s="1">
        <v>46096</v>
      </c>
      <c r="C969" s="1" t="str">
        <f>TEXT(Table1[[#This Row],[Order_Date]],"yyyy")</f>
        <v>2026</v>
      </c>
      <c r="D969" s="3">
        <f>MONTH(Table1[[#This Row],[Order_Date]])</f>
        <v>3</v>
      </c>
      <c r="E969" t="str">
        <f>TEXT(Table1[[#This Row],[Order_Date]],"mmm")</f>
        <v>Mar</v>
      </c>
      <c r="F969" s="1">
        <v>46100</v>
      </c>
      <c r="G969">
        <f>(Table1[[#This Row],[Ship_Date]]-Table1[[#This Row],[Order_Date]])</f>
        <v>4</v>
      </c>
      <c r="H969" t="s">
        <v>9869</v>
      </c>
      <c r="I969" t="s">
        <v>9870</v>
      </c>
      <c r="J969" t="s">
        <v>24</v>
      </c>
      <c r="K969">
        <v>46</v>
      </c>
      <c r="L969" t="str">
        <f>IF(Table1[[#This Row],[Age]]&lt;=20,"Teen",IF(Table1[[#This Row],[Age]]&gt;=21 &amp; Table1[[#This Row],[Age]]&lt;=50,"Adult","Senior"))</f>
        <v>Senior</v>
      </c>
      <c r="M969" t="s">
        <v>63</v>
      </c>
      <c r="N969" t="s">
        <v>64</v>
      </c>
      <c r="O969" t="s">
        <v>55</v>
      </c>
      <c r="P969" t="s">
        <v>74</v>
      </c>
      <c r="Q969" t="s">
        <v>132</v>
      </c>
      <c r="R969">
        <v>7</v>
      </c>
      <c r="S969">
        <v>55000</v>
      </c>
      <c r="T969">
        <v>20</v>
      </c>
      <c r="U969">
        <v>308000</v>
      </c>
      <c r="V969" t="str">
        <f>IF(Table1[[#This Row],[Sales]]&lt;=10000,"Low",IF(Table1[[#This Row],[Sales]]&gt;=10000 &amp; Table1[[#This Row],[Sales]]&lt;=25000,"Medium","High"))</f>
        <v>High</v>
      </c>
      <c r="W969">
        <v>130212.19</v>
      </c>
      <c r="X969">
        <f>Table1[[#This Row],[Profit]]/Table1[[#This Row],[Sales]]</f>
        <v>0.42276685064935066</v>
      </c>
      <c r="Y969" t="s">
        <v>30</v>
      </c>
      <c r="Z969" t="s">
        <v>41</v>
      </c>
      <c r="AA969">
        <v>3</v>
      </c>
      <c r="AB969" t="s">
        <v>42</v>
      </c>
    </row>
    <row r="970" spans="1:28" x14ac:dyDescent="0.35">
      <c r="A970" t="s">
        <v>9884</v>
      </c>
      <c r="B970" s="1">
        <v>45742</v>
      </c>
      <c r="C970" s="1" t="str">
        <f>TEXT(Table1[[#This Row],[Order_Date]],"yyyy")</f>
        <v>2025</v>
      </c>
      <c r="D970" s="3">
        <f>MONTH(Table1[[#This Row],[Order_Date]])</f>
        <v>3</v>
      </c>
      <c r="E970" t="str">
        <f>TEXT(Table1[[#This Row],[Order_Date]],"mmm")</f>
        <v>Mar</v>
      </c>
      <c r="F970" s="1">
        <v>45743</v>
      </c>
      <c r="G970">
        <f>(Table1[[#This Row],[Ship_Date]]-Table1[[#This Row],[Order_Date]])</f>
        <v>1</v>
      </c>
      <c r="H970" t="s">
        <v>9885</v>
      </c>
      <c r="I970" t="s">
        <v>9886</v>
      </c>
      <c r="J970" t="s">
        <v>24</v>
      </c>
      <c r="K970">
        <v>40</v>
      </c>
      <c r="L970" t="str">
        <f>IF(Table1[[#This Row],[Age]]&lt;=20,"Teen",IF(Table1[[#This Row],[Age]]&gt;=21 &amp; Table1[[#This Row],[Age]]&lt;=50,"Adult","Senior"))</f>
        <v>Senior</v>
      </c>
      <c r="M970" t="s">
        <v>91</v>
      </c>
      <c r="N970" t="s">
        <v>92</v>
      </c>
      <c r="O970" t="s">
        <v>55</v>
      </c>
      <c r="P970" t="s">
        <v>39</v>
      </c>
      <c r="Q970" t="s">
        <v>151</v>
      </c>
      <c r="R970">
        <v>5</v>
      </c>
      <c r="S970">
        <v>900</v>
      </c>
      <c r="T970">
        <v>25</v>
      </c>
      <c r="U970">
        <v>3375</v>
      </c>
      <c r="V970" t="str">
        <f>IF(Table1[[#This Row],[Sales]]&lt;=10000,"Low",IF(Table1[[#This Row],[Sales]]&gt;=10000 &amp; Table1[[#This Row],[Sales]]&lt;=25000,"Medium","High"))</f>
        <v>Low</v>
      </c>
      <c r="W970">
        <v>969.09</v>
      </c>
      <c r="X970">
        <f>Table1[[#This Row],[Profit]]/Table1[[#This Row],[Sales]]</f>
        <v>0.28713777777777777</v>
      </c>
      <c r="Y970" t="s">
        <v>58</v>
      </c>
      <c r="Z970" t="s">
        <v>41</v>
      </c>
      <c r="AA970">
        <v>4</v>
      </c>
      <c r="AB970" t="s">
        <v>42</v>
      </c>
    </row>
    <row r="971" spans="1:28" x14ac:dyDescent="0.35">
      <c r="A971" t="s">
        <v>9892</v>
      </c>
      <c r="B971" s="1">
        <v>46109</v>
      </c>
      <c r="C971" s="1" t="str">
        <f>TEXT(Table1[[#This Row],[Order_Date]],"yyyy")</f>
        <v>2026</v>
      </c>
      <c r="D971" s="3">
        <f>MONTH(Table1[[#This Row],[Order_Date]])</f>
        <v>3</v>
      </c>
      <c r="E971" t="str">
        <f>TEXT(Table1[[#This Row],[Order_Date]],"mmm")</f>
        <v>Mar</v>
      </c>
      <c r="F971" s="1">
        <v>46111</v>
      </c>
      <c r="G971">
        <f>(Table1[[#This Row],[Ship_Date]]-Table1[[#This Row],[Order_Date]])</f>
        <v>2</v>
      </c>
      <c r="H971" t="s">
        <v>9893</v>
      </c>
      <c r="I971" t="s">
        <v>9894</v>
      </c>
      <c r="J971" t="s">
        <v>24</v>
      </c>
      <c r="K971">
        <v>32</v>
      </c>
      <c r="L971" t="str">
        <f>IF(Table1[[#This Row],[Age]]&lt;=20,"Teen",IF(Table1[[#This Row],[Age]]&gt;=21 &amp; Table1[[#This Row],[Age]]&lt;=50,"Adult","Senior"))</f>
        <v>Senior</v>
      </c>
      <c r="M971" t="s">
        <v>101</v>
      </c>
      <c r="N971" t="s">
        <v>102</v>
      </c>
      <c r="O971" t="s">
        <v>27</v>
      </c>
      <c r="P971" t="s">
        <v>47</v>
      </c>
      <c r="Q971" t="s">
        <v>175</v>
      </c>
      <c r="R971">
        <v>6</v>
      </c>
      <c r="S971">
        <v>1200</v>
      </c>
      <c r="T971">
        <v>20</v>
      </c>
      <c r="U971">
        <v>5760</v>
      </c>
      <c r="V971" t="str">
        <f>IF(Table1[[#This Row],[Sales]]&lt;=10000,"Low",IF(Table1[[#This Row],[Sales]]&gt;=10000 &amp; Table1[[#This Row],[Sales]]&lt;=25000,"Medium","High"))</f>
        <v>Low</v>
      </c>
      <c r="W971">
        <v>2379.09</v>
      </c>
      <c r="X971">
        <f>Table1[[#This Row],[Profit]]/Table1[[#This Row],[Sales]]</f>
        <v>0.41303645833333336</v>
      </c>
      <c r="Y971" t="s">
        <v>30</v>
      </c>
      <c r="Z971" t="s">
        <v>31</v>
      </c>
      <c r="AA971">
        <v>1</v>
      </c>
      <c r="AB971" t="s">
        <v>42</v>
      </c>
    </row>
    <row r="972" spans="1:28" x14ac:dyDescent="0.35">
      <c r="A972" t="s">
        <v>9920</v>
      </c>
      <c r="B972" s="1">
        <v>45733</v>
      </c>
      <c r="C972" s="1" t="str">
        <f>TEXT(Table1[[#This Row],[Order_Date]],"yyyy")</f>
        <v>2025</v>
      </c>
      <c r="D972" s="3">
        <f>MONTH(Table1[[#This Row],[Order_Date]])</f>
        <v>3</v>
      </c>
      <c r="E972" t="str">
        <f>TEXT(Table1[[#This Row],[Order_Date]],"mmm")</f>
        <v>Mar</v>
      </c>
      <c r="F972" s="1">
        <v>45736</v>
      </c>
      <c r="G972">
        <f>(Table1[[#This Row],[Ship_Date]]-Table1[[#This Row],[Order_Date]])</f>
        <v>3</v>
      </c>
      <c r="H972" t="s">
        <v>2606</v>
      </c>
      <c r="I972" t="s">
        <v>9921</v>
      </c>
      <c r="J972" t="s">
        <v>24</v>
      </c>
      <c r="K972">
        <v>25</v>
      </c>
      <c r="L972" t="str">
        <f>IF(Table1[[#This Row],[Age]]&lt;=20,"Teen",IF(Table1[[#This Row],[Age]]&gt;=21 &amp; Table1[[#This Row],[Age]]&lt;=50,"Adult","Senior"))</f>
        <v>Senior</v>
      </c>
      <c r="M972" t="s">
        <v>73</v>
      </c>
      <c r="N972" t="s">
        <v>26</v>
      </c>
      <c r="O972" t="s">
        <v>27</v>
      </c>
      <c r="P972" t="s">
        <v>47</v>
      </c>
      <c r="Q972" t="s">
        <v>164</v>
      </c>
      <c r="R972">
        <v>5</v>
      </c>
      <c r="S972">
        <v>1800</v>
      </c>
      <c r="T972">
        <v>15</v>
      </c>
      <c r="U972">
        <v>7650</v>
      </c>
      <c r="V972" t="str">
        <f>IF(Table1[[#This Row],[Sales]]&lt;=10000,"Low",IF(Table1[[#This Row],[Sales]]&gt;=10000 &amp; Table1[[#This Row],[Sales]]&lt;=25000,"Medium","High"))</f>
        <v>Low</v>
      </c>
      <c r="W972">
        <v>3226.64</v>
      </c>
      <c r="X972">
        <f>Table1[[#This Row],[Profit]]/Table1[[#This Row],[Sales]]</f>
        <v>0.42178300653594769</v>
      </c>
      <c r="Y972" t="s">
        <v>30</v>
      </c>
      <c r="Z972" t="s">
        <v>41</v>
      </c>
      <c r="AA972">
        <v>4</v>
      </c>
      <c r="AB972" t="s">
        <v>42</v>
      </c>
    </row>
    <row r="973" spans="1:28" x14ac:dyDescent="0.35">
      <c r="A973" t="s">
        <v>9952</v>
      </c>
      <c r="B973" s="1">
        <v>45745</v>
      </c>
      <c r="C973" s="1" t="str">
        <f>TEXT(Table1[[#This Row],[Order_Date]],"yyyy")</f>
        <v>2025</v>
      </c>
      <c r="D973" s="3">
        <f>MONTH(Table1[[#This Row],[Order_Date]])</f>
        <v>3</v>
      </c>
      <c r="E973" t="str">
        <f>TEXT(Table1[[#This Row],[Order_Date]],"mmm")</f>
        <v>Mar</v>
      </c>
      <c r="F973" s="1">
        <v>45750</v>
      </c>
      <c r="G973">
        <f>(Table1[[#This Row],[Ship_Date]]-Table1[[#This Row],[Order_Date]])</f>
        <v>5</v>
      </c>
      <c r="H973" t="s">
        <v>6537</v>
      </c>
      <c r="I973" t="s">
        <v>3690</v>
      </c>
      <c r="J973" t="s">
        <v>24</v>
      </c>
      <c r="K973">
        <v>30</v>
      </c>
      <c r="L973" t="str">
        <f>IF(Table1[[#This Row],[Age]]&lt;=20,"Teen",IF(Table1[[#This Row],[Age]]&gt;=21 &amp; Table1[[#This Row],[Age]]&lt;=50,"Adult","Senior"))</f>
        <v>Senior</v>
      </c>
      <c r="M973" t="s">
        <v>73</v>
      </c>
      <c r="N973" t="s">
        <v>26</v>
      </c>
      <c r="O973" t="s">
        <v>27</v>
      </c>
      <c r="P973" t="s">
        <v>74</v>
      </c>
      <c r="Q973" t="s">
        <v>231</v>
      </c>
      <c r="R973">
        <v>8</v>
      </c>
      <c r="S973">
        <v>18000</v>
      </c>
      <c r="T973">
        <v>0</v>
      </c>
      <c r="U973">
        <v>144000</v>
      </c>
      <c r="V973" t="str">
        <f>IF(Table1[[#This Row],[Sales]]&lt;=10000,"Low",IF(Table1[[#This Row],[Sales]]&gt;=10000 &amp; Table1[[#This Row],[Sales]]&lt;=25000,"Medium","High"))</f>
        <v>High</v>
      </c>
      <c r="W973">
        <v>60094.27</v>
      </c>
      <c r="X973">
        <f>Table1[[#This Row],[Profit]]/Table1[[#This Row],[Sales]]</f>
        <v>0.41732131944444445</v>
      </c>
      <c r="Y973" t="s">
        <v>30</v>
      </c>
      <c r="Z973" t="s">
        <v>59</v>
      </c>
      <c r="AA973">
        <v>5</v>
      </c>
      <c r="AB973" t="s">
        <v>42</v>
      </c>
    </row>
    <row r="974" spans="1:28" x14ac:dyDescent="0.35">
      <c r="A974" t="s">
        <v>9973</v>
      </c>
      <c r="B974" s="1">
        <v>45740</v>
      </c>
      <c r="C974" s="1" t="str">
        <f>TEXT(Table1[[#This Row],[Order_Date]],"yyyy")</f>
        <v>2025</v>
      </c>
      <c r="D974" s="3">
        <f>MONTH(Table1[[#This Row],[Order_Date]])</f>
        <v>3</v>
      </c>
      <c r="E974" t="str">
        <f>TEXT(Table1[[#This Row],[Order_Date]],"mmm")</f>
        <v>Mar</v>
      </c>
      <c r="F974" s="1">
        <v>45741</v>
      </c>
      <c r="G974">
        <f>(Table1[[#This Row],[Ship_Date]]-Table1[[#This Row],[Order_Date]])</f>
        <v>1</v>
      </c>
      <c r="H974" t="s">
        <v>9974</v>
      </c>
      <c r="I974" t="s">
        <v>9975</v>
      </c>
      <c r="J974" t="s">
        <v>52</v>
      </c>
      <c r="K974">
        <v>65</v>
      </c>
      <c r="L974" t="str">
        <f>IF(Table1[[#This Row],[Age]]&lt;=20,"Teen",IF(Table1[[#This Row],[Age]]&gt;=21 &amp; Table1[[#This Row],[Age]]&lt;=50,"Adult","Senior"))</f>
        <v>Senior</v>
      </c>
      <c r="M974" t="s">
        <v>53</v>
      </c>
      <c r="N974" t="s">
        <v>54</v>
      </c>
      <c r="O974" t="s">
        <v>55</v>
      </c>
      <c r="P974" t="s">
        <v>56</v>
      </c>
      <c r="Q974" t="s">
        <v>125</v>
      </c>
      <c r="R974">
        <v>1</v>
      </c>
      <c r="S974">
        <v>450</v>
      </c>
      <c r="T974">
        <v>10</v>
      </c>
      <c r="U974">
        <v>405</v>
      </c>
      <c r="V974" t="str">
        <f>IF(Table1[[#This Row],[Sales]]&lt;=10000,"Low",IF(Table1[[#This Row],[Sales]]&gt;=10000 &amp; Table1[[#This Row],[Sales]]&lt;=25000,"Medium","High"))</f>
        <v>Low</v>
      </c>
      <c r="W974">
        <v>51.57</v>
      </c>
      <c r="X974">
        <f>Table1[[#This Row],[Profit]]/Table1[[#This Row],[Sales]]</f>
        <v>0.12733333333333333</v>
      </c>
      <c r="Y974" t="s">
        <v>30</v>
      </c>
      <c r="Z974" t="s">
        <v>41</v>
      </c>
      <c r="AA974">
        <v>5</v>
      </c>
      <c r="AB974" t="s">
        <v>42</v>
      </c>
    </row>
    <row r="975" spans="1:28" x14ac:dyDescent="0.35">
      <c r="A975" t="s">
        <v>10010</v>
      </c>
      <c r="B975" s="1">
        <v>46105</v>
      </c>
      <c r="C975" s="1" t="str">
        <f>TEXT(Table1[[#This Row],[Order_Date]],"yyyy")</f>
        <v>2026</v>
      </c>
      <c r="D975" s="3">
        <f>MONTH(Table1[[#This Row],[Order_Date]])</f>
        <v>3</v>
      </c>
      <c r="E975" t="str">
        <f>TEXT(Table1[[#This Row],[Order_Date]],"mmm")</f>
        <v>Mar</v>
      </c>
      <c r="F975" s="1">
        <v>46109</v>
      </c>
      <c r="G975">
        <f>(Table1[[#This Row],[Ship_Date]]-Table1[[#This Row],[Order_Date]])</f>
        <v>4</v>
      </c>
      <c r="H975" t="s">
        <v>10011</v>
      </c>
      <c r="I975" t="s">
        <v>10012</v>
      </c>
      <c r="J975" t="s">
        <v>24</v>
      </c>
      <c r="K975">
        <v>64</v>
      </c>
      <c r="L975" t="str">
        <f>IF(Table1[[#This Row],[Age]]&lt;=20,"Teen",IF(Table1[[#This Row],[Age]]&gt;=21 &amp; Table1[[#This Row],[Age]]&lt;=50,"Adult","Senior"))</f>
        <v>Senior</v>
      </c>
      <c r="M975" t="s">
        <v>107</v>
      </c>
      <c r="N975" t="s">
        <v>108</v>
      </c>
      <c r="O975" t="s">
        <v>86</v>
      </c>
      <c r="P975" t="s">
        <v>28</v>
      </c>
      <c r="Q975" t="s">
        <v>311</v>
      </c>
      <c r="R975">
        <v>7</v>
      </c>
      <c r="S975">
        <v>5000</v>
      </c>
      <c r="T975">
        <v>10</v>
      </c>
      <c r="U975">
        <v>31500</v>
      </c>
      <c r="V975" t="str">
        <f>IF(Table1[[#This Row],[Sales]]&lt;=10000,"Low",IF(Table1[[#This Row],[Sales]]&gt;=10000 &amp; Table1[[#This Row],[Sales]]&lt;=25000,"Medium","High"))</f>
        <v>High</v>
      </c>
      <c r="W975">
        <v>4744.74</v>
      </c>
      <c r="X975">
        <f>Table1[[#This Row],[Profit]]/Table1[[#This Row],[Sales]]</f>
        <v>0.15062666666666666</v>
      </c>
      <c r="Y975" t="s">
        <v>30</v>
      </c>
      <c r="Z975" t="s">
        <v>31</v>
      </c>
      <c r="AA975">
        <v>1</v>
      </c>
      <c r="AB975" t="s">
        <v>42</v>
      </c>
    </row>
    <row r="976" spans="1:28" x14ac:dyDescent="0.35">
      <c r="A976" t="s">
        <v>10016</v>
      </c>
      <c r="B976" s="1">
        <v>45729</v>
      </c>
      <c r="C976" s="1" t="str">
        <f>TEXT(Table1[[#This Row],[Order_Date]],"yyyy")</f>
        <v>2025</v>
      </c>
      <c r="D976" s="3">
        <f>MONTH(Table1[[#This Row],[Order_Date]])</f>
        <v>3</v>
      </c>
      <c r="E976" t="str">
        <f>TEXT(Table1[[#This Row],[Order_Date]],"mmm")</f>
        <v>Mar</v>
      </c>
      <c r="F976" s="1">
        <v>45732</v>
      </c>
      <c r="G976">
        <f>(Table1[[#This Row],[Ship_Date]]-Table1[[#This Row],[Order_Date]])</f>
        <v>3</v>
      </c>
      <c r="H976" t="s">
        <v>4317</v>
      </c>
      <c r="I976" t="s">
        <v>10017</v>
      </c>
      <c r="J976" t="s">
        <v>24</v>
      </c>
      <c r="K976">
        <v>21</v>
      </c>
      <c r="L976" t="str">
        <f>IF(Table1[[#This Row],[Age]]&lt;=20,"Teen",IF(Table1[[#This Row],[Age]]&gt;=21 &amp; Table1[[#This Row],[Age]]&lt;=50,"Adult","Senior"))</f>
        <v>Senior</v>
      </c>
      <c r="M976" t="s">
        <v>107</v>
      </c>
      <c r="N976" t="s">
        <v>108</v>
      </c>
      <c r="O976" t="s">
        <v>86</v>
      </c>
      <c r="P976" t="s">
        <v>56</v>
      </c>
      <c r="Q976" t="s">
        <v>57</v>
      </c>
      <c r="R976">
        <v>5</v>
      </c>
      <c r="S976">
        <v>60</v>
      </c>
      <c r="T976">
        <v>15</v>
      </c>
      <c r="U976">
        <v>255</v>
      </c>
      <c r="V976" t="str">
        <f>IF(Table1[[#This Row],[Sales]]&lt;=10000,"Low",IF(Table1[[#This Row],[Sales]]&gt;=10000 &amp; Table1[[#This Row],[Sales]]&lt;=25000,"Medium","High"))</f>
        <v>Low</v>
      </c>
      <c r="W976">
        <v>103.12</v>
      </c>
      <c r="X976">
        <f>Table1[[#This Row],[Profit]]/Table1[[#This Row],[Sales]]</f>
        <v>0.4043921568627451</v>
      </c>
      <c r="Y976" t="s">
        <v>58</v>
      </c>
      <c r="Z976" t="s">
        <v>41</v>
      </c>
      <c r="AA976">
        <v>4</v>
      </c>
      <c r="AB976" t="s">
        <v>42</v>
      </c>
    </row>
    <row r="977" spans="1:28" x14ac:dyDescent="0.35">
      <c r="A977" t="s">
        <v>10027</v>
      </c>
      <c r="B977" s="1">
        <v>45736</v>
      </c>
      <c r="C977" s="1" t="str">
        <f>TEXT(Table1[[#This Row],[Order_Date]],"yyyy")</f>
        <v>2025</v>
      </c>
      <c r="D977" s="3">
        <f>MONTH(Table1[[#This Row],[Order_Date]])</f>
        <v>3</v>
      </c>
      <c r="E977" t="str">
        <f>TEXT(Table1[[#This Row],[Order_Date]],"mmm")</f>
        <v>Mar</v>
      </c>
      <c r="F977" s="1">
        <v>45743</v>
      </c>
      <c r="G977">
        <f>(Table1[[#This Row],[Ship_Date]]-Table1[[#This Row],[Order_Date]])</f>
        <v>7</v>
      </c>
      <c r="H977" t="s">
        <v>10028</v>
      </c>
      <c r="I977" t="s">
        <v>10029</v>
      </c>
      <c r="J977" t="s">
        <v>24</v>
      </c>
      <c r="K977">
        <v>36</v>
      </c>
      <c r="L977" t="str">
        <f>IF(Table1[[#This Row],[Age]]&lt;=20,"Teen",IF(Table1[[#This Row],[Age]]&gt;=21 &amp; Table1[[#This Row],[Age]]&lt;=50,"Adult","Senior"))</f>
        <v>Senior</v>
      </c>
      <c r="M977" t="s">
        <v>79</v>
      </c>
      <c r="N977" t="s">
        <v>80</v>
      </c>
      <c r="O977" t="s">
        <v>38</v>
      </c>
      <c r="P977" t="s">
        <v>56</v>
      </c>
      <c r="Q977" t="s">
        <v>125</v>
      </c>
      <c r="R977">
        <v>2</v>
      </c>
      <c r="S977">
        <v>450</v>
      </c>
      <c r="T977">
        <v>0</v>
      </c>
      <c r="U977">
        <v>900</v>
      </c>
      <c r="V977" t="str">
        <f>IF(Table1[[#This Row],[Sales]]&lt;=10000,"Low",IF(Table1[[#This Row],[Sales]]&gt;=10000 &amp; Table1[[#This Row],[Sales]]&lt;=25000,"Medium","High"))</f>
        <v>Low</v>
      </c>
      <c r="W977">
        <v>91.27</v>
      </c>
      <c r="X977">
        <f>Table1[[#This Row],[Profit]]/Table1[[#This Row],[Sales]]</f>
        <v>0.1014111111111111</v>
      </c>
      <c r="Y977" t="s">
        <v>30</v>
      </c>
      <c r="Z977" t="s">
        <v>41</v>
      </c>
      <c r="AA977">
        <v>1</v>
      </c>
      <c r="AB977" t="s">
        <v>42</v>
      </c>
    </row>
    <row r="978" spans="1:28" x14ac:dyDescent="0.35">
      <c r="A978" t="s">
        <v>10053</v>
      </c>
      <c r="B978" s="1">
        <v>45742</v>
      </c>
      <c r="C978" s="1" t="str">
        <f>TEXT(Table1[[#This Row],[Order_Date]],"yyyy")</f>
        <v>2025</v>
      </c>
      <c r="D978" s="3">
        <f>MONTH(Table1[[#This Row],[Order_Date]])</f>
        <v>3</v>
      </c>
      <c r="E978" t="str">
        <f>TEXT(Table1[[#This Row],[Order_Date]],"mmm")</f>
        <v>Mar</v>
      </c>
      <c r="F978" s="1">
        <v>45745</v>
      </c>
      <c r="G978">
        <f>(Table1[[#This Row],[Ship_Date]]-Table1[[#This Row],[Order_Date]])</f>
        <v>3</v>
      </c>
      <c r="H978" t="s">
        <v>3384</v>
      </c>
      <c r="I978" t="s">
        <v>10054</v>
      </c>
      <c r="J978" t="s">
        <v>24</v>
      </c>
      <c r="K978">
        <v>41</v>
      </c>
      <c r="L978" t="str">
        <f>IF(Table1[[#This Row],[Age]]&lt;=20,"Teen",IF(Table1[[#This Row],[Age]]&gt;=21 &amp; Table1[[#This Row],[Age]]&lt;=50,"Adult","Senior"))</f>
        <v>Senior</v>
      </c>
      <c r="M978" t="s">
        <v>36</v>
      </c>
      <c r="N978" t="s">
        <v>37</v>
      </c>
      <c r="O978" t="s">
        <v>38</v>
      </c>
      <c r="P978" t="s">
        <v>47</v>
      </c>
      <c r="Q978" t="s">
        <v>164</v>
      </c>
      <c r="R978">
        <v>5</v>
      </c>
      <c r="S978">
        <v>1800</v>
      </c>
      <c r="T978">
        <v>25</v>
      </c>
      <c r="U978">
        <v>6750</v>
      </c>
      <c r="V978" t="str">
        <f>IF(Table1[[#This Row],[Sales]]&lt;=10000,"Low",IF(Table1[[#This Row],[Sales]]&gt;=10000 &amp; Table1[[#This Row],[Sales]]&lt;=25000,"Medium","High"))</f>
        <v>Low</v>
      </c>
      <c r="W978">
        <v>703.43</v>
      </c>
      <c r="X978">
        <f>Table1[[#This Row],[Profit]]/Table1[[#This Row],[Sales]]</f>
        <v>0.10421185185185185</v>
      </c>
      <c r="Y978" t="s">
        <v>93</v>
      </c>
      <c r="Z978" t="s">
        <v>41</v>
      </c>
      <c r="AA978">
        <v>4</v>
      </c>
      <c r="AB978" t="s">
        <v>42</v>
      </c>
    </row>
    <row r="979" spans="1:28" x14ac:dyDescent="0.35">
      <c r="A979" t="s">
        <v>10145</v>
      </c>
      <c r="B979" s="1">
        <v>46099</v>
      </c>
      <c r="C979" s="1" t="str">
        <f>TEXT(Table1[[#This Row],[Order_Date]],"yyyy")</f>
        <v>2026</v>
      </c>
      <c r="D979" s="3">
        <f>MONTH(Table1[[#This Row],[Order_Date]])</f>
        <v>3</v>
      </c>
      <c r="E979" t="str">
        <f>TEXT(Table1[[#This Row],[Order_Date]],"mmm")</f>
        <v>Mar</v>
      </c>
      <c r="F979" s="1">
        <v>46105</v>
      </c>
      <c r="G979">
        <f>(Table1[[#This Row],[Ship_Date]]-Table1[[#This Row],[Order_Date]])</f>
        <v>6</v>
      </c>
      <c r="H979" t="s">
        <v>10146</v>
      </c>
      <c r="I979" t="s">
        <v>10147</v>
      </c>
      <c r="J979" t="s">
        <v>24</v>
      </c>
      <c r="K979">
        <v>60</v>
      </c>
      <c r="L979" t="str">
        <f>IF(Table1[[#This Row],[Age]]&lt;=20,"Teen",IF(Table1[[#This Row],[Age]]&gt;=21 &amp; Table1[[#This Row],[Age]]&lt;=50,"Adult","Senior"))</f>
        <v>Senior</v>
      </c>
      <c r="M979" t="s">
        <v>107</v>
      </c>
      <c r="N979" t="s">
        <v>108</v>
      </c>
      <c r="O979" t="s">
        <v>86</v>
      </c>
      <c r="P979" t="s">
        <v>47</v>
      </c>
      <c r="Q979" t="s">
        <v>175</v>
      </c>
      <c r="R979">
        <v>7</v>
      </c>
      <c r="S979">
        <v>1200</v>
      </c>
      <c r="T979">
        <v>25</v>
      </c>
      <c r="U979">
        <v>6300</v>
      </c>
      <c r="V979" t="str">
        <f>IF(Table1[[#This Row],[Sales]]&lt;=10000,"Low",IF(Table1[[#This Row],[Sales]]&gt;=10000 &amp; Table1[[#This Row],[Sales]]&lt;=25000,"Medium","High"))</f>
        <v>Low</v>
      </c>
      <c r="W979">
        <v>2315.04</v>
      </c>
      <c r="X979">
        <f>Table1[[#This Row],[Profit]]/Table1[[#This Row],[Sales]]</f>
        <v>0.36746666666666666</v>
      </c>
      <c r="Y979" t="s">
        <v>93</v>
      </c>
      <c r="Z979" t="s">
        <v>31</v>
      </c>
      <c r="AA979">
        <v>5</v>
      </c>
      <c r="AB979" t="s">
        <v>32</v>
      </c>
    </row>
    <row r="980" spans="1:28" x14ac:dyDescent="0.35">
      <c r="A980" t="s">
        <v>10178</v>
      </c>
      <c r="B980" s="1">
        <v>46082</v>
      </c>
      <c r="C980" s="1" t="str">
        <f>TEXT(Table1[[#This Row],[Order_Date]],"yyyy")</f>
        <v>2026</v>
      </c>
      <c r="D980" s="3">
        <f>MONTH(Table1[[#This Row],[Order_Date]])</f>
        <v>3</v>
      </c>
      <c r="E980" t="str">
        <f>TEXT(Table1[[#This Row],[Order_Date]],"mmm")</f>
        <v>Mar</v>
      </c>
      <c r="F980" s="1">
        <v>46088</v>
      </c>
      <c r="G980">
        <f>(Table1[[#This Row],[Ship_Date]]-Table1[[#This Row],[Order_Date]])</f>
        <v>6</v>
      </c>
      <c r="H980" t="s">
        <v>10179</v>
      </c>
      <c r="I980" t="s">
        <v>10180</v>
      </c>
      <c r="J980" t="s">
        <v>52</v>
      </c>
      <c r="K980">
        <v>52</v>
      </c>
      <c r="L980" t="str">
        <f>IF(Table1[[#This Row],[Age]]&lt;=20,"Teen",IF(Table1[[#This Row],[Age]]&gt;=21 &amp; Table1[[#This Row],[Age]]&lt;=50,"Adult","Senior"))</f>
        <v>Senior</v>
      </c>
      <c r="M980" t="s">
        <v>84</v>
      </c>
      <c r="N980" t="s">
        <v>85</v>
      </c>
      <c r="O980" t="s">
        <v>86</v>
      </c>
      <c r="P980" t="s">
        <v>74</v>
      </c>
      <c r="Q980" t="s">
        <v>196</v>
      </c>
      <c r="R980">
        <v>1</v>
      </c>
      <c r="S980">
        <v>25000</v>
      </c>
      <c r="T980">
        <v>0</v>
      </c>
      <c r="U980">
        <v>25000</v>
      </c>
      <c r="V980" t="str">
        <f>IF(Table1[[#This Row],[Sales]]&lt;=10000,"Low",IF(Table1[[#This Row],[Sales]]&gt;=10000 &amp; Table1[[#This Row],[Sales]]&lt;=25000,"Medium","High"))</f>
        <v>High</v>
      </c>
      <c r="W980">
        <v>10193.74</v>
      </c>
      <c r="X980">
        <f>Table1[[#This Row],[Profit]]/Table1[[#This Row],[Sales]]</f>
        <v>0.40774959999999999</v>
      </c>
      <c r="Y980" t="s">
        <v>58</v>
      </c>
      <c r="Z980" t="s">
        <v>59</v>
      </c>
      <c r="AA980">
        <v>3</v>
      </c>
      <c r="AB980" t="s">
        <v>42</v>
      </c>
    </row>
    <row r="981" spans="1:28" x14ac:dyDescent="0.35">
      <c r="A981" t="s">
        <v>10213</v>
      </c>
      <c r="B981" s="1">
        <v>46100</v>
      </c>
      <c r="C981" s="1" t="str">
        <f>TEXT(Table1[[#This Row],[Order_Date]],"yyyy")</f>
        <v>2026</v>
      </c>
      <c r="D981" s="3">
        <f>MONTH(Table1[[#This Row],[Order_Date]])</f>
        <v>3</v>
      </c>
      <c r="E981" t="str">
        <f>TEXT(Table1[[#This Row],[Order_Date]],"mmm")</f>
        <v>Mar</v>
      </c>
      <c r="F981" s="1">
        <v>46102</v>
      </c>
      <c r="G981">
        <f>(Table1[[#This Row],[Ship_Date]]-Table1[[#This Row],[Order_Date]])</f>
        <v>2</v>
      </c>
      <c r="H981" t="s">
        <v>10214</v>
      </c>
      <c r="I981" t="s">
        <v>10215</v>
      </c>
      <c r="J981" t="s">
        <v>52</v>
      </c>
      <c r="K981">
        <v>34</v>
      </c>
      <c r="L981" t="str">
        <f>IF(Table1[[#This Row],[Age]]&lt;=20,"Teen",IF(Table1[[#This Row],[Age]]&gt;=21 &amp; Table1[[#This Row],[Age]]&lt;=50,"Adult","Senior"))</f>
        <v>Senior</v>
      </c>
      <c r="M981" t="s">
        <v>63</v>
      </c>
      <c r="N981" t="s">
        <v>64</v>
      </c>
      <c r="O981" t="s">
        <v>55</v>
      </c>
      <c r="P981" t="s">
        <v>47</v>
      </c>
      <c r="Q981" t="s">
        <v>164</v>
      </c>
      <c r="R981">
        <v>7</v>
      </c>
      <c r="S981">
        <v>1800</v>
      </c>
      <c r="T981">
        <v>0</v>
      </c>
      <c r="U981">
        <v>12600</v>
      </c>
      <c r="V981" t="str">
        <f>IF(Table1[[#This Row],[Sales]]&lt;=10000,"Low",IF(Table1[[#This Row],[Sales]]&gt;=10000 &amp; Table1[[#This Row],[Sales]]&lt;=25000,"Medium","High"))</f>
        <v>High</v>
      </c>
      <c r="W981">
        <v>4745.2299999999996</v>
      </c>
      <c r="X981">
        <f>Table1[[#This Row],[Profit]]/Table1[[#This Row],[Sales]]</f>
        <v>0.37660555555555553</v>
      </c>
      <c r="Y981" t="s">
        <v>58</v>
      </c>
      <c r="Z981" t="s">
        <v>41</v>
      </c>
      <c r="AA981">
        <v>1</v>
      </c>
      <c r="AB981" t="s">
        <v>42</v>
      </c>
    </row>
    <row r="982" spans="1:28" x14ac:dyDescent="0.35">
      <c r="A982" t="s">
        <v>10216</v>
      </c>
      <c r="B982" s="1">
        <v>46111</v>
      </c>
      <c r="C982" s="1" t="str">
        <f>TEXT(Table1[[#This Row],[Order_Date]],"yyyy")</f>
        <v>2026</v>
      </c>
      <c r="D982" s="3">
        <f>MONTH(Table1[[#This Row],[Order_Date]])</f>
        <v>3</v>
      </c>
      <c r="E982" t="str">
        <f>TEXT(Table1[[#This Row],[Order_Date]],"mmm")</f>
        <v>Mar</v>
      </c>
      <c r="F982" s="1">
        <v>46115</v>
      </c>
      <c r="G982">
        <f>(Table1[[#This Row],[Ship_Date]]-Table1[[#This Row],[Order_Date]])</f>
        <v>4</v>
      </c>
      <c r="H982" t="s">
        <v>10217</v>
      </c>
      <c r="I982" t="s">
        <v>10218</v>
      </c>
      <c r="J982" t="s">
        <v>52</v>
      </c>
      <c r="K982">
        <v>54</v>
      </c>
      <c r="L982" t="str">
        <f>IF(Table1[[#This Row],[Age]]&lt;=20,"Teen",IF(Table1[[#This Row],[Age]]&gt;=21 &amp; Table1[[#This Row],[Age]]&lt;=50,"Adult","Senior"))</f>
        <v>Senior</v>
      </c>
      <c r="M982" t="s">
        <v>91</v>
      </c>
      <c r="N982" t="s">
        <v>92</v>
      </c>
      <c r="O982" t="s">
        <v>55</v>
      </c>
      <c r="P982" t="s">
        <v>28</v>
      </c>
      <c r="Q982" t="s">
        <v>103</v>
      </c>
      <c r="R982">
        <v>5</v>
      </c>
      <c r="S982">
        <v>25000</v>
      </c>
      <c r="T982">
        <v>10</v>
      </c>
      <c r="U982">
        <v>112500</v>
      </c>
      <c r="V982" t="str">
        <f>IF(Table1[[#This Row],[Sales]]&lt;=10000,"Low",IF(Table1[[#This Row],[Sales]]&gt;=10000 &amp; Table1[[#This Row],[Sales]]&lt;=25000,"Medium","High"))</f>
        <v>High</v>
      </c>
      <c r="W982">
        <v>47701.86</v>
      </c>
      <c r="X982">
        <f>Table1[[#This Row],[Profit]]/Table1[[#This Row],[Sales]]</f>
        <v>0.42401653333333333</v>
      </c>
      <c r="Y982" t="s">
        <v>58</v>
      </c>
      <c r="Z982" t="s">
        <v>31</v>
      </c>
      <c r="AA982">
        <v>4</v>
      </c>
      <c r="AB982" t="s">
        <v>42</v>
      </c>
    </row>
    <row r="983" spans="1:28" x14ac:dyDescent="0.35">
      <c r="A983" t="s">
        <v>10228</v>
      </c>
      <c r="B983" s="1">
        <v>46109</v>
      </c>
      <c r="C983" s="1" t="str">
        <f>TEXT(Table1[[#This Row],[Order_Date]],"yyyy")</f>
        <v>2026</v>
      </c>
      <c r="D983" s="3">
        <f>MONTH(Table1[[#This Row],[Order_Date]])</f>
        <v>3</v>
      </c>
      <c r="E983" t="str">
        <f>TEXT(Table1[[#This Row],[Order_Date]],"mmm")</f>
        <v>Mar</v>
      </c>
      <c r="F983" s="1">
        <v>46114</v>
      </c>
      <c r="G983">
        <f>(Table1[[#This Row],[Ship_Date]]-Table1[[#This Row],[Order_Date]])</f>
        <v>5</v>
      </c>
      <c r="H983" t="s">
        <v>10229</v>
      </c>
      <c r="I983" t="s">
        <v>10230</v>
      </c>
      <c r="J983" t="s">
        <v>52</v>
      </c>
      <c r="K983">
        <v>19</v>
      </c>
      <c r="L983" t="str">
        <f>IF(Table1[[#This Row],[Age]]&lt;=20,"Teen",IF(Table1[[#This Row],[Age]]&gt;=21 &amp; Table1[[#This Row],[Age]]&lt;=50,"Adult","Senior"))</f>
        <v>Teen</v>
      </c>
      <c r="M983" t="s">
        <v>36</v>
      </c>
      <c r="N983" t="s">
        <v>37</v>
      </c>
      <c r="O983" t="s">
        <v>38</v>
      </c>
      <c r="P983" t="s">
        <v>74</v>
      </c>
      <c r="Q983" t="s">
        <v>132</v>
      </c>
      <c r="R983">
        <v>1</v>
      </c>
      <c r="S983">
        <v>55000</v>
      </c>
      <c r="T983">
        <v>15</v>
      </c>
      <c r="U983">
        <v>46750</v>
      </c>
      <c r="V983" t="str">
        <f>IF(Table1[[#This Row],[Sales]]&lt;=10000,"Low",IF(Table1[[#This Row],[Sales]]&gt;=10000 &amp; Table1[[#This Row],[Sales]]&lt;=25000,"Medium","High"))</f>
        <v>High</v>
      </c>
      <c r="W983">
        <v>19410.05</v>
      </c>
      <c r="X983">
        <f>Table1[[#This Row],[Profit]]/Table1[[#This Row],[Sales]]</f>
        <v>0.41518823529411764</v>
      </c>
      <c r="Y983" t="s">
        <v>93</v>
      </c>
      <c r="Z983" t="s">
        <v>41</v>
      </c>
      <c r="AA983">
        <v>5</v>
      </c>
      <c r="AB983" t="s">
        <v>42</v>
      </c>
    </row>
    <row r="984" spans="1:28" x14ac:dyDescent="0.35">
      <c r="A984" t="s">
        <v>10269</v>
      </c>
      <c r="B984" s="1">
        <v>45732</v>
      </c>
      <c r="C984" s="1" t="str">
        <f>TEXT(Table1[[#This Row],[Order_Date]],"yyyy")</f>
        <v>2025</v>
      </c>
      <c r="D984" s="3">
        <f>MONTH(Table1[[#This Row],[Order_Date]])</f>
        <v>3</v>
      </c>
      <c r="E984" t="str">
        <f>TEXT(Table1[[#This Row],[Order_Date]],"mmm")</f>
        <v>Mar</v>
      </c>
      <c r="F984" s="1">
        <v>45735</v>
      </c>
      <c r="G984">
        <f>(Table1[[#This Row],[Ship_Date]]-Table1[[#This Row],[Order_Date]])</f>
        <v>3</v>
      </c>
      <c r="H984" t="s">
        <v>8706</v>
      </c>
      <c r="I984" t="s">
        <v>10270</v>
      </c>
      <c r="J984" t="s">
        <v>52</v>
      </c>
      <c r="K984">
        <v>39</v>
      </c>
      <c r="L984" t="str">
        <f>IF(Table1[[#This Row],[Age]]&lt;=20,"Teen",IF(Table1[[#This Row],[Age]]&gt;=21 &amp; Table1[[#This Row],[Age]]&lt;=50,"Adult","Senior"))</f>
        <v>Senior</v>
      </c>
      <c r="M984" t="s">
        <v>73</v>
      </c>
      <c r="N984" t="s">
        <v>26</v>
      </c>
      <c r="O984" t="s">
        <v>27</v>
      </c>
      <c r="P984" t="s">
        <v>28</v>
      </c>
      <c r="Q984" t="s">
        <v>103</v>
      </c>
      <c r="R984">
        <v>1</v>
      </c>
      <c r="S984">
        <v>25000</v>
      </c>
      <c r="T984">
        <v>5</v>
      </c>
      <c r="U984">
        <v>23750</v>
      </c>
      <c r="V984" t="str">
        <f>IF(Table1[[#This Row],[Sales]]&lt;=10000,"Low",IF(Table1[[#This Row],[Sales]]&gt;=10000 &amp; Table1[[#This Row],[Sales]]&lt;=25000,"Medium","High"))</f>
        <v>High</v>
      </c>
      <c r="W984">
        <v>4076.09</v>
      </c>
      <c r="X984">
        <f>Table1[[#This Row],[Profit]]/Table1[[#This Row],[Sales]]</f>
        <v>0.17162484210526316</v>
      </c>
      <c r="Y984" t="s">
        <v>58</v>
      </c>
      <c r="Z984" t="s">
        <v>59</v>
      </c>
      <c r="AA984">
        <v>2</v>
      </c>
      <c r="AB984" t="s">
        <v>42</v>
      </c>
    </row>
    <row r="985" spans="1:28" x14ac:dyDescent="0.35">
      <c r="A985" t="s">
        <v>10310</v>
      </c>
      <c r="B985" s="1">
        <v>45746</v>
      </c>
      <c r="C985" s="1" t="str">
        <f>TEXT(Table1[[#This Row],[Order_Date]],"yyyy")</f>
        <v>2025</v>
      </c>
      <c r="D985" s="3">
        <f>MONTH(Table1[[#This Row],[Order_Date]])</f>
        <v>3</v>
      </c>
      <c r="E985" t="str">
        <f>TEXT(Table1[[#This Row],[Order_Date]],"mmm")</f>
        <v>Mar</v>
      </c>
      <c r="F985" s="1">
        <v>45752</v>
      </c>
      <c r="G985">
        <f>(Table1[[#This Row],[Ship_Date]]-Table1[[#This Row],[Order_Date]])</f>
        <v>6</v>
      </c>
      <c r="H985" t="s">
        <v>313</v>
      </c>
      <c r="I985" t="s">
        <v>10311</v>
      </c>
      <c r="J985" t="s">
        <v>24</v>
      </c>
      <c r="K985">
        <v>34</v>
      </c>
      <c r="L985" t="str">
        <f>IF(Table1[[#This Row],[Age]]&lt;=20,"Teen",IF(Table1[[#This Row],[Age]]&gt;=21 &amp; Table1[[#This Row],[Age]]&lt;=50,"Adult","Senior"))</f>
        <v>Senior</v>
      </c>
      <c r="M985" t="s">
        <v>53</v>
      </c>
      <c r="N985" t="s">
        <v>54</v>
      </c>
      <c r="O985" t="s">
        <v>55</v>
      </c>
      <c r="P985" t="s">
        <v>74</v>
      </c>
      <c r="Q985" t="s">
        <v>109</v>
      </c>
      <c r="R985">
        <v>7</v>
      </c>
      <c r="S985">
        <v>40000</v>
      </c>
      <c r="T985">
        <v>5</v>
      </c>
      <c r="U985">
        <v>266000</v>
      </c>
      <c r="V985" t="str">
        <f>IF(Table1[[#This Row],[Sales]]&lt;=10000,"Low",IF(Table1[[#This Row],[Sales]]&gt;=10000 &amp; Table1[[#This Row],[Sales]]&lt;=25000,"Medium","High"))</f>
        <v>High</v>
      </c>
      <c r="W985">
        <v>27162.77</v>
      </c>
      <c r="X985">
        <f>Table1[[#This Row],[Profit]]/Table1[[#This Row],[Sales]]</f>
        <v>0.10211567669172933</v>
      </c>
      <c r="Y985" t="s">
        <v>58</v>
      </c>
      <c r="Z985" t="s">
        <v>59</v>
      </c>
      <c r="AA985">
        <v>5</v>
      </c>
      <c r="AB985" t="s">
        <v>32</v>
      </c>
    </row>
    <row r="986" spans="1:28" x14ac:dyDescent="0.35">
      <c r="A986" t="s">
        <v>10312</v>
      </c>
      <c r="B986" s="1">
        <v>45725</v>
      </c>
      <c r="C986" s="1" t="str">
        <f>TEXT(Table1[[#This Row],[Order_Date]],"yyyy")</f>
        <v>2025</v>
      </c>
      <c r="D986" s="3">
        <f>MONTH(Table1[[#This Row],[Order_Date]])</f>
        <v>3</v>
      </c>
      <c r="E986" t="str">
        <f>TEXT(Table1[[#This Row],[Order_Date]],"mmm")</f>
        <v>Mar</v>
      </c>
      <c r="F986" s="1">
        <v>45728</v>
      </c>
      <c r="G986">
        <f>(Table1[[#This Row],[Ship_Date]]-Table1[[#This Row],[Order_Date]])</f>
        <v>3</v>
      </c>
      <c r="H986" t="s">
        <v>10313</v>
      </c>
      <c r="I986" t="s">
        <v>3272</v>
      </c>
      <c r="J986" t="s">
        <v>52</v>
      </c>
      <c r="K986">
        <v>41</v>
      </c>
      <c r="L986" t="str">
        <f>IF(Table1[[#This Row],[Age]]&lt;=20,"Teen",IF(Table1[[#This Row],[Age]]&gt;=21 &amp; Table1[[#This Row],[Age]]&lt;=50,"Adult","Senior"))</f>
        <v>Senior</v>
      </c>
      <c r="M986" t="s">
        <v>25</v>
      </c>
      <c r="N986" t="s">
        <v>26</v>
      </c>
      <c r="O986" t="s">
        <v>27</v>
      </c>
      <c r="P986" t="s">
        <v>74</v>
      </c>
      <c r="Q986" t="s">
        <v>132</v>
      </c>
      <c r="R986">
        <v>7</v>
      </c>
      <c r="S986">
        <v>55000</v>
      </c>
      <c r="T986">
        <v>5</v>
      </c>
      <c r="U986">
        <v>365750</v>
      </c>
      <c r="V986" t="str">
        <f>IF(Table1[[#This Row],[Sales]]&lt;=10000,"Low",IF(Table1[[#This Row],[Sales]]&gt;=10000 &amp; Table1[[#This Row],[Sales]]&lt;=25000,"Medium","High"))</f>
        <v>High</v>
      </c>
      <c r="W986">
        <v>39459.75</v>
      </c>
      <c r="X986">
        <f>Table1[[#This Row],[Profit]]/Table1[[#This Row],[Sales]]</f>
        <v>0.10788721804511278</v>
      </c>
      <c r="Y986" t="s">
        <v>30</v>
      </c>
      <c r="Z986" t="s">
        <v>41</v>
      </c>
      <c r="AA986">
        <v>4</v>
      </c>
      <c r="AB986" t="s">
        <v>42</v>
      </c>
    </row>
    <row r="987" spans="1:28" x14ac:dyDescent="0.35">
      <c r="A987" t="s">
        <v>10317</v>
      </c>
      <c r="B987" s="1">
        <v>46108</v>
      </c>
      <c r="C987" s="1" t="str">
        <f>TEXT(Table1[[#This Row],[Order_Date]],"yyyy")</f>
        <v>2026</v>
      </c>
      <c r="D987" s="3">
        <f>MONTH(Table1[[#This Row],[Order_Date]])</f>
        <v>3</v>
      </c>
      <c r="E987" t="str">
        <f>TEXT(Table1[[#This Row],[Order_Date]],"mmm")</f>
        <v>Mar</v>
      </c>
      <c r="F987" s="1">
        <v>46115</v>
      </c>
      <c r="G987">
        <f>(Table1[[#This Row],[Ship_Date]]-Table1[[#This Row],[Order_Date]])</f>
        <v>7</v>
      </c>
      <c r="H987" t="s">
        <v>10318</v>
      </c>
      <c r="I987" t="s">
        <v>10319</v>
      </c>
      <c r="J987" t="s">
        <v>24</v>
      </c>
      <c r="K987">
        <v>55</v>
      </c>
      <c r="L987" t="str">
        <f>IF(Table1[[#This Row],[Age]]&lt;=20,"Teen",IF(Table1[[#This Row],[Age]]&gt;=21 &amp; Table1[[#This Row],[Age]]&lt;=50,"Adult","Senior"))</f>
        <v>Senior</v>
      </c>
      <c r="M987" t="s">
        <v>46</v>
      </c>
      <c r="N987" t="s">
        <v>46</v>
      </c>
      <c r="O987" t="s">
        <v>38</v>
      </c>
      <c r="P987" t="s">
        <v>47</v>
      </c>
      <c r="Q987" t="s">
        <v>185</v>
      </c>
      <c r="R987">
        <v>2</v>
      </c>
      <c r="S987">
        <v>4500</v>
      </c>
      <c r="T987">
        <v>5</v>
      </c>
      <c r="U987">
        <v>8550</v>
      </c>
      <c r="V987" t="str">
        <f>IF(Table1[[#This Row],[Sales]]&lt;=10000,"Low",IF(Table1[[#This Row],[Sales]]&gt;=10000 &amp; Table1[[#This Row],[Sales]]&lt;=25000,"Medium","High"))</f>
        <v>Low</v>
      </c>
      <c r="W987">
        <v>1417.03</v>
      </c>
      <c r="X987">
        <f>Table1[[#This Row],[Profit]]/Table1[[#This Row],[Sales]]</f>
        <v>0.1657345029239766</v>
      </c>
      <c r="Y987" t="s">
        <v>30</v>
      </c>
      <c r="Z987" t="s">
        <v>41</v>
      </c>
      <c r="AA987">
        <v>4</v>
      </c>
      <c r="AB987" t="s">
        <v>42</v>
      </c>
    </row>
    <row r="988" spans="1:28" x14ac:dyDescent="0.35">
      <c r="A988" t="s">
        <v>10357</v>
      </c>
      <c r="B988" s="1">
        <v>45729</v>
      </c>
      <c r="C988" s="1" t="str">
        <f>TEXT(Table1[[#This Row],[Order_Date]],"yyyy")</f>
        <v>2025</v>
      </c>
      <c r="D988" s="3">
        <f>MONTH(Table1[[#This Row],[Order_Date]])</f>
        <v>3</v>
      </c>
      <c r="E988" t="str">
        <f>TEXT(Table1[[#This Row],[Order_Date]],"mmm")</f>
        <v>Mar</v>
      </c>
      <c r="F988" s="1">
        <v>45731</v>
      </c>
      <c r="G988">
        <f>(Table1[[#This Row],[Ship_Date]]-Table1[[#This Row],[Order_Date]])</f>
        <v>2</v>
      </c>
      <c r="H988" t="s">
        <v>10208</v>
      </c>
      <c r="I988" t="s">
        <v>10358</v>
      </c>
      <c r="J988" t="s">
        <v>52</v>
      </c>
      <c r="K988">
        <v>30</v>
      </c>
      <c r="L988" t="str">
        <f>IF(Table1[[#This Row],[Age]]&lt;=20,"Teen",IF(Table1[[#This Row],[Age]]&gt;=21 &amp; Table1[[#This Row],[Age]]&lt;=50,"Adult","Senior"))</f>
        <v>Senior</v>
      </c>
      <c r="M988" t="s">
        <v>25</v>
      </c>
      <c r="N988" t="s">
        <v>26</v>
      </c>
      <c r="O988" t="s">
        <v>27</v>
      </c>
      <c r="P988" t="s">
        <v>74</v>
      </c>
      <c r="Q988" t="s">
        <v>196</v>
      </c>
      <c r="R988">
        <v>6</v>
      </c>
      <c r="S988">
        <v>25000</v>
      </c>
      <c r="T988">
        <v>25</v>
      </c>
      <c r="U988">
        <v>112500</v>
      </c>
      <c r="V988" t="str">
        <f>IF(Table1[[#This Row],[Sales]]&lt;=10000,"Low",IF(Table1[[#This Row],[Sales]]&gt;=10000 &amp; Table1[[#This Row],[Sales]]&lt;=25000,"Medium","High"))</f>
        <v>High</v>
      </c>
      <c r="W988">
        <v>31664.11</v>
      </c>
      <c r="X988">
        <f>Table1[[#This Row],[Profit]]/Table1[[#This Row],[Sales]]</f>
        <v>0.28145875555555555</v>
      </c>
      <c r="Y988" t="s">
        <v>58</v>
      </c>
      <c r="Z988" t="s">
        <v>41</v>
      </c>
      <c r="AA988">
        <v>1</v>
      </c>
      <c r="AB988" t="s">
        <v>42</v>
      </c>
    </row>
    <row r="989" spans="1:28" x14ac:dyDescent="0.35">
      <c r="A989" t="s">
        <v>10365</v>
      </c>
      <c r="B989" s="1">
        <v>46097</v>
      </c>
      <c r="C989" s="1" t="str">
        <f>TEXT(Table1[[#This Row],[Order_Date]],"yyyy")</f>
        <v>2026</v>
      </c>
      <c r="D989" s="3">
        <f>MONTH(Table1[[#This Row],[Order_Date]])</f>
        <v>3</v>
      </c>
      <c r="E989" t="str">
        <f>TEXT(Table1[[#This Row],[Order_Date]],"mmm")</f>
        <v>Mar</v>
      </c>
      <c r="F989" s="1">
        <v>46103</v>
      </c>
      <c r="G989">
        <f>(Table1[[#This Row],[Ship_Date]]-Table1[[#This Row],[Order_Date]])</f>
        <v>6</v>
      </c>
      <c r="H989" t="s">
        <v>1139</v>
      </c>
      <c r="I989" t="s">
        <v>10366</v>
      </c>
      <c r="J989" t="s">
        <v>52</v>
      </c>
      <c r="K989">
        <v>50</v>
      </c>
      <c r="L989" t="str">
        <f>IF(Table1[[#This Row],[Age]]&lt;=20,"Teen",IF(Table1[[#This Row],[Age]]&gt;=21 &amp; Table1[[#This Row],[Age]]&lt;=50,"Adult","Senior"))</f>
        <v>Senior</v>
      </c>
      <c r="M989" t="s">
        <v>36</v>
      </c>
      <c r="N989" t="s">
        <v>37</v>
      </c>
      <c r="O989" t="s">
        <v>38</v>
      </c>
      <c r="P989" t="s">
        <v>47</v>
      </c>
      <c r="Q989" t="s">
        <v>175</v>
      </c>
      <c r="R989">
        <v>3</v>
      </c>
      <c r="S989">
        <v>1200</v>
      </c>
      <c r="T989">
        <v>15</v>
      </c>
      <c r="U989">
        <v>3060</v>
      </c>
      <c r="V989" t="str">
        <f>IF(Table1[[#This Row],[Sales]]&lt;=10000,"Low",IF(Table1[[#This Row],[Sales]]&gt;=10000 &amp; Table1[[#This Row],[Sales]]&lt;=25000,"Medium","High"))</f>
        <v>Low</v>
      </c>
      <c r="W989">
        <v>946</v>
      </c>
      <c r="X989">
        <f>Table1[[#This Row],[Profit]]/Table1[[#This Row],[Sales]]</f>
        <v>0.30915032679738563</v>
      </c>
      <c r="Y989" t="s">
        <v>93</v>
      </c>
      <c r="Z989" t="s">
        <v>31</v>
      </c>
      <c r="AA989">
        <v>4</v>
      </c>
      <c r="AB989" t="s">
        <v>42</v>
      </c>
    </row>
    <row r="990" spans="1:28" x14ac:dyDescent="0.35">
      <c r="A990" t="s">
        <v>10382</v>
      </c>
      <c r="B990" s="1">
        <v>46095</v>
      </c>
      <c r="C990" s="1" t="str">
        <f>TEXT(Table1[[#This Row],[Order_Date]],"yyyy")</f>
        <v>2026</v>
      </c>
      <c r="D990" s="3">
        <f>MONTH(Table1[[#This Row],[Order_Date]])</f>
        <v>3</v>
      </c>
      <c r="E990" t="str">
        <f>TEXT(Table1[[#This Row],[Order_Date]],"mmm")</f>
        <v>Mar</v>
      </c>
      <c r="F990" s="1">
        <v>46100</v>
      </c>
      <c r="G990">
        <f>(Table1[[#This Row],[Ship_Date]]-Table1[[#This Row],[Order_Date]])</f>
        <v>5</v>
      </c>
      <c r="H990" t="s">
        <v>10383</v>
      </c>
      <c r="I990" t="s">
        <v>10384</v>
      </c>
      <c r="J990" t="s">
        <v>24</v>
      </c>
      <c r="K990">
        <v>31</v>
      </c>
      <c r="L990" t="str">
        <f>IF(Table1[[#This Row],[Age]]&lt;=20,"Teen",IF(Table1[[#This Row],[Age]]&gt;=21 &amp; Table1[[#This Row],[Age]]&lt;=50,"Adult","Senior"))</f>
        <v>Senior</v>
      </c>
      <c r="M990" t="s">
        <v>73</v>
      </c>
      <c r="N990" t="s">
        <v>26</v>
      </c>
      <c r="O990" t="s">
        <v>27</v>
      </c>
      <c r="P990" t="s">
        <v>56</v>
      </c>
      <c r="Q990" t="s">
        <v>97</v>
      </c>
      <c r="R990">
        <v>3</v>
      </c>
      <c r="S990">
        <v>1500</v>
      </c>
      <c r="T990">
        <v>25</v>
      </c>
      <c r="U990">
        <v>3375</v>
      </c>
      <c r="V990" t="str">
        <f>IF(Table1[[#This Row],[Sales]]&lt;=10000,"Low",IF(Table1[[#This Row],[Sales]]&gt;=10000 &amp; Table1[[#This Row],[Sales]]&lt;=25000,"Medium","High"))</f>
        <v>Low</v>
      </c>
      <c r="W990">
        <v>943.03</v>
      </c>
      <c r="X990">
        <f>Table1[[#This Row],[Profit]]/Table1[[#This Row],[Sales]]</f>
        <v>0.27941629629629627</v>
      </c>
      <c r="Y990" t="s">
        <v>93</v>
      </c>
      <c r="Z990" t="s">
        <v>59</v>
      </c>
      <c r="AA990">
        <v>5</v>
      </c>
      <c r="AB990" t="s">
        <v>42</v>
      </c>
    </row>
    <row r="991" spans="1:28" x14ac:dyDescent="0.35">
      <c r="A991" t="s">
        <v>10398</v>
      </c>
      <c r="B991" s="1">
        <v>45720</v>
      </c>
      <c r="C991" s="1" t="str">
        <f>TEXT(Table1[[#This Row],[Order_Date]],"yyyy")</f>
        <v>2025</v>
      </c>
      <c r="D991" s="3">
        <f>MONTH(Table1[[#This Row],[Order_Date]])</f>
        <v>3</v>
      </c>
      <c r="E991" t="str">
        <f>TEXT(Table1[[#This Row],[Order_Date]],"mmm")</f>
        <v>Mar</v>
      </c>
      <c r="F991" s="1">
        <v>45727</v>
      </c>
      <c r="G991">
        <f>(Table1[[#This Row],[Ship_Date]]-Table1[[#This Row],[Order_Date]])</f>
        <v>7</v>
      </c>
      <c r="H991" t="s">
        <v>2569</v>
      </c>
      <c r="I991" t="s">
        <v>10399</v>
      </c>
      <c r="J991" t="s">
        <v>24</v>
      </c>
      <c r="K991">
        <v>33</v>
      </c>
      <c r="L991" t="str">
        <f>IF(Table1[[#This Row],[Age]]&lt;=20,"Teen",IF(Table1[[#This Row],[Age]]&gt;=21 &amp; Table1[[#This Row],[Age]]&lt;=50,"Adult","Senior"))</f>
        <v>Senior</v>
      </c>
      <c r="M991" t="s">
        <v>84</v>
      </c>
      <c r="N991" t="s">
        <v>85</v>
      </c>
      <c r="O991" t="s">
        <v>86</v>
      </c>
      <c r="P991" t="s">
        <v>74</v>
      </c>
      <c r="Q991" t="s">
        <v>109</v>
      </c>
      <c r="R991">
        <v>3</v>
      </c>
      <c r="S991">
        <v>40000</v>
      </c>
      <c r="T991">
        <v>25</v>
      </c>
      <c r="U991">
        <v>90000</v>
      </c>
      <c r="V991" t="str">
        <f>IF(Table1[[#This Row],[Sales]]&lt;=10000,"Low",IF(Table1[[#This Row],[Sales]]&gt;=10000 &amp; Table1[[#This Row],[Sales]]&lt;=25000,"Medium","High"))</f>
        <v>High</v>
      </c>
      <c r="W991">
        <v>31033.87</v>
      </c>
      <c r="X991">
        <f>Table1[[#This Row],[Profit]]/Table1[[#This Row],[Sales]]</f>
        <v>0.34482077777777775</v>
      </c>
      <c r="Y991" t="s">
        <v>58</v>
      </c>
      <c r="Z991" t="s">
        <v>31</v>
      </c>
      <c r="AA991">
        <v>5</v>
      </c>
      <c r="AB991" t="s">
        <v>42</v>
      </c>
    </row>
    <row r="992" spans="1:28" x14ac:dyDescent="0.35">
      <c r="A992" t="s">
        <v>10428</v>
      </c>
      <c r="B992" s="1">
        <v>45723</v>
      </c>
      <c r="C992" s="1" t="str">
        <f>TEXT(Table1[[#This Row],[Order_Date]],"yyyy")</f>
        <v>2025</v>
      </c>
      <c r="D992" s="3">
        <f>MONTH(Table1[[#This Row],[Order_Date]])</f>
        <v>3</v>
      </c>
      <c r="E992" t="str">
        <f>TEXT(Table1[[#This Row],[Order_Date]],"mmm")</f>
        <v>Mar</v>
      </c>
      <c r="F992" s="1">
        <v>45728</v>
      </c>
      <c r="G992">
        <f>(Table1[[#This Row],[Ship_Date]]-Table1[[#This Row],[Order_Date]])</f>
        <v>5</v>
      </c>
      <c r="H992" t="s">
        <v>8600</v>
      </c>
      <c r="I992" t="s">
        <v>10429</v>
      </c>
      <c r="J992" t="s">
        <v>24</v>
      </c>
      <c r="K992">
        <v>50</v>
      </c>
      <c r="L992" t="str">
        <f>IF(Table1[[#This Row],[Age]]&lt;=20,"Teen",IF(Table1[[#This Row],[Age]]&gt;=21 &amp; Table1[[#This Row],[Age]]&lt;=50,"Adult","Senior"))</f>
        <v>Senior</v>
      </c>
      <c r="M992" t="s">
        <v>53</v>
      </c>
      <c r="N992" t="s">
        <v>54</v>
      </c>
      <c r="O992" t="s">
        <v>55</v>
      </c>
      <c r="P992" t="s">
        <v>56</v>
      </c>
      <c r="Q992" t="s">
        <v>125</v>
      </c>
      <c r="R992">
        <v>6</v>
      </c>
      <c r="S992">
        <v>450</v>
      </c>
      <c r="T992">
        <v>0</v>
      </c>
      <c r="U992">
        <v>2700</v>
      </c>
      <c r="V992" t="str">
        <f>IF(Table1[[#This Row],[Sales]]&lt;=10000,"Low",IF(Table1[[#This Row],[Sales]]&gt;=10000 &amp; Table1[[#This Row],[Sales]]&lt;=25000,"Medium","High"))</f>
        <v>Low</v>
      </c>
      <c r="W992">
        <v>1200.6600000000001</v>
      </c>
      <c r="X992">
        <f>Table1[[#This Row],[Profit]]/Table1[[#This Row],[Sales]]</f>
        <v>0.44468888888888891</v>
      </c>
      <c r="Y992" t="s">
        <v>93</v>
      </c>
      <c r="Z992" t="s">
        <v>41</v>
      </c>
      <c r="AA992">
        <v>4</v>
      </c>
      <c r="AB992" t="s">
        <v>42</v>
      </c>
    </row>
    <row r="993" spans="1:28" x14ac:dyDescent="0.35">
      <c r="A993" t="s">
        <v>10439</v>
      </c>
      <c r="B993" s="1">
        <v>45721</v>
      </c>
      <c r="C993" s="1" t="str">
        <f>TEXT(Table1[[#This Row],[Order_Date]],"yyyy")</f>
        <v>2025</v>
      </c>
      <c r="D993" s="3">
        <f>MONTH(Table1[[#This Row],[Order_Date]])</f>
        <v>3</v>
      </c>
      <c r="E993" t="str">
        <f>TEXT(Table1[[#This Row],[Order_Date]],"mmm")</f>
        <v>Mar</v>
      </c>
      <c r="F993" s="1">
        <v>45725</v>
      </c>
      <c r="G993">
        <f>(Table1[[#This Row],[Ship_Date]]-Table1[[#This Row],[Order_Date]])</f>
        <v>4</v>
      </c>
      <c r="H993" t="s">
        <v>2586</v>
      </c>
      <c r="I993" t="s">
        <v>10440</v>
      </c>
      <c r="J993" t="s">
        <v>24</v>
      </c>
      <c r="K993">
        <v>44</v>
      </c>
      <c r="L993" t="str">
        <f>IF(Table1[[#This Row],[Age]]&lt;=20,"Teen",IF(Table1[[#This Row],[Age]]&gt;=21 &amp; Table1[[#This Row],[Age]]&lt;=50,"Adult","Senior"))</f>
        <v>Senior</v>
      </c>
      <c r="M993" t="s">
        <v>63</v>
      </c>
      <c r="N993" t="s">
        <v>64</v>
      </c>
      <c r="O993" t="s">
        <v>55</v>
      </c>
      <c r="P993" t="s">
        <v>74</v>
      </c>
      <c r="Q993" t="s">
        <v>75</v>
      </c>
      <c r="R993">
        <v>4</v>
      </c>
      <c r="S993">
        <v>2000</v>
      </c>
      <c r="T993">
        <v>0</v>
      </c>
      <c r="U993">
        <v>8000</v>
      </c>
      <c r="V993" t="str">
        <f>IF(Table1[[#This Row],[Sales]]&lt;=10000,"Low",IF(Table1[[#This Row],[Sales]]&gt;=10000 &amp; Table1[[#This Row],[Sales]]&lt;=25000,"Medium","High"))</f>
        <v>Low</v>
      </c>
      <c r="W993">
        <v>2366.59</v>
      </c>
      <c r="X993">
        <f>Table1[[#This Row],[Profit]]/Table1[[#This Row],[Sales]]</f>
        <v>0.29582375</v>
      </c>
      <c r="Y993" t="s">
        <v>58</v>
      </c>
      <c r="Z993" t="s">
        <v>31</v>
      </c>
      <c r="AA993">
        <v>4</v>
      </c>
      <c r="AB993" t="s">
        <v>32</v>
      </c>
    </row>
    <row r="994" spans="1:28" x14ac:dyDescent="0.35">
      <c r="A994" t="s">
        <v>10450</v>
      </c>
      <c r="B994" s="1">
        <v>46088</v>
      </c>
      <c r="C994" s="1" t="str">
        <f>TEXT(Table1[[#This Row],[Order_Date]],"yyyy")</f>
        <v>2026</v>
      </c>
      <c r="D994" s="3">
        <f>MONTH(Table1[[#This Row],[Order_Date]])</f>
        <v>3</v>
      </c>
      <c r="E994" t="str">
        <f>TEXT(Table1[[#This Row],[Order_Date]],"mmm")</f>
        <v>Mar</v>
      </c>
      <c r="F994" s="1">
        <v>46089</v>
      </c>
      <c r="G994">
        <f>(Table1[[#This Row],[Ship_Date]]-Table1[[#This Row],[Order_Date]])</f>
        <v>1</v>
      </c>
      <c r="H994" t="s">
        <v>10451</v>
      </c>
      <c r="I994" t="s">
        <v>10452</v>
      </c>
      <c r="J994" t="s">
        <v>24</v>
      </c>
      <c r="K994">
        <v>50</v>
      </c>
      <c r="L994" t="str">
        <f>IF(Table1[[#This Row],[Age]]&lt;=20,"Teen",IF(Table1[[#This Row],[Age]]&gt;=21 &amp; Table1[[#This Row],[Age]]&lt;=50,"Adult","Senior"))</f>
        <v>Senior</v>
      </c>
      <c r="M994" t="s">
        <v>79</v>
      </c>
      <c r="N994" t="s">
        <v>80</v>
      </c>
      <c r="O994" t="s">
        <v>38</v>
      </c>
      <c r="P994" t="s">
        <v>47</v>
      </c>
      <c r="Q994" t="s">
        <v>175</v>
      </c>
      <c r="R994">
        <v>1</v>
      </c>
      <c r="S994">
        <v>1200</v>
      </c>
      <c r="T994">
        <v>10</v>
      </c>
      <c r="U994">
        <v>1080</v>
      </c>
      <c r="V994" t="str">
        <f>IF(Table1[[#This Row],[Sales]]&lt;=10000,"Low",IF(Table1[[#This Row],[Sales]]&gt;=10000 &amp; Table1[[#This Row],[Sales]]&lt;=25000,"Medium","High"))</f>
        <v>Low</v>
      </c>
      <c r="W994">
        <v>445.18</v>
      </c>
      <c r="X994">
        <f>Table1[[#This Row],[Profit]]/Table1[[#This Row],[Sales]]</f>
        <v>0.41220370370370368</v>
      </c>
      <c r="Y994" t="s">
        <v>93</v>
      </c>
      <c r="Z994" t="s">
        <v>59</v>
      </c>
      <c r="AA994">
        <v>1</v>
      </c>
      <c r="AB994" t="s">
        <v>42</v>
      </c>
    </row>
    <row r="995" spans="1:28" x14ac:dyDescent="0.35">
      <c r="A995" t="s">
        <v>10475</v>
      </c>
      <c r="B995" s="1">
        <v>45742</v>
      </c>
      <c r="C995" s="1" t="str">
        <f>TEXT(Table1[[#This Row],[Order_Date]],"yyyy")</f>
        <v>2025</v>
      </c>
      <c r="D995" s="3">
        <f>MONTH(Table1[[#This Row],[Order_Date]])</f>
        <v>3</v>
      </c>
      <c r="E995" t="str">
        <f>TEXT(Table1[[#This Row],[Order_Date]],"mmm")</f>
        <v>Mar</v>
      </c>
      <c r="F995" s="1">
        <v>45747</v>
      </c>
      <c r="G995">
        <f>(Table1[[#This Row],[Ship_Date]]-Table1[[#This Row],[Order_Date]])</f>
        <v>5</v>
      </c>
      <c r="H995" t="s">
        <v>10476</v>
      </c>
      <c r="I995" t="s">
        <v>10477</v>
      </c>
      <c r="J995" t="s">
        <v>24</v>
      </c>
      <c r="K995">
        <v>61</v>
      </c>
      <c r="L995" t="str">
        <f>IF(Table1[[#This Row],[Age]]&lt;=20,"Teen",IF(Table1[[#This Row],[Age]]&gt;=21 &amp; Table1[[#This Row],[Age]]&lt;=50,"Adult","Senior"))</f>
        <v>Senior</v>
      </c>
      <c r="M995" t="s">
        <v>25</v>
      </c>
      <c r="N995" t="s">
        <v>26</v>
      </c>
      <c r="O995" t="s">
        <v>27</v>
      </c>
      <c r="P995" t="s">
        <v>47</v>
      </c>
      <c r="Q995" t="s">
        <v>48</v>
      </c>
      <c r="R995">
        <v>8</v>
      </c>
      <c r="S995">
        <v>3500</v>
      </c>
      <c r="T995">
        <v>10</v>
      </c>
      <c r="U995">
        <v>25200</v>
      </c>
      <c r="V995" t="str">
        <f>IF(Table1[[#This Row],[Sales]]&lt;=10000,"Low",IF(Table1[[#This Row],[Sales]]&gt;=10000 &amp; Table1[[#This Row],[Sales]]&lt;=25000,"Medium","High"))</f>
        <v>High</v>
      </c>
      <c r="W995">
        <v>9697.2099999999991</v>
      </c>
      <c r="X995">
        <f>Table1[[#This Row],[Profit]]/Table1[[#This Row],[Sales]]</f>
        <v>0.38480992063492059</v>
      </c>
      <c r="Y995" t="s">
        <v>30</v>
      </c>
      <c r="Z995" t="s">
        <v>59</v>
      </c>
      <c r="AA995">
        <v>1</v>
      </c>
      <c r="AB995" t="s">
        <v>42</v>
      </c>
    </row>
    <row r="996" spans="1:28" x14ac:dyDescent="0.35">
      <c r="A996" t="s">
        <v>10484</v>
      </c>
      <c r="B996" s="1">
        <v>45722</v>
      </c>
      <c r="C996" s="1" t="str">
        <f>TEXT(Table1[[#This Row],[Order_Date]],"yyyy")</f>
        <v>2025</v>
      </c>
      <c r="D996" s="3">
        <f>MONTH(Table1[[#This Row],[Order_Date]])</f>
        <v>3</v>
      </c>
      <c r="E996" t="str">
        <f>TEXT(Table1[[#This Row],[Order_Date]],"mmm")</f>
        <v>Mar</v>
      </c>
      <c r="F996" s="1">
        <v>45727</v>
      </c>
      <c r="G996">
        <f>(Table1[[#This Row],[Ship_Date]]-Table1[[#This Row],[Order_Date]])</f>
        <v>5</v>
      </c>
      <c r="H996" t="s">
        <v>10485</v>
      </c>
      <c r="I996" t="s">
        <v>10486</v>
      </c>
      <c r="J996" t="s">
        <v>52</v>
      </c>
      <c r="K996">
        <v>48</v>
      </c>
      <c r="L996" t="str">
        <f>IF(Table1[[#This Row],[Age]]&lt;=20,"Teen",IF(Table1[[#This Row],[Age]]&gt;=21 &amp; Table1[[#This Row],[Age]]&lt;=50,"Adult","Senior"))</f>
        <v>Senior</v>
      </c>
      <c r="M996" t="s">
        <v>79</v>
      </c>
      <c r="N996" t="s">
        <v>80</v>
      </c>
      <c r="O996" t="s">
        <v>38</v>
      </c>
      <c r="P996" t="s">
        <v>74</v>
      </c>
      <c r="Q996" t="s">
        <v>109</v>
      </c>
      <c r="R996">
        <v>6</v>
      </c>
      <c r="S996">
        <v>40000</v>
      </c>
      <c r="T996">
        <v>0</v>
      </c>
      <c r="U996">
        <v>240000</v>
      </c>
      <c r="V996" t="str">
        <f>IF(Table1[[#This Row],[Sales]]&lt;=10000,"Low",IF(Table1[[#This Row],[Sales]]&gt;=10000 &amp; Table1[[#This Row],[Sales]]&lt;=25000,"Medium","High"))</f>
        <v>High</v>
      </c>
      <c r="W996">
        <v>99069.8</v>
      </c>
      <c r="X996">
        <f>Table1[[#This Row],[Profit]]/Table1[[#This Row],[Sales]]</f>
        <v>0.41279083333333333</v>
      </c>
      <c r="Y996" t="s">
        <v>58</v>
      </c>
      <c r="Z996" t="s">
        <v>31</v>
      </c>
      <c r="AA996">
        <v>5</v>
      </c>
      <c r="AB996" t="s">
        <v>42</v>
      </c>
    </row>
    <row r="997" spans="1:28" x14ac:dyDescent="0.35">
      <c r="A997" t="s">
        <v>10520</v>
      </c>
      <c r="B997" s="1">
        <v>46091</v>
      </c>
      <c r="C997" s="1" t="str">
        <f>TEXT(Table1[[#This Row],[Order_Date]],"yyyy")</f>
        <v>2026</v>
      </c>
      <c r="D997" s="3">
        <f>MONTH(Table1[[#This Row],[Order_Date]])</f>
        <v>3</v>
      </c>
      <c r="E997" t="str">
        <f>TEXT(Table1[[#This Row],[Order_Date]],"mmm")</f>
        <v>Mar</v>
      </c>
      <c r="F997" s="1">
        <v>46093</v>
      </c>
      <c r="G997">
        <f>(Table1[[#This Row],[Ship_Date]]-Table1[[#This Row],[Order_Date]])</f>
        <v>2</v>
      </c>
      <c r="H997" t="s">
        <v>8109</v>
      </c>
      <c r="I997" t="s">
        <v>10521</v>
      </c>
      <c r="J997" t="s">
        <v>24</v>
      </c>
      <c r="K997">
        <v>52</v>
      </c>
      <c r="L997" t="str">
        <f>IF(Table1[[#This Row],[Age]]&lt;=20,"Teen",IF(Table1[[#This Row],[Age]]&gt;=21 &amp; Table1[[#This Row],[Age]]&lt;=50,"Adult","Senior"))</f>
        <v>Senior</v>
      </c>
      <c r="M997" t="s">
        <v>25</v>
      </c>
      <c r="N997" t="s">
        <v>26</v>
      </c>
      <c r="O997" t="s">
        <v>27</v>
      </c>
      <c r="P997" t="s">
        <v>56</v>
      </c>
      <c r="Q997" t="s">
        <v>212</v>
      </c>
      <c r="R997">
        <v>3</v>
      </c>
      <c r="S997">
        <v>300</v>
      </c>
      <c r="T997">
        <v>15</v>
      </c>
      <c r="U997">
        <v>765</v>
      </c>
      <c r="V997" t="str">
        <f>IF(Table1[[#This Row],[Sales]]&lt;=10000,"Low",IF(Table1[[#This Row],[Sales]]&gt;=10000 &amp; Table1[[#This Row],[Sales]]&lt;=25000,"Medium","High"))</f>
        <v>Low</v>
      </c>
      <c r="W997">
        <v>274.55</v>
      </c>
      <c r="X997">
        <f>Table1[[#This Row],[Profit]]/Table1[[#This Row],[Sales]]</f>
        <v>0.35888888888888892</v>
      </c>
      <c r="Y997" t="s">
        <v>58</v>
      </c>
      <c r="Z997" t="s">
        <v>41</v>
      </c>
      <c r="AA997">
        <v>1</v>
      </c>
      <c r="AB997" t="s">
        <v>32</v>
      </c>
    </row>
    <row r="998" spans="1:28" x14ac:dyDescent="0.35">
      <c r="A998" t="s">
        <v>10522</v>
      </c>
      <c r="B998" s="1">
        <v>46090</v>
      </c>
      <c r="C998" s="1" t="str">
        <f>TEXT(Table1[[#This Row],[Order_Date]],"yyyy")</f>
        <v>2026</v>
      </c>
      <c r="D998" s="3">
        <f>MONTH(Table1[[#This Row],[Order_Date]])</f>
        <v>3</v>
      </c>
      <c r="E998" t="str">
        <f>TEXT(Table1[[#This Row],[Order_Date]],"mmm")</f>
        <v>Mar</v>
      </c>
      <c r="F998" s="1">
        <v>46095</v>
      </c>
      <c r="G998">
        <f>(Table1[[#This Row],[Ship_Date]]-Table1[[#This Row],[Order_Date]])</f>
        <v>5</v>
      </c>
      <c r="H998" t="s">
        <v>10523</v>
      </c>
      <c r="I998" t="s">
        <v>10524</v>
      </c>
      <c r="J998" t="s">
        <v>24</v>
      </c>
      <c r="K998">
        <v>37</v>
      </c>
      <c r="L998" t="str">
        <f>IF(Table1[[#This Row],[Age]]&lt;=20,"Teen",IF(Table1[[#This Row],[Age]]&gt;=21 &amp; Table1[[#This Row],[Age]]&lt;=50,"Adult","Senior"))</f>
        <v>Senior</v>
      </c>
      <c r="M998" t="s">
        <v>63</v>
      </c>
      <c r="N998" t="s">
        <v>64</v>
      </c>
      <c r="O998" t="s">
        <v>55</v>
      </c>
      <c r="P998" t="s">
        <v>28</v>
      </c>
      <c r="Q998" t="s">
        <v>65</v>
      </c>
      <c r="R998">
        <v>4</v>
      </c>
      <c r="S998">
        <v>30000</v>
      </c>
      <c r="T998">
        <v>10</v>
      </c>
      <c r="U998">
        <v>108000</v>
      </c>
      <c r="V998" t="str">
        <f>IF(Table1[[#This Row],[Sales]]&lt;=10000,"Low",IF(Table1[[#This Row],[Sales]]&gt;=10000 &amp; Table1[[#This Row],[Sales]]&lt;=25000,"Medium","High"))</f>
        <v>High</v>
      </c>
      <c r="W998">
        <v>15468.79</v>
      </c>
      <c r="X998">
        <f>Table1[[#This Row],[Profit]]/Table1[[#This Row],[Sales]]</f>
        <v>0.14322953703703706</v>
      </c>
      <c r="Y998" t="s">
        <v>30</v>
      </c>
      <c r="Z998" t="s">
        <v>41</v>
      </c>
      <c r="AA998">
        <v>3</v>
      </c>
      <c r="AB998" t="s">
        <v>42</v>
      </c>
    </row>
    <row r="999" spans="1:28" x14ac:dyDescent="0.35">
      <c r="A999" t="s">
        <v>10538</v>
      </c>
      <c r="B999" s="1">
        <v>45732</v>
      </c>
      <c r="C999" s="1" t="str">
        <f>TEXT(Table1[[#This Row],[Order_Date]],"yyyy")</f>
        <v>2025</v>
      </c>
      <c r="D999" s="3">
        <f>MONTH(Table1[[#This Row],[Order_Date]])</f>
        <v>3</v>
      </c>
      <c r="E999" t="str">
        <f>TEXT(Table1[[#This Row],[Order_Date]],"mmm")</f>
        <v>Mar</v>
      </c>
      <c r="F999" s="1">
        <v>45735</v>
      </c>
      <c r="G999">
        <f>(Table1[[#This Row],[Ship_Date]]-Table1[[#This Row],[Order_Date]])</f>
        <v>3</v>
      </c>
      <c r="H999" t="s">
        <v>10539</v>
      </c>
      <c r="I999" t="s">
        <v>10540</v>
      </c>
      <c r="J999" t="s">
        <v>24</v>
      </c>
      <c r="K999">
        <v>55</v>
      </c>
      <c r="L999" t="str">
        <f>IF(Table1[[#This Row],[Age]]&lt;=20,"Teen",IF(Table1[[#This Row],[Age]]&gt;=21 &amp; Table1[[#This Row],[Age]]&lt;=50,"Adult","Senior"))</f>
        <v>Senior</v>
      </c>
      <c r="M999" t="s">
        <v>84</v>
      </c>
      <c r="N999" t="s">
        <v>85</v>
      </c>
      <c r="O999" t="s">
        <v>86</v>
      </c>
      <c r="P999" t="s">
        <v>28</v>
      </c>
      <c r="Q999" t="s">
        <v>192</v>
      </c>
      <c r="R999">
        <v>6</v>
      </c>
      <c r="S999">
        <v>7000</v>
      </c>
      <c r="T999">
        <v>0</v>
      </c>
      <c r="U999">
        <v>42000</v>
      </c>
      <c r="V999" t="str">
        <f>IF(Table1[[#This Row],[Sales]]&lt;=10000,"Low",IF(Table1[[#This Row],[Sales]]&gt;=10000 &amp; Table1[[#This Row],[Sales]]&lt;=25000,"Medium","High"))</f>
        <v>High</v>
      </c>
      <c r="W999">
        <v>4849.1899999999996</v>
      </c>
      <c r="X999">
        <f>Table1[[#This Row],[Profit]]/Table1[[#This Row],[Sales]]</f>
        <v>0.11545690476190475</v>
      </c>
      <c r="Y999" t="s">
        <v>93</v>
      </c>
      <c r="Z999" t="s">
        <v>59</v>
      </c>
      <c r="AA999">
        <v>5</v>
      </c>
      <c r="AB999" t="s">
        <v>42</v>
      </c>
    </row>
    <row r="1000" spans="1:28" x14ac:dyDescent="0.35">
      <c r="A1000" t="s">
        <v>10575</v>
      </c>
      <c r="B1000" s="1">
        <v>45721</v>
      </c>
      <c r="C1000" s="1" t="str">
        <f>TEXT(Table1[[#This Row],[Order_Date]],"yyyy")</f>
        <v>2025</v>
      </c>
      <c r="D1000" s="3">
        <f>MONTH(Table1[[#This Row],[Order_Date]])</f>
        <v>3</v>
      </c>
      <c r="E1000" t="str">
        <f>TEXT(Table1[[#This Row],[Order_Date]],"mmm")</f>
        <v>Mar</v>
      </c>
      <c r="F1000" s="1">
        <v>45724</v>
      </c>
      <c r="G1000">
        <f>(Table1[[#This Row],[Ship_Date]]-Table1[[#This Row],[Order_Date]])</f>
        <v>3</v>
      </c>
      <c r="H1000" t="s">
        <v>10576</v>
      </c>
      <c r="I1000" t="s">
        <v>10577</v>
      </c>
      <c r="J1000" t="s">
        <v>52</v>
      </c>
      <c r="K1000">
        <v>26</v>
      </c>
      <c r="L1000" t="str">
        <f>IF(Table1[[#This Row],[Age]]&lt;=20,"Teen",IF(Table1[[#This Row],[Age]]&gt;=21 &amp; Table1[[#This Row],[Age]]&lt;=50,"Adult","Senior"))</f>
        <v>Senior</v>
      </c>
      <c r="M1000" t="s">
        <v>53</v>
      </c>
      <c r="N1000" t="s">
        <v>54</v>
      </c>
      <c r="O1000" t="s">
        <v>55</v>
      </c>
      <c r="P1000" t="s">
        <v>74</v>
      </c>
      <c r="Q1000" t="s">
        <v>231</v>
      </c>
      <c r="R1000">
        <v>4</v>
      </c>
      <c r="S1000">
        <v>18000</v>
      </c>
      <c r="T1000">
        <v>0</v>
      </c>
      <c r="U1000">
        <v>72000</v>
      </c>
      <c r="V1000" t="str">
        <f>IF(Table1[[#This Row],[Sales]]&lt;=10000,"Low",IF(Table1[[#This Row],[Sales]]&gt;=10000 &amp; Table1[[#This Row],[Sales]]&lt;=25000,"Medium","High"))</f>
        <v>High</v>
      </c>
      <c r="W1000">
        <v>8366.7800000000007</v>
      </c>
      <c r="X1000">
        <f>Table1[[#This Row],[Profit]]/Table1[[#This Row],[Sales]]</f>
        <v>0.11620527777777778</v>
      </c>
      <c r="Y1000" t="s">
        <v>93</v>
      </c>
      <c r="Z1000" t="s">
        <v>31</v>
      </c>
      <c r="AA1000">
        <v>2</v>
      </c>
      <c r="AB1000" t="s">
        <v>32</v>
      </c>
    </row>
    <row r="1001" spans="1:28" x14ac:dyDescent="0.35">
      <c r="A1001" t="s">
        <v>10588</v>
      </c>
      <c r="B1001" s="1">
        <v>46093</v>
      </c>
      <c r="C1001" s="1" t="str">
        <f>TEXT(Table1[[#This Row],[Order_Date]],"yyyy")</f>
        <v>2026</v>
      </c>
      <c r="D1001" s="3">
        <f>MONTH(Table1[[#This Row],[Order_Date]])</f>
        <v>3</v>
      </c>
      <c r="E1001" t="str">
        <f>TEXT(Table1[[#This Row],[Order_Date]],"mmm")</f>
        <v>Mar</v>
      </c>
      <c r="F1001" s="1">
        <v>46098</v>
      </c>
      <c r="G1001">
        <f>(Table1[[#This Row],[Ship_Date]]-Table1[[#This Row],[Order_Date]])</f>
        <v>5</v>
      </c>
      <c r="H1001" t="s">
        <v>10589</v>
      </c>
      <c r="I1001" t="s">
        <v>10590</v>
      </c>
      <c r="J1001" t="s">
        <v>24</v>
      </c>
      <c r="K1001">
        <v>21</v>
      </c>
      <c r="L1001" t="str">
        <f>IF(Table1[[#This Row],[Age]]&lt;=20,"Teen",IF(Table1[[#This Row],[Age]]&gt;=21 &amp; Table1[[#This Row],[Age]]&lt;=50,"Adult","Senior"))</f>
        <v>Senior</v>
      </c>
      <c r="M1001" t="s">
        <v>79</v>
      </c>
      <c r="N1001" t="s">
        <v>80</v>
      </c>
      <c r="O1001" t="s">
        <v>38</v>
      </c>
      <c r="P1001" t="s">
        <v>28</v>
      </c>
      <c r="Q1001" t="s">
        <v>103</v>
      </c>
      <c r="R1001">
        <v>1</v>
      </c>
      <c r="S1001">
        <v>25000</v>
      </c>
      <c r="T1001">
        <v>20</v>
      </c>
      <c r="U1001">
        <v>20000</v>
      </c>
      <c r="V1001" t="str">
        <f>IF(Table1[[#This Row],[Sales]]&lt;=10000,"Low",IF(Table1[[#This Row],[Sales]]&gt;=10000 &amp; Table1[[#This Row],[Sales]]&lt;=25000,"Medium","High"))</f>
        <v>High</v>
      </c>
      <c r="W1001">
        <v>4375.08</v>
      </c>
      <c r="X1001">
        <f>Table1[[#This Row],[Profit]]/Table1[[#This Row],[Sales]]</f>
        <v>0.218754</v>
      </c>
      <c r="Y1001" t="s">
        <v>58</v>
      </c>
      <c r="Z1001" t="s">
        <v>41</v>
      </c>
      <c r="AA1001">
        <v>4</v>
      </c>
      <c r="AB1001" t="s">
        <v>42</v>
      </c>
    </row>
    <row r="1002" spans="1:28" x14ac:dyDescent="0.35">
      <c r="A1002" t="s">
        <v>10644</v>
      </c>
      <c r="B1002" s="1">
        <v>46100</v>
      </c>
      <c r="C1002" s="1" t="str">
        <f>TEXT(Table1[[#This Row],[Order_Date]],"yyyy")</f>
        <v>2026</v>
      </c>
      <c r="D1002" s="3">
        <f>MONTH(Table1[[#This Row],[Order_Date]])</f>
        <v>3</v>
      </c>
      <c r="E1002" t="str">
        <f>TEXT(Table1[[#This Row],[Order_Date]],"mmm")</f>
        <v>Mar</v>
      </c>
      <c r="F1002" s="1">
        <v>46106</v>
      </c>
      <c r="G1002">
        <f>(Table1[[#This Row],[Ship_Date]]-Table1[[#This Row],[Order_Date]])</f>
        <v>6</v>
      </c>
      <c r="H1002" t="s">
        <v>10645</v>
      </c>
      <c r="I1002" t="s">
        <v>10646</v>
      </c>
      <c r="J1002" t="s">
        <v>24</v>
      </c>
      <c r="K1002">
        <v>19</v>
      </c>
      <c r="L1002" t="str">
        <f>IF(Table1[[#This Row],[Age]]&lt;=20,"Teen",IF(Table1[[#This Row],[Age]]&gt;=21 &amp; Table1[[#This Row],[Age]]&lt;=50,"Adult","Senior"))</f>
        <v>Teen</v>
      </c>
      <c r="M1002" t="s">
        <v>91</v>
      </c>
      <c r="N1002" t="s">
        <v>92</v>
      </c>
      <c r="O1002" t="s">
        <v>55</v>
      </c>
      <c r="P1002" t="s">
        <v>56</v>
      </c>
      <c r="Q1002" t="s">
        <v>125</v>
      </c>
      <c r="R1002">
        <v>8</v>
      </c>
      <c r="S1002">
        <v>450</v>
      </c>
      <c r="T1002">
        <v>10</v>
      </c>
      <c r="U1002">
        <v>3240</v>
      </c>
      <c r="V1002" t="str">
        <f>IF(Table1[[#This Row],[Sales]]&lt;=10000,"Low",IF(Table1[[#This Row],[Sales]]&gt;=10000 &amp; Table1[[#This Row],[Sales]]&lt;=25000,"Medium","High"))</f>
        <v>Low</v>
      </c>
      <c r="W1002">
        <v>1310.03</v>
      </c>
      <c r="X1002">
        <f>Table1[[#This Row],[Profit]]/Table1[[#This Row],[Sales]]</f>
        <v>0.40433024691358022</v>
      </c>
      <c r="Y1002" t="s">
        <v>58</v>
      </c>
      <c r="Z1002" t="s">
        <v>31</v>
      </c>
      <c r="AA1002">
        <v>2</v>
      </c>
      <c r="AB1002" t="s">
        <v>42</v>
      </c>
    </row>
    <row r="1003" spans="1:28" x14ac:dyDescent="0.35">
      <c r="A1003" t="s">
        <v>10735</v>
      </c>
      <c r="B1003" s="1">
        <v>45729</v>
      </c>
      <c r="C1003" s="1" t="str">
        <f>TEXT(Table1[[#This Row],[Order_Date]],"yyyy")</f>
        <v>2025</v>
      </c>
      <c r="D1003" s="3">
        <f>MONTH(Table1[[#This Row],[Order_Date]])</f>
        <v>3</v>
      </c>
      <c r="E1003" t="str">
        <f>TEXT(Table1[[#This Row],[Order_Date]],"mmm")</f>
        <v>Mar</v>
      </c>
      <c r="F1003" s="1">
        <v>45734</v>
      </c>
      <c r="G1003">
        <f>(Table1[[#This Row],[Ship_Date]]-Table1[[#This Row],[Order_Date]])</f>
        <v>5</v>
      </c>
      <c r="H1003" t="s">
        <v>10736</v>
      </c>
      <c r="I1003" t="s">
        <v>10737</v>
      </c>
      <c r="J1003" t="s">
        <v>52</v>
      </c>
      <c r="K1003">
        <v>59</v>
      </c>
      <c r="L1003" t="str">
        <f>IF(Table1[[#This Row],[Age]]&lt;=20,"Teen",IF(Table1[[#This Row],[Age]]&gt;=21 &amp; Table1[[#This Row],[Age]]&lt;=50,"Adult","Senior"))</f>
        <v>Senior</v>
      </c>
      <c r="M1003" t="s">
        <v>79</v>
      </c>
      <c r="N1003" t="s">
        <v>80</v>
      </c>
      <c r="O1003" t="s">
        <v>38</v>
      </c>
      <c r="P1003" t="s">
        <v>28</v>
      </c>
      <c r="Q1003" t="s">
        <v>65</v>
      </c>
      <c r="R1003">
        <v>5</v>
      </c>
      <c r="S1003">
        <v>30000</v>
      </c>
      <c r="T1003">
        <v>15</v>
      </c>
      <c r="U1003">
        <v>127500</v>
      </c>
      <c r="V1003" t="str">
        <f>IF(Table1[[#This Row],[Sales]]&lt;=10000,"Low",IF(Table1[[#This Row],[Sales]]&gt;=10000 &amp; Table1[[#This Row],[Sales]]&lt;=25000,"Medium","High"))</f>
        <v>High</v>
      </c>
      <c r="W1003">
        <v>55116.2</v>
      </c>
      <c r="X1003">
        <f>Table1[[#This Row],[Profit]]/Table1[[#This Row],[Sales]]</f>
        <v>0.43228392156862744</v>
      </c>
      <c r="Y1003" t="s">
        <v>30</v>
      </c>
      <c r="Z1003" t="s">
        <v>41</v>
      </c>
      <c r="AA1003">
        <v>3</v>
      </c>
      <c r="AB1003" t="s">
        <v>42</v>
      </c>
    </row>
    <row r="1004" spans="1:28" x14ac:dyDescent="0.35">
      <c r="A1004" t="s">
        <v>10773</v>
      </c>
      <c r="B1004" s="1">
        <v>46092</v>
      </c>
      <c r="C1004" s="1" t="str">
        <f>TEXT(Table1[[#This Row],[Order_Date]],"yyyy")</f>
        <v>2026</v>
      </c>
      <c r="D1004" s="3">
        <f>MONTH(Table1[[#This Row],[Order_Date]])</f>
        <v>3</v>
      </c>
      <c r="E1004" t="str">
        <f>TEXT(Table1[[#This Row],[Order_Date]],"mmm")</f>
        <v>Mar</v>
      </c>
      <c r="F1004" s="1">
        <v>46098</v>
      </c>
      <c r="G1004">
        <f>(Table1[[#This Row],[Ship_Date]]-Table1[[#This Row],[Order_Date]])</f>
        <v>6</v>
      </c>
      <c r="H1004" t="s">
        <v>10774</v>
      </c>
      <c r="I1004" t="s">
        <v>10775</v>
      </c>
      <c r="J1004" t="s">
        <v>52</v>
      </c>
      <c r="K1004">
        <v>42</v>
      </c>
      <c r="L1004" t="str">
        <f>IF(Table1[[#This Row],[Age]]&lt;=20,"Teen",IF(Table1[[#This Row],[Age]]&gt;=21 &amp; Table1[[#This Row],[Age]]&lt;=50,"Adult","Senior"))</f>
        <v>Senior</v>
      </c>
      <c r="M1004" t="s">
        <v>53</v>
      </c>
      <c r="N1004" t="s">
        <v>54</v>
      </c>
      <c r="O1004" t="s">
        <v>55</v>
      </c>
      <c r="P1004" t="s">
        <v>39</v>
      </c>
      <c r="Q1004" t="s">
        <v>118</v>
      </c>
      <c r="R1004">
        <v>4</v>
      </c>
      <c r="S1004">
        <v>4000</v>
      </c>
      <c r="T1004">
        <v>25</v>
      </c>
      <c r="U1004">
        <v>12000</v>
      </c>
      <c r="V1004" t="str">
        <f>IF(Table1[[#This Row],[Sales]]&lt;=10000,"Low",IF(Table1[[#This Row],[Sales]]&gt;=10000 &amp; Table1[[#This Row],[Sales]]&lt;=25000,"Medium","High"))</f>
        <v>High</v>
      </c>
      <c r="W1004">
        <v>3276.3</v>
      </c>
      <c r="X1004">
        <f>Table1[[#This Row],[Profit]]/Table1[[#This Row],[Sales]]</f>
        <v>0.27302500000000002</v>
      </c>
      <c r="Y1004" t="s">
        <v>58</v>
      </c>
      <c r="Z1004" t="s">
        <v>31</v>
      </c>
      <c r="AA1004">
        <v>1</v>
      </c>
      <c r="AB1004" t="s">
        <v>42</v>
      </c>
    </row>
    <row r="1005" spans="1:28" x14ac:dyDescent="0.35">
      <c r="A1005" t="s">
        <v>10781</v>
      </c>
      <c r="B1005" s="1">
        <v>46092</v>
      </c>
      <c r="C1005" s="1" t="str">
        <f>TEXT(Table1[[#This Row],[Order_Date]],"yyyy")</f>
        <v>2026</v>
      </c>
      <c r="D1005" s="3">
        <f>MONTH(Table1[[#This Row],[Order_Date]])</f>
        <v>3</v>
      </c>
      <c r="E1005" t="str">
        <f>TEXT(Table1[[#This Row],[Order_Date]],"mmm")</f>
        <v>Mar</v>
      </c>
      <c r="F1005" s="1">
        <v>46095</v>
      </c>
      <c r="G1005">
        <f>(Table1[[#This Row],[Ship_Date]]-Table1[[#This Row],[Order_Date]])</f>
        <v>3</v>
      </c>
      <c r="H1005" t="s">
        <v>10782</v>
      </c>
      <c r="I1005" t="s">
        <v>10783</v>
      </c>
      <c r="J1005" t="s">
        <v>52</v>
      </c>
      <c r="K1005">
        <v>37</v>
      </c>
      <c r="L1005" t="str">
        <f>IF(Table1[[#This Row],[Age]]&lt;=20,"Teen",IF(Table1[[#This Row],[Age]]&gt;=21 &amp; Table1[[#This Row],[Age]]&lt;=50,"Adult","Senior"))</f>
        <v>Senior</v>
      </c>
      <c r="M1005" t="s">
        <v>116</v>
      </c>
      <c r="N1005" t="s">
        <v>117</v>
      </c>
      <c r="O1005" t="s">
        <v>86</v>
      </c>
      <c r="P1005" t="s">
        <v>28</v>
      </c>
      <c r="Q1005" t="s">
        <v>103</v>
      </c>
      <c r="R1005">
        <v>5</v>
      </c>
      <c r="S1005">
        <v>25000</v>
      </c>
      <c r="T1005">
        <v>10</v>
      </c>
      <c r="U1005">
        <v>112500</v>
      </c>
      <c r="V1005" t="str">
        <f>IF(Table1[[#This Row],[Sales]]&lt;=10000,"Low",IF(Table1[[#This Row],[Sales]]&gt;=10000 &amp; Table1[[#This Row],[Sales]]&lt;=25000,"Medium","High"))</f>
        <v>High</v>
      </c>
      <c r="W1005">
        <v>26166.38</v>
      </c>
      <c r="X1005">
        <f>Table1[[#This Row],[Profit]]/Table1[[#This Row],[Sales]]</f>
        <v>0.23259004444444445</v>
      </c>
      <c r="Y1005" t="s">
        <v>30</v>
      </c>
      <c r="Z1005" t="s">
        <v>59</v>
      </c>
      <c r="AA1005">
        <v>5</v>
      </c>
      <c r="AB1005" t="s">
        <v>42</v>
      </c>
    </row>
    <row r="1006" spans="1:28" x14ac:dyDescent="0.35">
      <c r="A1006" t="s">
        <v>10787</v>
      </c>
      <c r="B1006" s="1">
        <v>45745</v>
      </c>
      <c r="C1006" s="1" t="str">
        <f>TEXT(Table1[[#This Row],[Order_Date]],"yyyy")</f>
        <v>2025</v>
      </c>
      <c r="D1006" s="3">
        <f>MONTH(Table1[[#This Row],[Order_Date]])</f>
        <v>3</v>
      </c>
      <c r="E1006" t="str">
        <f>TEXT(Table1[[#This Row],[Order_Date]],"mmm")</f>
        <v>Mar</v>
      </c>
      <c r="F1006" s="1">
        <v>45752</v>
      </c>
      <c r="G1006">
        <f>(Table1[[#This Row],[Ship_Date]]-Table1[[#This Row],[Order_Date]])</f>
        <v>7</v>
      </c>
      <c r="H1006" t="s">
        <v>3886</v>
      </c>
      <c r="I1006" t="s">
        <v>10788</v>
      </c>
      <c r="J1006" t="s">
        <v>24</v>
      </c>
      <c r="K1006">
        <v>40</v>
      </c>
      <c r="L1006" t="str">
        <f>IF(Table1[[#This Row],[Age]]&lt;=20,"Teen",IF(Table1[[#This Row],[Age]]&gt;=21 &amp; Table1[[#This Row],[Age]]&lt;=50,"Adult","Senior"))</f>
        <v>Senior</v>
      </c>
      <c r="M1006" t="s">
        <v>91</v>
      </c>
      <c r="N1006" t="s">
        <v>92</v>
      </c>
      <c r="O1006" t="s">
        <v>55</v>
      </c>
      <c r="P1006" t="s">
        <v>47</v>
      </c>
      <c r="Q1006" t="s">
        <v>69</v>
      </c>
      <c r="R1006">
        <v>3</v>
      </c>
      <c r="S1006">
        <v>800</v>
      </c>
      <c r="T1006">
        <v>25</v>
      </c>
      <c r="U1006">
        <v>1800</v>
      </c>
      <c r="V1006" t="str">
        <f>IF(Table1[[#This Row],[Sales]]&lt;=10000,"Low",IF(Table1[[#This Row],[Sales]]&gt;=10000 &amp; Table1[[#This Row],[Sales]]&lt;=25000,"Medium","High"))</f>
        <v>Low</v>
      </c>
      <c r="W1006">
        <v>661.36</v>
      </c>
      <c r="X1006">
        <f>Table1[[#This Row],[Profit]]/Table1[[#This Row],[Sales]]</f>
        <v>0.36742222222222221</v>
      </c>
      <c r="Y1006" t="s">
        <v>58</v>
      </c>
      <c r="Z1006" t="s">
        <v>31</v>
      </c>
      <c r="AA1006">
        <v>3</v>
      </c>
      <c r="AB1006" t="s">
        <v>42</v>
      </c>
    </row>
    <row r="1007" spans="1:28" x14ac:dyDescent="0.35">
      <c r="A1007" t="s">
        <v>10807</v>
      </c>
      <c r="B1007" s="1">
        <v>46090</v>
      </c>
      <c r="C1007" s="1" t="str">
        <f>TEXT(Table1[[#This Row],[Order_Date]],"yyyy")</f>
        <v>2026</v>
      </c>
      <c r="D1007" s="3">
        <f>MONTH(Table1[[#This Row],[Order_Date]])</f>
        <v>3</v>
      </c>
      <c r="E1007" t="str">
        <f>TEXT(Table1[[#This Row],[Order_Date]],"mmm")</f>
        <v>Mar</v>
      </c>
      <c r="F1007" s="1">
        <v>46093</v>
      </c>
      <c r="G1007">
        <f>(Table1[[#This Row],[Ship_Date]]-Table1[[#This Row],[Order_Date]])</f>
        <v>3</v>
      </c>
      <c r="H1007" t="s">
        <v>8245</v>
      </c>
      <c r="I1007" t="s">
        <v>10808</v>
      </c>
      <c r="J1007" t="s">
        <v>24</v>
      </c>
      <c r="K1007">
        <v>28</v>
      </c>
      <c r="L1007" t="str">
        <f>IF(Table1[[#This Row],[Age]]&lt;=20,"Teen",IF(Table1[[#This Row],[Age]]&gt;=21 &amp; Table1[[#This Row],[Age]]&lt;=50,"Adult","Senior"))</f>
        <v>Senior</v>
      </c>
      <c r="M1007" t="s">
        <v>25</v>
      </c>
      <c r="N1007" t="s">
        <v>26</v>
      </c>
      <c r="O1007" t="s">
        <v>27</v>
      </c>
      <c r="P1007" t="s">
        <v>74</v>
      </c>
      <c r="Q1007" t="s">
        <v>75</v>
      </c>
      <c r="R1007">
        <v>6</v>
      </c>
      <c r="S1007">
        <v>2000</v>
      </c>
      <c r="T1007">
        <v>5</v>
      </c>
      <c r="U1007">
        <v>11400</v>
      </c>
      <c r="V1007" t="str">
        <f>IF(Table1[[#This Row],[Sales]]&lt;=10000,"Low",IF(Table1[[#This Row],[Sales]]&gt;=10000 &amp; Table1[[#This Row],[Sales]]&lt;=25000,"Medium","High"))</f>
        <v>High</v>
      </c>
      <c r="W1007">
        <v>4948.62</v>
      </c>
      <c r="X1007">
        <f>Table1[[#This Row],[Profit]]/Table1[[#This Row],[Sales]]</f>
        <v>0.43408947368421053</v>
      </c>
      <c r="Y1007" t="s">
        <v>93</v>
      </c>
      <c r="Z1007" t="s">
        <v>31</v>
      </c>
      <c r="AA1007">
        <v>4</v>
      </c>
      <c r="AB1007" t="s">
        <v>42</v>
      </c>
    </row>
    <row r="1008" spans="1:28" x14ac:dyDescent="0.35">
      <c r="A1008" t="s">
        <v>10843</v>
      </c>
      <c r="B1008" s="1">
        <v>45735</v>
      </c>
      <c r="C1008" s="1" t="str">
        <f>TEXT(Table1[[#This Row],[Order_Date]],"yyyy")</f>
        <v>2025</v>
      </c>
      <c r="D1008" s="3">
        <f>MONTH(Table1[[#This Row],[Order_Date]])</f>
        <v>3</v>
      </c>
      <c r="E1008" t="str">
        <f>TEXT(Table1[[#This Row],[Order_Date]],"mmm")</f>
        <v>Mar</v>
      </c>
      <c r="F1008" s="1">
        <v>45738</v>
      </c>
      <c r="G1008">
        <f>(Table1[[#This Row],[Ship_Date]]-Table1[[#This Row],[Order_Date]])</f>
        <v>3</v>
      </c>
      <c r="H1008" t="s">
        <v>4025</v>
      </c>
      <c r="I1008" t="s">
        <v>10844</v>
      </c>
      <c r="J1008" t="s">
        <v>52</v>
      </c>
      <c r="K1008">
        <v>47</v>
      </c>
      <c r="L1008" t="str">
        <f>IF(Table1[[#This Row],[Age]]&lt;=20,"Teen",IF(Table1[[#This Row],[Age]]&gt;=21 &amp; Table1[[#This Row],[Age]]&lt;=50,"Adult","Senior"))</f>
        <v>Senior</v>
      </c>
      <c r="M1008" t="s">
        <v>91</v>
      </c>
      <c r="N1008" t="s">
        <v>92</v>
      </c>
      <c r="O1008" t="s">
        <v>55</v>
      </c>
      <c r="P1008" t="s">
        <v>47</v>
      </c>
      <c r="Q1008" t="s">
        <v>164</v>
      </c>
      <c r="R1008">
        <v>7</v>
      </c>
      <c r="S1008">
        <v>1800</v>
      </c>
      <c r="T1008">
        <v>0</v>
      </c>
      <c r="U1008">
        <v>12600</v>
      </c>
      <c r="V1008" t="str">
        <f>IF(Table1[[#This Row],[Sales]]&lt;=10000,"Low",IF(Table1[[#This Row],[Sales]]&gt;=10000 &amp; Table1[[#This Row],[Sales]]&lt;=25000,"Medium","High"))</f>
        <v>High</v>
      </c>
      <c r="W1008">
        <v>1678.49</v>
      </c>
      <c r="X1008">
        <f>Table1[[#This Row],[Profit]]/Table1[[#This Row],[Sales]]</f>
        <v>0.13321349206349206</v>
      </c>
      <c r="Y1008" t="s">
        <v>93</v>
      </c>
      <c r="Z1008" t="s">
        <v>41</v>
      </c>
      <c r="AA1008">
        <v>1</v>
      </c>
      <c r="AB1008" t="s">
        <v>42</v>
      </c>
    </row>
    <row r="1009" spans="1:28" x14ac:dyDescent="0.35">
      <c r="A1009" t="s">
        <v>10887</v>
      </c>
      <c r="B1009" s="1">
        <v>46111</v>
      </c>
      <c r="C1009" s="1" t="str">
        <f>TEXT(Table1[[#This Row],[Order_Date]],"yyyy")</f>
        <v>2026</v>
      </c>
      <c r="D1009" s="3">
        <f>MONTH(Table1[[#This Row],[Order_Date]])</f>
        <v>3</v>
      </c>
      <c r="E1009" t="str">
        <f>TEXT(Table1[[#This Row],[Order_Date]],"mmm")</f>
        <v>Mar</v>
      </c>
      <c r="F1009" s="1">
        <v>46116</v>
      </c>
      <c r="G1009">
        <f>(Table1[[#This Row],[Ship_Date]]-Table1[[#This Row],[Order_Date]])</f>
        <v>5</v>
      </c>
      <c r="H1009" t="s">
        <v>2928</v>
      </c>
      <c r="I1009" t="s">
        <v>10888</v>
      </c>
      <c r="J1009" t="s">
        <v>52</v>
      </c>
      <c r="K1009">
        <v>61</v>
      </c>
      <c r="L1009" t="str">
        <f>IF(Table1[[#This Row],[Age]]&lt;=20,"Teen",IF(Table1[[#This Row],[Age]]&gt;=21 &amp; Table1[[#This Row],[Age]]&lt;=50,"Adult","Senior"))</f>
        <v>Senior</v>
      </c>
      <c r="M1009" t="s">
        <v>46</v>
      </c>
      <c r="N1009" t="s">
        <v>46</v>
      </c>
      <c r="O1009" t="s">
        <v>38</v>
      </c>
      <c r="P1009" t="s">
        <v>39</v>
      </c>
      <c r="Q1009" t="s">
        <v>253</v>
      </c>
      <c r="R1009">
        <v>1</v>
      </c>
      <c r="S1009">
        <v>1200</v>
      </c>
      <c r="T1009">
        <v>20</v>
      </c>
      <c r="U1009">
        <v>960</v>
      </c>
      <c r="V1009" t="str">
        <f>IF(Table1[[#This Row],[Sales]]&lt;=10000,"Low",IF(Table1[[#This Row],[Sales]]&gt;=10000 &amp; Table1[[#This Row],[Sales]]&lt;=25000,"Medium","High"))</f>
        <v>Low</v>
      </c>
      <c r="W1009">
        <v>125</v>
      </c>
      <c r="X1009">
        <f>Table1[[#This Row],[Profit]]/Table1[[#This Row],[Sales]]</f>
        <v>0.13020833333333334</v>
      </c>
      <c r="Y1009" t="s">
        <v>93</v>
      </c>
      <c r="Z1009" t="s">
        <v>41</v>
      </c>
      <c r="AA1009">
        <v>3</v>
      </c>
      <c r="AB1009" t="s">
        <v>42</v>
      </c>
    </row>
    <row r="1010" spans="1:28" x14ac:dyDescent="0.35">
      <c r="A1010" t="s">
        <v>10920</v>
      </c>
      <c r="B1010" s="1">
        <v>45725</v>
      </c>
      <c r="C1010" s="1" t="str">
        <f>TEXT(Table1[[#This Row],[Order_Date]],"yyyy")</f>
        <v>2025</v>
      </c>
      <c r="D1010" s="3">
        <f>MONTH(Table1[[#This Row],[Order_Date]])</f>
        <v>3</v>
      </c>
      <c r="E1010" t="str">
        <f>TEXT(Table1[[#This Row],[Order_Date]],"mmm")</f>
        <v>Mar</v>
      </c>
      <c r="F1010" s="1">
        <v>45726</v>
      </c>
      <c r="G1010">
        <f>(Table1[[#This Row],[Ship_Date]]-Table1[[#This Row],[Order_Date]])</f>
        <v>1</v>
      </c>
      <c r="H1010" t="s">
        <v>4796</v>
      </c>
      <c r="I1010" t="s">
        <v>10921</v>
      </c>
      <c r="J1010" t="s">
        <v>52</v>
      </c>
      <c r="K1010">
        <v>30</v>
      </c>
      <c r="L1010" t="str">
        <f>IF(Table1[[#This Row],[Age]]&lt;=20,"Teen",IF(Table1[[#This Row],[Age]]&gt;=21 &amp; Table1[[#This Row],[Age]]&lt;=50,"Adult","Senior"))</f>
        <v>Senior</v>
      </c>
      <c r="M1010" t="s">
        <v>79</v>
      </c>
      <c r="N1010" t="s">
        <v>80</v>
      </c>
      <c r="O1010" t="s">
        <v>38</v>
      </c>
      <c r="P1010" t="s">
        <v>74</v>
      </c>
      <c r="Q1010" t="s">
        <v>196</v>
      </c>
      <c r="R1010">
        <v>3</v>
      </c>
      <c r="S1010">
        <v>25000</v>
      </c>
      <c r="T1010">
        <v>0</v>
      </c>
      <c r="U1010">
        <v>75000</v>
      </c>
      <c r="V1010" t="str">
        <f>IF(Table1[[#This Row],[Sales]]&lt;=10000,"Low",IF(Table1[[#This Row],[Sales]]&gt;=10000 &amp; Table1[[#This Row],[Sales]]&lt;=25000,"Medium","High"))</f>
        <v>High</v>
      </c>
      <c r="W1010">
        <v>22233.82</v>
      </c>
      <c r="X1010">
        <f>Table1[[#This Row],[Profit]]/Table1[[#This Row],[Sales]]</f>
        <v>0.29645093333333333</v>
      </c>
      <c r="Y1010" t="s">
        <v>58</v>
      </c>
      <c r="Z1010" t="s">
        <v>41</v>
      </c>
      <c r="AA1010">
        <v>3</v>
      </c>
      <c r="AB1010" t="s">
        <v>42</v>
      </c>
    </row>
    <row r="1011" spans="1:28" x14ac:dyDescent="0.35">
      <c r="A1011" t="s">
        <v>10935</v>
      </c>
      <c r="B1011" s="1">
        <v>46098</v>
      </c>
      <c r="C1011" s="1" t="str">
        <f>TEXT(Table1[[#This Row],[Order_Date]],"yyyy")</f>
        <v>2026</v>
      </c>
      <c r="D1011" s="3">
        <f>MONTH(Table1[[#This Row],[Order_Date]])</f>
        <v>3</v>
      </c>
      <c r="E1011" t="str">
        <f>TEXT(Table1[[#This Row],[Order_Date]],"mmm")</f>
        <v>Mar</v>
      </c>
      <c r="F1011" s="1">
        <v>46101</v>
      </c>
      <c r="G1011">
        <f>(Table1[[#This Row],[Ship_Date]]-Table1[[#This Row],[Order_Date]])</f>
        <v>3</v>
      </c>
      <c r="H1011" t="s">
        <v>10936</v>
      </c>
      <c r="I1011" t="s">
        <v>10937</v>
      </c>
      <c r="J1011" t="s">
        <v>24</v>
      </c>
      <c r="K1011">
        <v>23</v>
      </c>
      <c r="L1011" t="str">
        <f>IF(Table1[[#This Row],[Age]]&lt;=20,"Teen",IF(Table1[[#This Row],[Age]]&gt;=21 &amp; Table1[[#This Row],[Age]]&lt;=50,"Adult","Senior"))</f>
        <v>Senior</v>
      </c>
      <c r="M1011" t="s">
        <v>116</v>
      </c>
      <c r="N1011" t="s">
        <v>117</v>
      </c>
      <c r="O1011" t="s">
        <v>86</v>
      </c>
      <c r="P1011" t="s">
        <v>47</v>
      </c>
      <c r="Q1011" t="s">
        <v>69</v>
      </c>
      <c r="R1011">
        <v>3</v>
      </c>
      <c r="S1011">
        <v>800</v>
      </c>
      <c r="T1011">
        <v>20</v>
      </c>
      <c r="U1011">
        <v>1920</v>
      </c>
      <c r="V1011" t="str">
        <f>IF(Table1[[#This Row],[Sales]]&lt;=10000,"Low",IF(Table1[[#This Row],[Sales]]&gt;=10000 &amp; Table1[[#This Row],[Sales]]&lt;=25000,"Medium","High"))</f>
        <v>Low</v>
      </c>
      <c r="W1011">
        <v>433.56</v>
      </c>
      <c r="X1011">
        <f>Table1[[#This Row],[Profit]]/Table1[[#This Row],[Sales]]</f>
        <v>0.2258125</v>
      </c>
      <c r="Y1011" t="s">
        <v>30</v>
      </c>
      <c r="Z1011" t="s">
        <v>31</v>
      </c>
      <c r="AA1011">
        <v>2</v>
      </c>
      <c r="AB1011" t="s">
        <v>42</v>
      </c>
    </row>
    <row r="1012" spans="1:28" x14ac:dyDescent="0.35">
      <c r="A1012" t="s">
        <v>10980</v>
      </c>
      <c r="B1012" s="1">
        <v>45728</v>
      </c>
      <c r="C1012" s="1" t="str">
        <f>TEXT(Table1[[#This Row],[Order_Date]],"yyyy")</f>
        <v>2025</v>
      </c>
      <c r="D1012" s="3">
        <f>MONTH(Table1[[#This Row],[Order_Date]])</f>
        <v>3</v>
      </c>
      <c r="E1012" t="str">
        <f>TEXT(Table1[[#This Row],[Order_Date]],"mmm")</f>
        <v>Mar</v>
      </c>
      <c r="F1012" s="1">
        <v>45730</v>
      </c>
      <c r="G1012">
        <f>(Table1[[#This Row],[Ship_Date]]-Table1[[#This Row],[Order_Date]])</f>
        <v>2</v>
      </c>
      <c r="H1012" t="s">
        <v>10981</v>
      </c>
      <c r="I1012" t="s">
        <v>10982</v>
      </c>
      <c r="J1012" t="s">
        <v>24</v>
      </c>
      <c r="K1012">
        <v>18</v>
      </c>
      <c r="L1012" t="str">
        <f>IF(Table1[[#This Row],[Age]]&lt;=20,"Teen",IF(Table1[[#This Row],[Age]]&gt;=21 &amp; Table1[[#This Row],[Age]]&lt;=50,"Adult","Senior"))</f>
        <v>Teen</v>
      </c>
      <c r="M1012" t="s">
        <v>107</v>
      </c>
      <c r="N1012" t="s">
        <v>108</v>
      </c>
      <c r="O1012" t="s">
        <v>86</v>
      </c>
      <c r="P1012" t="s">
        <v>74</v>
      </c>
      <c r="Q1012" t="s">
        <v>196</v>
      </c>
      <c r="R1012">
        <v>3</v>
      </c>
      <c r="S1012">
        <v>25000</v>
      </c>
      <c r="T1012">
        <v>0</v>
      </c>
      <c r="U1012">
        <v>75000</v>
      </c>
      <c r="V1012" t="str">
        <f>IF(Table1[[#This Row],[Sales]]&lt;=10000,"Low",IF(Table1[[#This Row],[Sales]]&gt;=10000 &amp; Table1[[#This Row],[Sales]]&lt;=25000,"Medium","High"))</f>
        <v>High</v>
      </c>
      <c r="W1012">
        <v>20552.080000000002</v>
      </c>
      <c r="X1012">
        <f>Table1[[#This Row],[Profit]]/Table1[[#This Row],[Sales]]</f>
        <v>0.27402773333333336</v>
      </c>
      <c r="Y1012" t="s">
        <v>93</v>
      </c>
      <c r="Z1012" t="s">
        <v>59</v>
      </c>
      <c r="AA1012">
        <v>2</v>
      </c>
      <c r="AB1012" t="s">
        <v>42</v>
      </c>
    </row>
    <row r="1013" spans="1:28" x14ac:dyDescent="0.35">
      <c r="A1013" t="s">
        <v>11024</v>
      </c>
      <c r="B1013" s="1">
        <v>45741</v>
      </c>
      <c r="C1013" s="1" t="str">
        <f>TEXT(Table1[[#This Row],[Order_Date]],"yyyy")</f>
        <v>2025</v>
      </c>
      <c r="D1013" s="3">
        <f>MONTH(Table1[[#This Row],[Order_Date]])</f>
        <v>3</v>
      </c>
      <c r="E1013" t="str">
        <f>TEXT(Table1[[#This Row],[Order_Date]],"mmm")</f>
        <v>Mar</v>
      </c>
      <c r="F1013" s="1">
        <v>45743</v>
      </c>
      <c r="G1013">
        <f>(Table1[[#This Row],[Ship_Date]]-Table1[[#This Row],[Order_Date]])</f>
        <v>2</v>
      </c>
      <c r="H1013" t="s">
        <v>11025</v>
      </c>
      <c r="I1013" t="s">
        <v>11026</v>
      </c>
      <c r="J1013" t="s">
        <v>52</v>
      </c>
      <c r="K1013">
        <v>53</v>
      </c>
      <c r="L1013" t="str">
        <f>IF(Table1[[#This Row],[Age]]&lt;=20,"Teen",IF(Table1[[#This Row],[Age]]&gt;=21 &amp; Table1[[#This Row],[Age]]&lt;=50,"Adult","Senior"))</f>
        <v>Senior</v>
      </c>
      <c r="M1013" t="s">
        <v>36</v>
      </c>
      <c r="N1013" t="s">
        <v>37</v>
      </c>
      <c r="O1013" t="s">
        <v>38</v>
      </c>
      <c r="P1013" t="s">
        <v>74</v>
      </c>
      <c r="Q1013" t="s">
        <v>75</v>
      </c>
      <c r="R1013">
        <v>8</v>
      </c>
      <c r="S1013">
        <v>2000</v>
      </c>
      <c r="T1013">
        <v>25</v>
      </c>
      <c r="U1013">
        <v>12000</v>
      </c>
      <c r="V1013" t="str">
        <f>IF(Table1[[#This Row],[Sales]]&lt;=10000,"Low",IF(Table1[[#This Row],[Sales]]&gt;=10000 &amp; Table1[[#This Row],[Sales]]&lt;=25000,"Medium","High"))</f>
        <v>High</v>
      </c>
      <c r="W1013">
        <v>4108.22</v>
      </c>
      <c r="X1013">
        <f>Table1[[#This Row],[Profit]]/Table1[[#This Row],[Sales]]</f>
        <v>0.34235166666666667</v>
      </c>
      <c r="Y1013" t="s">
        <v>30</v>
      </c>
      <c r="Z1013" t="s">
        <v>31</v>
      </c>
      <c r="AA1013">
        <v>3</v>
      </c>
      <c r="AB1013" t="s">
        <v>32</v>
      </c>
    </row>
    <row r="1014" spans="1:28" x14ac:dyDescent="0.35">
      <c r="A1014" t="s">
        <v>11065</v>
      </c>
      <c r="B1014" s="1">
        <v>45724</v>
      </c>
      <c r="C1014" s="1" t="str">
        <f>TEXT(Table1[[#This Row],[Order_Date]],"yyyy")</f>
        <v>2025</v>
      </c>
      <c r="D1014" s="3">
        <f>MONTH(Table1[[#This Row],[Order_Date]])</f>
        <v>3</v>
      </c>
      <c r="E1014" t="str">
        <f>TEXT(Table1[[#This Row],[Order_Date]],"mmm")</f>
        <v>Mar</v>
      </c>
      <c r="F1014" s="1">
        <v>45729</v>
      </c>
      <c r="G1014">
        <f>(Table1[[#This Row],[Ship_Date]]-Table1[[#This Row],[Order_Date]])</f>
        <v>5</v>
      </c>
      <c r="H1014" t="s">
        <v>11066</v>
      </c>
      <c r="I1014" t="s">
        <v>11067</v>
      </c>
      <c r="J1014" t="s">
        <v>52</v>
      </c>
      <c r="K1014">
        <v>43</v>
      </c>
      <c r="L1014" t="str">
        <f>IF(Table1[[#This Row],[Age]]&lt;=20,"Teen",IF(Table1[[#This Row],[Age]]&gt;=21 &amp; Table1[[#This Row],[Age]]&lt;=50,"Adult","Senior"))</f>
        <v>Senior</v>
      </c>
      <c r="M1014" t="s">
        <v>73</v>
      </c>
      <c r="N1014" t="s">
        <v>26</v>
      </c>
      <c r="O1014" t="s">
        <v>27</v>
      </c>
      <c r="P1014" t="s">
        <v>47</v>
      </c>
      <c r="Q1014" t="s">
        <v>164</v>
      </c>
      <c r="R1014">
        <v>8</v>
      </c>
      <c r="S1014">
        <v>1800</v>
      </c>
      <c r="T1014">
        <v>5</v>
      </c>
      <c r="U1014">
        <v>13680</v>
      </c>
      <c r="V1014" t="str">
        <f>IF(Table1[[#This Row],[Sales]]&lt;=10000,"Low",IF(Table1[[#This Row],[Sales]]&gt;=10000 &amp; Table1[[#This Row],[Sales]]&lt;=25000,"Medium","High"))</f>
        <v>High</v>
      </c>
      <c r="W1014">
        <v>4684.45</v>
      </c>
      <c r="X1014">
        <f>Table1[[#This Row],[Profit]]/Table1[[#This Row],[Sales]]</f>
        <v>0.34243055555555552</v>
      </c>
      <c r="Y1014" t="s">
        <v>30</v>
      </c>
      <c r="Z1014" t="s">
        <v>59</v>
      </c>
      <c r="AA1014">
        <v>4</v>
      </c>
      <c r="AB1014" t="s">
        <v>42</v>
      </c>
    </row>
    <row r="1015" spans="1:28" x14ac:dyDescent="0.35">
      <c r="A1015" t="s">
        <v>11073</v>
      </c>
      <c r="B1015" s="1">
        <v>45724</v>
      </c>
      <c r="C1015" s="1" t="str">
        <f>TEXT(Table1[[#This Row],[Order_Date]],"yyyy")</f>
        <v>2025</v>
      </c>
      <c r="D1015" s="3">
        <f>MONTH(Table1[[#This Row],[Order_Date]])</f>
        <v>3</v>
      </c>
      <c r="E1015" t="str">
        <f>TEXT(Table1[[#This Row],[Order_Date]],"mmm")</f>
        <v>Mar</v>
      </c>
      <c r="F1015" s="1">
        <v>45730</v>
      </c>
      <c r="G1015">
        <f>(Table1[[#This Row],[Ship_Date]]-Table1[[#This Row],[Order_Date]])</f>
        <v>6</v>
      </c>
      <c r="H1015" t="s">
        <v>9692</v>
      </c>
      <c r="I1015" t="s">
        <v>5399</v>
      </c>
      <c r="J1015" t="s">
        <v>52</v>
      </c>
      <c r="K1015">
        <v>43</v>
      </c>
      <c r="L1015" t="str">
        <f>IF(Table1[[#This Row],[Age]]&lt;=20,"Teen",IF(Table1[[#This Row],[Age]]&gt;=21 &amp; Table1[[#This Row],[Age]]&lt;=50,"Adult","Senior"))</f>
        <v>Senior</v>
      </c>
      <c r="M1015" t="s">
        <v>84</v>
      </c>
      <c r="N1015" t="s">
        <v>85</v>
      </c>
      <c r="O1015" t="s">
        <v>86</v>
      </c>
      <c r="P1015" t="s">
        <v>74</v>
      </c>
      <c r="Q1015" t="s">
        <v>231</v>
      </c>
      <c r="R1015">
        <v>3</v>
      </c>
      <c r="S1015">
        <v>18000</v>
      </c>
      <c r="T1015">
        <v>5</v>
      </c>
      <c r="U1015">
        <v>51300</v>
      </c>
      <c r="V1015" t="str">
        <f>IF(Table1[[#This Row],[Sales]]&lt;=10000,"Low",IF(Table1[[#This Row],[Sales]]&gt;=10000 &amp; Table1[[#This Row],[Sales]]&lt;=25000,"Medium","High"))</f>
        <v>High</v>
      </c>
      <c r="W1015">
        <v>17482.669999999998</v>
      </c>
      <c r="X1015">
        <f>Table1[[#This Row],[Profit]]/Table1[[#This Row],[Sales]]</f>
        <v>0.34079278752436643</v>
      </c>
      <c r="Y1015" t="s">
        <v>58</v>
      </c>
      <c r="Z1015" t="s">
        <v>31</v>
      </c>
      <c r="AA1015">
        <v>5</v>
      </c>
      <c r="AB1015" t="s">
        <v>42</v>
      </c>
    </row>
    <row r="1016" spans="1:28" x14ac:dyDescent="0.35">
      <c r="A1016" t="s">
        <v>11082</v>
      </c>
      <c r="B1016" s="1">
        <v>45739</v>
      </c>
      <c r="C1016" s="1" t="str">
        <f>TEXT(Table1[[#This Row],[Order_Date]],"yyyy")</f>
        <v>2025</v>
      </c>
      <c r="D1016" s="3">
        <f>MONTH(Table1[[#This Row],[Order_Date]])</f>
        <v>3</v>
      </c>
      <c r="E1016" t="str">
        <f>TEXT(Table1[[#This Row],[Order_Date]],"mmm")</f>
        <v>Mar</v>
      </c>
      <c r="F1016" s="1">
        <v>45742</v>
      </c>
      <c r="G1016">
        <f>(Table1[[#This Row],[Ship_Date]]-Table1[[#This Row],[Order_Date]])</f>
        <v>3</v>
      </c>
      <c r="H1016" t="s">
        <v>6970</v>
      </c>
      <c r="I1016" t="s">
        <v>11083</v>
      </c>
      <c r="J1016" t="s">
        <v>24</v>
      </c>
      <c r="K1016">
        <v>22</v>
      </c>
      <c r="L1016" t="str">
        <f>IF(Table1[[#This Row],[Age]]&lt;=20,"Teen",IF(Table1[[#This Row],[Age]]&gt;=21 &amp; Table1[[#This Row],[Age]]&lt;=50,"Adult","Senior"))</f>
        <v>Senior</v>
      </c>
      <c r="M1016" t="s">
        <v>101</v>
      </c>
      <c r="N1016" t="s">
        <v>102</v>
      </c>
      <c r="O1016" t="s">
        <v>27</v>
      </c>
      <c r="P1016" t="s">
        <v>47</v>
      </c>
      <c r="Q1016" t="s">
        <v>175</v>
      </c>
      <c r="R1016">
        <v>3</v>
      </c>
      <c r="S1016">
        <v>1200</v>
      </c>
      <c r="T1016">
        <v>5</v>
      </c>
      <c r="U1016">
        <v>3420</v>
      </c>
      <c r="V1016" t="str">
        <f>IF(Table1[[#This Row],[Sales]]&lt;=10000,"Low",IF(Table1[[#This Row],[Sales]]&gt;=10000 &amp; Table1[[#This Row],[Sales]]&lt;=25000,"Medium","High"))</f>
        <v>Low</v>
      </c>
      <c r="W1016">
        <v>403.49</v>
      </c>
      <c r="X1016">
        <f>Table1[[#This Row],[Profit]]/Table1[[#This Row],[Sales]]</f>
        <v>0.1179795321637427</v>
      </c>
      <c r="Y1016" t="s">
        <v>58</v>
      </c>
      <c r="Z1016" t="s">
        <v>59</v>
      </c>
      <c r="AA1016">
        <v>5</v>
      </c>
      <c r="AB1016" t="s">
        <v>42</v>
      </c>
    </row>
    <row r="1017" spans="1:28" x14ac:dyDescent="0.35">
      <c r="A1017" t="s">
        <v>11090</v>
      </c>
      <c r="B1017" s="1">
        <v>45738</v>
      </c>
      <c r="C1017" s="1" t="str">
        <f>TEXT(Table1[[#This Row],[Order_Date]],"yyyy")</f>
        <v>2025</v>
      </c>
      <c r="D1017" s="3">
        <f>MONTH(Table1[[#This Row],[Order_Date]])</f>
        <v>3</v>
      </c>
      <c r="E1017" t="str">
        <f>TEXT(Table1[[#This Row],[Order_Date]],"mmm")</f>
        <v>Mar</v>
      </c>
      <c r="F1017" s="1">
        <v>45741</v>
      </c>
      <c r="G1017">
        <f>(Table1[[#This Row],[Ship_Date]]-Table1[[#This Row],[Order_Date]])</f>
        <v>3</v>
      </c>
      <c r="H1017" t="s">
        <v>4154</v>
      </c>
      <c r="I1017" t="s">
        <v>11091</v>
      </c>
      <c r="J1017" t="s">
        <v>24</v>
      </c>
      <c r="K1017">
        <v>41</v>
      </c>
      <c r="L1017" t="str">
        <f>IF(Table1[[#This Row],[Age]]&lt;=20,"Teen",IF(Table1[[#This Row],[Age]]&gt;=21 &amp; Table1[[#This Row],[Age]]&lt;=50,"Adult","Senior"))</f>
        <v>Senior</v>
      </c>
      <c r="M1017" t="s">
        <v>73</v>
      </c>
      <c r="N1017" t="s">
        <v>26</v>
      </c>
      <c r="O1017" t="s">
        <v>27</v>
      </c>
      <c r="P1017" t="s">
        <v>28</v>
      </c>
      <c r="Q1017" t="s">
        <v>29</v>
      </c>
      <c r="R1017">
        <v>2</v>
      </c>
      <c r="S1017">
        <v>15000</v>
      </c>
      <c r="T1017">
        <v>0</v>
      </c>
      <c r="U1017">
        <v>30000</v>
      </c>
      <c r="V1017" t="str">
        <f>IF(Table1[[#This Row],[Sales]]&lt;=10000,"Low",IF(Table1[[#This Row],[Sales]]&gt;=10000 &amp; Table1[[#This Row],[Sales]]&lt;=25000,"Medium","High"))</f>
        <v>High</v>
      </c>
      <c r="W1017">
        <v>12447.56</v>
      </c>
      <c r="X1017">
        <f>Table1[[#This Row],[Profit]]/Table1[[#This Row],[Sales]]</f>
        <v>0.41491866666666666</v>
      </c>
      <c r="Y1017" t="s">
        <v>58</v>
      </c>
      <c r="Z1017" t="s">
        <v>59</v>
      </c>
      <c r="AA1017">
        <v>3</v>
      </c>
      <c r="AB1017" t="s">
        <v>42</v>
      </c>
    </row>
    <row r="1018" spans="1:28" x14ac:dyDescent="0.35">
      <c r="A1018" t="s">
        <v>11099</v>
      </c>
      <c r="B1018" s="1">
        <v>46085</v>
      </c>
      <c r="C1018" s="1" t="str">
        <f>TEXT(Table1[[#This Row],[Order_Date]],"yyyy")</f>
        <v>2026</v>
      </c>
      <c r="D1018" s="3">
        <f>MONTH(Table1[[#This Row],[Order_Date]])</f>
        <v>3</v>
      </c>
      <c r="E1018" t="str">
        <f>TEXT(Table1[[#This Row],[Order_Date]],"mmm")</f>
        <v>Mar</v>
      </c>
      <c r="F1018" s="1">
        <v>46088</v>
      </c>
      <c r="G1018">
        <f>(Table1[[#This Row],[Ship_Date]]-Table1[[#This Row],[Order_Date]])</f>
        <v>3</v>
      </c>
      <c r="H1018" t="s">
        <v>11100</v>
      </c>
      <c r="I1018" t="s">
        <v>11101</v>
      </c>
      <c r="J1018" t="s">
        <v>24</v>
      </c>
      <c r="K1018">
        <v>19</v>
      </c>
      <c r="L1018" t="str">
        <f>IF(Table1[[#This Row],[Age]]&lt;=20,"Teen",IF(Table1[[#This Row],[Age]]&gt;=21 &amp; Table1[[#This Row],[Age]]&lt;=50,"Adult","Senior"))</f>
        <v>Teen</v>
      </c>
      <c r="M1018" t="s">
        <v>63</v>
      </c>
      <c r="N1018" t="s">
        <v>64</v>
      </c>
      <c r="O1018" t="s">
        <v>55</v>
      </c>
      <c r="P1018" t="s">
        <v>56</v>
      </c>
      <c r="Q1018" t="s">
        <v>97</v>
      </c>
      <c r="R1018">
        <v>3</v>
      </c>
      <c r="S1018">
        <v>1500</v>
      </c>
      <c r="T1018">
        <v>15</v>
      </c>
      <c r="U1018">
        <v>3825</v>
      </c>
      <c r="V1018" t="str">
        <f>IF(Table1[[#This Row],[Sales]]&lt;=10000,"Low",IF(Table1[[#This Row],[Sales]]&gt;=10000 &amp; Table1[[#This Row],[Sales]]&lt;=25000,"Medium","High"))</f>
        <v>Low</v>
      </c>
      <c r="W1018">
        <v>570.67999999999995</v>
      </c>
      <c r="X1018">
        <f>Table1[[#This Row],[Profit]]/Table1[[#This Row],[Sales]]</f>
        <v>0.14919738562091503</v>
      </c>
      <c r="Y1018" t="s">
        <v>58</v>
      </c>
      <c r="Z1018" t="s">
        <v>31</v>
      </c>
      <c r="AA1018">
        <v>2</v>
      </c>
      <c r="AB1018" t="s">
        <v>42</v>
      </c>
    </row>
    <row r="1019" spans="1:28" x14ac:dyDescent="0.35">
      <c r="A1019" t="s">
        <v>11113</v>
      </c>
      <c r="B1019" s="1">
        <v>46105</v>
      </c>
      <c r="C1019" s="1" t="str">
        <f>TEXT(Table1[[#This Row],[Order_Date]],"yyyy")</f>
        <v>2026</v>
      </c>
      <c r="D1019" s="3">
        <f>MONTH(Table1[[#This Row],[Order_Date]])</f>
        <v>3</v>
      </c>
      <c r="E1019" t="str">
        <f>TEXT(Table1[[#This Row],[Order_Date]],"mmm")</f>
        <v>Mar</v>
      </c>
      <c r="F1019" s="1">
        <v>46106</v>
      </c>
      <c r="G1019">
        <f>(Table1[[#This Row],[Ship_Date]]-Table1[[#This Row],[Order_Date]])</f>
        <v>1</v>
      </c>
      <c r="H1019" t="s">
        <v>4091</v>
      </c>
      <c r="I1019" t="s">
        <v>11114</v>
      </c>
      <c r="J1019" t="s">
        <v>24</v>
      </c>
      <c r="K1019">
        <v>37</v>
      </c>
      <c r="L1019" t="str">
        <f>IF(Table1[[#This Row],[Age]]&lt;=20,"Teen",IF(Table1[[#This Row],[Age]]&gt;=21 &amp; Table1[[#This Row],[Age]]&lt;=50,"Adult","Senior"))</f>
        <v>Senior</v>
      </c>
      <c r="M1019" t="s">
        <v>53</v>
      </c>
      <c r="N1019" t="s">
        <v>54</v>
      </c>
      <c r="O1019" t="s">
        <v>55</v>
      </c>
      <c r="P1019" t="s">
        <v>74</v>
      </c>
      <c r="Q1019" t="s">
        <v>132</v>
      </c>
      <c r="R1019">
        <v>6</v>
      </c>
      <c r="S1019">
        <v>55000</v>
      </c>
      <c r="T1019">
        <v>25</v>
      </c>
      <c r="U1019">
        <v>247500</v>
      </c>
      <c r="V1019" t="str">
        <f>IF(Table1[[#This Row],[Sales]]&lt;=10000,"Low",IF(Table1[[#This Row],[Sales]]&gt;=10000 &amp; Table1[[#This Row],[Sales]]&lt;=25000,"Medium","High"))</f>
        <v>High</v>
      </c>
      <c r="W1019">
        <v>26226.77</v>
      </c>
      <c r="X1019">
        <f>Table1[[#This Row],[Profit]]/Table1[[#This Row],[Sales]]</f>
        <v>0.10596674747474748</v>
      </c>
      <c r="Y1019" t="s">
        <v>58</v>
      </c>
      <c r="Z1019" t="s">
        <v>31</v>
      </c>
      <c r="AA1019">
        <v>3</v>
      </c>
      <c r="AB1019" t="s">
        <v>42</v>
      </c>
    </row>
    <row r="1020" spans="1:28" x14ac:dyDescent="0.35">
      <c r="A1020" t="s">
        <v>11122</v>
      </c>
      <c r="B1020" s="1">
        <v>45722</v>
      </c>
      <c r="C1020" s="1" t="str">
        <f>TEXT(Table1[[#This Row],[Order_Date]],"yyyy")</f>
        <v>2025</v>
      </c>
      <c r="D1020" s="3">
        <f>MONTH(Table1[[#This Row],[Order_Date]])</f>
        <v>3</v>
      </c>
      <c r="E1020" t="str">
        <f>TEXT(Table1[[#This Row],[Order_Date]],"mmm")</f>
        <v>Mar</v>
      </c>
      <c r="F1020" s="1">
        <v>45725</v>
      </c>
      <c r="G1020">
        <f>(Table1[[#This Row],[Ship_Date]]-Table1[[#This Row],[Order_Date]])</f>
        <v>3</v>
      </c>
      <c r="H1020" t="s">
        <v>11123</v>
      </c>
      <c r="I1020" t="s">
        <v>11124</v>
      </c>
      <c r="J1020" t="s">
        <v>24</v>
      </c>
      <c r="K1020">
        <v>43</v>
      </c>
      <c r="L1020" t="str">
        <f>IF(Table1[[#This Row],[Age]]&lt;=20,"Teen",IF(Table1[[#This Row],[Age]]&gt;=21 &amp; Table1[[#This Row],[Age]]&lt;=50,"Adult","Senior"))</f>
        <v>Senior</v>
      </c>
      <c r="M1020" t="s">
        <v>116</v>
      </c>
      <c r="N1020" t="s">
        <v>117</v>
      </c>
      <c r="O1020" t="s">
        <v>86</v>
      </c>
      <c r="P1020" t="s">
        <v>39</v>
      </c>
      <c r="Q1020" t="s">
        <v>40</v>
      </c>
      <c r="R1020">
        <v>2</v>
      </c>
      <c r="S1020">
        <v>2500</v>
      </c>
      <c r="T1020">
        <v>15</v>
      </c>
      <c r="U1020">
        <v>4250</v>
      </c>
      <c r="V1020" t="str">
        <f>IF(Table1[[#This Row],[Sales]]&lt;=10000,"Low",IF(Table1[[#This Row],[Sales]]&gt;=10000 &amp; Table1[[#This Row],[Sales]]&lt;=25000,"Medium","High"))</f>
        <v>Low</v>
      </c>
      <c r="W1020">
        <v>686.06</v>
      </c>
      <c r="X1020">
        <f>Table1[[#This Row],[Profit]]/Table1[[#This Row],[Sales]]</f>
        <v>0.16142588235294117</v>
      </c>
      <c r="Y1020" t="s">
        <v>93</v>
      </c>
      <c r="Z1020" t="s">
        <v>59</v>
      </c>
      <c r="AA1020">
        <v>1</v>
      </c>
      <c r="AB1020" t="s">
        <v>42</v>
      </c>
    </row>
    <row r="1021" spans="1:28" x14ac:dyDescent="0.35">
      <c r="A1021" t="s">
        <v>11216</v>
      </c>
      <c r="B1021" s="1">
        <v>45731</v>
      </c>
      <c r="C1021" s="1" t="str">
        <f>TEXT(Table1[[#This Row],[Order_Date]],"yyyy")</f>
        <v>2025</v>
      </c>
      <c r="D1021" s="3">
        <f>MONTH(Table1[[#This Row],[Order_Date]])</f>
        <v>3</v>
      </c>
      <c r="E1021" t="str">
        <f>TEXT(Table1[[#This Row],[Order_Date]],"mmm")</f>
        <v>Mar</v>
      </c>
      <c r="F1021" s="1">
        <v>45737</v>
      </c>
      <c r="G1021">
        <f>(Table1[[#This Row],[Ship_Date]]-Table1[[#This Row],[Order_Date]])</f>
        <v>6</v>
      </c>
      <c r="H1021" t="s">
        <v>4726</v>
      </c>
      <c r="I1021" t="s">
        <v>11217</v>
      </c>
      <c r="J1021" t="s">
        <v>52</v>
      </c>
      <c r="K1021">
        <v>55</v>
      </c>
      <c r="L1021" t="str">
        <f>IF(Table1[[#This Row],[Age]]&lt;=20,"Teen",IF(Table1[[#This Row],[Age]]&gt;=21 &amp; Table1[[#This Row],[Age]]&lt;=50,"Adult","Senior"))</f>
        <v>Senior</v>
      </c>
      <c r="M1021" t="s">
        <v>79</v>
      </c>
      <c r="N1021" t="s">
        <v>80</v>
      </c>
      <c r="O1021" t="s">
        <v>38</v>
      </c>
      <c r="P1021" t="s">
        <v>74</v>
      </c>
      <c r="Q1021" t="s">
        <v>109</v>
      </c>
      <c r="R1021">
        <v>2</v>
      </c>
      <c r="S1021">
        <v>40000</v>
      </c>
      <c r="T1021">
        <v>0</v>
      </c>
      <c r="U1021">
        <v>80000</v>
      </c>
      <c r="V1021" t="str">
        <f>IF(Table1[[#This Row],[Sales]]&lt;=10000,"Low",IF(Table1[[#This Row],[Sales]]&gt;=10000 &amp; Table1[[#This Row],[Sales]]&lt;=25000,"Medium","High"))</f>
        <v>High</v>
      </c>
      <c r="W1021">
        <v>19098.39</v>
      </c>
      <c r="X1021">
        <f>Table1[[#This Row],[Profit]]/Table1[[#This Row],[Sales]]</f>
        <v>0.23872987499999998</v>
      </c>
      <c r="Y1021" t="s">
        <v>58</v>
      </c>
      <c r="Z1021" t="s">
        <v>59</v>
      </c>
      <c r="AA1021">
        <v>5</v>
      </c>
      <c r="AB1021" t="s">
        <v>42</v>
      </c>
    </row>
    <row r="1022" spans="1:28" x14ac:dyDescent="0.35">
      <c r="A1022" t="s">
        <v>11227</v>
      </c>
      <c r="B1022" s="1">
        <v>46084</v>
      </c>
      <c r="C1022" s="1" t="str">
        <f>TEXT(Table1[[#This Row],[Order_Date]],"yyyy")</f>
        <v>2026</v>
      </c>
      <c r="D1022" s="3">
        <f>MONTH(Table1[[#This Row],[Order_Date]])</f>
        <v>3</v>
      </c>
      <c r="E1022" t="str">
        <f>TEXT(Table1[[#This Row],[Order_Date]],"mmm")</f>
        <v>Mar</v>
      </c>
      <c r="F1022" s="1">
        <v>46091</v>
      </c>
      <c r="G1022">
        <f>(Table1[[#This Row],[Ship_Date]]-Table1[[#This Row],[Order_Date]])</f>
        <v>7</v>
      </c>
      <c r="H1022" t="s">
        <v>11228</v>
      </c>
      <c r="I1022" t="s">
        <v>11229</v>
      </c>
      <c r="J1022" t="s">
        <v>24</v>
      </c>
      <c r="K1022">
        <v>40</v>
      </c>
      <c r="L1022" t="str">
        <f>IF(Table1[[#This Row],[Age]]&lt;=20,"Teen",IF(Table1[[#This Row],[Age]]&gt;=21 &amp; Table1[[#This Row],[Age]]&lt;=50,"Adult","Senior"))</f>
        <v>Senior</v>
      </c>
      <c r="M1022" t="s">
        <v>63</v>
      </c>
      <c r="N1022" t="s">
        <v>64</v>
      </c>
      <c r="O1022" t="s">
        <v>55</v>
      </c>
      <c r="P1022" t="s">
        <v>56</v>
      </c>
      <c r="Q1022" t="s">
        <v>168</v>
      </c>
      <c r="R1022">
        <v>2</v>
      </c>
      <c r="S1022">
        <v>1200</v>
      </c>
      <c r="T1022">
        <v>15</v>
      </c>
      <c r="U1022">
        <v>2040</v>
      </c>
      <c r="V1022" t="str">
        <f>IF(Table1[[#This Row],[Sales]]&lt;=10000,"Low",IF(Table1[[#This Row],[Sales]]&gt;=10000 &amp; Table1[[#This Row],[Sales]]&lt;=25000,"Medium","High"))</f>
        <v>Low</v>
      </c>
      <c r="W1022">
        <v>540.57000000000005</v>
      </c>
      <c r="X1022">
        <f>Table1[[#This Row],[Profit]]/Table1[[#This Row],[Sales]]</f>
        <v>0.2649852941176471</v>
      </c>
      <c r="Y1022" t="s">
        <v>93</v>
      </c>
      <c r="Z1022" t="s">
        <v>31</v>
      </c>
      <c r="AA1022">
        <v>3</v>
      </c>
      <c r="AB1022" t="s">
        <v>42</v>
      </c>
    </row>
    <row r="1023" spans="1:28" x14ac:dyDescent="0.35">
      <c r="A1023" t="s">
        <v>49</v>
      </c>
      <c r="B1023" s="1">
        <v>46120</v>
      </c>
      <c r="C1023" s="1" t="str">
        <f>TEXT(Table1[[#This Row],[Order_Date]],"yyyy")</f>
        <v>2026</v>
      </c>
      <c r="D1023" s="3">
        <f>MONTH(Table1[[#This Row],[Order_Date]])</f>
        <v>4</v>
      </c>
      <c r="E1023" t="str">
        <f>TEXT(Table1[[#This Row],[Order_Date]],"mmm")</f>
        <v>Apr</v>
      </c>
      <c r="F1023" s="1">
        <v>46123</v>
      </c>
      <c r="G1023">
        <f>(Table1[[#This Row],[Ship_Date]]-Table1[[#This Row],[Order_Date]])</f>
        <v>3</v>
      </c>
      <c r="H1023" t="s">
        <v>50</v>
      </c>
      <c r="I1023" t="s">
        <v>51</v>
      </c>
      <c r="J1023" t="s">
        <v>52</v>
      </c>
      <c r="K1023">
        <v>20</v>
      </c>
      <c r="L1023" t="str">
        <f>IF(Table1[[#This Row],[Age]]&lt;=20,"Teen",IF(Table1[[#This Row],[Age]]&gt;=21 &amp; Table1[[#This Row],[Age]]&lt;=50,"Adult","Senior"))</f>
        <v>Teen</v>
      </c>
      <c r="M1023" t="s">
        <v>53</v>
      </c>
      <c r="N1023" t="s">
        <v>54</v>
      </c>
      <c r="O1023" t="s">
        <v>55</v>
      </c>
      <c r="P1023" t="s">
        <v>56</v>
      </c>
      <c r="Q1023" t="s">
        <v>57</v>
      </c>
      <c r="R1023">
        <v>2</v>
      </c>
      <c r="S1023">
        <v>60</v>
      </c>
      <c r="T1023">
        <v>15</v>
      </c>
      <c r="U1023">
        <v>102</v>
      </c>
      <c r="V1023" t="str">
        <f>IF(Table1[[#This Row],[Sales]]&lt;=10000,"Low",IF(Table1[[#This Row],[Sales]]&gt;=10000 &amp; Table1[[#This Row],[Sales]]&lt;=25000,"Medium","High"))</f>
        <v>Low</v>
      </c>
      <c r="W1023">
        <v>43.09</v>
      </c>
      <c r="X1023">
        <f>Table1[[#This Row],[Profit]]/Table1[[#This Row],[Sales]]</f>
        <v>0.42245098039215689</v>
      </c>
      <c r="Y1023" t="s">
        <v>58</v>
      </c>
      <c r="Z1023" t="s">
        <v>59</v>
      </c>
      <c r="AA1023">
        <v>3</v>
      </c>
      <c r="AB1023" t="s">
        <v>42</v>
      </c>
    </row>
    <row r="1024" spans="1:28" x14ac:dyDescent="0.35">
      <c r="A1024" t="s">
        <v>76</v>
      </c>
      <c r="B1024" s="1">
        <v>45754</v>
      </c>
      <c r="C1024" s="1" t="str">
        <f>TEXT(Table1[[#This Row],[Order_Date]],"yyyy")</f>
        <v>2025</v>
      </c>
      <c r="D1024" s="3">
        <f>MONTH(Table1[[#This Row],[Order_Date]])</f>
        <v>4</v>
      </c>
      <c r="E1024" t="str">
        <f>TEXT(Table1[[#This Row],[Order_Date]],"mmm")</f>
        <v>Apr</v>
      </c>
      <c r="F1024" s="1">
        <v>45760</v>
      </c>
      <c r="G1024">
        <f>(Table1[[#This Row],[Ship_Date]]-Table1[[#This Row],[Order_Date]])</f>
        <v>6</v>
      </c>
      <c r="H1024" t="s">
        <v>77</v>
      </c>
      <c r="I1024" t="s">
        <v>78</v>
      </c>
      <c r="J1024" t="s">
        <v>52</v>
      </c>
      <c r="K1024">
        <v>59</v>
      </c>
      <c r="L1024" t="str">
        <f>IF(Table1[[#This Row],[Age]]&lt;=20,"Teen",IF(Table1[[#This Row],[Age]]&gt;=21 &amp; Table1[[#This Row],[Age]]&lt;=50,"Adult","Senior"))</f>
        <v>Senior</v>
      </c>
      <c r="M1024" t="s">
        <v>79</v>
      </c>
      <c r="N1024" t="s">
        <v>80</v>
      </c>
      <c r="O1024" t="s">
        <v>38</v>
      </c>
      <c r="P1024" t="s">
        <v>28</v>
      </c>
      <c r="Q1024" t="s">
        <v>65</v>
      </c>
      <c r="R1024">
        <v>3</v>
      </c>
      <c r="S1024">
        <v>30000</v>
      </c>
      <c r="T1024">
        <v>5</v>
      </c>
      <c r="U1024">
        <v>85500</v>
      </c>
      <c r="V1024" t="str">
        <f>IF(Table1[[#This Row],[Sales]]&lt;=10000,"Low",IF(Table1[[#This Row],[Sales]]&gt;=10000 &amp; Table1[[#This Row],[Sales]]&lt;=25000,"Medium","High"))</f>
        <v>High</v>
      </c>
      <c r="W1024">
        <v>16181.2</v>
      </c>
      <c r="X1024">
        <f>Table1[[#This Row],[Profit]]/Table1[[#This Row],[Sales]]</f>
        <v>0.18925380116959065</v>
      </c>
      <c r="Y1024" t="s">
        <v>58</v>
      </c>
      <c r="Z1024" t="s">
        <v>59</v>
      </c>
      <c r="AA1024">
        <v>5</v>
      </c>
      <c r="AB1024" t="s">
        <v>42</v>
      </c>
    </row>
    <row r="1025" spans="1:28" x14ac:dyDescent="0.35">
      <c r="A1025" t="s">
        <v>136</v>
      </c>
      <c r="B1025" s="1">
        <v>45773</v>
      </c>
      <c r="C1025" s="1" t="str">
        <f>TEXT(Table1[[#This Row],[Order_Date]],"yyyy")</f>
        <v>2025</v>
      </c>
      <c r="D1025" s="3">
        <f>MONTH(Table1[[#This Row],[Order_Date]])</f>
        <v>4</v>
      </c>
      <c r="E1025" t="str">
        <f>TEXT(Table1[[#This Row],[Order_Date]],"mmm")</f>
        <v>Apr</v>
      </c>
      <c r="F1025" s="1">
        <v>45775</v>
      </c>
      <c r="G1025">
        <f>(Table1[[#This Row],[Ship_Date]]-Table1[[#This Row],[Order_Date]])</f>
        <v>2</v>
      </c>
      <c r="H1025" t="s">
        <v>137</v>
      </c>
      <c r="I1025" t="s">
        <v>138</v>
      </c>
      <c r="J1025" t="s">
        <v>24</v>
      </c>
      <c r="K1025">
        <v>21</v>
      </c>
      <c r="L1025" t="str">
        <f>IF(Table1[[#This Row],[Age]]&lt;=20,"Teen",IF(Table1[[#This Row],[Age]]&gt;=21 &amp; Table1[[#This Row],[Age]]&lt;=50,"Adult","Senior"))</f>
        <v>Senior</v>
      </c>
      <c r="M1025" t="s">
        <v>91</v>
      </c>
      <c r="N1025" t="s">
        <v>92</v>
      </c>
      <c r="O1025" t="s">
        <v>55</v>
      </c>
      <c r="P1025" t="s">
        <v>39</v>
      </c>
      <c r="Q1025" t="s">
        <v>40</v>
      </c>
      <c r="R1025">
        <v>6</v>
      </c>
      <c r="S1025">
        <v>2500</v>
      </c>
      <c r="T1025">
        <v>0</v>
      </c>
      <c r="U1025">
        <v>15000</v>
      </c>
      <c r="V1025" t="str">
        <f>IF(Table1[[#This Row],[Sales]]&lt;=10000,"Low",IF(Table1[[#This Row],[Sales]]&gt;=10000 &amp; Table1[[#This Row],[Sales]]&lt;=25000,"Medium","High"))</f>
        <v>High</v>
      </c>
      <c r="W1025">
        <v>6486.75</v>
      </c>
      <c r="X1025">
        <f>Table1[[#This Row],[Profit]]/Table1[[#This Row],[Sales]]</f>
        <v>0.43245</v>
      </c>
      <c r="Y1025" t="s">
        <v>58</v>
      </c>
      <c r="Z1025" t="s">
        <v>31</v>
      </c>
      <c r="AA1025">
        <v>4</v>
      </c>
      <c r="AB1025" t="s">
        <v>42</v>
      </c>
    </row>
    <row r="1026" spans="1:28" x14ac:dyDescent="0.35">
      <c r="A1026" t="s">
        <v>155</v>
      </c>
      <c r="B1026" s="1">
        <v>45765</v>
      </c>
      <c r="C1026" s="1" t="str">
        <f>TEXT(Table1[[#This Row],[Order_Date]],"yyyy")</f>
        <v>2025</v>
      </c>
      <c r="D1026" s="3">
        <f>MONTH(Table1[[#This Row],[Order_Date]])</f>
        <v>4</v>
      </c>
      <c r="E1026" t="str">
        <f>TEXT(Table1[[#This Row],[Order_Date]],"mmm")</f>
        <v>Apr</v>
      </c>
      <c r="F1026" s="1">
        <v>45770</v>
      </c>
      <c r="G1026">
        <f>(Table1[[#This Row],[Ship_Date]]-Table1[[#This Row],[Order_Date]])</f>
        <v>5</v>
      </c>
      <c r="H1026" t="s">
        <v>156</v>
      </c>
      <c r="I1026" t="s">
        <v>157</v>
      </c>
      <c r="J1026" t="s">
        <v>52</v>
      </c>
      <c r="K1026">
        <v>21</v>
      </c>
      <c r="L1026" t="str">
        <f>IF(Table1[[#This Row],[Age]]&lt;=20,"Teen",IF(Table1[[#This Row],[Age]]&gt;=21 &amp; Table1[[#This Row],[Age]]&lt;=50,"Adult","Senior"))</f>
        <v>Senior</v>
      </c>
      <c r="M1026" t="s">
        <v>107</v>
      </c>
      <c r="N1026" t="s">
        <v>108</v>
      </c>
      <c r="O1026" t="s">
        <v>86</v>
      </c>
      <c r="P1026" t="s">
        <v>56</v>
      </c>
      <c r="Q1026" t="s">
        <v>125</v>
      </c>
      <c r="R1026">
        <v>1</v>
      </c>
      <c r="S1026">
        <v>450</v>
      </c>
      <c r="T1026">
        <v>0</v>
      </c>
      <c r="U1026">
        <v>450</v>
      </c>
      <c r="V1026" t="str">
        <f>IF(Table1[[#This Row],[Sales]]&lt;=10000,"Low",IF(Table1[[#This Row],[Sales]]&gt;=10000 &amp; Table1[[#This Row],[Sales]]&lt;=25000,"Medium","High"))</f>
        <v>Low</v>
      </c>
      <c r="W1026">
        <v>149.96</v>
      </c>
      <c r="X1026">
        <f>Table1[[#This Row],[Profit]]/Table1[[#This Row],[Sales]]</f>
        <v>0.33324444444444445</v>
      </c>
      <c r="Y1026" t="s">
        <v>30</v>
      </c>
      <c r="Z1026" t="s">
        <v>31</v>
      </c>
      <c r="AA1026">
        <v>2</v>
      </c>
      <c r="AB1026" t="s">
        <v>42</v>
      </c>
    </row>
    <row r="1027" spans="1:28" x14ac:dyDescent="0.35">
      <c r="A1027" t="s">
        <v>169</v>
      </c>
      <c r="B1027" s="1">
        <v>46128</v>
      </c>
      <c r="C1027" s="1" t="str">
        <f>TEXT(Table1[[#This Row],[Order_Date]],"yyyy")</f>
        <v>2026</v>
      </c>
      <c r="D1027" s="3">
        <f>MONTH(Table1[[#This Row],[Order_Date]])</f>
        <v>4</v>
      </c>
      <c r="E1027" t="str">
        <f>TEXT(Table1[[#This Row],[Order_Date]],"mmm")</f>
        <v>Apr</v>
      </c>
      <c r="F1027" s="1">
        <v>46131</v>
      </c>
      <c r="G1027">
        <f>(Table1[[#This Row],[Ship_Date]]-Table1[[#This Row],[Order_Date]])</f>
        <v>3</v>
      </c>
      <c r="H1027" t="s">
        <v>170</v>
      </c>
      <c r="I1027" t="s">
        <v>171</v>
      </c>
      <c r="J1027" t="s">
        <v>24</v>
      </c>
      <c r="K1027">
        <v>42</v>
      </c>
      <c r="L1027" t="str">
        <f>IF(Table1[[#This Row],[Age]]&lt;=20,"Teen",IF(Table1[[#This Row],[Age]]&gt;=21 &amp; Table1[[#This Row],[Age]]&lt;=50,"Adult","Senior"))</f>
        <v>Senior</v>
      </c>
      <c r="M1027" t="s">
        <v>116</v>
      </c>
      <c r="N1027" t="s">
        <v>117</v>
      </c>
      <c r="O1027" t="s">
        <v>86</v>
      </c>
      <c r="P1027" t="s">
        <v>56</v>
      </c>
      <c r="Q1027" t="s">
        <v>97</v>
      </c>
      <c r="R1027">
        <v>4</v>
      </c>
      <c r="S1027">
        <v>1500</v>
      </c>
      <c r="T1027">
        <v>15</v>
      </c>
      <c r="U1027">
        <v>5100</v>
      </c>
      <c r="V1027" t="str">
        <f>IF(Table1[[#This Row],[Sales]]&lt;=10000,"Low",IF(Table1[[#This Row],[Sales]]&gt;=10000 &amp; Table1[[#This Row],[Sales]]&lt;=25000,"Medium","High"))</f>
        <v>Low</v>
      </c>
      <c r="W1027">
        <v>1670.86</v>
      </c>
      <c r="X1027">
        <f>Table1[[#This Row],[Profit]]/Table1[[#This Row],[Sales]]</f>
        <v>0.32761960784313726</v>
      </c>
      <c r="Y1027" t="s">
        <v>58</v>
      </c>
      <c r="Z1027" t="s">
        <v>31</v>
      </c>
      <c r="AA1027">
        <v>2</v>
      </c>
      <c r="AB1027" t="s">
        <v>42</v>
      </c>
    </row>
    <row r="1028" spans="1:28" x14ac:dyDescent="0.35">
      <c r="A1028" t="s">
        <v>213</v>
      </c>
      <c r="B1028" s="1">
        <v>45753</v>
      </c>
      <c r="C1028" s="1" t="str">
        <f>TEXT(Table1[[#This Row],[Order_Date]],"yyyy")</f>
        <v>2025</v>
      </c>
      <c r="D1028" s="3">
        <f>MONTH(Table1[[#This Row],[Order_Date]])</f>
        <v>4</v>
      </c>
      <c r="E1028" t="str">
        <f>TEXT(Table1[[#This Row],[Order_Date]],"mmm")</f>
        <v>Apr</v>
      </c>
      <c r="F1028" s="1">
        <v>45760</v>
      </c>
      <c r="G1028">
        <f>(Table1[[#This Row],[Ship_Date]]-Table1[[#This Row],[Order_Date]])</f>
        <v>7</v>
      </c>
      <c r="H1028" t="s">
        <v>214</v>
      </c>
      <c r="I1028" t="s">
        <v>215</v>
      </c>
      <c r="J1028" t="s">
        <v>24</v>
      </c>
      <c r="K1028">
        <v>49</v>
      </c>
      <c r="L1028" t="str">
        <f>IF(Table1[[#This Row],[Age]]&lt;=20,"Teen",IF(Table1[[#This Row],[Age]]&gt;=21 &amp; Table1[[#This Row],[Age]]&lt;=50,"Adult","Senior"))</f>
        <v>Senior</v>
      </c>
      <c r="M1028" t="s">
        <v>73</v>
      </c>
      <c r="N1028" t="s">
        <v>26</v>
      </c>
      <c r="O1028" t="s">
        <v>27</v>
      </c>
      <c r="P1028" t="s">
        <v>47</v>
      </c>
      <c r="Q1028" t="s">
        <v>185</v>
      </c>
      <c r="R1028">
        <v>8</v>
      </c>
      <c r="S1028">
        <v>4500</v>
      </c>
      <c r="T1028">
        <v>0</v>
      </c>
      <c r="U1028">
        <v>36000</v>
      </c>
      <c r="V1028" t="str">
        <f>IF(Table1[[#This Row],[Sales]]&lt;=10000,"Low",IF(Table1[[#This Row],[Sales]]&gt;=10000 &amp; Table1[[#This Row],[Sales]]&lt;=25000,"Medium","High"))</f>
        <v>High</v>
      </c>
      <c r="W1028">
        <v>11300.4</v>
      </c>
      <c r="X1028">
        <f>Table1[[#This Row],[Profit]]/Table1[[#This Row],[Sales]]</f>
        <v>0.31390000000000001</v>
      </c>
      <c r="Y1028" t="s">
        <v>30</v>
      </c>
      <c r="Z1028" t="s">
        <v>31</v>
      </c>
      <c r="AA1028">
        <v>4</v>
      </c>
      <c r="AB1028" t="s">
        <v>42</v>
      </c>
    </row>
    <row r="1029" spans="1:28" x14ac:dyDescent="0.35">
      <c r="A1029" t="s">
        <v>250</v>
      </c>
      <c r="B1029" s="1">
        <v>45757</v>
      </c>
      <c r="C1029" s="1" t="str">
        <f>TEXT(Table1[[#This Row],[Order_Date]],"yyyy")</f>
        <v>2025</v>
      </c>
      <c r="D1029" s="3">
        <f>MONTH(Table1[[#This Row],[Order_Date]])</f>
        <v>4</v>
      </c>
      <c r="E1029" t="str">
        <f>TEXT(Table1[[#This Row],[Order_Date]],"mmm")</f>
        <v>Apr</v>
      </c>
      <c r="F1029" s="1">
        <v>45763</v>
      </c>
      <c r="G1029">
        <f>(Table1[[#This Row],[Ship_Date]]-Table1[[#This Row],[Order_Date]])</f>
        <v>6</v>
      </c>
      <c r="H1029" t="s">
        <v>251</v>
      </c>
      <c r="I1029" t="s">
        <v>252</v>
      </c>
      <c r="J1029" t="s">
        <v>52</v>
      </c>
      <c r="K1029">
        <v>25</v>
      </c>
      <c r="L1029" t="str">
        <f>IF(Table1[[#This Row],[Age]]&lt;=20,"Teen",IF(Table1[[#This Row],[Age]]&gt;=21 &amp; Table1[[#This Row],[Age]]&lt;=50,"Adult","Senior"))</f>
        <v>Senior</v>
      </c>
      <c r="M1029" t="s">
        <v>53</v>
      </c>
      <c r="N1029" t="s">
        <v>54</v>
      </c>
      <c r="O1029" t="s">
        <v>55</v>
      </c>
      <c r="P1029" t="s">
        <v>39</v>
      </c>
      <c r="Q1029" t="s">
        <v>253</v>
      </c>
      <c r="R1029">
        <v>4</v>
      </c>
      <c r="S1029">
        <v>1200</v>
      </c>
      <c r="T1029">
        <v>5</v>
      </c>
      <c r="U1029">
        <v>4560</v>
      </c>
      <c r="V1029" t="str">
        <f>IF(Table1[[#This Row],[Sales]]&lt;=10000,"Low",IF(Table1[[#This Row],[Sales]]&gt;=10000 &amp; Table1[[#This Row],[Sales]]&lt;=25000,"Medium","High"))</f>
        <v>Low</v>
      </c>
      <c r="W1029">
        <v>873.19</v>
      </c>
      <c r="X1029">
        <f>Table1[[#This Row],[Profit]]/Table1[[#This Row],[Sales]]</f>
        <v>0.19148903508771931</v>
      </c>
      <c r="Y1029" t="s">
        <v>58</v>
      </c>
      <c r="Z1029" t="s">
        <v>41</v>
      </c>
      <c r="AA1029">
        <v>3</v>
      </c>
      <c r="AB1029" t="s">
        <v>42</v>
      </c>
    </row>
    <row r="1030" spans="1:28" x14ac:dyDescent="0.35">
      <c r="A1030" t="s">
        <v>312</v>
      </c>
      <c r="B1030" s="1">
        <v>45750</v>
      </c>
      <c r="C1030" s="1" t="str">
        <f>TEXT(Table1[[#This Row],[Order_Date]],"yyyy")</f>
        <v>2025</v>
      </c>
      <c r="D1030" s="3">
        <f>MONTH(Table1[[#This Row],[Order_Date]])</f>
        <v>4</v>
      </c>
      <c r="E1030" t="str">
        <f>TEXT(Table1[[#This Row],[Order_Date]],"mmm")</f>
        <v>Apr</v>
      </c>
      <c r="F1030" s="1">
        <v>45756</v>
      </c>
      <c r="G1030">
        <f>(Table1[[#This Row],[Ship_Date]]-Table1[[#This Row],[Order_Date]])</f>
        <v>6</v>
      </c>
      <c r="H1030" t="s">
        <v>313</v>
      </c>
      <c r="I1030" t="s">
        <v>314</v>
      </c>
      <c r="J1030" t="s">
        <v>52</v>
      </c>
      <c r="K1030">
        <v>61</v>
      </c>
      <c r="L1030" t="str">
        <f>IF(Table1[[#This Row],[Age]]&lt;=20,"Teen",IF(Table1[[#This Row],[Age]]&gt;=21 &amp; Table1[[#This Row],[Age]]&lt;=50,"Adult","Senior"))</f>
        <v>Senior</v>
      </c>
      <c r="M1030" t="s">
        <v>36</v>
      </c>
      <c r="N1030" t="s">
        <v>37</v>
      </c>
      <c r="O1030" t="s">
        <v>38</v>
      </c>
      <c r="P1030" t="s">
        <v>56</v>
      </c>
      <c r="Q1030" t="s">
        <v>125</v>
      </c>
      <c r="R1030">
        <v>8</v>
      </c>
      <c r="S1030">
        <v>450</v>
      </c>
      <c r="T1030">
        <v>20</v>
      </c>
      <c r="U1030">
        <v>2880</v>
      </c>
      <c r="V1030" t="str">
        <f>IF(Table1[[#This Row],[Sales]]&lt;=10000,"Low",IF(Table1[[#This Row],[Sales]]&gt;=10000 &amp; Table1[[#This Row],[Sales]]&lt;=25000,"Medium","High"))</f>
        <v>Low</v>
      </c>
      <c r="W1030">
        <v>1259.81</v>
      </c>
      <c r="X1030">
        <f>Table1[[#This Row],[Profit]]/Table1[[#This Row],[Sales]]</f>
        <v>0.43743402777777773</v>
      </c>
      <c r="Y1030" t="s">
        <v>58</v>
      </c>
      <c r="Z1030" t="s">
        <v>59</v>
      </c>
      <c r="AA1030">
        <v>1</v>
      </c>
      <c r="AB1030" t="s">
        <v>42</v>
      </c>
    </row>
    <row r="1031" spans="1:28" x14ac:dyDescent="0.35">
      <c r="A1031" t="s">
        <v>393</v>
      </c>
      <c r="B1031" s="1">
        <v>45762</v>
      </c>
      <c r="C1031" s="1" t="str">
        <f>TEXT(Table1[[#This Row],[Order_Date]],"yyyy")</f>
        <v>2025</v>
      </c>
      <c r="D1031" s="3">
        <f>MONTH(Table1[[#This Row],[Order_Date]])</f>
        <v>4</v>
      </c>
      <c r="E1031" t="str">
        <f>TEXT(Table1[[#This Row],[Order_Date]],"mmm")</f>
        <v>Apr</v>
      </c>
      <c r="F1031" s="1">
        <v>45765</v>
      </c>
      <c r="G1031">
        <f>(Table1[[#This Row],[Ship_Date]]-Table1[[#This Row],[Order_Date]])</f>
        <v>3</v>
      </c>
      <c r="H1031" t="s">
        <v>394</v>
      </c>
      <c r="I1031" t="s">
        <v>395</v>
      </c>
      <c r="J1031" t="s">
        <v>24</v>
      </c>
      <c r="K1031">
        <v>40</v>
      </c>
      <c r="L1031" t="str">
        <f>IF(Table1[[#This Row],[Age]]&lt;=20,"Teen",IF(Table1[[#This Row],[Age]]&gt;=21 &amp; Table1[[#This Row],[Age]]&lt;=50,"Adult","Senior"))</f>
        <v>Senior</v>
      </c>
      <c r="M1031" t="s">
        <v>46</v>
      </c>
      <c r="N1031" t="s">
        <v>46</v>
      </c>
      <c r="O1031" t="s">
        <v>38</v>
      </c>
      <c r="P1031" t="s">
        <v>74</v>
      </c>
      <c r="Q1031" t="s">
        <v>75</v>
      </c>
      <c r="R1031">
        <v>8</v>
      </c>
      <c r="S1031">
        <v>2000</v>
      </c>
      <c r="T1031">
        <v>20</v>
      </c>
      <c r="U1031">
        <v>12800</v>
      </c>
      <c r="V1031" t="str">
        <f>IF(Table1[[#This Row],[Sales]]&lt;=10000,"Low",IF(Table1[[#This Row],[Sales]]&gt;=10000 &amp; Table1[[#This Row],[Sales]]&lt;=25000,"Medium","High"))</f>
        <v>High</v>
      </c>
      <c r="W1031">
        <v>2771.25</v>
      </c>
      <c r="X1031">
        <f>Table1[[#This Row],[Profit]]/Table1[[#This Row],[Sales]]</f>
        <v>0.21650390624999999</v>
      </c>
      <c r="Y1031" t="s">
        <v>58</v>
      </c>
      <c r="Z1031" t="s">
        <v>31</v>
      </c>
      <c r="AA1031">
        <v>1</v>
      </c>
      <c r="AB1031" t="s">
        <v>42</v>
      </c>
    </row>
    <row r="1032" spans="1:28" x14ac:dyDescent="0.35">
      <c r="A1032" t="s">
        <v>417</v>
      </c>
      <c r="B1032" s="1">
        <v>45759</v>
      </c>
      <c r="C1032" s="1" t="str">
        <f>TEXT(Table1[[#This Row],[Order_Date]],"yyyy")</f>
        <v>2025</v>
      </c>
      <c r="D1032" s="3">
        <f>MONTH(Table1[[#This Row],[Order_Date]])</f>
        <v>4</v>
      </c>
      <c r="E1032" t="str">
        <f>TEXT(Table1[[#This Row],[Order_Date]],"mmm")</f>
        <v>Apr</v>
      </c>
      <c r="F1032" s="1">
        <v>45764</v>
      </c>
      <c r="G1032">
        <f>(Table1[[#This Row],[Ship_Date]]-Table1[[#This Row],[Order_Date]])</f>
        <v>5</v>
      </c>
      <c r="H1032" t="s">
        <v>418</v>
      </c>
      <c r="I1032" t="s">
        <v>419</v>
      </c>
      <c r="J1032" t="s">
        <v>52</v>
      </c>
      <c r="K1032">
        <v>47</v>
      </c>
      <c r="L1032" t="str">
        <f>IF(Table1[[#This Row],[Age]]&lt;=20,"Teen",IF(Table1[[#This Row],[Age]]&gt;=21 &amp; Table1[[#This Row],[Age]]&lt;=50,"Adult","Senior"))</f>
        <v>Senior</v>
      </c>
      <c r="M1032" t="s">
        <v>91</v>
      </c>
      <c r="N1032" t="s">
        <v>92</v>
      </c>
      <c r="O1032" t="s">
        <v>55</v>
      </c>
      <c r="P1032" t="s">
        <v>39</v>
      </c>
      <c r="Q1032" t="s">
        <v>40</v>
      </c>
      <c r="R1032">
        <v>8</v>
      </c>
      <c r="S1032">
        <v>2500</v>
      </c>
      <c r="T1032">
        <v>20</v>
      </c>
      <c r="U1032">
        <v>16000</v>
      </c>
      <c r="V1032" t="str">
        <f>IF(Table1[[#This Row],[Sales]]&lt;=10000,"Low",IF(Table1[[#This Row],[Sales]]&gt;=10000 &amp; Table1[[#This Row],[Sales]]&lt;=25000,"Medium","High"))</f>
        <v>High</v>
      </c>
      <c r="W1032">
        <v>3549.71</v>
      </c>
      <c r="X1032">
        <f>Table1[[#This Row],[Profit]]/Table1[[#This Row],[Sales]]</f>
        <v>0.22185687500000001</v>
      </c>
      <c r="Y1032" t="s">
        <v>58</v>
      </c>
      <c r="Z1032" t="s">
        <v>31</v>
      </c>
      <c r="AA1032">
        <v>3</v>
      </c>
      <c r="AB1032" t="s">
        <v>42</v>
      </c>
    </row>
    <row r="1033" spans="1:28" x14ac:dyDescent="0.35">
      <c r="A1033" t="s">
        <v>441</v>
      </c>
      <c r="B1033" s="1">
        <v>46127</v>
      </c>
      <c r="C1033" s="1" t="str">
        <f>TEXT(Table1[[#This Row],[Order_Date]],"yyyy")</f>
        <v>2026</v>
      </c>
      <c r="D1033" s="3">
        <f>MONTH(Table1[[#This Row],[Order_Date]])</f>
        <v>4</v>
      </c>
      <c r="E1033" t="str">
        <f>TEXT(Table1[[#This Row],[Order_Date]],"mmm")</f>
        <v>Apr</v>
      </c>
      <c r="F1033" s="1">
        <v>46129</v>
      </c>
      <c r="G1033">
        <f>(Table1[[#This Row],[Ship_Date]]-Table1[[#This Row],[Order_Date]])</f>
        <v>2</v>
      </c>
      <c r="H1033" t="s">
        <v>442</v>
      </c>
      <c r="I1033" t="s">
        <v>443</v>
      </c>
      <c r="J1033" t="s">
        <v>24</v>
      </c>
      <c r="K1033">
        <v>37</v>
      </c>
      <c r="L1033" t="str">
        <f>IF(Table1[[#This Row],[Age]]&lt;=20,"Teen",IF(Table1[[#This Row],[Age]]&gt;=21 &amp; Table1[[#This Row],[Age]]&lt;=50,"Adult","Senior"))</f>
        <v>Senior</v>
      </c>
      <c r="M1033" t="s">
        <v>79</v>
      </c>
      <c r="N1033" t="s">
        <v>80</v>
      </c>
      <c r="O1033" t="s">
        <v>38</v>
      </c>
      <c r="P1033" t="s">
        <v>28</v>
      </c>
      <c r="Q1033" t="s">
        <v>65</v>
      </c>
      <c r="R1033">
        <v>8</v>
      </c>
      <c r="S1033">
        <v>30000</v>
      </c>
      <c r="T1033">
        <v>15</v>
      </c>
      <c r="U1033">
        <v>204000</v>
      </c>
      <c r="V1033" t="str">
        <f>IF(Table1[[#This Row],[Sales]]&lt;=10000,"Low",IF(Table1[[#This Row],[Sales]]&gt;=10000 &amp; Table1[[#This Row],[Sales]]&lt;=25000,"Medium","High"))</f>
        <v>High</v>
      </c>
      <c r="W1033">
        <v>36862.089999999997</v>
      </c>
      <c r="X1033">
        <f>Table1[[#This Row],[Profit]]/Table1[[#This Row],[Sales]]</f>
        <v>0.18069651960784311</v>
      </c>
      <c r="Y1033" t="s">
        <v>30</v>
      </c>
      <c r="Z1033" t="s">
        <v>31</v>
      </c>
      <c r="AA1033">
        <v>4</v>
      </c>
      <c r="AB1033" t="s">
        <v>42</v>
      </c>
    </row>
    <row r="1034" spans="1:28" x14ac:dyDescent="0.35">
      <c r="A1034" t="s">
        <v>453</v>
      </c>
      <c r="B1034" s="1">
        <v>45756</v>
      </c>
      <c r="C1034" s="1" t="str">
        <f>TEXT(Table1[[#This Row],[Order_Date]],"yyyy")</f>
        <v>2025</v>
      </c>
      <c r="D1034" s="3">
        <f>MONTH(Table1[[#This Row],[Order_Date]])</f>
        <v>4</v>
      </c>
      <c r="E1034" t="str">
        <f>TEXT(Table1[[#This Row],[Order_Date]],"mmm")</f>
        <v>Apr</v>
      </c>
      <c r="F1034" s="1">
        <v>45760</v>
      </c>
      <c r="G1034">
        <f>(Table1[[#This Row],[Ship_Date]]-Table1[[#This Row],[Order_Date]])</f>
        <v>4</v>
      </c>
      <c r="H1034" t="s">
        <v>454</v>
      </c>
      <c r="I1034" t="s">
        <v>455</v>
      </c>
      <c r="J1034" t="s">
        <v>24</v>
      </c>
      <c r="K1034">
        <v>23</v>
      </c>
      <c r="L1034" t="str">
        <f>IF(Table1[[#This Row],[Age]]&lt;=20,"Teen",IF(Table1[[#This Row],[Age]]&gt;=21 &amp; Table1[[#This Row],[Age]]&lt;=50,"Adult","Senior"))</f>
        <v>Senior</v>
      </c>
      <c r="M1034" t="s">
        <v>116</v>
      </c>
      <c r="N1034" t="s">
        <v>117</v>
      </c>
      <c r="O1034" t="s">
        <v>86</v>
      </c>
      <c r="P1034" t="s">
        <v>47</v>
      </c>
      <c r="Q1034" t="s">
        <v>164</v>
      </c>
      <c r="R1034">
        <v>3</v>
      </c>
      <c r="S1034">
        <v>1800</v>
      </c>
      <c r="T1034">
        <v>20</v>
      </c>
      <c r="U1034">
        <v>4320</v>
      </c>
      <c r="V1034" t="str">
        <f>IF(Table1[[#This Row],[Sales]]&lt;=10000,"Low",IF(Table1[[#This Row],[Sales]]&gt;=10000 &amp; Table1[[#This Row],[Sales]]&lt;=25000,"Medium","High"))</f>
        <v>Low</v>
      </c>
      <c r="W1034">
        <v>522.38</v>
      </c>
      <c r="X1034">
        <f>Table1[[#This Row],[Profit]]/Table1[[#This Row],[Sales]]</f>
        <v>0.12092129629629629</v>
      </c>
      <c r="Y1034" t="s">
        <v>93</v>
      </c>
      <c r="Z1034" t="s">
        <v>59</v>
      </c>
      <c r="AA1034">
        <v>5</v>
      </c>
      <c r="AB1034" t="s">
        <v>42</v>
      </c>
    </row>
    <row r="1035" spans="1:28" x14ac:dyDescent="0.35">
      <c r="A1035" t="s">
        <v>533</v>
      </c>
      <c r="B1035" s="1">
        <v>46127</v>
      </c>
      <c r="C1035" s="1" t="str">
        <f>TEXT(Table1[[#This Row],[Order_Date]],"yyyy")</f>
        <v>2026</v>
      </c>
      <c r="D1035" s="3">
        <f>MONTH(Table1[[#This Row],[Order_Date]])</f>
        <v>4</v>
      </c>
      <c r="E1035" t="str">
        <f>TEXT(Table1[[#This Row],[Order_Date]],"mmm")</f>
        <v>Apr</v>
      </c>
      <c r="F1035" s="1">
        <v>46130</v>
      </c>
      <c r="G1035">
        <f>(Table1[[#This Row],[Ship_Date]]-Table1[[#This Row],[Order_Date]])</f>
        <v>3</v>
      </c>
      <c r="H1035" t="s">
        <v>534</v>
      </c>
      <c r="I1035" t="s">
        <v>535</v>
      </c>
      <c r="J1035" t="s">
        <v>52</v>
      </c>
      <c r="K1035">
        <v>27</v>
      </c>
      <c r="L1035" t="str">
        <f>IF(Table1[[#This Row],[Age]]&lt;=20,"Teen",IF(Table1[[#This Row],[Age]]&gt;=21 &amp; Table1[[#This Row],[Age]]&lt;=50,"Adult","Senior"))</f>
        <v>Senior</v>
      </c>
      <c r="M1035" t="s">
        <v>73</v>
      </c>
      <c r="N1035" t="s">
        <v>26</v>
      </c>
      <c r="O1035" t="s">
        <v>27</v>
      </c>
      <c r="P1035" t="s">
        <v>39</v>
      </c>
      <c r="Q1035" t="s">
        <v>118</v>
      </c>
      <c r="R1035">
        <v>7</v>
      </c>
      <c r="S1035">
        <v>4000</v>
      </c>
      <c r="T1035">
        <v>20</v>
      </c>
      <c r="U1035">
        <v>22400</v>
      </c>
      <c r="V1035" t="str">
        <f>IF(Table1[[#This Row],[Sales]]&lt;=10000,"Low",IF(Table1[[#This Row],[Sales]]&gt;=10000 &amp; Table1[[#This Row],[Sales]]&lt;=25000,"Medium","High"))</f>
        <v>High</v>
      </c>
      <c r="W1035">
        <v>9764.4</v>
      </c>
      <c r="X1035">
        <f>Table1[[#This Row],[Profit]]/Table1[[#This Row],[Sales]]</f>
        <v>0.43591071428571426</v>
      </c>
      <c r="Y1035" t="s">
        <v>30</v>
      </c>
      <c r="Z1035" t="s">
        <v>59</v>
      </c>
      <c r="AA1035">
        <v>1</v>
      </c>
      <c r="AB1035" t="s">
        <v>42</v>
      </c>
    </row>
    <row r="1036" spans="1:28" x14ac:dyDescent="0.35">
      <c r="A1036" t="s">
        <v>670</v>
      </c>
      <c r="B1036" s="1">
        <v>46117</v>
      </c>
      <c r="C1036" s="1" t="str">
        <f>TEXT(Table1[[#This Row],[Order_Date]],"yyyy")</f>
        <v>2026</v>
      </c>
      <c r="D1036" s="3">
        <f>MONTH(Table1[[#This Row],[Order_Date]])</f>
        <v>4</v>
      </c>
      <c r="E1036" t="str">
        <f>TEXT(Table1[[#This Row],[Order_Date]],"mmm")</f>
        <v>Apr</v>
      </c>
      <c r="F1036" s="1">
        <v>46118</v>
      </c>
      <c r="G1036">
        <f>(Table1[[#This Row],[Ship_Date]]-Table1[[#This Row],[Order_Date]])</f>
        <v>1</v>
      </c>
      <c r="H1036" t="s">
        <v>671</v>
      </c>
      <c r="I1036" t="s">
        <v>672</v>
      </c>
      <c r="J1036" t="s">
        <v>24</v>
      </c>
      <c r="K1036">
        <v>37</v>
      </c>
      <c r="L1036" t="str">
        <f>IF(Table1[[#This Row],[Age]]&lt;=20,"Teen",IF(Table1[[#This Row],[Age]]&gt;=21 &amp; Table1[[#This Row],[Age]]&lt;=50,"Adult","Senior"))</f>
        <v>Senior</v>
      </c>
      <c r="M1036" t="s">
        <v>79</v>
      </c>
      <c r="N1036" t="s">
        <v>80</v>
      </c>
      <c r="O1036" t="s">
        <v>38</v>
      </c>
      <c r="P1036" t="s">
        <v>47</v>
      </c>
      <c r="Q1036" t="s">
        <v>48</v>
      </c>
      <c r="R1036">
        <v>2</v>
      </c>
      <c r="S1036">
        <v>3500</v>
      </c>
      <c r="T1036">
        <v>5</v>
      </c>
      <c r="U1036">
        <v>6650</v>
      </c>
      <c r="V1036" t="str">
        <f>IF(Table1[[#This Row],[Sales]]&lt;=10000,"Low",IF(Table1[[#This Row],[Sales]]&gt;=10000 &amp; Table1[[#This Row],[Sales]]&lt;=25000,"Medium","High"))</f>
        <v>Low</v>
      </c>
      <c r="W1036">
        <v>2789.32</v>
      </c>
      <c r="X1036">
        <f>Table1[[#This Row],[Profit]]/Table1[[#This Row],[Sales]]</f>
        <v>0.4194466165413534</v>
      </c>
      <c r="Y1036" t="s">
        <v>58</v>
      </c>
      <c r="Z1036" t="s">
        <v>41</v>
      </c>
      <c r="AA1036">
        <v>4</v>
      </c>
      <c r="AB1036" t="s">
        <v>42</v>
      </c>
    </row>
    <row r="1037" spans="1:28" x14ac:dyDescent="0.35">
      <c r="A1037" t="s">
        <v>718</v>
      </c>
      <c r="B1037" s="1">
        <v>45749</v>
      </c>
      <c r="C1037" s="1" t="str">
        <f>TEXT(Table1[[#This Row],[Order_Date]],"yyyy")</f>
        <v>2025</v>
      </c>
      <c r="D1037" s="3">
        <f>MONTH(Table1[[#This Row],[Order_Date]])</f>
        <v>4</v>
      </c>
      <c r="E1037" t="str">
        <f>TEXT(Table1[[#This Row],[Order_Date]],"mmm")</f>
        <v>Apr</v>
      </c>
      <c r="F1037" s="1">
        <v>45751</v>
      </c>
      <c r="G1037">
        <f>(Table1[[#This Row],[Ship_Date]]-Table1[[#This Row],[Order_Date]])</f>
        <v>2</v>
      </c>
      <c r="H1037" t="s">
        <v>719</v>
      </c>
      <c r="I1037" t="s">
        <v>720</v>
      </c>
      <c r="J1037" t="s">
        <v>24</v>
      </c>
      <c r="K1037">
        <v>61</v>
      </c>
      <c r="L1037" t="str">
        <f>IF(Table1[[#This Row],[Age]]&lt;=20,"Teen",IF(Table1[[#This Row],[Age]]&gt;=21 &amp; Table1[[#This Row],[Age]]&lt;=50,"Adult","Senior"))</f>
        <v>Senior</v>
      </c>
      <c r="M1037" t="s">
        <v>84</v>
      </c>
      <c r="N1037" t="s">
        <v>85</v>
      </c>
      <c r="O1037" t="s">
        <v>86</v>
      </c>
      <c r="P1037" t="s">
        <v>47</v>
      </c>
      <c r="Q1037" t="s">
        <v>69</v>
      </c>
      <c r="R1037">
        <v>4</v>
      </c>
      <c r="S1037">
        <v>800</v>
      </c>
      <c r="T1037">
        <v>10</v>
      </c>
      <c r="U1037">
        <v>2880</v>
      </c>
      <c r="V1037" t="str">
        <f>IF(Table1[[#This Row],[Sales]]&lt;=10000,"Low",IF(Table1[[#This Row],[Sales]]&gt;=10000 &amp; Table1[[#This Row],[Sales]]&lt;=25000,"Medium","High"))</f>
        <v>Low</v>
      </c>
      <c r="W1037">
        <v>1178.1199999999999</v>
      </c>
      <c r="X1037">
        <f>Table1[[#This Row],[Profit]]/Table1[[#This Row],[Sales]]</f>
        <v>0.40906944444444443</v>
      </c>
      <c r="Y1037" t="s">
        <v>58</v>
      </c>
      <c r="Z1037" t="s">
        <v>59</v>
      </c>
      <c r="AA1037">
        <v>3</v>
      </c>
      <c r="AB1037" t="s">
        <v>42</v>
      </c>
    </row>
    <row r="1038" spans="1:28" x14ac:dyDescent="0.35">
      <c r="A1038" t="s">
        <v>730</v>
      </c>
      <c r="B1038" s="1">
        <v>46125</v>
      </c>
      <c r="C1038" s="1" t="str">
        <f>TEXT(Table1[[#This Row],[Order_Date]],"yyyy")</f>
        <v>2026</v>
      </c>
      <c r="D1038" s="3">
        <f>MONTH(Table1[[#This Row],[Order_Date]])</f>
        <v>4</v>
      </c>
      <c r="E1038" t="str">
        <f>TEXT(Table1[[#This Row],[Order_Date]],"mmm")</f>
        <v>Apr</v>
      </c>
      <c r="F1038" s="1">
        <v>46130</v>
      </c>
      <c r="G1038">
        <f>(Table1[[#This Row],[Ship_Date]]-Table1[[#This Row],[Order_Date]])</f>
        <v>5</v>
      </c>
      <c r="H1038" t="s">
        <v>731</v>
      </c>
      <c r="I1038" t="s">
        <v>732</v>
      </c>
      <c r="J1038" t="s">
        <v>24</v>
      </c>
      <c r="K1038">
        <v>54</v>
      </c>
      <c r="L1038" t="str">
        <f>IF(Table1[[#This Row],[Age]]&lt;=20,"Teen",IF(Table1[[#This Row],[Age]]&gt;=21 &amp; Table1[[#This Row],[Age]]&lt;=50,"Adult","Senior"))</f>
        <v>Senior</v>
      </c>
      <c r="M1038" t="s">
        <v>107</v>
      </c>
      <c r="N1038" t="s">
        <v>108</v>
      </c>
      <c r="O1038" t="s">
        <v>86</v>
      </c>
      <c r="P1038" t="s">
        <v>47</v>
      </c>
      <c r="Q1038" t="s">
        <v>175</v>
      </c>
      <c r="R1038">
        <v>6</v>
      </c>
      <c r="S1038">
        <v>1200</v>
      </c>
      <c r="T1038">
        <v>20</v>
      </c>
      <c r="U1038">
        <v>5760</v>
      </c>
      <c r="V1038" t="str">
        <f>IF(Table1[[#This Row],[Sales]]&lt;=10000,"Low",IF(Table1[[#This Row],[Sales]]&gt;=10000 &amp; Table1[[#This Row],[Sales]]&lt;=25000,"Medium","High"))</f>
        <v>Low</v>
      </c>
      <c r="W1038">
        <v>933.62</v>
      </c>
      <c r="X1038">
        <f>Table1[[#This Row],[Profit]]/Table1[[#This Row],[Sales]]</f>
        <v>0.16208680555555555</v>
      </c>
      <c r="Y1038" t="s">
        <v>30</v>
      </c>
      <c r="Z1038" t="s">
        <v>41</v>
      </c>
      <c r="AA1038">
        <v>1</v>
      </c>
      <c r="AB1038" t="s">
        <v>42</v>
      </c>
    </row>
    <row r="1039" spans="1:28" x14ac:dyDescent="0.35">
      <c r="A1039" t="s">
        <v>751</v>
      </c>
      <c r="B1039" s="1">
        <v>45766</v>
      </c>
      <c r="C1039" s="1" t="str">
        <f>TEXT(Table1[[#This Row],[Order_Date]],"yyyy")</f>
        <v>2025</v>
      </c>
      <c r="D1039" s="3">
        <f>MONTH(Table1[[#This Row],[Order_Date]])</f>
        <v>4</v>
      </c>
      <c r="E1039" t="str">
        <f>TEXT(Table1[[#This Row],[Order_Date]],"mmm")</f>
        <v>Apr</v>
      </c>
      <c r="F1039" s="1">
        <v>45771</v>
      </c>
      <c r="G1039">
        <f>(Table1[[#This Row],[Ship_Date]]-Table1[[#This Row],[Order_Date]])</f>
        <v>5</v>
      </c>
      <c r="H1039" t="s">
        <v>752</v>
      </c>
      <c r="I1039" t="s">
        <v>753</v>
      </c>
      <c r="J1039" t="s">
        <v>52</v>
      </c>
      <c r="K1039">
        <v>39</v>
      </c>
      <c r="L1039" t="str">
        <f>IF(Table1[[#This Row],[Age]]&lt;=20,"Teen",IF(Table1[[#This Row],[Age]]&gt;=21 &amp; Table1[[#This Row],[Age]]&lt;=50,"Adult","Senior"))</f>
        <v>Senior</v>
      </c>
      <c r="M1039" t="s">
        <v>63</v>
      </c>
      <c r="N1039" t="s">
        <v>64</v>
      </c>
      <c r="O1039" t="s">
        <v>55</v>
      </c>
      <c r="P1039" t="s">
        <v>74</v>
      </c>
      <c r="Q1039" t="s">
        <v>132</v>
      </c>
      <c r="R1039">
        <v>2</v>
      </c>
      <c r="S1039">
        <v>55000</v>
      </c>
      <c r="T1039">
        <v>25</v>
      </c>
      <c r="U1039">
        <v>82500</v>
      </c>
      <c r="V1039" t="str">
        <f>IF(Table1[[#This Row],[Sales]]&lt;=10000,"Low",IF(Table1[[#This Row],[Sales]]&gt;=10000 &amp; Table1[[#This Row],[Sales]]&lt;=25000,"Medium","High"))</f>
        <v>High</v>
      </c>
      <c r="W1039">
        <v>14490.18</v>
      </c>
      <c r="X1039">
        <f>Table1[[#This Row],[Profit]]/Table1[[#This Row],[Sales]]</f>
        <v>0.17563854545454546</v>
      </c>
      <c r="Y1039" t="s">
        <v>93</v>
      </c>
      <c r="Z1039" t="s">
        <v>59</v>
      </c>
      <c r="AA1039">
        <v>4</v>
      </c>
      <c r="AB1039" t="s">
        <v>32</v>
      </c>
    </row>
    <row r="1040" spans="1:28" x14ac:dyDescent="0.35">
      <c r="A1040" t="s">
        <v>973</v>
      </c>
      <c r="B1040" s="1">
        <v>45751</v>
      </c>
      <c r="C1040" s="1" t="str">
        <f>TEXT(Table1[[#This Row],[Order_Date]],"yyyy")</f>
        <v>2025</v>
      </c>
      <c r="D1040" s="3">
        <f>MONTH(Table1[[#This Row],[Order_Date]])</f>
        <v>4</v>
      </c>
      <c r="E1040" t="str">
        <f>TEXT(Table1[[#This Row],[Order_Date]],"mmm")</f>
        <v>Apr</v>
      </c>
      <c r="F1040" s="1">
        <v>45755</v>
      </c>
      <c r="G1040">
        <f>(Table1[[#This Row],[Ship_Date]]-Table1[[#This Row],[Order_Date]])</f>
        <v>4</v>
      </c>
      <c r="H1040" t="s">
        <v>974</v>
      </c>
      <c r="I1040" t="s">
        <v>975</v>
      </c>
      <c r="J1040" t="s">
        <v>24</v>
      </c>
      <c r="K1040">
        <v>62</v>
      </c>
      <c r="L1040" t="str">
        <f>IF(Table1[[#This Row],[Age]]&lt;=20,"Teen",IF(Table1[[#This Row],[Age]]&gt;=21 &amp; Table1[[#This Row],[Age]]&lt;=50,"Adult","Senior"))</f>
        <v>Senior</v>
      </c>
      <c r="M1040" t="s">
        <v>63</v>
      </c>
      <c r="N1040" t="s">
        <v>64</v>
      </c>
      <c r="O1040" t="s">
        <v>55</v>
      </c>
      <c r="P1040" t="s">
        <v>74</v>
      </c>
      <c r="Q1040" t="s">
        <v>75</v>
      </c>
      <c r="R1040">
        <v>7</v>
      </c>
      <c r="S1040">
        <v>2000</v>
      </c>
      <c r="T1040">
        <v>25</v>
      </c>
      <c r="U1040">
        <v>10500</v>
      </c>
      <c r="V1040" t="str">
        <f>IF(Table1[[#This Row],[Sales]]&lt;=10000,"Low",IF(Table1[[#This Row],[Sales]]&gt;=10000 &amp; Table1[[#This Row],[Sales]]&lt;=25000,"Medium","High"))</f>
        <v>High</v>
      </c>
      <c r="W1040">
        <v>4353.8999999999996</v>
      </c>
      <c r="X1040">
        <f>Table1[[#This Row],[Profit]]/Table1[[#This Row],[Sales]]</f>
        <v>0.41465714285714284</v>
      </c>
      <c r="Y1040" t="s">
        <v>58</v>
      </c>
      <c r="Z1040" t="s">
        <v>41</v>
      </c>
      <c r="AA1040">
        <v>5</v>
      </c>
      <c r="AB1040" t="s">
        <v>42</v>
      </c>
    </row>
    <row r="1041" spans="1:28" x14ac:dyDescent="0.35">
      <c r="A1041" t="s">
        <v>985</v>
      </c>
      <c r="B1041" s="1">
        <v>46121</v>
      </c>
      <c r="C1041" s="1" t="str">
        <f>TEXT(Table1[[#This Row],[Order_Date]],"yyyy")</f>
        <v>2026</v>
      </c>
      <c r="D1041" s="3">
        <f>MONTH(Table1[[#This Row],[Order_Date]])</f>
        <v>4</v>
      </c>
      <c r="E1041" t="str">
        <f>TEXT(Table1[[#This Row],[Order_Date]],"mmm")</f>
        <v>Apr</v>
      </c>
      <c r="F1041" s="1">
        <v>46124</v>
      </c>
      <c r="G1041">
        <f>(Table1[[#This Row],[Ship_Date]]-Table1[[#This Row],[Order_Date]])</f>
        <v>3</v>
      </c>
      <c r="H1041" t="s">
        <v>986</v>
      </c>
      <c r="I1041" t="s">
        <v>987</v>
      </c>
      <c r="J1041" t="s">
        <v>52</v>
      </c>
      <c r="K1041">
        <v>36</v>
      </c>
      <c r="L1041" t="str">
        <f>IF(Table1[[#This Row],[Age]]&lt;=20,"Teen",IF(Table1[[#This Row],[Age]]&gt;=21 &amp; Table1[[#This Row],[Age]]&lt;=50,"Adult","Senior"))</f>
        <v>Senior</v>
      </c>
      <c r="M1041" t="s">
        <v>25</v>
      </c>
      <c r="N1041" t="s">
        <v>26</v>
      </c>
      <c r="O1041" t="s">
        <v>27</v>
      </c>
      <c r="P1041" t="s">
        <v>56</v>
      </c>
      <c r="Q1041" t="s">
        <v>168</v>
      </c>
      <c r="R1041">
        <v>2</v>
      </c>
      <c r="S1041">
        <v>1200</v>
      </c>
      <c r="T1041">
        <v>5</v>
      </c>
      <c r="U1041">
        <v>2280</v>
      </c>
      <c r="V1041" t="str">
        <f>IF(Table1[[#This Row],[Sales]]&lt;=10000,"Low",IF(Table1[[#This Row],[Sales]]&gt;=10000 &amp; Table1[[#This Row],[Sales]]&lt;=25000,"Medium","High"))</f>
        <v>Low</v>
      </c>
      <c r="W1041">
        <v>328.44</v>
      </c>
      <c r="X1041">
        <f>Table1[[#This Row],[Profit]]/Table1[[#This Row],[Sales]]</f>
        <v>0.14405263157894738</v>
      </c>
      <c r="Y1041" t="s">
        <v>58</v>
      </c>
      <c r="Z1041" t="s">
        <v>59</v>
      </c>
      <c r="AA1041">
        <v>3</v>
      </c>
      <c r="AB1041" t="s">
        <v>42</v>
      </c>
    </row>
    <row r="1042" spans="1:28" x14ac:dyDescent="0.35">
      <c r="A1042" t="s">
        <v>1021</v>
      </c>
      <c r="B1042" s="1">
        <v>46139</v>
      </c>
      <c r="C1042" s="1" t="str">
        <f>TEXT(Table1[[#This Row],[Order_Date]],"yyyy")</f>
        <v>2026</v>
      </c>
      <c r="D1042" s="3">
        <f>MONTH(Table1[[#This Row],[Order_Date]])</f>
        <v>4</v>
      </c>
      <c r="E1042" t="str">
        <f>TEXT(Table1[[#This Row],[Order_Date]],"mmm")</f>
        <v>Apr</v>
      </c>
      <c r="F1042" s="1">
        <v>46143</v>
      </c>
      <c r="G1042">
        <f>(Table1[[#This Row],[Ship_Date]]-Table1[[#This Row],[Order_Date]])</f>
        <v>4</v>
      </c>
      <c r="H1042" t="s">
        <v>1022</v>
      </c>
      <c r="I1042" t="s">
        <v>1023</v>
      </c>
      <c r="J1042" t="s">
        <v>52</v>
      </c>
      <c r="K1042">
        <v>24</v>
      </c>
      <c r="L1042" t="str">
        <f>IF(Table1[[#This Row],[Age]]&lt;=20,"Teen",IF(Table1[[#This Row],[Age]]&gt;=21 &amp; Table1[[#This Row],[Age]]&lt;=50,"Adult","Senior"))</f>
        <v>Senior</v>
      </c>
      <c r="M1042" t="s">
        <v>46</v>
      </c>
      <c r="N1042" t="s">
        <v>46</v>
      </c>
      <c r="O1042" t="s">
        <v>38</v>
      </c>
      <c r="P1042" t="s">
        <v>74</v>
      </c>
      <c r="Q1042" t="s">
        <v>231</v>
      </c>
      <c r="R1042">
        <v>2</v>
      </c>
      <c r="S1042">
        <v>18000</v>
      </c>
      <c r="T1042">
        <v>15</v>
      </c>
      <c r="U1042">
        <v>30600</v>
      </c>
      <c r="V1042" t="str">
        <f>IF(Table1[[#This Row],[Sales]]&lt;=10000,"Low",IF(Table1[[#This Row],[Sales]]&gt;=10000 &amp; Table1[[#This Row],[Sales]]&lt;=25000,"Medium","High"))</f>
        <v>High</v>
      </c>
      <c r="W1042">
        <v>8871.3799999999992</v>
      </c>
      <c r="X1042">
        <f>Table1[[#This Row],[Profit]]/Table1[[#This Row],[Sales]]</f>
        <v>0.28991437908496731</v>
      </c>
      <c r="Y1042" t="s">
        <v>93</v>
      </c>
      <c r="Z1042" t="s">
        <v>59</v>
      </c>
      <c r="AA1042">
        <v>5</v>
      </c>
      <c r="AB1042" t="s">
        <v>42</v>
      </c>
    </row>
    <row r="1043" spans="1:28" x14ac:dyDescent="0.35">
      <c r="A1043" t="s">
        <v>1084</v>
      </c>
      <c r="B1043" s="1">
        <v>45756</v>
      </c>
      <c r="C1043" s="1" t="str">
        <f>TEXT(Table1[[#This Row],[Order_Date]],"yyyy")</f>
        <v>2025</v>
      </c>
      <c r="D1043" s="3">
        <f>MONTH(Table1[[#This Row],[Order_Date]])</f>
        <v>4</v>
      </c>
      <c r="E1043" t="str">
        <f>TEXT(Table1[[#This Row],[Order_Date]],"mmm")</f>
        <v>Apr</v>
      </c>
      <c r="F1043" s="1">
        <v>45758</v>
      </c>
      <c r="G1043">
        <f>(Table1[[#This Row],[Ship_Date]]-Table1[[#This Row],[Order_Date]])</f>
        <v>2</v>
      </c>
      <c r="H1043" t="s">
        <v>1085</v>
      </c>
      <c r="I1043" t="s">
        <v>1086</v>
      </c>
      <c r="J1043" t="s">
        <v>24</v>
      </c>
      <c r="K1043">
        <v>44</v>
      </c>
      <c r="L1043" t="str">
        <f>IF(Table1[[#This Row],[Age]]&lt;=20,"Teen",IF(Table1[[#This Row],[Age]]&gt;=21 &amp; Table1[[#This Row],[Age]]&lt;=50,"Adult","Senior"))</f>
        <v>Senior</v>
      </c>
      <c r="M1043" t="s">
        <v>63</v>
      </c>
      <c r="N1043" t="s">
        <v>64</v>
      </c>
      <c r="O1043" t="s">
        <v>55</v>
      </c>
      <c r="P1043" t="s">
        <v>39</v>
      </c>
      <c r="Q1043" t="s">
        <v>253</v>
      </c>
      <c r="R1043">
        <v>3</v>
      </c>
      <c r="S1043">
        <v>1200</v>
      </c>
      <c r="T1043">
        <v>5</v>
      </c>
      <c r="U1043">
        <v>3420</v>
      </c>
      <c r="V1043" t="str">
        <f>IF(Table1[[#This Row],[Sales]]&lt;=10000,"Low",IF(Table1[[#This Row],[Sales]]&gt;=10000 &amp; Table1[[#This Row],[Sales]]&lt;=25000,"Medium","High"))</f>
        <v>Low</v>
      </c>
      <c r="W1043">
        <v>1274.72</v>
      </c>
      <c r="X1043">
        <f>Table1[[#This Row],[Profit]]/Table1[[#This Row],[Sales]]</f>
        <v>0.3727251461988304</v>
      </c>
      <c r="Y1043" t="s">
        <v>93</v>
      </c>
      <c r="Z1043" t="s">
        <v>41</v>
      </c>
      <c r="AA1043">
        <v>3</v>
      </c>
      <c r="AB1043" t="s">
        <v>42</v>
      </c>
    </row>
    <row r="1044" spans="1:28" x14ac:dyDescent="0.35">
      <c r="A1044" t="s">
        <v>1093</v>
      </c>
      <c r="B1044" s="1">
        <v>45768</v>
      </c>
      <c r="C1044" s="1" t="str">
        <f>TEXT(Table1[[#This Row],[Order_Date]],"yyyy")</f>
        <v>2025</v>
      </c>
      <c r="D1044" s="3">
        <f>MONTH(Table1[[#This Row],[Order_Date]])</f>
        <v>4</v>
      </c>
      <c r="E1044" t="str">
        <f>TEXT(Table1[[#This Row],[Order_Date]],"mmm")</f>
        <v>Apr</v>
      </c>
      <c r="F1044" s="1">
        <v>45770</v>
      </c>
      <c r="G1044">
        <f>(Table1[[#This Row],[Ship_Date]]-Table1[[#This Row],[Order_Date]])</f>
        <v>2</v>
      </c>
      <c r="H1044" t="s">
        <v>1094</v>
      </c>
      <c r="I1044" t="s">
        <v>1095</v>
      </c>
      <c r="J1044" t="s">
        <v>52</v>
      </c>
      <c r="K1044">
        <v>45</v>
      </c>
      <c r="L1044" t="str">
        <f>IF(Table1[[#This Row],[Age]]&lt;=20,"Teen",IF(Table1[[#This Row],[Age]]&gt;=21 &amp; Table1[[#This Row],[Age]]&lt;=50,"Adult","Senior"))</f>
        <v>Senior</v>
      </c>
      <c r="M1044" t="s">
        <v>84</v>
      </c>
      <c r="N1044" t="s">
        <v>85</v>
      </c>
      <c r="O1044" t="s">
        <v>86</v>
      </c>
      <c r="P1044" t="s">
        <v>74</v>
      </c>
      <c r="Q1044" t="s">
        <v>75</v>
      </c>
      <c r="R1044">
        <v>4</v>
      </c>
      <c r="S1044">
        <v>2000</v>
      </c>
      <c r="T1044">
        <v>5</v>
      </c>
      <c r="U1044">
        <v>7600</v>
      </c>
      <c r="V1044" t="str">
        <f>IF(Table1[[#This Row],[Sales]]&lt;=10000,"Low",IF(Table1[[#This Row],[Sales]]&gt;=10000 &amp; Table1[[#This Row],[Sales]]&lt;=25000,"Medium","High"))</f>
        <v>Low</v>
      </c>
      <c r="W1044">
        <v>1525.55</v>
      </c>
      <c r="X1044">
        <f>Table1[[#This Row],[Profit]]/Table1[[#This Row],[Sales]]</f>
        <v>0.20073026315789472</v>
      </c>
      <c r="Y1044" t="s">
        <v>30</v>
      </c>
      <c r="Z1044" t="s">
        <v>31</v>
      </c>
      <c r="AA1044">
        <v>4</v>
      </c>
      <c r="AB1044" t="s">
        <v>42</v>
      </c>
    </row>
    <row r="1045" spans="1:28" x14ac:dyDescent="0.35">
      <c r="A1045" t="s">
        <v>1096</v>
      </c>
      <c r="B1045" s="1">
        <v>46115</v>
      </c>
      <c r="C1045" s="1" t="str">
        <f>TEXT(Table1[[#This Row],[Order_Date]],"yyyy")</f>
        <v>2026</v>
      </c>
      <c r="D1045" s="3">
        <f>MONTH(Table1[[#This Row],[Order_Date]])</f>
        <v>4</v>
      </c>
      <c r="E1045" t="str">
        <f>TEXT(Table1[[#This Row],[Order_Date]],"mmm")</f>
        <v>Apr</v>
      </c>
      <c r="F1045" s="1">
        <v>46121</v>
      </c>
      <c r="G1045">
        <f>(Table1[[#This Row],[Ship_Date]]-Table1[[#This Row],[Order_Date]])</f>
        <v>6</v>
      </c>
      <c r="H1045" t="s">
        <v>1097</v>
      </c>
      <c r="I1045" t="s">
        <v>1098</v>
      </c>
      <c r="J1045" t="s">
        <v>52</v>
      </c>
      <c r="K1045">
        <v>47</v>
      </c>
      <c r="L1045" t="str">
        <f>IF(Table1[[#This Row],[Age]]&lt;=20,"Teen",IF(Table1[[#This Row],[Age]]&gt;=21 &amp; Table1[[#This Row],[Age]]&lt;=50,"Adult","Senior"))</f>
        <v>Senior</v>
      </c>
      <c r="M1045" t="s">
        <v>79</v>
      </c>
      <c r="N1045" t="s">
        <v>80</v>
      </c>
      <c r="O1045" t="s">
        <v>38</v>
      </c>
      <c r="P1045" t="s">
        <v>47</v>
      </c>
      <c r="Q1045" t="s">
        <v>48</v>
      </c>
      <c r="R1045">
        <v>8</v>
      </c>
      <c r="S1045">
        <v>3500</v>
      </c>
      <c r="T1045">
        <v>20</v>
      </c>
      <c r="U1045">
        <v>22400</v>
      </c>
      <c r="V1045" t="str">
        <f>IF(Table1[[#This Row],[Sales]]&lt;=10000,"Low",IF(Table1[[#This Row],[Sales]]&gt;=10000 &amp; Table1[[#This Row],[Sales]]&lt;=25000,"Medium","High"))</f>
        <v>High</v>
      </c>
      <c r="W1045">
        <v>9226.75</v>
      </c>
      <c r="X1045">
        <f>Table1[[#This Row],[Profit]]/Table1[[#This Row],[Sales]]</f>
        <v>0.41190848214285714</v>
      </c>
      <c r="Y1045" t="s">
        <v>30</v>
      </c>
      <c r="Z1045" t="s">
        <v>31</v>
      </c>
      <c r="AA1045">
        <v>5</v>
      </c>
      <c r="AB1045" t="s">
        <v>32</v>
      </c>
    </row>
    <row r="1046" spans="1:28" x14ac:dyDescent="0.35">
      <c r="A1046" t="s">
        <v>1111</v>
      </c>
      <c r="B1046" s="1">
        <v>46142</v>
      </c>
      <c r="C1046" s="1" t="str">
        <f>TEXT(Table1[[#This Row],[Order_Date]],"yyyy")</f>
        <v>2026</v>
      </c>
      <c r="D1046" s="3">
        <f>MONTH(Table1[[#This Row],[Order_Date]])</f>
        <v>4</v>
      </c>
      <c r="E1046" t="str">
        <f>TEXT(Table1[[#This Row],[Order_Date]],"mmm")</f>
        <v>Apr</v>
      </c>
      <c r="F1046" s="1">
        <v>46149</v>
      </c>
      <c r="G1046">
        <f>(Table1[[#This Row],[Ship_Date]]-Table1[[#This Row],[Order_Date]])</f>
        <v>7</v>
      </c>
      <c r="H1046" t="s">
        <v>1112</v>
      </c>
      <c r="I1046" t="s">
        <v>1113</v>
      </c>
      <c r="J1046" t="s">
        <v>52</v>
      </c>
      <c r="K1046">
        <v>48</v>
      </c>
      <c r="L1046" t="str">
        <f>IF(Table1[[#This Row],[Age]]&lt;=20,"Teen",IF(Table1[[#This Row],[Age]]&gt;=21 &amp; Table1[[#This Row],[Age]]&lt;=50,"Adult","Senior"))</f>
        <v>Senior</v>
      </c>
      <c r="M1046" t="s">
        <v>79</v>
      </c>
      <c r="N1046" t="s">
        <v>80</v>
      </c>
      <c r="O1046" t="s">
        <v>38</v>
      </c>
      <c r="P1046" t="s">
        <v>74</v>
      </c>
      <c r="Q1046" t="s">
        <v>132</v>
      </c>
      <c r="R1046">
        <v>6</v>
      </c>
      <c r="S1046">
        <v>55000</v>
      </c>
      <c r="T1046">
        <v>0</v>
      </c>
      <c r="U1046">
        <v>330000</v>
      </c>
      <c r="V1046" t="str">
        <f>IF(Table1[[#This Row],[Sales]]&lt;=10000,"Low",IF(Table1[[#This Row],[Sales]]&gt;=10000 &amp; Table1[[#This Row],[Sales]]&lt;=25000,"Medium","High"))</f>
        <v>High</v>
      </c>
      <c r="W1046">
        <v>67218.460000000006</v>
      </c>
      <c r="X1046">
        <f>Table1[[#This Row],[Profit]]/Table1[[#This Row],[Sales]]</f>
        <v>0.20369230303030306</v>
      </c>
      <c r="Y1046" t="s">
        <v>30</v>
      </c>
      <c r="Z1046" t="s">
        <v>41</v>
      </c>
      <c r="AA1046">
        <v>5</v>
      </c>
      <c r="AB1046" t="s">
        <v>42</v>
      </c>
    </row>
    <row r="1047" spans="1:28" x14ac:dyDescent="0.35">
      <c r="A1047" t="s">
        <v>1120</v>
      </c>
      <c r="B1047" s="1">
        <v>45763</v>
      </c>
      <c r="C1047" s="1" t="str">
        <f>TEXT(Table1[[#This Row],[Order_Date]],"yyyy")</f>
        <v>2025</v>
      </c>
      <c r="D1047" s="3">
        <f>MONTH(Table1[[#This Row],[Order_Date]])</f>
        <v>4</v>
      </c>
      <c r="E1047" t="str">
        <f>TEXT(Table1[[#This Row],[Order_Date]],"mmm")</f>
        <v>Apr</v>
      </c>
      <c r="F1047" s="1">
        <v>45766</v>
      </c>
      <c r="G1047">
        <f>(Table1[[#This Row],[Ship_Date]]-Table1[[#This Row],[Order_Date]])</f>
        <v>3</v>
      </c>
      <c r="H1047" t="s">
        <v>1121</v>
      </c>
      <c r="I1047" t="s">
        <v>1122</v>
      </c>
      <c r="J1047" t="s">
        <v>24</v>
      </c>
      <c r="K1047">
        <v>44</v>
      </c>
      <c r="L1047" t="str">
        <f>IF(Table1[[#This Row],[Age]]&lt;=20,"Teen",IF(Table1[[#This Row],[Age]]&gt;=21 &amp; Table1[[#This Row],[Age]]&lt;=50,"Adult","Senior"))</f>
        <v>Senior</v>
      </c>
      <c r="M1047" t="s">
        <v>101</v>
      </c>
      <c r="N1047" t="s">
        <v>102</v>
      </c>
      <c r="O1047" t="s">
        <v>27</v>
      </c>
      <c r="P1047" t="s">
        <v>74</v>
      </c>
      <c r="Q1047" t="s">
        <v>109</v>
      </c>
      <c r="R1047">
        <v>8</v>
      </c>
      <c r="S1047">
        <v>40000</v>
      </c>
      <c r="T1047">
        <v>15</v>
      </c>
      <c r="U1047">
        <v>272000</v>
      </c>
      <c r="V1047" t="str">
        <f>IF(Table1[[#This Row],[Sales]]&lt;=10000,"Low",IF(Table1[[#This Row],[Sales]]&gt;=10000 &amp; Table1[[#This Row],[Sales]]&lt;=25000,"Medium","High"))</f>
        <v>High</v>
      </c>
      <c r="W1047">
        <v>102340.98</v>
      </c>
      <c r="X1047">
        <f>Table1[[#This Row],[Profit]]/Table1[[#This Row],[Sales]]</f>
        <v>0.37625360294117643</v>
      </c>
      <c r="Y1047" t="s">
        <v>30</v>
      </c>
      <c r="Z1047" t="s">
        <v>31</v>
      </c>
      <c r="AA1047">
        <v>2</v>
      </c>
      <c r="AB1047" t="s">
        <v>42</v>
      </c>
    </row>
    <row r="1048" spans="1:28" x14ac:dyDescent="0.35">
      <c r="A1048" t="s">
        <v>1147</v>
      </c>
      <c r="B1048" s="1">
        <v>46122</v>
      </c>
      <c r="C1048" s="1" t="str">
        <f>TEXT(Table1[[#This Row],[Order_Date]],"yyyy")</f>
        <v>2026</v>
      </c>
      <c r="D1048" s="3">
        <f>MONTH(Table1[[#This Row],[Order_Date]])</f>
        <v>4</v>
      </c>
      <c r="E1048" t="str">
        <f>TEXT(Table1[[#This Row],[Order_Date]],"mmm")</f>
        <v>Apr</v>
      </c>
      <c r="F1048" s="1">
        <v>46127</v>
      </c>
      <c r="G1048">
        <f>(Table1[[#This Row],[Ship_Date]]-Table1[[#This Row],[Order_Date]])</f>
        <v>5</v>
      </c>
      <c r="H1048" t="s">
        <v>1148</v>
      </c>
      <c r="I1048" t="s">
        <v>1149</v>
      </c>
      <c r="J1048" t="s">
        <v>52</v>
      </c>
      <c r="K1048">
        <v>37</v>
      </c>
      <c r="L1048" t="str">
        <f>IF(Table1[[#This Row],[Age]]&lt;=20,"Teen",IF(Table1[[#This Row],[Age]]&gt;=21 &amp; Table1[[#This Row],[Age]]&lt;=50,"Adult","Senior"))</f>
        <v>Senior</v>
      </c>
      <c r="M1048" t="s">
        <v>91</v>
      </c>
      <c r="N1048" t="s">
        <v>92</v>
      </c>
      <c r="O1048" t="s">
        <v>55</v>
      </c>
      <c r="P1048" t="s">
        <v>47</v>
      </c>
      <c r="Q1048" t="s">
        <v>185</v>
      </c>
      <c r="R1048">
        <v>3</v>
      </c>
      <c r="S1048">
        <v>4500</v>
      </c>
      <c r="T1048">
        <v>25</v>
      </c>
      <c r="U1048">
        <v>10125</v>
      </c>
      <c r="V1048" t="str">
        <f>IF(Table1[[#This Row],[Sales]]&lt;=10000,"Low",IF(Table1[[#This Row],[Sales]]&gt;=10000 &amp; Table1[[#This Row],[Sales]]&lt;=25000,"Medium","High"))</f>
        <v>High</v>
      </c>
      <c r="W1048">
        <v>4134.24</v>
      </c>
      <c r="X1048">
        <f>Table1[[#This Row],[Profit]]/Table1[[#This Row],[Sales]]</f>
        <v>0.40831999999999996</v>
      </c>
      <c r="Y1048" t="s">
        <v>58</v>
      </c>
      <c r="Z1048" t="s">
        <v>31</v>
      </c>
      <c r="AA1048">
        <v>2</v>
      </c>
      <c r="AB1048" t="s">
        <v>42</v>
      </c>
    </row>
    <row r="1049" spans="1:28" x14ac:dyDescent="0.35">
      <c r="A1049" t="s">
        <v>1150</v>
      </c>
      <c r="B1049" s="1">
        <v>45756</v>
      </c>
      <c r="C1049" s="1" t="str">
        <f>TEXT(Table1[[#This Row],[Order_Date]],"yyyy")</f>
        <v>2025</v>
      </c>
      <c r="D1049" s="3">
        <f>MONTH(Table1[[#This Row],[Order_Date]])</f>
        <v>4</v>
      </c>
      <c r="E1049" t="str">
        <f>TEXT(Table1[[#This Row],[Order_Date]],"mmm")</f>
        <v>Apr</v>
      </c>
      <c r="F1049" s="1">
        <v>45757</v>
      </c>
      <c r="G1049">
        <f>(Table1[[#This Row],[Ship_Date]]-Table1[[#This Row],[Order_Date]])</f>
        <v>1</v>
      </c>
      <c r="H1049" t="s">
        <v>1151</v>
      </c>
      <c r="I1049" t="s">
        <v>1152</v>
      </c>
      <c r="J1049" t="s">
        <v>52</v>
      </c>
      <c r="K1049">
        <v>39</v>
      </c>
      <c r="L1049" t="str">
        <f>IF(Table1[[#This Row],[Age]]&lt;=20,"Teen",IF(Table1[[#This Row],[Age]]&gt;=21 &amp; Table1[[#This Row],[Age]]&lt;=50,"Adult","Senior"))</f>
        <v>Senior</v>
      </c>
      <c r="M1049" t="s">
        <v>36</v>
      </c>
      <c r="N1049" t="s">
        <v>37</v>
      </c>
      <c r="O1049" t="s">
        <v>38</v>
      </c>
      <c r="P1049" t="s">
        <v>39</v>
      </c>
      <c r="Q1049" t="s">
        <v>40</v>
      </c>
      <c r="R1049">
        <v>3</v>
      </c>
      <c r="S1049">
        <v>2500</v>
      </c>
      <c r="T1049">
        <v>15</v>
      </c>
      <c r="U1049">
        <v>6375</v>
      </c>
      <c r="V1049" t="str">
        <f>IF(Table1[[#This Row],[Sales]]&lt;=10000,"Low",IF(Table1[[#This Row],[Sales]]&gt;=10000 &amp; Table1[[#This Row],[Sales]]&lt;=25000,"Medium","High"))</f>
        <v>Low</v>
      </c>
      <c r="W1049">
        <v>716.55</v>
      </c>
      <c r="X1049">
        <f>Table1[[#This Row],[Profit]]/Table1[[#This Row],[Sales]]</f>
        <v>0.11239999999999999</v>
      </c>
      <c r="Y1049" t="s">
        <v>93</v>
      </c>
      <c r="Z1049" t="s">
        <v>59</v>
      </c>
      <c r="AA1049">
        <v>1</v>
      </c>
      <c r="AB1049" t="s">
        <v>42</v>
      </c>
    </row>
    <row r="1050" spans="1:28" x14ac:dyDescent="0.35">
      <c r="A1050" t="s">
        <v>1177</v>
      </c>
      <c r="B1050" s="1">
        <v>45761</v>
      </c>
      <c r="C1050" s="1" t="str">
        <f>TEXT(Table1[[#This Row],[Order_Date]],"yyyy")</f>
        <v>2025</v>
      </c>
      <c r="D1050" s="3">
        <f>MONTH(Table1[[#This Row],[Order_Date]])</f>
        <v>4</v>
      </c>
      <c r="E1050" t="str">
        <f>TEXT(Table1[[#This Row],[Order_Date]],"mmm")</f>
        <v>Apr</v>
      </c>
      <c r="F1050" s="1">
        <v>45764</v>
      </c>
      <c r="G1050">
        <f>(Table1[[#This Row],[Ship_Date]]-Table1[[#This Row],[Order_Date]])</f>
        <v>3</v>
      </c>
      <c r="H1050" t="s">
        <v>1178</v>
      </c>
      <c r="I1050" t="s">
        <v>1179</v>
      </c>
      <c r="J1050" t="s">
        <v>24</v>
      </c>
      <c r="K1050">
        <v>54</v>
      </c>
      <c r="L1050" t="str">
        <f>IF(Table1[[#This Row],[Age]]&lt;=20,"Teen",IF(Table1[[#This Row],[Age]]&gt;=21 &amp; Table1[[#This Row],[Age]]&lt;=50,"Adult","Senior"))</f>
        <v>Senior</v>
      </c>
      <c r="M1050" t="s">
        <v>25</v>
      </c>
      <c r="N1050" t="s">
        <v>26</v>
      </c>
      <c r="O1050" t="s">
        <v>27</v>
      </c>
      <c r="P1050" t="s">
        <v>28</v>
      </c>
      <c r="Q1050" t="s">
        <v>29</v>
      </c>
      <c r="R1050">
        <v>8</v>
      </c>
      <c r="S1050">
        <v>15000</v>
      </c>
      <c r="T1050">
        <v>25</v>
      </c>
      <c r="U1050">
        <v>90000</v>
      </c>
      <c r="V1050" t="str">
        <f>IF(Table1[[#This Row],[Sales]]&lt;=10000,"Low",IF(Table1[[#This Row],[Sales]]&gt;=10000 &amp; Table1[[#This Row],[Sales]]&lt;=25000,"Medium","High"))</f>
        <v>High</v>
      </c>
      <c r="W1050">
        <v>34210.5</v>
      </c>
      <c r="X1050">
        <f>Table1[[#This Row],[Profit]]/Table1[[#This Row],[Sales]]</f>
        <v>0.38011666666666666</v>
      </c>
      <c r="Y1050" t="s">
        <v>93</v>
      </c>
      <c r="Z1050" t="s">
        <v>31</v>
      </c>
      <c r="AA1050">
        <v>2</v>
      </c>
      <c r="AB1050" t="s">
        <v>42</v>
      </c>
    </row>
    <row r="1051" spans="1:28" x14ac:dyDescent="0.35">
      <c r="A1051" t="s">
        <v>1180</v>
      </c>
      <c r="B1051" s="1">
        <v>46137</v>
      </c>
      <c r="C1051" s="1" t="str">
        <f>TEXT(Table1[[#This Row],[Order_Date]],"yyyy")</f>
        <v>2026</v>
      </c>
      <c r="D1051" s="3">
        <f>MONTH(Table1[[#This Row],[Order_Date]])</f>
        <v>4</v>
      </c>
      <c r="E1051" t="str">
        <f>TEXT(Table1[[#This Row],[Order_Date]],"mmm")</f>
        <v>Apr</v>
      </c>
      <c r="F1051" s="1">
        <v>46139</v>
      </c>
      <c r="G1051">
        <f>(Table1[[#This Row],[Ship_Date]]-Table1[[#This Row],[Order_Date]])</f>
        <v>2</v>
      </c>
      <c r="H1051" t="s">
        <v>1181</v>
      </c>
      <c r="I1051" t="s">
        <v>1182</v>
      </c>
      <c r="J1051" t="s">
        <v>52</v>
      </c>
      <c r="K1051">
        <v>27</v>
      </c>
      <c r="L1051" t="str">
        <f>IF(Table1[[#This Row],[Age]]&lt;=20,"Teen",IF(Table1[[#This Row],[Age]]&gt;=21 &amp; Table1[[#This Row],[Age]]&lt;=50,"Adult","Senior"))</f>
        <v>Senior</v>
      </c>
      <c r="M1051" t="s">
        <v>107</v>
      </c>
      <c r="N1051" t="s">
        <v>108</v>
      </c>
      <c r="O1051" t="s">
        <v>86</v>
      </c>
      <c r="P1051" t="s">
        <v>74</v>
      </c>
      <c r="Q1051" t="s">
        <v>132</v>
      </c>
      <c r="R1051">
        <v>8</v>
      </c>
      <c r="S1051">
        <v>55000</v>
      </c>
      <c r="T1051">
        <v>20</v>
      </c>
      <c r="U1051">
        <v>352000</v>
      </c>
      <c r="V1051" t="str">
        <f>IF(Table1[[#This Row],[Sales]]&lt;=10000,"Low",IF(Table1[[#This Row],[Sales]]&gt;=10000 &amp; Table1[[#This Row],[Sales]]&lt;=25000,"Medium","High"))</f>
        <v>High</v>
      </c>
      <c r="W1051">
        <v>157583.96</v>
      </c>
      <c r="X1051">
        <f>Table1[[#This Row],[Profit]]/Table1[[#This Row],[Sales]]</f>
        <v>0.44768170454545453</v>
      </c>
      <c r="Y1051" t="s">
        <v>30</v>
      </c>
      <c r="Z1051" t="s">
        <v>59</v>
      </c>
      <c r="AA1051">
        <v>5</v>
      </c>
      <c r="AB1051" t="s">
        <v>42</v>
      </c>
    </row>
    <row r="1052" spans="1:28" x14ac:dyDescent="0.35">
      <c r="A1052" t="s">
        <v>1183</v>
      </c>
      <c r="B1052" s="1">
        <v>46129</v>
      </c>
      <c r="C1052" s="1" t="str">
        <f>TEXT(Table1[[#This Row],[Order_Date]],"yyyy")</f>
        <v>2026</v>
      </c>
      <c r="D1052" s="3">
        <f>MONTH(Table1[[#This Row],[Order_Date]])</f>
        <v>4</v>
      </c>
      <c r="E1052" t="str">
        <f>TEXT(Table1[[#This Row],[Order_Date]],"mmm")</f>
        <v>Apr</v>
      </c>
      <c r="F1052" s="1">
        <v>46134</v>
      </c>
      <c r="G1052">
        <f>(Table1[[#This Row],[Ship_Date]]-Table1[[#This Row],[Order_Date]])</f>
        <v>5</v>
      </c>
      <c r="H1052" t="s">
        <v>1184</v>
      </c>
      <c r="I1052" t="s">
        <v>1185</v>
      </c>
      <c r="J1052" t="s">
        <v>52</v>
      </c>
      <c r="K1052">
        <v>54</v>
      </c>
      <c r="L1052" t="str">
        <f>IF(Table1[[#This Row],[Age]]&lt;=20,"Teen",IF(Table1[[#This Row],[Age]]&gt;=21 &amp; Table1[[#This Row],[Age]]&lt;=50,"Adult","Senior"))</f>
        <v>Senior</v>
      </c>
      <c r="M1052" t="s">
        <v>25</v>
      </c>
      <c r="N1052" t="s">
        <v>26</v>
      </c>
      <c r="O1052" t="s">
        <v>27</v>
      </c>
      <c r="P1052" t="s">
        <v>56</v>
      </c>
      <c r="Q1052" t="s">
        <v>97</v>
      </c>
      <c r="R1052">
        <v>5</v>
      </c>
      <c r="S1052">
        <v>1500</v>
      </c>
      <c r="T1052">
        <v>15</v>
      </c>
      <c r="U1052">
        <v>6375</v>
      </c>
      <c r="V1052" t="str">
        <f>IF(Table1[[#This Row],[Sales]]&lt;=10000,"Low",IF(Table1[[#This Row],[Sales]]&gt;=10000 &amp; Table1[[#This Row],[Sales]]&lt;=25000,"Medium","High"))</f>
        <v>Low</v>
      </c>
      <c r="W1052">
        <v>2373.21</v>
      </c>
      <c r="X1052">
        <f>Table1[[#This Row],[Profit]]/Table1[[#This Row],[Sales]]</f>
        <v>0.37226823529411768</v>
      </c>
      <c r="Y1052" t="s">
        <v>58</v>
      </c>
      <c r="Z1052" t="s">
        <v>59</v>
      </c>
      <c r="AA1052">
        <v>5</v>
      </c>
      <c r="AB1052" t="s">
        <v>42</v>
      </c>
    </row>
    <row r="1053" spans="1:28" x14ac:dyDescent="0.35">
      <c r="A1053" t="s">
        <v>1213</v>
      </c>
      <c r="B1053" s="1">
        <v>45777</v>
      </c>
      <c r="C1053" s="1" t="str">
        <f>TEXT(Table1[[#This Row],[Order_Date]],"yyyy")</f>
        <v>2025</v>
      </c>
      <c r="D1053" s="3">
        <f>MONTH(Table1[[#This Row],[Order_Date]])</f>
        <v>4</v>
      </c>
      <c r="E1053" t="str">
        <f>TEXT(Table1[[#This Row],[Order_Date]],"mmm")</f>
        <v>Apr</v>
      </c>
      <c r="F1053" s="1">
        <v>45781</v>
      </c>
      <c r="G1053">
        <f>(Table1[[#This Row],[Ship_Date]]-Table1[[#This Row],[Order_Date]])</f>
        <v>4</v>
      </c>
      <c r="H1053" t="s">
        <v>1214</v>
      </c>
      <c r="I1053" t="s">
        <v>1215</v>
      </c>
      <c r="J1053" t="s">
        <v>24</v>
      </c>
      <c r="K1053">
        <v>19</v>
      </c>
      <c r="L1053" t="str">
        <f>IF(Table1[[#This Row],[Age]]&lt;=20,"Teen",IF(Table1[[#This Row],[Age]]&gt;=21 &amp; Table1[[#This Row],[Age]]&lt;=50,"Adult","Senior"))</f>
        <v>Teen</v>
      </c>
      <c r="M1053" t="s">
        <v>84</v>
      </c>
      <c r="N1053" t="s">
        <v>85</v>
      </c>
      <c r="O1053" t="s">
        <v>86</v>
      </c>
      <c r="P1053" t="s">
        <v>28</v>
      </c>
      <c r="Q1053" t="s">
        <v>65</v>
      </c>
      <c r="R1053">
        <v>2</v>
      </c>
      <c r="S1053">
        <v>30000</v>
      </c>
      <c r="T1053">
        <v>5</v>
      </c>
      <c r="U1053">
        <v>57000</v>
      </c>
      <c r="V1053" t="str">
        <f>IF(Table1[[#This Row],[Sales]]&lt;=10000,"Low",IF(Table1[[#This Row],[Sales]]&gt;=10000 &amp; Table1[[#This Row],[Sales]]&lt;=25000,"Medium","High"))</f>
        <v>High</v>
      </c>
      <c r="W1053">
        <v>22320.14</v>
      </c>
      <c r="X1053">
        <f>Table1[[#This Row],[Profit]]/Table1[[#This Row],[Sales]]</f>
        <v>0.39158140350877191</v>
      </c>
      <c r="Y1053" t="s">
        <v>30</v>
      </c>
      <c r="Z1053" t="s">
        <v>41</v>
      </c>
      <c r="AA1053">
        <v>1</v>
      </c>
      <c r="AB1053" t="s">
        <v>32</v>
      </c>
    </row>
    <row r="1054" spans="1:28" x14ac:dyDescent="0.35">
      <c r="A1054" t="s">
        <v>1216</v>
      </c>
      <c r="B1054" s="1">
        <v>46113</v>
      </c>
      <c r="C1054" s="1" t="str">
        <f>TEXT(Table1[[#This Row],[Order_Date]],"yyyy")</f>
        <v>2026</v>
      </c>
      <c r="D1054" s="3">
        <f>MONTH(Table1[[#This Row],[Order_Date]])</f>
        <v>4</v>
      </c>
      <c r="E1054" t="str">
        <f>TEXT(Table1[[#This Row],[Order_Date]],"mmm")</f>
        <v>Apr</v>
      </c>
      <c r="F1054" s="1">
        <v>46114</v>
      </c>
      <c r="G1054">
        <f>(Table1[[#This Row],[Ship_Date]]-Table1[[#This Row],[Order_Date]])</f>
        <v>1</v>
      </c>
      <c r="H1054" t="s">
        <v>1217</v>
      </c>
      <c r="I1054" t="s">
        <v>1218</v>
      </c>
      <c r="J1054" t="s">
        <v>52</v>
      </c>
      <c r="K1054">
        <v>51</v>
      </c>
      <c r="L1054" t="str">
        <f>IF(Table1[[#This Row],[Age]]&lt;=20,"Teen",IF(Table1[[#This Row],[Age]]&gt;=21 &amp; Table1[[#This Row],[Age]]&lt;=50,"Adult","Senior"))</f>
        <v>Senior</v>
      </c>
      <c r="M1054" t="s">
        <v>107</v>
      </c>
      <c r="N1054" t="s">
        <v>108</v>
      </c>
      <c r="O1054" t="s">
        <v>86</v>
      </c>
      <c r="P1054" t="s">
        <v>74</v>
      </c>
      <c r="Q1054" t="s">
        <v>75</v>
      </c>
      <c r="R1054">
        <v>3</v>
      </c>
      <c r="S1054">
        <v>2000</v>
      </c>
      <c r="T1054">
        <v>0</v>
      </c>
      <c r="U1054">
        <v>6000</v>
      </c>
      <c r="V1054" t="str">
        <f>IF(Table1[[#This Row],[Sales]]&lt;=10000,"Low",IF(Table1[[#This Row],[Sales]]&gt;=10000 &amp; Table1[[#This Row],[Sales]]&lt;=25000,"Medium","High"))</f>
        <v>Low</v>
      </c>
      <c r="W1054">
        <v>1324.85</v>
      </c>
      <c r="X1054">
        <f>Table1[[#This Row],[Profit]]/Table1[[#This Row],[Sales]]</f>
        <v>0.22080833333333333</v>
      </c>
      <c r="Y1054" t="s">
        <v>93</v>
      </c>
      <c r="Z1054" t="s">
        <v>41</v>
      </c>
      <c r="AA1054">
        <v>4</v>
      </c>
      <c r="AB1054" t="s">
        <v>42</v>
      </c>
    </row>
    <row r="1055" spans="1:28" x14ac:dyDescent="0.35">
      <c r="A1055" t="s">
        <v>1273</v>
      </c>
      <c r="B1055" s="1">
        <v>46114</v>
      </c>
      <c r="C1055" s="1" t="str">
        <f>TEXT(Table1[[#This Row],[Order_Date]],"yyyy")</f>
        <v>2026</v>
      </c>
      <c r="D1055" s="3">
        <f>MONTH(Table1[[#This Row],[Order_Date]])</f>
        <v>4</v>
      </c>
      <c r="E1055" t="str">
        <f>TEXT(Table1[[#This Row],[Order_Date]],"mmm")</f>
        <v>Apr</v>
      </c>
      <c r="F1055" s="1">
        <v>46117</v>
      </c>
      <c r="G1055">
        <f>(Table1[[#This Row],[Ship_Date]]-Table1[[#This Row],[Order_Date]])</f>
        <v>3</v>
      </c>
      <c r="H1055" t="s">
        <v>1274</v>
      </c>
      <c r="I1055" t="s">
        <v>1275</v>
      </c>
      <c r="J1055" t="s">
        <v>52</v>
      </c>
      <c r="K1055">
        <v>59</v>
      </c>
      <c r="L1055" t="str">
        <f>IF(Table1[[#This Row],[Age]]&lt;=20,"Teen",IF(Table1[[#This Row],[Age]]&gt;=21 &amp; Table1[[#This Row],[Age]]&lt;=50,"Adult","Senior"))</f>
        <v>Senior</v>
      </c>
      <c r="M1055" t="s">
        <v>101</v>
      </c>
      <c r="N1055" t="s">
        <v>102</v>
      </c>
      <c r="O1055" t="s">
        <v>27</v>
      </c>
      <c r="P1055" t="s">
        <v>74</v>
      </c>
      <c r="Q1055" t="s">
        <v>132</v>
      </c>
      <c r="R1055">
        <v>2</v>
      </c>
      <c r="S1055">
        <v>55000</v>
      </c>
      <c r="T1055">
        <v>0</v>
      </c>
      <c r="U1055">
        <v>110000</v>
      </c>
      <c r="V1055" t="str">
        <f>IF(Table1[[#This Row],[Sales]]&lt;=10000,"Low",IF(Table1[[#This Row],[Sales]]&gt;=10000 &amp; Table1[[#This Row],[Sales]]&lt;=25000,"Medium","High"))</f>
        <v>High</v>
      </c>
      <c r="W1055">
        <v>17345.060000000001</v>
      </c>
      <c r="X1055">
        <f>Table1[[#This Row],[Profit]]/Table1[[#This Row],[Sales]]</f>
        <v>0.15768236363636365</v>
      </c>
      <c r="Y1055" t="s">
        <v>93</v>
      </c>
      <c r="Z1055" t="s">
        <v>31</v>
      </c>
      <c r="AA1055">
        <v>2</v>
      </c>
      <c r="AB1055" t="s">
        <v>42</v>
      </c>
    </row>
    <row r="1056" spans="1:28" x14ac:dyDescent="0.35">
      <c r="A1056" t="s">
        <v>1318</v>
      </c>
      <c r="B1056" s="1">
        <v>46140</v>
      </c>
      <c r="C1056" s="1" t="str">
        <f>TEXT(Table1[[#This Row],[Order_Date]],"yyyy")</f>
        <v>2026</v>
      </c>
      <c r="D1056" s="3">
        <f>MONTH(Table1[[#This Row],[Order_Date]])</f>
        <v>4</v>
      </c>
      <c r="E1056" t="str">
        <f>TEXT(Table1[[#This Row],[Order_Date]],"mmm")</f>
        <v>Apr</v>
      </c>
      <c r="F1056" s="1">
        <v>46143</v>
      </c>
      <c r="G1056">
        <f>(Table1[[#This Row],[Ship_Date]]-Table1[[#This Row],[Order_Date]])</f>
        <v>3</v>
      </c>
      <c r="H1056" t="s">
        <v>1319</v>
      </c>
      <c r="I1056" t="s">
        <v>1320</v>
      </c>
      <c r="J1056" t="s">
        <v>24</v>
      </c>
      <c r="K1056">
        <v>38</v>
      </c>
      <c r="L1056" t="str">
        <f>IF(Table1[[#This Row],[Age]]&lt;=20,"Teen",IF(Table1[[#This Row],[Age]]&gt;=21 &amp; Table1[[#This Row],[Age]]&lt;=50,"Adult","Senior"))</f>
        <v>Senior</v>
      </c>
      <c r="M1056" t="s">
        <v>101</v>
      </c>
      <c r="N1056" t="s">
        <v>102</v>
      </c>
      <c r="O1056" t="s">
        <v>27</v>
      </c>
      <c r="P1056" t="s">
        <v>39</v>
      </c>
      <c r="Q1056" t="s">
        <v>40</v>
      </c>
      <c r="R1056">
        <v>5</v>
      </c>
      <c r="S1056">
        <v>2500</v>
      </c>
      <c r="T1056">
        <v>5</v>
      </c>
      <c r="U1056">
        <v>11875</v>
      </c>
      <c r="V1056" t="str">
        <f>IF(Table1[[#This Row],[Sales]]&lt;=10000,"Low",IF(Table1[[#This Row],[Sales]]&gt;=10000 &amp; Table1[[#This Row],[Sales]]&lt;=25000,"Medium","High"))</f>
        <v>High</v>
      </c>
      <c r="W1056">
        <v>1238.82</v>
      </c>
      <c r="X1056">
        <f>Table1[[#This Row],[Profit]]/Table1[[#This Row],[Sales]]</f>
        <v>0.10432168421052632</v>
      </c>
      <c r="Y1056" t="s">
        <v>30</v>
      </c>
      <c r="Z1056" t="s">
        <v>41</v>
      </c>
      <c r="AA1056">
        <v>5</v>
      </c>
      <c r="AB1056" t="s">
        <v>42</v>
      </c>
    </row>
    <row r="1057" spans="1:28" x14ac:dyDescent="0.35">
      <c r="A1057" t="s">
        <v>1370</v>
      </c>
      <c r="B1057" s="1">
        <v>45757</v>
      </c>
      <c r="C1057" s="1" t="str">
        <f>TEXT(Table1[[#This Row],[Order_Date]],"yyyy")</f>
        <v>2025</v>
      </c>
      <c r="D1057" s="3">
        <f>MONTH(Table1[[#This Row],[Order_Date]])</f>
        <v>4</v>
      </c>
      <c r="E1057" t="str">
        <f>TEXT(Table1[[#This Row],[Order_Date]],"mmm")</f>
        <v>Apr</v>
      </c>
      <c r="F1057" s="1">
        <v>45762</v>
      </c>
      <c r="G1057">
        <f>(Table1[[#This Row],[Ship_Date]]-Table1[[#This Row],[Order_Date]])</f>
        <v>5</v>
      </c>
      <c r="H1057" t="s">
        <v>1371</v>
      </c>
      <c r="I1057" t="s">
        <v>1372</v>
      </c>
      <c r="J1057" t="s">
        <v>52</v>
      </c>
      <c r="K1057">
        <v>44</v>
      </c>
      <c r="L1057" t="str">
        <f>IF(Table1[[#This Row],[Age]]&lt;=20,"Teen",IF(Table1[[#This Row],[Age]]&gt;=21 &amp; Table1[[#This Row],[Age]]&lt;=50,"Adult","Senior"))</f>
        <v>Senior</v>
      </c>
      <c r="M1057" t="s">
        <v>101</v>
      </c>
      <c r="N1057" t="s">
        <v>102</v>
      </c>
      <c r="O1057" t="s">
        <v>27</v>
      </c>
      <c r="P1057" t="s">
        <v>56</v>
      </c>
      <c r="Q1057" t="s">
        <v>168</v>
      </c>
      <c r="R1057">
        <v>3</v>
      </c>
      <c r="S1057">
        <v>1200</v>
      </c>
      <c r="T1057">
        <v>15</v>
      </c>
      <c r="U1057">
        <v>3060</v>
      </c>
      <c r="V1057" t="str">
        <f>IF(Table1[[#This Row],[Sales]]&lt;=10000,"Low",IF(Table1[[#This Row],[Sales]]&gt;=10000 &amp; Table1[[#This Row],[Sales]]&lt;=25000,"Medium","High"))</f>
        <v>Low</v>
      </c>
      <c r="W1057">
        <v>744.77</v>
      </c>
      <c r="X1057">
        <f>Table1[[#This Row],[Profit]]/Table1[[#This Row],[Sales]]</f>
        <v>0.24338888888888888</v>
      </c>
      <c r="Y1057" t="s">
        <v>93</v>
      </c>
      <c r="Z1057" t="s">
        <v>59</v>
      </c>
      <c r="AA1057">
        <v>2</v>
      </c>
      <c r="AB1057" t="s">
        <v>42</v>
      </c>
    </row>
    <row r="1058" spans="1:28" x14ac:dyDescent="0.35">
      <c r="A1058" t="s">
        <v>1388</v>
      </c>
      <c r="B1058" s="1">
        <v>45759</v>
      </c>
      <c r="C1058" s="1" t="str">
        <f>TEXT(Table1[[#This Row],[Order_Date]],"yyyy")</f>
        <v>2025</v>
      </c>
      <c r="D1058" s="3">
        <f>MONTH(Table1[[#This Row],[Order_Date]])</f>
        <v>4</v>
      </c>
      <c r="E1058" t="str">
        <f>TEXT(Table1[[#This Row],[Order_Date]],"mmm")</f>
        <v>Apr</v>
      </c>
      <c r="F1058" s="1">
        <v>45760</v>
      </c>
      <c r="G1058">
        <f>(Table1[[#This Row],[Ship_Date]]-Table1[[#This Row],[Order_Date]])</f>
        <v>1</v>
      </c>
      <c r="H1058" t="s">
        <v>1389</v>
      </c>
      <c r="I1058" t="s">
        <v>1390</v>
      </c>
      <c r="J1058" t="s">
        <v>24</v>
      </c>
      <c r="K1058">
        <v>44</v>
      </c>
      <c r="L1058" t="str">
        <f>IF(Table1[[#This Row],[Age]]&lt;=20,"Teen",IF(Table1[[#This Row],[Age]]&gt;=21 &amp; Table1[[#This Row],[Age]]&lt;=50,"Adult","Senior"))</f>
        <v>Senior</v>
      </c>
      <c r="M1058" t="s">
        <v>84</v>
      </c>
      <c r="N1058" t="s">
        <v>85</v>
      </c>
      <c r="O1058" t="s">
        <v>86</v>
      </c>
      <c r="P1058" t="s">
        <v>28</v>
      </c>
      <c r="Q1058" t="s">
        <v>65</v>
      </c>
      <c r="R1058">
        <v>3</v>
      </c>
      <c r="S1058">
        <v>30000</v>
      </c>
      <c r="T1058">
        <v>15</v>
      </c>
      <c r="U1058">
        <v>76500</v>
      </c>
      <c r="V1058" t="str">
        <f>IF(Table1[[#This Row],[Sales]]&lt;=10000,"Low",IF(Table1[[#This Row],[Sales]]&gt;=10000 &amp; Table1[[#This Row],[Sales]]&lt;=25000,"Medium","High"))</f>
        <v>High</v>
      </c>
      <c r="W1058">
        <v>14361.56</v>
      </c>
      <c r="X1058">
        <f>Table1[[#This Row],[Profit]]/Table1[[#This Row],[Sales]]</f>
        <v>0.18773281045751633</v>
      </c>
      <c r="Y1058" t="s">
        <v>93</v>
      </c>
      <c r="Z1058" t="s">
        <v>59</v>
      </c>
      <c r="AA1058">
        <v>3</v>
      </c>
      <c r="AB1058" t="s">
        <v>42</v>
      </c>
    </row>
    <row r="1059" spans="1:28" x14ac:dyDescent="0.35">
      <c r="A1059" t="s">
        <v>1421</v>
      </c>
      <c r="B1059" s="1">
        <v>46134</v>
      </c>
      <c r="C1059" s="1" t="str">
        <f>TEXT(Table1[[#This Row],[Order_Date]],"yyyy")</f>
        <v>2026</v>
      </c>
      <c r="D1059" s="3">
        <f>MONTH(Table1[[#This Row],[Order_Date]])</f>
        <v>4</v>
      </c>
      <c r="E1059" t="str">
        <f>TEXT(Table1[[#This Row],[Order_Date]],"mmm")</f>
        <v>Apr</v>
      </c>
      <c r="F1059" s="1">
        <v>46141</v>
      </c>
      <c r="G1059">
        <f>(Table1[[#This Row],[Ship_Date]]-Table1[[#This Row],[Order_Date]])</f>
        <v>7</v>
      </c>
      <c r="H1059" t="s">
        <v>1422</v>
      </c>
      <c r="I1059" t="s">
        <v>1423</v>
      </c>
      <c r="J1059" t="s">
        <v>52</v>
      </c>
      <c r="K1059">
        <v>38</v>
      </c>
      <c r="L1059" t="str">
        <f>IF(Table1[[#This Row],[Age]]&lt;=20,"Teen",IF(Table1[[#This Row],[Age]]&gt;=21 &amp; Table1[[#This Row],[Age]]&lt;=50,"Adult","Senior"))</f>
        <v>Senior</v>
      </c>
      <c r="M1059" t="s">
        <v>84</v>
      </c>
      <c r="N1059" t="s">
        <v>85</v>
      </c>
      <c r="O1059" t="s">
        <v>86</v>
      </c>
      <c r="P1059" t="s">
        <v>74</v>
      </c>
      <c r="Q1059" t="s">
        <v>231</v>
      </c>
      <c r="R1059">
        <v>3</v>
      </c>
      <c r="S1059">
        <v>18000</v>
      </c>
      <c r="T1059">
        <v>5</v>
      </c>
      <c r="U1059">
        <v>51300</v>
      </c>
      <c r="V1059" t="str">
        <f>IF(Table1[[#This Row],[Sales]]&lt;=10000,"Low",IF(Table1[[#This Row],[Sales]]&gt;=10000 &amp; Table1[[#This Row],[Sales]]&lt;=25000,"Medium","High"))</f>
        <v>High</v>
      </c>
      <c r="W1059">
        <v>10075.33</v>
      </c>
      <c r="X1059">
        <f>Table1[[#This Row],[Profit]]/Table1[[#This Row],[Sales]]</f>
        <v>0.19640019493177388</v>
      </c>
      <c r="Y1059" t="s">
        <v>58</v>
      </c>
      <c r="Z1059" t="s">
        <v>31</v>
      </c>
      <c r="AA1059">
        <v>4</v>
      </c>
      <c r="AB1059" t="s">
        <v>42</v>
      </c>
    </row>
    <row r="1060" spans="1:28" x14ac:dyDescent="0.35">
      <c r="A1060" t="s">
        <v>1466</v>
      </c>
      <c r="B1060" s="1">
        <v>46113</v>
      </c>
      <c r="C1060" s="1" t="str">
        <f>TEXT(Table1[[#This Row],[Order_Date]],"yyyy")</f>
        <v>2026</v>
      </c>
      <c r="D1060" s="3">
        <f>MONTH(Table1[[#This Row],[Order_Date]])</f>
        <v>4</v>
      </c>
      <c r="E1060" t="str">
        <f>TEXT(Table1[[#This Row],[Order_Date]],"mmm")</f>
        <v>Apr</v>
      </c>
      <c r="F1060" s="1">
        <v>46119</v>
      </c>
      <c r="G1060">
        <f>(Table1[[#This Row],[Ship_Date]]-Table1[[#This Row],[Order_Date]])</f>
        <v>6</v>
      </c>
      <c r="H1060" t="s">
        <v>1467</v>
      </c>
      <c r="I1060" t="s">
        <v>1468</v>
      </c>
      <c r="J1060" t="s">
        <v>52</v>
      </c>
      <c r="K1060">
        <v>43</v>
      </c>
      <c r="L1060" t="str">
        <f>IF(Table1[[#This Row],[Age]]&lt;=20,"Teen",IF(Table1[[#This Row],[Age]]&gt;=21 &amp; Table1[[#This Row],[Age]]&lt;=50,"Adult","Senior"))</f>
        <v>Senior</v>
      </c>
      <c r="M1060" t="s">
        <v>46</v>
      </c>
      <c r="N1060" t="s">
        <v>46</v>
      </c>
      <c r="O1060" t="s">
        <v>38</v>
      </c>
      <c r="P1060" t="s">
        <v>56</v>
      </c>
      <c r="Q1060" t="s">
        <v>57</v>
      </c>
      <c r="R1060">
        <v>4</v>
      </c>
      <c r="S1060">
        <v>60</v>
      </c>
      <c r="T1060">
        <v>25</v>
      </c>
      <c r="U1060">
        <v>180</v>
      </c>
      <c r="V1060" t="str">
        <f>IF(Table1[[#This Row],[Sales]]&lt;=10000,"Low",IF(Table1[[#This Row],[Sales]]&gt;=10000 &amp; Table1[[#This Row],[Sales]]&lt;=25000,"Medium","High"))</f>
        <v>Low</v>
      </c>
      <c r="W1060">
        <v>70.08</v>
      </c>
      <c r="X1060">
        <f>Table1[[#This Row],[Profit]]/Table1[[#This Row],[Sales]]</f>
        <v>0.38933333333333331</v>
      </c>
      <c r="Y1060" t="s">
        <v>30</v>
      </c>
      <c r="Z1060" t="s">
        <v>59</v>
      </c>
      <c r="AA1060">
        <v>2</v>
      </c>
      <c r="AB1060" t="s">
        <v>42</v>
      </c>
    </row>
    <row r="1061" spans="1:28" x14ac:dyDescent="0.35">
      <c r="A1061" t="s">
        <v>1585</v>
      </c>
      <c r="B1061" s="1">
        <v>46142</v>
      </c>
      <c r="C1061" s="1" t="str">
        <f>TEXT(Table1[[#This Row],[Order_Date]],"yyyy")</f>
        <v>2026</v>
      </c>
      <c r="D1061" s="3">
        <f>MONTH(Table1[[#This Row],[Order_Date]])</f>
        <v>4</v>
      </c>
      <c r="E1061" t="str">
        <f>TEXT(Table1[[#This Row],[Order_Date]],"mmm")</f>
        <v>Apr</v>
      </c>
      <c r="F1061" s="1">
        <v>46146</v>
      </c>
      <c r="G1061">
        <f>(Table1[[#This Row],[Ship_Date]]-Table1[[#This Row],[Order_Date]])</f>
        <v>4</v>
      </c>
      <c r="H1061" t="s">
        <v>1586</v>
      </c>
      <c r="I1061" t="s">
        <v>1587</v>
      </c>
      <c r="J1061" t="s">
        <v>52</v>
      </c>
      <c r="K1061">
        <v>18</v>
      </c>
      <c r="L1061" t="str">
        <f>IF(Table1[[#This Row],[Age]]&lt;=20,"Teen",IF(Table1[[#This Row],[Age]]&gt;=21 &amp; Table1[[#This Row],[Age]]&lt;=50,"Adult","Senior"))</f>
        <v>Teen</v>
      </c>
      <c r="M1061" t="s">
        <v>53</v>
      </c>
      <c r="N1061" t="s">
        <v>54</v>
      </c>
      <c r="O1061" t="s">
        <v>55</v>
      </c>
      <c r="P1061" t="s">
        <v>56</v>
      </c>
      <c r="Q1061" t="s">
        <v>97</v>
      </c>
      <c r="R1061">
        <v>4</v>
      </c>
      <c r="S1061">
        <v>1500</v>
      </c>
      <c r="T1061">
        <v>10</v>
      </c>
      <c r="U1061">
        <v>5400</v>
      </c>
      <c r="V1061" t="str">
        <f>IF(Table1[[#This Row],[Sales]]&lt;=10000,"Low",IF(Table1[[#This Row],[Sales]]&gt;=10000 &amp; Table1[[#This Row],[Sales]]&lt;=25000,"Medium","High"))</f>
        <v>Low</v>
      </c>
      <c r="W1061">
        <v>1609.27</v>
      </c>
      <c r="X1061">
        <f>Table1[[#This Row],[Profit]]/Table1[[#This Row],[Sales]]</f>
        <v>0.29801296296296298</v>
      </c>
      <c r="Y1061" t="s">
        <v>58</v>
      </c>
      <c r="Z1061" t="s">
        <v>31</v>
      </c>
      <c r="AA1061">
        <v>2</v>
      </c>
      <c r="AB1061" t="s">
        <v>42</v>
      </c>
    </row>
    <row r="1062" spans="1:28" x14ac:dyDescent="0.35">
      <c r="A1062" t="s">
        <v>1597</v>
      </c>
      <c r="B1062" s="1">
        <v>46134</v>
      </c>
      <c r="C1062" s="1" t="str">
        <f>TEXT(Table1[[#This Row],[Order_Date]],"yyyy")</f>
        <v>2026</v>
      </c>
      <c r="D1062" s="3">
        <f>MONTH(Table1[[#This Row],[Order_Date]])</f>
        <v>4</v>
      </c>
      <c r="E1062" t="str">
        <f>TEXT(Table1[[#This Row],[Order_Date]],"mmm")</f>
        <v>Apr</v>
      </c>
      <c r="F1062" s="1">
        <v>46141</v>
      </c>
      <c r="G1062">
        <f>(Table1[[#This Row],[Ship_Date]]-Table1[[#This Row],[Order_Date]])</f>
        <v>7</v>
      </c>
      <c r="H1062" t="s">
        <v>1598</v>
      </c>
      <c r="I1062" t="s">
        <v>1599</v>
      </c>
      <c r="J1062" t="s">
        <v>52</v>
      </c>
      <c r="K1062">
        <v>63</v>
      </c>
      <c r="L1062" t="str">
        <f>IF(Table1[[#This Row],[Age]]&lt;=20,"Teen",IF(Table1[[#This Row],[Age]]&gt;=21 &amp; Table1[[#This Row],[Age]]&lt;=50,"Adult","Senior"))</f>
        <v>Senior</v>
      </c>
      <c r="M1062" t="s">
        <v>63</v>
      </c>
      <c r="N1062" t="s">
        <v>64</v>
      </c>
      <c r="O1062" t="s">
        <v>55</v>
      </c>
      <c r="P1062" t="s">
        <v>74</v>
      </c>
      <c r="Q1062" t="s">
        <v>132</v>
      </c>
      <c r="R1062">
        <v>7</v>
      </c>
      <c r="S1062">
        <v>55000</v>
      </c>
      <c r="T1062">
        <v>25</v>
      </c>
      <c r="U1062">
        <v>288750</v>
      </c>
      <c r="V1062" t="str">
        <f>IF(Table1[[#This Row],[Sales]]&lt;=10000,"Low",IF(Table1[[#This Row],[Sales]]&gt;=10000 &amp; Table1[[#This Row],[Sales]]&lt;=25000,"Medium","High"))</f>
        <v>High</v>
      </c>
      <c r="W1062">
        <v>96293.17</v>
      </c>
      <c r="X1062">
        <f>Table1[[#This Row],[Profit]]/Table1[[#This Row],[Sales]]</f>
        <v>0.33348283982683979</v>
      </c>
      <c r="Y1062" t="s">
        <v>30</v>
      </c>
      <c r="Z1062" t="s">
        <v>41</v>
      </c>
      <c r="AA1062">
        <v>1</v>
      </c>
      <c r="AB1062" t="s">
        <v>42</v>
      </c>
    </row>
    <row r="1063" spans="1:28" x14ac:dyDescent="0.35">
      <c r="A1063" t="s">
        <v>1600</v>
      </c>
      <c r="B1063" s="1">
        <v>46135</v>
      </c>
      <c r="C1063" s="1" t="str">
        <f>TEXT(Table1[[#This Row],[Order_Date]],"yyyy")</f>
        <v>2026</v>
      </c>
      <c r="D1063" s="3">
        <f>MONTH(Table1[[#This Row],[Order_Date]])</f>
        <v>4</v>
      </c>
      <c r="E1063" t="str">
        <f>TEXT(Table1[[#This Row],[Order_Date]],"mmm")</f>
        <v>Apr</v>
      </c>
      <c r="F1063" s="1">
        <v>46140</v>
      </c>
      <c r="G1063">
        <f>(Table1[[#This Row],[Ship_Date]]-Table1[[#This Row],[Order_Date]])</f>
        <v>5</v>
      </c>
      <c r="H1063" t="s">
        <v>1601</v>
      </c>
      <c r="I1063" t="s">
        <v>1602</v>
      </c>
      <c r="J1063" t="s">
        <v>24</v>
      </c>
      <c r="K1063">
        <v>61</v>
      </c>
      <c r="L1063" t="str">
        <f>IF(Table1[[#This Row],[Age]]&lt;=20,"Teen",IF(Table1[[#This Row],[Age]]&gt;=21 &amp; Table1[[#This Row],[Age]]&lt;=50,"Adult","Senior"))</f>
        <v>Senior</v>
      </c>
      <c r="M1063" t="s">
        <v>107</v>
      </c>
      <c r="N1063" t="s">
        <v>108</v>
      </c>
      <c r="O1063" t="s">
        <v>86</v>
      </c>
      <c r="P1063" t="s">
        <v>39</v>
      </c>
      <c r="Q1063" t="s">
        <v>151</v>
      </c>
      <c r="R1063">
        <v>1</v>
      </c>
      <c r="S1063">
        <v>900</v>
      </c>
      <c r="T1063">
        <v>20</v>
      </c>
      <c r="U1063">
        <v>720</v>
      </c>
      <c r="V1063" t="str">
        <f>IF(Table1[[#This Row],[Sales]]&lt;=10000,"Low",IF(Table1[[#This Row],[Sales]]&gt;=10000 &amp; Table1[[#This Row],[Sales]]&lt;=25000,"Medium","High"))</f>
        <v>Low</v>
      </c>
      <c r="W1063">
        <v>85.78</v>
      </c>
      <c r="X1063">
        <f>Table1[[#This Row],[Profit]]/Table1[[#This Row],[Sales]]</f>
        <v>0.11913888888888889</v>
      </c>
      <c r="Y1063" t="s">
        <v>93</v>
      </c>
      <c r="Z1063" t="s">
        <v>59</v>
      </c>
      <c r="AA1063">
        <v>3</v>
      </c>
      <c r="AB1063" t="s">
        <v>42</v>
      </c>
    </row>
    <row r="1064" spans="1:28" x14ac:dyDescent="0.35">
      <c r="A1064" t="s">
        <v>1603</v>
      </c>
      <c r="B1064" s="1">
        <v>45751</v>
      </c>
      <c r="C1064" s="1" t="str">
        <f>TEXT(Table1[[#This Row],[Order_Date]],"yyyy")</f>
        <v>2025</v>
      </c>
      <c r="D1064" s="3">
        <f>MONTH(Table1[[#This Row],[Order_Date]])</f>
        <v>4</v>
      </c>
      <c r="E1064" t="str">
        <f>TEXT(Table1[[#This Row],[Order_Date]],"mmm")</f>
        <v>Apr</v>
      </c>
      <c r="F1064" s="1">
        <v>45754</v>
      </c>
      <c r="G1064">
        <f>(Table1[[#This Row],[Ship_Date]]-Table1[[#This Row],[Order_Date]])</f>
        <v>3</v>
      </c>
      <c r="H1064" t="s">
        <v>1604</v>
      </c>
      <c r="I1064" t="s">
        <v>1605</v>
      </c>
      <c r="J1064" t="s">
        <v>24</v>
      </c>
      <c r="K1064">
        <v>41</v>
      </c>
      <c r="L1064" t="str">
        <f>IF(Table1[[#This Row],[Age]]&lt;=20,"Teen",IF(Table1[[#This Row],[Age]]&gt;=21 &amp; Table1[[#This Row],[Age]]&lt;=50,"Adult","Senior"))</f>
        <v>Senior</v>
      </c>
      <c r="M1064" t="s">
        <v>101</v>
      </c>
      <c r="N1064" t="s">
        <v>102</v>
      </c>
      <c r="O1064" t="s">
        <v>27</v>
      </c>
      <c r="P1064" t="s">
        <v>28</v>
      </c>
      <c r="Q1064" t="s">
        <v>103</v>
      </c>
      <c r="R1064">
        <v>2</v>
      </c>
      <c r="S1064">
        <v>25000</v>
      </c>
      <c r="T1064">
        <v>20</v>
      </c>
      <c r="U1064">
        <v>40000</v>
      </c>
      <c r="V1064" t="str">
        <f>IF(Table1[[#This Row],[Sales]]&lt;=10000,"Low",IF(Table1[[#This Row],[Sales]]&gt;=10000 &amp; Table1[[#This Row],[Sales]]&lt;=25000,"Medium","High"))</f>
        <v>High</v>
      </c>
      <c r="W1064">
        <v>8069.28</v>
      </c>
      <c r="X1064">
        <f>Table1[[#This Row],[Profit]]/Table1[[#This Row],[Sales]]</f>
        <v>0.20173199999999999</v>
      </c>
      <c r="Y1064" t="s">
        <v>30</v>
      </c>
      <c r="Z1064" t="s">
        <v>31</v>
      </c>
      <c r="AA1064">
        <v>2</v>
      </c>
      <c r="AB1064" t="s">
        <v>42</v>
      </c>
    </row>
    <row r="1065" spans="1:28" x14ac:dyDescent="0.35">
      <c r="A1065" t="s">
        <v>1653</v>
      </c>
      <c r="B1065" s="1">
        <v>46134</v>
      </c>
      <c r="C1065" s="1" t="str">
        <f>TEXT(Table1[[#This Row],[Order_Date]],"yyyy")</f>
        <v>2026</v>
      </c>
      <c r="D1065" s="3">
        <f>MONTH(Table1[[#This Row],[Order_Date]])</f>
        <v>4</v>
      </c>
      <c r="E1065" t="str">
        <f>TEXT(Table1[[#This Row],[Order_Date]],"mmm")</f>
        <v>Apr</v>
      </c>
      <c r="F1065" s="1">
        <v>46138</v>
      </c>
      <c r="G1065">
        <f>(Table1[[#This Row],[Ship_Date]]-Table1[[#This Row],[Order_Date]])</f>
        <v>4</v>
      </c>
      <c r="H1065" t="s">
        <v>1654</v>
      </c>
      <c r="I1065" t="s">
        <v>1655</v>
      </c>
      <c r="J1065" t="s">
        <v>52</v>
      </c>
      <c r="K1065">
        <v>29</v>
      </c>
      <c r="L1065" t="str">
        <f>IF(Table1[[#This Row],[Age]]&lt;=20,"Teen",IF(Table1[[#This Row],[Age]]&gt;=21 &amp; Table1[[#This Row],[Age]]&lt;=50,"Adult","Senior"))</f>
        <v>Senior</v>
      </c>
      <c r="M1065" t="s">
        <v>36</v>
      </c>
      <c r="N1065" t="s">
        <v>37</v>
      </c>
      <c r="O1065" t="s">
        <v>38</v>
      </c>
      <c r="P1065" t="s">
        <v>56</v>
      </c>
      <c r="Q1065" t="s">
        <v>57</v>
      </c>
      <c r="R1065">
        <v>3</v>
      </c>
      <c r="S1065">
        <v>60</v>
      </c>
      <c r="T1065">
        <v>5</v>
      </c>
      <c r="U1065">
        <v>171</v>
      </c>
      <c r="V1065" t="str">
        <f>IF(Table1[[#This Row],[Sales]]&lt;=10000,"Low",IF(Table1[[#This Row],[Sales]]&gt;=10000 &amp; Table1[[#This Row],[Sales]]&lt;=25000,"Medium","High"))</f>
        <v>Low</v>
      </c>
      <c r="W1065">
        <v>65.819999999999993</v>
      </c>
      <c r="X1065">
        <f>Table1[[#This Row],[Profit]]/Table1[[#This Row],[Sales]]</f>
        <v>0.38491228070175437</v>
      </c>
      <c r="Y1065" t="s">
        <v>30</v>
      </c>
      <c r="Z1065" t="s">
        <v>31</v>
      </c>
      <c r="AA1065">
        <v>4</v>
      </c>
      <c r="AB1065" t="s">
        <v>42</v>
      </c>
    </row>
    <row r="1066" spans="1:28" x14ac:dyDescent="0.35">
      <c r="A1066" t="s">
        <v>1703</v>
      </c>
      <c r="B1066" s="1">
        <v>45753</v>
      </c>
      <c r="C1066" s="1" t="str">
        <f>TEXT(Table1[[#This Row],[Order_Date]],"yyyy")</f>
        <v>2025</v>
      </c>
      <c r="D1066" s="3">
        <f>MONTH(Table1[[#This Row],[Order_Date]])</f>
        <v>4</v>
      </c>
      <c r="E1066" t="str">
        <f>TEXT(Table1[[#This Row],[Order_Date]],"mmm")</f>
        <v>Apr</v>
      </c>
      <c r="F1066" s="1">
        <v>45754</v>
      </c>
      <c r="G1066">
        <f>(Table1[[#This Row],[Ship_Date]]-Table1[[#This Row],[Order_Date]])</f>
        <v>1</v>
      </c>
      <c r="H1066" t="s">
        <v>1704</v>
      </c>
      <c r="I1066" t="s">
        <v>1705</v>
      </c>
      <c r="J1066" t="s">
        <v>24</v>
      </c>
      <c r="K1066">
        <v>43</v>
      </c>
      <c r="L1066" t="str">
        <f>IF(Table1[[#This Row],[Age]]&lt;=20,"Teen",IF(Table1[[#This Row],[Age]]&gt;=21 &amp; Table1[[#This Row],[Age]]&lt;=50,"Adult","Senior"))</f>
        <v>Senior</v>
      </c>
      <c r="M1066" t="s">
        <v>79</v>
      </c>
      <c r="N1066" t="s">
        <v>80</v>
      </c>
      <c r="O1066" t="s">
        <v>38</v>
      </c>
      <c r="P1066" t="s">
        <v>39</v>
      </c>
      <c r="Q1066" t="s">
        <v>40</v>
      </c>
      <c r="R1066">
        <v>2</v>
      </c>
      <c r="S1066">
        <v>2500</v>
      </c>
      <c r="T1066">
        <v>5</v>
      </c>
      <c r="U1066">
        <v>4750</v>
      </c>
      <c r="V1066" t="str">
        <f>IF(Table1[[#This Row],[Sales]]&lt;=10000,"Low",IF(Table1[[#This Row],[Sales]]&gt;=10000 &amp; Table1[[#This Row],[Sales]]&lt;=25000,"Medium","High"))</f>
        <v>Low</v>
      </c>
      <c r="W1066">
        <v>1481.13</v>
      </c>
      <c r="X1066">
        <f>Table1[[#This Row],[Profit]]/Table1[[#This Row],[Sales]]</f>
        <v>0.31181684210526317</v>
      </c>
      <c r="Y1066" t="s">
        <v>58</v>
      </c>
      <c r="Z1066" t="s">
        <v>31</v>
      </c>
      <c r="AA1066">
        <v>5</v>
      </c>
      <c r="AB1066" t="s">
        <v>42</v>
      </c>
    </row>
    <row r="1067" spans="1:28" x14ac:dyDescent="0.35">
      <c r="A1067" t="s">
        <v>1709</v>
      </c>
      <c r="B1067" s="1">
        <v>45768</v>
      </c>
      <c r="C1067" s="1" t="str">
        <f>TEXT(Table1[[#This Row],[Order_Date]],"yyyy")</f>
        <v>2025</v>
      </c>
      <c r="D1067" s="3">
        <f>MONTH(Table1[[#This Row],[Order_Date]])</f>
        <v>4</v>
      </c>
      <c r="E1067" t="str">
        <f>TEXT(Table1[[#This Row],[Order_Date]],"mmm")</f>
        <v>Apr</v>
      </c>
      <c r="F1067" s="1">
        <v>45773</v>
      </c>
      <c r="G1067">
        <f>(Table1[[#This Row],[Ship_Date]]-Table1[[#This Row],[Order_Date]])</f>
        <v>5</v>
      </c>
      <c r="H1067" t="s">
        <v>1710</v>
      </c>
      <c r="I1067" t="s">
        <v>1711</v>
      </c>
      <c r="J1067" t="s">
        <v>52</v>
      </c>
      <c r="K1067">
        <v>40</v>
      </c>
      <c r="L1067" t="str">
        <f>IF(Table1[[#This Row],[Age]]&lt;=20,"Teen",IF(Table1[[#This Row],[Age]]&gt;=21 &amp; Table1[[#This Row],[Age]]&lt;=50,"Adult","Senior"))</f>
        <v>Senior</v>
      </c>
      <c r="M1067" t="s">
        <v>79</v>
      </c>
      <c r="N1067" t="s">
        <v>80</v>
      </c>
      <c r="O1067" t="s">
        <v>38</v>
      </c>
      <c r="P1067" t="s">
        <v>39</v>
      </c>
      <c r="Q1067" t="s">
        <v>87</v>
      </c>
      <c r="R1067">
        <v>8</v>
      </c>
      <c r="S1067">
        <v>3200</v>
      </c>
      <c r="T1067">
        <v>20</v>
      </c>
      <c r="U1067">
        <v>20480</v>
      </c>
      <c r="V1067" t="str">
        <f>IF(Table1[[#This Row],[Sales]]&lt;=10000,"Low",IF(Table1[[#This Row],[Sales]]&gt;=10000 &amp; Table1[[#This Row],[Sales]]&lt;=25000,"Medium","High"))</f>
        <v>High</v>
      </c>
      <c r="W1067">
        <v>7216.91</v>
      </c>
      <c r="X1067">
        <f>Table1[[#This Row],[Profit]]/Table1[[#This Row],[Sales]]</f>
        <v>0.35238818359375002</v>
      </c>
      <c r="Y1067" t="s">
        <v>30</v>
      </c>
      <c r="Z1067" t="s">
        <v>59</v>
      </c>
      <c r="AA1067">
        <v>4</v>
      </c>
      <c r="AB1067" t="s">
        <v>42</v>
      </c>
    </row>
    <row r="1068" spans="1:28" x14ac:dyDescent="0.35">
      <c r="A1068" t="s">
        <v>1712</v>
      </c>
      <c r="B1068" s="1">
        <v>45757</v>
      </c>
      <c r="C1068" s="1" t="str">
        <f>TEXT(Table1[[#This Row],[Order_Date]],"yyyy")</f>
        <v>2025</v>
      </c>
      <c r="D1068" s="3">
        <f>MONTH(Table1[[#This Row],[Order_Date]])</f>
        <v>4</v>
      </c>
      <c r="E1068" t="str">
        <f>TEXT(Table1[[#This Row],[Order_Date]],"mmm")</f>
        <v>Apr</v>
      </c>
      <c r="F1068" s="1">
        <v>45761</v>
      </c>
      <c r="G1068">
        <f>(Table1[[#This Row],[Ship_Date]]-Table1[[#This Row],[Order_Date]])</f>
        <v>4</v>
      </c>
      <c r="H1068" t="s">
        <v>1713</v>
      </c>
      <c r="I1068" t="s">
        <v>1714</v>
      </c>
      <c r="J1068" t="s">
        <v>24</v>
      </c>
      <c r="K1068">
        <v>19</v>
      </c>
      <c r="L1068" t="str">
        <f>IF(Table1[[#This Row],[Age]]&lt;=20,"Teen",IF(Table1[[#This Row],[Age]]&gt;=21 &amp; Table1[[#This Row],[Age]]&lt;=50,"Adult","Senior"))</f>
        <v>Teen</v>
      </c>
      <c r="M1068" t="s">
        <v>107</v>
      </c>
      <c r="N1068" t="s">
        <v>108</v>
      </c>
      <c r="O1068" t="s">
        <v>86</v>
      </c>
      <c r="P1068" t="s">
        <v>74</v>
      </c>
      <c r="Q1068" t="s">
        <v>132</v>
      </c>
      <c r="R1068">
        <v>8</v>
      </c>
      <c r="S1068">
        <v>55000</v>
      </c>
      <c r="T1068">
        <v>25</v>
      </c>
      <c r="U1068">
        <v>330000</v>
      </c>
      <c r="V1068" t="str">
        <f>IF(Table1[[#This Row],[Sales]]&lt;=10000,"Low",IF(Table1[[#This Row],[Sales]]&gt;=10000 &amp; Table1[[#This Row],[Sales]]&lt;=25000,"Medium","High"))</f>
        <v>High</v>
      </c>
      <c r="W1068">
        <v>145410.5</v>
      </c>
      <c r="X1068">
        <f>Table1[[#This Row],[Profit]]/Table1[[#This Row],[Sales]]</f>
        <v>0.4406378787878788</v>
      </c>
      <c r="Y1068" t="s">
        <v>58</v>
      </c>
      <c r="Z1068" t="s">
        <v>59</v>
      </c>
      <c r="AA1068">
        <v>2</v>
      </c>
      <c r="AB1068" t="s">
        <v>42</v>
      </c>
    </row>
    <row r="1069" spans="1:28" x14ac:dyDescent="0.35">
      <c r="A1069" t="s">
        <v>1758</v>
      </c>
      <c r="B1069" s="1">
        <v>46135</v>
      </c>
      <c r="C1069" s="1" t="str">
        <f>TEXT(Table1[[#This Row],[Order_Date]],"yyyy")</f>
        <v>2026</v>
      </c>
      <c r="D1069" s="3">
        <f>MONTH(Table1[[#This Row],[Order_Date]])</f>
        <v>4</v>
      </c>
      <c r="E1069" t="str">
        <f>TEXT(Table1[[#This Row],[Order_Date]],"mmm")</f>
        <v>Apr</v>
      </c>
      <c r="F1069" s="1">
        <v>46137</v>
      </c>
      <c r="G1069">
        <f>(Table1[[#This Row],[Ship_Date]]-Table1[[#This Row],[Order_Date]])</f>
        <v>2</v>
      </c>
      <c r="H1069" t="s">
        <v>1759</v>
      </c>
      <c r="I1069" t="s">
        <v>1760</v>
      </c>
      <c r="J1069" t="s">
        <v>24</v>
      </c>
      <c r="K1069">
        <v>19</v>
      </c>
      <c r="L1069" t="str">
        <f>IF(Table1[[#This Row],[Age]]&lt;=20,"Teen",IF(Table1[[#This Row],[Age]]&gt;=21 &amp; Table1[[#This Row],[Age]]&lt;=50,"Adult","Senior"))</f>
        <v>Teen</v>
      </c>
      <c r="M1069" t="s">
        <v>25</v>
      </c>
      <c r="N1069" t="s">
        <v>26</v>
      </c>
      <c r="O1069" t="s">
        <v>27</v>
      </c>
      <c r="P1069" t="s">
        <v>47</v>
      </c>
      <c r="Q1069" t="s">
        <v>175</v>
      </c>
      <c r="R1069">
        <v>3</v>
      </c>
      <c r="S1069">
        <v>1200</v>
      </c>
      <c r="T1069">
        <v>25</v>
      </c>
      <c r="U1069">
        <v>2700</v>
      </c>
      <c r="V1069" t="str">
        <f>IF(Table1[[#This Row],[Sales]]&lt;=10000,"Low",IF(Table1[[#This Row],[Sales]]&gt;=10000 &amp; Table1[[#This Row],[Sales]]&lt;=25000,"Medium","High"))</f>
        <v>Low</v>
      </c>
      <c r="W1069">
        <v>409.37</v>
      </c>
      <c r="X1069">
        <f>Table1[[#This Row],[Profit]]/Table1[[#This Row],[Sales]]</f>
        <v>0.15161851851851851</v>
      </c>
      <c r="Y1069" t="s">
        <v>93</v>
      </c>
      <c r="Z1069" t="s">
        <v>31</v>
      </c>
      <c r="AA1069">
        <v>4</v>
      </c>
      <c r="AB1069" t="s">
        <v>42</v>
      </c>
    </row>
    <row r="1070" spans="1:28" x14ac:dyDescent="0.35">
      <c r="A1070" t="s">
        <v>1779</v>
      </c>
      <c r="B1070" s="1">
        <v>46113</v>
      </c>
      <c r="C1070" s="1" t="str">
        <f>TEXT(Table1[[#This Row],[Order_Date]],"yyyy")</f>
        <v>2026</v>
      </c>
      <c r="D1070" s="3">
        <f>MONTH(Table1[[#This Row],[Order_Date]])</f>
        <v>4</v>
      </c>
      <c r="E1070" t="str">
        <f>TEXT(Table1[[#This Row],[Order_Date]],"mmm")</f>
        <v>Apr</v>
      </c>
      <c r="F1070" s="1">
        <v>46119</v>
      </c>
      <c r="G1070">
        <f>(Table1[[#This Row],[Ship_Date]]-Table1[[#This Row],[Order_Date]])</f>
        <v>6</v>
      </c>
      <c r="H1070" t="s">
        <v>1780</v>
      </c>
      <c r="I1070" t="s">
        <v>1781</v>
      </c>
      <c r="J1070" t="s">
        <v>52</v>
      </c>
      <c r="K1070">
        <v>20</v>
      </c>
      <c r="L1070" t="str">
        <f>IF(Table1[[#This Row],[Age]]&lt;=20,"Teen",IF(Table1[[#This Row],[Age]]&gt;=21 &amp; Table1[[#This Row],[Age]]&lt;=50,"Adult","Senior"))</f>
        <v>Teen</v>
      </c>
      <c r="M1070" t="s">
        <v>25</v>
      </c>
      <c r="N1070" t="s">
        <v>26</v>
      </c>
      <c r="O1070" t="s">
        <v>27</v>
      </c>
      <c r="P1070" t="s">
        <v>74</v>
      </c>
      <c r="Q1070" t="s">
        <v>109</v>
      </c>
      <c r="R1070">
        <v>8</v>
      </c>
      <c r="S1070">
        <v>40000</v>
      </c>
      <c r="T1070">
        <v>25</v>
      </c>
      <c r="U1070">
        <v>240000</v>
      </c>
      <c r="V1070" t="str">
        <f>IF(Table1[[#This Row],[Sales]]&lt;=10000,"Low",IF(Table1[[#This Row],[Sales]]&gt;=10000 &amp; Table1[[#This Row],[Sales]]&lt;=25000,"Medium","High"))</f>
        <v>High</v>
      </c>
      <c r="W1070">
        <v>73311.25</v>
      </c>
      <c r="X1070">
        <f>Table1[[#This Row],[Profit]]/Table1[[#This Row],[Sales]]</f>
        <v>0.30546354166666667</v>
      </c>
      <c r="Y1070" t="s">
        <v>93</v>
      </c>
      <c r="Z1070" t="s">
        <v>31</v>
      </c>
      <c r="AA1070">
        <v>3</v>
      </c>
      <c r="AB1070" t="s">
        <v>42</v>
      </c>
    </row>
    <row r="1071" spans="1:28" x14ac:dyDescent="0.35">
      <c r="A1071" t="s">
        <v>1826</v>
      </c>
      <c r="B1071" s="1">
        <v>46135</v>
      </c>
      <c r="C1071" s="1" t="str">
        <f>TEXT(Table1[[#This Row],[Order_Date]],"yyyy")</f>
        <v>2026</v>
      </c>
      <c r="D1071" s="3">
        <f>MONTH(Table1[[#This Row],[Order_Date]])</f>
        <v>4</v>
      </c>
      <c r="E1071" t="str">
        <f>TEXT(Table1[[#This Row],[Order_Date]],"mmm")</f>
        <v>Apr</v>
      </c>
      <c r="F1071" s="1">
        <v>46142</v>
      </c>
      <c r="G1071">
        <f>(Table1[[#This Row],[Ship_Date]]-Table1[[#This Row],[Order_Date]])</f>
        <v>7</v>
      </c>
      <c r="H1071" t="s">
        <v>1827</v>
      </c>
      <c r="I1071" t="s">
        <v>1828</v>
      </c>
      <c r="J1071" t="s">
        <v>52</v>
      </c>
      <c r="K1071">
        <v>22</v>
      </c>
      <c r="L1071" t="str">
        <f>IF(Table1[[#This Row],[Age]]&lt;=20,"Teen",IF(Table1[[#This Row],[Age]]&gt;=21 &amp; Table1[[#This Row],[Age]]&lt;=50,"Adult","Senior"))</f>
        <v>Senior</v>
      </c>
      <c r="M1071" t="s">
        <v>73</v>
      </c>
      <c r="N1071" t="s">
        <v>26</v>
      </c>
      <c r="O1071" t="s">
        <v>27</v>
      </c>
      <c r="P1071" t="s">
        <v>56</v>
      </c>
      <c r="Q1071" t="s">
        <v>168</v>
      </c>
      <c r="R1071">
        <v>6</v>
      </c>
      <c r="S1071">
        <v>1200</v>
      </c>
      <c r="T1071">
        <v>0</v>
      </c>
      <c r="U1071">
        <v>7200</v>
      </c>
      <c r="V1071" t="str">
        <f>IF(Table1[[#This Row],[Sales]]&lt;=10000,"Low",IF(Table1[[#This Row],[Sales]]&gt;=10000 &amp; Table1[[#This Row],[Sales]]&lt;=25000,"Medium","High"))</f>
        <v>Low</v>
      </c>
      <c r="W1071">
        <v>2523.61</v>
      </c>
      <c r="X1071">
        <f>Table1[[#This Row],[Profit]]/Table1[[#This Row],[Sales]]</f>
        <v>0.35050138888888893</v>
      </c>
      <c r="Y1071" t="s">
        <v>58</v>
      </c>
      <c r="Z1071" t="s">
        <v>31</v>
      </c>
      <c r="AA1071">
        <v>1</v>
      </c>
      <c r="AB1071" t="s">
        <v>42</v>
      </c>
    </row>
    <row r="1072" spans="1:28" x14ac:dyDescent="0.35">
      <c r="A1072" t="s">
        <v>1896</v>
      </c>
      <c r="B1072" s="1">
        <v>46123</v>
      </c>
      <c r="C1072" s="1" t="str">
        <f>TEXT(Table1[[#This Row],[Order_Date]],"yyyy")</f>
        <v>2026</v>
      </c>
      <c r="D1072" s="3">
        <f>MONTH(Table1[[#This Row],[Order_Date]])</f>
        <v>4</v>
      </c>
      <c r="E1072" t="str">
        <f>TEXT(Table1[[#This Row],[Order_Date]],"mmm")</f>
        <v>Apr</v>
      </c>
      <c r="F1072" s="1">
        <v>46129</v>
      </c>
      <c r="G1072">
        <f>(Table1[[#This Row],[Ship_Date]]-Table1[[#This Row],[Order_Date]])</f>
        <v>6</v>
      </c>
      <c r="H1072" t="s">
        <v>1897</v>
      </c>
      <c r="I1072" t="s">
        <v>1898</v>
      </c>
      <c r="J1072" t="s">
        <v>24</v>
      </c>
      <c r="K1072">
        <v>59</v>
      </c>
      <c r="L1072" t="str">
        <f>IF(Table1[[#This Row],[Age]]&lt;=20,"Teen",IF(Table1[[#This Row],[Age]]&gt;=21 &amp; Table1[[#This Row],[Age]]&lt;=50,"Adult","Senior"))</f>
        <v>Senior</v>
      </c>
      <c r="M1072" t="s">
        <v>101</v>
      </c>
      <c r="N1072" t="s">
        <v>102</v>
      </c>
      <c r="O1072" t="s">
        <v>27</v>
      </c>
      <c r="P1072" t="s">
        <v>47</v>
      </c>
      <c r="Q1072" t="s">
        <v>164</v>
      </c>
      <c r="R1072">
        <v>2</v>
      </c>
      <c r="S1072">
        <v>1800</v>
      </c>
      <c r="T1072">
        <v>5</v>
      </c>
      <c r="U1072">
        <v>3420</v>
      </c>
      <c r="V1072" t="str">
        <f>IF(Table1[[#This Row],[Sales]]&lt;=10000,"Low",IF(Table1[[#This Row],[Sales]]&gt;=10000 &amp; Table1[[#This Row],[Sales]]&lt;=25000,"Medium","High"))</f>
        <v>Low</v>
      </c>
      <c r="W1072">
        <v>1013.39</v>
      </c>
      <c r="X1072">
        <f>Table1[[#This Row],[Profit]]/Table1[[#This Row],[Sales]]</f>
        <v>0.29631286549707603</v>
      </c>
      <c r="Y1072" t="s">
        <v>93</v>
      </c>
      <c r="Z1072" t="s">
        <v>31</v>
      </c>
      <c r="AA1072">
        <v>4</v>
      </c>
      <c r="AB1072" t="s">
        <v>42</v>
      </c>
    </row>
    <row r="1073" spans="1:28" x14ac:dyDescent="0.35">
      <c r="A1073" t="s">
        <v>1899</v>
      </c>
      <c r="B1073" s="1">
        <v>46116</v>
      </c>
      <c r="C1073" s="1" t="str">
        <f>TEXT(Table1[[#This Row],[Order_Date]],"yyyy")</f>
        <v>2026</v>
      </c>
      <c r="D1073" s="3">
        <f>MONTH(Table1[[#This Row],[Order_Date]])</f>
        <v>4</v>
      </c>
      <c r="E1073" t="str">
        <f>TEXT(Table1[[#This Row],[Order_Date]],"mmm")</f>
        <v>Apr</v>
      </c>
      <c r="F1073" s="1">
        <v>46123</v>
      </c>
      <c r="G1073">
        <f>(Table1[[#This Row],[Ship_Date]]-Table1[[#This Row],[Order_Date]])</f>
        <v>7</v>
      </c>
      <c r="H1073" t="s">
        <v>1900</v>
      </c>
      <c r="I1073" t="s">
        <v>1901</v>
      </c>
      <c r="J1073" t="s">
        <v>52</v>
      </c>
      <c r="K1073">
        <v>36</v>
      </c>
      <c r="L1073" t="str">
        <f>IF(Table1[[#This Row],[Age]]&lt;=20,"Teen",IF(Table1[[#This Row],[Age]]&gt;=21 &amp; Table1[[#This Row],[Age]]&lt;=50,"Adult","Senior"))</f>
        <v>Senior</v>
      </c>
      <c r="M1073" t="s">
        <v>36</v>
      </c>
      <c r="N1073" t="s">
        <v>37</v>
      </c>
      <c r="O1073" t="s">
        <v>38</v>
      </c>
      <c r="P1073" t="s">
        <v>28</v>
      </c>
      <c r="Q1073" t="s">
        <v>192</v>
      </c>
      <c r="R1073">
        <v>5</v>
      </c>
      <c r="S1073">
        <v>7000</v>
      </c>
      <c r="T1073">
        <v>10</v>
      </c>
      <c r="U1073">
        <v>31500</v>
      </c>
      <c r="V1073" t="str">
        <f>IF(Table1[[#This Row],[Sales]]&lt;=10000,"Low",IF(Table1[[#This Row],[Sales]]&gt;=10000 &amp; Table1[[#This Row],[Sales]]&lt;=25000,"Medium","High"))</f>
        <v>High</v>
      </c>
      <c r="W1073">
        <v>6289.92</v>
      </c>
      <c r="X1073">
        <f>Table1[[#This Row],[Profit]]/Table1[[#This Row],[Sales]]</f>
        <v>0.19968</v>
      </c>
      <c r="Y1073" t="s">
        <v>58</v>
      </c>
      <c r="Z1073" t="s">
        <v>31</v>
      </c>
      <c r="AA1073">
        <v>4</v>
      </c>
      <c r="AB1073" t="s">
        <v>42</v>
      </c>
    </row>
    <row r="1074" spans="1:28" x14ac:dyDescent="0.35">
      <c r="A1074" t="s">
        <v>1935</v>
      </c>
      <c r="B1074" s="1">
        <v>46113</v>
      </c>
      <c r="C1074" s="1" t="str">
        <f>TEXT(Table1[[#This Row],[Order_Date]],"yyyy")</f>
        <v>2026</v>
      </c>
      <c r="D1074" s="3">
        <f>MONTH(Table1[[#This Row],[Order_Date]])</f>
        <v>4</v>
      </c>
      <c r="E1074" t="str">
        <f>TEXT(Table1[[#This Row],[Order_Date]],"mmm")</f>
        <v>Apr</v>
      </c>
      <c r="F1074" s="1">
        <v>46118</v>
      </c>
      <c r="G1074">
        <f>(Table1[[#This Row],[Ship_Date]]-Table1[[#This Row],[Order_Date]])</f>
        <v>5</v>
      </c>
      <c r="H1074" t="s">
        <v>1936</v>
      </c>
      <c r="I1074" t="s">
        <v>1937</v>
      </c>
      <c r="J1074" t="s">
        <v>24</v>
      </c>
      <c r="K1074">
        <v>62</v>
      </c>
      <c r="L1074" t="str">
        <f>IF(Table1[[#This Row],[Age]]&lt;=20,"Teen",IF(Table1[[#This Row],[Age]]&gt;=21 &amp; Table1[[#This Row],[Age]]&lt;=50,"Adult","Senior"))</f>
        <v>Senior</v>
      </c>
      <c r="M1074" t="s">
        <v>73</v>
      </c>
      <c r="N1074" t="s">
        <v>26</v>
      </c>
      <c r="O1074" t="s">
        <v>27</v>
      </c>
      <c r="P1074" t="s">
        <v>56</v>
      </c>
      <c r="Q1074" t="s">
        <v>212</v>
      </c>
      <c r="R1074">
        <v>1</v>
      </c>
      <c r="S1074">
        <v>300</v>
      </c>
      <c r="T1074">
        <v>25</v>
      </c>
      <c r="U1074">
        <v>225</v>
      </c>
      <c r="V1074" t="str">
        <f>IF(Table1[[#This Row],[Sales]]&lt;=10000,"Low",IF(Table1[[#This Row],[Sales]]&gt;=10000 &amp; Table1[[#This Row],[Sales]]&lt;=25000,"Medium","High"))</f>
        <v>Low</v>
      </c>
      <c r="W1074">
        <v>88.9</v>
      </c>
      <c r="X1074">
        <f>Table1[[#This Row],[Profit]]/Table1[[#This Row],[Sales]]</f>
        <v>0.39511111111111114</v>
      </c>
      <c r="Y1074" t="s">
        <v>93</v>
      </c>
      <c r="Z1074" t="s">
        <v>41</v>
      </c>
      <c r="AA1074">
        <v>5</v>
      </c>
      <c r="AB1074" t="s">
        <v>42</v>
      </c>
    </row>
    <row r="1075" spans="1:28" x14ac:dyDescent="0.35">
      <c r="A1075" t="s">
        <v>1938</v>
      </c>
      <c r="B1075" s="1">
        <v>46134</v>
      </c>
      <c r="C1075" s="1" t="str">
        <f>TEXT(Table1[[#This Row],[Order_Date]],"yyyy")</f>
        <v>2026</v>
      </c>
      <c r="D1075" s="3">
        <f>MONTH(Table1[[#This Row],[Order_Date]])</f>
        <v>4</v>
      </c>
      <c r="E1075" t="str">
        <f>TEXT(Table1[[#This Row],[Order_Date]],"mmm")</f>
        <v>Apr</v>
      </c>
      <c r="F1075" s="1">
        <v>46141</v>
      </c>
      <c r="G1075">
        <f>(Table1[[#This Row],[Ship_Date]]-Table1[[#This Row],[Order_Date]])</f>
        <v>7</v>
      </c>
      <c r="H1075" t="s">
        <v>1939</v>
      </c>
      <c r="I1075" t="s">
        <v>1940</v>
      </c>
      <c r="J1075" t="s">
        <v>24</v>
      </c>
      <c r="K1075">
        <v>25</v>
      </c>
      <c r="L1075" t="str">
        <f>IF(Table1[[#This Row],[Age]]&lt;=20,"Teen",IF(Table1[[#This Row],[Age]]&gt;=21 &amp; Table1[[#This Row],[Age]]&lt;=50,"Adult","Senior"))</f>
        <v>Senior</v>
      </c>
      <c r="M1075" t="s">
        <v>101</v>
      </c>
      <c r="N1075" t="s">
        <v>102</v>
      </c>
      <c r="O1075" t="s">
        <v>27</v>
      </c>
      <c r="P1075" t="s">
        <v>39</v>
      </c>
      <c r="Q1075" t="s">
        <v>151</v>
      </c>
      <c r="R1075">
        <v>1</v>
      </c>
      <c r="S1075">
        <v>900</v>
      </c>
      <c r="T1075">
        <v>20</v>
      </c>
      <c r="U1075">
        <v>720</v>
      </c>
      <c r="V1075" t="str">
        <f>IF(Table1[[#This Row],[Sales]]&lt;=10000,"Low",IF(Table1[[#This Row],[Sales]]&gt;=10000 &amp; Table1[[#This Row],[Sales]]&lt;=25000,"Medium","High"))</f>
        <v>Low</v>
      </c>
      <c r="W1075">
        <v>285.37</v>
      </c>
      <c r="X1075">
        <f>Table1[[#This Row],[Profit]]/Table1[[#This Row],[Sales]]</f>
        <v>0.39634722222222224</v>
      </c>
      <c r="Y1075" t="s">
        <v>30</v>
      </c>
      <c r="Z1075" t="s">
        <v>59</v>
      </c>
      <c r="AA1075">
        <v>3</v>
      </c>
      <c r="AB1075" t="s">
        <v>42</v>
      </c>
    </row>
    <row r="1076" spans="1:28" x14ac:dyDescent="0.35">
      <c r="A1076" t="s">
        <v>1941</v>
      </c>
      <c r="B1076" s="1">
        <v>45759</v>
      </c>
      <c r="C1076" s="1" t="str">
        <f>TEXT(Table1[[#This Row],[Order_Date]],"yyyy")</f>
        <v>2025</v>
      </c>
      <c r="D1076" s="3">
        <f>MONTH(Table1[[#This Row],[Order_Date]])</f>
        <v>4</v>
      </c>
      <c r="E1076" t="str">
        <f>TEXT(Table1[[#This Row],[Order_Date]],"mmm")</f>
        <v>Apr</v>
      </c>
      <c r="F1076" s="1">
        <v>45762</v>
      </c>
      <c r="G1076">
        <f>(Table1[[#This Row],[Ship_Date]]-Table1[[#This Row],[Order_Date]])</f>
        <v>3</v>
      </c>
      <c r="H1076" t="s">
        <v>1942</v>
      </c>
      <c r="I1076" t="s">
        <v>1943</v>
      </c>
      <c r="J1076" t="s">
        <v>24</v>
      </c>
      <c r="K1076">
        <v>27</v>
      </c>
      <c r="L1076" t="str">
        <f>IF(Table1[[#This Row],[Age]]&lt;=20,"Teen",IF(Table1[[#This Row],[Age]]&gt;=21 &amp; Table1[[#This Row],[Age]]&lt;=50,"Adult","Senior"))</f>
        <v>Senior</v>
      </c>
      <c r="M1076" t="s">
        <v>84</v>
      </c>
      <c r="N1076" t="s">
        <v>85</v>
      </c>
      <c r="O1076" t="s">
        <v>86</v>
      </c>
      <c r="P1076" t="s">
        <v>39</v>
      </c>
      <c r="Q1076" t="s">
        <v>87</v>
      </c>
      <c r="R1076">
        <v>1</v>
      </c>
      <c r="S1076">
        <v>3200</v>
      </c>
      <c r="T1076">
        <v>10</v>
      </c>
      <c r="U1076">
        <v>2880</v>
      </c>
      <c r="V1076" t="str">
        <f>IF(Table1[[#This Row],[Sales]]&lt;=10000,"Low",IF(Table1[[#This Row],[Sales]]&gt;=10000 &amp; Table1[[#This Row],[Sales]]&lt;=25000,"Medium","High"))</f>
        <v>Low</v>
      </c>
      <c r="W1076">
        <v>399.83</v>
      </c>
      <c r="X1076">
        <f>Table1[[#This Row],[Profit]]/Table1[[#This Row],[Sales]]</f>
        <v>0.13882986111111112</v>
      </c>
      <c r="Y1076" t="s">
        <v>58</v>
      </c>
      <c r="Z1076" t="s">
        <v>59</v>
      </c>
      <c r="AA1076">
        <v>2</v>
      </c>
      <c r="AB1076" t="s">
        <v>42</v>
      </c>
    </row>
    <row r="1077" spans="1:28" x14ac:dyDescent="0.35">
      <c r="A1077" t="s">
        <v>1959</v>
      </c>
      <c r="B1077" s="1">
        <v>45777</v>
      </c>
      <c r="C1077" s="1" t="str">
        <f>TEXT(Table1[[#This Row],[Order_Date]],"yyyy")</f>
        <v>2025</v>
      </c>
      <c r="D1077" s="3">
        <f>MONTH(Table1[[#This Row],[Order_Date]])</f>
        <v>4</v>
      </c>
      <c r="E1077" t="str">
        <f>TEXT(Table1[[#This Row],[Order_Date]],"mmm")</f>
        <v>Apr</v>
      </c>
      <c r="F1077" s="1">
        <v>45781</v>
      </c>
      <c r="G1077">
        <f>(Table1[[#This Row],[Ship_Date]]-Table1[[#This Row],[Order_Date]])</f>
        <v>4</v>
      </c>
      <c r="H1077" t="s">
        <v>1960</v>
      </c>
      <c r="I1077" t="s">
        <v>1961</v>
      </c>
      <c r="J1077" t="s">
        <v>52</v>
      </c>
      <c r="K1077">
        <v>45</v>
      </c>
      <c r="L1077" t="str">
        <f>IF(Table1[[#This Row],[Age]]&lt;=20,"Teen",IF(Table1[[#This Row],[Age]]&gt;=21 &amp; Table1[[#This Row],[Age]]&lt;=50,"Adult","Senior"))</f>
        <v>Senior</v>
      </c>
      <c r="M1077" t="s">
        <v>84</v>
      </c>
      <c r="N1077" t="s">
        <v>85</v>
      </c>
      <c r="O1077" t="s">
        <v>86</v>
      </c>
      <c r="P1077" t="s">
        <v>56</v>
      </c>
      <c r="Q1077" t="s">
        <v>168</v>
      </c>
      <c r="R1077">
        <v>6</v>
      </c>
      <c r="S1077">
        <v>1200</v>
      </c>
      <c r="T1077">
        <v>15</v>
      </c>
      <c r="U1077">
        <v>6120</v>
      </c>
      <c r="V1077" t="str">
        <f>IF(Table1[[#This Row],[Sales]]&lt;=10000,"Low",IF(Table1[[#This Row],[Sales]]&gt;=10000 &amp; Table1[[#This Row],[Sales]]&lt;=25000,"Medium","High"))</f>
        <v>Low</v>
      </c>
      <c r="W1077">
        <v>2203.13</v>
      </c>
      <c r="X1077">
        <f>Table1[[#This Row],[Profit]]/Table1[[#This Row],[Sales]]</f>
        <v>0.35998856209150326</v>
      </c>
      <c r="Y1077" t="s">
        <v>58</v>
      </c>
      <c r="Z1077" t="s">
        <v>31</v>
      </c>
      <c r="AA1077">
        <v>1</v>
      </c>
      <c r="AB1077" t="s">
        <v>42</v>
      </c>
    </row>
    <row r="1078" spans="1:28" x14ac:dyDescent="0.35">
      <c r="A1078" t="s">
        <v>1965</v>
      </c>
      <c r="B1078" s="1">
        <v>45760</v>
      </c>
      <c r="C1078" s="1" t="str">
        <f>TEXT(Table1[[#This Row],[Order_Date]],"yyyy")</f>
        <v>2025</v>
      </c>
      <c r="D1078" s="3">
        <f>MONTH(Table1[[#This Row],[Order_Date]])</f>
        <v>4</v>
      </c>
      <c r="E1078" t="str">
        <f>TEXT(Table1[[#This Row],[Order_Date]],"mmm")</f>
        <v>Apr</v>
      </c>
      <c r="F1078" s="1">
        <v>45766</v>
      </c>
      <c r="G1078">
        <f>(Table1[[#This Row],[Ship_Date]]-Table1[[#This Row],[Order_Date]])</f>
        <v>6</v>
      </c>
      <c r="H1078" t="s">
        <v>1966</v>
      </c>
      <c r="I1078" t="s">
        <v>1967</v>
      </c>
      <c r="J1078" t="s">
        <v>52</v>
      </c>
      <c r="K1078">
        <v>42</v>
      </c>
      <c r="L1078" t="str">
        <f>IF(Table1[[#This Row],[Age]]&lt;=20,"Teen",IF(Table1[[#This Row],[Age]]&gt;=21 &amp; Table1[[#This Row],[Age]]&lt;=50,"Adult","Senior"))</f>
        <v>Senior</v>
      </c>
      <c r="M1078" t="s">
        <v>107</v>
      </c>
      <c r="N1078" t="s">
        <v>108</v>
      </c>
      <c r="O1078" t="s">
        <v>86</v>
      </c>
      <c r="P1078" t="s">
        <v>47</v>
      </c>
      <c r="Q1078" t="s">
        <v>164</v>
      </c>
      <c r="R1078">
        <v>7</v>
      </c>
      <c r="S1078">
        <v>1800</v>
      </c>
      <c r="T1078">
        <v>10</v>
      </c>
      <c r="U1078">
        <v>11340</v>
      </c>
      <c r="V1078" t="str">
        <f>IF(Table1[[#This Row],[Sales]]&lt;=10000,"Low",IF(Table1[[#This Row],[Sales]]&gt;=10000 &amp; Table1[[#This Row],[Sales]]&lt;=25000,"Medium","High"))</f>
        <v>High</v>
      </c>
      <c r="W1078">
        <v>4079.26</v>
      </c>
      <c r="X1078">
        <f>Table1[[#This Row],[Profit]]/Table1[[#This Row],[Sales]]</f>
        <v>0.35972310405643743</v>
      </c>
      <c r="Y1078" t="s">
        <v>93</v>
      </c>
      <c r="Z1078" t="s">
        <v>41</v>
      </c>
      <c r="AA1078">
        <v>1</v>
      </c>
      <c r="AB1078" t="s">
        <v>32</v>
      </c>
    </row>
    <row r="1079" spans="1:28" x14ac:dyDescent="0.35">
      <c r="A1079" t="s">
        <v>1977</v>
      </c>
      <c r="B1079" s="1">
        <v>46133</v>
      </c>
      <c r="C1079" s="1" t="str">
        <f>TEXT(Table1[[#This Row],[Order_Date]],"yyyy")</f>
        <v>2026</v>
      </c>
      <c r="D1079" s="3">
        <f>MONTH(Table1[[#This Row],[Order_Date]])</f>
        <v>4</v>
      </c>
      <c r="E1079" t="str">
        <f>TEXT(Table1[[#This Row],[Order_Date]],"mmm")</f>
        <v>Apr</v>
      </c>
      <c r="F1079" s="1">
        <v>46140</v>
      </c>
      <c r="G1079">
        <f>(Table1[[#This Row],[Ship_Date]]-Table1[[#This Row],[Order_Date]])</f>
        <v>7</v>
      </c>
      <c r="H1079" t="s">
        <v>1978</v>
      </c>
      <c r="I1079" t="s">
        <v>1979</v>
      </c>
      <c r="J1079" t="s">
        <v>24</v>
      </c>
      <c r="K1079">
        <v>18</v>
      </c>
      <c r="L1079" t="str">
        <f>IF(Table1[[#This Row],[Age]]&lt;=20,"Teen",IF(Table1[[#This Row],[Age]]&gt;=21 &amp; Table1[[#This Row],[Age]]&lt;=50,"Adult","Senior"))</f>
        <v>Teen</v>
      </c>
      <c r="M1079" t="s">
        <v>116</v>
      </c>
      <c r="N1079" t="s">
        <v>117</v>
      </c>
      <c r="O1079" t="s">
        <v>86</v>
      </c>
      <c r="P1079" t="s">
        <v>56</v>
      </c>
      <c r="Q1079" t="s">
        <v>125</v>
      </c>
      <c r="R1079">
        <v>5</v>
      </c>
      <c r="S1079">
        <v>450</v>
      </c>
      <c r="T1079">
        <v>25</v>
      </c>
      <c r="U1079">
        <v>1687.5</v>
      </c>
      <c r="V1079" t="str">
        <f>IF(Table1[[#This Row],[Sales]]&lt;=10000,"Low",IF(Table1[[#This Row],[Sales]]&gt;=10000 &amp; Table1[[#This Row],[Sales]]&lt;=25000,"Medium","High"))</f>
        <v>Low</v>
      </c>
      <c r="W1079">
        <v>534.85</v>
      </c>
      <c r="X1079">
        <f>Table1[[#This Row],[Profit]]/Table1[[#This Row],[Sales]]</f>
        <v>0.31694814814814815</v>
      </c>
      <c r="Y1079" t="s">
        <v>93</v>
      </c>
      <c r="Z1079" t="s">
        <v>41</v>
      </c>
      <c r="AA1079">
        <v>3</v>
      </c>
      <c r="AB1079" t="s">
        <v>42</v>
      </c>
    </row>
    <row r="1080" spans="1:28" x14ac:dyDescent="0.35">
      <c r="A1080" t="s">
        <v>2107</v>
      </c>
      <c r="B1080" s="1">
        <v>45755</v>
      </c>
      <c r="C1080" s="1" t="str">
        <f>TEXT(Table1[[#This Row],[Order_Date]],"yyyy")</f>
        <v>2025</v>
      </c>
      <c r="D1080" s="3">
        <f>MONTH(Table1[[#This Row],[Order_Date]])</f>
        <v>4</v>
      </c>
      <c r="E1080" t="str">
        <f>TEXT(Table1[[#This Row],[Order_Date]],"mmm")</f>
        <v>Apr</v>
      </c>
      <c r="F1080" s="1">
        <v>45759</v>
      </c>
      <c r="G1080">
        <f>(Table1[[#This Row],[Ship_Date]]-Table1[[#This Row],[Order_Date]])</f>
        <v>4</v>
      </c>
      <c r="H1080" t="s">
        <v>2108</v>
      </c>
      <c r="I1080" t="s">
        <v>2109</v>
      </c>
      <c r="J1080" t="s">
        <v>52</v>
      </c>
      <c r="K1080">
        <v>55</v>
      </c>
      <c r="L1080" t="str">
        <f>IF(Table1[[#This Row],[Age]]&lt;=20,"Teen",IF(Table1[[#This Row],[Age]]&gt;=21 &amp; Table1[[#This Row],[Age]]&lt;=50,"Adult","Senior"))</f>
        <v>Senior</v>
      </c>
      <c r="M1080" t="s">
        <v>73</v>
      </c>
      <c r="N1080" t="s">
        <v>26</v>
      </c>
      <c r="O1080" t="s">
        <v>27</v>
      </c>
      <c r="P1080" t="s">
        <v>39</v>
      </c>
      <c r="Q1080" t="s">
        <v>87</v>
      </c>
      <c r="R1080">
        <v>5</v>
      </c>
      <c r="S1080">
        <v>3200</v>
      </c>
      <c r="T1080">
        <v>5</v>
      </c>
      <c r="U1080">
        <v>15200</v>
      </c>
      <c r="V1080" t="str">
        <f>IF(Table1[[#This Row],[Sales]]&lt;=10000,"Low",IF(Table1[[#This Row],[Sales]]&gt;=10000 &amp; Table1[[#This Row],[Sales]]&lt;=25000,"Medium","High"))</f>
        <v>High</v>
      </c>
      <c r="W1080">
        <v>6800.4</v>
      </c>
      <c r="X1080">
        <f>Table1[[#This Row],[Profit]]/Table1[[#This Row],[Sales]]</f>
        <v>0.44739473684210523</v>
      </c>
      <c r="Y1080" t="s">
        <v>30</v>
      </c>
      <c r="Z1080" t="s">
        <v>41</v>
      </c>
      <c r="AA1080">
        <v>2</v>
      </c>
      <c r="AB1080" t="s">
        <v>42</v>
      </c>
    </row>
    <row r="1081" spans="1:28" x14ac:dyDescent="0.35">
      <c r="A1081" t="s">
        <v>2122</v>
      </c>
      <c r="B1081" s="1">
        <v>45753</v>
      </c>
      <c r="C1081" s="1" t="str">
        <f>TEXT(Table1[[#This Row],[Order_Date]],"yyyy")</f>
        <v>2025</v>
      </c>
      <c r="D1081" s="3">
        <f>MONTH(Table1[[#This Row],[Order_Date]])</f>
        <v>4</v>
      </c>
      <c r="E1081" t="str">
        <f>TEXT(Table1[[#This Row],[Order_Date]],"mmm")</f>
        <v>Apr</v>
      </c>
      <c r="F1081" s="1">
        <v>45759</v>
      </c>
      <c r="G1081">
        <f>(Table1[[#This Row],[Ship_Date]]-Table1[[#This Row],[Order_Date]])</f>
        <v>6</v>
      </c>
      <c r="H1081" t="s">
        <v>2123</v>
      </c>
      <c r="I1081" t="s">
        <v>2124</v>
      </c>
      <c r="J1081" t="s">
        <v>52</v>
      </c>
      <c r="K1081">
        <v>39</v>
      </c>
      <c r="L1081" t="str">
        <f>IF(Table1[[#This Row],[Age]]&lt;=20,"Teen",IF(Table1[[#This Row],[Age]]&gt;=21 &amp; Table1[[#This Row],[Age]]&lt;=50,"Adult","Senior"))</f>
        <v>Senior</v>
      </c>
      <c r="M1081" t="s">
        <v>53</v>
      </c>
      <c r="N1081" t="s">
        <v>54</v>
      </c>
      <c r="O1081" t="s">
        <v>55</v>
      </c>
      <c r="P1081" t="s">
        <v>56</v>
      </c>
      <c r="Q1081" t="s">
        <v>97</v>
      </c>
      <c r="R1081">
        <v>7</v>
      </c>
      <c r="S1081">
        <v>1500</v>
      </c>
      <c r="T1081">
        <v>0</v>
      </c>
      <c r="U1081">
        <v>10500</v>
      </c>
      <c r="V1081" t="str">
        <f>IF(Table1[[#This Row],[Sales]]&lt;=10000,"Low",IF(Table1[[#This Row],[Sales]]&gt;=10000 &amp; Table1[[#This Row],[Sales]]&lt;=25000,"Medium","High"))</f>
        <v>High</v>
      </c>
      <c r="W1081">
        <v>4685.54</v>
      </c>
      <c r="X1081">
        <f>Table1[[#This Row],[Profit]]/Table1[[#This Row],[Sales]]</f>
        <v>0.44624190476190478</v>
      </c>
      <c r="Y1081" t="s">
        <v>93</v>
      </c>
      <c r="Z1081" t="s">
        <v>59</v>
      </c>
      <c r="AA1081">
        <v>1</v>
      </c>
      <c r="AB1081" t="s">
        <v>42</v>
      </c>
    </row>
    <row r="1082" spans="1:28" x14ac:dyDescent="0.35">
      <c r="A1082" t="s">
        <v>2125</v>
      </c>
      <c r="B1082" s="1">
        <v>46114</v>
      </c>
      <c r="C1082" s="1" t="str">
        <f>TEXT(Table1[[#This Row],[Order_Date]],"yyyy")</f>
        <v>2026</v>
      </c>
      <c r="D1082" s="3">
        <f>MONTH(Table1[[#This Row],[Order_Date]])</f>
        <v>4</v>
      </c>
      <c r="E1082" t="str">
        <f>TEXT(Table1[[#This Row],[Order_Date]],"mmm")</f>
        <v>Apr</v>
      </c>
      <c r="F1082" s="1">
        <v>46120</v>
      </c>
      <c r="G1082">
        <f>(Table1[[#This Row],[Ship_Date]]-Table1[[#This Row],[Order_Date]])</f>
        <v>6</v>
      </c>
      <c r="H1082" t="s">
        <v>2126</v>
      </c>
      <c r="I1082" t="s">
        <v>2127</v>
      </c>
      <c r="J1082" t="s">
        <v>52</v>
      </c>
      <c r="K1082">
        <v>47</v>
      </c>
      <c r="L1082" t="str">
        <f>IF(Table1[[#This Row],[Age]]&lt;=20,"Teen",IF(Table1[[#This Row],[Age]]&gt;=21 &amp; Table1[[#This Row],[Age]]&lt;=50,"Adult","Senior"))</f>
        <v>Senior</v>
      </c>
      <c r="M1082" t="s">
        <v>107</v>
      </c>
      <c r="N1082" t="s">
        <v>108</v>
      </c>
      <c r="O1082" t="s">
        <v>86</v>
      </c>
      <c r="P1082" t="s">
        <v>74</v>
      </c>
      <c r="Q1082" t="s">
        <v>231</v>
      </c>
      <c r="R1082">
        <v>4</v>
      </c>
      <c r="S1082">
        <v>18000</v>
      </c>
      <c r="T1082">
        <v>25</v>
      </c>
      <c r="U1082">
        <v>54000</v>
      </c>
      <c r="V1082" t="str">
        <f>IF(Table1[[#This Row],[Sales]]&lt;=10000,"Low",IF(Table1[[#This Row],[Sales]]&gt;=10000 &amp; Table1[[#This Row],[Sales]]&lt;=25000,"Medium","High"))</f>
        <v>High</v>
      </c>
      <c r="W1082">
        <v>6344.65</v>
      </c>
      <c r="X1082">
        <f>Table1[[#This Row],[Profit]]/Table1[[#This Row],[Sales]]</f>
        <v>0.11749351851851851</v>
      </c>
      <c r="Y1082" t="s">
        <v>30</v>
      </c>
      <c r="Z1082" t="s">
        <v>31</v>
      </c>
      <c r="AA1082">
        <v>2</v>
      </c>
      <c r="AB1082" t="s">
        <v>42</v>
      </c>
    </row>
    <row r="1083" spans="1:28" x14ac:dyDescent="0.35">
      <c r="A1083" t="s">
        <v>2140</v>
      </c>
      <c r="B1083" s="1">
        <v>46137</v>
      </c>
      <c r="C1083" s="1" t="str">
        <f>TEXT(Table1[[#This Row],[Order_Date]],"yyyy")</f>
        <v>2026</v>
      </c>
      <c r="D1083" s="3">
        <f>MONTH(Table1[[#This Row],[Order_Date]])</f>
        <v>4</v>
      </c>
      <c r="E1083" t="str">
        <f>TEXT(Table1[[#This Row],[Order_Date]],"mmm")</f>
        <v>Apr</v>
      </c>
      <c r="F1083" s="1">
        <v>46143</v>
      </c>
      <c r="G1083">
        <f>(Table1[[#This Row],[Ship_Date]]-Table1[[#This Row],[Order_Date]])</f>
        <v>6</v>
      </c>
      <c r="H1083" t="s">
        <v>2141</v>
      </c>
      <c r="I1083" t="s">
        <v>2142</v>
      </c>
      <c r="J1083" t="s">
        <v>24</v>
      </c>
      <c r="K1083">
        <v>44</v>
      </c>
      <c r="L1083" t="str">
        <f>IF(Table1[[#This Row],[Age]]&lt;=20,"Teen",IF(Table1[[#This Row],[Age]]&gt;=21 &amp; Table1[[#This Row],[Age]]&lt;=50,"Adult","Senior"))</f>
        <v>Senior</v>
      </c>
      <c r="M1083" t="s">
        <v>36</v>
      </c>
      <c r="N1083" t="s">
        <v>37</v>
      </c>
      <c r="O1083" t="s">
        <v>38</v>
      </c>
      <c r="P1083" t="s">
        <v>74</v>
      </c>
      <c r="Q1083" t="s">
        <v>75</v>
      </c>
      <c r="R1083">
        <v>6</v>
      </c>
      <c r="S1083">
        <v>2000</v>
      </c>
      <c r="T1083">
        <v>20</v>
      </c>
      <c r="U1083">
        <v>9600</v>
      </c>
      <c r="V1083" t="str">
        <f>IF(Table1[[#This Row],[Sales]]&lt;=10000,"Low",IF(Table1[[#This Row],[Sales]]&gt;=10000 &amp; Table1[[#This Row],[Sales]]&lt;=25000,"Medium","High"))</f>
        <v>Low</v>
      </c>
      <c r="W1083">
        <v>2214</v>
      </c>
      <c r="X1083">
        <f>Table1[[#This Row],[Profit]]/Table1[[#This Row],[Sales]]</f>
        <v>0.230625</v>
      </c>
      <c r="Y1083" t="s">
        <v>58</v>
      </c>
      <c r="Z1083" t="s">
        <v>59</v>
      </c>
      <c r="AA1083">
        <v>5</v>
      </c>
      <c r="AB1083" t="s">
        <v>42</v>
      </c>
    </row>
    <row r="1084" spans="1:28" x14ac:dyDescent="0.35">
      <c r="A1084" t="s">
        <v>2217</v>
      </c>
      <c r="B1084" s="1">
        <v>46133</v>
      </c>
      <c r="C1084" s="1" t="str">
        <f>TEXT(Table1[[#This Row],[Order_Date]],"yyyy")</f>
        <v>2026</v>
      </c>
      <c r="D1084" s="3">
        <f>MONTH(Table1[[#This Row],[Order_Date]])</f>
        <v>4</v>
      </c>
      <c r="E1084" t="str">
        <f>TEXT(Table1[[#This Row],[Order_Date]],"mmm")</f>
        <v>Apr</v>
      </c>
      <c r="F1084" s="1">
        <v>46134</v>
      </c>
      <c r="G1084">
        <f>(Table1[[#This Row],[Ship_Date]]-Table1[[#This Row],[Order_Date]])</f>
        <v>1</v>
      </c>
      <c r="H1084" t="s">
        <v>2218</v>
      </c>
      <c r="I1084" t="s">
        <v>2219</v>
      </c>
      <c r="J1084" t="s">
        <v>24</v>
      </c>
      <c r="K1084">
        <v>58</v>
      </c>
      <c r="L1084" t="str">
        <f>IF(Table1[[#This Row],[Age]]&lt;=20,"Teen",IF(Table1[[#This Row],[Age]]&gt;=21 &amp; Table1[[#This Row],[Age]]&lt;=50,"Adult","Senior"))</f>
        <v>Senior</v>
      </c>
      <c r="M1084" t="s">
        <v>101</v>
      </c>
      <c r="N1084" t="s">
        <v>102</v>
      </c>
      <c r="O1084" t="s">
        <v>27</v>
      </c>
      <c r="P1084" t="s">
        <v>74</v>
      </c>
      <c r="Q1084" t="s">
        <v>75</v>
      </c>
      <c r="R1084">
        <v>8</v>
      </c>
      <c r="S1084">
        <v>2000</v>
      </c>
      <c r="T1084">
        <v>5</v>
      </c>
      <c r="U1084">
        <v>15200</v>
      </c>
      <c r="V1084" t="str">
        <f>IF(Table1[[#This Row],[Sales]]&lt;=10000,"Low",IF(Table1[[#This Row],[Sales]]&gt;=10000 &amp; Table1[[#This Row],[Sales]]&lt;=25000,"Medium","High"))</f>
        <v>High</v>
      </c>
      <c r="W1084">
        <v>3612.02</v>
      </c>
      <c r="X1084">
        <f>Table1[[#This Row],[Profit]]/Table1[[#This Row],[Sales]]</f>
        <v>0.2376328947368421</v>
      </c>
      <c r="Y1084" t="s">
        <v>93</v>
      </c>
      <c r="Z1084" t="s">
        <v>59</v>
      </c>
      <c r="AA1084">
        <v>4</v>
      </c>
      <c r="AB1084" t="s">
        <v>42</v>
      </c>
    </row>
    <row r="1085" spans="1:28" x14ac:dyDescent="0.35">
      <c r="A1085" t="s">
        <v>2261</v>
      </c>
      <c r="B1085" s="1">
        <v>46117</v>
      </c>
      <c r="C1085" s="1" t="str">
        <f>TEXT(Table1[[#This Row],[Order_Date]],"yyyy")</f>
        <v>2026</v>
      </c>
      <c r="D1085" s="3">
        <f>MONTH(Table1[[#This Row],[Order_Date]])</f>
        <v>4</v>
      </c>
      <c r="E1085" t="str">
        <f>TEXT(Table1[[#This Row],[Order_Date]],"mmm")</f>
        <v>Apr</v>
      </c>
      <c r="F1085" s="1">
        <v>46118</v>
      </c>
      <c r="G1085">
        <f>(Table1[[#This Row],[Ship_Date]]-Table1[[#This Row],[Order_Date]])</f>
        <v>1</v>
      </c>
      <c r="H1085" t="s">
        <v>2262</v>
      </c>
      <c r="I1085" t="s">
        <v>2263</v>
      </c>
      <c r="J1085" t="s">
        <v>24</v>
      </c>
      <c r="K1085">
        <v>43</v>
      </c>
      <c r="L1085" t="str">
        <f>IF(Table1[[#This Row],[Age]]&lt;=20,"Teen",IF(Table1[[#This Row],[Age]]&gt;=21 &amp; Table1[[#This Row],[Age]]&lt;=50,"Adult","Senior"))</f>
        <v>Senior</v>
      </c>
      <c r="M1085" t="s">
        <v>79</v>
      </c>
      <c r="N1085" t="s">
        <v>80</v>
      </c>
      <c r="O1085" t="s">
        <v>38</v>
      </c>
      <c r="P1085" t="s">
        <v>47</v>
      </c>
      <c r="Q1085" t="s">
        <v>175</v>
      </c>
      <c r="R1085">
        <v>3</v>
      </c>
      <c r="S1085">
        <v>1200</v>
      </c>
      <c r="T1085">
        <v>25</v>
      </c>
      <c r="U1085">
        <v>2700</v>
      </c>
      <c r="V1085" t="str">
        <f>IF(Table1[[#This Row],[Sales]]&lt;=10000,"Low",IF(Table1[[#This Row],[Sales]]&gt;=10000 &amp; Table1[[#This Row],[Sales]]&lt;=25000,"Medium","High"))</f>
        <v>Low</v>
      </c>
      <c r="W1085">
        <v>510.79</v>
      </c>
      <c r="X1085">
        <f>Table1[[#This Row],[Profit]]/Table1[[#This Row],[Sales]]</f>
        <v>0.18918148148148148</v>
      </c>
      <c r="Y1085" t="s">
        <v>58</v>
      </c>
      <c r="Z1085" t="s">
        <v>59</v>
      </c>
      <c r="AA1085">
        <v>1</v>
      </c>
      <c r="AB1085" t="s">
        <v>42</v>
      </c>
    </row>
    <row r="1086" spans="1:28" x14ac:dyDescent="0.35">
      <c r="A1086" t="s">
        <v>2311</v>
      </c>
      <c r="B1086" s="1">
        <v>45761</v>
      </c>
      <c r="C1086" s="1" t="str">
        <f>TEXT(Table1[[#This Row],[Order_Date]],"yyyy")</f>
        <v>2025</v>
      </c>
      <c r="D1086" s="3">
        <f>MONTH(Table1[[#This Row],[Order_Date]])</f>
        <v>4</v>
      </c>
      <c r="E1086" t="str">
        <f>TEXT(Table1[[#This Row],[Order_Date]],"mmm")</f>
        <v>Apr</v>
      </c>
      <c r="F1086" s="1">
        <v>45767</v>
      </c>
      <c r="G1086">
        <f>(Table1[[#This Row],[Ship_Date]]-Table1[[#This Row],[Order_Date]])</f>
        <v>6</v>
      </c>
      <c r="H1086" t="s">
        <v>2312</v>
      </c>
      <c r="I1086" t="s">
        <v>2313</v>
      </c>
      <c r="J1086" t="s">
        <v>24</v>
      </c>
      <c r="K1086">
        <v>65</v>
      </c>
      <c r="L1086" t="str">
        <f>IF(Table1[[#This Row],[Age]]&lt;=20,"Teen",IF(Table1[[#This Row],[Age]]&gt;=21 &amp; Table1[[#This Row],[Age]]&lt;=50,"Adult","Senior"))</f>
        <v>Senior</v>
      </c>
      <c r="M1086" t="s">
        <v>63</v>
      </c>
      <c r="N1086" t="s">
        <v>64</v>
      </c>
      <c r="O1086" t="s">
        <v>55</v>
      </c>
      <c r="P1086" t="s">
        <v>39</v>
      </c>
      <c r="Q1086" t="s">
        <v>118</v>
      </c>
      <c r="R1086">
        <v>1</v>
      </c>
      <c r="S1086">
        <v>4000</v>
      </c>
      <c r="T1086">
        <v>20</v>
      </c>
      <c r="U1086">
        <v>3200</v>
      </c>
      <c r="V1086" t="str">
        <f>IF(Table1[[#This Row],[Sales]]&lt;=10000,"Low",IF(Table1[[#This Row],[Sales]]&gt;=10000 &amp; Table1[[#This Row],[Sales]]&lt;=25000,"Medium","High"))</f>
        <v>Low</v>
      </c>
      <c r="W1086">
        <v>937.51</v>
      </c>
      <c r="X1086">
        <f>Table1[[#This Row],[Profit]]/Table1[[#This Row],[Sales]]</f>
        <v>0.29297187499999999</v>
      </c>
      <c r="Y1086" t="s">
        <v>58</v>
      </c>
      <c r="Z1086" t="s">
        <v>31</v>
      </c>
      <c r="AA1086">
        <v>2</v>
      </c>
      <c r="AB1086" t="s">
        <v>42</v>
      </c>
    </row>
    <row r="1087" spans="1:28" x14ac:dyDescent="0.35">
      <c r="A1087" t="s">
        <v>2332</v>
      </c>
      <c r="B1087" s="1">
        <v>46128</v>
      </c>
      <c r="C1087" s="1" t="str">
        <f>TEXT(Table1[[#This Row],[Order_Date]],"yyyy")</f>
        <v>2026</v>
      </c>
      <c r="D1087" s="3">
        <f>MONTH(Table1[[#This Row],[Order_Date]])</f>
        <v>4</v>
      </c>
      <c r="E1087" t="str">
        <f>TEXT(Table1[[#This Row],[Order_Date]],"mmm")</f>
        <v>Apr</v>
      </c>
      <c r="F1087" s="1">
        <v>46130</v>
      </c>
      <c r="G1087">
        <f>(Table1[[#This Row],[Ship_Date]]-Table1[[#This Row],[Order_Date]])</f>
        <v>2</v>
      </c>
      <c r="H1087" t="s">
        <v>2333</v>
      </c>
      <c r="I1087" t="s">
        <v>2334</v>
      </c>
      <c r="J1087" t="s">
        <v>52</v>
      </c>
      <c r="K1087">
        <v>65</v>
      </c>
      <c r="L1087" t="str">
        <f>IF(Table1[[#This Row],[Age]]&lt;=20,"Teen",IF(Table1[[#This Row],[Age]]&gt;=21 &amp; Table1[[#This Row],[Age]]&lt;=50,"Adult","Senior"))</f>
        <v>Senior</v>
      </c>
      <c r="M1087" t="s">
        <v>101</v>
      </c>
      <c r="N1087" t="s">
        <v>102</v>
      </c>
      <c r="O1087" t="s">
        <v>27</v>
      </c>
      <c r="P1087" t="s">
        <v>74</v>
      </c>
      <c r="Q1087" t="s">
        <v>196</v>
      </c>
      <c r="R1087">
        <v>4</v>
      </c>
      <c r="S1087">
        <v>25000</v>
      </c>
      <c r="T1087">
        <v>15</v>
      </c>
      <c r="U1087">
        <v>85000</v>
      </c>
      <c r="V1087" t="str">
        <f>IF(Table1[[#This Row],[Sales]]&lt;=10000,"Low",IF(Table1[[#This Row],[Sales]]&gt;=10000 &amp; Table1[[#This Row],[Sales]]&lt;=25000,"Medium","High"))</f>
        <v>High</v>
      </c>
      <c r="W1087">
        <v>9698.9599999999991</v>
      </c>
      <c r="X1087">
        <f>Table1[[#This Row],[Profit]]/Table1[[#This Row],[Sales]]</f>
        <v>0.11410541176470587</v>
      </c>
      <c r="Y1087" t="s">
        <v>30</v>
      </c>
      <c r="Z1087" t="s">
        <v>41</v>
      </c>
      <c r="AA1087">
        <v>3</v>
      </c>
      <c r="AB1087" t="s">
        <v>42</v>
      </c>
    </row>
    <row r="1088" spans="1:28" x14ac:dyDescent="0.35">
      <c r="A1088" t="s">
        <v>2348</v>
      </c>
      <c r="B1088" s="1">
        <v>45767</v>
      </c>
      <c r="C1088" s="1" t="str">
        <f>TEXT(Table1[[#This Row],[Order_Date]],"yyyy")</f>
        <v>2025</v>
      </c>
      <c r="D1088" s="3">
        <f>MONTH(Table1[[#This Row],[Order_Date]])</f>
        <v>4</v>
      </c>
      <c r="E1088" t="str">
        <f>TEXT(Table1[[#This Row],[Order_Date]],"mmm")</f>
        <v>Apr</v>
      </c>
      <c r="F1088" s="1">
        <v>45768</v>
      </c>
      <c r="G1088">
        <f>(Table1[[#This Row],[Ship_Date]]-Table1[[#This Row],[Order_Date]])</f>
        <v>1</v>
      </c>
      <c r="H1088" t="s">
        <v>2349</v>
      </c>
      <c r="I1088" t="s">
        <v>2350</v>
      </c>
      <c r="J1088" t="s">
        <v>52</v>
      </c>
      <c r="K1088">
        <v>59</v>
      </c>
      <c r="L1088" t="str">
        <f>IF(Table1[[#This Row],[Age]]&lt;=20,"Teen",IF(Table1[[#This Row],[Age]]&gt;=21 &amp; Table1[[#This Row],[Age]]&lt;=50,"Adult","Senior"))</f>
        <v>Senior</v>
      </c>
      <c r="M1088" t="s">
        <v>116</v>
      </c>
      <c r="N1088" t="s">
        <v>117</v>
      </c>
      <c r="O1088" t="s">
        <v>86</v>
      </c>
      <c r="P1088" t="s">
        <v>47</v>
      </c>
      <c r="Q1088" t="s">
        <v>69</v>
      </c>
      <c r="R1088">
        <v>5</v>
      </c>
      <c r="S1088">
        <v>800</v>
      </c>
      <c r="T1088">
        <v>10</v>
      </c>
      <c r="U1088">
        <v>3600</v>
      </c>
      <c r="V1088" t="str">
        <f>IF(Table1[[#This Row],[Sales]]&lt;=10000,"Low",IF(Table1[[#This Row],[Sales]]&gt;=10000 &amp; Table1[[#This Row],[Sales]]&lt;=25000,"Medium","High"))</f>
        <v>Low</v>
      </c>
      <c r="W1088">
        <v>1266.5</v>
      </c>
      <c r="X1088">
        <f>Table1[[#This Row],[Profit]]/Table1[[#This Row],[Sales]]</f>
        <v>0.35180555555555554</v>
      </c>
      <c r="Y1088" t="s">
        <v>93</v>
      </c>
      <c r="Z1088" t="s">
        <v>59</v>
      </c>
      <c r="AA1088">
        <v>3</v>
      </c>
      <c r="AB1088" t="s">
        <v>42</v>
      </c>
    </row>
    <row r="1089" spans="1:28" x14ac:dyDescent="0.35">
      <c r="A1089" t="s">
        <v>2372</v>
      </c>
      <c r="B1089" s="1">
        <v>45752</v>
      </c>
      <c r="C1089" s="1" t="str">
        <f>TEXT(Table1[[#This Row],[Order_Date]],"yyyy")</f>
        <v>2025</v>
      </c>
      <c r="D1089" s="3">
        <f>MONTH(Table1[[#This Row],[Order_Date]])</f>
        <v>4</v>
      </c>
      <c r="E1089" t="str">
        <f>TEXT(Table1[[#This Row],[Order_Date]],"mmm")</f>
        <v>Apr</v>
      </c>
      <c r="F1089" s="1">
        <v>45757</v>
      </c>
      <c r="G1089">
        <f>(Table1[[#This Row],[Ship_Date]]-Table1[[#This Row],[Order_Date]])</f>
        <v>5</v>
      </c>
      <c r="H1089" t="s">
        <v>2373</v>
      </c>
      <c r="I1089" t="s">
        <v>2374</v>
      </c>
      <c r="J1089" t="s">
        <v>24</v>
      </c>
      <c r="K1089">
        <v>29</v>
      </c>
      <c r="L1089" t="str">
        <f>IF(Table1[[#This Row],[Age]]&lt;=20,"Teen",IF(Table1[[#This Row],[Age]]&gt;=21 &amp; Table1[[#This Row],[Age]]&lt;=50,"Adult","Senior"))</f>
        <v>Senior</v>
      </c>
      <c r="M1089" t="s">
        <v>116</v>
      </c>
      <c r="N1089" t="s">
        <v>117</v>
      </c>
      <c r="O1089" t="s">
        <v>86</v>
      </c>
      <c r="P1089" t="s">
        <v>28</v>
      </c>
      <c r="Q1089" t="s">
        <v>103</v>
      </c>
      <c r="R1089">
        <v>4</v>
      </c>
      <c r="S1089">
        <v>25000</v>
      </c>
      <c r="T1089">
        <v>20</v>
      </c>
      <c r="U1089">
        <v>80000</v>
      </c>
      <c r="V1089" t="str">
        <f>IF(Table1[[#This Row],[Sales]]&lt;=10000,"Low",IF(Table1[[#This Row],[Sales]]&gt;=10000 &amp; Table1[[#This Row],[Sales]]&lt;=25000,"Medium","High"))</f>
        <v>High</v>
      </c>
      <c r="W1089">
        <v>16491.79</v>
      </c>
      <c r="X1089">
        <f>Table1[[#This Row],[Profit]]/Table1[[#This Row],[Sales]]</f>
        <v>0.20614737500000002</v>
      </c>
      <c r="Y1089" t="s">
        <v>58</v>
      </c>
      <c r="Z1089" t="s">
        <v>41</v>
      </c>
      <c r="AA1089">
        <v>5</v>
      </c>
      <c r="AB1089" t="s">
        <v>42</v>
      </c>
    </row>
    <row r="1090" spans="1:28" x14ac:dyDescent="0.35">
      <c r="A1090" t="s">
        <v>2395</v>
      </c>
      <c r="B1090" s="1">
        <v>45775</v>
      </c>
      <c r="C1090" s="1" t="str">
        <f>TEXT(Table1[[#This Row],[Order_Date]],"yyyy")</f>
        <v>2025</v>
      </c>
      <c r="D1090" s="3">
        <f>MONTH(Table1[[#This Row],[Order_Date]])</f>
        <v>4</v>
      </c>
      <c r="E1090" t="str">
        <f>TEXT(Table1[[#This Row],[Order_Date]],"mmm")</f>
        <v>Apr</v>
      </c>
      <c r="F1090" s="1">
        <v>45781</v>
      </c>
      <c r="G1090">
        <f>(Table1[[#This Row],[Ship_Date]]-Table1[[#This Row],[Order_Date]])</f>
        <v>6</v>
      </c>
      <c r="H1090" t="s">
        <v>2396</v>
      </c>
      <c r="I1090" t="s">
        <v>2397</v>
      </c>
      <c r="J1090" t="s">
        <v>24</v>
      </c>
      <c r="K1090">
        <v>42</v>
      </c>
      <c r="L1090" t="str">
        <f>IF(Table1[[#This Row],[Age]]&lt;=20,"Teen",IF(Table1[[#This Row],[Age]]&gt;=21 &amp; Table1[[#This Row],[Age]]&lt;=50,"Adult","Senior"))</f>
        <v>Senior</v>
      </c>
      <c r="M1090" t="s">
        <v>46</v>
      </c>
      <c r="N1090" t="s">
        <v>46</v>
      </c>
      <c r="O1090" t="s">
        <v>38</v>
      </c>
      <c r="P1090" t="s">
        <v>74</v>
      </c>
      <c r="Q1090" t="s">
        <v>132</v>
      </c>
      <c r="R1090">
        <v>1</v>
      </c>
      <c r="S1090">
        <v>55000</v>
      </c>
      <c r="T1090">
        <v>25</v>
      </c>
      <c r="U1090">
        <v>41250</v>
      </c>
      <c r="V1090" t="str">
        <f>IF(Table1[[#This Row],[Sales]]&lt;=10000,"Low",IF(Table1[[#This Row],[Sales]]&gt;=10000 &amp; Table1[[#This Row],[Sales]]&lt;=25000,"Medium","High"))</f>
        <v>High</v>
      </c>
      <c r="W1090">
        <v>5068.09</v>
      </c>
      <c r="X1090">
        <f>Table1[[#This Row],[Profit]]/Table1[[#This Row],[Sales]]</f>
        <v>0.12286278787878788</v>
      </c>
      <c r="Y1090" t="s">
        <v>93</v>
      </c>
      <c r="Z1090" t="s">
        <v>59</v>
      </c>
      <c r="AA1090">
        <v>2</v>
      </c>
      <c r="AB1090" t="s">
        <v>42</v>
      </c>
    </row>
    <row r="1091" spans="1:28" x14ac:dyDescent="0.35">
      <c r="A1091" t="s">
        <v>2428</v>
      </c>
      <c r="B1091" s="1">
        <v>46120</v>
      </c>
      <c r="C1091" s="1" t="str">
        <f>TEXT(Table1[[#This Row],[Order_Date]],"yyyy")</f>
        <v>2026</v>
      </c>
      <c r="D1091" s="3">
        <f>MONTH(Table1[[#This Row],[Order_Date]])</f>
        <v>4</v>
      </c>
      <c r="E1091" t="str">
        <f>TEXT(Table1[[#This Row],[Order_Date]],"mmm")</f>
        <v>Apr</v>
      </c>
      <c r="F1091" s="1">
        <v>46123</v>
      </c>
      <c r="G1091">
        <f>(Table1[[#This Row],[Ship_Date]]-Table1[[#This Row],[Order_Date]])</f>
        <v>3</v>
      </c>
      <c r="H1091" t="s">
        <v>2429</v>
      </c>
      <c r="I1091" t="s">
        <v>2430</v>
      </c>
      <c r="J1091" t="s">
        <v>52</v>
      </c>
      <c r="K1091">
        <v>47</v>
      </c>
      <c r="L1091" t="str">
        <f>IF(Table1[[#This Row],[Age]]&lt;=20,"Teen",IF(Table1[[#This Row],[Age]]&gt;=21 &amp; Table1[[#This Row],[Age]]&lt;=50,"Adult","Senior"))</f>
        <v>Senior</v>
      </c>
      <c r="M1091" t="s">
        <v>84</v>
      </c>
      <c r="N1091" t="s">
        <v>85</v>
      </c>
      <c r="O1091" t="s">
        <v>86</v>
      </c>
      <c r="P1091" t="s">
        <v>39</v>
      </c>
      <c r="Q1091" t="s">
        <v>87</v>
      </c>
      <c r="R1091">
        <v>4</v>
      </c>
      <c r="S1091">
        <v>3200</v>
      </c>
      <c r="T1091">
        <v>5</v>
      </c>
      <c r="U1091">
        <v>12160</v>
      </c>
      <c r="V1091" t="str">
        <f>IF(Table1[[#This Row],[Sales]]&lt;=10000,"Low",IF(Table1[[#This Row],[Sales]]&gt;=10000 &amp; Table1[[#This Row],[Sales]]&lt;=25000,"Medium","High"))</f>
        <v>High</v>
      </c>
      <c r="W1091">
        <v>1948.79</v>
      </c>
      <c r="X1091">
        <f>Table1[[#This Row],[Profit]]/Table1[[#This Row],[Sales]]</f>
        <v>0.16026233552631577</v>
      </c>
      <c r="Y1091" t="s">
        <v>93</v>
      </c>
      <c r="Z1091" t="s">
        <v>41</v>
      </c>
      <c r="AA1091">
        <v>1</v>
      </c>
      <c r="AB1091" t="s">
        <v>42</v>
      </c>
    </row>
    <row r="1092" spans="1:28" x14ac:dyDescent="0.35">
      <c r="A1092" t="s">
        <v>2494</v>
      </c>
      <c r="B1092" s="1">
        <v>46118</v>
      </c>
      <c r="C1092" s="1" t="str">
        <f>TEXT(Table1[[#This Row],[Order_Date]],"yyyy")</f>
        <v>2026</v>
      </c>
      <c r="D1092" s="3">
        <f>MONTH(Table1[[#This Row],[Order_Date]])</f>
        <v>4</v>
      </c>
      <c r="E1092" t="str">
        <f>TEXT(Table1[[#This Row],[Order_Date]],"mmm")</f>
        <v>Apr</v>
      </c>
      <c r="F1092" s="1">
        <v>46122</v>
      </c>
      <c r="G1092">
        <f>(Table1[[#This Row],[Ship_Date]]-Table1[[#This Row],[Order_Date]])</f>
        <v>4</v>
      </c>
      <c r="H1092" t="s">
        <v>2495</v>
      </c>
      <c r="I1092" t="s">
        <v>2496</v>
      </c>
      <c r="J1092" t="s">
        <v>52</v>
      </c>
      <c r="K1092">
        <v>28</v>
      </c>
      <c r="L1092" t="str">
        <f>IF(Table1[[#This Row],[Age]]&lt;=20,"Teen",IF(Table1[[#This Row],[Age]]&gt;=21 &amp; Table1[[#This Row],[Age]]&lt;=50,"Adult","Senior"))</f>
        <v>Senior</v>
      </c>
      <c r="M1092" t="s">
        <v>73</v>
      </c>
      <c r="N1092" t="s">
        <v>26</v>
      </c>
      <c r="O1092" t="s">
        <v>27</v>
      </c>
      <c r="P1092" t="s">
        <v>47</v>
      </c>
      <c r="Q1092" t="s">
        <v>185</v>
      </c>
      <c r="R1092">
        <v>8</v>
      </c>
      <c r="S1092">
        <v>4500</v>
      </c>
      <c r="T1092">
        <v>15</v>
      </c>
      <c r="U1092">
        <v>30600</v>
      </c>
      <c r="V1092" t="str">
        <f>IF(Table1[[#This Row],[Sales]]&lt;=10000,"Low",IF(Table1[[#This Row],[Sales]]&gt;=10000 &amp; Table1[[#This Row],[Sales]]&lt;=25000,"Medium","High"))</f>
        <v>High</v>
      </c>
      <c r="W1092">
        <v>8034.73</v>
      </c>
      <c r="X1092">
        <f>Table1[[#This Row],[Profit]]/Table1[[#This Row],[Sales]]</f>
        <v>0.26257287581699346</v>
      </c>
      <c r="Y1092" t="s">
        <v>30</v>
      </c>
      <c r="Z1092" t="s">
        <v>59</v>
      </c>
      <c r="AA1092">
        <v>2</v>
      </c>
      <c r="AB1092" t="s">
        <v>42</v>
      </c>
    </row>
    <row r="1093" spans="1:28" x14ac:dyDescent="0.35">
      <c r="A1093" t="s">
        <v>2497</v>
      </c>
      <c r="B1093" s="1">
        <v>45749</v>
      </c>
      <c r="C1093" s="1" t="str">
        <f>TEXT(Table1[[#This Row],[Order_Date]],"yyyy")</f>
        <v>2025</v>
      </c>
      <c r="D1093" s="3">
        <f>MONTH(Table1[[#This Row],[Order_Date]])</f>
        <v>4</v>
      </c>
      <c r="E1093" t="str">
        <f>TEXT(Table1[[#This Row],[Order_Date]],"mmm")</f>
        <v>Apr</v>
      </c>
      <c r="F1093" s="1">
        <v>45755</v>
      </c>
      <c r="G1093">
        <f>(Table1[[#This Row],[Ship_Date]]-Table1[[#This Row],[Order_Date]])</f>
        <v>6</v>
      </c>
      <c r="H1093" t="s">
        <v>662</v>
      </c>
      <c r="I1093" t="s">
        <v>2498</v>
      </c>
      <c r="J1093" t="s">
        <v>24</v>
      </c>
      <c r="K1093">
        <v>53</v>
      </c>
      <c r="L1093" t="str">
        <f>IF(Table1[[#This Row],[Age]]&lt;=20,"Teen",IF(Table1[[#This Row],[Age]]&gt;=21 &amp; Table1[[#This Row],[Age]]&lt;=50,"Adult","Senior"))</f>
        <v>Senior</v>
      </c>
      <c r="M1093" t="s">
        <v>91</v>
      </c>
      <c r="N1093" t="s">
        <v>92</v>
      </c>
      <c r="O1093" t="s">
        <v>55</v>
      </c>
      <c r="P1093" t="s">
        <v>28</v>
      </c>
      <c r="Q1093" t="s">
        <v>192</v>
      </c>
      <c r="R1093">
        <v>3</v>
      </c>
      <c r="S1093">
        <v>7000</v>
      </c>
      <c r="T1093">
        <v>10</v>
      </c>
      <c r="U1093">
        <v>18900</v>
      </c>
      <c r="V1093" t="str">
        <f>IF(Table1[[#This Row],[Sales]]&lt;=10000,"Low",IF(Table1[[#This Row],[Sales]]&gt;=10000 &amp; Table1[[#This Row],[Sales]]&lt;=25000,"Medium","High"))</f>
        <v>High</v>
      </c>
      <c r="W1093">
        <v>4112.22</v>
      </c>
      <c r="X1093">
        <f>Table1[[#This Row],[Profit]]/Table1[[#This Row],[Sales]]</f>
        <v>0.21757777777777779</v>
      </c>
      <c r="Y1093" t="s">
        <v>30</v>
      </c>
      <c r="Z1093" t="s">
        <v>31</v>
      </c>
      <c r="AA1093">
        <v>3</v>
      </c>
      <c r="AB1093" t="s">
        <v>32</v>
      </c>
    </row>
    <row r="1094" spans="1:28" x14ac:dyDescent="0.35">
      <c r="A1094" t="s">
        <v>2499</v>
      </c>
      <c r="B1094" s="1">
        <v>46131</v>
      </c>
      <c r="C1094" s="1" t="str">
        <f>TEXT(Table1[[#This Row],[Order_Date]],"yyyy")</f>
        <v>2026</v>
      </c>
      <c r="D1094" s="3">
        <f>MONTH(Table1[[#This Row],[Order_Date]])</f>
        <v>4</v>
      </c>
      <c r="E1094" t="str">
        <f>TEXT(Table1[[#This Row],[Order_Date]],"mmm")</f>
        <v>Apr</v>
      </c>
      <c r="F1094" s="1">
        <v>46135</v>
      </c>
      <c r="G1094">
        <f>(Table1[[#This Row],[Ship_Date]]-Table1[[#This Row],[Order_Date]])</f>
        <v>4</v>
      </c>
      <c r="H1094" t="s">
        <v>2500</v>
      </c>
      <c r="I1094" t="s">
        <v>2501</v>
      </c>
      <c r="J1094" t="s">
        <v>24</v>
      </c>
      <c r="K1094">
        <v>61</v>
      </c>
      <c r="L1094" t="str">
        <f>IF(Table1[[#This Row],[Age]]&lt;=20,"Teen",IF(Table1[[#This Row],[Age]]&gt;=21 &amp; Table1[[#This Row],[Age]]&lt;=50,"Adult","Senior"))</f>
        <v>Senior</v>
      </c>
      <c r="M1094" t="s">
        <v>46</v>
      </c>
      <c r="N1094" t="s">
        <v>46</v>
      </c>
      <c r="O1094" t="s">
        <v>38</v>
      </c>
      <c r="P1094" t="s">
        <v>47</v>
      </c>
      <c r="Q1094" t="s">
        <v>175</v>
      </c>
      <c r="R1094">
        <v>1</v>
      </c>
      <c r="S1094">
        <v>1200</v>
      </c>
      <c r="T1094">
        <v>15</v>
      </c>
      <c r="U1094">
        <v>1020</v>
      </c>
      <c r="V1094" t="str">
        <f>IF(Table1[[#This Row],[Sales]]&lt;=10000,"Low",IF(Table1[[#This Row],[Sales]]&gt;=10000 &amp; Table1[[#This Row],[Sales]]&lt;=25000,"Medium","High"))</f>
        <v>Low</v>
      </c>
      <c r="W1094">
        <v>122.23</v>
      </c>
      <c r="X1094">
        <f>Table1[[#This Row],[Profit]]/Table1[[#This Row],[Sales]]</f>
        <v>0.11983333333333333</v>
      </c>
      <c r="Y1094" t="s">
        <v>58</v>
      </c>
      <c r="Z1094" t="s">
        <v>41</v>
      </c>
      <c r="AA1094">
        <v>2</v>
      </c>
      <c r="AB1094" t="s">
        <v>42</v>
      </c>
    </row>
    <row r="1095" spans="1:28" x14ac:dyDescent="0.35">
      <c r="A1095" t="s">
        <v>2541</v>
      </c>
      <c r="B1095" s="1">
        <v>45771</v>
      </c>
      <c r="C1095" s="1" t="str">
        <f>TEXT(Table1[[#This Row],[Order_Date]],"yyyy")</f>
        <v>2025</v>
      </c>
      <c r="D1095" s="3">
        <f>MONTH(Table1[[#This Row],[Order_Date]])</f>
        <v>4</v>
      </c>
      <c r="E1095" t="str">
        <f>TEXT(Table1[[#This Row],[Order_Date]],"mmm")</f>
        <v>Apr</v>
      </c>
      <c r="F1095" s="1">
        <v>45773</v>
      </c>
      <c r="G1095">
        <f>(Table1[[#This Row],[Ship_Date]]-Table1[[#This Row],[Order_Date]])</f>
        <v>2</v>
      </c>
      <c r="H1095" t="s">
        <v>2542</v>
      </c>
      <c r="I1095" t="s">
        <v>2543</v>
      </c>
      <c r="J1095" t="s">
        <v>24</v>
      </c>
      <c r="K1095">
        <v>29</v>
      </c>
      <c r="L1095" t="str">
        <f>IF(Table1[[#This Row],[Age]]&lt;=20,"Teen",IF(Table1[[#This Row],[Age]]&gt;=21 &amp; Table1[[#This Row],[Age]]&lt;=50,"Adult","Senior"))</f>
        <v>Senior</v>
      </c>
      <c r="M1095" t="s">
        <v>63</v>
      </c>
      <c r="N1095" t="s">
        <v>64</v>
      </c>
      <c r="O1095" t="s">
        <v>55</v>
      </c>
      <c r="P1095" t="s">
        <v>39</v>
      </c>
      <c r="Q1095" t="s">
        <v>118</v>
      </c>
      <c r="R1095">
        <v>1</v>
      </c>
      <c r="S1095">
        <v>4000</v>
      </c>
      <c r="T1095">
        <v>0</v>
      </c>
      <c r="U1095">
        <v>4000</v>
      </c>
      <c r="V1095" t="str">
        <f>IF(Table1[[#This Row],[Sales]]&lt;=10000,"Low",IF(Table1[[#This Row],[Sales]]&gt;=10000 &amp; Table1[[#This Row],[Sales]]&lt;=25000,"Medium","High"))</f>
        <v>Low</v>
      </c>
      <c r="W1095">
        <v>433.72</v>
      </c>
      <c r="X1095">
        <f>Table1[[#This Row],[Profit]]/Table1[[#This Row],[Sales]]</f>
        <v>0.10843000000000001</v>
      </c>
      <c r="Y1095" t="s">
        <v>58</v>
      </c>
      <c r="Z1095" t="s">
        <v>41</v>
      </c>
      <c r="AA1095">
        <v>3</v>
      </c>
      <c r="AB1095" t="s">
        <v>42</v>
      </c>
    </row>
    <row r="1096" spans="1:28" x14ac:dyDescent="0.35">
      <c r="A1096" t="s">
        <v>2559</v>
      </c>
      <c r="B1096" s="1">
        <v>45764</v>
      </c>
      <c r="C1096" s="1" t="str">
        <f>TEXT(Table1[[#This Row],[Order_Date]],"yyyy")</f>
        <v>2025</v>
      </c>
      <c r="D1096" s="3">
        <f>MONTH(Table1[[#This Row],[Order_Date]])</f>
        <v>4</v>
      </c>
      <c r="E1096" t="str">
        <f>TEXT(Table1[[#This Row],[Order_Date]],"mmm")</f>
        <v>Apr</v>
      </c>
      <c r="F1096" s="1">
        <v>45768</v>
      </c>
      <c r="G1096">
        <f>(Table1[[#This Row],[Ship_Date]]-Table1[[#This Row],[Order_Date]])</f>
        <v>4</v>
      </c>
      <c r="H1096" t="s">
        <v>2560</v>
      </c>
      <c r="I1096" t="s">
        <v>2561</v>
      </c>
      <c r="J1096" t="s">
        <v>52</v>
      </c>
      <c r="K1096">
        <v>43</v>
      </c>
      <c r="L1096" t="str">
        <f>IF(Table1[[#This Row],[Age]]&lt;=20,"Teen",IF(Table1[[#This Row],[Age]]&gt;=21 &amp; Table1[[#This Row],[Age]]&lt;=50,"Adult","Senior"))</f>
        <v>Senior</v>
      </c>
      <c r="M1096" t="s">
        <v>116</v>
      </c>
      <c r="N1096" t="s">
        <v>117</v>
      </c>
      <c r="O1096" t="s">
        <v>86</v>
      </c>
      <c r="P1096" t="s">
        <v>74</v>
      </c>
      <c r="Q1096" t="s">
        <v>196</v>
      </c>
      <c r="R1096">
        <v>6</v>
      </c>
      <c r="S1096">
        <v>25000</v>
      </c>
      <c r="T1096">
        <v>15</v>
      </c>
      <c r="U1096">
        <v>127500</v>
      </c>
      <c r="V1096" t="str">
        <f>IF(Table1[[#This Row],[Sales]]&lt;=10000,"Low",IF(Table1[[#This Row],[Sales]]&gt;=10000 &amp; Table1[[#This Row],[Sales]]&lt;=25000,"Medium","High"))</f>
        <v>High</v>
      </c>
      <c r="W1096">
        <v>22081.25</v>
      </c>
      <c r="X1096">
        <f>Table1[[#This Row],[Profit]]/Table1[[#This Row],[Sales]]</f>
        <v>0.17318627450980392</v>
      </c>
      <c r="Y1096" t="s">
        <v>93</v>
      </c>
      <c r="Z1096" t="s">
        <v>41</v>
      </c>
      <c r="AA1096">
        <v>3</v>
      </c>
      <c r="AB1096" t="s">
        <v>42</v>
      </c>
    </row>
    <row r="1097" spans="1:28" x14ac:dyDescent="0.35">
      <c r="A1097" t="s">
        <v>2593</v>
      </c>
      <c r="B1097" s="1">
        <v>45758</v>
      </c>
      <c r="C1097" s="1" t="str">
        <f>TEXT(Table1[[#This Row],[Order_Date]],"yyyy")</f>
        <v>2025</v>
      </c>
      <c r="D1097" s="3">
        <f>MONTH(Table1[[#This Row],[Order_Date]])</f>
        <v>4</v>
      </c>
      <c r="E1097" t="str">
        <f>TEXT(Table1[[#This Row],[Order_Date]],"mmm")</f>
        <v>Apr</v>
      </c>
      <c r="F1097" s="1">
        <v>45760</v>
      </c>
      <c r="G1097">
        <f>(Table1[[#This Row],[Ship_Date]]-Table1[[#This Row],[Order_Date]])</f>
        <v>2</v>
      </c>
      <c r="H1097" t="s">
        <v>2594</v>
      </c>
      <c r="I1097" t="s">
        <v>2595</v>
      </c>
      <c r="J1097" t="s">
        <v>24</v>
      </c>
      <c r="K1097">
        <v>39</v>
      </c>
      <c r="L1097" t="str">
        <f>IF(Table1[[#This Row],[Age]]&lt;=20,"Teen",IF(Table1[[#This Row],[Age]]&gt;=21 &amp; Table1[[#This Row],[Age]]&lt;=50,"Adult","Senior"))</f>
        <v>Senior</v>
      </c>
      <c r="M1097" t="s">
        <v>73</v>
      </c>
      <c r="N1097" t="s">
        <v>26</v>
      </c>
      <c r="O1097" t="s">
        <v>27</v>
      </c>
      <c r="P1097" t="s">
        <v>39</v>
      </c>
      <c r="Q1097" t="s">
        <v>118</v>
      </c>
      <c r="R1097">
        <v>6</v>
      </c>
      <c r="S1097">
        <v>4000</v>
      </c>
      <c r="T1097">
        <v>10</v>
      </c>
      <c r="U1097">
        <v>21600</v>
      </c>
      <c r="V1097" t="str">
        <f>IF(Table1[[#This Row],[Sales]]&lt;=10000,"Low",IF(Table1[[#This Row],[Sales]]&gt;=10000 &amp; Table1[[#This Row],[Sales]]&lt;=25000,"Medium","High"))</f>
        <v>High</v>
      </c>
      <c r="W1097">
        <v>4363.6499999999996</v>
      </c>
      <c r="X1097">
        <f>Table1[[#This Row],[Profit]]/Table1[[#This Row],[Sales]]</f>
        <v>0.20202083333333332</v>
      </c>
      <c r="Y1097" t="s">
        <v>93</v>
      </c>
      <c r="Z1097" t="s">
        <v>31</v>
      </c>
      <c r="AA1097">
        <v>2</v>
      </c>
      <c r="AB1097" t="s">
        <v>42</v>
      </c>
    </row>
    <row r="1098" spans="1:28" x14ac:dyDescent="0.35">
      <c r="A1098" t="s">
        <v>2599</v>
      </c>
      <c r="B1098" s="1">
        <v>45773</v>
      </c>
      <c r="C1098" s="1" t="str">
        <f>TEXT(Table1[[#This Row],[Order_Date]],"yyyy")</f>
        <v>2025</v>
      </c>
      <c r="D1098" s="3">
        <f>MONTH(Table1[[#This Row],[Order_Date]])</f>
        <v>4</v>
      </c>
      <c r="E1098" t="str">
        <f>TEXT(Table1[[#This Row],[Order_Date]],"mmm")</f>
        <v>Apr</v>
      </c>
      <c r="F1098" s="1">
        <v>45779</v>
      </c>
      <c r="G1098">
        <f>(Table1[[#This Row],[Ship_Date]]-Table1[[#This Row],[Order_Date]])</f>
        <v>6</v>
      </c>
      <c r="H1098" t="s">
        <v>2600</v>
      </c>
      <c r="I1098" t="s">
        <v>2601</v>
      </c>
      <c r="J1098" t="s">
        <v>24</v>
      </c>
      <c r="K1098">
        <v>47</v>
      </c>
      <c r="L1098" t="str">
        <f>IF(Table1[[#This Row],[Age]]&lt;=20,"Teen",IF(Table1[[#This Row],[Age]]&gt;=21 &amp; Table1[[#This Row],[Age]]&lt;=50,"Adult","Senior"))</f>
        <v>Senior</v>
      </c>
      <c r="M1098" t="s">
        <v>107</v>
      </c>
      <c r="N1098" t="s">
        <v>108</v>
      </c>
      <c r="O1098" t="s">
        <v>86</v>
      </c>
      <c r="P1098" t="s">
        <v>74</v>
      </c>
      <c r="Q1098" t="s">
        <v>196</v>
      </c>
      <c r="R1098">
        <v>1</v>
      </c>
      <c r="S1098">
        <v>25000</v>
      </c>
      <c r="T1098">
        <v>15</v>
      </c>
      <c r="U1098">
        <v>21250</v>
      </c>
      <c r="V1098" t="str">
        <f>IF(Table1[[#This Row],[Sales]]&lt;=10000,"Low",IF(Table1[[#This Row],[Sales]]&gt;=10000 &amp; Table1[[#This Row],[Sales]]&lt;=25000,"Medium","High"))</f>
        <v>High</v>
      </c>
      <c r="W1098">
        <v>8171.47</v>
      </c>
      <c r="X1098">
        <f>Table1[[#This Row],[Profit]]/Table1[[#This Row],[Sales]]</f>
        <v>0.38453976470588236</v>
      </c>
      <c r="Y1098" t="s">
        <v>58</v>
      </c>
      <c r="Z1098" t="s">
        <v>59</v>
      </c>
      <c r="AA1098">
        <v>1</v>
      </c>
      <c r="AB1098" t="s">
        <v>42</v>
      </c>
    </row>
    <row r="1099" spans="1:28" x14ac:dyDescent="0.35">
      <c r="A1099" t="s">
        <v>2614</v>
      </c>
      <c r="B1099" s="1">
        <v>45754</v>
      </c>
      <c r="C1099" s="1" t="str">
        <f>TEXT(Table1[[#This Row],[Order_Date]],"yyyy")</f>
        <v>2025</v>
      </c>
      <c r="D1099" s="3">
        <f>MONTH(Table1[[#This Row],[Order_Date]])</f>
        <v>4</v>
      </c>
      <c r="E1099" t="str">
        <f>TEXT(Table1[[#This Row],[Order_Date]],"mmm")</f>
        <v>Apr</v>
      </c>
      <c r="F1099" s="1">
        <v>45757</v>
      </c>
      <c r="G1099">
        <f>(Table1[[#This Row],[Ship_Date]]-Table1[[#This Row],[Order_Date]])</f>
        <v>3</v>
      </c>
      <c r="H1099" t="s">
        <v>2615</v>
      </c>
      <c r="I1099" t="s">
        <v>2616</v>
      </c>
      <c r="J1099" t="s">
        <v>52</v>
      </c>
      <c r="K1099">
        <v>64</v>
      </c>
      <c r="L1099" t="str">
        <f>IF(Table1[[#This Row],[Age]]&lt;=20,"Teen",IF(Table1[[#This Row],[Age]]&gt;=21 &amp; Table1[[#This Row],[Age]]&lt;=50,"Adult","Senior"))</f>
        <v>Senior</v>
      </c>
      <c r="M1099" t="s">
        <v>116</v>
      </c>
      <c r="N1099" t="s">
        <v>117</v>
      </c>
      <c r="O1099" t="s">
        <v>86</v>
      </c>
      <c r="P1099" t="s">
        <v>74</v>
      </c>
      <c r="Q1099" t="s">
        <v>196</v>
      </c>
      <c r="R1099">
        <v>8</v>
      </c>
      <c r="S1099">
        <v>25000</v>
      </c>
      <c r="T1099">
        <v>25</v>
      </c>
      <c r="U1099">
        <v>150000</v>
      </c>
      <c r="V1099" t="str">
        <f>IF(Table1[[#This Row],[Sales]]&lt;=10000,"Low",IF(Table1[[#This Row],[Sales]]&gt;=10000 &amp; Table1[[#This Row],[Sales]]&lt;=25000,"Medium","High"))</f>
        <v>High</v>
      </c>
      <c r="W1099">
        <v>51470.48</v>
      </c>
      <c r="X1099">
        <f>Table1[[#This Row],[Profit]]/Table1[[#This Row],[Sales]]</f>
        <v>0.34313653333333338</v>
      </c>
      <c r="Y1099" t="s">
        <v>58</v>
      </c>
      <c r="Z1099" t="s">
        <v>31</v>
      </c>
      <c r="AA1099">
        <v>2</v>
      </c>
      <c r="AB1099" t="s">
        <v>42</v>
      </c>
    </row>
    <row r="1100" spans="1:28" x14ac:dyDescent="0.35">
      <c r="A1100" t="s">
        <v>2623</v>
      </c>
      <c r="B1100" s="1">
        <v>46122</v>
      </c>
      <c r="C1100" s="1" t="str">
        <f>TEXT(Table1[[#This Row],[Order_Date]],"yyyy")</f>
        <v>2026</v>
      </c>
      <c r="D1100" s="3">
        <f>MONTH(Table1[[#This Row],[Order_Date]])</f>
        <v>4</v>
      </c>
      <c r="E1100" t="str">
        <f>TEXT(Table1[[#This Row],[Order_Date]],"mmm")</f>
        <v>Apr</v>
      </c>
      <c r="F1100" s="1">
        <v>46127</v>
      </c>
      <c r="G1100">
        <f>(Table1[[#This Row],[Ship_Date]]-Table1[[#This Row],[Order_Date]])</f>
        <v>5</v>
      </c>
      <c r="H1100" t="s">
        <v>2624</v>
      </c>
      <c r="I1100" t="s">
        <v>2625</v>
      </c>
      <c r="J1100" t="s">
        <v>24</v>
      </c>
      <c r="K1100">
        <v>27</v>
      </c>
      <c r="L1100" t="str">
        <f>IF(Table1[[#This Row],[Age]]&lt;=20,"Teen",IF(Table1[[#This Row],[Age]]&gt;=21 &amp; Table1[[#This Row],[Age]]&lt;=50,"Adult","Senior"))</f>
        <v>Senior</v>
      </c>
      <c r="M1100" t="s">
        <v>107</v>
      </c>
      <c r="N1100" t="s">
        <v>108</v>
      </c>
      <c r="O1100" t="s">
        <v>86</v>
      </c>
      <c r="P1100" t="s">
        <v>74</v>
      </c>
      <c r="Q1100" t="s">
        <v>75</v>
      </c>
      <c r="R1100">
        <v>6</v>
      </c>
      <c r="S1100">
        <v>2000</v>
      </c>
      <c r="T1100">
        <v>15</v>
      </c>
      <c r="U1100">
        <v>10200</v>
      </c>
      <c r="V1100" t="str">
        <f>IF(Table1[[#This Row],[Sales]]&lt;=10000,"Low",IF(Table1[[#This Row],[Sales]]&gt;=10000 &amp; Table1[[#This Row],[Sales]]&lt;=25000,"Medium","High"))</f>
        <v>High</v>
      </c>
      <c r="W1100">
        <v>2838.34</v>
      </c>
      <c r="X1100">
        <f>Table1[[#This Row],[Profit]]/Table1[[#This Row],[Sales]]</f>
        <v>0.27826862745098041</v>
      </c>
      <c r="Y1100" t="s">
        <v>30</v>
      </c>
      <c r="Z1100" t="s">
        <v>41</v>
      </c>
      <c r="AA1100">
        <v>3</v>
      </c>
      <c r="AB1100" t="s">
        <v>42</v>
      </c>
    </row>
    <row r="1101" spans="1:28" x14ac:dyDescent="0.35">
      <c r="A1101" t="s">
        <v>2665</v>
      </c>
      <c r="B1101" s="1">
        <v>46122</v>
      </c>
      <c r="C1101" s="1" t="str">
        <f>TEXT(Table1[[#This Row],[Order_Date]],"yyyy")</f>
        <v>2026</v>
      </c>
      <c r="D1101" s="3">
        <f>MONTH(Table1[[#This Row],[Order_Date]])</f>
        <v>4</v>
      </c>
      <c r="E1101" t="str">
        <f>TEXT(Table1[[#This Row],[Order_Date]],"mmm")</f>
        <v>Apr</v>
      </c>
      <c r="F1101" s="1">
        <v>46127</v>
      </c>
      <c r="G1101">
        <f>(Table1[[#This Row],[Ship_Date]]-Table1[[#This Row],[Order_Date]])</f>
        <v>5</v>
      </c>
      <c r="H1101" t="s">
        <v>2666</v>
      </c>
      <c r="I1101" t="s">
        <v>2667</v>
      </c>
      <c r="J1101" t="s">
        <v>52</v>
      </c>
      <c r="K1101">
        <v>21</v>
      </c>
      <c r="L1101" t="str">
        <f>IF(Table1[[#This Row],[Age]]&lt;=20,"Teen",IF(Table1[[#This Row],[Age]]&gt;=21 &amp; Table1[[#This Row],[Age]]&lt;=50,"Adult","Senior"))</f>
        <v>Senior</v>
      </c>
      <c r="M1101" t="s">
        <v>107</v>
      </c>
      <c r="N1101" t="s">
        <v>108</v>
      </c>
      <c r="O1101" t="s">
        <v>86</v>
      </c>
      <c r="P1101" t="s">
        <v>39</v>
      </c>
      <c r="Q1101" t="s">
        <v>118</v>
      </c>
      <c r="R1101">
        <v>1</v>
      </c>
      <c r="S1101">
        <v>4000</v>
      </c>
      <c r="T1101">
        <v>25</v>
      </c>
      <c r="U1101">
        <v>3000</v>
      </c>
      <c r="V1101" t="str">
        <f>IF(Table1[[#This Row],[Sales]]&lt;=10000,"Low",IF(Table1[[#This Row],[Sales]]&gt;=10000 &amp; Table1[[#This Row],[Sales]]&lt;=25000,"Medium","High"))</f>
        <v>Low</v>
      </c>
      <c r="W1101">
        <v>1134.68</v>
      </c>
      <c r="X1101">
        <f>Table1[[#This Row],[Profit]]/Table1[[#This Row],[Sales]]</f>
        <v>0.37822666666666671</v>
      </c>
      <c r="Y1101" t="s">
        <v>30</v>
      </c>
      <c r="Z1101" t="s">
        <v>31</v>
      </c>
      <c r="AA1101">
        <v>2</v>
      </c>
      <c r="AB1101" t="s">
        <v>42</v>
      </c>
    </row>
    <row r="1102" spans="1:28" x14ac:dyDescent="0.35">
      <c r="A1102" t="s">
        <v>2726</v>
      </c>
      <c r="B1102" s="1">
        <v>45777</v>
      </c>
      <c r="C1102" s="1" t="str">
        <f>TEXT(Table1[[#This Row],[Order_Date]],"yyyy")</f>
        <v>2025</v>
      </c>
      <c r="D1102" s="3">
        <f>MONTH(Table1[[#This Row],[Order_Date]])</f>
        <v>4</v>
      </c>
      <c r="E1102" t="str">
        <f>TEXT(Table1[[#This Row],[Order_Date]],"mmm")</f>
        <v>Apr</v>
      </c>
      <c r="F1102" s="1">
        <v>45778</v>
      </c>
      <c r="G1102">
        <f>(Table1[[#This Row],[Ship_Date]]-Table1[[#This Row],[Order_Date]])</f>
        <v>1</v>
      </c>
      <c r="H1102" t="s">
        <v>2727</v>
      </c>
      <c r="I1102" t="s">
        <v>2728</v>
      </c>
      <c r="J1102" t="s">
        <v>52</v>
      </c>
      <c r="K1102">
        <v>30</v>
      </c>
      <c r="L1102" t="str">
        <f>IF(Table1[[#This Row],[Age]]&lt;=20,"Teen",IF(Table1[[#This Row],[Age]]&gt;=21 &amp; Table1[[#This Row],[Age]]&lt;=50,"Adult","Senior"))</f>
        <v>Senior</v>
      </c>
      <c r="M1102" t="s">
        <v>101</v>
      </c>
      <c r="N1102" t="s">
        <v>102</v>
      </c>
      <c r="O1102" t="s">
        <v>27</v>
      </c>
      <c r="P1102" t="s">
        <v>56</v>
      </c>
      <c r="Q1102" t="s">
        <v>168</v>
      </c>
      <c r="R1102">
        <v>4</v>
      </c>
      <c r="S1102">
        <v>1200</v>
      </c>
      <c r="T1102">
        <v>5</v>
      </c>
      <c r="U1102">
        <v>4560</v>
      </c>
      <c r="V1102" t="str">
        <f>IF(Table1[[#This Row],[Sales]]&lt;=10000,"Low",IF(Table1[[#This Row],[Sales]]&gt;=10000 &amp; Table1[[#This Row],[Sales]]&lt;=25000,"Medium","High"))</f>
        <v>Low</v>
      </c>
      <c r="W1102">
        <v>1905.18</v>
      </c>
      <c r="X1102">
        <f>Table1[[#This Row],[Profit]]/Table1[[#This Row],[Sales]]</f>
        <v>0.41780263157894737</v>
      </c>
      <c r="Y1102" t="s">
        <v>58</v>
      </c>
      <c r="Z1102" t="s">
        <v>41</v>
      </c>
      <c r="AA1102">
        <v>1</v>
      </c>
      <c r="AB1102" t="s">
        <v>42</v>
      </c>
    </row>
    <row r="1103" spans="1:28" x14ac:dyDescent="0.35">
      <c r="A1103" t="s">
        <v>2764</v>
      </c>
      <c r="B1103" s="1">
        <v>45752</v>
      </c>
      <c r="C1103" s="1" t="str">
        <f>TEXT(Table1[[#This Row],[Order_Date]],"yyyy")</f>
        <v>2025</v>
      </c>
      <c r="D1103" s="3">
        <f>MONTH(Table1[[#This Row],[Order_Date]])</f>
        <v>4</v>
      </c>
      <c r="E1103" t="str">
        <f>TEXT(Table1[[#This Row],[Order_Date]],"mmm")</f>
        <v>Apr</v>
      </c>
      <c r="F1103" s="1">
        <v>45759</v>
      </c>
      <c r="G1103">
        <f>(Table1[[#This Row],[Ship_Date]]-Table1[[#This Row],[Order_Date]])</f>
        <v>7</v>
      </c>
      <c r="H1103" t="s">
        <v>2765</v>
      </c>
      <c r="I1103" t="s">
        <v>2766</v>
      </c>
      <c r="J1103" t="s">
        <v>24</v>
      </c>
      <c r="K1103">
        <v>32</v>
      </c>
      <c r="L1103" t="str">
        <f>IF(Table1[[#This Row],[Age]]&lt;=20,"Teen",IF(Table1[[#This Row],[Age]]&gt;=21 &amp; Table1[[#This Row],[Age]]&lt;=50,"Adult","Senior"))</f>
        <v>Senior</v>
      </c>
      <c r="M1103" t="s">
        <v>63</v>
      </c>
      <c r="N1103" t="s">
        <v>64</v>
      </c>
      <c r="O1103" t="s">
        <v>55</v>
      </c>
      <c r="P1103" t="s">
        <v>28</v>
      </c>
      <c r="Q1103" t="s">
        <v>29</v>
      </c>
      <c r="R1103">
        <v>1</v>
      </c>
      <c r="S1103">
        <v>15000</v>
      </c>
      <c r="T1103">
        <v>5</v>
      </c>
      <c r="U1103">
        <v>14250</v>
      </c>
      <c r="V1103" t="str">
        <f>IF(Table1[[#This Row],[Sales]]&lt;=10000,"Low",IF(Table1[[#This Row],[Sales]]&gt;=10000 &amp; Table1[[#This Row],[Sales]]&lt;=25000,"Medium","High"))</f>
        <v>High</v>
      </c>
      <c r="W1103">
        <v>5841.7</v>
      </c>
      <c r="X1103">
        <f>Table1[[#This Row],[Profit]]/Table1[[#This Row],[Sales]]</f>
        <v>0.40994385964912278</v>
      </c>
      <c r="Y1103" t="s">
        <v>58</v>
      </c>
      <c r="Z1103" t="s">
        <v>59</v>
      </c>
      <c r="AA1103">
        <v>1</v>
      </c>
      <c r="AB1103" t="s">
        <v>42</v>
      </c>
    </row>
    <row r="1104" spans="1:28" x14ac:dyDescent="0.35">
      <c r="A1104" t="s">
        <v>2767</v>
      </c>
      <c r="B1104" s="1">
        <v>46130</v>
      </c>
      <c r="C1104" s="1" t="str">
        <f>TEXT(Table1[[#This Row],[Order_Date]],"yyyy")</f>
        <v>2026</v>
      </c>
      <c r="D1104" s="3">
        <f>MONTH(Table1[[#This Row],[Order_Date]])</f>
        <v>4</v>
      </c>
      <c r="E1104" t="str">
        <f>TEXT(Table1[[#This Row],[Order_Date]],"mmm")</f>
        <v>Apr</v>
      </c>
      <c r="F1104" s="1">
        <v>46135</v>
      </c>
      <c r="G1104">
        <f>(Table1[[#This Row],[Ship_Date]]-Table1[[#This Row],[Order_Date]])</f>
        <v>5</v>
      </c>
      <c r="H1104" t="s">
        <v>2768</v>
      </c>
      <c r="I1104" t="s">
        <v>2769</v>
      </c>
      <c r="J1104" t="s">
        <v>24</v>
      </c>
      <c r="K1104">
        <v>53</v>
      </c>
      <c r="L1104" t="str">
        <f>IF(Table1[[#This Row],[Age]]&lt;=20,"Teen",IF(Table1[[#This Row],[Age]]&gt;=21 &amp; Table1[[#This Row],[Age]]&lt;=50,"Adult","Senior"))</f>
        <v>Senior</v>
      </c>
      <c r="M1104" t="s">
        <v>53</v>
      </c>
      <c r="N1104" t="s">
        <v>54</v>
      </c>
      <c r="O1104" t="s">
        <v>55</v>
      </c>
      <c r="P1104" t="s">
        <v>28</v>
      </c>
      <c r="Q1104" t="s">
        <v>192</v>
      </c>
      <c r="R1104">
        <v>5</v>
      </c>
      <c r="S1104">
        <v>7000</v>
      </c>
      <c r="T1104">
        <v>10</v>
      </c>
      <c r="U1104">
        <v>31500</v>
      </c>
      <c r="V1104" t="str">
        <f>IF(Table1[[#This Row],[Sales]]&lt;=10000,"Low",IF(Table1[[#This Row],[Sales]]&gt;=10000 &amp; Table1[[#This Row],[Sales]]&lt;=25000,"Medium","High"))</f>
        <v>High</v>
      </c>
      <c r="W1104">
        <v>13997.3</v>
      </c>
      <c r="X1104">
        <f>Table1[[#This Row],[Profit]]/Table1[[#This Row],[Sales]]</f>
        <v>0.44435873015873012</v>
      </c>
      <c r="Y1104" t="s">
        <v>93</v>
      </c>
      <c r="Z1104" t="s">
        <v>41</v>
      </c>
      <c r="AA1104">
        <v>3</v>
      </c>
      <c r="AB1104" t="s">
        <v>42</v>
      </c>
    </row>
    <row r="1105" spans="1:28" x14ac:dyDescent="0.35">
      <c r="A1105" t="s">
        <v>2852</v>
      </c>
      <c r="B1105" s="1">
        <v>45766</v>
      </c>
      <c r="C1105" s="1" t="str">
        <f>TEXT(Table1[[#This Row],[Order_Date]],"yyyy")</f>
        <v>2025</v>
      </c>
      <c r="D1105" s="3">
        <f>MONTH(Table1[[#This Row],[Order_Date]])</f>
        <v>4</v>
      </c>
      <c r="E1105" t="str">
        <f>TEXT(Table1[[#This Row],[Order_Date]],"mmm")</f>
        <v>Apr</v>
      </c>
      <c r="F1105" s="1">
        <v>45768</v>
      </c>
      <c r="G1105">
        <f>(Table1[[#This Row],[Ship_Date]]-Table1[[#This Row],[Order_Date]])</f>
        <v>2</v>
      </c>
      <c r="H1105" t="s">
        <v>2853</v>
      </c>
      <c r="I1105" t="s">
        <v>2854</v>
      </c>
      <c r="J1105" t="s">
        <v>24</v>
      </c>
      <c r="K1105">
        <v>20</v>
      </c>
      <c r="L1105" t="str">
        <f>IF(Table1[[#This Row],[Age]]&lt;=20,"Teen",IF(Table1[[#This Row],[Age]]&gt;=21 &amp; Table1[[#This Row],[Age]]&lt;=50,"Adult","Senior"))</f>
        <v>Teen</v>
      </c>
      <c r="M1105" t="s">
        <v>116</v>
      </c>
      <c r="N1105" t="s">
        <v>117</v>
      </c>
      <c r="O1105" t="s">
        <v>86</v>
      </c>
      <c r="P1105" t="s">
        <v>39</v>
      </c>
      <c r="Q1105" t="s">
        <v>40</v>
      </c>
      <c r="R1105">
        <v>7</v>
      </c>
      <c r="S1105">
        <v>2500</v>
      </c>
      <c r="T1105">
        <v>15</v>
      </c>
      <c r="U1105">
        <v>14875</v>
      </c>
      <c r="V1105" t="str">
        <f>IF(Table1[[#This Row],[Sales]]&lt;=10000,"Low",IF(Table1[[#This Row],[Sales]]&gt;=10000 &amp; Table1[[#This Row],[Sales]]&lt;=25000,"Medium","High"))</f>
        <v>High</v>
      </c>
      <c r="W1105">
        <v>6473.6</v>
      </c>
      <c r="X1105">
        <f>Table1[[#This Row],[Profit]]/Table1[[#This Row],[Sales]]</f>
        <v>0.43520000000000003</v>
      </c>
      <c r="Y1105" t="s">
        <v>93</v>
      </c>
      <c r="Z1105" t="s">
        <v>41</v>
      </c>
      <c r="AA1105">
        <v>3</v>
      </c>
      <c r="AB1105" t="s">
        <v>42</v>
      </c>
    </row>
    <row r="1106" spans="1:28" x14ac:dyDescent="0.35">
      <c r="A1106" t="s">
        <v>2867</v>
      </c>
      <c r="B1106" s="1">
        <v>45748</v>
      </c>
      <c r="C1106" s="1" t="str">
        <f>TEXT(Table1[[#This Row],[Order_Date]],"yyyy")</f>
        <v>2025</v>
      </c>
      <c r="D1106" s="3">
        <f>MONTH(Table1[[#This Row],[Order_Date]])</f>
        <v>4</v>
      </c>
      <c r="E1106" t="str">
        <f>TEXT(Table1[[#This Row],[Order_Date]],"mmm")</f>
        <v>Apr</v>
      </c>
      <c r="F1106" s="1">
        <v>45752</v>
      </c>
      <c r="G1106">
        <f>(Table1[[#This Row],[Ship_Date]]-Table1[[#This Row],[Order_Date]])</f>
        <v>4</v>
      </c>
      <c r="H1106" t="s">
        <v>2868</v>
      </c>
      <c r="I1106" t="s">
        <v>2869</v>
      </c>
      <c r="J1106" t="s">
        <v>52</v>
      </c>
      <c r="K1106">
        <v>52</v>
      </c>
      <c r="L1106" t="str">
        <f>IF(Table1[[#This Row],[Age]]&lt;=20,"Teen",IF(Table1[[#This Row],[Age]]&gt;=21 &amp; Table1[[#This Row],[Age]]&lt;=50,"Adult","Senior"))</f>
        <v>Senior</v>
      </c>
      <c r="M1106" t="s">
        <v>53</v>
      </c>
      <c r="N1106" t="s">
        <v>54</v>
      </c>
      <c r="O1106" t="s">
        <v>55</v>
      </c>
      <c r="P1106" t="s">
        <v>74</v>
      </c>
      <c r="Q1106" t="s">
        <v>109</v>
      </c>
      <c r="R1106">
        <v>4</v>
      </c>
      <c r="S1106">
        <v>40000</v>
      </c>
      <c r="T1106">
        <v>20</v>
      </c>
      <c r="U1106">
        <v>128000</v>
      </c>
      <c r="V1106" t="str">
        <f>IF(Table1[[#This Row],[Sales]]&lt;=10000,"Low",IF(Table1[[#This Row],[Sales]]&gt;=10000 &amp; Table1[[#This Row],[Sales]]&lt;=25000,"Medium","High"))</f>
        <v>High</v>
      </c>
      <c r="W1106">
        <v>13911.46</v>
      </c>
      <c r="X1106">
        <f>Table1[[#This Row],[Profit]]/Table1[[#This Row],[Sales]]</f>
        <v>0.10868328125</v>
      </c>
      <c r="Y1106" t="s">
        <v>30</v>
      </c>
      <c r="Z1106" t="s">
        <v>59</v>
      </c>
      <c r="AA1106">
        <v>4</v>
      </c>
      <c r="AB1106" t="s">
        <v>42</v>
      </c>
    </row>
    <row r="1107" spans="1:28" x14ac:dyDescent="0.35">
      <c r="A1107" t="s">
        <v>2915</v>
      </c>
      <c r="B1107" s="1">
        <v>46127</v>
      </c>
      <c r="C1107" s="1" t="str">
        <f>TEXT(Table1[[#This Row],[Order_Date]],"yyyy")</f>
        <v>2026</v>
      </c>
      <c r="D1107" s="3">
        <f>MONTH(Table1[[#This Row],[Order_Date]])</f>
        <v>4</v>
      </c>
      <c r="E1107" t="str">
        <f>TEXT(Table1[[#This Row],[Order_Date]],"mmm")</f>
        <v>Apr</v>
      </c>
      <c r="F1107" s="1">
        <v>46132</v>
      </c>
      <c r="G1107">
        <f>(Table1[[#This Row],[Ship_Date]]-Table1[[#This Row],[Order_Date]])</f>
        <v>5</v>
      </c>
      <c r="H1107" t="s">
        <v>2916</v>
      </c>
      <c r="I1107" t="s">
        <v>2917</v>
      </c>
      <c r="J1107" t="s">
        <v>24</v>
      </c>
      <c r="K1107">
        <v>59</v>
      </c>
      <c r="L1107" t="str">
        <f>IF(Table1[[#This Row],[Age]]&lt;=20,"Teen",IF(Table1[[#This Row],[Age]]&gt;=21 &amp; Table1[[#This Row],[Age]]&lt;=50,"Adult","Senior"))</f>
        <v>Senior</v>
      </c>
      <c r="M1107" t="s">
        <v>25</v>
      </c>
      <c r="N1107" t="s">
        <v>26</v>
      </c>
      <c r="O1107" t="s">
        <v>27</v>
      </c>
      <c r="P1107" t="s">
        <v>56</v>
      </c>
      <c r="Q1107" t="s">
        <v>212</v>
      </c>
      <c r="R1107">
        <v>1</v>
      </c>
      <c r="S1107">
        <v>300</v>
      </c>
      <c r="T1107">
        <v>25</v>
      </c>
      <c r="U1107">
        <v>225</v>
      </c>
      <c r="V1107" t="str">
        <f>IF(Table1[[#This Row],[Sales]]&lt;=10000,"Low",IF(Table1[[#This Row],[Sales]]&gt;=10000 &amp; Table1[[#This Row],[Sales]]&lt;=25000,"Medium","High"))</f>
        <v>Low</v>
      </c>
      <c r="W1107">
        <v>45.79</v>
      </c>
      <c r="X1107">
        <f>Table1[[#This Row],[Profit]]/Table1[[#This Row],[Sales]]</f>
        <v>0.20351111111111111</v>
      </c>
      <c r="Y1107" t="s">
        <v>58</v>
      </c>
      <c r="Z1107" t="s">
        <v>31</v>
      </c>
      <c r="AA1107">
        <v>3</v>
      </c>
      <c r="AB1107" t="s">
        <v>42</v>
      </c>
    </row>
    <row r="1108" spans="1:28" x14ac:dyDescent="0.35">
      <c r="A1108" t="s">
        <v>2933</v>
      </c>
      <c r="B1108" s="1">
        <v>46121</v>
      </c>
      <c r="C1108" s="1" t="str">
        <f>TEXT(Table1[[#This Row],[Order_Date]],"yyyy")</f>
        <v>2026</v>
      </c>
      <c r="D1108" s="3">
        <f>MONTH(Table1[[#This Row],[Order_Date]])</f>
        <v>4</v>
      </c>
      <c r="E1108" t="str">
        <f>TEXT(Table1[[#This Row],[Order_Date]],"mmm")</f>
        <v>Apr</v>
      </c>
      <c r="F1108" s="1">
        <v>46122</v>
      </c>
      <c r="G1108">
        <f>(Table1[[#This Row],[Ship_Date]]-Table1[[#This Row],[Order_Date]])</f>
        <v>1</v>
      </c>
      <c r="H1108" t="s">
        <v>2934</v>
      </c>
      <c r="I1108" t="s">
        <v>2935</v>
      </c>
      <c r="J1108" t="s">
        <v>24</v>
      </c>
      <c r="K1108">
        <v>64</v>
      </c>
      <c r="L1108" t="str">
        <f>IF(Table1[[#This Row],[Age]]&lt;=20,"Teen",IF(Table1[[#This Row],[Age]]&gt;=21 &amp; Table1[[#This Row],[Age]]&lt;=50,"Adult","Senior"))</f>
        <v>Senior</v>
      </c>
      <c r="M1108" t="s">
        <v>107</v>
      </c>
      <c r="N1108" t="s">
        <v>108</v>
      </c>
      <c r="O1108" t="s">
        <v>86</v>
      </c>
      <c r="P1108" t="s">
        <v>28</v>
      </c>
      <c r="Q1108" t="s">
        <v>65</v>
      </c>
      <c r="R1108">
        <v>1</v>
      </c>
      <c r="S1108">
        <v>30000</v>
      </c>
      <c r="T1108">
        <v>5</v>
      </c>
      <c r="U1108">
        <v>28500</v>
      </c>
      <c r="V1108" t="str">
        <f>IF(Table1[[#This Row],[Sales]]&lt;=10000,"Low",IF(Table1[[#This Row],[Sales]]&gt;=10000 &amp; Table1[[#This Row],[Sales]]&lt;=25000,"Medium","High"))</f>
        <v>High</v>
      </c>
      <c r="W1108">
        <v>4957.3500000000004</v>
      </c>
      <c r="X1108">
        <f>Table1[[#This Row],[Profit]]/Table1[[#This Row],[Sales]]</f>
        <v>0.1739421052631579</v>
      </c>
      <c r="Y1108" t="s">
        <v>30</v>
      </c>
      <c r="Z1108" t="s">
        <v>31</v>
      </c>
      <c r="AA1108">
        <v>2</v>
      </c>
      <c r="AB1108" t="s">
        <v>42</v>
      </c>
    </row>
    <row r="1109" spans="1:28" x14ac:dyDescent="0.35">
      <c r="A1109" t="s">
        <v>2962</v>
      </c>
      <c r="B1109" s="1">
        <v>45750</v>
      </c>
      <c r="C1109" s="1" t="str">
        <f>TEXT(Table1[[#This Row],[Order_Date]],"yyyy")</f>
        <v>2025</v>
      </c>
      <c r="D1109" s="3">
        <f>MONTH(Table1[[#This Row],[Order_Date]])</f>
        <v>4</v>
      </c>
      <c r="E1109" t="str">
        <f>TEXT(Table1[[#This Row],[Order_Date]],"mmm")</f>
        <v>Apr</v>
      </c>
      <c r="F1109" s="1">
        <v>45757</v>
      </c>
      <c r="G1109">
        <f>(Table1[[#This Row],[Ship_Date]]-Table1[[#This Row],[Order_Date]])</f>
        <v>7</v>
      </c>
      <c r="H1109" t="s">
        <v>2963</v>
      </c>
      <c r="I1109" t="s">
        <v>2964</v>
      </c>
      <c r="J1109" t="s">
        <v>52</v>
      </c>
      <c r="K1109">
        <v>43</v>
      </c>
      <c r="L1109" t="str">
        <f>IF(Table1[[#This Row],[Age]]&lt;=20,"Teen",IF(Table1[[#This Row],[Age]]&gt;=21 &amp; Table1[[#This Row],[Age]]&lt;=50,"Adult","Senior"))</f>
        <v>Senior</v>
      </c>
      <c r="M1109" t="s">
        <v>84</v>
      </c>
      <c r="N1109" t="s">
        <v>85</v>
      </c>
      <c r="O1109" t="s">
        <v>86</v>
      </c>
      <c r="P1109" t="s">
        <v>56</v>
      </c>
      <c r="Q1109" t="s">
        <v>168</v>
      </c>
      <c r="R1109">
        <v>3</v>
      </c>
      <c r="S1109">
        <v>1200</v>
      </c>
      <c r="T1109">
        <v>5</v>
      </c>
      <c r="U1109">
        <v>3420</v>
      </c>
      <c r="V1109" t="str">
        <f>IF(Table1[[#This Row],[Sales]]&lt;=10000,"Low",IF(Table1[[#This Row],[Sales]]&gt;=10000 &amp; Table1[[#This Row],[Sales]]&lt;=25000,"Medium","High"))</f>
        <v>Low</v>
      </c>
      <c r="W1109">
        <v>482.1</v>
      </c>
      <c r="X1109">
        <f>Table1[[#This Row],[Profit]]/Table1[[#This Row],[Sales]]</f>
        <v>0.14096491228070177</v>
      </c>
      <c r="Y1109" t="s">
        <v>93</v>
      </c>
      <c r="Z1109" t="s">
        <v>31</v>
      </c>
      <c r="AA1109">
        <v>3</v>
      </c>
      <c r="AB1109" t="s">
        <v>42</v>
      </c>
    </row>
    <row r="1110" spans="1:28" x14ac:dyDescent="0.35">
      <c r="A1110" t="s">
        <v>3006</v>
      </c>
      <c r="B1110" s="1">
        <v>46122</v>
      </c>
      <c r="C1110" s="1" t="str">
        <f>TEXT(Table1[[#This Row],[Order_Date]],"yyyy")</f>
        <v>2026</v>
      </c>
      <c r="D1110" s="3">
        <f>MONTH(Table1[[#This Row],[Order_Date]])</f>
        <v>4</v>
      </c>
      <c r="E1110" t="str">
        <f>TEXT(Table1[[#This Row],[Order_Date]],"mmm")</f>
        <v>Apr</v>
      </c>
      <c r="F1110" s="1">
        <v>46129</v>
      </c>
      <c r="G1110">
        <f>(Table1[[#This Row],[Ship_Date]]-Table1[[#This Row],[Order_Date]])</f>
        <v>7</v>
      </c>
      <c r="H1110" t="s">
        <v>3007</v>
      </c>
      <c r="I1110" t="s">
        <v>3008</v>
      </c>
      <c r="J1110" t="s">
        <v>52</v>
      </c>
      <c r="K1110">
        <v>54</v>
      </c>
      <c r="L1110" t="str">
        <f>IF(Table1[[#This Row],[Age]]&lt;=20,"Teen",IF(Table1[[#This Row],[Age]]&gt;=21 &amp; Table1[[#This Row],[Age]]&lt;=50,"Adult","Senior"))</f>
        <v>Senior</v>
      </c>
      <c r="M1110" t="s">
        <v>79</v>
      </c>
      <c r="N1110" t="s">
        <v>80</v>
      </c>
      <c r="O1110" t="s">
        <v>38</v>
      </c>
      <c r="P1110" t="s">
        <v>28</v>
      </c>
      <c r="Q1110" t="s">
        <v>311</v>
      </c>
      <c r="R1110">
        <v>5</v>
      </c>
      <c r="S1110">
        <v>5000</v>
      </c>
      <c r="T1110">
        <v>25</v>
      </c>
      <c r="U1110">
        <v>18750</v>
      </c>
      <c r="V1110" t="str">
        <f>IF(Table1[[#This Row],[Sales]]&lt;=10000,"Low",IF(Table1[[#This Row],[Sales]]&gt;=10000 &amp; Table1[[#This Row],[Sales]]&lt;=25000,"Medium","High"))</f>
        <v>High</v>
      </c>
      <c r="W1110">
        <v>3916.83</v>
      </c>
      <c r="X1110">
        <f>Table1[[#This Row],[Profit]]/Table1[[#This Row],[Sales]]</f>
        <v>0.20889759999999999</v>
      </c>
      <c r="Y1110" t="s">
        <v>58</v>
      </c>
      <c r="Z1110" t="s">
        <v>31</v>
      </c>
      <c r="AA1110">
        <v>2</v>
      </c>
      <c r="AB1110" t="s">
        <v>42</v>
      </c>
    </row>
    <row r="1111" spans="1:28" x14ac:dyDescent="0.35">
      <c r="A1111" t="s">
        <v>3020</v>
      </c>
      <c r="B1111" s="1">
        <v>46133</v>
      </c>
      <c r="C1111" s="1" t="str">
        <f>TEXT(Table1[[#This Row],[Order_Date]],"yyyy")</f>
        <v>2026</v>
      </c>
      <c r="D1111" s="3">
        <f>MONTH(Table1[[#This Row],[Order_Date]])</f>
        <v>4</v>
      </c>
      <c r="E1111" t="str">
        <f>TEXT(Table1[[#This Row],[Order_Date]],"mmm")</f>
        <v>Apr</v>
      </c>
      <c r="F1111" s="1">
        <v>46134</v>
      </c>
      <c r="G1111">
        <f>(Table1[[#This Row],[Ship_Date]]-Table1[[#This Row],[Order_Date]])</f>
        <v>1</v>
      </c>
      <c r="H1111" t="s">
        <v>3021</v>
      </c>
      <c r="I1111" t="s">
        <v>3022</v>
      </c>
      <c r="J1111" t="s">
        <v>52</v>
      </c>
      <c r="K1111">
        <v>37</v>
      </c>
      <c r="L1111" t="str">
        <f>IF(Table1[[#This Row],[Age]]&lt;=20,"Teen",IF(Table1[[#This Row],[Age]]&gt;=21 &amp; Table1[[#This Row],[Age]]&lt;=50,"Adult","Senior"))</f>
        <v>Senior</v>
      </c>
      <c r="M1111" t="s">
        <v>25</v>
      </c>
      <c r="N1111" t="s">
        <v>26</v>
      </c>
      <c r="O1111" t="s">
        <v>27</v>
      </c>
      <c r="P1111" t="s">
        <v>47</v>
      </c>
      <c r="Q1111" t="s">
        <v>185</v>
      </c>
      <c r="R1111">
        <v>8</v>
      </c>
      <c r="S1111">
        <v>4500</v>
      </c>
      <c r="T1111">
        <v>0</v>
      </c>
      <c r="U1111">
        <v>36000</v>
      </c>
      <c r="V1111" t="str">
        <f>IF(Table1[[#This Row],[Sales]]&lt;=10000,"Low",IF(Table1[[#This Row],[Sales]]&gt;=10000 &amp; Table1[[#This Row],[Sales]]&lt;=25000,"Medium","High"))</f>
        <v>High</v>
      </c>
      <c r="W1111">
        <v>14235.65</v>
      </c>
      <c r="X1111">
        <f>Table1[[#This Row],[Profit]]/Table1[[#This Row],[Sales]]</f>
        <v>0.3954347222222222</v>
      </c>
      <c r="Y1111" t="s">
        <v>30</v>
      </c>
      <c r="Z1111" t="s">
        <v>41</v>
      </c>
      <c r="AA1111">
        <v>5</v>
      </c>
      <c r="AB1111" t="s">
        <v>42</v>
      </c>
    </row>
    <row r="1112" spans="1:28" x14ac:dyDescent="0.35">
      <c r="A1112" t="s">
        <v>3031</v>
      </c>
      <c r="B1112" s="1">
        <v>46113</v>
      </c>
      <c r="C1112" s="1" t="str">
        <f>TEXT(Table1[[#This Row],[Order_Date]],"yyyy")</f>
        <v>2026</v>
      </c>
      <c r="D1112" s="3">
        <f>MONTH(Table1[[#This Row],[Order_Date]])</f>
        <v>4</v>
      </c>
      <c r="E1112" t="str">
        <f>TEXT(Table1[[#This Row],[Order_Date]],"mmm")</f>
        <v>Apr</v>
      </c>
      <c r="F1112" s="1">
        <v>46115</v>
      </c>
      <c r="G1112">
        <f>(Table1[[#This Row],[Ship_Date]]-Table1[[#This Row],[Order_Date]])</f>
        <v>2</v>
      </c>
      <c r="H1112" t="s">
        <v>3032</v>
      </c>
      <c r="I1112" t="s">
        <v>3033</v>
      </c>
      <c r="J1112" t="s">
        <v>52</v>
      </c>
      <c r="K1112">
        <v>36</v>
      </c>
      <c r="L1112" t="str">
        <f>IF(Table1[[#This Row],[Age]]&lt;=20,"Teen",IF(Table1[[#This Row],[Age]]&gt;=21 &amp; Table1[[#This Row],[Age]]&lt;=50,"Adult","Senior"))</f>
        <v>Senior</v>
      </c>
      <c r="M1112" t="s">
        <v>116</v>
      </c>
      <c r="N1112" t="s">
        <v>117</v>
      </c>
      <c r="O1112" t="s">
        <v>86</v>
      </c>
      <c r="P1112" t="s">
        <v>39</v>
      </c>
      <c r="Q1112" t="s">
        <v>151</v>
      </c>
      <c r="R1112">
        <v>8</v>
      </c>
      <c r="S1112">
        <v>900</v>
      </c>
      <c r="T1112">
        <v>25</v>
      </c>
      <c r="U1112">
        <v>5400</v>
      </c>
      <c r="V1112" t="str">
        <f>IF(Table1[[#This Row],[Sales]]&lt;=10000,"Low",IF(Table1[[#This Row],[Sales]]&gt;=10000 &amp; Table1[[#This Row],[Sales]]&lt;=25000,"Medium","High"))</f>
        <v>Low</v>
      </c>
      <c r="W1112">
        <v>2104.41</v>
      </c>
      <c r="X1112">
        <f>Table1[[#This Row],[Profit]]/Table1[[#This Row],[Sales]]</f>
        <v>0.38970555555555553</v>
      </c>
      <c r="Y1112" t="s">
        <v>58</v>
      </c>
      <c r="Z1112" t="s">
        <v>59</v>
      </c>
      <c r="AA1112">
        <v>1</v>
      </c>
      <c r="AB1112" t="s">
        <v>42</v>
      </c>
    </row>
    <row r="1113" spans="1:28" x14ac:dyDescent="0.35">
      <c r="A1113" t="s">
        <v>3174</v>
      </c>
      <c r="B1113" s="1">
        <v>46136</v>
      </c>
      <c r="C1113" s="1" t="str">
        <f>TEXT(Table1[[#This Row],[Order_Date]],"yyyy")</f>
        <v>2026</v>
      </c>
      <c r="D1113" s="3">
        <f>MONTH(Table1[[#This Row],[Order_Date]])</f>
        <v>4</v>
      </c>
      <c r="E1113" t="str">
        <f>TEXT(Table1[[#This Row],[Order_Date]],"mmm")</f>
        <v>Apr</v>
      </c>
      <c r="F1113" s="1">
        <v>46140</v>
      </c>
      <c r="G1113">
        <f>(Table1[[#This Row],[Ship_Date]]-Table1[[#This Row],[Order_Date]])</f>
        <v>4</v>
      </c>
      <c r="H1113" t="s">
        <v>3175</v>
      </c>
      <c r="I1113" t="s">
        <v>3176</v>
      </c>
      <c r="J1113" t="s">
        <v>24</v>
      </c>
      <c r="K1113">
        <v>37</v>
      </c>
      <c r="L1113" t="str">
        <f>IF(Table1[[#This Row],[Age]]&lt;=20,"Teen",IF(Table1[[#This Row],[Age]]&gt;=21 &amp; Table1[[#This Row],[Age]]&lt;=50,"Adult","Senior"))</f>
        <v>Senior</v>
      </c>
      <c r="M1113" t="s">
        <v>79</v>
      </c>
      <c r="N1113" t="s">
        <v>80</v>
      </c>
      <c r="O1113" t="s">
        <v>38</v>
      </c>
      <c r="P1113" t="s">
        <v>56</v>
      </c>
      <c r="Q1113" t="s">
        <v>125</v>
      </c>
      <c r="R1113">
        <v>3</v>
      </c>
      <c r="S1113">
        <v>450</v>
      </c>
      <c r="T1113">
        <v>10</v>
      </c>
      <c r="U1113">
        <v>1215</v>
      </c>
      <c r="V1113" t="str">
        <f>IF(Table1[[#This Row],[Sales]]&lt;=10000,"Low",IF(Table1[[#This Row],[Sales]]&gt;=10000 &amp; Table1[[#This Row],[Sales]]&lt;=25000,"Medium","High"))</f>
        <v>Low</v>
      </c>
      <c r="W1113">
        <v>267.63</v>
      </c>
      <c r="X1113">
        <f>Table1[[#This Row],[Profit]]/Table1[[#This Row],[Sales]]</f>
        <v>0.22027160493827161</v>
      </c>
      <c r="Y1113" t="s">
        <v>58</v>
      </c>
      <c r="Z1113" t="s">
        <v>41</v>
      </c>
      <c r="AA1113">
        <v>3</v>
      </c>
      <c r="AB1113" t="s">
        <v>42</v>
      </c>
    </row>
    <row r="1114" spans="1:28" x14ac:dyDescent="0.35">
      <c r="A1114" t="s">
        <v>3180</v>
      </c>
      <c r="B1114" s="1">
        <v>46137</v>
      </c>
      <c r="C1114" s="1" t="str">
        <f>TEXT(Table1[[#This Row],[Order_Date]],"yyyy")</f>
        <v>2026</v>
      </c>
      <c r="D1114" s="3">
        <f>MONTH(Table1[[#This Row],[Order_Date]])</f>
        <v>4</v>
      </c>
      <c r="E1114" t="str">
        <f>TEXT(Table1[[#This Row],[Order_Date]],"mmm")</f>
        <v>Apr</v>
      </c>
      <c r="F1114" s="1">
        <v>46138</v>
      </c>
      <c r="G1114">
        <f>(Table1[[#This Row],[Ship_Date]]-Table1[[#This Row],[Order_Date]])</f>
        <v>1</v>
      </c>
      <c r="H1114" t="s">
        <v>3181</v>
      </c>
      <c r="I1114" t="s">
        <v>3182</v>
      </c>
      <c r="J1114" t="s">
        <v>52</v>
      </c>
      <c r="K1114">
        <v>57</v>
      </c>
      <c r="L1114" t="str">
        <f>IF(Table1[[#This Row],[Age]]&lt;=20,"Teen",IF(Table1[[#This Row],[Age]]&gt;=21 &amp; Table1[[#This Row],[Age]]&lt;=50,"Adult","Senior"))</f>
        <v>Senior</v>
      </c>
      <c r="M1114" t="s">
        <v>107</v>
      </c>
      <c r="N1114" t="s">
        <v>108</v>
      </c>
      <c r="O1114" t="s">
        <v>86</v>
      </c>
      <c r="P1114" t="s">
        <v>28</v>
      </c>
      <c r="Q1114" t="s">
        <v>29</v>
      </c>
      <c r="R1114">
        <v>5</v>
      </c>
      <c r="S1114">
        <v>15000</v>
      </c>
      <c r="T1114">
        <v>5</v>
      </c>
      <c r="U1114">
        <v>71250</v>
      </c>
      <c r="V1114" t="str">
        <f>IF(Table1[[#This Row],[Sales]]&lt;=10000,"Low",IF(Table1[[#This Row],[Sales]]&gt;=10000 &amp; Table1[[#This Row],[Sales]]&lt;=25000,"Medium","High"))</f>
        <v>High</v>
      </c>
      <c r="W1114">
        <v>13857.37</v>
      </c>
      <c r="X1114">
        <f>Table1[[#This Row],[Profit]]/Table1[[#This Row],[Sales]]</f>
        <v>0.19448940350877195</v>
      </c>
      <c r="Y1114" t="s">
        <v>30</v>
      </c>
      <c r="Z1114" t="s">
        <v>41</v>
      </c>
      <c r="AA1114">
        <v>3</v>
      </c>
      <c r="AB1114" t="s">
        <v>42</v>
      </c>
    </row>
    <row r="1115" spans="1:28" x14ac:dyDescent="0.35">
      <c r="A1115" t="s">
        <v>3212</v>
      </c>
      <c r="B1115" s="1">
        <v>46120</v>
      </c>
      <c r="C1115" s="1" t="str">
        <f>TEXT(Table1[[#This Row],[Order_Date]],"yyyy")</f>
        <v>2026</v>
      </c>
      <c r="D1115" s="3">
        <f>MONTH(Table1[[#This Row],[Order_Date]])</f>
        <v>4</v>
      </c>
      <c r="E1115" t="str">
        <f>TEXT(Table1[[#This Row],[Order_Date]],"mmm")</f>
        <v>Apr</v>
      </c>
      <c r="F1115" s="1">
        <v>46124</v>
      </c>
      <c r="G1115">
        <f>(Table1[[#This Row],[Ship_Date]]-Table1[[#This Row],[Order_Date]])</f>
        <v>4</v>
      </c>
      <c r="H1115" t="s">
        <v>2245</v>
      </c>
      <c r="I1115" t="s">
        <v>3213</v>
      </c>
      <c r="J1115" t="s">
        <v>24</v>
      </c>
      <c r="K1115">
        <v>31</v>
      </c>
      <c r="L1115" t="str">
        <f>IF(Table1[[#This Row],[Age]]&lt;=20,"Teen",IF(Table1[[#This Row],[Age]]&gt;=21 &amp; Table1[[#This Row],[Age]]&lt;=50,"Adult","Senior"))</f>
        <v>Senior</v>
      </c>
      <c r="M1115" t="s">
        <v>79</v>
      </c>
      <c r="N1115" t="s">
        <v>80</v>
      </c>
      <c r="O1115" t="s">
        <v>38</v>
      </c>
      <c r="P1115" t="s">
        <v>28</v>
      </c>
      <c r="Q1115" t="s">
        <v>65</v>
      </c>
      <c r="R1115">
        <v>6</v>
      </c>
      <c r="S1115">
        <v>30000</v>
      </c>
      <c r="T1115">
        <v>0</v>
      </c>
      <c r="U1115">
        <v>180000</v>
      </c>
      <c r="V1115" t="str">
        <f>IF(Table1[[#This Row],[Sales]]&lt;=10000,"Low",IF(Table1[[#This Row],[Sales]]&gt;=10000 &amp; Table1[[#This Row],[Sales]]&lt;=25000,"Medium","High"))</f>
        <v>High</v>
      </c>
      <c r="W1115">
        <v>40884.33</v>
      </c>
      <c r="X1115">
        <f>Table1[[#This Row],[Profit]]/Table1[[#This Row],[Sales]]</f>
        <v>0.22713516666666667</v>
      </c>
      <c r="Y1115" t="s">
        <v>93</v>
      </c>
      <c r="Z1115" t="s">
        <v>41</v>
      </c>
      <c r="AA1115">
        <v>5</v>
      </c>
      <c r="AB1115" t="s">
        <v>42</v>
      </c>
    </row>
    <row r="1116" spans="1:28" x14ac:dyDescent="0.35">
      <c r="A1116" t="s">
        <v>3246</v>
      </c>
      <c r="B1116" s="1">
        <v>45764</v>
      </c>
      <c r="C1116" s="1" t="str">
        <f>TEXT(Table1[[#This Row],[Order_Date]],"yyyy")</f>
        <v>2025</v>
      </c>
      <c r="D1116" s="3">
        <f>MONTH(Table1[[#This Row],[Order_Date]])</f>
        <v>4</v>
      </c>
      <c r="E1116" t="str">
        <f>TEXT(Table1[[#This Row],[Order_Date]],"mmm")</f>
        <v>Apr</v>
      </c>
      <c r="F1116" s="1">
        <v>45770</v>
      </c>
      <c r="G1116">
        <f>(Table1[[#This Row],[Ship_Date]]-Table1[[#This Row],[Order_Date]])</f>
        <v>6</v>
      </c>
      <c r="H1116" t="s">
        <v>3247</v>
      </c>
      <c r="I1116" t="s">
        <v>3248</v>
      </c>
      <c r="J1116" t="s">
        <v>24</v>
      </c>
      <c r="K1116">
        <v>43</v>
      </c>
      <c r="L1116" t="str">
        <f>IF(Table1[[#This Row],[Age]]&lt;=20,"Teen",IF(Table1[[#This Row],[Age]]&gt;=21 &amp; Table1[[#This Row],[Age]]&lt;=50,"Adult","Senior"))</f>
        <v>Senior</v>
      </c>
      <c r="M1116" t="s">
        <v>91</v>
      </c>
      <c r="N1116" t="s">
        <v>92</v>
      </c>
      <c r="O1116" t="s">
        <v>55</v>
      </c>
      <c r="P1116" t="s">
        <v>74</v>
      </c>
      <c r="Q1116" t="s">
        <v>196</v>
      </c>
      <c r="R1116">
        <v>2</v>
      </c>
      <c r="S1116">
        <v>25000</v>
      </c>
      <c r="T1116">
        <v>0</v>
      </c>
      <c r="U1116">
        <v>50000</v>
      </c>
      <c r="V1116" t="str">
        <f>IF(Table1[[#This Row],[Sales]]&lt;=10000,"Low",IF(Table1[[#This Row],[Sales]]&gt;=10000 &amp; Table1[[#This Row],[Sales]]&lt;=25000,"Medium","High"))</f>
        <v>High</v>
      </c>
      <c r="W1116">
        <v>10045.85</v>
      </c>
      <c r="X1116">
        <f>Table1[[#This Row],[Profit]]/Table1[[#This Row],[Sales]]</f>
        <v>0.20091700000000001</v>
      </c>
      <c r="Y1116" t="s">
        <v>93</v>
      </c>
      <c r="Z1116" t="s">
        <v>41</v>
      </c>
      <c r="AA1116">
        <v>4</v>
      </c>
      <c r="AB1116" t="s">
        <v>42</v>
      </c>
    </row>
    <row r="1117" spans="1:28" x14ac:dyDescent="0.35">
      <c r="A1117" t="s">
        <v>3278</v>
      </c>
      <c r="B1117" s="1">
        <v>46131</v>
      </c>
      <c r="C1117" s="1" t="str">
        <f>TEXT(Table1[[#This Row],[Order_Date]],"yyyy")</f>
        <v>2026</v>
      </c>
      <c r="D1117" s="3">
        <f>MONTH(Table1[[#This Row],[Order_Date]])</f>
        <v>4</v>
      </c>
      <c r="E1117" t="str">
        <f>TEXT(Table1[[#This Row],[Order_Date]],"mmm")</f>
        <v>Apr</v>
      </c>
      <c r="F1117" s="1">
        <v>46138</v>
      </c>
      <c r="G1117">
        <f>(Table1[[#This Row],[Ship_Date]]-Table1[[#This Row],[Order_Date]])</f>
        <v>7</v>
      </c>
      <c r="H1117" t="s">
        <v>3279</v>
      </c>
      <c r="I1117" t="s">
        <v>3280</v>
      </c>
      <c r="J1117" t="s">
        <v>24</v>
      </c>
      <c r="K1117">
        <v>59</v>
      </c>
      <c r="L1117" t="str">
        <f>IF(Table1[[#This Row],[Age]]&lt;=20,"Teen",IF(Table1[[#This Row],[Age]]&gt;=21 &amp; Table1[[#This Row],[Age]]&lt;=50,"Adult","Senior"))</f>
        <v>Senior</v>
      </c>
      <c r="M1117" t="s">
        <v>79</v>
      </c>
      <c r="N1117" t="s">
        <v>80</v>
      </c>
      <c r="O1117" t="s">
        <v>38</v>
      </c>
      <c r="P1117" t="s">
        <v>74</v>
      </c>
      <c r="Q1117" t="s">
        <v>75</v>
      </c>
      <c r="R1117">
        <v>2</v>
      </c>
      <c r="S1117">
        <v>2000</v>
      </c>
      <c r="T1117">
        <v>0</v>
      </c>
      <c r="U1117">
        <v>4000</v>
      </c>
      <c r="V1117" t="str">
        <f>IF(Table1[[#This Row],[Sales]]&lt;=10000,"Low",IF(Table1[[#This Row],[Sales]]&gt;=10000 &amp; Table1[[#This Row],[Sales]]&lt;=25000,"Medium","High"))</f>
        <v>Low</v>
      </c>
      <c r="W1117">
        <v>475.39</v>
      </c>
      <c r="X1117">
        <f>Table1[[#This Row],[Profit]]/Table1[[#This Row],[Sales]]</f>
        <v>0.11884749999999999</v>
      </c>
      <c r="Y1117" t="s">
        <v>58</v>
      </c>
      <c r="Z1117" t="s">
        <v>59</v>
      </c>
      <c r="AA1117">
        <v>5</v>
      </c>
      <c r="AB1117" t="s">
        <v>42</v>
      </c>
    </row>
    <row r="1118" spans="1:28" x14ac:dyDescent="0.35">
      <c r="A1118" t="s">
        <v>3311</v>
      </c>
      <c r="B1118" s="1">
        <v>46137</v>
      </c>
      <c r="C1118" s="1" t="str">
        <f>TEXT(Table1[[#This Row],[Order_Date]],"yyyy")</f>
        <v>2026</v>
      </c>
      <c r="D1118" s="3">
        <f>MONTH(Table1[[#This Row],[Order_Date]])</f>
        <v>4</v>
      </c>
      <c r="E1118" t="str">
        <f>TEXT(Table1[[#This Row],[Order_Date]],"mmm")</f>
        <v>Apr</v>
      </c>
      <c r="F1118" s="1">
        <v>46144</v>
      </c>
      <c r="G1118">
        <f>(Table1[[#This Row],[Ship_Date]]-Table1[[#This Row],[Order_Date]])</f>
        <v>7</v>
      </c>
      <c r="H1118" t="s">
        <v>3312</v>
      </c>
      <c r="I1118" t="s">
        <v>3313</v>
      </c>
      <c r="J1118" t="s">
        <v>24</v>
      </c>
      <c r="K1118">
        <v>30</v>
      </c>
      <c r="L1118" t="str">
        <f>IF(Table1[[#This Row],[Age]]&lt;=20,"Teen",IF(Table1[[#This Row],[Age]]&gt;=21 &amp; Table1[[#This Row],[Age]]&lt;=50,"Adult","Senior"))</f>
        <v>Senior</v>
      </c>
      <c r="M1118" t="s">
        <v>107</v>
      </c>
      <c r="N1118" t="s">
        <v>108</v>
      </c>
      <c r="O1118" t="s">
        <v>86</v>
      </c>
      <c r="P1118" t="s">
        <v>47</v>
      </c>
      <c r="Q1118" t="s">
        <v>175</v>
      </c>
      <c r="R1118">
        <v>3</v>
      </c>
      <c r="S1118">
        <v>1200</v>
      </c>
      <c r="T1118">
        <v>25</v>
      </c>
      <c r="U1118">
        <v>2700</v>
      </c>
      <c r="V1118" t="str">
        <f>IF(Table1[[#This Row],[Sales]]&lt;=10000,"Low",IF(Table1[[#This Row],[Sales]]&gt;=10000 &amp; Table1[[#This Row],[Sales]]&lt;=25000,"Medium","High"))</f>
        <v>Low</v>
      </c>
      <c r="W1118">
        <v>918.6</v>
      </c>
      <c r="X1118">
        <f>Table1[[#This Row],[Profit]]/Table1[[#This Row],[Sales]]</f>
        <v>0.3402222222222222</v>
      </c>
      <c r="Y1118" t="s">
        <v>93</v>
      </c>
      <c r="Z1118" t="s">
        <v>59</v>
      </c>
      <c r="AA1118">
        <v>1</v>
      </c>
      <c r="AB1118" t="s">
        <v>42</v>
      </c>
    </row>
    <row r="1119" spans="1:28" x14ac:dyDescent="0.35">
      <c r="A1119" t="s">
        <v>3323</v>
      </c>
      <c r="B1119" s="1">
        <v>45752</v>
      </c>
      <c r="C1119" s="1" t="str">
        <f>TEXT(Table1[[#This Row],[Order_Date]],"yyyy")</f>
        <v>2025</v>
      </c>
      <c r="D1119" s="3">
        <f>MONTH(Table1[[#This Row],[Order_Date]])</f>
        <v>4</v>
      </c>
      <c r="E1119" t="str">
        <f>TEXT(Table1[[#This Row],[Order_Date]],"mmm")</f>
        <v>Apr</v>
      </c>
      <c r="F1119" s="1">
        <v>45754</v>
      </c>
      <c r="G1119">
        <f>(Table1[[#This Row],[Ship_Date]]-Table1[[#This Row],[Order_Date]])</f>
        <v>2</v>
      </c>
      <c r="H1119" t="s">
        <v>3324</v>
      </c>
      <c r="I1119" t="s">
        <v>3325</v>
      </c>
      <c r="J1119" t="s">
        <v>52</v>
      </c>
      <c r="K1119">
        <v>61</v>
      </c>
      <c r="L1119" t="str">
        <f>IF(Table1[[#This Row],[Age]]&lt;=20,"Teen",IF(Table1[[#This Row],[Age]]&gt;=21 &amp; Table1[[#This Row],[Age]]&lt;=50,"Adult","Senior"))</f>
        <v>Senior</v>
      </c>
      <c r="M1119" t="s">
        <v>91</v>
      </c>
      <c r="N1119" t="s">
        <v>92</v>
      </c>
      <c r="O1119" t="s">
        <v>55</v>
      </c>
      <c r="P1119" t="s">
        <v>47</v>
      </c>
      <c r="Q1119" t="s">
        <v>164</v>
      </c>
      <c r="R1119">
        <v>5</v>
      </c>
      <c r="S1119">
        <v>1800</v>
      </c>
      <c r="T1119">
        <v>15</v>
      </c>
      <c r="U1119">
        <v>7650</v>
      </c>
      <c r="V1119" t="str">
        <f>IF(Table1[[#This Row],[Sales]]&lt;=10000,"Low",IF(Table1[[#This Row],[Sales]]&gt;=10000 &amp; Table1[[#This Row],[Sales]]&lt;=25000,"Medium","High"))</f>
        <v>Low</v>
      </c>
      <c r="W1119">
        <v>1594.27</v>
      </c>
      <c r="X1119">
        <f>Table1[[#This Row],[Profit]]/Table1[[#This Row],[Sales]]</f>
        <v>0.20840130718954247</v>
      </c>
      <c r="Y1119" t="s">
        <v>30</v>
      </c>
      <c r="Z1119" t="s">
        <v>59</v>
      </c>
      <c r="AA1119">
        <v>4</v>
      </c>
      <c r="AB1119" t="s">
        <v>42</v>
      </c>
    </row>
    <row r="1120" spans="1:28" x14ac:dyDescent="0.35">
      <c r="A1120" t="s">
        <v>3357</v>
      </c>
      <c r="B1120" s="1">
        <v>45756</v>
      </c>
      <c r="C1120" s="1" t="str">
        <f>TEXT(Table1[[#This Row],[Order_Date]],"yyyy")</f>
        <v>2025</v>
      </c>
      <c r="D1120" s="3">
        <f>MONTH(Table1[[#This Row],[Order_Date]])</f>
        <v>4</v>
      </c>
      <c r="E1120" t="str">
        <f>TEXT(Table1[[#This Row],[Order_Date]],"mmm")</f>
        <v>Apr</v>
      </c>
      <c r="F1120" s="1">
        <v>45762</v>
      </c>
      <c r="G1120">
        <f>(Table1[[#This Row],[Ship_Date]]-Table1[[#This Row],[Order_Date]])</f>
        <v>6</v>
      </c>
      <c r="H1120" t="s">
        <v>3358</v>
      </c>
      <c r="I1120" t="s">
        <v>3359</v>
      </c>
      <c r="J1120" t="s">
        <v>52</v>
      </c>
      <c r="K1120">
        <v>34</v>
      </c>
      <c r="L1120" t="str">
        <f>IF(Table1[[#This Row],[Age]]&lt;=20,"Teen",IF(Table1[[#This Row],[Age]]&gt;=21 &amp; Table1[[#This Row],[Age]]&lt;=50,"Adult","Senior"))</f>
        <v>Senior</v>
      </c>
      <c r="M1120" t="s">
        <v>84</v>
      </c>
      <c r="N1120" t="s">
        <v>85</v>
      </c>
      <c r="O1120" t="s">
        <v>86</v>
      </c>
      <c r="P1120" t="s">
        <v>47</v>
      </c>
      <c r="Q1120" t="s">
        <v>69</v>
      </c>
      <c r="R1120">
        <v>7</v>
      </c>
      <c r="S1120">
        <v>800</v>
      </c>
      <c r="T1120">
        <v>10</v>
      </c>
      <c r="U1120">
        <v>5040</v>
      </c>
      <c r="V1120" t="str">
        <f>IF(Table1[[#This Row],[Sales]]&lt;=10000,"Low",IF(Table1[[#This Row],[Sales]]&gt;=10000 &amp; Table1[[#This Row],[Sales]]&lt;=25000,"Medium","High"))</f>
        <v>Low</v>
      </c>
      <c r="W1120">
        <v>2014.01</v>
      </c>
      <c r="X1120">
        <f>Table1[[#This Row],[Profit]]/Table1[[#This Row],[Sales]]</f>
        <v>0.39960515873015873</v>
      </c>
      <c r="Y1120" t="s">
        <v>58</v>
      </c>
      <c r="Z1120" t="s">
        <v>31</v>
      </c>
      <c r="AA1120">
        <v>4</v>
      </c>
      <c r="AB1120" t="s">
        <v>42</v>
      </c>
    </row>
    <row r="1121" spans="1:28" x14ac:dyDescent="0.35">
      <c r="A1121" t="s">
        <v>3375</v>
      </c>
      <c r="B1121" s="1">
        <v>46126</v>
      </c>
      <c r="C1121" s="1" t="str">
        <f>TEXT(Table1[[#This Row],[Order_Date]],"yyyy")</f>
        <v>2026</v>
      </c>
      <c r="D1121" s="3">
        <f>MONTH(Table1[[#This Row],[Order_Date]])</f>
        <v>4</v>
      </c>
      <c r="E1121" t="str">
        <f>TEXT(Table1[[#This Row],[Order_Date]],"mmm")</f>
        <v>Apr</v>
      </c>
      <c r="F1121" s="1">
        <v>46128</v>
      </c>
      <c r="G1121">
        <f>(Table1[[#This Row],[Ship_Date]]-Table1[[#This Row],[Order_Date]])</f>
        <v>2</v>
      </c>
      <c r="H1121" t="s">
        <v>752</v>
      </c>
      <c r="I1121" t="s">
        <v>3376</v>
      </c>
      <c r="J1121" t="s">
        <v>52</v>
      </c>
      <c r="K1121">
        <v>38</v>
      </c>
      <c r="L1121" t="str">
        <f>IF(Table1[[#This Row],[Age]]&lt;=20,"Teen",IF(Table1[[#This Row],[Age]]&gt;=21 &amp; Table1[[#This Row],[Age]]&lt;=50,"Adult","Senior"))</f>
        <v>Senior</v>
      </c>
      <c r="M1121" t="s">
        <v>91</v>
      </c>
      <c r="N1121" t="s">
        <v>92</v>
      </c>
      <c r="O1121" t="s">
        <v>55</v>
      </c>
      <c r="P1121" t="s">
        <v>39</v>
      </c>
      <c r="Q1121" t="s">
        <v>118</v>
      </c>
      <c r="R1121">
        <v>1</v>
      </c>
      <c r="S1121">
        <v>4000</v>
      </c>
      <c r="T1121">
        <v>25</v>
      </c>
      <c r="U1121">
        <v>3000</v>
      </c>
      <c r="V1121" t="str">
        <f>IF(Table1[[#This Row],[Sales]]&lt;=10000,"Low",IF(Table1[[#This Row],[Sales]]&gt;=10000 &amp; Table1[[#This Row],[Sales]]&lt;=25000,"Medium","High"))</f>
        <v>Low</v>
      </c>
      <c r="W1121">
        <v>1248.08</v>
      </c>
      <c r="X1121">
        <f>Table1[[#This Row],[Profit]]/Table1[[#This Row],[Sales]]</f>
        <v>0.41602666666666666</v>
      </c>
      <c r="Y1121" t="s">
        <v>93</v>
      </c>
      <c r="Z1121" t="s">
        <v>31</v>
      </c>
      <c r="AA1121">
        <v>1</v>
      </c>
      <c r="AB1121" t="s">
        <v>32</v>
      </c>
    </row>
    <row r="1122" spans="1:28" x14ac:dyDescent="0.35">
      <c r="A1122" t="s">
        <v>3403</v>
      </c>
      <c r="B1122" s="1">
        <v>46126</v>
      </c>
      <c r="C1122" s="1" t="str">
        <f>TEXT(Table1[[#This Row],[Order_Date]],"yyyy")</f>
        <v>2026</v>
      </c>
      <c r="D1122" s="3">
        <f>MONTH(Table1[[#This Row],[Order_Date]])</f>
        <v>4</v>
      </c>
      <c r="E1122" t="str">
        <f>TEXT(Table1[[#This Row],[Order_Date]],"mmm")</f>
        <v>Apr</v>
      </c>
      <c r="F1122" s="1">
        <v>46133</v>
      </c>
      <c r="G1122">
        <f>(Table1[[#This Row],[Ship_Date]]-Table1[[#This Row],[Order_Date]])</f>
        <v>7</v>
      </c>
      <c r="H1122" t="s">
        <v>3404</v>
      </c>
      <c r="I1122" t="s">
        <v>3405</v>
      </c>
      <c r="J1122" t="s">
        <v>52</v>
      </c>
      <c r="K1122">
        <v>44</v>
      </c>
      <c r="L1122" t="str">
        <f>IF(Table1[[#This Row],[Age]]&lt;=20,"Teen",IF(Table1[[#This Row],[Age]]&gt;=21 &amp; Table1[[#This Row],[Age]]&lt;=50,"Adult","Senior"))</f>
        <v>Senior</v>
      </c>
      <c r="M1122" t="s">
        <v>53</v>
      </c>
      <c r="N1122" t="s">
        <v>54</v>
      </c>
      <c r="O1122" t="s">
        <v>55</v>
      </c>
      <c r="P1122" t="s">
        <v>47</v>
      </c>
      <c r="Q1122" t="s">
        <v>164</v>
      </c>
      <c r="R1122">
        <v>6</v>
      </c>
      <c r="S1122">
        <v>1800</v>
      </c>
      <c r="T1122">
        <v>25</v>
      </c>
      <c r="U1122">
        <v>8100</v>
      </c>
      <c r="V1122" t="str">
        <f>IF(Table1[[#This Row],[Sales]]&lt;=10000,"Low",IF(Table1[[#This Row],[Sales]]&gt;=10000 &amp; Table1[[#This Row],[Sales]]&lt;=25000,"Medium","High"))</f>
        <v>Low</v>
      </c>
      <c r="W1122">
        <v>2903.4</v>
      </c>
      <c r="X1122">
        <f>Table1[[#This Row],[Profit]]/Table1[[#This Row],[Sales]]</f>
        <v>0.35844444444444445</v>
      </c>
      <c r="Y1122" t="s">
        <v>30</v>
      </c>
      <c r="Z1122" t="s">
        <v>31</v>
      </c>
      <c r="AA1122">
        <v>2</v>
      </c>
      <c r="AB1122" t="s">
        <v>42</v>
      </c>
    </row>
    <row r="1123" spans="1:28" x14ac:dyDescent="0.35">
      <c r="A1123" t="s">
        <v>3473</v>
      </c>
      <c r="B1123" s="1">
        <v>45758</v>
      </c>
      <c r="C1123" s="1" t="str">
        <f>TEXT(Table1[[#This Row],[Order_Date]],"yyyy")</f>
        <v>2025</v>
      </c>
      <c r="D1123" s="3">
        <f>MONTH(Table1[[#This Row],[Order_Date]])</f>
        <v>4</v>
      </c>
      <c r="E1123" t="str">
        <f>TEXT(Table1[[#This Row],[Order_Date]],"mmm")</f>
        <v>Apr</v>
      </c>
      <c r="F1123" s="1">
        <v>45761</v>
      </c>
      <c r="G1123">
        <f>(Table1[[#This Row],[Ship_Date]]-Table1[[#This Row],[Order_Date]])</f>
        <v>3</v>
      </c>
      <c r="H1123" t="s">
        <v>3474</v>
      </c>
      <c r="I1123" t="s">
        <v>3475</v>
      </c>
      <c r="J1123" t="s">
        <v>52</v>
      </c>
      <c r="K1123">
        <v>36</v>
      </c>
      <c r="L1123" t="str">
        <f>IF(Table1[[#This Row],[Age]]&lt;=20,"Teen",IF(Table1[[#This Row],[Age]]&gt;=21 &amp; Table1[[#This Row],[Age]]&lt;=50,"Adult","Senior"))</f>
        <v>Senior</v>
      </c>
      <c r="M1123" t="s">
        <v>84</v>
      </c>
      <c r="N1123" t="s">
        <v>85</v>
      </c>
      <c r="O1123" t="s">
        <v>86</v>
      </c>
      <c r="P1123" t="s">
        <v>39</v>
      </c>
      <c r="Q1123" t="s">
        <v>253</v>
      </c>
      <c r="R1123">
        <v>6</v>
      </c>
      <c r="S1123">
        <v>1200</v>
      </c>
      <c r="T1123">
        <v>0</v>
      </c>
      <c r="U1123">
        <v>7200</v>
      </c>
      <c r="V1123" t="str">
        <f>IF(Table1[[#This Row],[Sales]]&lt;=10000,"Low",IF(Table1[[#This Row],[Sales]]&gt;=10000 &amp; Table1[[#This Row],[Sales]]&lt;=25000,"Medium","High"))</f>
        <v>Low</v>
      </c>
      <c r="W1123">
        <v>2927.73</v>
      </c>
      <c r="X1123">
        <f>Table1[[#This Row],[Profit]]/Table1[[#This Row],[Sales]]</f>
        <v>0.40662916666666665</v>
      </c>
      <c r="Y1123" t="s">
        <v>30</v>
      </c>
      <c r="Z1123" t="s">
        <v>31</v>
      </c>
      <c r="AA1123">
        <v>3</v>
      </c>
      <c r="AB1123" t="s">
        <v>42</v>
      </c>
    </row>
    <row r="1124" spans="1:28" x14ac:dyDescent="0.35">
      <c r="A1124" t="s">
        <v>3488</v>
      </c>
      <c r="B1124" s="1">
        <v>45762</v>
      </c>
      <c r="C1124" s="1" t="str">
        <f>TEXT(Table1[[#This Row],[Order_Date]],"yyyy")</f>
        <v>2025</v>
      </c>
      <c r="D1124" s="3">
        <f>MONTH(Table1[[#This Row],[Order_Date]])</f>
        <v>4</v>
      </c>
      <c r="E1124" t="str">
        <f>TEXT(Table1[[#This Row],[Order_Date]],"mmm")</f>
        <v>Apr</v>
      </c>
      <c r="F1124" s="1">
        <v>45764</v>
      </c>
      <c r="G1124">
        <f>(Table1[[#This Row],[Ship_Date]]-Table1[[#This Row],[Order_Date]])</f>
        <v>2</v>
      </c>
      <c r="H1124" t="s">
        <v>3489</v>
      </c>
      <c r="I1124" t="s">
        <v>3490</v>
      </c>
      <c r="J1124" t="s">
        <v>24</v>
      </c>
      <c r="K1124">
        <v>20</v>
      </c>
      <c r="L1124" t="str">
        <f>IF(Table1[[#This Row],[Age]]&lt;=20,"Teen",IF(Table1[[#This Row],[Age]]&gt;=21 &amp; Table1[[#This Row],[Age]]&lt;=50,"Adult","Senior"))</f>
        <v>Teen</v>
      </c>
      <c r="M1124" t="s">
        <v>73</v>
      </c>
      <c r="N1124" t="s">
        <v>26</v>
      </c>
      <c r="O1124" t="s">
        <v>27</v>
      </c>
      <c r="P1124" t="s">
        <v>28</v>
      </c>
      <c r="Q1124" t="s">
        <v>29</v>
      </c>
      <c r="R1124">
        <v>3</v>
      </c>
      <c r="S1124">
        <v>15000</v>
      </c>
      <c r="T1124">
        <v>20</v>
      </c>
      <c r="U1124">
        <v>36000</v>
      </c>
      <c r="V1124" t="str">
        <f>IF(Table1[[#This Row],[Sales]]&lt;=10000,"Low",IF(Table1[[#This Row],[Sales]]&gt;=10000 &amp; Table1[[#This Row],[Sales]]&lt;=25000,"Medium","High"))</f>
        <v>High</v>
      </c>
      <c r="W1124">
        <v>12174.82</v>
      </c>
      <c r="X1124">
        <f>Table1[[#This Row],[Profit]]/Table1[[#This Row],[Sales]]</f>
        <v>0.33818944444444443</v>
      </c>
      <c r="Y1124" t="s">
        <v>58</v>
      </c>
      <c r="Z1124" t="s">
        <v>59</v>
      </c>
      <c r="AA1124">
        <v>4</v>
      </c>
      <c r="AB1124" t="s">
        <v>42</v>
      </c>
    </row>
    <row r="1125" spans="1:28" x14ac:dyDescent="0.35">
      <c r="A1125" t="s">
        <v>3546</v>
      </c>
      <c r="B1125" s="1">
        <v>45764</v>
      </c>
      <c r="C1125" s="1" t="str">
        <f>TEXT(Table1[[#This Row],[Order_Date]],"yyyy")</f>
        <v>2025</v>
      </c>
      <c r="D1125" s="3">
        <f>MONTH(Table1[[#This Row],[Order_Date]])</f>
        <v>4</v>
      </c>
      <c r="E1125" t="str">
        <f>TEXT(Table1[[#This Row],[Order_Date]],"mmm")</f>
        <v>Apr</v>
      </c>
      <c r="F1125" s="1">
        <v>45765</v>
      </c>
      <c r="G1125">
        <f>(Table1[[#This Row],[Ship_Date]]-Table1[[#This Row],[Order_Date]])</f>
        <v>1</v>
      </c>
      <c r="H1125" t="s">
        <v>3547</v>
      </c>
      <c r="I1125" t="s">
        <v>3548</v>
      </c>
      <c r="J1125" t="s">
        <v>24</v>
      </c>
      <c r="K1125">
        <v>49</v>
      </c>
      <c r="L1125" t="str">
        <f>IF(Table1[[#This Row],[Age]]&lt;=20,"Teen",IF(Table1[[#This Row],[Age]]&gt;=21 &amp; Table1[[#This Row],[Age]]&lt;=50,"Adult","Senior"))</f>
        <v>Senior</v>
      </c>
      <c r="M1125" t="s">
        <v>84</v>
      </c>
      <c r="N1125" t="s">
        <v>85</v>
      </c>
      <c r="O1125" t="s">
        <v>86</v>
      </c>
      <c r="P1125" t="s">
        <v>74</v>
      </c>
      <c r="Q1125" t="s">
        <v>75</v>
      </c>
      <c r="R1125">
        <v>4</v>
      </c>
      <c r="S1125">
        <v>2000</v>
      </c>
      <c r="T1125">
        <v>15</v>
      </c>
      <c r="U1125">
        <v>6800</v>
      </c>
      <c r="V1125" t="str">
        <f>IF(Table1[[#This Row],[Sales]]&lt;=10000,"Low",IF(Table1[[#This Row],[Sales]]&gt;=10000 &amp; Table1[[#This Row],[Sales]]&lt;=25000,"Medium","High"))</f>
        <v>Low</v>
      </c>
      <c r="W1125">
        <v>2339.1999999999998</v>
      </c>
      <c r="X1125">
        <f>Table1[[#This Row],[Profit]]/Table1[[#This Row],[Sales]]</f>
        <v>0.34399999999999997</v>
      </c>
      <c r="Y1125" t="s">
        <v>93</v>
      </c>
      <c r="Z1125" t="s">
        <v>31</v>
      </c>
      <c r="AA1125">
        <v>2</v>
      </c>
      <c r="AB1125" t="s">
        <v>42</v>
      </c>
    </row>
    <row r="1126" spans="1:28" x14ac:dyDescent="0.35">
      <c r="A1126" t="s">
        <v>3582</v>
      </c>
      <c r="B1126" s="1">
        <v>46125</v>
      </c>
      <c r="C1126" s="1" t="str">
        <f>TEXT(Table1[[#This Row],[Order_Date]],"yyyy")</f>
        <v>2026</v>
      </c>
      <c r="D1126" s="3">
        <f>MONTH(Table1[[#This Row],[Order_Date]])</f>
        <v>4</v>
      </c>
      <c r="E1126" t="str">
        <f>TEXT(Table1[[#This Row],[Order_Date]],"mmm")</f>
        <v>Apr</v>
      </c>
      <c r="F1126" s="1">
        <v>46126</v>
      </c>
      <c r="G1126">
        <f>(Table1[[#This Row],[Ship_Date]]-Table1[[#This Row],[Order_Date]])</f>
        <v>1</v>
      </c>
      <c r="H1126" t="s">
        <v>3583</v>
      </c>
      <c r="I1126" t="s">
        <v>3584</v>
      </c>
      <c r="J1126" t="s">
        <v>24</v>
      </c>
      <c r="K1126">
        <v>54</v>
      </c>
      <c r="L1126" t="str">
        <f>IF(Table1[[#This Row],[Age]]&lt;=20,"Teen",IF(Table1[[#This Row],[Age]]&gt;=21 &amp; Table1[[#This Row],[Age]]&lt;=50,"Adult","Senior"))</f>
        <v>Senior</v>
      </c>
      <c r="M1126" t="s">
        <v>84</v>
      </c>
      <c r="N1126" t="s">
        <v>85</v>
      </c>
      <c r="O1126" t="s">
        <v>86</v>
      </c>
      <c r="P1126" t="s">
        <v>28</v>
      </c>
      <c r="Q1126" t="s">
        <v>311</v>
      </c>
      <c r="R1126">
        <v>6</v>
      </c>
      <c r="S1126">
        <v>5000</v>
      </c>
      <c r="T1126">
        <v>20</v>
      </c>
      <c r="U1126">
        <v>24000</v>
      </c>
      <c r="V1126" t="str">
        <f>IF(Table1[[#This Row],[Sales]]&lt;=10000,"Low",IF(Table1[[#This Row],[Sales]]&gt;=10000 &amp; Table1[[#This Row],[Sales]]&lt;=25000,"Medium","High"))</f>
        <v>High</v>
      </c>
      <c r="W1126">
        <v>8590.74</v>
      </c>
      <c r="X1126">
        <f>Table1[[#This Row],[Profit]]/Table1[[#This Row],[Sales]]</f>
        <v>0.35794749999999997</v>
      </c>
      <c r="Y1126" t="s">
        <v>58</v>
      </c>
      <c r="Z1126" t="s">
        <v>31</v>
      </c>
      <c r="AA1126">
        <v>1</v>
      </c>
      <c r="AB1126" t="s">
        <v>42</v>
      </c>
    </row>
    <row r="1127" spans="1:28" x14ac:dyDescent="0.35">
      <c r="A1127" t="s">
        <v>3594</v>
      </c>
      <c r="B1127" s="1">
        <v>45763</v>
      </c>
      <c r="C1127" s="1" t="str">
        <f>TEXT(Table1[[#This Row],[Order_Date]],"yyyy")</f>
        <v>2025</v>
      </c>
      <c r="D1127" s="3">
        <f>MONTH(Table1[[#This Row],[Order_Date]])</f>
        <v>4</v>
      </c>
      <c r="E1127" t="str">
        <f>TEXT(Table1[[#This Row],[Order_Date]],"mmm")</f>
        <v>Apr</v>
      </c>
      <c r="F1127" s="1">
        <v>45765</v>
      </c>
      <c r="G1127">
        <f>(Table1[[#This Row],[Ship_Date]]-Table1[[#This Row],[Order_Date]])</f>
        <v>2</v>
      </c>
      <c r="H1127" t="s">
        <v>3595</v>
      </c>
      <c r="I1127" t="s">
        <v>3596</v>
      </c>
      <c r="J1127" t="s">
        <v>24</v>
      </c>
      <c r="K1127">
        <v>22</v>
      </c>
      <c r="L1127" t="str">
        <f>IF(Table1[[#This Row],[Age]]&lt;=20,"Teen",IF(Table1[[#This Row],[Age]]&gt;=21 &amp; Table1[[#This Row],[Age]]&lt;=50,"Adult","Senior"))</f>
        <v>Senior</v>
      </c>
      <c r="M1127" t="s">
        <v>79</v>
      </c>
      <c r="N1127" t="s">
        <v>80</v>
      </c>
      <c r="O1127" t="s">
        <v>38</v>
      </c>
      <c r="P1127" t="s">
        <v>39</v>
      </c>
      <c r="Q1127" t="s">
        <v>40</v>
      </c>
      <c r="R1127">
        <v>3</v>
      </c>
      <c r="S1127">
        <v>2500</v>
      </c>
      <c r="T1127">
        <v>5</v>
      </c>
      <c r="U1127">
        <v>7125</v>
      </c>
      <c r="V1127" t="str">
        <f>IF(Table1[[#This Row],[Sales]]&lt;=10000,"Low",IF(Table1[[#This Row],[Sales]]&gt;=10000 &amp; Table1[[#This Row],[Sales]]&lt;=25000,"Medium","High"))</f>
        <v>Low</v>
      </c>
      <c r="W1127">
        <v>1642.82</v>
      </c>
      <c r="X1127">
        <f>Table1[[#This Row],[Profit]]/Table1[[#This Row],[Sales]]</f>
        <v>0.23057122807017544</v>
      </c>
      <c r="Y1127" t="s">
        <v>30</v>
      </c>
      <c r="Z1127" t="s">
        <v>31</v>
      </c>
      <c r="AA1127">
        <v>4</v>
      </c>
      <c r="AB1127" t="s">
        <v>42</v>
      </c>
    </row>
    <row r="1128" spans="1:28" x14ac:dyDescent="0.35">
      <c r="A1128" t="s">
        <v>3601</v>
      </c>
      <c r="B1128" s="1">
        <v>46123</v>
      </c>
      <c r="C1128" s="1" t="str">
        <f>TEXT(Table1[[#This Row],[Order_Date]],"yyyy")</f>
        <v>2026</v>
      </c>
      <c r="D1128" s="3">
        <f>MONTH(Table1[[#This Row],[Order_Date]])</f>
        <v>4</v>
      </c>
      <c r="E1128" t="str">
        <f>TEXT(Table1[[#This Row],[Order_Date]],"mmm")</f>
        <v>Apr</v>
      </c>
      <c r="F1128" s="1">
        <v>46124</v>
      </c>
      <c r="G1128">
        <f>(Table1[[#This Row],[Ship_Date]]-Table1[[#This Row],[Order_Date]])</f>
        <v>1</v>
      </c>
      <c r="H1128" t="s">
        <v>3602</v>
      </c>
      <c r="I1128" t="s">
        <v>3603</v>
      </c>
      <c r="J1128" t="s">
        <v>24</v>
      </c>
      <c r="K1128">
        <v>53</v>
      </c>
      <c r="L1128" t="str">
        <f>IF(Table1[[#This Row],[Age]]&lt;=20,"Teen",IF(Table1[[#This Row],[Age]]&gt;=21 &amp; Table1[[#This Row],[Age]]&lt;=50,"Adult","Senior"))</f>
        <v>Senior</v>
      </c>
      <c r="M1128" t="s">
        <v>107</v>
      </c>
      <c r="N1128" t="s">
        <v>108</v>
      </c>
      <c r="O1128" t="s">
        <v>86</v>
      </c>
      <c r="P1128" t="s">
        <v>28</v>
      </c>
      <c r="Q1128" t="s">
        <v>192</v>
      </c>
      <c r="R1128">
        <v>6</v>
      </c>
      <c r="S1128">
        <v>7000</v>
      </c>
      <c r="T1128">
        <v>10</v>
      </c>
      <c r="U1128">
        <v>37800</v>
      </c>
      <c r="V1128" t="str">
        <f>IF(Table1[[#This Row],[Sales]]&lt;=10000,"Low",IF(Table1[[#This Row],[Sales]]&gt;=10000 &amp; Table1[[#This Row],[Sales]]&lt;=25000,"Medium","High"))</f>
        <v>High</v>
      </c>
      <c r="W1128">
        <v>11807.07</v>
      </c>
      <c r="X1128">
        <f>Table1[[#This Row],[Profit]]/Table1[[#This Row],[Sales]]</f>
        <v>0.31235634920634919</v>
      </c>
      <c r="Y1128" t="s">
        <v>30</v>
      </c>
      <c r="Z1128" t="s">
        <v>59</v>
      </c>
      <c r="AA1128">
        <v>4</v>
      </c>
      <c r="AB1128" t="s">
        <v>42</v>
      </c>
    </row>
    <row r="1129" spans="1:28" x14ac:dyDescent="0.35">
      <c r="A1129" t="s">
        <v>3630</v>
      </c>
      <c r="B1129" s="1">
        <v>45756</v>
      </c>
      <c r="C1129" s="1" t="str">
        <f>TEXT(Table1[[#This Row],[Order_Date]],"yyyy")</f>
        <v>2025</v>
      </c>
      <c r="D1129" s="3">
        <f>MONTH(Table1[[#This Row],[Order_Date]])</f>
        <v>4</v>
      </c>
      <c r="E1129" t="str">
        <f>TEXT(Table1[[#This Row],[Order_Date]],"mmm")</f>
        <v>Apr</v>
      </c>
      <c r="F1129" s="1">
        <v>45757</v>
      </c>
      <c r="G1129">
        <f>(Table1[[#This Row],[Ship_Date]]-Table1[[#This Row],[Order_Date]])</f>
        <v>1</v>
      </c>
      <c r="H1129" t="s">
        <v>3631</v>
      </c>
      <c r="I1129" t="s">
        <v>3632</v>
      </c>
      <c r="J1129" t="s">
        <v>24</v>
      </c>
      <c r="K1129">
        <v>39</v>
      </c>
      <c r="L1129" t="str">
        <f>IF(Table1[[#This Row],[Age]]&lt;=20,"Teen",IF(Table1[[#This Row],[Age]]&gt;=21 &amp; Table1[[#This Row],[Age]]&lt;=50,"Adult","Senior"))</f>
        <v>Senior</v>
      </c>
      <c r="M1129" t="s">
        <v>91</v>
      </c>
      <c r="N1129" t="s">
        <v>92</v>
      </c>
      <c r="O1129" t="s">
        <v>55</v>
      </c>
      <c r="P1129" t="s">
        <v>47</v>
      </c>
      <c r="Q1129" t="s">
        <v>48</v>
      </c>
      <c r="R1129">
        <v>7</v>
      </c>
      <c r="S1129">
        <v>3500</v>
      </c>
      <c r="T1129">
        <v>5</v>
      </c>
      <c r="U1129">
        <v>23275</v>
      </c>
      <c r="V1129" t="str">
        <f>IF(Table1[[#This Row],[Sales]]&lt;=10000,"Low",IF(Table1[[#This Row],[Sales]]&gt;=10000 &amp; Table1[[#This Row],[Sales]]&lt;=25000,"Medium","High"))</f>
        <v>High</v>
      </c>
      <c r="W1129">
        <v>8596.1299999999992</v>
      </c>
      <c r="X1129">
        <f>Table1[[#This Row],[Profit]]/Table1[[#This Row],[Sales]]</f>
        <v>0.3693288936627282</v>
      </c>
      <c r="Y1129" t="s">
        <v>30</v>
      </c>
      <c r="Z1129" t="s">
        <v>41</v>
      </c>
      <c r="AA1129">
        <v>5</v>
      </c>
      <c r="AB1129" t="s">
        <v>42</v>
      </c>
    </row>
    <row r="1130" spans="1:28" x14ac:dyDescent="0.35">
      <c r="A1130" t="s">
        <v>3635</v>
      </c>
      <c r="B1130" s="1">
        <v>46140</v>
      </c>
      <c r="C1130" s="1" t="str">
        <f>TEXT(Table1[[#This Row],[Order_Date]],"yyyy")</f>
        <v>2026</v>
      </c>
      <c r="D1130" s="3">
        <f>MONTH(Table1[[#This Row],[Order_Date]])</f>
        <v>4</v>
      </c>
      <c r="E1130" t="str">
        <f>TEXT(Table1[[#This Row],[Order_Date]],"mmm")</f>
        <v>Apr</v>
      </c>
      <c r="F1130" s="1">
        <v>46142</v>
      </c>
      <c r="G1130">
        <f>(Table1[[#This Row],[Ship_Date]]-Table1[[#This Row],[Order_Date]])</f>
        <v>2</v>
      </c>
      <c r="H1130" t="s">
        <v>3636</v>
      </c>
      <c r="I1130" t="s">
        <v>3637</v>
      </c>
      <c r="J1130" t="s">
        <v>52</v>
      </c>
      <c r="K1130">
        <v>49</v>
      </c>
      <c r="L1130" t="str">
        <f>IF(Table1[[#This Row],[Age]]&lt;=20,"Teen",IF(Table1[[#This Row],[Age]]&gt;=21 &amp; Table1[[#This Row],[Age]]&lt;=50,"Adult","Senior"))</f>
        <v>Senior</v>
      </c>
      <c r="M1130" t="s">
        <v>107</v>
      </c>
      <c r="N1130" t="s">
        <v>108</v>
      </c>
      <c r="O1130" t="s">
        <v>86</v>
      </c>
      <c r="P1130" t="s">
        <v>74</v>
      </c>
      <c r="Q1130" t="s">
        <v>196</v>
      </c>
      <c r="R1130">
        <v>7</v>
      </c>
      <c r="S1130">
        <v>25000</v>
      </c>
      <c r="T1130">
        <v>5</v>
      </c>
      <c r="U1130">
        <v>166250</v>
      </c>
      <c r="V1130" t="str">
        <f>IF(Table1[[#This Row],[Sales]]&lt;=10000,"Low",IF(Table1[[#This Row],[Sales]]&gt;=10000 &amp; Table1[[#This Row],[Sales]]&lt;=25000,"Medium","High"))</f>
        <v>High</v>
      </c>
      <c r="W1130">
        <v>60729.7</v>
      </c>
      <c r="X1130">
        <f>Table1[[#This Row],[Profit]]/Table1[[#This Row],[Sales]]</f>
        <v>0.36529142857142854</v>
      </c>
      <c r="Y1130" t="s">
        <v>93</v>
      </c>
      <c r="Z1130" t="s">
        <v>31</v>
      </c>
      <c r="AA1130">
        <v>5</v>
      </c>
      <c r="AB1130" t="s">
        <v>42</v>
      </c>
    </row>
    <row r="1131" spans="1:28" x14ac:dyDescent="0.35">
      <c r="A1131" t="s">
        <v>3638</v>
      </c>
      <c r="B1131" s="1">
        <v>45771</v>
      </c>
      <c r="C1131" s="1" t="str">
        <f>TEXT(Table1[[#This Row],[Order_Date]],"yyyy")</f>
        <v>2025</v>
      </c>
      <c r="D1131" s="3">
        <f>MONTH(Table1[[#This Row],[Order_Date]])</f>
        <v>4</v>
      </c>
      <c r="E1131" t="str">
        <f>TEXT(Table1[[#This Row],[Order_Date]],"mmm")</f>
        <v>Apr</v>
      </c>
      <c r="F1131" s="1">
        <v>45774</v>
      </c>
      <c r="G1131">
        <f>(Table1[[#This Row],[Ship_Date]]-Table1[[#This Row],[Order_Date]])</f>
        <v>3</v>
      </c>
      <c r="H1131" t="s">
        <v>3639</v>
      </c>
      <c r="I1131" t="s">
        <v>3640</v>
      </c>
      <c r="J1131" t="s">
        <v>24</v>
      </c>
      <c r="K1131">
        <v>33</v>
      </c>
      <c r="L1131" t="str">
        <f>IF(Table1[[#This Row],[Age]]&lt;=20,"Teen",IF(Table1[[#This Row],[Age]]&gt;=21 &amp; Table1[[#This Row],[Age]]&lt;=50,"Adult","Senior"))</f>
        <v>Senior</v>
      </c>
      <c r="M1131" t="s">
        <v>63</v>
      </c>
      <c r="N1131" t="s">
        <v>64</v>
      </c>
      <c r="O1131" t="s">
        <v>55</v>
      </c>
      <c r="P1131" t="s">
        <v>47</v>
      </c>
      <c r="Q1131" t="s">
        <v>185</v>
      </c>
      <c r="R1131">
        <v>7</v>
      </c>
      <c r="S1131">
        <v>4500</v>
      </c>
      <c r="T1131">
        <v>15</v>
      </c>
      <c r="U1131">
        <v>26775</v>
      </c>
      <c r="V1131" t="str">
        <f>IF(Table1[[#This Row],[Sales]]&lt;=10000,"Low",IF(Table1[[#This Row],[Sales]]&gt;=10000 &amp; Table1[[#This Row],[Sales]]&lt;=25000,"Medium","High"))</f>
        <v>High</v>
      </c>
      <c r="W1131">
        <v>10049.040000000001</v>
      </c>
      <c r="X1131">
        <f>Table1[[#This Row],[Profit]]/Table1[[#This Row],[Sales]]</f>
        <v>0.37531428571428577</v>
      </c>
      <c r="Y1131" t="s">
        <v>30</v>
      </c>
      <c r="Z1131" t="s">
        <v>41</v>
      </c>
      <c r="AA1131">
        <v>1</v>
      </c>
      <c r="AB1131" t="s">
        <v>42</v>
      </c>
    </row>
    <row r="1132" spans="1:28" x14ac:dyDescent="0.35">
      <c r="A1132" t="s">
        <v>3650</v>
      </c>
      <c r="B1132" s="1">
        <v>45759</v>
      </c>
      <c r="C1132" s="1" t="str">
        <f>TEXT(Table1[[#This Row],[Order_Date]],"yyyy")</f>
        <v>2025</v>
      </c>
      <c r="D1132" s="3">
        <f>MONTH(Table1[[#This Row],[Order_Date]])</f>
        <v>4</v>
      </c>
      <c r="E1132" t="str">
        <f>TEXT(Table1[[#This Row],[Order_Date]],"mmm")</f>
        <v>Apr</v>
      </c>
      <c r="F1132" s="1">
        <v>45763</v>
      </c>
      <c r="G1132">
        <f>(Table1[[#This Row],[Ship_Date]]-Table1[[#This Row],[Order_Date]])</f>
        <v>4</v>
      </c>
      <c r="H1132" t="s">
        <v>3651</v>
      </c>
      <c r="I1132" t="s">
        <v>3652</v>
      </c>
      <c r="J1132" t="s">
        <v>24</v>
      </c>
      <c r="K1132">
        <v>59</v>
      </c>
      <c r="L1132" t="str">
        <f>IF(Table1[[#This Row],[Age]]&lt;=20,"Teen",IF(Table1[[#This Row],[Age]]&gt;=21 &amp; Table1[[#This Row],[Age]]&lt;=50,"Adult","Senior"))</f>
        <v>Senior</v>
      </c>
      <c r="M1132" t="s">
        <v>53</v>
      </c>
      <c r="N1132" t="s">
        <v>54</v>
      </c>
      <c r="O1132" t="s">
        <v>55</v>
      </c>
      <c r="P1132" t="s">
        <v>74</v>
      </c>
      <c r="Q1132" t="s">
        <v>109</v>
      </c>
      <c r="R1132">
        <v>1</v>
      </c>
      <c r="S1132">
        <v>40000</v>
      </c>
      <c r="T1132">
        <v>15</v>
      </c>
      <c r="U1132">
        <v>34000</v>
      </c>
      <c r="V1132" t="str">
        <f>IF(Table1[[#This Row],[Sales]]&lt;=10000,"Low",IF(Table1[[#This Row],[Sales]]&gt;=10000 &amp; Table1[[#This Row],[Sales]]&lt;=25000,"Medium","High"))</f>
        <v>High</v>
      </c>
      <c r="W1132">
        <v>8497.2900000000009</v>
      </c>
      <c r="X1132">
        <f>Table1[[#This Row],[Profit]]/Table1[[#This Row],[Sales]]</f>
        <v>0.24992029411764707</v>
      </c>
      <c r="Y1132" t="s">
        <v>30</v>
      </c>
      <c r="Z1132" t="s">
        <v>59</v>
      </c>
      <c r="AA1132">
        <v>3</v>
      </c>
      <c r="AB1132" t="s">
        <v>42</v>
      </c>
    </row>
    <row r="1133" spans="1:28" x14ac:dyDescent="0.35">
      <c r="A1133" t="s">
        <v>3662</v>
      </c>
      <c r="B1133" s="1">
        <v>45760</v>
      </c>
      <c r="C1133" s="1" t="str">
        <f>TEXT(Table1[[#This Row],[Order_Date]],"yyyy")</f>
        <v>2025</v>
      </c>
      <c r="D1133" s="3">
        <f>MONTH(Table1[[#This Row],[Order_Date]])</f>
        <v>4</v>
      </c>
      <c r="E1133" t="str">
        <f>TEXT(Table1[[#This Row],[Order_Date]],"mmm")</f>
        <v>Apr</v>
      </c>
      <c r="F1133" s="1">
        <v>45764</v>
      </c>
      <c r="G1133">
        <f>(Table1[[#This Row],[Ship_Date]]-Table1[[#This Row],[Order_Date]])</f>
        <v>4</v>
      </c>
      <c r="H1133" t="s">
        <v>3663</v>
      </c>
      <c r="I1133" t="s">
        <v>3664</v>
      </c>
      <c r="J1133" t="s">
        <v>24</v>
      </c>
      <c r="K1133">
        <v>51</v>
      </c>
      <c r="L1133" t="str">
        <f>IF(Table1[[#This Row],[Age]]&lt;=20,"Teen",IF(Table1[[#This Row],[Age]]&gt;=21 &amp; Table1[[#This Row],[Age]]&lt;=50,"Adult","Senior"))</f>
        <v>Senior</v>
      </c>
      <c r="M1133" t="s">
        <v>107</v>
      </c>
      <c r="N1133" t="s">
        <v>108</v>
      </c>
      <c r="O1133" t="s">
        <v>86</v>
      </c>
      <c r="P1133" t="s">
        <v>28</v>
      </c>
      <c r="Q1133" t="s">
        <v>192</v>
      </c>
      <c r="R1133">
        <v>1</v>
      </c>
      <c r="S1133">
        <v>7000</v>
      </c>
      <c r="T1133">
        <v>20</v>
      </c>
      <c r="U1133">
        <v>5600</v>
      </c>
      <c r="V1133" t="str">
        <f>IF(Table1[[#This Row],[Sales]]&lt;=10000,"Low",IF(Table1[[#This Row],[Sales]]&gt;=10000 &amp; Table1[[#This Row],[Sales]]&lt;=25000,"Medium","High"))</f>
        <v>Low</v>
      </c>
      <c r="W1133">
        <v>1236.94</v>
      </c>
      <c r="X1133">
        <f>Table1[[#This Row],[Profit]]/Table1[[#This Row],[Sales]]</f>
        <v>0.22088214285714286</v>
      </c>
      <c r="Y1133" t="s">
        <v>30</v>
      </c>
      <c r="Z1133" t="s">
        <v>59</v>
      </c>
      <c r="AA1133">
        <v>2</v>
      </c>
      <c r="AB1133" t="s">
        <v>42</v>
      </c>
    </row>
    <row r="1134" spans="1:28" x14ac:dyDescent="0.35">
      <c r="A1134" t="s">
        <v>3706</v>
      </c>
      <c r="B1134" s="1">
        <v>46124</v>
      </c>
      <c r="C1134" s="1" t="str">
        <f>TEXT(Table1[[#This Row],[Order_Date]],"yyyy")</f>
        <v>2026</v>
      </c>
      <c r="D1134" s="3">
        <f>MONTH(Table1[[#This Row],[Order_Date]])</f>
        <v>4</v>
      </c>
      <c r="E1134" t="str">
        <f>TEXT(Table1[[#This Row],[Order_Date]],"mmm")</f>
        <v>Apr</v>
      </c>
      <c r="F1134" s="1">
        <v>46126</v>
      </c>
      <c r="G1134">
        <f>(Table1[[#This Row],[Ship_Date]]-Table1[[#This Row],[Order_Date]])</f>
        <v>2</v>
      </c>
      <c r="H1134" t="s">
        <v>3707</v>
      </c>
      <c r="I1134" t="s">
        <v>3708</v>
      </c>
      <c r="J1134" t="s">
        <v>24</v>
      </c>
      <c r="K1134">
        <v>44</v>
      </c>
      <c r="L1134" t="str">
        <f>IF(Table1[[#This Row],[Age]]&lt;=20,"Teen",IF(Table1[[#This Row],[Age]]&gt;=21 &amp; Table1[[#This Row],[Age]]&lt;=50,"Adult","Senior"))</f>
        <v>Senior</v>
      </c>
      <c r="M1134" t="s">
        <v>84</v>
      </c>
      <c r="N1134" t="s">
        <v>85</v>
      </c>
      <c r="O1134" t="s">
        <v>86</v>
      </c>
      <c r="P1134" t="s">
        <v>56</v>
      </c>
      <c r="Q1134" t="s">
        <v>57</v>
      </c>
      <c r="R1134">
        <v>5</v>
      </c>
      <c r="S1134">
        <v>60</v>
      </c>
      <c r="T1134">
        <v>5</v>
      </c>
      <c r="U1134">
        <v>285</v>
      </c>
      <c r="V1134" t="str">
        <f>IF(Table1[[#This Row],[Sales]]&lt;=10000,"Low",IF(Table1[[#This Row],[Sales]]&gt;=10000 &amp; Table1[[#This Row],[Sales]]&lt;=25000,"Medium","High"))</f>
        <v>Low</v>
      </c>
      <c r="W1134">
        <v>128.19</v>
      </c>
      <c r="X1134">
        <f>Table1[[#This Row],[Profit]]/Table1[[#This Row],[Sales]]</f>
        <v>0.44978947368421052</v>
      </c>
      <c r="Y1134" t="s">
        <v>93</v>
      </c>
      <c r="Z1134" t="s">
        <v>59</v>
      </c>
      <c r="AA1134">
        <v>1</v>
      </c>
      <c r="AB1134" t="s">
        <v>42</v>
      </c>
    </row>
    <row r="1135" spans="1:28" x14ac:dyDescent="0.35">
      <c r="A1135" t="s">
        <v>3735</v>
      </c>
      <c r="B1135" s="1">
        <v>46134</v>
      </c>
      <c r="C1135" s="1" t="str">
        <f>TEXT(Table1[[#This Row],[Order_Date]],"yyyy")</f>
        <v>2026</v>
      </c>
      <c r="D1135" s="3">
        <f>MONTH(Table1[[#This Row],[Order_Date]])</f>
        <v>4</v>
      </c>
      <c r="E1135" t="str">
        <f>TEXT(Table1[[#This Row],[Order_Date]],"mmm")</f>
        <v>Apr</v>
      </c>
      <c r="F1135" s="1">
        <v>46135</v>
      </c>
      <c r="G1135">
        <f>(Table1[[#This Row],[Ship_Date]]-Table1[[#This Row],[Order_Date]])</f>
        <v>1</v>
      </c>
      <c r="H1135" t="s">
        <v>627</v>
      </c>
      <c r="I1135" t="s">
        <v>3736</v>
      </c>
      <c r="J1135" t="s">
        <v>24</v>
      </c>
      <c r="K1135">
        <v>30</v>
      </c>
      <c r="L1135" t="str">
        <f>IF(Table1[[#This Row],[Age]]&lt;=20,"Teen",IF(Table1[[#This Row],[Age]]&gt;=21 &amp; Table1[[#This Row],[Age]]&lt;=50,"Adult","Senior"))</f>
        <v>Senior</v>
      </c>
      <c r="M1135" t="s">
        <v>84</v>
      </c>
      <c r="N1135" t="s">
        <v>85</v>
      </c>
      <c r="O1135" t="s">
        <v>86</v>
      </c>
      <c r="P1135" t="s">
        <v>56</v>
      </c>
      <c r="Q1135" t="s">
        <v>212</v>
      </c>
      <c r="R1135">
        <v>2</v>
      </c>
      <c r="S1135">
        <v>300</v>
      </c>
      <c r="T1135">
        <v>10</v>
      </c>
      <c r="U1135">
        <v>540</v>
      </c>
      <c r="V1135" t="str">
        <f>IF(Table1[[#This Row],[Sales]]&lt;=10000,"Low",IF(Table1[[#This Row],[Sales]]&gt;=10000 &amp; Table1[[#This Row],[Sales]]&lt;=25000,"Medium","High"))</f>
        <v>Low</v>
      </c>
      <c r="W1135">
        <v>130.85</v>
      </c>
      <c r="X1135">
        <f>Table1[[#This Row],[Profit]]/Table1[[#This Row],[Sales]]</f>
        <v>0.24231481481481482</v>
      </c>
      <c r="Y1135" t="s">
        <v>93</v>
      </c>
      <c r="Z1135" t="s">
        <v>41</v>
      </c>
      <c r="AA1135">
        <v>5</v>
      </c>
      <c r="AB1135" t="s">
        <v>42</v>
      </c>
    </row>
    <row r="1136" spans="1:28" x14ac:dyDescent="0.35">
      <c r="A1136" t="s">
        <v>3912</v>
      </c>
      <c r="B1136" s="1">
        <v>45752</v>
      </c>
      <c r="C1136" s="1" t="str">
        <f>TEXT(Table1[[#This Row],[Order_Date]],"yyyy")</f>
        <v>2025</v>
      </c>
      <c r="D1136" s="3">
        <f>MONTH(Table1[[#This Row],[Order_Date]])</f>
        <v>4</v>
      </c>
      <c r="E1136" t="str">
        <f>TEXT(Table1[[#This Row],[Order_Date]],"mmm")</f>
        <v>Apr</v>
      </c>
      <c r="F1136" s="1">
        <v>45759</v>
      </c>
      <c r="G1136">
        <f>(Table1[[#This Row],[Ship_Date]]-Table1[[#This Row],[Order_Date]])</f>
        <v>7</v>
      </c>
      <c r="H1136" t="s">
        <v>3913</v>
      </c>
      <c r="I1136" t="s">
        <v>3914</v>
      </c>
      <c r="J1136" t="s">
        <v>24</v>
      </c>
      <c r="K1136">
        <v>29</v>
      </c>
      <c r="L1136" t="str">
        <f>IF(Table1[[#This Row],[Age]]&lt;=20,"Teen",IF(Table1[[#This Row],[Age]]&gt;=21 &amp; Table1[[#This Row],[Age]]&lt;=50,"Adult","Senior"))</f>
        <v>Senior</v>
      </c>
      <c r="M1136" t="s">
        <v>25</v>
      </c>
      <c r="N1136" t="s">
        <v>26</v>
      </c>
      <c r="O1136" t="s">
        <v>27</v>
      </c>
      <c r="P1136" t="s">
        <v>39</v>
      </c>
      <c r="Q1136" t="s">
        <v>118</v>
      </c>
      <c r="R1136">
        <v>1</v>
      </c>
      <c r="S1136">
        <v>4000</v>
      </c>
      <c r="T1136">
        <v>10</v>
      </c>
      <c r="U1136">
        <v>3600</v>
      </c>
      <c r="V1136" t="str">
        <f>IF(Table1[[#This Row],[Sales]]&lt;=10000,"Low",IF(Table1[[#This Row],[Sales]]&gt;=10000 &amp; Table1[[#This Row],[Sales]]&lt;=25000,"Medium","High"))</f>
        <v>Low</v>
      </c>
      <c r="W1136">
        <v>1141.9000000000001</v>
      </c>
      <c r="X1136">
        <f>Table1[[#This Row],[Profit]]/Table1[[#This Row],[Sales]]</f>
        <v>0.31719444444444445</v>
      </c>
      <c r="Y1136" t="s">
        <v>30</v>
      </c>
      <c r="Z1136" t="s">
        <v>31</v>
      </c>
      <c r="AA1136">
        <v>1</v>
      </c>
      <c r="AB1136" t="s">
        <v>42</v>
      </c>
    </row>
    <row r="1137" spans="1:28" x14ac:dyDescent="0.35">
      <c r="A1137" t="s">
        <v>4038</v>
      </c>
      <c r="B1137" s="1">
        <v>46141</v>
      </c>
      <c r="C1137" s="1" t="str">
        <f>TEXT(Table1[[#This Row],[Order_Date]],"yyyy")</f>
        <v>2026</v>
      </c>
      <c r="D1137" s="3">
        <f>MONTH(Table1[[#This Row],[Order_Date]])</f>
        <v>4</v>
      </c>
      <c r="E1137" t="str">
        <f>TEXT(Table1[[#This Row],[Order_Date]],"mmm")</f>
        <v>Apr</v>
      </c>
      <c r="F1137" s="1">
        <v>46147</v>
      </c>
      <c r="G1137">
        <f>(Table1[[#This Row],[Ship_Date]]-Table1[[#This Row],[Order_Date]])</f>
        <v>6</v>
      </c>
      <c r="H1137" t="s">
        <v>4039</v>
      </c>
      <c r="I1137" t="s">
        <v>4040</v>
      </c>
      <c r="J1137" t="s">
        <v>24</v>
      </c>
      <c r="K1137">
        <v>40</v>
      </c>
      <c r="L1137" t="str">
        <f>IF(Table1[[#This Row],[Age]]&lt;=20,"Teen",IF(Table1[[#This Row],[Age]]&gt;=21 &amp; Table1[[#This Row],[Age]]&lt;=50,"Adult","Senior"))</f>
        <v>Senior</v>
      </c>
      <c r="M1137" t="s">
        <v>46</v>
      </c>
      <c r="N1137" t="s">
        <v>46</v>
      </c>
      <c r="O1137" t="s">
        <v>38</v>
      </c>
      <c r="P1137" t="s">
        <v>74</v>
      </c>
      <c r="Q1137" t="s">
        <v>109</v>
      </c>
      <c r="R1137">
        <v>2</v>
      </c>
      <c r="S1137">
        <v>40000</v>
      </c>
      <c r="T1137">
        <v>15</v>
      </c>
      <c r="U1137">
        <v>68000</v>
      </c>
      <c r="V1137" t="str">
        <f>IF(Table1[[#This Row],[Sales]]&lt;=10000,"Low",IF(Table1[[#This Row],[Sales]]&gt;=10000 &amp; Table1[[#This Row],[Sales]]&lt;=25000,"Medium","High"))</f>
        <v>High</v>
      </c>
      <c r="W1137">
        <v>30346.74</v>
      </c>
      <c r="X1137">
        <f>Table1[[#This Row],[Profit]]/Table1[[#This Row],[Sales]]</f>
        <v>0.44627558823529412</v>
      </c>
      <c r="Y1137" t="s">
        <v>93</v>
      </c>
      <c r="Z1137" t="s">
        <v>41</v>
      </c>
      <c r="AA1137">
        <v>2</v>
      </c>
      <c r="AB1137" t="s">
        <v>42</v>
      </c>
    </row>
    <row r="1138" spans="1:28" x14ac:dyDescent="0.35">
      <c r="A1138" t="s">
        <v>4087</v>
      </c>
      <c r="B1138" s="1">
        <v>45765</v>
      </c>
      <c r="C1138" s="1" t="str">
        <f>TEXT(Table1[[#This Row],[Order_Date]],"yyyy")</f>
        <v>2025</v>
      </c>
      <c r="D1138" s="3">
        <f>MONTH(Table1[[#This Row],[Order_Date]])</f>
        <v>4</v>
      </c>
      <c r="E1138" t="str">
        <f>TEXT(Table1[[#This Row],[Order_Date]],"mmm")</f>
        <v>Apr</v>
      </c>
      <c r="F1138" s="1">
        <v>45772</v>
      </c>
      <c r="G1138">
        <f>(Table1[[#This Row],[Ship_Date]]-Table1[[#This Row],[Order_Date]])</f>
        <v>7</v>
      </c>
      <c r="H1138" t="s">
        <v>4088</v>
      </c>
      <c r="I1138" t="s">
        <v>4089</v>
      </c>
      <c r="J1138" t="s">
        <v>52</v>
      </c>
      <c r="K1138">
        <v>51</v>
      </c>
      <c r="L1138" t="str">
        <f>IF(Table1[[#This Row],[Age]]&lt;=20,"Teen",IF(Table1[[#This Row],[Age]]&gt;=21 &amp; Table1[[#This Row],[Age]]&lt;=50,"Adult","Senior"))</f>
        <v>Senior</v>
      </c>
      <c r="M1138" t="s">
        <v>91</v>
      </c>
      <c r="N1138" t="s">
        <v>92</v>
      </c>
      <c r="O1138" t="s">
        <v>55</v>
      </c>
      <c r="P1138" t="s">
        <v>28</v>
      </c>
      <c r="Q1138" t="s">
        <v>311</v>
      </c>
      <c r="R1138">
        <v>1</v>
      </c>
      <c r="S1138">
        <v>5000</v>
      </c>
      <c r="T1138">
        <v>25</v>
      </c>
      <c r="U1138">
        <v>3750</v>
      </c>
      <c r="V1138" t="str">
        <f>IF(Table1[[#This Row],[Sales]]&lt;=10000,"Low",IF(Table1[[#This Row],[Sales]]&gt;=10000 &amp; Table1[[#This Row],[Sales]]&lt;=25000,"Medium","High"))</f>
        <v>Low</v>
      </c>
      <c r="W1138">
        <v>989.07</v>
      </c>
      <c r="X1138">
        <f>Table1[[#This Row],[Profit]]/Table1[[#This Row],[Sales]]</f>
        <v>0.26375199999999999</v>
      </c>
      <c r="Y1138" t="s">
        <v>58</v>
      </c>
      <c r="Z1138" t="s">
        <v>31</v>
      </c>
      <c r="AA1138">
        <v>5</v>
      </c>
      <c r="AB1138" t="s">
        <v>32</v>
      </c>
    </row>
    <row r="1139" spans="1:28" x14ac:dyDescent="0.35">
      <c r="A1139" t="s">
        <v>4123</v>
      </c>
      <c r="B1139" s="1">
        <v>46117</v>
      </c>
      <c r="C1139" s="1" t="str">
        <f>TEXT(Table1[[#This Row],[Order_Date]],"yyyy")</f>
        <v>2026</v>
      </c>
      <c r="D1139" s="3">
        <f>MONTH(Table1[[#This Row],[Order_Date]])</f>
        <v>4</v>
      </c>
      <c r="E1139" t="str">
        <f>TEXT(Table1[[#This Row],[Order_Date]],"mmm")</f>
        <v>Apr</v>
      </c>
      <c r="F1139" s="1">
        <v>46121</v>
      </c>
      <c r="G1139">
        <f>(Table1[[#This Row],[Ship_Date]]-Table1[[#This Row],[Order_Date]])</f>
        <v>4</v>
      </c>
      <c r="H1139" t="s">
        <v>4124</v>
      </c>
      <c r="I1139" t="s">
        <v>4125</v>
      </c>
      <c r="J1139" t="s">
        <v>24</v>
      </c>
      <c r="K1139">
        <v>62</v>
      </c>
      <c r="L1139" t="str">
        <f>IF(Table1[[#This Row],[Age]]&lt;=20,"Teen",IF(Table1[[#This Row],[Age]]&gt;=21 &amp; Table1[[#This Row],[Age]]&lt;=50,"Adult","Senior"))</f>
        <v>Senior</v>
      </c>
      <c r="M1139" t="s">
        <v>91</v>
      </c>
      <c r="N1139" t="s">
        <v>92</v>
      </c>
      <c r="O1139" t="s">
        <v>55</v>
      </c>
      <c r="P1139" t="s">
        <v>39</v>
      </c>
      <c r="Q1139" t="s">
        <v>87</v>
      </c>
      <c r="R1139">
        <v>1</v>
      </c>
      <c r="S1139">
        <v>3200</v>
      </c>
      <c r="T1139">
        <v>20</v>
      </c>
      <c r="U1139">
        <v>2560</v>
      </c>
      <c r="V1139" t="str">
        <f>IF(Table1[[#This Row],[Sales]]&lt;=10000,"Low",IF(Table1[[#This Row],[Sales]]&gt;=10000 &amp; Table1[[#This Row],[Sales]]&lt;=25000,"Medium","High"))</f>
        <v>Low</v>
      </c>
      <c r="W1139">
        <v>495.68</v>
      </c>
      <c r="X1139">
        <f>Table1[[#This Row],[Profit]]/Table1[[#This Row],[Sales]]</f>
        <v>0.19362499999999999</v>
      </c>
      <c r="Y1139" t="s">
        <v>93</v>
      </c>
      <c r="Z1139" t="s">
        <v>59</v>
      </c>
      <c r="AA1139">
        <v>2</v>
      </c>
      <c r="AB1139" t="s">
        <v>42</v>
      </c>
    </row>
    <row r="1140" spans="1:28" x14ac:dyDescent="0.35">
      <c r="A1140" t="s">
        <v>4138</v>
      </c>
      <c r="B1140" s="1">
        <v>45758</v>
      </c>
      <c r="C1140" s="1" t="str">
        <f>TEXT(Table1[[#This Row],[Order_Date]],"yyyy")</f>
        <v>2025</v>
      </c>
      <c r="D1140" s="3">
        <f>MONTH(Table1[[#This Row],[Order_Date]])</f>
        <v>4</v>
      </c>
      <c r="E1140" t="str">
        <f>TEXT(Table1[[#This Row],[Order_Date]],"mmm")</f>
        <v>Apr</v>
      </c>
      <c r="F1140" s="1">
        <v>45764</v>
      </c>
      <c r="G1140">
        <f>(Table1[[#This Row],[Ship_Date]]-Table1[[#This Row],[Order_Date]])</f>
        <v>6</v>
      </c>
      <c r="H1140" t="s">
        <v>4139</v>
      </c>
      <c r="I1140" t="s">
        <v>4140</v>
      </c>
      <c r="J1140" t="s">
        <v>24</v>
      </c>
      <c r="K1140">
        <v>22</v>
      </c>
      <c r="L1140" t="str">
        <f>IF(Table1[[#This Row],[Age]]&lt;=20,"Teen",IF(Table1[[#This Row],[Age]]&gt;=21 &amp; Table1[[#This Row],[Age]]&lt;=50,"Adult","Senior"))</f>
        <v>Senior</v>
      </c>
      <c r="M1140" t="s">
        <v>73</v>
      </c>
      <c r="N1140" t="s">
        <v>26</v>
      </c>
      <c r="O1140" t="s">
        <v>27</v>
      </c>
      <c r="P1140" t="s">
        <v>28</v>
      </c>
      <c r="Q1140" t="s">
        <v>192</v>
      </c>
      <c r="R1140">
        <v>6</v>
      </c>
      <c r="S1140">
        <v>7000</v>
      </c>
      <c r="T1140">
        <v>10</v>
      </c>
      <c r="U1140">
        <v>37800</v>
      </c>
      <c r="V1140" t="str">
        <f>IF(Table1[[#This Row],[Sales]]&lt;=10000,"Low",IF(Table1[[#This Row],[Sales]]&gt;=10000 &amp; Table1[[#This Row],[Sales]]&lt;=25000,"Medium","High"))</f>
        <v>High</v>
      </c>
      <c r="W1140">
        <v>16093.92</v>
      </c>
      <c r="X1140">
        <f>Table1[[#This Row],[Profit]]/Table1[[#This Row],[Sales]]</f>
        <v>0.42576507936507935</v>
      </c>
      <c r="Y1140" t="s">
        <v>30</v>
      </c>
      <c r="Z1140" t="s">
        <v>31</v>
      </c>
      <c r="AA1140">
        <v>1</v>
      </c>
      <c r="AB1140" t="s">
        <v>42</v>
      </c>
    </row>
    <row r="1141" spans="1:28" x14ac:dyDescent="0.35">
      <c r="A1141" t="s">
        <v>4167</v>
      </c>
      <c r="B1141" s="1">
        <v>45766</v>
      </c>
      <c r="C1141" s="1" t="str">
        <f>TEXT(Table1[[#This Row],[Order_Date]],"yyyy")</f>
        <v>2025</v>
      </c>
      <c r="D1141" s="3">
        <f>MONTH(Table1[[#This Row],[Order_Date]])</f>
        <v>4</v>
      </c>
      <c r="E1141" t="str">
        <f>TEXT(Table1[[#This Row],[Order_Date]],"mmm")</f>
        <v>Apr</v>
      </c>
      <c r="F1141" s="1">
        <v>45768</v>
      </c>
      <c r="G1141">
        <f>(Table1[[#This Row],[Ship_Date]]-Table1[[#This Row],[Order_Date]])</f>
        <v>2</v>
      </c>
      <c r="H1141" t="s">
        <v>4168</v>
      </c>
      <c r="I1141" t="s">
        <v>4169</v>
      </c>
      <c r="J1141" t="s">
        <v>24</v>
      </c>
      <c r="K1141">
        <v>24</v>
      </c>
      <c r="L1141" t="str">
        <f>IF(Table1[[#This Row],[Age]]&lt;=20,"Teen",IF(Table1[[#This Row],[Age]]&gt;=21 &amp; Table1[[#This Row],[Age]]&lt;=50,"Adult","Senior"))</f>
        <v>Senior</v>
      </c>
      <c r="M1141" t="s">
        <v>53</v>
      </c>
      <c r="N1141" t="s">
        <v>54</v>
      </c>
      <c r="O1141" t="s">
        <v>55</v>
      </c>
      <c r="P1141" t="s">
        <v>56</v>
      </c>
      <c r="Q1141" t="s">
        <v>125</v>
      </c>
      <c r="R1141">
        <v>2</v>
      </c>
      <c r="S1141">
        <v>450</v>
      </c>
      <c r="T1141">
        <v>25</v>
      </c>
      <c r="U1141">
        <v>675</v>
      </c>
      <c r="V1141" t="str">
        <f>IF(Table1[[#This Row],[Sales]]&lt;=10000,"Low",IF(Table1[[#This Row],[Sales]]&gt;=10000 &amp; Table1[[#This Row],[Sales]]&lt;=25000,"Medium","High"))</f>
        <v>Low</v>
      </c>
      <c r="W1141">
        <v>232.12</v>
      </c>
      <c r="X1141">
        <f>Table1[[#This Row],[Profit]]/Table1[[#This Row],[Sales]]</f>
        <v>0.34388148148148151</v>
      </c>
      <c r="Y1141" t="s">
        <v>93</v>
      </c>
      <c r="Z1141" t="s">
        <v>31</v>
      </c>
      <c r="AA1141">
        <v>5</v>
      </c>
      <c r="AB1141" t="s">
        <v>42</v>
      </c>
    </row>
    <row r="1142" spans="1:28" x14ac:dyDescent="0.35">
      <c r="A1142" t="s">
        <v>4218</v>
      </c>
      <c r="B1142" s="1">
        <v>45760</v>
      </c>
      <c r="C1142" s="1" t="str">
        <f>TEXT(Table1[[#This Row],[Order_Date]],"yyyy")</f>
        <v>2025</v>
      </c>
      <c r="D1142" s="3">
        <f>MONTH(Table1[[#This Row],[Order_Date]])</f>
        <v>4</v>
      </c>
      <c r="E1142" t="str">
        <f>TEXT(Table1[[#This Row],[Order_Date]],"mmm")</f>
        <v>Apr</v>
      </c>
      <c r="F1142" s="1">
        <v>45764</v>
      </c>
      <c r="G1142">
        <f>(Table1[[#This Row],[Ship_Date]]-Table1[[#This Row],[Order_Date]])</f>
        <v>4</v>
      </c>
      <c r="H1142" t="s">
        <v>4219</v>
      </c>
      <c r="I1142" t="s">
        <v>4220</v>
      </c>
      <c r="J1142" t="s">
        <v>24</v>
      </c>
      <c r="K1142">
        <v>31</v>
      </c>
      <c r="L1142" t="str">
        <f>IF(Table1[[#This Row],[Age]]&lt;=20,"Teen",IF(Table1[[#This Row],[Age]]&gt;=21 &amp; Table1[[#This Row],[Age]]&lt;=50,"Adult","Senior"))</f>
        <v>Senior</v>
      </c>
      <c r="M1142" t="s">
        <v>116</v>
      </c>
      <c r="N1142" t="s">
        <v>117</v>
      </c>
      <c r="O1142" t="s">
        <v>86</v>
      </c>
      <c r="P1142" t="s">
        <v>47</v>
      </c>
      <c r="Q1142" t="s">
        <v>69</v>
      </c>
      <c r="R1142">
        <v>3</v>
      </c>
      <c r="S1142">
        <v>800</v>
      </c>
      <c r="T1142">
        <v>0</v>
      </c>
      <c r="U1142">
        <v>2400</v>
      </c>
      <c r="V1142" t="str">
        <f>IF(Table1[[#This Row],[Sales]]&lt;=10000,"Low",IF(Table1[[#This Row],[Sales]]&gt;=10000 &amp; Table1[[#This Row],[Sales]]&lt;=25000,"Medium","High"))</f>
        <v>Low</v>
      </c>
      <c r="W1142">
        <v>961.69</v>
      </c>
      <c r="X1142">
        <f>Table1[[#This Row],[Profit]]/Table1[[#This Row],[Sales]]</f>
        <v>0.40070416666666669</v>
      </c>
      <c r="Y1142" t="s">
        <v>30</v>
      </c>
      <c r="Z1142" t="s">
        <v>31</v>
      </c>
      <c r="AA1142">
        <v>4</v>
      </c>
      <c r="AB1142" t="s">
        <v>42</v>
      </c>
    </row>
    <row r="1143" spans="1:28" x14ac:dyDescent="0.35">
      <c r="A1143" t="s">
        <v>4273</v>
      </c>
      <c r="B1143" s="1">
        <v>46116</v>
      </c>
      <c r="C1143" s="1" t="str">
        <f>TEXT(Table1[[#This Row],[Order_Date]],"yyyy")</f>
        <v>2026</v>
      </c>
      <c r="D1143" s="3">
        <f>MONTH(Table1[[#This Row],[Order_Date]])</f>
        <v>4</v>
      </c>
      <c r="E1143" t="str">
        <f>TEXT(Table1[[#This Row],[Order_Date]],"mmm")</f>
        <v>Apr</v>
      </c>
      <c r="F1143" s="1">
        <v>46117</v>
      </c>
      <c r="G1143">
        <f>(Table1[[#This Row],[Ship_Date]]-Table1[[#This Row],[Order_Date]])</f>
        <v>1</v>
      </c>
      <c r="H1143" t="s">
        <v>906</v>
      </c>
      <c r="I1143" t="s">
        <v>4274</v>
      </c>
      <c r="J1143" t="s">
        <v>24</v>
      </c>
      <c r="K1143">
        <v>45</v>
      </c>
      <c r="L1143" t="str">
        <f>IF(Table1[[#This Row],[Age]]&lt;=20,"Teen",IF(Table1[[#This Row],[Age]]&gt;=21 &amp; Table1[[#This Row],[Age]]&lt;=50,"Adult","Senior"))</f>
        <v>Senior</v>
      </c>
      <c r="M1143" t="s">
        <v>63</v>
      </c>
      <c r="N1143" t="s">
        <v>64</v>
      </c>
      <c r="O1143" t="s">
        <v>55</v>
      </c>
      <c r="P1143" t="s">
        <v>28</v>
      </c>
      <c r="Q1143" t="s">
        <v>192</v>
      </c>
      <c r="R1143">
        <v>4</v>
      </c>
      <c r="S1143">
        <v>7000</v>
      </c>
      <c r="T1143">
        <v>15</v>
      </c>
      <c r="U1143">
        <v>23800</v>
      </c>
      <c r="V1143" t="str">
        <f>IF(Table1[[#This Row],[Sales]]&lt;=10000,"Low",IF(Table1[[#This Row],[Sales]]&gt;=10000 &amp; Table1[[#This Row],[Sales]]&lt;=25000,"Medium","High"))</f>
        <v>High</v>
      </c>
      <c r="W1143">
        <v>10285.33</v>
      </c>
      <c r="X1143">
        <f>Table1[[#This Row],[Profit]]/Table1[[#This Row],[Sales]]</f>
        <v>0.43215672268907562</v>
      </c>
      <c r="Y1143" t="s">
        <v>58</v>
      </c>
      <c r="Z1143" t="s">
        <v>31</v>
      </c>
      <c r="AA1143">
        <v>4</v>
      </c>
      <c r="AB1143" t="s">
        <v>42</v>
      </c>
    </row>
    <row r="1144" spans="1:28" x14ac:dyDescent="0.35">
      <c r="A1144" t="s">
        <v>4284</v>
      </c>
      <c r="B1144" s="1">
        <v>46113</v>
      </c>
      <c r="C1144" s="1" t="str">
        <f>TEXT(Table1[[#This Row],[Order_Date]],"yyyy")</f>
        <v>2026</v>
      </c>
      <c r="D1144" s="3">
        <f>MONTH(Table1[[#This Row],[Order_Date]])</f>
        <v>4</v>
      </c>
      <c r="E1144" t="str">
        <f>TEXT(Table1[[#This Row],[Order_Date]],"mmm")</f>
        <v>Apr</v>
      </c>
      <c r="F1144" s="1">
        <v>46118</v>
      </c>
      <c r="G1144">
        <f>(Table1[[#This Row],[Ship_Date]]-Table1[[#This Row],[Order_Date]])</f>
        <v>5</v>
      </c>
      <c r="H1144" t="s">
        <v>4285</v>
      </c>
      <c r="I1144" t="s">
        <v>4286</v>
      </c>
      <c r="J1144" t="s">
        <v>52</v>
      </c>
      <c r="K1144">
        <v>50</v>
      </c>
      <c r="L1144" t="str">
        <f>IF(Table1[[#This Row],[Age]]&lt;=20,"Teen",IF(Table1[[#This Row],[Age]]&gt;=21 &amp; Table1[[#This Row],[Age]]&lt;=50,"Adult","Senior"))</f>
        <v>Senior</v>
      </c>
      <c r="M1144" t="s">
        <v>101</v>
      </c>
      <c r="N1144" t="s">
        <v>102</v>
      </c>
      <c r="O1144" t="s">
        <v>27</v>
      </c>
      <c r="P1144" t="s">
        <v>56</v>
      </c>
      <c r="Q1144" t="s">
        <v>168</v>
      </c>
      <c r="R1144">
        <v>3</v>
      </c>
      <c r="S1144">
        <v>1200</v>
      </c>
      <c r="T1144">
        <v>0</v>
      </c>
      <c r="U1144">
        <v>3600</v>
      </c>
      <c r="V1144" t="str">
        <f>IF(Table1[[#This Row],[Sales]]&lt;=10000,"Low",IF(Table1[[#This Row],[Sales]]&gt;=10000 &amp; Table1[[#This Row],[Sales]]&lt;=25000,"Medium","High"))</f>
        <v>Low</v>
      </c>
      <c r="W1144">
        <v>597.04</v>
      </c>
      <c r="X1144">
        <f>Table1[[#This Row],[Profit]]/Table1[[#This Row],[Sales]]</f>
        <v>0.16584444444444443</v>
      </c>
      <c r="Y1144" t="s">
        <v>30</v>
      </c>
      <c r="Z1144" t="s">
        <v>59</v>
      </c>
      <c r="AA1144">
        <v>3</v>
      </c>
      <c r="AB1144" t="s">
        <v>42</v>
      </c>
    </row>
    <row r="1145" spans="1:28" x14ac:dyDescent="0.35">
      <c r="A1145" t="s">
        <v>4293</v>
      </c>
      <c r="B1145" s="1">
        <v>46141</v>
      </c>
      <c r="C1145" s="1" t="str">
        <f>TEXT(Table1[[#This Row],[Order_Date]],"yyyy")</f>
        <v>2026</v>
      </c>
      <c r="D1145" s="3">
        <f>MONTH(Table1[[#This Row],[Order_Date]])</f>
        <v>4</v>
      </c>
      <c r="E1145" t="str">
        <f>TEXT(Table1[[#This Row],[Order_Date]],"mmm")</f>
        <v>Apr</v>
      </c>
      <c r="F1145" s="1">
        <v>46147</v>
      </c>
      <c r="G1145">
        <f>(Table1[[#This Row],[Ship_Date]]-Table1[[#This Row],[Order_Date]])</f>
        <v>6</v>
      </c>
      <c r="H1145" t="s">
        <v>4294</v>
      </c>
      <c r="I1145" t="s">
        <v>4295</v>
      </c>
      <c r="J1145" t="s">
        <v>24</v>
      </c>
      <c r="K1145">
        <v>35</v>
      </c>
      <c r="L1145" t="str">
        <f>IF(Table1[[#This Row],[Age]]&lt;=20,"Teen",IF(Table1[[#This Row],[Age]]&gt;=21 &amp; Table1[[#This Row],[Age]]&lt;=50,"Adult","Senior"))</f>
        <v>Senior</v>
      </c>
      <c r="M1145" t="s">
        <v>116</v>
      </c>
      <c r="N1145" t="s">
        <v>117</v>
      </c>
      <c r="O1145" t="s">
        <v>86</v>
      </c>
      <c r="P1145" t="s">
        <v>39</v>
      </c>
      <c r="Q1145" t="s">
        <v>151</v>
      </c>
      <c r="R1145">
        <v>4</v>
      </c>
      <c r="S1145">
        <v>900</v>
      </c>
      <c r="T1145">
        <v>25</v>
      </c>
      <c r="U1145">
        <v>2700</v>
      </c>
      <c r="V1145" t="str">
        <f>IF(Table1[[#This Row],[Sales]]&lt;=10000,"Low",IF(Table1[[#This Row],[Sales]]&gt;=10000 &amp; Table1[[#This Row],[Sales]]&lt;=25000,"Medium","High"))</f>
        <v>Low</v>
      </c>
      <c r="W1145">
        <v>1103.57</v>
      </c>
      <c r="X1145">
        <f>Table1[[#This Row],[Profit]]/Table1[[#This Row],[Sales]]</f>
        <v>0.40872962962962961</v>
      </c>
      <c r="Y1145" t="s">
        <v>30</v>
      </c>
      <c r="Z1145" t="s">
        <v>31</v>
      </c>
      <c r="AA1145">
        <v>1</v>
      </c>
      <c r="AB1145" t="s">
        <v>42</v>
      </c>
    </row>
    <row r="1146" spans="1:28" x14ac:dyDescent="0.35">
      <c r="A1146" t="s">
        <v>4305</v>
      </c>
      <c r="B1146" s="1">
        <v>45773</v>
      </c>
      <c r="C1146" s="1" t="str">
        <f>TEXT(Table1[[#This Row],[Order_Date]],"yyyy")</f>
        <v>2025</v>
      </c>
      <c r="D1146" s="3">
        <f>MONTH(Table1[[#This Row],[Order_Date]])</f>
        <v>4</v>
      </c>
      <c r="E1146" t="str">
        <f>TEXT(Table1[[#This Row],[Order_Date]],"mmm")</f>
        <v>Apr</v>
      </c>
      <c r="F1146" s="1">
        <v>45774</v>
      </c>
      <c r="G1146">
        <f>(Table1[[#This Row],[Ship_Date]]-Table1[[#This Row],[Order_Date]])</f>
        <v>1</v>
      </c>
      <c r="H1146" t="s">
        <v>4306</v>
      </c>
      <c r="I1146" t="s">
        <v>4307</v>
      </c>
      <c r="J1146" t="s">
        <v>52</v>
      </c>
      <c r="K1146">
        <v>24</v>
      </c>
      <c r="L1146" t="str">
        <f>IF(Table1[[#This Row],[Age]]&lt;=20,"Teen",IF(Table1[[#This Row],[Age]]&gt;=21 &amp; Table1[[#This Row],[Age]]&lt;=50,"Adult","Senior"))</f>
        <v>Senior</v>
      </c>
      <c r="M1146" t="s">
        <v>46</v>
      </c>
      <c r="N1146" t="s">
        <v>46</v>
      </c>
      <c r="O1146" t="s">
        <v>38</v>
      </c>
      <c r="P1146" t="s">
        <v>28</v>
      </c>
      <c r="Q1146" t="s">
        <v>29</v>
      </c>
      <c r="R1146">
        <v>6</v>
      </c>
      <c r="S1146">
        <v>15000</v>
      </c>
      <c r="T1146">
        <v>20</v>
      </c>
      <c r="U1146">
        <v>72000</v>
      </c>
      <c r="V1146" t="str">
        <f>IF(Table1[[#This Row],[Sales]]&lt;=10000,"Low",IF(Table1[[#This Row],[Sales]]&gt;=10000 &amp; Table1[[#This Row],[Sales]]&lt;=25000,"Medium","High"))</f>
        <v>High</v>
      </c>
      <c r="W1146">
        <v>13246.76</v>
      </c>
      <c r="X1146">
        <f>Table1[[#This Row],[Profit]]/Table1[[#This Row],[Sales]]</f>
        <v>0.18398277777777777</v>
      </c>
      <c r="Y1146" t="s">
        <v>58</v>
      </c>
      <c r="Z1146" t="s">
        <v>31</v>
      </c>
      <c r="AA1146">
        <v>4</v>
      </c>
      <c r="AB1146" t="s">
        <v>42</v>
      </c>
    </row>
    <row r="1147" spans="1:28" x14ac:dyDescent="0.35">
      <c r="A1147" t="s">
        <v>4342</v>
      </c>
      <c r="B1147" s="1">
        <v>45769</v>
      </c>
      <c r="C1147" s="1" t="str">
        <f>TEXT(Table1[[#This Row],[Order_Date]],"yyyy")</f>
        <v>2025</v>
      </c>
      <c r="D1147" s="3">
        <f>MONTH(Table1[[#This Row],[Order_Date]])</f>
        <v>4</v>
      </c>
      <c r="E1147" t="str">
        <f>TEXT(Table1[[#This Row],[Order_Date]],"mmm")</f>
        <v>Apr</v>
      </c>
      <c r="F1147" s="1">
        <v>45773</v>
      </c>
      <c r="G1147">
        <f>(Table1[[#This Row],[Ship_Date]]-Table1[[#This Row],[Order_Date]])</f>
        <v>4</v>
      </c>
      <c r="H1147" t="s">
        <v>3477</v>
      </c>
      <c r="I1147" t="s">
        <v>4343</v>
      </c>
      <c r="J1147" t="s">
        <v>52</v>
      </c>
      <c r="K1147">
        <v>65</v>
      </c>
      <c r="L1147" t="str">
        <f>IF(Table1[[#This Row],[Age]]&lt;=20,"Teen",IF(Table1[[#This Row],[Age]]&gt;=21 &amp; Table1[[#This Row],[Age]]&lt;=50,"Adult","Senior"))</f>
        <v>Senior</v>
      </c>
      <c r="M1147" t="s">
        <v>36</v>
      </c>
      <c r="N1147" t="s">
        <v>37</v>
      </c>
      <c r="O1147" t="s">
        <v>38</v>
      </c>
      <c r="P1147" t="s">
        <v>39</v>
      </c>
      <c r="Q1147" t="s">
        <v>87</v>
      </c>
      <c r="R1147">
        <v>7</v>
      </c>
      <c r="S1147">
        <v>3200</v>
      </c>
      <c r="T1147">
        <v>15</v>
      </c>
      <c r="U1147">
        <v>19040</v>
      </c>
      <c r="V1147" t="str">
        <f>IF(Table1[[#This Row],[Sales]]&lt;=10000,"Low",IF(Table1[[#This Row],[Sales]]&gt;=10000 &amp; Table1[[#This Row],[Sales]]&lt;=25000,"Medium","High"))</f>
        <v>High</v>
      </c>
      <c r="W1147">
        <v>5832.69</v>
      </c>
      <c r="X1147">
        <f>Table1[[#This Row],[Profit]]/Table1[[#This Row],[Sales]]</f>
        <v>0.30633876050420167</v>
      </c>
      <c r="Y1147" t="s">
        <v>30</v>
      </c>
      <c r="Z1147" t="s">
        <v>31</v>
      </c>
      <c r="AA1147">
        <v>3</v>
      </c>
      <c r="AB1147" t="s">
        <v>42</v>
      </c>
    </row>
    <row r="1148" spans="1:28" x14ac:dyDescent="0.35">
      <c r="A1148" t="s">
        <v>4414</v>
      </c>
      <c r="B1148" s="1">
        <v>46140</v>
      </c>
      <c r="C1148" s="1" t="str">
        <f>TEXT(Table1[[#This Row],[Order_Date]],"yyyy")</f>
        <v>2026</v>
      </c>
      <c r="D1148" s="3">
        <f>MONTH(Table1[[#This Row],[Order_Date]])</f>
        <v>4</v>
      </c>
      <c r="E1148" t="str">
        <f>TEXT(Table1[[#This Row],[Order_Date]],"mmm")</f>
        <v>Apr</v>
      </c>
      <c r="F1148" s="1">
        <v>46143</v>
      </c>
      <c r="G1148">
        <f>(Table1[[#This Row],[Ship_Date]]-Table1[[#This Row],[Order_Date]])</f>
        <v>3</v>
      </c>
      <c r="H1148" t="s">
        <v>4415</v>
      </c>
      <c r="I1148" t="s">
        <v>4416</v>
      </c>
      <c r="J1148" t="s">
        <v>24</v>
      </c>
      <c r="K1148">
        <v>30</v>
      </c>
      <c r="L1148" t="str">
        <f>IF(Table1[[#This Row],[Age]]&lt;=20,"Teen",IF(Table1[[#This Row],[Age]]&gt;=21 &amp; Table1[[#This Row],[Age]]&lt;=50,"Adult","Senior"))</f>
        <v>Senior</v>
      </c>
      <c r="M1148" t="s">
        <v>101</v>
      </c>
      <c r="N1148" t="s">
        <v>102</v>
      </c>
      <c r="O1148" t="s">
        <v>27</v>
      </c>
      <c r="P1148" t="s">
        <v>47</v>
      </c>
      <c r="Q1148" t="s">
        <v>185</v>
      </c>
      <c r="R1148">
        <v>6</v>
      </c>
      <c r="S1148">
        <v>4500</v>
      </c>
      <c r="T1148">
        <v>25</v>
      </c>
      <c r="U1148">
        <v>20250</v>
      </c>
      <c r="V1148" t="str">
        <f>IF(Table1[[#This Row],[Sales]]&lt;=10000,"Low",IF(Table1[[#This Row],[Sales]]&gt;=10000 &amp; Table1[[#This Row],[Sales]]&lt;=25000,"Medium","High"))</f>
        <v>High</v>
      </c>
      <c r="W1148">
        <v>3512.63</v>
      </c>
      <c r="X1148">
        <f>Table1[[#This Row],[Profit]]/Table1[[#This Row],[Sales]]</f>
        <v>0.17346320987654321</v>
      </c>
      <c r="Y1148" t="s">
        <v>58</v>
      </c>
      <c r="Z1148" t="s">
        <v>31</v>
      </c>
      <c r="AA1148">
        <v>1</v>
      </c>
      <c r="AB1148" t="s">
        <v>32</v>
      </c>
    </row>
    <row r="1149" spans="1:28" x14ac:dyDescent="0.35">
      <c r="A1149" t="s">
        <v>4449</v>
      </c>
      <c r="B1149" s="1">
        <v>46120</v>
      </c>
      <c r="C1149" s="1" t="str">
        <f>TEXT(Table1[[#This Row],[Order_Date]],"yyyy")</f>
        <v>2026</v>
      </c>
      <c r="D1149" s="3">
        <f>MONTH(Table1[[#This Row],[Order_Date]])</f>
        <v>4</v>
      </c>
      <c r="E1149" t="str">
        <f>TEXT(Table1[[#This Row],[Order_Date]],"mmm")</f>
        <v>Apr</v>
      </c>
      <c r="F1149" s="1">
        <v>46122</v>
      </c>
      <c r="G1149">
        <f>(Table1[[#This Row],[Ship_Date]]-Table1[[#This Row],[Order_Date]])</f>
        <v>2</v>
      </c>
      <c r="H1149" t="s">
        <v>4450</v>
      </c>
      <c r="I1149" t="s">
        <v>4451</v>
      </c>
      <c r="J1149" t="s">
        <v>52</v>
      </c>
      <c r="K1149">
        <v>61</v>
      </c>
      <c r="L1149" t="str">
        <f>IF(Table1[[#This Row],[Age]]&lt;=20,"Teen",IF(Table1[[#This Row],[Age]]&gt;=21 &amp; Table1[[#This Row],[Age]]&lt;=50,"Adult","Senior"))</f>
        <v>Senior</v>
      </c>
      <c r="M1149" t="s">
        <v>25</v>
      </c>
      <c r="N1149" t="s">
        <v>26</v>
      </c>
      <c r="O1149" t="s">
        <v>27</v>
      </c>
      <c r="P1149" t="s">
        <v>47</v>
      </c>
      <c r="Q1149" t="s">
        <v>185</v>
      </c>
      <c r="R1149">
        <v>1</v>
      </c>
      <c r="S1149">
        <v>4500</v>
      </c>
      <c r="T1149">
        <v>10</v>
      </c>
      <c r="U1149">
        <v>4050</v>
      </c>
      <c r="V1149" t="str">
        <f>IF(Table1[[#This Row],[Sales]]&lt;=10000,"Low",IF(Table1[[#This Row],[Sales]]&gt;=10000 &amp; Table1[[#This Row],[Sales]]&lt;=25000,"Medium","High"))</f>
        <v>Low</v>
      </c>
      <c r="W1149">
        <v>1205.72</v>
      </c>
      <c r="X1149">
        <f>Table1[[#This Row],[Profit]]/Table1[[#This Row],[Sales]]</f>
        <v>0.29770864197530866</v>
      </c>
      <c r="Y1149" t="s">
        <v>58</v>
      </c>
      <c r="Z1149" t="s">
        <v>31</v>
      </c>
      <c r="AA1149">
        <v>5</v>
      </c>
      <c r="AB1149" t="s">
        <v>42</v>
      </c>
    </row>
    <row r="1150" spans="1:28" x14ac:dyDescent="0.35">
      <c r="A1150" t="s">
        <v>4579</v>
      </c>
      <c r="B1150" s="1">
        <v>45756</v>
      </c>
      <c r="C1150" s="1" t="str">
        <f>TEXT(Table1[[#This Row],[Order_Date]],"yyyy")</f>
        <v>2025</v>
      </c>
      <c r="D1150" s="3">
        <f>MONTH(Table1[[#This Row],[Order_Date]])</f>
        <v>4</v>
      </c>
      <c r="E1150" t="str">
        <f>TEXT(Table1[[#This Row],[Order_Date]],"mmm")</f>
        <v>Apr</v>
      </c>
      <c r="F1150" s="1">
        <v>45757</v>
      </c>
      <c r="G1150">
        <f>(Table1[[#This Row],[Ship_Date]]-Table1[[#This Row],[Order_Date]])</f>
        <v>1</v>
      </c>
      <c r="H1150" t="s">
        <v>4580</v>
      </c>
      <c r="I1150" t="s">
        <v>4581</v>
      </c>
      <c r="J1150" t="s">
        <v>52</v>
      </c>
      <c r="K1150">
        <v>63</v>
      </c>
      <c r="L1150" t="str">
        <f>IF(Table1[[#This Row],[Age]]&lt;=20,"Teen",IF(Table1[[#This Row],[Age]]&gt;=21 &amp; Table1[[#This Row],[Age]]&lt;=50,"Adult","Senior"))</f>
        <v>Senior</v>
      </c>
      <c r="M1150" t="s">
        <v>91</v>
      </c>
      <c r="N1150" t="s">
        <v>92</v>
      </c>
      <c r="O1150" t="s">
        <v>55</v>
      </c>
      <c r="P1150" t="s">
        <v>28</v>
      </c>
      <c r="Q1150" t="s">
        <v>311</v>
      </c>
      <c r="R1150">
        <v>8</v>
      </c>
      <c r="S1150">
        <v>5000</v>
      </c>
      <c r="T1150">
        <v>15</v>
      </c>
      <c r="U1150">
        <v>34000</v>
      </c>
      <c r="V1150" t="str">
        <f>IF(Table1[[#This Row],[Sales]]&lt;=10000,"Low",IF(Table1[[#This Row],[Sales]]&gt;=10000 &amp; Table1[[#This Row],[Sales]]&lt;=25000,"Medium","High"))</f>
        <v>High</v>
      </c>
      <c r="W1150">
        <v>11065.28</v>
      </c>
      <c r="X1150">
        <f>Table1[[#This Row],[Profit]]/Table1[[#This Row],[Sales]]</f>
        <v>0.32544941176470588</v>
      </c>
      <c r="Y1150" t="s">
        <v>58</v>
      </c>
      <c r="Z1150" t="s">
        <v>31</v>
      </c>
      <c r="AA1150">
        <v>5</v>
      </c>
      <c r="AB1150" t="s">
        <v>32</v>
      </c>
    </row>
    <row r="1151" spans="1:28" x14ac:dyDescent="0.35">
      <c r="A1151" t="s">
        <v>4619</v>
      </c>
      <c r="B1151" s="1">
        <v>45756</v>
      </c>
      <c r="C1151" s="1" t="str">
        <f>TEXT(Table1[[#This Row],[Order_Date]],"yyyy")</f>
        <v>2025</v>
      </c>
      <c r="D1151" s="3">
        <f>MONTH(Table1[[#This Row],[Order_Date]])</f>
        <v>4</v>
      </c>
      <c r="E1151" t="str">
        <f>TEXT(Table1[[#This Row],[Order_Date]],"mmm")</f>
        <v>Apr</v>
      </c>
      <c r="F1151" s="1">
        <v>45759</v>
      </c>
      <c r="G1151">
        <f>(Table1[[#This Row],[Ship_Date]]-Table1[[#This Row],[Order_Date]])</f>
        <v>3</v>
      </c>
      <c r="H1151" t="s">
        <v>4620</v>
      </c>
      <c r="I1151" t="s">
        <v>4621</v>
      </c>
      <c r="J1151" t="s">
        <v>24</v>
      </c>
      <c r="K1151">
        <v>52</v>
      </c>
      <c r="L1151" t="str">
        <f>IF(Table1[[#This Row],[Age]]&lt;=20,"Teen",IF(Table1[[#This Row],[Age]]&gt;=21 &amp; Table1[[#This Row],[Age]]&lt;=50,"Adult","Senior"))</f>
        <v>Senior</v>
      </c>
      <c r="M1151" t="s">
        <v>53</v>
      </c>
      <c r="N1151" t="s">
        <v>54</v>
      </c>
      <c r="O1151" t="s">
        <v>55</v>
      </c>
      <c r="P1151" t="s">
        <v>74</v>
      </c>
      <c r="Q1151" t="s">
        <v>231</v>
      </c>
      <c r="R1151">
        <v>6</v>
      </c>
      <c r="S1151">
        <v>18000</v>
      </c>
      <c r="T1151">
        <v>20</v>
      </c>
      <c r="U1151">
        <v>86400</v>
      </c>
      <c r="V1151" t="str">
        <f>IF(Table1[[#This Row],[Sales]]&lt;=10000,"Low",IF(Table1[[#This Row],[Sales]]&gt;=10000 &amp; Table1[[#This Row],[Sales]]&lt;=25000,"Medium","High"))</f>
        <v>High</v>
      </c>
      <c r="W1151">
        <v>11147.95</v>
      </c>
      <c r="X1151">
        <f>Table1[[#This Row],[Profit]]/Table1[[#This Row],[Sales]]</f>
        <v>0.12902719907407409</v>
      </c>
      <c r="Y1151" t="s">
        <v>30</v>
      </c>
      <c r="Z1151" t="s">
        <v>31</v>
      </c>
      <c r="AA1151">
        <v>3</v>
      </c>
      <c r="AB1151" t="s">
        <v>42</v>
      </c>
    </row>
    <row r="1152" spans="1:28" x14ac:dyDescent="0.35">
      <c r="A1152" t="s">
        <v>4645</v>
      </c>
      <c r="B1152" s="1">
        <v>46122</v>
      </c>
      <c r="C1152" s="1" t="str">
        <f>TEXT(Table1[[#This Row],[Order_Date]],"yyyy")</f>
        <v>2026</v>
      </c>
      <c r="D1152" s="3">
        <f>MONTH(Table1[[#This Row],[Order_Date]])</f>
        <v>4</v>
      </c>
      <c r="E1152" t="str">
        <f>TEXT(Table1[[#This Row],[Order_Date]],"mmm")</f>
        <v>Apr</v>
      </c>
      <c r="F1152" s="1">
        <v>46123</v>
      </c>
      <c r="G1152">
        <f>(Table1[[#This Row],[Ship_Date]]-Table1[[#This Row],[Order_Date]])</f>
        <v>1</v>
      </c>
      <c r="H1152" t="s">
        <v>4646</v>
      </c>
      <c r="I1152" t="s">
        <v>4647</v>
      </c>
      <c r="J1152" t="s">
        <v>52</v>
      </c>
      <c r="K1152">
        <v>38</v>
      </c>
      <c r="L1152" t="str">
        <f>IF(Table1[[#This Row],[Age]]&lt;=20,"Teen",IF(Table1[[#This Row],[Age]]&gt;=21 &amp; Table1[[#This Row],[Age]]&lt;=50,"Adult","Senior"))</f>
        <v>Senior</v>
      </c>
      <c r="M1152" t="s">
        <v>63</v>
      </c>
      <c r="N1152" t="s">
        <v>64</v>
      </c>
      <c r="O1152" t="s">
        <v>55</v>
      </c>
      <c r="P1152" t="s">
        <v>39</v>
      </c>
      <c r="Q1152" t="s">
        <v>40</v>
      </c>
      <c r="R1152">
        <v>1</v>
      </c>
      <c r="S1152">
        <v>2500</v>
      </c>
      <c r="T1152">
        <v>0</v>
      </c>
      <c r="U1152">
        <v>2500</v>
      </c>
      <c r="V1152" t="str">
        <f>IF(Table1[[#This Row],[Sales]]&lt;=10000,"Low",IF(Table1[[#This Row],[Sales]]&gt;=10000 &amp; Table1[[#This Row],[Sales]]&lt;=25000,"Medium","High"))</f>
        <v>Low</v>
      </c>
      <c r="W1152">
        <v>319.32</v>
      </c>
      <c r="X1152">
        <f>Table1[[#This Row],[Profit]]/Table1[[#This Row],[Sales]]</f>
        <v>0.12772800000000001</v>
      </c>
      <c r="Y1152" t="s">
        <v>93</v>
      </c>
      <c r="Z1152" t="s">
        <v>41</v>
      </c>
      <c r="AA1152">
        <v>4</v>
      </c>
      <c r="AB1152" t="s">
        <v>42</v>
      </c>
    </row>
    <row r="1153" spans="1:28" x14ac:dyDescent="0.35">
      <c r="A1153" t="s">
        <v>4664</v>
      </c>
      <c r="B1153" s="1">
        <v>45775</v>
      </c>
      <c r="C1153" s="1" t="str">
        <f>TEXT(Table1[[#This Row],[Order_Date]],"yyyy")</f>
        <v>2025</v>
      </c>
      <c r="D1153" s="3">
        <f>MONTH(Table1[[#This Row],[Order_Date]])</f>
        <v>4</v>
      </c>
      <c r="E1153" t="str">
        <f>TEXT(Table1[[#This Row],[Order_Date]],"mmm")</f>
        <v>Apr</v>
      </c>
      <c r="F1153" s="1">
        <v>45782</v>
      </c>
      <c r="G1153">
        <f>(Table1[[#This Row],[Ship_Date]]-Table1[[#This Row],[Order_Date]])</f>
        <v>7</v>
      </c>
      <c r="H1153" t="s">
        <v>956</v>
      </c>
      <c r="I1153" t="s">
        <v>4665</v>
      </c>
      <c r="J1153" t="s">
        <v>24</v>
      </c>
      <c r="K1153">
        <v>42</v>
      </c>
      <c r="L1153" t="str">
        <f>IF(Table1[[#This Row],[Age]]&lt;=20,"Teen",IF(Table1[[#This Row],[Age]]&gt;=21 &amp; Table1[[#This Row],[Age]]&lt;=50,"Adult","Senior"))</f>
        <v>Senior</v>
      </c>
      <c r="M1153" t="s">
        <v>116</v>
      </c>
      <c r="N1153" t="s">
        <v>117</v>
      </c>
      <c r="O1153" t="s">
        <v>86</v>
      </c>
      <c r="P1153" t="s">
        <v>74</v>
      </c>
      <c r="Q1153" t="s">
        <v>132</v>
      </c>
      <c r="R1153">
        <v>8</v>
      </c>
      <c r="S1153">
        <v>55000</v>
      </c>
      <c r="T1153">
        <v>0</v>
      </c>
      <c r="U1153">
        <v>440000</v>
      </c>
      <c r="V1153" t="str">
        <f>IF(Table1[[#This Row],[Sales]]&lt;=10000,"Low",IF(Table1[[#This Row],[Sales]]&gt;=10000 &amp; Table1[[#This Row],[Sales]]&lt;=25000,"Medium","High"))</f>
        <v>High</v>
      </c>
      <c r="W1153">
        <v>173980.48</v>
      </c>
      <c r="X1153">
        <f>Table1[[#This Row],[Profit]]/Table1[[#This Row],[Sales]]</f>
        <v>0.39541018181818183</v>
      </c>
      <c r="Y1153" t="s">
        <v>58</v>
      </c>
      <c r="Z1153" t="s">
        <v>31</v>
      </c>
      <c r="AA1153">
        <v>1</v>
      </c>
      <c r="AB1153" t="s">
        <v>42</v>
      </c>
    </row>
    <row r="1154" spans="1:28" x14ac:dyDescent="0.35">
      <c r="A1154" t="s">
        <v>4686</v>
      </c>
      <c r="B1154" s="1">
        <v>46122</v>
      </c>
      <c r="C1154" s="1" t="str">
        <f>TEXT(Table1[[#This Row],[Order_Date]],"yyyy")</f>
        <v>2026</v>
      </c>
      <c r="D1154" s="3">
        <f>MONTH(Table1[[#This Row],[Order_Date]])</f>
        <v>4</v>
      </c>
      <c r="E1154" t="str">
        <f>TEXT(Table1[[#This Row],[Order_Date]],"mmm")</f>
        <v>Apr</v>
      </c>
      <c r="F1154" s="1">
        <v>46128</v>
      </c>
      <c r="G1154">
        <f>(Table1[[#This Row],[Ship_Date]]-Table1[[#This Row],[Order_Date]])</f>
        <v>6</v>
      </c>
      <c r="H1154" t="s">
        <v>4687</v>
      </c>
      <c r="I1154" t="s">
        <v>4688</v>
      </c>
      <c r="J1154" t="s">
        <v>52</v>
      </c>
      <c r="K1154">
        <v>23</v>
      </c>
      <c r="L1154" t="str">
        <f>IF(Table1[[#This Row],[Age]]&lt;=20,"Teen",IF(Table1[[#This Row],[Age]]&gt;=21 &amp; Table1[[#This Row],[Age]]&lt;=50,"Adult","Senior"))</f>
        <v>Senior</v>
      </c>
      <c r="M1154" t="s">
        <v>46</v>
      </c>
      <c r="N1154" t="s">
        <v>46</v>
      </c>
      <c r="O1154" t="s">
        <v>38</v>
      </c>
      <c r="P1154" t="s">
        <v>47</v>
      </c>
      <c r="Q1154" t="s">
        <v>69</v>
      </c>
      <c r="R1154">
        <v>2</v>
      </c>
      <c r="S1154">
        <v>800</v>
      </c>
      <c r="T1154">
        <v>20</v>
      </c>
      <c r="U1154">
        <v>1280</v>
      </c>
      <c r="V1154" t="str">
        <f>IF(Table1[[#This Row],[Sales]]&lt;=10000,"Low",IF(Table1[[#This Row],[Sales]]&gt;=10000 &amp; Table1[[#This Row],[Sales]]&lt;=25000,"Medium","High"))</f>
        <v>Low</v>
      </c>
      <c r="W1154">
        <v>232.64</v>
      </c>
      <c r="X1154">
        <f>Table1[[#This Row],[Profit]]/Table1[[#This Row],[Sales]]</f>
        <v>0.18174999999999999</v>
      </c>
      <c r="Y1154" t="s">
        <v>30</v>
      </c>
      <c r="Z1154" t="s">
        <v>31</v>
      </c>
      <c r="AA1154">
        <v>3</v>
      </c>
      <c r="AB1154" t="s">
        <v>42</v>
      </c>
    </row>
    <row r="1155" spans="1:28" x14ac:dyDescent="0.35">
      <c r="A1155" t="s">
        <v>4698</v>
      </c>
      <c r="B1155" s="1">
        <v>45755</v>
      </c>
      <c r="C1155" s="1" t="str">
        <f>TEXT(Table1[[#This Row],[Order_Date]],"yyyy")</f>
        <v>2025</v>
      </c>
      <c r="D1155" s="3">
        <f>MONTH(Table1[[#This Row],[Order_Date]])</f>
        <v>4</v>
      </c>
      <c r="E1155" t="str">
        <f>TEXT(Table1[[#This Row],[Order_Date]],"mmm")</f>
        <v>Apr</v>
      </c>
      <c r="F1155" s="1">
        <v>45760</v>
      </c>
      <c r="G1155">
        <f>(Table1[[#This Row],[Ship_Date]]-Table1[[#This Row],[Order_Date]])</f>
        <v>5</v>
      </c>
      <c r="H1155" t="s">
        <v>4699</v>
      </c>
      <c r="I1155" t="s">
        <v>4700</v>
      </c>
      <c r="J1155" t="s">
        <v>52</v>
      </c>
      <c r="K1155">
        <v>59</v>
      </c>
      <c r="L1155" t="str">
        <f>IF(Table1[[#This Row],[Age]]&lt;=20,"Teen",IF(Table1[[#This Row],[Age]]&gt;=21 &amp; Table1[[#This Row],[Age]]&lt;=50,"Adult","Senior"))</f>
        <v>Senior</v>
      </c>
      <c r="M1155" t="s">
        <v>36</v>
      </c>
      <c r="N1155" t="s">
        <v>37</v>
      </c>
      <c r="O1155" t="s">
        <v>38</v>
      </c>
      <c r="P1155" t="s">
        <v>56</v>
      </c>
      <c r="Q1155" t="s">
        <v>125</v>
      </c>
      <c r="R1155">
        <v>4</v>
      </c>
      <c r="S1155">
        <v>450</v>
      </c>
      <c r="T1155">
        <v>25</v>
      </c>
      <c r="U1155">
        <v>1350</v>
      </c>
      <c r="V1155" t="str">
        <f>IF(Table1[[#This Row],[Sales]]&lt;=10000,"Low",IF(Table1[[#This Row],[Sales]]&gt;=10000 &amp; Table1[[#This Row],[Sales]]&lt;=25000,"Medium","High"))</f>
        <v>Low</v>
      </c>
      <c r="W1155">
        <v>165.25</v>
      </c>
      <c r="X1155">
        <f>Table1[[#This Row],[Profit]]/Table1[[#This Row],[Sales]]</f>
        <v>0.12240740740740741</v>
      </c>
      <c r="Y1155" t="s">
        <v>58</v>
      </c>
      <c r="Z1155" t="s">
        <v>41</v>
      </c>
      <c r="AA1155">
        <v>5</v>
      </c>
      <c r="AB1155" t="s">
        <v>42</v>
      </c>
    </row>
    <row r="1156" spans="1:28" x14ac:dyDescent="0.35">
      <c r="A1156" t="s">
        <v>4734</v>
      </c>
      <c r="B1156" s="1">
        <v>45754</v>
      </c>
      <c r="C1156" s="1" t="str">
        <f>TEXT(Table1[[#This Row],[Order_Date]],"yyyy")</f>
        <v>2025</v>
      </c>
      <c r="D1156" s="3">
        <f>MONTH(Table1[[#This Row],[Order_Date]])</f>
        <v>4</v>
      </c>
      <c r="E1156" t="str">
        <f>TEXT(Table1[[#This Row],[Order_Date]],"mmm")</f>
        <v>Apr</v>
      </c>
      <c r="F1156" s="1">
        <v>45760</v>
      </c>
      <c r="G1156">
        <f>(Table1[[#This Row],[Ship_Date]]-Table1[[#This Row],[Order_Date]])</f>
        <v>6</v>
      </c>
      <c r="H1156" t="s">
        <v>4735</v>
      </c>
      <c r="I1156" t="s">
        <v>4736</v>
      </c>
      <c r="J1156" t="s">
        <v>52</v>
      </c>
      <c r="K1156">
        <v>24</v>
      </c>
      <c r="L1156" t="str">
        <f>IF(Table1[[#This Row],[Age]]&lt;=20,"Teen",IF(Table1[[#This Row],[Age]]&gt;=21 &amp; Table1[[#This Row],[Age]]&lt;=50,"Adult","Senior"))</f>
        <v>Senior</v>
      </c>
      <c r="M1156" t="s">
        <v>73</v>
      </c>
      <c r="N1156" t="s">
        <v>26</v>
      </c>
      <c r="O1156" t="s">
        <v>27</v>
      </c>
      <c r="P1156" t="s">
        <v>28</v>
      </c>
      <c r="Q1156" t="s">
        <v>192</v>
      </c>
      <c r="R1156">
        <v>1</v>
      </c>
      <c r="S1156">
        <v>7000</v>
      </c>
      <c r="T1156">
        <v>20</v>
      </c>
      <c r="U1156">
        <v>5600</v>
      </c>
      <c r="V1156" t="str">
        <f>IF(Table1[[#This Row],[Sales]]&lt;=10000,"Low",IF(Table1[[#This Row],[Sales]]&gt;=10000 &amp; Table1[[#This Row],[Sales]]&lt;=25000,"Medium","High"))</f>
        <v>Low</v>
      </c>
      <c r="W1156">
        <v>1646.74</v>
      </c>
      <c r="X1156">
        <f>Table1[[#This Row],[Profit]]/Table1[[#This Row],[Sales]]</f>
        <v>0.29406071428571429</v>
      </c>
      <c r="Y1156" t="s">
        <v>93</v>
      </c>
      <c r="Z1156" t="s">
        <v>59</v>
      </c>
      <c r="AA1156">
        <v>1</v>
      </c>
      <c r="AB1156" t="s">
        <v>42</v>
      </c>
    </row>
    <row r="1157" spans="1:28" x14ac:dyDescent="0.35">
      <c r="A1157" t="s">
        <v>4894</v>
      </c>
      <c r="B1157" s="1">
        <v>45759</v>
      </c>
      <c r="C1157" s="1" t="str">
        <f>TEXT(Table1[[#This Row],[Order_Date]],"yyyy")</f>
        <v>2025</v>
      </c>
      <c r="D1157" s="3">
        <f>MONTH(Table1[[#This Row],[Order_Date]])</f>
        <v>4</v>
      </c>
      <c r="E1157" t="str">
        <f>TEXT(Table1[[#This Row],[Order_Date]],"mmm")</f>
        <v>Apr</v>
      </c>
      <c r="F1157" s="1">
        <v>45764</v>
      </c>
      <c r="G1157">
        <f>(Table1[[#This Row],[Ship_Date]]-Table1[[#This Row],[Order_Date]])</f>
        <v>5</v>
      </c>
      <c r="H1157" t="s">
        <v>4875</v>
      </c>
      <c r="I1157" t="s">
        <v>4895</v>
      </c>
      <c r="J1157" t="s">
        <v>24</v>
      </c>
      <c r="K1157">
        <v>42</v>
      </c>
      <c r="L1157" t="str">
        <f>IF(Table1[[#This Row],[Age]]&lt;=20,"Teen",IF(Table1[[#This Row],[Age]]&gt;=21 &amp; Table1[[#This Row],[Age]]&lt;=50,"Adult","Senior"))</f>
        <v>Senior</v>
      </c>
      <c r="M1157" t="s">
        <v>25</v>
      </c>
      <c r="N1157" t="s">
        <v>26</v>
      </c>
      <c r="O1157" t="s">
        <v>27</v>
      </c>
      <c r="P1157" t="s">
        <v>39</v>
      </c>
      <c r="Q1157" t="s">
        <v>118</v>
      </c>
      <c r="R1157">
        <v>1</v>
      </c>
      <c r="S1157">
        <v>4000</v>
      </c>
      <c r="T1157">
        <v>10</v>
      </c>
      <c r="U1157">
        <v>3600</v>
      </c>
      <c r="V1157" t="str">
        <f>IF(Table1[[#This Row],[Sales]]&lt;=10000,"Low",IF(Table1[[#This Row],[Sales]]&gt;=10000 &amp; Table1[[#This Row],[Sales]]&lt;=25000,"Medium","High"))</f>
        <v>Low</v>
      </c>
      <c r="W1157">
        <v>1254.58</v>
      </c>
      <c r="X1157">
        <f>Table1[[#This Row],[Profit]]/Table1[[#This Row],[Sales]]</f>
        <v>0.34849444444444444</v>
      </c>
      <c r="Y1157" t="s">
        <v>93</v>
      </c>
      <c r="Z1157" t="s">
        <v>41</v>
      </c>
      <c r="AA1157">
        <v>1</v>
      </c>
      <c r="AB1157" t="s">
        <v>42</v>
      </c>
    </row>
    <row r="1158" spans="1:28" x14ac:dyDescent="0.35">
      <c r="A1158" t="s">
        <v>4926</v>
      </c>
      <c r="B1158" s="1">
        <v>46127</v>
      </c>
      <c r="C1158" s="1" t="str">
        <f>TEXT(Table1[[#This Row],[Order_Date]],"yyyy")</f>
        <v>2026</v>
      </c>
      <c r="D1158" s="3">
        <f>MONTH(Table1[[#This Row],[Order_Date]])</f>
        <v>4</v>
      </c>
      <c r="E1158" t="str">
        <f>TEXT(Table1[[#This Row],[Order_Date]],"mmm")</f>
        <v>Apr</v>
      </c>
      <c r="F1158" s="1">
        <v>46134</v>
      </c>
      <c r="G1158">
        <f>(Table1[[#This Row],[Ship_Date]]-Table1[[#This Row],[Order_Date]])</f>
        <v>7</v>
      </c>
      <c r="H1158" t="s">
        <v>3098</v>
      </c>
      <c r="I1158" t="s">
        <v>4927</v>
      </c>
      <c r="J1158" t="s">
        <v>24</v>
      </c>
      <c r="K1158">
        <v>38</v>
      </c>
      <c r="L1158" t="str">
        <f>IF(Table1[[#This Row],[Age]]&lt;=20,"Teen",IF(Table1[[#This Row],[Age]]&gt;=21 &amp; Table1[[#This Row],[Age]]&lt;=50,"Adult","Senior"))</f>
        <v>Senior</v>
      </c>
      <c r="M1158" t="s">
        <v>116</v>
      </c>
      <c r="N1158" t="s">
        <v>117</v>
      </c>
      <c r="O1158" t="s">
        <v>86</v>
      </c>
      <c r="P1158" t="s">
        <v>56</v>
      </c>
      <c r="Q1158" t="s">
        <v>168</v>
      </c>
      <c r="R1158">
        <v>3</v>
      </c>
      <c r="S1158">
        <v>1200</v>
      </c>
      <c r="T1158">
        <v>10</v>
      </c>
      <c r="U1158">
        <v>3240</v>
      </c>
      <c r="V1158" t="str">
        <f>IF(Table1[[#This Row],[Sales]]&lt;=10000,"Low",IF(Table1[[#This Row],[Sales]]&gt;=10000 &amp; Table1[[#This Row],[Sales]]&lt;=25000,"Medium","High"))</f>
        <v>Low</v>
      </c>
      <c r="W1158">
        <v>1080.3599999999999</v>
      </c>
      <c r="X1158">
        <f>Table1[[#This Row],[Profit]]/Table1[[#This Row],[Sales]]</f>
        <v>0.33344444444444443</v>
      </c>
      <c r="Y1158" t="s">
        <v>93</v>
      </c>
      <c r="Z1158" t="s">
        <v>41</v>
      </c>
      <c r="AA1158">
        <v>3</v>
      </c>
      <c r="AB1158" t="s">
        <v>42</v>
      </c>
    </row>
    <row r="1159" spans="1:28" x14ac:dyDescent="0.35">
      <c r="A1159" t="s">
        <v>4955</v>
      </c>
      <c r="B1159" s="1">
        <v>45748</v>
      </c>
      <c r="C1159" s="1" t="str">
        <f>TEXT(Table1[[#This Row],[Order_Date]],"yyyy")</f>
        <v>2025</v>
      </c>
      <c r="D1159" s="3">
        <f>MONTH(Table1[[#This Row],[Order_Date]])</f>
        <v>4</v>
      </c>
      <c r="E1159" t="str">
        <f>TEXT(Table1[[#This Row],[Order_Date]],"mmm")</f>
        <v>Apr</v>
      </c>
      <c r="F1159" s="1">
        <v>45751</v>
      </c>
      <c r="G1159">
        <f>(Table1[[#This Row],[Ship_Date]]-Table1[[#This Row],[Order_Date]])</f>
        <v>3</v>
      </c>
      <c r="H1159" t="s">
        <v>4956</v>
      </c>
      <c r="I1159" t="s">
        <v>4957</v>
      </c>
      <c r="J1159" t="s">
        <v>24</v>
      </c>
      <c r="K1159">
        <v>46</v>
      </c>
      <c r="L1159" t="str">
        <f>IF(Table1[[#This Row],[Age]]&lt;=20,"Teen",IF(Table1[[#This Row],[Age]]&gt;=21 &amp; Table1[[#This Row],[Age]]&lt;=50,"Adult","Senior"))</f>
        <v>Senior</v>
      </c>
      <c r="M1159" t="s">
        <v>53</v>
      </c>
      <c r="N1159" t="s">
        <v>54</v>
      </c>
      <c r="O1159" t="s">
        <v>55</v>
      </c>
      <c r="P1159" t="s">
        <v>47</v>
      </c>
      <c r="Q1159" t="s">
        <v>185</v>
      </c>
      <c r="R1159">
        <v>6</v>
      </c>
      <c r="S1159">
        <v>4500</v>
      </c>
      <c r="T1159">
        <v>25</v>
      </c>
      <c r="U1159">
        <v>20250</v>
      </c>
      <c r="V1159" t="str">
        <f>IF(Table1[[#This Row],[Sales]]&lt;=10000,"Low",IF(Table1[[#This Row],[Sales]]&gt;=10000 &amp; Table1[[#This Row],[Sales]]&lt;=25000,"Medium","High"))</f>
        <v>High</v>
      </c>
      <c r="W1159">
        <v>7604.94</v>
      </c>
      <c r="X1159">
        <f>Table1[[#This Row],[Profit]]/Table1[[#This Row],[Sales]]</f>
        <v>0.37555259259259255</v>
      </c>
      <c r="Y1159" t="s">
        <v>30</v>
      </c>
      <c r="Z1159" t="s">
        <v>41</v>
      </c>
      <c r="AA1159">
        <v>3</v>
      </c>
      <c r="AB1159" t="s">
        <v>42</v>
      </c>
    </row>
    <row r="1160" spans="1:28" x14ac:dyDescent="0.35">
      <c r="A1160" t="s">
        <v>5087</v>
      </c>
      <c r="B1160" s="1">
        <v>46127</v>
      </c>
      <c r="C1160" s="1" t="str">
        <f>TEXT(Table1[[#This Row],[Order_Date]],"yyyy")</f>
        <v>2026</v>
      </c>
      <c r="D1160" s="3">
        <f>MONTH(Table1[[#This Row],[Order_Date]])</f>
        <v>4</v>
      </c>
      <c r="E1160" t="str">
        <f>TEXT(Table1[[#This Row],[Order_Date]],"mmm")</f>
        <v>Apr</v>
      </c>
      <c r="F1160" s="1">
        <v>46132</v>
      </c>
      <c r="G1160">
        <f>(Table1[[#This Row],[Ship_Date]]-Table1[[#This Row],[Order_Date]])</f>
        <v>5</v>
      </c>
      <c r="H1160" t="s">
        <v>5088</v>
      </c>
      <c r="I1160" t="s">
        <v>5089</v>
      </c>
      <c r="J1160" t="s">
        <v>52</v>
      </c>
      <c r="K1160">
        <v>60</v>
      </c>
      <c r="L1160" t="str">
        <f>IF(Table1[[#This Row],[Age]]&lt;=20,"Teen",IF(Table1[[#This Row],[Age]]&gt;=21 &amp; Table1[[#This Row],[Age]]&lt;=50,"Adult","Senior"))</f>
        <v>Senior</v>
      </c>
      <c r="M1160" t="s">
        <v>36</v>
      </c>
      <c r="N1160" t="s">
        <v>37</v>
      </c>
      <c r="O1160" t="s">
        <v>38</v>
      </c>
      <c r="P1160" t="s">
        <v>74</v>
      </c>
      <c r="Q1160" t="s">
        <v>231</v>
      </c>
      <c r="R1160">
        <v>2</v>
      </c>
      <c r="S1160">
        <v>18000</v>
      </c>
      <c r="T1160">
        <v>20</v>
      </c>
      <c r="U1160">
        <v>28800</v>
      </c>
      <c r="V1160" t="str">
        <f>IF(Table1[[#This Row],[Sales]]&lt;=10000,"Low",IF(Table1[[#This Row],[Sales]]&gt;=10000 &amp; Table1[[#This Row],[Sales]]&lt;=25000,"Medium","High"))</f>
        <v>High</v>
      </c>
      <c r="W1160">
        <v>12632.11</v>
      </c>
      <c r="X1160">
        <f>Table1[[#This Row],[Profit]]/Table1[[#This Row],[Sales]]</f>
        <v>0.43861493055555556</v>
      </c>
      <c r="Y1160" t="s">
        <v>58</v>
      </c>
      <c r="Z1160" t="s">
        <v>31</v>
      </c>
      <c r="AA1160">
        <v>3</v>
      </c>
      <c r="AB1160" t="s">
        <v>42</v>
      </c>
    </row>
    <row r="1161" spans="1:28" x14ac:dyDescent="0.35">
      <c r="A1161" t="s">
        <v>5143</v>
      </c>
      <c r="B1161" s="1">
        <v>45769</v>
      </c>
      <c r="C1161" s="1" t="str">
        <f>TEXT(Table1[[#This Row],[Order_Date]],"yyyy")</f>
        <v>2025</v>
      </c>
      <c r="D1161" s="3">
        <f>MONTH(Table1[[#This Row],[Order_Date]])</f>
        <v>4</v>
      </c>
      <c r="E1161" t="str">
        <f>TEXT(Table1[[#This Row],[Order_Date]],"mmm")</f>
        <v>Apr</v>
      </c>
      <c r="F1161" s="1">
        <v>45776</v>
      </c>
      <c r="G1161">
        <f>(Table1[[#This Row],[Ship_Date]]-Table1[[#This Row],[Order_Date]])</f>
        <v>7</v>
      </c>
      <c r="H1161" t="s">
        <v>5144</v>
      </c>
      <c r="I1161" t="s">
        <v>5145</v>
      </c>
      <c r="J1161" t="s">
        <v>52</v>
      </c>
      <c r="K1161">
        <v>42</v>
      </c>
      <c r="L1161" t="str">
        <f>IF(Table1[[#This Row],[Age]]&lt;=20,"Teen",IF(Table1[[#This Row],[Age]]&gt;=21 &amp; Table1[[#This Row],[Age]]&lt;=50,"Adult","Senior"))</f>
        <v>Senior</v>
      </c>
      <c r="M1161" t="s">
        <v>53</v>
      </c>
      <c r="N1161" t="s">
        <v>54</v>
      </c>
      <c r="O1161" t="s">
        <v>55</v>
      </c>
      <c r="P1161" t="s">
        <v>74</v>
      </c>
      <c r="Q1161" t="s">
        <v>75</v>
      </c>
      <c r="R1161">
        <v>3</v>
      </c>
      <c r="S1161">
        <v>2000</v>
      </c>
      <c r="T1161">
        <v>5</v>
      </c>
      <c r="U1161">
        <v>5700</v>
      </c>
      <c r="V1161" t="str">
        <f>IF(Table1[[#This Row],[Sales]]&lt;=10000,"Low",IF(Table1[[#This Row],[Sales]]&gt;=10000 &amp; Table1[[#This Row],[Sales]]&lt;=25000,"Medium","High"))</f>
        <v>Low</v>
      </c>
      <c r="W1161">
        <v>612.95000000000005</v>
      </c>
      <c r="X1161">
        <f>Table1[[#This Row],[Profit]]/Table1[[#This Row],[Sales]]</f>
        <v>0.10753508771929825</v>
      </c>
      <c r="Y1161" t="s">
        <v>58</v>
      </c>
      <c r="Z1161" t="s">
        <v>59</v>
      </c>
      <c r="AA1161">
        <v>4</v>
      </c>
      <c r="AB1161" t="s">
        <v>42</v>
      </c>
    </row>
    <row r="1162" spans="1:28" x14ac:dyDescent="0.35">
      <c r="A1162" t="s">
        <v>5173</v>
      </c>
      <c r="B1162" s="1">
        <v>46126</v>
      </c>
      <c r="C1162" s="1" t="str">
        <f>TEXT(Table1[[#This Row],[Order_Date]],"yyyy")</f>
        <v>2026</v>
      </c>
      <c r="D1162" s="3">
        <f>MONTH(Table1[[#This Row],[Order_Date]])</f>
        <v>4</v>
      </c>
      <c r="E1162" t="str">
        <f>TEXT(Table1[[#This Row],[Order_Date]],"mmm")</f>
        <v>Apr</v>
      </c>
      <c r="F1162" s="1">
        <v>46133</v>
      </c>
      <c r="G1162">
        <f>(Table1[[#This Row],[Ship_Date]]-Table1[[#This Row],[Order_Date]])</f>
        <v>7</v>
      </c>
      <c r="H1162" t="s">
        <v>5174</v>
      </c>
      <c r="I1162" t="s">
        <v>5175</v>
      </c>
      <c r="J1162" t="s">
        <v>24</v>
      </c>
      <c r="K1162">
        <v>20</v>
      </c>
      <c r="L1162" t="str">
        <f>IF(Table1[[#This Row],[Age]]&lt;=20,"Teen",IF(Table1[[#This Row],[Age]]&gt;=21 &amp; Table1[[#This Row],[Age]]&lt;=50,"Adult","Senior"))</f>
        <v>Teen</v>
      </c>
      <c r="M1162" t="s">
        <v>84</v>
      </c>
      <c r="N1162" t="s">
        <v>85</v>
      </c>
      <c r="O1162" t="s">
        <v>86</v>
      </c>
      <c r="P1162" t="s">
        <v>74</v>
      </c>
      <c r="Q1162" t="s">
        <v>196</v>
      </c>
      <c r="R1162">
        <v>6</v>
      </c>
      <c r="S1162">
        <v>25000</v>
      </c>
      <c r="T1162">
        <v>10</v>
      </c>
      <c r="U1162">
        <v>135000</v>
      </c>
      <c r="V1162" t="str">
        <f>IF(Table1[[#This Row],[Sales]]&lt;=10000,"Low",IF(Table1[[#This Row],[Sales]]&gt;=10000 &amp; Table1[[#This Row],[Sales]]&lt;=25000,"Medium","High"))</f>
        <v>High</v>
      </c>
      <c r="W1162">
        <v>51485.54</v>
      </c>
      <c r="X1162">
        <f>Table1[[#This Row],[Profit]]/Table1[[#This Row],[Sales]]</f>
        <v>0.38137437037037036</v>
      </c>
      <c r="Y1162" t="s">
        <v>58</v>
      </c>
      <c r="Z1162" t="s">
        <v>31</v>
      </c>
      <c r="AA1162">
        <v>3</v>
      </c>
      <c r="AB1162" t="s">
        <v>32</v>
      </c>
    </row>
    <row r="1163" spans="1:28" x14ac:dyDescent="0.35">
      <c r="A1163" t="s">
        <v>5193</v>
      </c>
      <c r="B1163" s="1">
        <v>45770</v>
      </c>
      <c r="C1163" s="1" t="str">
        <f>TEXT(Table1[[#This Row],[Order_Date]],"yyyy")</f>
        <v>2025</v>
      </c>
      <c r="D1163" s="3">
        <f>MONTH(Table1[[#This Row],[Order_Date]])</f>
        <v>4</v>
      </c>
      <c r="E1163" t="str">
        <f>TEXT(Table1[[#This Row],[Order_Date]],"mmm")</f>
        <v>Apr</v>
      </c>
      <c r="F1163" s="1">
        <v>45772</v>
      </c>
      <c r="G1163">
        <f>(Table1[[#This Row],[Ship_Date]]-Table1[[#This Row],[Order_Date]])</f>
        <v>2</v>
      </c>
      <c r="H1163" t="s">
        <v>4984</v>
      </c>
      <c r="I1163" t="s">
        <v>5194</v>
      </c>
      <c r="J1163" t="s">
        <v>24</v>
      </c>
      <c r="K1163">
        <v>63</v>
      </c>
      <c r="L1163" t="str">
        <f>IF(Table1[[#This Row],[Age]]&lt;=20,"Teen",IF(Table1[[#This Row],[Age]]&gt;=21 &amp; Table1[[#This Row],[Age]]&lt;=50,"Adult","Senior"))</f>
        <v>Senior</v>
      </c>
      <c r="M1163" t="s">
        <v>73</v>
      </c>
      <c r="N1163" t="s">
        <v>26</v>
      </c>
      <c r="O1163" t="s">
        <v>27</v>
      </c>
      <c r="P1163" t="s">
        <v>56</v>
      </c>
      <c r="Q1163" t="s">
        <v>168</v>
      </c>
      <c r="R1163">
        <v>7</v>
      </c>
      <c r="S1163">
        <v>1200</v>
      </c>
      <c r="T1163">
        <v>0</v>
      </c>
      <c r="U1163">
        <v>8400</v>
      </c>
      <c r="V1163" t="str">
        <f>IF(Table1[[#This Row],[Sales]]&lt;=10000,"Low",IF(Table1[[#This Row],[Sales]]&gt;=10000 &amp; Table1[[#This Row],[Sales]]&lt;=25000,"Medium","High"))</f>
        <v>Low</v>
      </c>
      <c r="W1163">
        <v>2525.35</v>
      </c>
      <c r="X1163">
        <f>Table1[[#This Row],[Profit]]/Table1[[#This Row],[Sales]]</f>
        <v>0.30063690476190474</v>
      </c>
      <c r="Y1163" t="s">
        <v>93</v>
      </c>
      <c r="Z1163" t="s">
        <v>41</v>
      </c>
      <c r="AA1163">
        <v>5</v>
      </c>
      <c r="AB1163" t="s">
        <v>42</v>
      </c>
    </row>
    <row r="1164" spans="1:28" x14ac:dyDescent="0.35">
      <c r="A1164" t="s">
        <v>5204</v>
      </c>
      <c r="B1164" s="1">
        <v>46124</v>
      </c>
      <c r="C1164" s="1" t="str">
        <f>TEXT(Table1[[#This Row],[Order_Date]],"yyyy")</f>
        <v>2026</v>
      </c>
      <c r="D1164" s="3">
        <f>MONTH(Table1[[#This Row],[Order_Date]])</f>
        <v>4</v>
      </c>
      <c r="E1164" t="str">
        <f>TEXT(Table1[[#This Row],[Order_Date]],"mmm")</f>
        <v>Apr</v>
      </c>
      <c r="F1164" s="1">
        <v>46128</v>
      </c>
      <c r="G1164">
        <f>(Table1[[#This Row],[Ship_Date]]-Table1[[#This Row],[Order_Date]])</f>
        <v>4</v>
      </c>
      <c r="H1164" t="s">
        <v>5205</v>
      </c>
      <c r="I1164" t="s">
        <v>5206</v>
      </c>
      <c r="J1164" t="s">
        <v>24</v>
      </c>
      <c r="K1164">
        <v>25</v>
      </c>
      <c r="L1164" t="str">
        <f>IF(Table1[[#This Row],[Age]]&lt;=20,"Teen",IF(Table1[[#This Row],[Age]]&gt;=21 &amp; Table1[[#This Row],[Age]]&lt;=50,"Adult","Senior"))</f>
        <v>Senior</v>
      </c>
      <c r="M1164" t="s">
        <v>46</v>
      </c>
      <c r="N1164" t="s">
        <v>46</v>
      </c>
      <c r="O1164" t="s">
        <v>38</v>
      </c>
      <c r="P1164" t="s">
        <v>39</v>
      </c>
      <c r="Q1164" t="s">
        <v>40</v>
      </c>
      <c r="R1164">
        <v>7</v>
      </c>
      <c r="S1164">
        <v>2500</v>
      </c>
      <c r="T1164">
        <v>20</v>
      </c>
      <c r="U1164">
        <v>14000</v>
      </c>
      <c r="V1164" t="str">
        <f>IF(Table1[[#This Row],[Sales]]&lt;=10000,"Low",IF(Table1[[#This Row],[Sales]]&gt;=10000 &amp; Table1[[#This Row],[Sales]]&lt;=25000,"Medium","High"))</f>
        <v>High</v>
      </c>
      <c r="W1164">
        <v>3022.44</v>
      </c>
      <c r="X1164">
        <f>Table1[[#This Row],[Profit]]/Table1[[#This Row],[Sales]]</f>
        <v>0.21588857142857143</v>
      </c>
      <c r="Y1164" t="s">
        <v>30</v>
      </c>
      <c r="Z1164" t="s">
        <v>59</v>
      </c>
      <c r="AA1164">
        <v>4</v>
      </c>
      <c r="AB1164" t="s">
        <v>42</v>
      </c>
    </row>
    <row r="1165" spans="1:28" x14ac:dyDescent="0.35">
      <c r="A1165" t="s">
        <v>5229</v>
      </c>
      <c r="B1165" s="1">
        <v>45750</v>
      </c>
      <c r="C1165" s="1" t="str">
        <f>TEXT(Table1[[#This Row],[Order_Date]],"yyyy")</f>
        <v>2025</v>
      </c>
      <c r="D1165" s="3">
        <f>MONTH(Table1[[#This Row],[Order_Date]])</f>
        <v>4</v>
      </c>
      <c r="E1165" t="str">
        <f>TEXT(Table1[[#This Row],[Order_Date]],"mmm")</f>
        <v>Apr</v>
      </c>
      <c r="F1165" s="1">
        <v>45755</v>
      </c>
      <c r="G1165">
        <f>(Table1[[#This Row],[Ship_Date]]-Table1[[#This Row],[Order_Date]])</f>
        <v>5</v>
      </c>
      <c r="H1165" t="s">
        <v>5230</v>
      </c>
      <c r="I1165" t="s">
        <v>5231</v>
      </c>
      <c r="J1165" t="s">
        <v>52</v>
      </c>
      <c r="K1165">
        <v>41</v>
      </c>
      <c r="L1165" t="str">
        <f>IF(Table1[[#This Row],[Age]]&lt;=20,"Teen",IF(Table1[[#This Row],[Age]]&gt;=21 &amp; Table1[[#This Row],[Age]]&lt;=50,"Adult","Senior"))</f>
        <v>Senior</v>
      </c>
      <c r="M1165" t="s">
        <v>25</v>
      </c>
      <c r="N1165" t="s">
        <v>26</v>
      </c>
      <c r="O1165" t="s">
        <v>27</v>
      </c>
      <c r="P1165" t="s">
        <v>28</v>
      </c>
      <c r="Q1165" t="s">
        <v>311</v>
      </c>
      <c r="R1165">
        <v>1</v>
      </c>
      <c r="S1165">
        <v>5000</v>
      </c>
      <c r="T1165">
        <v>25</v>
      </c>
      <c r="U1165">
        <v>3750</v>
      </c>
      <c r="V1165" t="str">
        <f>IF(Table1[[#This Row],[Sales]]&lt;=10000,"Low",IF(Table1[[#This Row],[Sales]]&gt;=10000 &amp; Table1[[#This Row],[Sales]]&lt;=25000,"Medium","High"))</f>
        <v>Low</v>
      </c>
      <c r="W1165">
        <v>621.62</v>
      </c>
      <c r="X1165">
        <f>Table1[[#This Row],[Profit]]/Table1[[#This Row],[Sales]]</f>
        <v>0.16576533333333335</v>
      </c>
      <c r="Y1165" t="s">
        <v>58</v>
      </c>
      <c r="Z1165" t="s">
        <v>59</v>
      </c>
      <c r="AA1165">
        <v>4</v>
      </c>
      <c r="AB1165" t="s">
        <v>42</v>
      </c>
    </row>
    <row r="1166" spans="1:28" x14ac:dyDescent="0.35">
      <c r="A1166" t="s">
        <v>5285</v>
      </c>
      <c r="B1166" s="1">
        <v>46142</v>
      </c>
      <c r="C1166" s="1" t="str">
        <f>TEXT(Table1[[#This Row],[Order_Date]],"yyyy")</f>
        <v>2026</v>
      </c>
      <c r="D1166" s="3">
        <f>MONTH(Table1[[#This Row],[Order_Date]])</f>
        <v>4</v>
      </c>
      <c r="E1166" t="str">
        <f>TEXT(Table1[[#This Row],[Order_Date]],"mmm")</f>
        <v>Apr</v>
      </c>
      <c r="F1166" s="1">
        <v>46146</v>
      </c>
      <c r="G1166">
        <f>(Table1[[#This Row],[Ship_Date]]-Table1[[#This Row],[Order_Date]])</f>
        <v>4</v>
      </c>
      <c r="H1166" t="s">
        <v>5286</v>
      </c>
      <c r="I1166" t="s">
        <v>5287</v>
      </c>
      <c r="J1166" t="s">
        <v>52</v>
      </c>
      <c r="K1166">
        <v>29</v>
      </c>
      <c r="L1166" t="str">
        <f>IF(Table1[[#This Row],[Age]]&lt;=20,"Teen",IF(Table1[[#This Row],[Age]]&gt;=21 &amp; Table1[[#This Row],[Age]]&lt;=50,"Adult","Senior"))</f>
        <v>Senior</v>
      </c>
      <c r="M1166" t="s">
        <v>36</v>
      </c>
      <c r="N1166" t="s">
        <v>37</v>
      </c>
      <c r="O1166" t="s">
        <v>38</v>
      </c>
      <c r="P1166" t="s">
        <v>74</v>
      </c>
      <c r="Q1166" t="s">
        <v>196</v>
      </c>
      <c r="R1166">
        <v>2</v>
      </c>
      <c r="S1166">
        <v>25000</v>
      </c>
      <c r="T1166">
        <v>15</v>
      </c>
      <c r="U1166">
        <v>42500</v>
      </c>
      <c r="V1166" t="str">
        <f>IF(Table1[[#This Row],[Sales]]&lt;=10000,"Low",IF(Table1[[#This Row],[Sales]]&gt;=10000 &amp; Table1[[#This Row],[Sales]]&lt;=25000,"Medium","High"))</f>
        <v>High</v>
      </c>
      <c r="W1166">
        <v>15819.65</v>
      </c>
      <c r="X1166">
        <f>Table1[[#This Row],[Profit]]/Table1[[#This Row],[Sales]]</f>
        <v>0.37222705882352941</v>
      </c>
      <c r="Y1166" t="s">
        <v>58</v>
      </c>
      <c r="Z1166" t="s">
        <v>59</v>
      </c>
      <c r="AA1166">
        <v>1</v>
      </c>
      <c r="AB1166" t="s">
        <v>42</v>
      </c>
    </row>
    <row r="1167" spans="1:28" x14ac:dyDescent="0.35">
      <c r="A1167" t="s">
        <v>5442</v>
      </c>
      <c r="B1167" s="1">
        <v>45769</v>
      </c>
      <c r="C1167" s="1" t="str">
        <f>TEXT(Table1[[#This Row],[Order_Date]],"yyyy")</f>
        <v>2025</v>
      </c>
      <c r="D1167" s="3">
        <f>MONTH(Table1[[#This Row],[Order_Date]])</f>
        <v>4</v>
      </c>
      <c r="E1167" t="str">
        <f>TEXT(Table1[[#This Row],[Order_Date]],"mmm")</f>
        <v>Apr</v>
      </c>
      <c r="F1167" s="1">
        <v>45775</v>
      </c>
      <c r="G1167">
        <f>(Table1[[#This Row],[Ship_Date]]-Table1[[#This Row],[Order_Date]])</f>
        <v>6</v>
      </c>
      <c r="H1167" t="s">
        <v>5443</v>
      </c>
      <c r="I1167" t="s">
        <v>5444</v>
      </c>
      <c r="J1167" t="s">
        <v>24</v>
      </c>
      <c r="K1167">
        <v>39</v>
      </c>
      <c r="L1167" t="str">
        <f>IF(Table1[[#This Row],[Age]]&lt;=20,"Teen",IF(Table1[[#This Row],[Age]]&gt;=21 &amp; Table1[[#This Row],[Age]]&lt;=50,"Adult","Senior"))</f>
        <v>Senior</v>
      </c>
      <c r="M1167" t="s">
        <v>116</v>
      </c>
      <c r="N1167" t="s">
        <v>117</v>
      </c>
      <c r="O1167" t="s">
        <v>86</v>
      </c>
      <c r="P1167" t="s">
        <v>28</v>
      </c>
      <c r="Q1167" t="s">
        <v>311</v>
      </c>
      <c r="R1167">
        <v>1</v>
      </c>
      <c r="S1167">
        <v>5000</v>
      </c>
      <c r="T1167">
        <v>0</v>
      </c>
      <c r="U1167">
        <v>5000</v>
      </c>
      <c r="V1167" t="str">
        <f>IF(Table1[[#This Row],[Sales]]&lt;=10000,"Low",IF(Table1[[#This Row],[Sales]]&gt;=10000 &amp; Table1[[#This Row],[Sales]]&lt;=25000,"Medium","High"))</f>
        <v>Low</v>
      </c>
      <c r="W1167">
        <v>1417.08</v>
      </c>
      <c r="X1167">
        <f>Table1[[#This Row],[Profit]]/Table1[[#This Row],[Sales]]</f>
        <v>0.283416</v>
      </c>
      <c r="Y1167" t="s">
        <v>30</v>
      </c>
      <c r="Z1167" t="s">
        <v>41</v>
      </c>
      <c r="AA1167">
        <v>5</v>
      </c>
      <c r="AB1167" t="s">
        <v>42</v>
      </c>
    </row>
    <row r="1168" spans="1:28" x14ac:dyDescent="0.35">
      <c r="A1168" t="s">
        <v>5503</v>
      </c>
      <c r="B1168" s="1">
        <v>45765</v>
      </c>
      <c r="C1168" s="1" t="str">
        <f>TEXT(Table1[[#This Row],[Order_Date]],"yyyy")</f>
        <v>2025</v>
      </c>
      <c r="D1168" s="3">
        <f>MONTH(Table1[[#This Row],[Order_Date]])</f>
        <v>4</v>
      </c>
      <c r="E1168" t="str">
        <f>TEXT(Table1[[#This Row],[Order_Date]],"mmm")</f>
        <v>Apr</v>
      </c>
      <c r="F1168" s="1">
        <v>45768</v>
      </c>
      <c r="G1168">
        <f>(Table1[[#This Row],[Ship_Date]]-Table1[[#This Row],[Order_Date]])</f>
        <v>3</v>
      </c>
      <c r="H1168" t="s">
        <v>5316</v>
      </c>
      <c r="I1168" t="s">
        <v>5504</v>
      </c>
      <c r="J1168" t="s">
        <v>24</v>
      </c>
      <c r="K1168">
        <v>54</v>
      </c>
      <c r="L1168" t="str">
        <f>IF(Table1[[#This Row],[Age]]&lt;=20,"Teen",IF(Table1[[#This Row],[Age]]&gt;=21 &amp; Table1[[#This Row],[Age]]&lt;=50,"Adult","Senior"))</f>
        <v>Senior</v>
      </c>
      <c r="M1168" t="s">
        <v>79</v>
      </c>
      <c r="N1168" t="s">
        <v>80</v>
      </c>
      <c r="O1168" t="s">
        <v>38</v>
      </c>
      <c r="P1168" t="s">
        <v>56</v>
      </c>
      <c r="Q1168" t="s">
        <v>212</v>
      </c>
      <c r="R1168">
        <v>2</v>
      </c>
      <c r="S1168">
        <v>300</v>
      </c>
      <c r="T1168">
        <v>20</v>
      </c>
      <c r="U1168">
        <v>480</v>
      </c>
      <c r="V1168" t="str">
        <f>IF(Table1[[#This Row],[Sales]]&lt;=10000,"Low",IF(Table1[[#This Row],[Sales]]&gt;=10000 &amp; Table1[[#This Row],[Sales]]&lt;=25000,"Medium","High"))</f>
        <v>Low</v>
      </c>
      <c r="W1168">
        <v>57.53</v>
      </c>
      <c r="X1168">
        <f>Table1[[#This Row],[Profit]]/Table1[[#This Row],[Sales]]</f>
        <v>0.11985416666666666</v>
      </c>
      <c r="Y1168" t="s">
        <v>30</v>
      </c>
      <c r="Z1168" t="s">
        <v>31</v>
      </c>
      <c r="AA1168">
        <v>5</v>
      </c>
      <c r="AB1168" t="s">
        <v>42</v>
      </c>
    </row>
    <row r="1169" spans="1:28" x14ac:dyDescent="0.35">
      <c r="A1169" t="s">
        <v>5516</v>
      </c>
      <c r="B1169" s="1">
        <v>46117</v>
      </c>
      <c r="C1169" s="1" t="str">
        <f>TEXT(Table1[[#This Row],[Order_Date]],"yyyy")</f>
        <v>2026</v>
      </c>
      <c r="D1169" s="3">
        <f>MONTH(Table1[[#This Row],[Order_Date]])</f>
        <v>4</v>
      </c>
      <c r="E1169" t="str">
        <f>TEXT(Table1[[#This Row],[Order_Date]],"mmm")</f>
        <v>Apr</v>
      </c>
      <c r="F1169" s="1">
        <v>46124</v>
      </c>
      <c r="G1169">
        <f>(Table1[[#This Row],[Ship_Date]]-Table1[[#This Row],[Order_Date]])</f>
        <v>7</v>
      </c>
      <c r="H1169" t="s">
        <v>803</v>
      </c>
      <c r="I1169" t="s">
        <v>5517</v>
      </c>
      <c r="J1169" t="s">
        <v>24</v>
      </c>
      <c r="K1169">
        <v>27</v>
      </c>
      <c r="L1169" t="str">
        <f>IF(Table1[[#This Row],[Age]]&lt;=20,"Teen",IF(Table1[[#This Row],[Age]]&gt;=21 &amp; Table1[[#This Row],[Age]]&lt;=50,"Adult","Senior"))</f>
        <v>Senior</v>
      </c>
      <c r="M1169" t="s">
        <v>53</v>
      </c>
      <c r="N1169" t="s">
        <v>54</v>
      </c>
      <c r="O1169" t="s">
        <v>55</v>
      </c>
      <c r="P1169" t="s">
        <v>47</v>
      </c>
      <c r="Q1169" t="s">
        <v>175</v>
      </c>
      <c r="R1169">
        <v>2</v>
      </c>
      <c r="S1169">
        <v>1200</v>
      </c>
      <c r="T1169">
        <v>20</v>
      </c>
      <c r="U1169">
        <v>1920</v>
      </c>
      <c r="V1169" t="str">
        <f>IF(Table1[[#This Row],[Sales]]&lt;=10000,"Low",IF(Table1[[#This Row],[Sales]]&gt;=10000 &amp; Table1[[#This Row],[Sales]]&lt;=25000,"Medium","High"))</f>
        <v>Low</v>
      </c>
      <c r="W1169">
        <v>730.76</v>
      </c>
      <c r="X1169">
        <f>Table1[[#This Row],[Profit]]/Table1[[#This Row],[Sales]]</f>
        <v>0.38060416666666669</v>
      </c>
      <c r="Y1169" t="s">
        <v>30</v>
      </c>
      <c r="Z1169" t="s">
        <v>31</v>
      </c>
      <c r="AA1169">
        <v>4</v>
      </c>
      <c r="AB1169" t="s">
        <v>42</v>
      </c>
    </row>
    <row r="1170" spans="1:28" x14ac:dyDescent="0.35">
      <c r="A1170" t="s">
        <v>5521</v>
      </c>
      <c r="B1170" s="1">
        <v>46140</v>
      </c>
      <c r="C1170" s="1" t="str">
        <f>TEXT(Table1[[#This Row],[Order_Date]],"yyyy")</f>
        <v>2026</v>
      </c>
      <c r="D1170" s="3">
        <f>MONTH(Table1[[#This Row],[Order_Date]])</f>
        <v>4</v>
      </c>
      <c r="E1170" t="str">
        <f>TEXT(Table1[[#This Row],[Order_Date]],"mmm")</f>
        <v>Apr</v>
      </c>
      <c r="F1170" s="1">
        <v>46146</v>
      </c>
      <c r="G1170">
        <f>(Table1[[#This Row],[Ship_Date]]-Table1[[#This Row],[Order_Date]])</f>
        <v>6</v>
      </c>
      <c r="H1170" t="s">
        <v>5522</v>
      </c>
      <c r="I1170" t="s">
        <v>5523</v>
      </c>
      <c r="J1170" t="s">
        <v>52</v>
      </c>
      <c r="K1170">
        <v>26</v>
      </c>
      <c r="L1170" t="str">
        <f>IF(Table1[[#This Row],[Age]]&lt;=20,"Teen",IF(Table1[[#This Row],[Age]]&gt;=21 &amp; Table1[[#This Row],[Age]]&lt;=50,"Adult","Senior"))</f>
        <v>Senior</v>
      </c>
      <c r="M1170" t="s">
        <v>73</v>
      </c>
      <c r="N1170" t="s">
        <v>26</v>
      </c>
      <c r="O1170" t="s">
        <v>27</v>
      </c>
      <c r="P1170" t="s">
        <v>47</v>
      </c>
      <c r="Q1170" t="s">
        <v>69</v>
      </c>
      <c r="R1170">
        <v>1</v>
      </c>
      <c r="S1170">
        <v>800</v>
      </c>
      <c r="T1170">
        <v>25</v>
      </c>
      <c r="U1170">
        <v>600</v>
      </c>
      <c r="V1170" t="str">
        <f>IF(Table1[[#This Row],[Sales]]&lt;=10000,"Low",IF(Table1[[#This Row],[Sales]]&gt;=10000 &amp; Table1[[#This Row],[Sales]]&lt;=25000,"Medium","High"))</f>
        <v>Low</v>
      </c>
      <c r="W1170">
        <v>94.24</v>
      </c>
      <c r="X1170">
        <f>Table1[[#This Row],[Profit]]/Table1[[#This Row],[Sales]]</f>
        <v>0.15706666666666666</v>
      </c>
      <c r="Y1170" t="s">
        <v>58</v>
      </c>
      <c r="Z1170" t="s">
        <v>31</v>
      </c>
      <c r="AA1170">
        <v>4</v>
      </c>
      <c r="AB1170" t="s">
        <v>42</v>
      </c>
    </row>
    <row r="1171" spans="1:28" x14ac:dyDescent="0.35">
      <c r="A1171" t="s">
        <v>5536</v>
      </c>
      <c r="B1171" s="1">
        <v>46132</v>
      </c>
      <c r="C1171" s="1" t="str">
        <f>TEXT(Table1[[#This Row],[Order_Date]],"yyyy")</f>
        <v>2026</v>
      </c>
      <c r="D1171" s="3">
        <f>MONTH(Table1[[#This Row],[Order_Date]])</f>
        <v>4</v>
      </c>
      <c r="E1171" t="str">
        <f>TEXT(Table1[[#This Row],[Order_Date]],"mmm")</f>
        <v>Apr</v>
      </c>
      <c r="F1171" s="1">
        <v>46135</v>
      </c>
      <c r="G1171">
        <f>(Table1[[#This Row],[Ship_Date]]-Table1[[#This Row],[Order_Date]])</f>
        <v>3</v>
      </c>
      <c r="H1171" t="s">
        <v>5537</v>
      </c>
      <c r="I1171" t="s">
        <v>5538</v>
      </c>
      <c r="J1171" t="s">
        <v>24</v>
      </c>
      <c r="K1171">
        <v>56</v>
      </c>
      <c r="L1171" t="str">
        <f>IF(Table1[[#This Row],[Age]]&lt;=20,"Teen",IF(Table1[[#This Row],[Age]]&gt;=21 &amp; Table1[[#This Row],[Age]]&lt;=50,"Adult","Senior"))</f>
        <v>Senior</v>
      </c>
      <c r="M1171" t="s">
        <v>53</v>
      </c>
      <c r="N1171" t="s">
        <v>54</v>
      </c>
      <c r="O1171" t="s">
        <v>55</v>
      </c>
      <c r="P1171" t="s">
        <v>39</v>
      </c>
      <c r="Q1171" t="s">
        <v>253</v>
      </c>
      <c r="R1171">
        <v>3</v>
      </c>
      <c r="S1171">
        <v>1200</v>
      </c>
      <c r="T1171">
        <v>0</v>
      </c>
      <c r="U1171">
        <v>3600</v>
      </c>
      <c r="V1171" t="str">
        <f>IF(Table1[[#This Row],[Sales]]&lt;=10000,"Low",IF(Table1[[#This Row],[Sales]]&gt;=10000 &amp; Table1[[#This Row],[Sales]]&lt;=25000,"Medium","High"))</f>
        <v>Low</v>
      </c>
      <c r="W1171">
        <v>606.62</v>
      </c>
      <c r="X1171">
        <f>Table1[[#This Row],[Profit]]/Table1[[#This Row],[Sales]]</f>
        <v>0.16850555555555555</v>
      </c>
      <c r="Y1171" t="s">
        <v>58</v>
      </c>
      <c r="Z1171" t="s">
        <v>59</v>
      </c>
      <c r="AA1171">
        <v>1</v>
      </c>
      <c r="AB1171" t="s">
        <v>42</v>
      </c>
    </row>
    <row r="1172" spans="1:28" x14ac:dyDescent="0.35">
      <c r="A1172" t="s">
        <v>5578</v>
      </c>
      <c r="B1172" s="1">
        <v>45752</v>
      </c>
      <c r="C1172" s="1" t="str">
        <f>TEXT(Table1[[#This Row],[Order_Date]],"yyyy")</f>
        <v>2025</v>
      </c>
      <c r="D1172" s="3">
        <f>MONTH(Table1[[#This Row],[Order_Date]])</f>
        <v>4</v>
      </c>
      <c r="E1172" t="str">
        <f>TEXT(Table1[[#This Row],[Order_Date]],"mmm")</f>
        <v>Apr</v>
      </c>
      <c r="F1172" s="1">
        <v>45758</v>
      </c>
      <c r="G1172">
        <f>(Table1[[#This Row],[Ship_Date]]-Table1[[#This Row],[Order_Date]])</f>
        <v>6</v>
      </c>
      <c r="H1172" t="s">
        <v>5257</v>
      </c>
      <c r="I1172" t="s">
        <v>5579</v>
      </c>
      <c r="J1172" t="s">
        <v>52</v>
      </c>
      <c r="K1172">
        <v>35</v>
      </c>
      <c r="L1172" t="str">
        <f>IF(Table1[[#This Row],[Age]]&lt;=20,"Teen",IF(Table1[[#This Row],[Age]]&gt;=21 &amp; Table1[[#This Row],[Age]]&lt;=50,"Adult","Senior"))</f>
        <v>Senior</v>
      </c>
      <c r="M1172" t="s">
        <v>63</v>
      </c>
      <c r="N1172" t="s">
        <v>64</v>
      </c>
      <c r="O1172" t="s">
        <v>55</v>
      </c>
      <c r="P1172" t="s">
        <v>39</v>
      </c>
      <c r="Q1172" t="s">
        <v>253</v>
      </c>
      <c r="R1172">
        <v>1</v>
      </c>
      <c r="S1172">
        <v>1200</v>
      </c>
      <c r="T1172">
        <v>10</v>
      </c>
      <c r="U1172">
        <v>1080</v>
      </c>
      <c r="V1172" t="str">
        <f>IF(Table1[[#This Row],[Sales]]&lt;=10000,"Low",IF(Table1[[#This Row],[Sales]]&gt;=10000 &amp; Table1[[#This Row],[Sales]]&lt;=25000,"Medium","High"))</f>
        <v>Low</v>
      </c>
      <c r="W1172">
        <v>377.96</v>
      </c>
      <c r="X1172">
        <f>Table1[[#This Row],[Profit]]/Table1[[#This Row],[Sales]]</f>
        <v>0.34996296296296292</v>
      </c>
      <c r="Y1172" t="s">
        <v>30</v>
      </c>
      <c r="Z1172" t="s">
        <v>41</v>
      </c>
      <c r="AA1172">
        <v>5</v>
      </c>
      <c r="AB1172" t="s">
        <v>42</v>
      </c>
    </row>
    <row r="1173" spans="1:28" x14ac:dyDescent="0.35">
      <c r="A1173" t="s">
        <v>5602</v>
      </c>
      <c r="B1173" s="1">
        <v>45753</v>
      </c>
      <c r="C1173" s="1" t="str">
        <f>TEXT(Table1[[#This Row],[Order_Date]],"yyyy")</f>
        <v>2025</v>
      </c>
      <c r="D1173" s="3">
        <f>MONTH(Table1[[#This Row],[Order_Date]])</f>
        <v>4</v>
      </c>
      <c r="E1173" t="str">
        <f>TEXT(Table1[[#This Row],[Order_Date]],"mmm")</f>
        <v>Apr</v>
      </c>
      <c r="F1173" s="1">
        <v>45760</v>
      </c>
      <c r="G1173">
        <f>(Table1[[#This Row],[Ship_Date]]-Table1[[#This Row],[Order_Date]])</f>
        <v>7</v>
      </c>
      <c r="H1173" t="s">
        <v>5603</v>
      </c>
      <c r="I1173" t="s">
        <v>5604</v>
      </c>
      <c r="J1173" t="s">
        <v>52</v>
      </c>
      <c r="K1173">
        <v>45</v>
      </c>
      <c r="L1173" t="str">
        <f>IF(Table1[[#This Row],[Age]]&lt;=20,"Teen",IF(Table1[[#This Row],[Age]]&gt;=21 &amp; Table1[[#This Row],[Age]]&lt;=50,"Adult","Senior"))</f>
        <v>Senior</v>
      </c>
      <c r="M1173" t="s">
        <v>53</v>
      </c>
      <c r="N1173" t="s">
        <v>54</v>
      </c>
      <c r="O1173" t="s">
        <v>55</v>
      </c>
      <c r="P1173" t="s">
        <v>47</v>
      </c>
      <c r="Q1173" t="s">
        <v>185</v>
      </c>
      <c r="R1173">
        <v>4</v>
      </c>
      <c r="S1173">
        <v>4500</v>
      </c>
      <c r="T1173">
        <v>15</v>
      </c>
      <c r="U1173">
        <v>15300</v>
      </c>
      <c r="V1173" t="str">
        <f>IF(Table1[[#This Row],[Sales]]&lt;=10000,"Low",IF(Table1[[#This Row],[Sales]]&gt;=10000 &amp; Table1[[#This Row],[Sales]]&lt;=25000,"Medium","High"))</f>
        <v>High</v>
      </c>
      <c r="W1173">
        <v>5117.33</v>
      </c>
      <c r="X1173">
        <f>Table1[[#This Row],[Profit]]/Table1[[#This Row],[Sales]]</f>
        <v>0.33446601307189544</v>
      </c>
      <c r="Y1173" t="s">
        <v>93</v>
      </c>
      <c r="Z1173" t="s">
        <v>59</v>
      </c>
      <c r="AA1173">
        <v>1</v>
      </c>
      <c r="AB1173" t="s">
        <v>42</v>
      </c>
    </row>
    <row r="1174" spans="1:28" x14ac:dyDescent="0.35">
      <c r="A1174" t="s">
        <v>5679</v>
      </c>
      <c r="B1174" s="1">
        <v>45776</v>
      </c>
      <c r="C1174" s="1" t="str">
        <f>TEXT(Table1[[#This Row],[Order_Date]],"yyyy")</f>
        <v>2025</v>
      </c>
      <c r="D1174" s="3">
        <f>MONTH(Table1[[#This Row],[Order_Date]])</f>
        <v>4</v>
      </c>
      <c r="E1174" t="str">
        <f>TEXT(Table1[[#This Row],[Order_Date]],"mmm")</f>
        <v>Apr</v>
      </c>
      <c r="F1174" s="1">
        <v>45783</v>
      </c>
      <c r="G1174">
        <f>(Table1[[#This Row],[Ship_Date]]-Table1[[#This Row],[Order_Date]])</f>
        <v>7</v>
      </c>
      <c r="H1174" t="s">
        <v>3750</v>
      </c>
      <c r="I1174" t="s">
        <v>5680</v>
      </c>
      <c r="J1174" t="s">
        <v>52</v>
      </c>
      <c r="K1174">
        <v>22</v>
      </c>
      <c r="L1174" t="str">
        <f>IF(Table1[[#This Row],[Age]]&lt;=20,"Teen",IF(Table1[[#This Row],[Age]]&gt;=21 &amp; Table1[[#This Row],[Age]]&lt;=50,"Adult","Senior"))</f>
        <v>Senior</v>
      </c>
      <c r="M1174" t="s">
        <v>36</v>
      </c>
      <c r="N1174" t="s">
        <v>37</v>
      </c>
      <c r="O1174" t="s">
        <v>38</v>
      </c>
      <c r="P1174" t="s">
        <v>39</v>
      </c>
      <c r="Q1174" t="s">
        <v>118</v>
      </c>
      <c r="R1174">
        <v>8</v>
      </c>
      <c r="S1174">
        <v>4000</v>
      </c>
      <c r="T1174">
        <v>10</v>
      </c>
      <c r="U1174">
        <v>28800</v>
      </c>
      <c r="V1174" t="str">
        <f>IF(Table1[[#This Row],[Sales]]&lt;=10000,"Low",IF(Table1[[#This Row],[Sales]]&gt;=10000 &amp; Table1[[#This Row],[Sales]]&lt;=25000,"Medium","High"))</f>
        <v>High</v>
      </c>
      <c r="W1174">
        <v>12910.22</v>
      </c>
      <c r="X1174">
        <f>Table1[[#This Row],[Profit]]/Table1[[#This Row],[Sales]]</f>
        <v>0.44827152777777773</v>
      </c>
      <c r="Y1174" t="s">
        <v>30</v>
      </c>
      <c r="Z1174" t="s">
        <v>41</v>
      </c>
      <c r="AA1174">
        <v>2</v>
      </c>
      <c r="AB1174" t="s">
        <v>42</v>
      </c>
    </row>
    <row r="1175" spans="1:28" x14ac:dyDescent="0.35">
      <c r="A1175" t="s">
        <v>5686</v>
      </c>
      <c r="B1175" s="1">
        <v>46136</v>
      </c>
      <c r="C1175" s="1" t="str">
        <f>TEXT(Table1[[#This Row],[Order_Date]],"yyyy")</f>
        <v>2026</v>
      </c>
      <c r="D1175" s="3">
        <f>MONTH(Table1[[#This Row],[Order_Date]])</f>
        <v>4</v>
      </c>
      <c r="E1175" t="str">
        <f>TEXT(Table1[[#This Row],[Order_Date]],"mmm")</f>
        <v>Apr</v>
      </c>
      <c r="F1175" s="1">
        <v>46142</v>
      </c>
      <c r="G1175">
        <f>(Table1[[#This Row],[Ship_Date]]-Table1[[#This Row],[Order_Date]])</f>
        <v>6</v>
      </c>
      <c r="H1175" t="s">
        <v>5687</v>
      </c>
      <c r="I1175" t="s">
        <v>5688</v>
      </c>
      <c r="J1175" t="s">
        <v>24</v>
      </c>
      <c r="K1175">
        <v>19</v>
      </c>
      <c r="L1175" t="str">
        <f>IF(Table1[[#This Row],[Age]]&lt;=20,"Teen",IF(Table1[[#This Row],[Age]]&gt;=21 &amp; Table1[[#This Row],[Age]]&lt;=50,"Adult","Senior"))</f>
        <v>Teen</v>
      </c>
      <c r="M1175" t="s">
        <v>91</v>
      </c>
      <c r="N1175" t="s">
        <v>92</v>
      </c>
      <c r="O1175" t="s">
        <v>55</v>
      </c>
      <c r="P1175" t="s">
        <v>47</v>
      </c>
      <c r="Q1175" t="s">
        <v>69</v>
      </c>
      <c r="R1175">
        <v>4</v>
      </c>
      <c r="S1175">
        <v>800</v>
      </c>
      <c r="T1175">
        <v>10</v>
      </c>
      <c r="U1175">
        <v>2880</v>
      </c>
      <c r="V1175" t="str">
        <f>IF(Table1[[#This Row],[Sales]]&lt;=10000,"Low",IF(Table1[[#This Row],[Sales]]&gt;=10000 &amp; Table1[[#This Row],[Sales]]&lt;=25000,"Medium","High"))</f>
        <v>Low</v>
      </c>
      <c r="W1175">
        <v>622.67999999999995</v>
      </c>
      <c r="X1175">
        <f>Table1[[#This Row],[Profit]]/Table1[[#This Row],[Sales]]</f>
        <v>0.21620833333333331</v>
      </c>
      <c r="Y1175" t="s">
        <v>30</v>
      </c>
      <c r="Z1175" t="s">
        <v>41</v>
      </c>
      <c r="AA1175">
        <v>1</v>
      </c>
      <c r="AB1175" t="s">
        <v>42</v>
      </c>
    </row>
    <row r="1176" spans="1:28" x14ac:dyDescent="0.35">
      <c r="A1176" t="s">
        <v>5747</v>
      </c>
      <c r="B1176" s="1">
        <v>46116</v>
      </c>
      <c r="C1176" s="1" t="str">
        <f>TEXT(Table1[[#This Row],[Order_Date]],"yyyy")</f>
        <v>2026</v>
      </c>
      <c r="D1176" s="3">
        <f>MONTH(Table1[[#This Row],[Order_Date]])</f>
        <v>4</v>
      </c>
      <c r="E1176" t="str">
        <f>TEXT(Table1[[#This Row],[Order_Date]],"mmm")</f>
        <v>Apr</v>
      </c>
      <c r="F1176" s="1">
        <v>46121</v>
      </c>
      <c r="G1176">
        <f>(Table1[[#This Row],[Ship_Date]]-Table1[[#This Row],[Order_Date]])</f>
        <v>5</v>
      </c>
      <c r="H1176" t="s">
        <v>5748</v>
      </c>
      <c r="I1176" t="s">
        <v>5749</v>
      </c>
      <c r="J1176" t="s">
        <v>24</v>
      </c>
      <c r="K1176">
        <v>35</v>
      </c>
      <c r="L1176" t="str">
        <f>IF(Table1[[#This Row],[Age]]&lt;=20,"Teen",IF(Table1[[#This Row],[Age]]&gt;=21 &amp; Table1[[#This Row],[Age]]&lt;=50,"Adult","Senior"))</f>
        <v>Senior</v>
      </c>
      <c r="M1176" t="s">
        <v>53</v>
      </c>
      <c r="N1176" t="s">
        <v>54</v>
      </c>
      <c r="O1176" t="s">
        <v>55</v>
      </c>
      <c r="P1176" t="s">
        <v>39</v>
      </c>
      <c r="Q1176" t="s">
        <v>87</v>
      </c>
      <c r="R1176">
        <v>5</v>
      </c>
      <c r="S1176">
        <v>3200</v>
      </c>
      <c r="T1176">
        <v>20</v>
      </c>
      <c r="U1176">
        <v>12800</v>
      </c>
      <c r="V1176" t="str">
        <f>IF(Table1[[#This Row],[Sales]]&lt;=10000,"Low",IF(Table1[[#This Row],[Sales]]&gt;=10000 &amp; Table1[[#This Row],[Sales]]&lt;=25000,"Medium","High"))</f>
        <v>High</v>
      </c>
      <c r="W1176">
        <v>1718.5</v>
      </c>
      <c r="X1176">
        <f>Table1[[#This Row],[Profit]]/Table1[[#This Row],[Sales]]</f>
        <v>0.13425781249999999</v>
      </c>
      <c r="Y1176" t="s">
        <v>30</v>
      </c>
      <c r="Z1176" t="s">
        <v>31</v>
      </c>
      <c r="AA1176">
        <v>1</v>
      </c>
      <c r="AB1176" t="s">
        <v>42</v>
      </c>
    </row>
    <row r="1177" spans="1:28" x14ac:dyDescent="0.35">
      <c r="A1177" t="s">
        <v>5772</v>
      </c>
      <c r="B1177" s="1">
        <v>46141</v>
      </c>
      <c r="C1177" s="1" t="str">
        <f>TEXT(Table1[[#This Row],[Order_Date]],"yyyy")</f>
        <v>2026</v>
      </c>
      <c r="D1177" s="3">
        <f>MONTH(Table1[[#This Row],[Order_Date]])</f>
        <v>4</v>
      </c>
      <c r="E1177" t="str">
        <f>TEXT(Table1[[#This Row],[Order_Date]],"mmm")</f>
        <v>Apr</v>
      </c>
      <c r="F1177" s="1">
        <v>46143</v>
      </c>
      <c r="G1177">
        <f>(Table1[[#This Row],[Ship_Date]]-Table1[[#This Row],[Order_Date]])</f>
        <v>2</v>
      </c>
      <c r="H1177" t="s">
        <v>5773</v>
      </c>
      <c r="I1177" t="s">
        <v>5774</v>
      </c>
      <c r="J1177" t="s">
        <v>52</v>
      </c>
      <c r="K1177">
        <v>55</v>
      </c>
      <c r="L1177" t="str">
        <f>IF(Table1[[#This Row],[Age]]&lt;=20,"Teen",IF(Table1[[#This Row],[Age]]&gt;=21 &amp; Table1[[#This Row],[Age]]&lt;=50,"Adult","Senior"))</f>
        <v>Senior</v>
      </c>
      <c r="M1177" t="s">
        <v>79</v>
      </c>
      <c r="N1177" t="s">
        <v>80</v>
      </c>
      <c r="O1177" t="s">
        <v>38</v>
      </c>
      <c r="P1177" t="s">
        <v>47</v>
      </c>
      <c r="Q1177" t="s">
        <v>185</v>
      </c>
      <c r="R1177">
        <v>3</v>
      </c>
      <c r="S1177">
        <v>4500</v>
      </c>
      <c r="T1177">
        <v>20</v>
      </c>
      <c r="U1177">
        <v>10800</v>
      </c>
      <c r="V1177" t="str">
        <f>IF(Table1[[#This Row],[Sales]]&lt;=10000,"Low",IF(Table1[[#This Row],[Sales]]&gt;=10000 &amp; Table1[[#This Row],[Sales]]&lt;=25000,"Medium","High"))</f>
        <v>High</v>
      </c>
      <c r="W1177">
        <v>1420.15</v>
      </c>
      <c r="X1177">
        <f>Table1[[#This Row],[Profit]]/Table1[[#This Row],[Sales]]</f>
        <v>0.13149537037037037</v>
      </c>
      <c r="Y1177" t="s">
        <v>93</v>
      </c>
      <c r="Z1177" t="s">
        <v>31</v>
      </c>
      <c r="AA1177">
        <v>2</v>
      </c>
      <c r="AB1177" t="s">
        <v>42</v>
      </c>
    </row>
    <row r="1178" spans="1:28" x14ac:dyDescent="0.35">
      <c r="A1178" t="s">
        <v>5822</v>
      </c>
      <c r="B1178" s="1">
        <v>45766</v>
      </c>
      <c r="C1178" s="1" t="str">
        <f>TEXT(Table1[[#This Row],[Order_Date]],"yyyy")</f>
        <v>2025</v>
      </c>
      <c r="D1178" s="3">
        <f>MONTH(Table1[[#This Row],[Order_Date]])</f>
        <v>4</v>
      </c>
      <c r="E1178" t="str">
        <f>TEXT(Table1[[#This Row],[Order_Date]],"mmm")</f>
        <v>Apr</v>
      </c>
      <c r="F1178" s="1">
        <v>45769</v>
      </c>
      <c r="G1178">
        <f>(Table1[[#This Row],[Ship_Date]]-Table1[[#This Row],[Order_Date]])</f>
        <v>3</v>
      </c>
      <c r="H1178" t="s">
        <v>5823</v>
      </c>
      <c r="I1178" t="s">
        <v>5824</v>
      </c>
      <c r="J1178" t="s">
        <v>52</v>
      </c>
      <c r="K1178">
        <v>55</v>
      </c>
      <c r="L1178" t="str">
        <f>IF(Table1[[#This Row],[Age]]&lt;=20,"Teen",IF(Table1[[#This Row],[Age]]&gt;=21 &amp; Table1[[#This Row],[Age]]&lt;=50,"Adult","Senior"))</f>
        <v>Senior</v>
      </c>
      <c r="M1178" t="s">
        <v>101</v>
      </c>
      <c r="N1178" t="s">
        <v>102</v>
      </c>
      <c r="O1178" t="s">
        <v>27</v>
      </c>
      <c r="P1178" t="s">
        <v>28</v>
      </c>
      <c r="Q1178" t="s">
        <v>192</v>
      </c>
      <c r="R1178">
        <v>3</v>
      </c>
      <c r="S1178">
        <v>7000</v>
      </c>
      <c r="T1178">
        <v>25</v>
      </c>
      <c r="U1178">
        <v>15750</v>
      </c>
      <c r="V1178" t="str">
        <f>IF(Table1[[#This Row],[Sales]]&lt;=10000,"Low",IF(Table1[[#This Row],[Sales]]&gt;=10000 &amp; Table1[[#This Row],[Sales]]&lt;=25000,"Medium","High"))</f>
        <v>High</v>
      </c>
      <c r="W1178">
        <v>7042.97</v>
      </c>
      <c r="X1178">
        <f>Table1[[#This Row],[Profit]]/Table1[[#This Row],[Sales]]</f>
        <v>0.44717269841269841</v>
      </c>
      <c r="Y1178" t="s">
        <v>30</v>
      </c>
      <c r="Z1178" t="s">
        <v>31</v>
      </c>
      <c r="AA1178">
        <v>1</v>
      </c>
      <c r="AB1178" t="s">
        <v>42</v>
      </c>
    </row>
    <row r="1179" spans="1:28" x14ac:dyDescent="0.35">
      <c r="A1179" t="s">
        <v>5886</v>
      </c>
      <c r="B1179" s="1">
        <v>45761</v>
      </c>
      <c r="C1179" s="1" t="str">
        <f>TEXT(Table1[[#This Row],[Order_Date]],"yyyy")</f>
        <v>2025</v>
      </c>
      <c r="D1179" s="3">
        <f>MONTH(Table1[[#This Row],[Order_Date]])</f>
        <v>4</v>
      </c>
      <c r="E1179" t="str">
        <f>TEXT(Table1[[#This Row],[Order_Date]],"mmm")</f>
        <v>Apr</v>
      </c>
      <c r="F1179" s="1">
        <v>45765</v>
      </c>
      <c r="G1179">
        <f>(Table1[[#This Row],[Ship_Date]]-Table1[[#This Row],[Order_Date]])</f>
        <v>4</v>
      </c>
      <c r="H1179" t="s">
        <v>5887</v>
      </c>
      <c r="I1179" t="s">
        <v>5888</v>
      </c>
      <c r="J1179" t="s">
        <v>24</v>
      </c>
      <c r="K1179">
        <v>24</v>
      </c>
      <c r="L1179" t="str">
        <f>IF(Table1[[#This Row],[Age]]&lt;=20,"Teen",IF(Table1[[#This Row],[Age]]&gt;=21 &amp; Table1[[#This Row],[Age]]&lt;=50,"Adult","Senior"))</f>
        <v>Senior</v>
      </c>
      <c r="M1179" t="s">
        <v>25</v>
      </c>
      <c r="N1179" t="s">
        <v>26</v>
      </c>
      <c r="O1179" t="s">
        <v>27</v>
      </c>
      <c r="P1179" t="s">
        <v>39</v>
      </c>
      <c r="Q1179" t="s">
        <v>118</v>
      </c>
      <c r="R1179">
        <v>7</v>
      </c>
      <c r="S1179">
        <v>4000</v>
      </c>
      <c r="T1179">
        <v>15</v>
      </c>
      <c r="U1179">
        <v>23800</v>
      </c>
      <c r="V1179" t="str">
        <f>IF(Table1[[#This Row],[Sales]]&lt;=10000,"Low",IF(Table1[[#This Row],[Sales]]&gt;=10000 &amp; Table1[[#This Row],[Sales]]&lt;=25000,"Medium","High"))</f>
        <v>High</v>
      </c>
      <c r="W1179">
        <v>2722.15</v>
      </c>
      <c r="X1179">
        <f>Table1[[#This Row],[Profit]]/Table1[[#This Row],[Sales]]</f>
        <v>0.11437605042016807</v>
      </c>
      <c r="Y1179" t="s">
        <v>93</v>
      </c>
      <c r="Z1179" t="s">
        <v>59</v>
      </c>
      <c r="AA1179">
        <v>1</v>
      </c>
      <c r="AB1179" t="s">
        <v>42</v>
      </c>
    </row>
    <row r="1180" spans="1:28" x14ac:dyDescent="0.35">
      <c r="A1180" t="s">
        <v>5906</v>
      </c>
      <c r="B1180" s="1">
        <v>46119</v>
      </c>
      <c r="C1180" s="1" t="str">
        <f>TEXT(Table1[[#This Row],[Order_Date]],"yyyy")</f>
        <v>2026</v>
      </c>
      <c r="D1180" s="3">
        <f>MONTH(Table1[[#This Row],[Order_Date]])</f>
        <v>4</v>
      </c>
      <c r="E1180" t="str">
        <f>TEXT(Table1[[#This Row],[Order_Date]],"mmm")</f>
        <v>Apr</v>
      </c>
      <c r="F1180" s="1">
        <v>46123</v>
      </c>
      <c r="G1180">
        <f>(Table1[[#This Row],[Ship_Date]]-Table1[[#This Row],[Order_Date]])</f>
        <v>4</v>
      </c>
      <c r="H1180" t="s">
        <v>5907</v>
      </c>
      <c r="I1180" t="s">
        <v>5908</v>
      </c>
      <c r="J1180" t="s">
        <v>52</v>
      </c>
      <c r="K1180">
        <v>60</v>
      </c>
      <c r="L1180" t="str">
        <f>IF(Table1[[#This Row],[Age]]&lt;=20,"Teen",IF(Table1[[#This Row],[Age]]&gt;=21 &amp; Table1[[#This Row],[Age]]&lt;=50,"Adult","Senior"))</f>
        <v>Senior</v>
      </c>
      <c r="M1180" t="s">
        <v>73</v>
      </c>
      <c r="N1180" t="s">
        <v>26</v>
      </c>
      <c r="O1180" t="s">
        <v>27</v>
      </c>
      <c r="P1180" t="s">
        <v>47</v>
      </c>
      <c r="Q1180" t="s">
        <v>175</v>
      </c>
      <c r="R1180">
        <v>2</v>
      </c>
      <c r="S1180">
        <v>1200</v>
      </c>
      <c r="T1180">
        <v>10</v>
      </c>
      <c r="U1180">
        <v>2160</v>
      </c>
      <c r="V1180" t="str">
        <f>IF(Table1[[#This Row],[Sales]]&lt;=10000,"Low",IF(Table1[[#This Row],[Sales]]&gt;=10000 &amp; Table1[[#This Row],[Sales]]&lt;=25000,"Medium","High"))</f>
        <v>Low</v>
      </c>
      <c r="W1180">
        <v>937.53</v>
      </c>
      <c r="X1180">
        <f>Table1[[#This Row],[Profit]]/Table1[[#This Row],[Sales]]</f>
        <v>0.43404166666666666</v>
      </c>
      <c r="Y1180" t="s">
        <v>58</v>
      </c>
      <c r="Z1180" t="s">
        <v>59</v>
      </c>
      <c r="AA1180">
        <v>5</v>
      </c>
      <c r="AB1180" t="s">
        <v>42</v>
      </c>
    </row>
    <row r="1181" spans="1:28" x14ac:dyDescent="0.35">
      <c r="A1181" t="s">
        <v>5969</v>
      </c>
      <c r="B1181" s="1">
        <v>45761</v>
      </c>
      <c r="C1181" s="1" t="str">
        <f>TEXT(Table1[[#This Row],[Order_Date]],"yyyy")</f>
        <v>2025</v>
      </c>
      <c r="D1181" s="3">
        <f>MONTH(Table1[[#This Row],[Order_Date]])</f>
        <v>4</v>
      </c>
      <c r="E1181" t="str">
        <f>TEXT(Table1[[#This Row],[Order_Date]],"mmm")</f>
        <v>Apr</v>
      </c>
      <c r="F1181" s="1">
        <v>45764</v>
      </c>
      <c r="G1181">
        <f>(Table1[[#This Row],[Ship_Date]]-Table1[[#This Row],[Order_Date]])</f>
        <v>3</v>
      </c>
      <c r="H1181" t="s">
        <v>258</v>
      </c>
      <c r="I1181" t="s">
        <v>5970</v>
      </c>
      <c r="J1181" t="s">
        <v>24</v>
      </c>
      <c r="K1181">
        <v>59</v>
      </c>
      <c r="L1181" t="str">
        <f>IF(Table1[[#This Row],[Age]]&lt;=20,"Teen",IF(Table1[[#This Row],[Age]]&gt;=21 &amp; Table1[[#This Row],[Age]]&lt;=50,"Adult","Senior"))</f>
        <v>Senior</v>
      </c>
      <c r="M1181" t="s">
        <v>25</v>
      </c>
      <c r="N1181" t="s">
        <v>26</v>
      </c>
      <c r="O1181" t="s">
        <v>27</v>
      </c>
      <c r="P1181" t="s">
        <v>47</v>
      </c>
      <c r="Q1181" t="s">
        <v>185</v>
      </c>
      <c r="R1181">
        <v>7</v>
      </c>
      <c r="S1181">
        <v>4500</v>
      </c>
      <c r="T1181">
        <v>15</v>
      </c>
      <c r="U1181">
        <v>26775</v>
      </c>
      <c r="V1181" t="str">
        <f>IF(Table1[[#This Row],[Sales]]&lt;=10000,"Low",IF(Table1[[#This Row],[Sales]]&gt;=10000 &amp; Table1[[#This Row],[Sales]]&lt;=25000,"Medium","High"))</f>
        <v>High</v>
      </c>
      <c r="W1181">
        <v>9351.36</v>
      </c>
      <c r="X1181">
        <f>Table1[[#This Row],[Profit]]/Table1[[#This Row],[Sales]]</f>
        <v>0.34925714285714288</v>
      </c>
      <c r="Y1181" t="s">
        <v>93</v>
      </c>
      <c r="Z1181" t="s">
        <v>31</v>
      </c>
      <c r="AA1181">
        <v>2</v>
      </c>
      <c r="AB1181" t="s">
        <v>42</v>
      </c>
    </row>
    <row r="1182" spans="1:28" x14ac:dyDescent="0.35">
      <c r="A1182" t="s">
        <v>5974</v>
      </c>
      <c r="B1182" s="1">
        <v>45771</v>
      </c>
      <c r="C1182" s="1" t="str">
        <f>TEXT(Table1[[#This Row],[Order_Date]],"yyyy")</f>
        <v>2025</v>
      </c>
      <c r="D1182" s="3">
        <f>MONTH(Table1[[#This Row],[Order_Date]])</f>
        <v>4</v>
      </c>
      <c r="E1182" t="str">
        <f>TEXT(Table1[[#This Row],[Order_Date]],"mmm")</f>
        <v>Apr</v>
      </c>
      <c r="F1182" s="1">
        <v>45776</v>
      </c>
      <c r="G1182">
        <f>(Table1[[#This Row],[Ship_Date]]-Table1[[#This Row],[Order_Date]])</f>
        <v>5</v>
      </c>
      <c r="H1182" t="s">
        <v>5975</v>
      </c>
      <c r="I1182" t="s">
        <v>5976</v>
      </c>
      <c r="J1182" t="s">
        <v>24</v>
      </c>
      <c r="K1182">
        <v>24</v>
      </c>
      <c r="L1182" t="str">
        <f>IF(Table1[[#This Row],[Age]]&lt;=20,"Teen",IF(Table1[[#This Row],[Age]]&gt;=21 &amp; Table1[[#This Row],[Age]]&lt;=50,"Adult","Senior"))</f>
        <v>Senior</v>
      </c>
      <c r="M1182" t="s">
        <v>73</v>
      </c>
      <c r="N1182" t="s">
        <v>26</v>
      </c>
      <c r="O1182" t="s">
        <v>27</v>
      </c>
      <c r="P1182" t="s">
        <v>39</v>
      </c>
      <c r="Q1182" t="s">
        <v>87</v>
      </c>
      <c r="R1182">
        <v>5</v>
      </c>
      <c r="S1182">
        <v>3200</v>
      </c>
      <c r="T1182">
        <v>5</v>
      </c>
      <c r="U1182">
        <v>15200</v>
      </c>
      <c r="V1182" t="str">
        <f>IF(Table1[[#This Row],[Sales]]&lt;=10000,"Low",IF(Table1[[#This Row],[Sales]]&gt;=10000 &amp; Table1[[#This Row],[Sales]]&lt;=25000,"Medium","High"))</f>
        <v>High</v>
      </c>
      <c r="W1182">
        <v>2466.86</v>
      </c>
      <c r="X1182">
        <f>Table1[[#This Row],[Profit]]/Table1[[#This Row],[Sales]]</f>
        <v>0.16229342105263159</v>
      </c>
      <c r="Y1182" t="s">
        <v>93</v>
      </c>
      <c r="Z1182" t="s">
        <v>59</v>
      </c>
      <c r="AA1182">
        <v>4</v>
      </c>
      <c r="AB1182" t="s">
        <v>42</v>
      </c>
    </row>
    <row r="1183" spans="1:28" x14ac:dyDescent="0.35">
      <c r="A1183" t="s">
        <v>6032</v>
      </c>
      <c r="B1183" s="1">
        <v>46127</v>
      </c>
      <c r="C1183" s="1" t="str">
        <f>TEXT(Table1[[#This Row],[Order_Date]],"yyyy")</f>
        <v>2026</v>
      </c>
      <c r="D1183" s="3">
        <f>MONTH(Table1[[#This Row],[Order_Date]])</f>
        <v>4</v>
      </c>
      <c r="E1183" t="str">
        <f>TEXT(Table1[[#This Row],[Order_Date]],"mmm")</f>
        <v>Apr</v>
      </c>
      <c r="F1183" s="1">
        <v>46133</v>
      </c>
      <c r="G1183">
        <f>(Table1[[#This Row],[Ship_Date]]-Table1[[#This Row],[Order_Date]])</f>
        <v>6</v>
      </c>
      <c r="H1183" t="s">
        <v>6033</v>
      </c>
      <c r="I1183" t="s">
        <v>6034</v>
      </c>
      <c r="J1183" t="s">
        <v>24</v>
      </c>
      <c r="K1183">
        <v>26</v>
      </c>
      <c r="L1183" t="str">
        <f>IF(Table1[[#This Row],[Age]]&lt;=20,"Teen",IF(Table1[[#This Row],[Age]]&gt;=21 &amp; Table1[[#This Row],[Age]]&lt;=50,"Adult","Senior"))</f>
        <v>Senior</v>
      </c>
      <c r="M1183" t="s">
        <v>116</v>
      </c>
      <c r="N1183" t="s">
        <v>117</v>
      </c>
      <c r="O1183" t="s">
        <v>86</v>
      </c>
      <c r="P1183" t="s">
        <v>39</v>
      </c>
      <c r="Q1183" t="s">
        <v>253</v>
      </c>
      <c r="R1183">
        <v>2</v>
      </c>
      <c r="S1183">
        <v>1200</v>
      </c>
      <c r="T1183">
        <v>25</v>
      </c>
      <c r="U1183">
        <v>1800</v>
      </c>
      <c r="V1183" t="str">
        <f>IF(Table1[[#This Row],[Sales]]&lt;=10000,"Low",IF(Table1[[#This Row],[Sales]]&gt;=10000 &amp; Table1[[#This Row],[Sales]]&lt;=25000,"Medium","High"))</f>
        <v>Low</v>
      </c>
      <c r="W1183">
        <v>401.76</v>
      </c>
      <c r="X1183">
        <f>Table1[[#This Row],[Profit]]/Table1[[#This Row],[Sales]]</f>
        <v>0.22319999999999998</v>
      </c>
      <c r="Y1183" t="s">
        <v>30</v>
      </c>
      <c r="Z1183" t="s">
        <v>41</v>
      </c>
      <c r="AA1183">
        <v>4</v>
      </c>
      <c r="AB1183" t="s">
        <v>42</v>
      </c>
    </row>
    <row r="1184" spans="1:28" x14ac:dyDescent="0.35">
      <c r="A1184" t="s">
        <v>6043</v>
      </c>
      <c r="B1184" s="1">
        <v>45752</v>
      </c>
      <c r="C1184" s="1" t="str">
        <f>TEXT(Table1[[#This Row],[Order_Date]],"yyyy")</f>
        <v>2025</v>
      </c>
      <c r="D1184" s="3">
        <f>MONTH(Table1[[#This Row],[Order_Date]])</f>
        <v>4</v>
      </c>
      <c r="E1184" t="str">
        <f>TEXT(Table1[[#This Row],[Order_Date]],"mmm")</f>
        <v>Apr</v>
      </c>
      <c r="F1184" s="1">
        <v>45757</v>
      </c>
      <c r="G1184">
        <f>(Table1[[#This Row],[Ship_Date]]-Table1[[#This Row],[Order_Date]])</f>
        <v>5</v>
      </c>
      <c r="H1184" t="s">
        <v>6044</v>
      </c>
      <c r="I1184" t="s">
        <v>6045</v>
      </c>
      <c r="J1184" t="s">
        <v>24</v>
      </c>
      <c r="K1184">
        <v>19</v>
      </c>
      <c r="L1184" t="str">
        <f>IF(Table1[[#This Row],[Age]]&lt;=20,"Teen",IF(Table1[[#This Row],[Age]]&gt;=21 &amp; Table1[[#This Row],[Age]]&lt;=50,"Adult","Senior"))</f>
        <v>Teen</v>
      </c>
      <c r="M1184" t="s">
        <v>116</v>
      </c>
      <c r="N1184" t="s">
        <v>117</v>
      </c>
      <c r="O1184" t="s">
        <v>86</v>
      </c>
      <c r="P1184" t="s">
        <v>74</v>
      </c>
      <c r="Q1184" t="s">
        <v>196</v>
      </c>
      <c r="R1184">
        <v>8</v>
      </c>
      <c r="S1184">
        <v>25000</v>
      </c>
      <c r="T1184">
        <v>10</v>
      </c>
      <c r="U1184">
        <v>180000</v>
      </c>
      <c r="V1184" t="str">
        <f>IF(Table1[[#This Row],[Sales]]&lt;=10000,"Low",IF(Table1[[#This Row],[Sales]]&gt;=10000 &amp; Table1[[#This Row],[Sales]]&lt;=25000,"Medium","High"))</f>
        <v>High</v>
      </c>
      <c r="W1184">
        <v>32306.720000000001</v>
      </c>
      <c r="X1184">
        <f>Table1[[#This Row],[Profit]]/Table1[[#This Row],[Sales]]</f>
        <v>0.1794817777777778</v>
      </c>
      <c r="Y1184" t="s">
        <v>58</v>
      </c>
      <c r="Z1184" t="s">
        <v>41</v>
      </c>
      <c r="AA1184">
        <v>2</v>
      </c>
      <c r="AB1184" t="s">
        <v>42</v>
      </c>
    </row>
    <row r="1185" spans="1:28" x14ac:dyDescent="0.35">
      <c r="A1185" t="s">
        <v>6052</v>
      </c>
      <c r="B1185" s="1">
        <v>46138</v>
      </c>
      <c r="C1185" s="1" t="str">
        <f>TEXT(Table1[[#This Row],[Order_Date]],"yyyy")</f>
        <v>2026</v>
      </c>
      <c r="D1185" s="3">
        <f>MONTH(Table1[[#This Row],[Order_Date]])</f>
        <v>4</v>
      </c>
      <c r="E1185" t="str">
        <f>TEXT(Table1[[#This Row],[Order_Date]],"mmm")</f>
        <v>Apr</v>
      </c>
      <c r="F1185" s="1">
        <v>46141</v>
      </c>
      <c r="G1185">
        <f>(Table1[[#This Row],[Ship_Date]]-Table1[[#This Row],[Order_Date]])</f>
        <v>3</v>
      </c>
      <c r="H1185" t="s">
        <v>6053</v>
      </c>
      <c r="I1185" t="s">
        <v>6054</v>
      </c>
      <c r="J1185" t="s">
        <v>24</v>
      </c>
      <c r="K1185">
        <v>20</v>
      </c>
      <c r="L1185" t="str">
        <f>IF(Table1[[#This Row],[Age]]&lt;=20,"Teen",IF(Table1[[#This Row],[Age]]&gt;=21 &amp; Table1[[#This Row],[Age]]&lt;=50,"Adult","Senior"))</f>
        <v>Teen</v>
      </c>
      <c r="M1185" t="s">
        <v>107</v>
      </c>
      <c r="N1185" t="s">
        <v>108</v>
      </c>
      <c r="O1185" t="s">
        <v>86</v>
      </c>
      <c r="P1185" t="s">
        <v>74</v>
      </c>
      <c r="Q1185" t="s">
        <v>75</v>
      </c>
      <c r="R1185">
        <v>1</v>
      </c>
      <c r="S1185">
        <v>2000</v>
      </c>
      <c r="T1185">
        <v>15</v>
      </c>
      <c r="U1185">
        <v>1700</v>
      </c>
      <c r="V1185" t="str">
        <f>IF(Table1[[#This Row],[Sales]]&lt;=10000,"Low",IF(Table1[[#This Row],[Sales]]&gt;=10000 &amp; Table1[[#This Row],[Sales]]&lt;=25000,"Medium","High"))</f>
        <v>Low</v>
      </c>
      <c r="W1185">
        <v>286.72000000000003</v>
      </c>
      <c r="X1185">
        <f>Table1[[#This Row],[Profit]]/Table1[[#This Row],[Sales]]</f>
        <v>0.16865882352941178</v>
      </c>
      <c r="Y1185" t="s">
        <v>30</v>
      </c>
      <c r="Z1185" t="s">
        <v>59</v>
      </c>
      <c r="AA1185">
        <v>2</v>
      </c>
      <c r="AB1185" t="s">
        <v>42</v>
      </c>
    </row>
    <row r="1186" spans="1:28" x14ac:dyDescent="0.35">
      <c r="A1186" t="s">
        <v>6113</v>
      </c>
      <c r="B1186" s="1">
        <v>45772</v>
      </c>
      <c r="C1186" s="1" t="str">
        <f>TEXT(Table1[[#This Row],[Order_Date]],"yyyy")</f>
        <v>2025</v>
      </c>
      <c r="D1186" s="3">
        <f>MONTH(Table1[[#This Row],[Order_Date]])</f>
        <v>4</v>
      </c>
      <c r="E1186" t="str">
        <f>TEXT(Table1[[#This Row],[Order_Date]],"mmm")</f>
        <v>Apr</v>
      </c>
      <c r="F1186" s="1">
        <v>45775</v>
      </c>
      <c r="G1186">
        <f>(Table1[[#This Row],[Ship_Date]]-Table1[[#This Row],[Order_Date]])</f>
        <v>3</v>
      </c>
      <c r="H1186" t="s">
        <v>6114</v>
      </c>
      <c r="I1186" t="s">
        <v>6115</v>
      </c>
      <c r="J1186" t="s">
        <v>52</v>
      </c>
      <c r="K1186">
        <v>52</v>
      </c>
      <c r="L1186" t="str">
        <f>IF(Table1[[#This Row],[Age]]&lt;=20,"Teen",IF(Table1[[#This Row],[Age]]&gt;=21 &amp; Table1[[#This Row],[Age]]&lt;=50,"Adult","Senior"))</f>
        <v>Senior</v>
      </c>
      <c r="M1186" t="s">
        <v>73</v>
      </c>
      <c r="N1186" t="s">
        <v>26</v>
      </c>
      <c r="O1186" t="s">
        <v>27</v>
      </c>
      <c r="P1186" t="s">
        <v>47</v>
      </c>
      <c r="Q1186" t="s">
        <v>164</v>
      </c>
      <c r="R1186">
        <v>5</v>
      </c>
      <c r="S1186">
        <v>1800</v>
      </c>
      <c r="T1186">
        <v>10</v>
      </c>
      <c r="U1186">
        <v>8100</v>
      </c>
      <c r="V1186" t="str">
        <f>IF(Table1[[#This Row],[Sales]]&lt;=10000,"Low",IF(Table1[[#This Row],[Sales]]&gt;=10000 &amp; Table1[[#This Row],[Sales]]&lt;=25000,"Medium","High"))</f>
        <v>Low</v>
      </c>
      <c r="W1186">
        <v>1820.33</v>
      </c>
      <c r="X1186">
        <f>Table1[[#This Row],[Profit]]/Table1[[#This Row],[Sales]]</f>
        <v>0.2247320987654321</v>
      </c>
      <c r="Y1186" t="s">
        <v>30</v>
      </c>
      <c r="Z1186" t="s">
        <v>59</v>
      </c>
      <c r="AA1186">
        <v>1</v>
      </c>
      <c r="AB1186" t="s">
        <v>42</v>
      </c>
    </row>
    <row r="1187" spans="1:28" x14ac:dyDescent="0.35">
      <c r="A1187" t="s">
        <v>6166</v>
      </c>
      <c r="B1187" s="1">
        <v>46131</v>
      </c>
      <c r="C1187" s="1" t="str">
        <f>TEXT(Table1[[#This Row],[Order_Date]],"yyyy")</f>
        <v>2026</v>
      </c>
      <c r="D1187" s="3">
        <f>MONTH(Table1[[#This Row],[Order_Date]])</f>
        <v>4</v>
      </c>
      <c r="E1187" t="str">
        <f>TEXT(Table1[[#This Row],[Order_Date]],"mmm")</f>
        <v>Apr</v>
      </c>
      <c r="F1187" s="1">
        <v>46137</v>
      </c>
      <c r="G1187">
        <f>(Table1[[#This Row],[Ship_Date]]-Table1[[#This Row],[Order_Date]])</f>
        <v>6</v>
      </c>
      <c r="H1187" t="s">
        <v>4001</v>
      </c>
      <c r="I1187" t="s">
        <v>6167</v>
      </c>
      <c r="J1187" t="s">
        <v>24</v>
      </c>
      <c r="K1187">
        <v>52</v>
      </c>
      <c r="L1187" t="str">
        <f>IF(Table1[[#This Row],[Age]]&lt;=20,"Teen",IF(Table1[[#This Row],[Age]]&gt;=21 &amp; Table1[[#This Row],[Age]]&lt;=50,"Adult","Senior"))</f>
        <v>Senior</v>
      </c>
      <c r="M1187" t="s">
        <v>46</v>
      </c>
      <c r="N1187" t="s">
        <v>46</v>
      </c>
      <c r="O1187" t="s">
        <v>38</v>
      </c>
      <c r="P1187" t="s">
        <v>74</v>
      </c>
      <c r="Q1187" t="s">
        <v>132</v>
      </c>
      <c r="R1187">
        <v>5</v>
      </c>
      <c r="S1187">
        <v>55000</v>
      </c>
      <c r="T1187">
        <v>25</v>
      </c>
      <c r="U1187">
        <v>206250</v>
      </c>
      <c r="V1187" t="str">
        <f>IF(Table1[[#This Row],[Sales]]&lt;=10000,"Low",IF(Table1[[#This Row],[Sales]]&gt;=10000 &amp; Table1[[#This Row],[Sales]]&lt;=25000,"Medium","High"))</f>
        <v>High</v>
      </c>
      <c r="W1187">
        <v>38940.199999999997</v>
      </c>
      <c r="X1187">
        <f>Table1[[#This Row],[Profit]]/Table1[[#This Row],[Sales]]</f>
        <v>0.18880096969696969</v>
      </c>
      <c r="Y1187" t="s">
        <v>58</v>
      </c>
      <c r="Z1187" t="s">
        <v>31</v>
      </c>
      <c r="AA1187">
        <v>1</v>
      </c>
      <c r="AB1187" t="s">
        <v>42</v>
      </c>
    </row>
    <row r="1188" spans="1:28" x14ac:dyDescent="0.35">
      <c r="A1188" t="s">
        <v>6171</v>
      </c>
      <c r="B1188" s="1">
        <v>45776</v>
      </c>
      <c r="C1188" s="1" t="str">
        <f>TEXT(Table1[[#This Row],[Order_Date]],"yyyy")</f>
        <v>2025</v>
      </c>
      <c r="D1188" s="3">
        <f>MONTH(Table1[[#This Row],[Order_Date]])</f>
        <v>4</v>
      </c>
      <c r="E1188" t="str">
        <f>TEXT(Table1[[#This Row],[Order_Date]],"mmm")</f>
        <v>Apr</v>
      </c>
      <c r="F1188" s="1">
        <v>45778</v>
      </c>
      <c r="G1188">
        <f>(Table1[[#This Row],[Ship_Date]]-Table1[[#This Row],[Order_Date]])</f>
        <v>2</v>
      </c>
      <c r="H1188" t="s">
        <v>6172</v>
      </c>
      <c r="I1188" t="s">
        <v>6173</v>
      </c>
      <c r="J1188" t="s">
        <v>52</v>
      </c>
      <c r="K1188">
        <v>44</v>
      </c>
      <c r="L1188" t="str">
        <f>IF(Table1[[#This Row],[Age]]&lt;=20,"Teen",IF(Table1[[#This Row],[Age]]&gt;=21 &amp; Table1[[#This Row],[Age]]&lt;=50,"Adult","Senior"))</f>
        <v>Senior</v>
      </c>
      <c r="M1188" t="s">
        <v>63</v>
      </c>
      <c r="N1188" t="s">
        <v>64</v>
      </c>
      <c r="O1188" t="s">
        <v>55</v>
      </c>
      <c r="P1188" t="s">
        <v>28</v>
      </c>
      <c r="Q1188" t="s">
        <v>311</v>
      </c>
      <c r="R1188">
        <v>4</v>
      </c>
      <c r="S1188">
        <v>5000</v>
      </c>
      <c r="T1188">
        <v>0</v>
      </c>
      <c r="U1188">
        <v>20000</v>
      </c>
      <c r="V1188" t="str">
        <f>IF(Table1[[#This Row],[Sales]]&lt;=10000,"Low",IF(Table1[[#This Row],[Sales]]&gt;=10000 &amp; Table1[[#This Row],[Sales]]&lt;=25000,"Medium","High"))</f>
        <v>High</v>
      </c>
      <c r="W1188">
        <v>8374.14</v>
      </c>
      <c r="X1188">
        <f>Table1[[#This Row],[Profit]]/Table1[[#This Row],[Sales]]</f>
        <v>0.418707</v>
      </c>
      <c r="Y1188" t="s">
        <v>93</v>
      </c>
      <c r="Z1188" t="s">
        <v>41</v>
      </c>
      <c r="AA1188">
        <v>1</v>
      </c>
      <c r="AB1188" t="s">
        <v>32</v>
      </c>
    </row>
    <row r="1189" spans="1:28" x14ac:dyDescent="0.35">
      <c r="A1189" t="s">
        <v>6261</v>
      </c>
      <c r="B1189" s="1">
        <v>45769</v>
      </c>
      <c r="C1189" s="1" t="str">
        <f>TEXT(Table1[[#This Row],[Order_Date]],"yyyy")</f>
        <v>2025</v>
      </c>
      <c r="D1189" s="3">
        <f>MONTH(Table1[[#This Row],[Order_Date]])</f>
        <v>4</v>
      </c>
      <c r="E1189" t="str">
        <f>TEXT(Table1[[#This Row],[Order_Date]],"mmm")</f>
        <v>Apr</v>
      </c>
      <c r="F1189" s="1">
        <v>45772</v>
      </c>
      <c r="G1189">
        <f>(Table1[[#This Row],[Ship_Date]]-Table1[[#This Row],[Order_Date]])</f>
        <v>3</v>
      </c>
      <c r="H1189" t="s">
        <v>6262</v>
      </c>
      <c r="I1189" t="s">
        <v>6263</v>
      </c>
      <c r="J1189" t="s">
        <v>24</v>
      </c>
      <c r="K1189">
        <v>34</v>
      </c>
      <c r="L1189" t="str">
        <f>IF(Table1[[#This Row],[Age]]&lt;=20,"Teen",IF(Table1[[#This Row],[Age]]&gt;=21 &amp; Table1[[#This Row],[Age]]&lt;=50,"Adult","Senior"))</f>
        <v>Senior</v>
      </c>
      <c r="M1189" t="s">
        <v>63</v>
      </c>
      <c r="N1189" t="s">
        <v>64</v>
      </c>
      <c r="O1189" t="s">
        <v>55</v>
      </c>
      <c r="P1189" t="s">
        <v>56</v>
      </c>
      <c r="Q1189" t="s">
        <v>168</v>
      </c>
      <c r="R1189">
        <v>2</v>
      </c>
      <c r="S1189">
        <v>1200</v>
      </c>
      <c r="T1189">
        <v>20</v>
      </c>
      <c r="U1189">
        <v>1920</v>
      </c>
      <c r="V1189" t="str">
        <f>IF(Table1[[#This Row],[Sales]]&lt;=10000,"Low",IF(Table1[[#This Row],[Sales]]&gt;=10000 &amp; Table1[[#This Row],[Sales]]&lt;=25000,"Medium","High"))</f>
        <v>Low</v>
      </c>
      <c r="W1189">
        <v>707.99</v>
      </c>
      <c r="X1189">
        <f>Table1[[#This Row],[Profit]]/Table1[[#This Row],[Sales]]</f>
        <v>0.36874479166666668</v>
      </c>
      <c r="Y1189" t="s">
        <v>58</v>
      </c>
      <c r="Z1189" t="s">
        <v>59</v>
      </c>
      <c r="AA1189">
        <v>1</v>
      </c>
      <c r="AB1189" t="s">
        <v>32</v>
      </c>
    </row>
    <row r="1190" spans="1:28" x14ac:dyDescent="0.35">
      <c r="A1190" t="s">
        <v>6267</v>
      </c>
      <c r="B1190" s="1">
        <v>46115</v>
      </c>
      <c r="C1190" s="1" t="str">
        <f>TEXT(Table1[[#This Row],[Order_Date]],"yyyy")</f>
        <v>2026</v>
      </c>
      <c r="D1190" s="3">
        <f>MONTH(Table1[[#This Row],[Order_Date]])</f>
        <v>4</v>
      </c>
      <c r="E1190" t="str">
        <f>TEXT(Table1[[#This Row],[Order_Date]],"mmm")</f>
        <v>Apr</v>
      </c>
      <c r="F1190" s="1">
        <v>46117</v>
      </c>
      <c r="G1190">
        <f>(Table1[[#This Row],[Ship_Date]]-Table1[[#This Row],[Order_Date]])</f>
        <v>2</v>
      </c>
      <c r="H1190" t="s">
        <v>6268</v>
      </c>
      <c r="I1190" t="s">
        <v>6269</v>
      </c>
      <c r="J1190" t="s">
        <v>52</v>
      </c>
      <c r="K1190">
        <v>34</v>
      </c>
      <c r="L1190" t="str">
        <f>IF(Table1[[#This Row],[Age]]&lt;=20,"Teen",IF(Table1[[#This Row],[Age]]&gt;=21 &amp; Table1[[#This Row],[Age]]&lt;=50,"Adult","Senior"))</f>
        <v>Senior</v>
      </c>
      <c r="M1190" t="s">
        <v>46</v>
      </c>
      <c r="N1190" t="s">
        <v>46</v>
      </c>
      <c r="O1190" t="s">
        <v>38</v>
      </c>
      <c r="P1190" t="s">
        <v>74</v>
      </c>
      <c r="Q1190" t="s">
        <v>196</v>
      </c>
      <c r="R1190">
        <v>2</v>
      </c>
      <c r="S1190">
        <v>25000</v>
      </c>
      <c r="T1190">
        <v>25</v>
      </c>
      <c r="U1190">
        <v>37500</v>
      </c>
      <c r="V1190" t="str">
        <f>IF(Table1[[#This Row],[Sales]]&lt;=10000,"Low",IF(Table1[[#This Row],[Sales]]&gt;=10000 &amp; Table1[[#This Row],[Sales]]&lt;=25000,"Medium","High"))</f>
        <v>High</v>
      </c>
      <c r="W1190">
        <v>12708.33</v>
      </c>
      <c r="X1190">
        <f>Table1[[#This Row],[Profit]]/Table1[[#This Row],[Sales]]</f>
        <v>0.33888879999999999</v>
      </c>
      <c r="Y1190" t="s">
        <v>30</v>
      </c>
      <c r="Z1190" t="s">
        <v>41</v>
      </c>
      <c r="AA1190">
        <v>4</v>
      </c>
      <c r="AB1190" t="s">
        <v>42</v>
      </c>
    </row>
    <row r="1191" spans="1:28" x14ac:dyDescent="0.35">
      <c r="A1191" t="s">
        <v>6345</v>
      </c>
      <c r="B1191" s="1">
        <v>45775</v>
      </c>
      <c r="C1191" s="1" t="str">
        <f>TEXT(Table1[[#This Row],[Order_Date]],"yyyy")</f>
        <v>2025</v>
      </c>
      <c r="D1191" s="3">
        <f>MONTH(Table1[[#This Row],[Order_Date]])</f>
        <v>4</v>
      </c>
      <c r="E1191" t="str">
        <f>TEXT(Table1[[#This Row],[Order_Date]],"mmm")</f>
        <v>Apr</v>
      </c>
      <c r="F1191" s="1">
        <v>45778</v>
      </c>
      <c r="G1191">
        <f>(Table1[[#This Row],[Ship_Date]]-Table1[[#This Row],[Order_Date]])</f>
        <v>3</v>
      </c>
      <c r="H1191" t="s">
        <v>6346</v>
      </c>
      <c r="I1191" t="s">
        <v>6347</v>
      </c>
      <c r="J1191" t="s">
        <v>52</v>
      </c>
      <c r="K1191">
        <v>50</v>
      </c>
      <c r="L1191" t="str">
        <f>IF(Table1[[#This Row],[Age]]&lt;=20,"Teen",IF(Table1[[#This Row],[Age]]&gt;=21 &amp; Table1[[#This Row],[Age]]&lt;=50,"Adult","Senior"))</f>
        <v>Senior</v>
      </c>
      <c r="M1191" t="s">
        <v>73</v>
      </c>
      <c r="N1191" t="s">
        <v>26</v>
      </c>
      <c r="O1191" t="s">
        <v>27</v>
      </c>
      <c r="P1191" t="s">
        <v>74</v>
      </c>
      <c r="Q1191" t="s">
        <v>231</v>
      </c>
      <c r="R1191">
        <v>7</v>
      </c>
      <c r="S1191">
        <v>18000</v>
      </c>
      <c r="T1191">
        <v>20</v>
      </c>
      <c r="U1191">
        <v>100800</v>
      </c>
      <c r="V1191" t="str">
        <f>IF(Table1[[#This Row],[Sales]]&lt;=10000,"Low",IF(Table1[[#This Row],[Sales]]&gt;=10000 &amp; Table1[[#This Row],[Sales]]&lt;=25000,"Medium","High"))</f>
        <v>High</v>
      </c>
      <c r="W1191">
        <v>19354.34</v>
      </c>
      <c r="X1191">
        <f>Table1[[#This Row],[Profit]]/Table1[[#This Row],[Sales]]</f>
        <v>0.19200734126984126</v>
      </c>
      <c r="Y1191" t="s">
        <v>30</v>
      </c>
      <c r="Z1191" t="s">
        <v>59</v>
      </c>
      <c r="AA1191">
        <v>2</v>
      </c>
      <c r="AB1191" t="s">
        <v>42</v>
      </c>
    </row>
    <row r="1192" spans="1:28" x14ac:dyDescent="0.35">
      <c r="A1192" t="s">
        <v>6364</v>
      </c>
      <c r="B1192" s="1">
        <v>46134</v>
      </c>
      <c r="C1192" s="1" t="str">
        <f>TEXT(Table1[[#This Row],[Order_Date]],"yyyy")</f>
        <v>2026</v>
      </c>
      <c r="D1192" s="3">
        <f>MONTH(Table1[[#This Row],[Order_Date]])</f>
        <v>4</v>
      </c>
      <c r="E1192" t="str">
        <f>TEXT(Table1[[#This Row],[Order_Date]],"mmm")</f>
        <v>Apr</v>
      </c>
      <c r="F1192" s="1">
        <v>46139</v>
      </c>
      <c r="G1192">
        <f>(Table1[[#This Row],[Ship_Date]]-Table1[[#This Row],[Order_Date]])</f>
        <v>5</v>
      </c>
      <c r="H1192" t="s">
        <v>3671</v>
      </c>
      <c r="I1192" t="s">
        <v>6365</v>
      </c>
      <c r="J1192" t="s">
        <v>52</v>
      </c>
      <c r="K1192">
        <v>28</v>
      </c>
      <c r="L1192" t="str">
        <f>IF(Table1[[#This Row],[Age]]&lt;=20,"Teen",IF(Table1[[#This Row],[Age]]&gt;=21 &amp; Table1[[#This Row],[Age]]&lt;=50,"Adult","Senior"))</f>
        <v>Senior</v>
      </c>
      <c r="M1192" t="s">
        <v>84</v>
      </c>
      <c r="N1192" t="s">
        <v>85</v>
      </c>
      <c r="O1192" t="s">
        <v>86</v>
      </c>
      <c r="P1192" t="s">
        <v>74</v>
      </c>
      <c r="Q1192" t="s">
        <v>109</v>
      </c>
      <c r="R1192">
        <v>2</v>
      </c>
      <c r="S1192">
        <v>40000</v>
      </c>
      <c r="T1192">
        <v>0</v>
      </c>
      <c r="U1192">
        <v>80000</v>
      </c>
      <c r="V1192" t="str">
        <f>IF(Table1[[#This Row],[Sales]]&lt;=10000,"Low",IF(Table1[[#This Row],[Sales]]&gt;=10000 &amp; Table1[[#This Row],[Sales]]&lt;=25000,"Medium","High"))</f>
        <v>High</v>
      </c>
      <c r="W1192">
        <v>28183.54</v>
      </c>
      <c r="X1192">
        <f>Table1[[#This Row],[Profit]]/Table1[[#This Row],[Sales]]</f>
        <v>0.35229425000000003</v>
      </c>
      <c r="Y1192" t="s">
        <v>30</v>
      </c>
      <c r="Z1192" t="s">
        <v>59</v>
      </c>
      <c r="AA1192">
        <v>4</v>
      </c>
      <c r="AB1192" t="s">
        <v>42</v>
      </c>
    </row>
    <row r="1193" spans="1:28" x14ac:dyDescent="0.35">
      <c r="A1193" t="s">
        <v>6385</v>
      </c>
      <c r="B1193" s="1">
        <v>45750</v>
      </c>
      <c r="C1193" s="1" t="str">
        <f>TEXT(Table1[[#This Row],[Order_Date]],"yyyy")</f>
        <v>2025</v>
      </c>
      <c r="D1193" s="3">
        <f>MONTH(Table1[[#This Row],[Order_Date]])</f>
        <v>4</v>
      </c>
      <c r="E1193" t="str">
        <f>TEXT(Table1[[#This Row],[Order_Date]],"mmm")</f>
        <v>Apr</v>
      </c>
      <c r="F1193" s="1">
        <v>45756</v>
      </c>
      <c r="G1193">
        <f>(Table1[[#This Row],[Ship_Date]]-Table1[[#This Row],[Order_Date]])</f>
        <v>6</v>
      </c>
      <c r="H1193" t="s">
        <v>692</v>
      </c>
      <c r="I1193" t="s">
        <v>6386</v>
      </c>
      <c r="J1193" t="s">
        <v>24</v>
      </c>
      <c r="K1193">
        <v>38</v>
      </c>
      <c r="L1193" t="str">
        <f>IF(Table1[[#This Row],[Age]]&lt;=20,"Teen",IF(Table1[[#This Row],[Age]]&gt;=21 &amp; Table1[[#This Row],[Age]]&lt;=50,"Adult","Senior"))</f>
        <v>Senior</v>
      </c>
      <c r="M1193" t="s">
        <v>101</v>
      </c>
      <c r="N1193" t="s">
        <v>102</v>
      </c>
      <c r="O1193" t="s">
        <v>27</v>
      </c>
      <c r="P1193" t="s">
        <v>74</v>
      </c>
      <c r="Q1193" t="s">
        <v>109</v>
      </c>
      <c r="R1193">
        <v>5</v>
      </c>
      <c r="S1193">
        <v>40000</v>
      </c>
      <c r="T1193">
        <v>0</v>
      </c>
      <c r="U1193">
        <v>200000</v>
      </c>
      <c r="V1193" t="str">
        <f>IF(Table1[[#This Row],[Sales]]&lt;=10000,"Low",IF(Table1[[#This Row],[Sales]]&gt;=10000 &amp; Table1[[#This Row],[Sales]]&lt;=25000,"Medium","High"))</f>
        <v>High</v>
      </c>
      <c r="W1193">
        <v>31646.12</v>
      </c>
      <c r="X1193">
        <f>Table1[[#This Row],[Profit]]/Table1[[#This Row],[Sales]]</f>
        <v>0.1582306</v>
      </c>
      <c r="Y1193" t="s">
        <v>93</v>
      </c>
      <c r="Z1193" t="s">
        <v>41</v>
      </c>
      <c r="AA1193">
        <v>2</v>
      </c>
      <c r="AB1193" t="s">
        <v>42</v>
      </c>
    </row>
    <row r="1194" spans="1:28" x14ac:dyDescent="0.35">
      <c r="A1194" t="s">
        <v>6445</v>
      </c>
      <c r="B1194" s="1">
        <v>45753</v>
      </c>
      <c r="C1194" s="1" t="str">
        <f>TEXT(Table1[[#This Row],[Order_Date]],"yyyy")</f>
        <v>2025</v>
      </c>
      <c r="D1194" s="3">
        <f>MONTH(Table1[[#This Row],[Order_Date]])</f>
        <v>4</v>
      </c>
      <c r="E1194" t="str">
        <f>TEXT(Table1[[#This Row],[Order_Date]],"mmm")</f>
        <v>Apr</v>
      </c>
      <c r="F1194" s="1">
        <v>45757</v>
      </c>
      <c r="G1194">
        <f>(Table1[[#This Row],[Ship_Date]]-Table1[[#This Row],[Order_Date]])</f>
        <v>4</v>
      </c>
      <c r="H1194" t="s">
        <v>5984</v>
      </c>
      <c r="I1194" t="s">
        <v>6446</v>
      </c>
      <c r="J1194" t="s">
        <v>52</v>
      </c>
      <c r="K1194">
        <v>45</v>
      </c>
      <c r="L1194" t="str">
        <f>IF(Table1[[#This Row],[Age]]&lt;=20,"Teen",IF(Table1[[#This Row],[Age]]&gt;=21 &amp; Table1[[#This Row],[Age]]&lt;=50,"Adult","Senior"))</f>
        <v>Senior</v>
      </c>
      <c r="M1194" t="s">
        <v>79</v>
      </c>
      <c r="N1194" t="s">
        <v>80</v>
      </c>
      <c r="O1194" t="s">
        <v>38</v>
      </c>
      <c r="P1194" t="s">
        <v>39</v>
      </c>
      <c r="Q1194" t="s">
        <v>118</v>
      </c>
      <c r="R1194">
        <v>5</v>
      </c>
      <c r="S1194">
        <v>4000</v>
      </c>
      <c r="T1194">
        <v>15</v>
      </c>
      <c r="U1194">
        <v>17000</v>
      </c>
      <c r="V1194" t="str">
        <f>IF(Table1[[#This Row],[Sales]]&lt;=10000,"Low",IF(Table1[[#This Row],[Sales]]&gt;=10000 &amp; Table1[[#This Row],[Sales]]&lt;=25000,"Medium","High"))</f>
        <v>High</v>
      </c>
      <c r="W1194">
        <v>7552.41</v>
      </c>
      <c r="X1194">
        <f>Table1[[#This Row],[Profit]]/Table1[[#This Row],[Sales]]</f>
        <v>0.44425941176470585</v>
      </c>
      <c r="Y1194" t="s">
        <v>58</v>
      </c>
      <c r="Z1194" t="s">
        <v>31</v>
      </c>
      <c r="AA1194">
        <v>1</v>
      </c>
      <c r="AB1194" t="s">
        <v>42</v>
      </c>
    </row>
    <row r="1195" spans="1:28" x14ac:dyDescent="0.35">
      <c r="A1195" t="s">
        <v>6474</v>
      </c>
      <c r="B1195" s="1">
        <v>46138</v>
      </c>
      <c r="C1195" s="1" t="str">
        <f>TEXT(Table1[[#This Row],[Order_Date]],"yyyy")</f>
        <v>2026</v>
      </c>
      <c r="D1195" s="3">
        <f>MONTH(Table1[[#This Row],[Order_Date]])</f>
        <v>4</v>
      </c>
      <c r="E1195" t="str">
        <f>TEXT(Table1[[#This Row],[Order_Date]],"mmm")</f>
        <v>Apr</v>
      </c>
      <c r="F1195" s="1">
        <v>46140</v>
      </c>
      <c r="G1195">
        <f>(Table1[[#This Row],[Ship_Date]]-Table1[[#This Row],[Order_Date]])</f>
        <v>2</v>
      </c>
      <c r="H1195" t="s">
        <v>6475</v>
      </c>
      <c r="I1195" t="s">
        <v>6476</v>
      </c>
      <c r="J1195" t="s">
        <v>52</v>
      </c>
      <c r="K1195">
        <v>44</v>
      </c>
      <c r="L1195" t="str">
        <f>IF(Table1[[#This Row],[Age]]&lt;=20,"Teen",IF(Table1[[#This Row],[Age]]&gt;=21 &amp; Table1[[#This Row],[Age]]&lt;=50,"Adult","Senior"))</f>
        <v>Senior</v>
      </c>
      <c r="M1195" t="s">
        <v>84</v>
      </c>
      <c r="N1195" t="s">
        <v>85</v>
      </c>
      <c r="O1195" t="s">
        <v>86</v>
      </c>
      <c r="P1195" t="s">
        <v>74</v>
      </c>
      <c r="Q1195" t="s">
        <v>196</v>
      </c>
      <c r="R1195">
        <v>7</v>
      </c>
      <c r="S1195">
        <v>25000</v>
      </c>
      <c r="T1195">
        <v>5</v>
      </c>
      <c r="U1195">
        <v>166250</v>
      </c>
      <c r="V1195" t="str">
        <f>IF(Table1[[#This Row],[Sales]]&lt;=10000,"Low",IF(Table1[[#This Row],[Sales]]&gt;=10000 &amp; Table1[[#This Row],[Sales]]&lt;=25000,"Medium","High"))</f>
        <v>High</v>
      </c>
      <c r="W1195">
        <v>60048.62</v>
      </c>
      <c r="X1195">
        <f>Table1[[#This Row],[Profit]]/Table1[[#This Row],[Sales]]</f>
        <v>0.36119470676691728</v>
      </c>
      <c r="Y1195" t="s">
        <v>58</v>
      </c>
      <c r="Z1195" t="s">
        <v>59</v>
      </c>
      <c r="AA1195">
        <v>3</v>
      </c>
      <c r="AB1195" t="s">
        <v>42</v>
      </c>
    </row>
    <row r="1196" spans="1:28" x14ac:dyDescent="0.35">
      <c r="A1196" t="s">
        <v>6548</v>
      </c>
      <c r="B1196" s="1">
        <v>45768</v>
      </c>
      <c r="C1196" s="1" t="str">
        <f>TEXT(Table1[[#This Row],[Order_Date]],"yyyy")</f>
        <v>2025</v>
      </c>
      <c r="D1196" s="3">
        <f>MONTH(Table1[[#This Row],[Order_Date]])</f>
        <v>4</v>
      </c>
      <c r="E1196" t="str">
        <f>TEXT(Table1[[#This Row],[Order_Date]],"mmm")</f>
        <v>Apr</v>
      </c>
      <c r="F1196" s="1">
        <v>45769</v>
      </c>
      <c r="G1196">
        <f>(Table1[[#This Row],[Ship_Date]]-Table1[[#This Row],[Order_Date]])</f>
        <v>1</v>
      </c>
      <c r="H1196" t="s">
        <v>6549</v>
      </c>
      <c r="I1196" t="s">
        <v>6550</v>
      </c>
      <c r="J1196" t="s">
        <v>52</v>
      </c>
      <c r="K1196">
        <v>64</v>
      </c>
      <c r="L1196" t="str">
        <f>IF(Table1[[#This Row],[Age]]&lt;=20,"Teen",IF(Table1[[#This Row],[Age]]&gt;=21 &amp; Table1[[#This Row],[Age]]&lt;=50,"Adult","Senior"))</f>
        <v>Senior</v>
      </c>
      <c r="M1196" t="s">
        <v>46</v>
      </c>
      <c r="N1196" t="s">
        <v>46</v>
      </c>
      <c r="O1196" t="s">
        <v>38</v>
      </c>
      <c r="P1196" t="s">
        <v>74</v>
      </c>
      <c r="Q1196" t="s">
        <v>196</v>
      </c>
      <c r="R1196">
        <v>4</v>
      </c>
      <c r="S1196">
        <v>25000</v>
      </c>
      <c r="T1196">
        <v>0</v>
      </c>
      <c r="U1196">
        <v>100000</v>
      </c>
      <c r="V1196" t="str">
        <f>IF(Table1[[#This Row],[Sales]]&lt;=10000,"Low",IF(Table1[[#This Row],[Sales]]&gt;=10000 &amp; Table1[[#This Row],[Sales]]&lt;=25000,"Medium","High"))</f>
        <v>High</v>
      </c>
      <c r="W1196">
        <v>33368.089999999997</v>
      </c>
      <c r="X1196">
        <f>Table1[[#This Row],[Profit]]/Table1[[#This Row],[Sales]]</f>
        <v>0.33368089999999995</v>
      </c>
      <c r="Y1196" t="s">
        <v>93</v>
      </c>
      <c r="Z1196" t="s">
        <v>31</v>
      </c>
      <c r="AA1196">
        <v>3</v>
      </c>
      <c r="AB1196" t="s">
        <v>42</v>
      </c>
    </row>
    <row r="1197" spans="1:28" x14ac:dyDescent="0.35">
      <c r="A1197" t="s">
        <v>6582</v>
      </c>
      <c r="B1197" s="1">
        <v>46124</v>
      </c>
      <c r="C1197" s="1" t="str">
        <f>TEXT(Table1[[#This Row],[Order_Date]],"yyyy")</f>
        <v>2026</v>
      </c>
      <c r="D1197" s="3">
        <f>MONTH(Table1[[#This Row],[Order_Date]])</f>
        <v>4</v>
      </c>
      <c r="E1197" t="str">
        <f>TEXT(Table1[[#This Row],[Order_Date]],"mmm")</f>
        <v>Apr</v>
      </c>
      <c r="F1197" s="1">
        <v>46129</v>
      </c>
      <c r="G1197">
        <f>(Table1[[#This Row],[Ship_Date]]-Table1[[#This Row],[Order_Date]])</f>
        <v>5</v>
      </c>
      <c r="H1197" t="s">
        <v>6583</v>
      </c>
      <c r="I1197" t="s">
        <v>6584</v>
      </c>
      <c r="J1197" t="s">
        <v>24</v>
      </c>
      <c r="K1197">
        <v>63</v>
      </c>
      <c r="L1197" t="str">
        <f>IF(Table1[[#This Row],[Age]]&lt;=20,"Teen",IF(Table1[[#This Row],[Age]]&gt;=21 &amp; Table1[[#This Row],[Age]]&lt;=50,"Adult","Senior"))</f>
        <v>Senior</v>
      </c>
      <c r="M1197" t="s">
        <v>91</v>
      </c>
      <c r="N1197" t="s">
        <v>92</v>
      </c>
      <c r="O1197" t="s">
        <v>55</v>
      </c>
      <c r="P1197" t="s">
        <v>74</v>
      </c>
      <c r="Q1197" t="s">
        <v>75</v>
      </c>
      <c r="R1197">
        <v>2</v>
      </c>
      <c r="S1197">
        <v>2000</v>
      </c>
      <c r="T1197">
        <v>25</v>
      </c>
      <c r="U1197">
        <v>3000</v>
      </c>
      <c r="V1197" t="str">
        <f>IF(Table1[[#This Row],[Sales]]&lt;=10000,"Low",IF(Table1[[#This Row],[Sales]]&gt;=10000 &amp; Table1[[#This Row],[Sales]]&lt;=25000,"Medium","High"))</f>
        <v>Low</v>
      </c>
      <c r="W1197">
        <v>822.19</v>
      </c>
      <c r="X1197">
        <f>Table1[[#This Row],[Profit]]/Table1[[#This Row],[Sales]]</f>
        <v>0.27406333333333333</v>
      </c>
      <c r="Y1197" t="s">
        <v>30</v>
      </c>
      <c r="Z1197" t="s">
        <v>59</v>
      </c>
      <c r="AA1197">
        <v>5</v>
      </c>
      <c r="AB1197" t="s">
        <v>42</v>
      </c>
    </row>
    <row r="1198" spans="1:28" x14ac:dyDescent="0.35">
      <c r="A1198" t="s">
        <v>6629</v>
      </c>
      <c r="B1198" s="1">
        <v>46113</v>
      </c>
      <c r="C1198" s="1" t="str">
        <f>TEXT(Table1[[#This Row],[Order_Date]],"yyyy")</f>
        <v>2026</v>
      </c>
      <c r="D1198" s="3">
        <f>MONTH(Table1[[#This Row],[Order_Date]])</f>
        <v>4</v>
      </c>
      <c r="E1198" t="str">
        <f>TEXT(Table1[[#This Row],[Order_Date]],"mmm")</f>
        <v>Apr</v>
      </c>
      <c r="F1198" s="1">
        <v>46118</v>
      </c>
      <c r="G1198">
        <f>(Table1[[#This Row],[Ship_Date]]-Table1[[#This Row],[Order_Date]])</f>
        <v>5</v>
      </c>
      <c r="H1198" t="s">
        <v>6630</v>
      </c>
      <c r="I1198" t="s">
        <v>6631</v>
      </c>
      <c r="J1198" t="s">
        <v>24</v>
      </c>
      <c r="K1198">
        <v>37</v>
      </c>
      <c r="L1198" t="str">
        <f>IF(Table1[[#This Row],[Age]]&lt;=20,"Teen",IF(Table1[[#This Row],[Age]]&gt;=21 &amp; Table1[[#This Row],[Age]]&lt;=50,"Adult","Senior"))</f>
        <v>Senior</v>
      </c>
      <c r="M1198" t="s">
        <v>63</v>
      </c>
      <c r="N1198" t="s">
        <v>64</v>
      </c>
      <c r="O1198" t="s">
        <v>55</v>
      </c>
      <c r="P1198" t="s">
        <v>39</v>
      </c>
      <c r="Q1198" t="s">
        <v>253</v>
      </c>
      <c r="R1198">
        <v>8</v>
      </c>
      <c r="S1198">
        <v>1200</v>
      </c>
      <c r="T1198">
        <v>15</v>
      </c>
      <c r="U1198">
        <v>8160</v>
      </c>
      <c r="V1198" t="str">
        <f>IF(Table1[[#This Row],[Sales]]&lt;=10000,"Low",IF(Table1[[#This Row],[Sales]]&gt;=10000 &amp; Table1[[#This Row],[Sales]]&lt;=25000,"Medium","High"))</f>
        <v>Low</v>
      </c>
      <c r="W1198">
        <v>2500.44</v>
      </c>
      <c r="X1198">
        <f>Table1[[#This Row],[Profit]]/Table1[[#This Row],[Sales]]</f>
        <v>0.3064264705882353</v>
      </c>
      <c r="Y1198" t="s">
        <v>58</v>
      </c>
      <c r="Z1198" t="s">
        <v>59</v>
      </c>
      <c r="AA1198">
        <v>1</v>
      </c>
      <c r="AB1198" t="s">
        <v>42</v>
      </c>
    </row>
    <row r="1199" spans="1:28" x14ac:dyDescent="0.35">
      <c r="A1199" t="s">
        <v>6702</v>
      </c>
      <c r="B1199" s="1">
        <v>45755</v>
      </c>
      <c r="C1199" s="1" t="str">
        <f>TEXT(Table1[[#This Row],[Order_Date]],"yyyy")</f>
        <v>2025</v>
      </c>
      <c r="D1199" s="3">
        <f>MONTH(Table1[[#This Row],[Order_Date]])</f>
        <v>4</v>
      </c>
      <c r="E1199" t="str">
        <f>TEXT(Table1[[#This Row],[Order_Date]],"mmm")</f>
        <v>Apr</v>
      </c>
      <c r="F1199" s="1">
        <v>45758</v>
      </c>
      <c r="G1199">
        <f>(Table1[[#This Row],[Ship_Date]]-Table1[[#This Row],[Order_Date]])</f>
        <v>3</v>
      </c>
      <c r="H1199" t="s">
        <v>6703</v>
      </c>
      <c r="I1199" t="s">
        <v>6704</v>
      </c>
      <c r="J1199" t="s">
        <v>24</v>
      </c>
      <c r="K1199">
        <v>32</v>
      </c>
      <c r="L1199" t="str">
        <f>IF(Table1[[#This Row],[Age]]&lt;=20,"Teen",IF(Table1[[#This Row],[Age]]&gt;=21 &amp; Table1[[#This Row],[Age]]&lt;=50,"Adult","Senior"))</f>
        <v>Senior</v>
      </c>
      <c r="M1199" t="s">
        <v>101</v>
      </c>
      <c r="N1199" t="s">
        <v>102</v>
      </c>
      <c r="O1199" t="s">
        <v>27</v>
      </c>
      <c r="P1199" t="s">
        <v>74</v>
      </c>
      <c r="Q1199" t="s">
        <v>196</v>
      </c>
      <c r="R1199">
        <v>1</v>
      </c>
      <c r="S1199">
        <v>25000</v>
      </c>
      <c r="T1199">
        <v>0</v>
      </c>
      <c r="U1199">
        <v>25000</v>
      </c>
      <c r="V1199" t="str">
        <f>IF(Table1[[#This Row],[Sales]]&lt;=10000,"Low",IF(Table1[[#This Row],[Sales]]&gt;=10000 &amp; Table1[[#This Row],[Sales]]&lt;=25000,"Medium","High"))</f>
        <v>High</v>
      </c>
      <c r="W1199">
        <v>8869.08</v>
      </c>
      <c r="X1199">
        <f>Table1[[#This Row],[Profit]]/Table1[[#This Row],[Sales]]</f>
        <v>0.3547632</v>
      </c>
      <c r="Y1199" t="s">
        <v>30</v>
      </c>
      <c r="Z1199" t="s">
        <v>31</v>
      </c>
      <c r="AA1199">
        <v>1</v>
      </c>
      <c r="AB1199" t="s">
        <v>42</v>
      </c>
    </row>
    <row r="1200" spans="1:28" x14ac:dyDescent="0.35">
      <c r="A1200" t="s">
        <v>6705</v>
      </c>
      <c r="B1200" s="1">
        <v>46138</v>
      </c>
      <c r="C1200" s="1" t="str">
        <f>TEXT(Table1[[#This Row],[Order_Date]],"yyyy")</f>
        <v>2026</v>
      </c>
      <c r="D1200" s="3">
        <f>MONTH(Table1[[#This Row],[Order_Date]])</f>
        <v>4</v>
      </c>
      <c r="E1200" t="str">
        <f>TEXT(Table1[[#This Row],[Order_Date]],"mmm")</f>
        <v>Apr</v>
      </c>
      <c r="F1200" s="1">
        <v>46142</v>
      </c>
      <c r="G1200">
        <f>(Table1[[#This Row],[Ship_Date]]-Table1[[#This Row],[Order_Date]])</f>
        <v>4</v>
      </c>
      <c r="H1200" t="s">
        <v>4369</v>
      </c>
      <c r="I1200" t="s">
        <v>6706</v>
      </c>
      <c r="J1200" t="s">
        <v>24</v>
      </c>
      <c r="K1200">
        <v>45</v>
      </c>
      <c r="L1200" t="str">
        <f>IF(Table1[[#This Row],[Age]]&lt;=20,"Teen",IF(Table1[[#This Row],[Age]]&gt;=21 &amp; Table1[[#This Row],[Age]]&lt;=50,"Adult","Senior"))</f>
        <v>Senior</v>
      </c>
      <c r="M1200" t="s">
        <v>46</v>
      </c>
      <c r="N1200" t="s">
        <v>46</v>
      </c>
      <c r="O1200" t="s">
        <v>38</v>
      </c>
      <c r="P1200" t="s">
        <v>28</v>
      </c>
      <c r="Q1200" t="s">
        <v>65</v>
      </c>
      <c r="R1200">
        <v>8</v>
      </c>
      <c r="S1200">
        <v>30000</v>
      </c>
      <c r="T1200">
        <v>25</v>
      </c>
      <c r="U1200">
        <v>180000</v>
      </c>
      <c r="V1200" t="str">
        <f>IF(Table1[[#This Row],[Sales]]&lt;=10000,"Low",IF(Table1[[#This Row],[Sales]]&gt;=10000 &amp; Table1[[#This Row],[Sales]]&lt;=25000,"Medium","High"))</f>
        <v>High</v>
      </c>
      <c r="W1200">
        <v>32370.87</v>
      </c>
      <c r="X1200">
        <f>Table1[[#This Row],[Profit]]/Table1[[#This Row],[Sales]]</f>
        <v>0.17983816666666666</v>
      </c>
      <c r="Y1200" t="s">
        <v>93</v>
      </c>
      <c r="Z1200" t="s">
        <v>41</v>
      </c>
      <c r="AA1200">
        <v>5</v>
      </c>
      <c r="AB1200" t="s">
        <v>42</v>
      </c>
    </row>
    <row r="1201" spans="1:28" x14ac:dyDescent="0.35">
      <c r="A1201" t="s">
        <v>6725</v>
      </c>
      <c r="B1201" s="1">
        <v>45774</v>
      </c>
      <c r="C1201" s="1" t="str">
        <f>TEXT(Table1[[#This Row],[Order_Date]],"yyyy")</f>
        <v>2025</v>
      </c>
      <c r="D1201" s="3">
        <f>MONTH(Table1[[#This Row],[Order_Date]])</f>
        <v>4</v>
      </c>
      <c r="E1201" t="str">
        <f>TEXT(Table1[[#This Row],[Order_Date]],"mmm")</f>
        <v>Apr</v>
      </c>
      <c r="F1201" s="1">
        <v>45777</v>
      </c>
      <c r="G1201">
        <f>(Table1[[#This Row],[Ship_Date]]-Table1[[#This Row],[Order_Date]])</f>
        <v>3</v>
      </c>
      <c r="H1201" t="s">
        <v>6004</v>
      </c>
      <c r="I1201" t="s">
        <v>6726</v>
      </c>
      <c r="J1201" t="s">
        <v>24</v>
      </c>
      <c r="K1201">
        <v>31</v>
      </c>
      <c r="L1201" t="str">
        <f>IF(Table1[[#This Row],[Age]]&lt;=20,"Teen",IF(Table1[[#This Row],[Age]]&gt;=21 &amp; Table1[[#This Row],[Age]]&lt;=50,"Adult","Senior"))</f>
        <v>Senior</v>
      </c>
      <c r="M1201" t="s">
        <v>36</v>
      </c>
      <c r="N1201" t="s">
        <v>37</v>
      </c>
      <c r="O1201" t="s">
        <v>38</v>
      </c>
      <c r="P1201" t="s">
        <v>39</v>
      </c>
      <c r="Q1201" t="s">
        <v>40</v>
      </c>
      <c r="R1201">
        <v>4</v>
      </c>
      <c r="S1201">
        <v>2500</v>
      </c>
      <c r="T1201">
        <v>15</v>
      </c>
      <c r="U1201">
        <v>8500</v>
      </c>
      <c r="V1201" t="str">
        <f>IF(Table1[[#This Row],[Sales]]&lt;=10000,"Low",IF(Table1[[#This Row],[Sales]]&gt;=10000 &amp; Table1[[#This Row],[Sales]]&lt;=25000,"Medium","High"))</f>
        <v>Low</v>
      </c>
      <c r="W1201">
        <v>1333.43</v>
      </c>
      <c r="X1201">
        <f>Table1[[#This Row],[Profit]]/Table1[[#This Row],[Sales]]</f>
        <v>0.15687411764705883</v>
      </c>
      <c r="Y1201" t="s">
        <v>93</v>
      </c>
      <c r="Z1201" t="s">
        <v>41</v>
      </c>
      <c r="AA1201">
        <v>4</v>
      </c>
      <c r="AB1201" t="s">
        <v>42</v>
      </c>
    </row>
    <row r="1202" spans="1:28" x14ac:dyDescent="0.35">
      <c r="A1202" t="s">
        <v>6727</v>
      </c>
      <c r="B1202" s="1">
        <v>45764</v>
      </c>
      <c r="C1202" s="1" t="str">
        <f>TEXT(Table1[[#This Row],[Order_Date]],"yyyy")</f>
        <v>2025</v>
      </c>
      <c r="D1202" s="3">
        <f>MONTH(Table1[[#This Row],[Order_Date]])</f>
        <v>4</v>
      </c>
      <c r="E1202" t="str">
        <f>TEXT(Table1[[#This Row],[Order_Date]],"mmm")</f>
        <v>Apr</v>
      </c>
      <c r="F1202" s="1">
        <v>45771</v>
      </c>
      <c r="G1202">
        <f>(Table1[[#This Row],[Ship_Date]]-Table1[[#This Row],[Order_Date]])</f>
        <v>7</v>
      </c>
      <c r="H1202" t="s">
        <v>6728</v>
      </c>
      <c r="I1202" t="s">
        <v>6729</v>
      </c>
      <c r="J1202" t="s">
        <v>52</v>
      </c>
      <c r="K1202">
        <v>23</v>
      </c>
      <c r="L1202" t="str">
        <f>IF(Table1[[#This Row],[Age]]&lt;=20,"Teen",IF(Table1[[#This Row],[Age]]&gt;=21 &amp; Table1[[#This Row],[Age]]&lt;=50,"Adult","Senior"))</f>
        <v>Senior</v>
      </c>
      <c r="M1202" t="s">
        <v>25</v>
      </c>
      <c r="N1202" t="s">
        <v>26</v>
      </c>
      <c r="O1202" t="s">
        <v>27</v>
      </c>
      <c r="P1202" t="s">
        <v>56</v>
      </c>
      <c r="Q1202" t="s">
        <v>97</v>
      </c>
      <c r="R1202">
        <v>3</v>
      </c>
      <c r="S1202">
        <v>1500</v>
      </c>
      <c r="T1202">
        <v>0</v>
      </c>
      <c r="U1202">
        <v>4500</v>
      </c>
      <c r="V1202" t="str">
        <f>IF(Table1[[#This Row],[Sales]]&lt;=10000,"Low",IF(Table1[[#This Row],[Sales]]&gt;=10000 &amp; Table1[[#This Row],[Sales]]&lt;=25000,"Medium","High"))</f>
        <v>Low</v>
      </c>
      <c r="W1202">
        <v>534.86</v>
      </c>
      <c r="X1202">
        <f>Table1[[#This Row],[Profit]]/Table1[[#This Row],[Sales]]</f>
        <v>0.11885777777777778</v>
      </c>
      <c r="Y1202" t="s">
        <v>93</v>
      </c>
      <c r="Z1202" t="s">
        <v>31</v>
      </c>
      <c r="AA1202">
        <v>3</v>
      </c>
      <c r="AB1202" t="s">
        <v>42</v>
      </c>
    </row>
    <row r="1203" spans="1:28" x14ac:dyDescent="0.35">
      <c r="A1203" t="s">
        <v>6733</v>
      </c>
      <c r="B1203" s="1">
        <v>45761</v>
      </c>
      <c r="C1203" s="1" t="str">
        <f>TEXT(Table1[[#This Row],[Order_Date]],"yyyy")</f>
        <v>2025</v>
      </c>
      <c r="D1203" s="3">
        <f>MONTH(Table1[[#This Row],[Order_Date]])</f>
        <v>4</v>
      </c>
      <c r="E1203" t="str">
        <f>TEXT(Table1[[#This Row],[Order_Date]],"mmm")</f>
        <v>Apr</v>
      </c>
      <c r="F1203" s="1">
        <v>45765</v>
      </c>
      <c r="G1203">
        <f>(Table1[[#This Row],[Ship_Date]]-Table1[[#This Row],[Order_Date]])</f>
        <v>4</v>
      </c>
      <c r="H1203" t="s">
        <v>4338</v>
      </c>
      <c r="I1203" t="s">
        <v>6734</v>
      </c>
      <c r="J1203" t="s">
        <v>52</v>
      </c>
      <c r="K1203">
        <v>47</v>
      </c>
      <c r="L1203" t="str">
        <f>IF(Table1[[#This Row],[Age]]&lt;=20,"Teen",IF(Table1[[#This Row],[Age]]&gt;=21 &amp; Table1[[#This Row],[Age]]&lt;=50,"Adult","Senior"))</f>
        <v>Senior</v>
      </c>
      <c r="M1203" t="s">
        <v>79</v>
      </c>
      <c r="N1203" t="s">
        <v>80</v>
      </c>
      <c r="O1203" t="s">
        <v>38</v>
      </c>
      <c r="P1203" t="s">
        <v>74</v>
      </c>
      <c r="Q1203" t="s">
        <v>231</v>
      </c>
      <c r="R1203">
        <v>1</v>
      </c>
      <c r="S1203">
        <v>18000</v>
      </c>
      <c r="T1203">
        <v>15</v>
      </c>
      <c r="U1203">
        <v>15300</v>
      </c>
      <c r="V1203" t="str">
        <f>IF(Table1[[#This Row],[Sales]]&lt;=10000,"Low",IF(Table1[[#This Row],[Sales]]&gt;=10000 &amp; Table1[[#This Row],[Sales]]&lt;=25000,"Medium","High"))</f>
        <v>High</v>
      </c>
      <c r="W1203">
        <v>3343.2</v>
      </c>
      <c r="X1203">
        <f>Table1[[#This Row],[Profit]]/Table1[[#This Row],[Sales]]</f>
        <v>0.21850980392156863</v>
      </c>
      <c r="Y1203" t="s">
        <v>58</v>
      </c>
      <c r="Z1203" t="s">
        <v>31</v>
      </c>
      <c r="AA1203">
        <v>4</v>
      </c>
      <c r="AB1203" t="s">
        <v>42</v>
      </c>
    </row>
    <row r="1204" spans="1:28" x14ac:dyDescent="0.35">
      <c r="A1204" t="s">
        <v>6777</v>
      </c>
      <c r="B1204" s="1">
        <v>45767</v>
      </c>
      <c r="C1204" s="1" t="str">
        <f>TEXT(Table1[[#This Row],[Order_Date]],"yyyy")</f>
        <v>2025</v>
      </c>
      <c r="D1204" s="3">
        <f>MONTH(Table1[[#This Row],[Order_Date]])</f>
        <v>4</v>
      </c>
      <c r="E1204" t="str">
        <f>TEXT(Table1[[#This Row],[Order_Date]],"mmm")</f>
        <v>Apr</v>
      </c>
      <c r="F1204" s="1">
        <v>45773</v>
      </c>
      <c r="G1204">
        <f>(Table1[[#This Row],[Ship_Date]]-Table1[[#This Row],[Order_Date]])</f>
        <v>6</v>
      </c>
      <c r="H1204" t="s">
        <v>6778</v>
      </c>
      <c r="I1204" t="s">
        <v>6779</v>
      </c>
      <c r="J1204" t="s">
        <v>52</v>
      </c>
      <c r="K1204">
        <v>49</v>
      </c>
      <c r="L1204" t="str">
        <f>IF(Table1[[#This Row],[Age]]&lt;=20,"Teen",IF(Table1[[#This Row],[Age]]&gt;=21 &amp; Table1[[#This Row],[Age]]&lt;=50,"Adult","Senior"))</f>
        <v>Senior</v>
      </c>
      <c r="M1204" t="s">
        <v>25</v>
      </c>
      <c r="N1204" t="s">
        <v>26</v>
      </c>
      <c r="O1204" t="s">
        <v>27</v>
      </c>
      <c r="P1204" t="s">
        <v>47</v>
      </c>
      <c r="Q1204" t="s">
        <v>69</v>
      </c>
      <c r="R1204">
        <v>1</v>
      </c>
      <c r="S1204">
        <v>800</v>
      </c>
      <c r="T1204">
        <v>10</v>
      </c>
      <c r="U1204">
        <v>720</v>
      </c>
      <c r="V1204" t="str">
        <f>IF(Table1[[#This Row],[Sales]]&lt;=10000,"Low",IF(Table1[[#This Row],[Sales]]&gt;=10000 &amp; Table1[[#This Row],[Sales]]&lt;=25000,"Medium","High"))</f>
        <v>Low</v>
      </c>
      <c r="W1204">
        <v>187.2</v>
      </c>
      <c r="X1204">
        <f>Table1[[#This Row],[Profit]]/Table1[[#This Row],[Sales]]</f>
        <v>0.26</v>
      </c>
      <c r="Y1204" t="s">
        <v>58</v>
      </c>
      <c r="Z1204" t="s">
        <v>59</v>
      </c>
      <c r="AA1204">
        <v>5</v>
      </c>
      <c r="AB1204" t="s">
        <v>42</v>
      </c>
    </row>
    <row r="1205" spans="1:28" x14ac:dyDescent="0.35">
      <c r="A1205" t="s">
        <v>6823</v>
      </c>
      <c r="B1205" s="1">
        <v>46123</v>
      </c>
      <c r="C1205" s="1" t="str">
        <f>TEXT(Table1[[#This Row],[Order_Date]],"yyyy")</f>
        <v>2026</v>
      </c>
      <c r="D1205" s="3">
        <f>MONTH(Table1[[#This Row],[Order_Date]])</f>
        <v>4</v>
      </c>
      <c r="E1205" t="str">
        <f>TEXT(Table1[[#This Row],[Order_Date]],"mmm")</f>
        <v>Apr</v>
      </c>
      <c r="F1205" s="1">
        <v>46128</v>
      </c>
      <c r="G1205">
        <f>(Table1[[#This Row],[Ship_Date]]-Table1[[#This Row],[Order_Date]])</f>
        <v>5</v>
      </c>
      <c r="H1205" t="s">
        <v>6824</v>
      </c>
      <c r="I1205" t="s">
        <v>6825</v>
      </c>
      <c r="J1205" t="s">
        <v>52</v>
      </c>
      <c r="K1205">
        <v>28</v>
      </c>
      <c r="L1205" t="str">
        <f>IF(Table1[[#This Row],[Age]]&lt;=20,"Teen",IF(Table1[[#This Row],[Age]]&gt;=21 &amp; Table1[[#This Row],[Age]]&lt;=50,"Adult","Senior"))</f>
        <v>Senior</v>
      </c>
      <c r="M1205" t="s">
        <v>36</v>
      </c>
      <c r="N1205" t="s">
        <v>37</v>
      </c>
      <c r="O1205" t="s">
        <v>38</v>
      </c>
      <c r="P1205" t="s">
        <v>56</v>
      </c>
      <c r="Q1205" t="s">
        <v>97</v>
      </c>
      <c r="R1205">
        <v>2</v>
      </c>
      <c r="S1205">
        <v>1500</v>
      </c>
      <c r="T1205">
        <v>10</v>
      </c>
      <c r="U1205">
        <v>2700</v>
      </c>
      <c r="V1205" t="str">
        <f>IF(Table1[[#This Row],[Sales]]&lt;=10000,"Low",IF(Table1[[#This Row],[Sales]]&gt;=10000 &amp; Table1[[#This Row],[Sales]]&lt;=25000,"Medium","High"))</f>
        <v>Low</v>
      </c>
      <c r="W1205">
        <v>457.64</v>
      </c>
      <c r="X1205">
        <f>Table1[[#This Row],[Profit]]/Table1[[#This Row],[Sales]]</f>
        <v>0.16949629629629628</v>
      </c>
      <c r="Y1205" t="s">
        <v>30</v>
      </c>
      <c r="Z1205" t="s">
        <v>31</v>
      </c>
      <c r="AA1205">
        <v>3</v>
      </c>
      <c r="AB1205" t="s">
        <v>42</v>
      </c>
    </row>
    <row r="1206" spans="1:28" x14ac:dyDescent="0.35">
      <c r="A1206" t="s">
        <v>6852</v>
      </c>
      <c r="B1206" s="1">
        <v>45770</v>
      </c>
      <c r="C1206" s="1" t="str">
        <f>TEXT(Table1[[#This Row],[Order_Date]],"yyyy")</f>
        <v>2025</v>
      </c>
      <c r="D1206" s="3">
        <f>MONTH(Table1[[#This Row],[Order_Date]])</f>
        <v>4</v>
      </c>
      <c r="E1206" t="str">
        <f>TEXT(Table1[[#This Row],[Order_Date]],"mmm")</f>
        <v>Apr</v>
      </c>
      <c r="F1206" s="1">
        <v>45772</v>
      </c>
      <c r="G1206">
        <f>(Table1[[#This Row],[Ship_Date]]-Table1[[#This Row],[Order_Date]])</f>
        <v>2</v>
      </c>
      <c r="H1206" t="s">
        <v>6853</v>
      </c>
      <c r="I1206" t="s">
        <v>6854</v>
      </c>
      <c r="J1206" t="s">
        <v>24</v>
      </c>
      <c r="K1206">
        <v>53</v>
      </c>
      <c r="L1206" t="str">
        <f>IF(Table1[[#This Row],[Age]]&lt;=20,"Teen",IF(Table1[[#This Row],[Age]]&gt;=21 &amp; Table1[[#This Row],[Age]]&lt;=50,"Adult","Senior"))</f>
        <v>Senior</v>
      </c>
      <c r="M1206" t="s">
        <v>84</v>
      </c>
      <c r="N1206" t="s">
        <v>85</v>
      </c>
      <c r="O1206" t="s">
        <v>86</v>
      </c>
      <c r="P1206" t="s">
        <v>39</v>
      </c>
      <c r="Q1206" t="s">
        <v>151</v>
      </c>
      <c r="R1206">
        <v>3</v>
      </c>
      <c r="S1206">
        <v>900</v>
      </c>
      <c r="T1206">
        <v>5</v>
      </c>
      <c r="U1206">
        <v>2565</v>
      </c>
      <c r="V1206" t="str">
        <f>IF(Table1[[#This Row],[Sales]]&lt;=10000,"Low",IF(Table1[[#This Row],[Sales]]&gt;=10000 &amp; Table1[[#This Row],[Sales]]&lt;=25000,"Medium","High"))</f>
        <v>Low</v>
      </c>
      <c r="W1206">
        <v>950.6</v>
      </c>
      <c r="X1206">
        <f>Table1[[#This Row],[Profit]]/Table1[[#This Row],[Sales]]</f>
        <v>0.37060428849902532</v>
      </c>
      <c r="Y1206" t="s">
        <v>30</v>
      </c>
      <c r="Z1206" t="s">
        <v>31</v>
      </c>
      <c r="AA1206">
        <v>2</v>
      </c>
      <c r="AB1206" t="s">
        <v>42</v>
      </c>
    </row>
    <row r="1207" spans="1:28" x14ac:dyDescent="0.35">
      <c r="A1207" t="s">
        <v>6857</v>
      </c>
      <c r="B1207" s="1">
        <v>46136</v>
      </c>
      <c r="C1207" s="1" t="str">
        <f>TEXT(Table1[[#This Row],[Order_Date]],"yyyy")</f>
        <v>2026</v>
      </c>
      <c r="D1207" s="3">
        <f>MONTH(Table1[[#This Row],[Order_Date]])</f>
        <v>4</v>
      </c>
      <c r="E1207" t="str">
        <f>TEXT(Table1[[#This Row],[Order_Date]],"mmm")</f>
        <v>Apr</v>
      </c>
      <c r="F1207" s="1">
        <v>46139</v>
      </c>
      <c r="G1207">
        <f>(Table1[[#This Row],[Ship_Date]]-Table1[[#This Row],[Order_Date]])</f>
        <v>3</v>
      </c>
      <c r="H1207" t="s">
        <v>6858</v>
      </c>
      <c r="I1207" t="s">
        <v>6859</v>
      </c>
      <c r="J1207" t="s">
        <v>24</v>
      </c>
      <c r="K1207">
        <v>45</v>
      </c>
      <c r="L1207" t="str">
        <f>IF(Table1[[#This Row],[Age]]&lt;=20,"Teen",IF(Table1[[#This Row],[Age]]&gt;=21 &amp; Table1[[#This Row],[Age]]&lt;=50,"Adult","Senior"))</f>
        <v>Senior</v>
      </c>
      <c r="M1207" t="s">
        <v>73</v>
      </c>
      <c r="N1207" t="s">
        <v>26</v>
      </c>
      <c r="O1207" t="s">
        <v>27</v>
      </c>
      <c r="P1207" t="s">
        <v>39</v>
      </c>
      <c r="Q1207" t="s">
        <v>87</v>
      </c>
      <c r="R1207">
        <v>2</v>
      </c>
      <c r="S1207">
        <v>3200</v>
      </c>
      <c r="T1207">
        <v>10</v>
      </c>
      <c r="U1207">
        <v>5760</v>
      </c>
      <c r="V1207" t="str">
        <f>IF(Table1[[#This Row],[Sales]]&lt;=10000,"Low",IF(Table1[[#This Row],[Sales]]&gt;=10000 &amp; Table1[[#This Row],[Sales]]&lt;=25000,"Medium","High"))</f>
        <v>Low</v>
      </c>
      <c r="W1207">
        <v>1379.29</v>
      </c>
      <c r="X1207">
        <f>Table1[[#This Row],[Profit]]/Table1[[#This Row],[Sales]]</f>
        <v>0.23946006944444445</v>
      </c>
      <c r="Y1207" t="s">
        <v>30</v>
      </c>
      <c r="Z1207" t="s">
        <v>59</v>
      </c>
      <c r="AA1207">
        <v>1</v>
      </c>
      <c r="AB1207" t="s">
        <v>42</v>
      </c>
    </row>
    <row r="1208" spans="1:28" x14ac:dyDescent="0.35">
      <c r="A1208" t="s">
        <v>6896</v>
      </c>
      <c r="B1208" s="1">
        <v>45755</v>
      </c>
      <c r="C1208" s="1" t="str">
        <f>TEXT(Table1[[#This Row],[Order_Date]],"yyyy")</f>
        <v>2025</v>
      </c>
      <c r="D1208" s="3">
        <f>MONTH(Table1[[#This Row],[Order_Date]])</f>
        <v>4</v>
      </c>
      <c r="E1208" t="str">
        <f>TEXT(Table1[[#This Row],[Order_Date]],"mmm")</f>
        <v>Apr</v>
      </c>
      <c r="F1208" s="1">
        <v>45759</v>
      </c>
      <c r="G1208">
        <f>(Table1[[#This Row],[Ship_Date]]-Table1[[#This Row],[Order_Date]])</f>
        <v>4</v>
      </c>
      <c r="H1208" t="s">
        <v>6897</v>
      </c>
      <c r="I1208" t="s">
        <v>6898</v>
      </c>
      <c r="J1208" t="s">
        <v>52</v>
      </c>
      <c r="K1208">
        <v>38</v>
      </c>
      <c r="L1208" t="str">
        <f>IF(Table1[[#This Row],[Age]]&lt;=20,"Teen",IF(Table1[[#This Row],[Age]]&gt;=21 &amp; Table1[[#This Row],[Age]]&lt;=50,"Adult","Senior"))</f>
        <v>Senior</v>
      </c>
      <c r="M1208" t="s">
        <v>25</v>
      </c>
      <c r="N1208" t="s">
        <v>26</v>
      </c>
      <c r="O1208" t="s">
        <v>27</v>
      </c>
      <c r="P1208" t="s">
        <v>74</v>
      </c>
      <c r="Q1208" t="s">
        <v>75</v>
      </c>
      <c r="R1208">
        <v>3</v>
      </c>
      <c r="S1208">
        <v>2000</v>
      </c>
      <c r="T1208">
        <v>25</v>
      </c>
      <c r="U1208">
        <v>4500</v>
      </c>
      <c r="V1208" t="str">
        <f>IF(Table1[[#This Row],[Sales]]&lt;=10000,"Low",IF(Table1[[#This Row],[Sales]]&gt;=10000 &amp; Table1[[#This Row],[Sales]]&lt;=25000,"Medium","High"))</f>
        <v>Low</v>
      </c>
      <c r="W1208">
        <v>1633.48</v>
      </c>
      <c r="X1208">
        <f>Table1[[#This Row],[Profit]]/Table1[[#This Row],[Sales]]</f>
        <v>0.36299555555555557</v>
      </c>
      <c r="Y1208" t="s">
        <v>58</v>
      </c>
      <c r="Z1208" t="s">
        <v>31</v>
      </c>
      <c r="AA1208">
        <v>4</v>
      </c>
      <c r="AB1208" t="s">
        <v>42</v>
      </c>
    </row>
    <row r="1209" spans="1:28" x14ac:dyDescent="0.35">
      <c r="A1209" t="s">
        <v>6921</v>
      </c>
      <c r="B1209" s="1">
        <v>46119</v>
      </c>
      <c r="C1209" s="1" t="str">
        <f>TEXT(Table1[[#This Row],[Order_Date]],"yyyy")</f>
        <v>2026</v>
      </c>
      <c r="D1209" s="3">
        <f>MONTH(Table1[[#This Row],[Order_Date]])</f>
        <v>4</v>
      </c>
      <c r="E1209" t="str">
        <f>TEXT(Table1[[#This Row],[Order_Date]],"mmm")</f>
        <v>Apr</v>
      </c>
      <c r="F1209" s="1">
        <v>46120</v>
      </c>
      <c r="G1209">
        <f>(Table1[[#This Row],[Ship_Date]]-Table1[[#This Row],[Order_Date]])</f>
        <v>1</v>
      </c>
      <c r="H1209" t="s">
        <v>6922</v>
      </c>
      <c r="I1209" t="s">
        <v>6923</v>
      </c>
      <c r="J1209" t="s">
        <v>24</v>
      </c>
      <c r="K1209">
        <v>64</v>
      </c>
      <c r="L1209" t="str">
        <f>IF(Table1[[#This Row],[Age]]&lt;=20,"Teen",IF(Table1[[#This Row],[Age]]&gt;=21 &amp; Table1[[#This Row],[Age]]&lt;=50,"Adult","Senior"))</f>
        <v>Senior</v>
      </c>
      <c r="M1209" t="s">
        <v>53</v>
      </c>
      <c r="N1209" t="s">
        <v>54</v>
      </c>
      <c r="O1209" t="s">
        <v>55</v>
      </c>
      <c r="P1209" t="s">
        <v>47</v>
      </c>
      <c r="Q1209" t="s">
        <v>175</v>
      </c>
      <c r="R1209">
        <v>5</v>
      </c>
      <c r="S1209">
        <v>1200</v>
      </c>
      <c r="T1209">
        <v>0</v>
      </c>
      <c r="U1209">
        <v>6000</v>
      </c>
      <c r="V1209" t="str">
        <f>IF(Table1[[#This Row],[Sales]]&lt;=10000,"Low",IF(Table1[[#This Row],[Sales]]&gt;=10000 &amp; Table1[[#This Row],[Sales]]&lt;=25000,"Medium","High"))</f>
        <v>Low</v>
      </c>
      <c r="W1209">
        <v>1405.41</v>
      </c>
      <c r="X1209">
        <f>Table1[[#This Row],[Profit]]/Table1[[#This Row],[Sales]]</f>
        <v>0.23423500000000003</v>
      </c>
      <c r="Y1209" t="s">
        <v>58</v>
      </c>
      <c r="Z1209" t="s">
        <v>59</v>
      </c>
      <c r="AA1209">
        <v>4</v>
      </c>
      <c r="AB1209" t="s">
        <v>42</v>
      </c>
    </row>
    <row r="1210" spans="1:28" x14ac:dyDescent="0.35">
      <c r="A1210" t="s">
        <v>6986</v>
      </c>
      <c r="B1210" s="1">
        <v>46122</v>
      </c>
      <c r="C1210" s="1" t="str">
        <f>TEXT(Table1[[#This Row],[Order_Date]],"yyyy")</f>
        <v>2026</v>
      </c>
      <c r="D1210" s="3">
        <f>MONTH(Table1[[#This Row],[Order_Date]])</f>
        <v>4</v>
      </c>
      <c r="E1210" t="str">
        <f>TEXT(Table1[[#This Row],[Order_Date]],"mmm")</f>
        <v>Apr</v>
      </c>
      <c r="F1210" s="1">
        <v>46123</v>
      </c>
      <c r="G1210">
        <f>(Table1[[#This Row],[Ship_Date]]-Table1[[#This Row],[Order_Date]])</f>
        <v>1</v>
      </c>
      <c r="H1210" t="s">
        <v>4518</v>
      </c>
      <c r="I1210" t="s">
        <v>6987</v>
      </c>
      <c r="J1210" t="s">
        <v>24</v>
      </c>
      <c r="K1210">
        <v>44</v>
      </c>
      <c r="L1210" t="str">
        <f>IF(Table1[[#This Row],[Age]]&lt;=20,"Teen",IF(Table1[[#This Row],[Age]]&gt;=21 &amp; Table1[[#This Row],[Age]]&lt;=50,"Adult","Senior"))</f>
        <v>Senior</v>
      </c>
      <c r="M1210" t="s">
        <v>46</v>
      </c>
      <c r="N1210" t="s">
        <v>46</v>
      </c>
      <c r="O1210" t="s">
        <v>38</v>
      </c>
      <c r="P1210" t="s">
        <v>56</v>
      </c>
      <c r="Q1210" t="s">
        <v>168</v>
      </c>
      <c r="R1210">
        <v>2</v>
      </c>
      <c r="S1210">
        <v>1200</v>
      </c>
      <c r="T1210">
        <v>5</v>
      </c>
      <c r="U1210">
        <v>2280</v>
      </c>
      <c r="V1210" t="str">
        <f>IF(Table1[[#This Row],[Sales]]&lt;=10000,"Low",IF(Table1[[#This Row],[Sales]]&gt;=10000 &amp; Table1[[#This Row],[Sales]]&lt;=25000,"Medium","High"))</f>
        <v>Low</v>
      </c>
      <c r="W1210">
        <v>852.43</v>
      </c>
      <c r="X1210">
        <f>Table1[[#This Row],[Profit]]/Table1[[#This Row],[Sales]]</f>
        <v>0.37387280701754383</v>
      </c>
      <c r="Y1210" t="s">
        <v>58</v>
      </c>
      <c r="Z1210" t="s">
        <v>59</v>
      </c>
      <c r="AA1210">
        <v>2</v>
      </c>
      <c r="AB1210" t="s">
        <v>42</v>
      </c>
    </row>
    <row r="1211" spans="1:28" x14ac:dyDescent="0.35">
      <c r="A1211" t="s">
        <v>7001</v>
      </c>
      <c r="B1211" s="1">
        <v>46125</v>
      </c>
      <c r="C1211" s="1" t="str">
        <f>TEXT(Table1[[#This Row],[Order_Date]],"yyyy")</f>
        <v>2026</v>
      </c>
      <c r="D1211" s="3">
        <f>MONTH(Table1[[#This Row],[Order_Date]])</f>
        <v>4</v>
      </c>
      <c r="E1211" t="str">
        <f>TEXT(Table1[[#This Row],[Order_Date]],"mmm")</f>
        <v>Apr</v>
      </c>
      <c r="F1211" s="1">
        <v>46131</v>
      </c>
      <c r="G1211">
        <f>(Table1[[#This Row],[Ship_Date]]-Table1[[#This Row],[Order_Date]])</f>
        <v>6</v>
      </c>
      <c r="H1211" t="s">
        <v>7002</v>
      </c>
      <c r="I1211" t="s">
        <v>7003</v>
      </c>
      <c r="J1211" t="s">
        <v>52</v>
      </c>
      <c r="K1211">
        <v>64</v>
      </c>
      <c r="L1211" t="str">
        <f>IF(Table1[[#This Row],[Age]]&lt;=20,"Teen",IF(Table1[[#This Row],[Age]]&gt;=21 &amp; Table1[[#This Row],[Age]]&lt;=50,"Adult","Senior"))</f>
        <v>Senior</v>
      </c>
      <c r="M1211" t="s">
        <v>79</v>
      </c>
      <c r="N1211" t="s">
        <v>80</v>
      </c>
      <c r="O1211" t="s">
        <v>38</v>
      </c>
      <c r="P1211" t="s">
        <v>56</v>
      </c>
      <c r="Q1211" t="s">
        <v>57</v>
      </c>
      <c r="R1211">
        <v>4</v>
      </c>
      <c r="S1211">
        <v>60</v>
      </c>
      <c r="T1211">
        <v>10</v>
      </c>
      <c r="U1211">
        <v>216</v>
      </c>
      <c r="V1211" t="str">
        <f>IF(Table1[[#This Row],[Sales]]&lt;=10000,"Low",IF(Table1[[#This Row],[Sales]]&gt;=10000 &amp; Table1[[#This Row],[Sales]]&lt;=25000,"Medium","High"))</f>
        <v>Low</v>
      </c>
      <c r="W1211">
        <v>92.41</v>
      </c>
      <c r="X1211">
        <f>Table1[[#This Row],[Profit]]/Table1[[#This Row],[Sales]]</f>
        <v>0.42782407407407408</v>
      </c>
      <c r="Y1211" t="s">
        <v>93</v>
      </c>
      <c r="Z1211" t="s">
        <v>59</v>
      </c>
      <c r="AA1211">
        <v>1</v>
      </c>
      <c r="AB1211" t="s">
        <v>42</v>
      </c>
    </row>
    <row r="1212" spans="1:28" x14ac:dyDescent="0.35">
      <c r="A1212" t="s">
        <v>7016</v>
      </c>
      <c r="B1212" s="1">
        <v>46138</v>
      </c>
      <c r="C1212" s="1" t="str">
        <f>TEXT(Table1[[#This Row],[Order_Date]],"yyyy")</f>
        <v>2026</v>
      </c>
      <c r="D1212" s="3">
        <f>MONTH(Table1[[#This Row],[Order_Date]])</f>
        <v>4</v>
      </c>
      <c r="E1212" t="str">
        <f>TEXT(Table1[[#This Row],[Order_Date]],"mmm")</f>
        <v>Apr</v>
      </c>
      <c r="F1212" s="1">
        <v>46144</v>
      </c>
      <c r="G1212">
        <f>(Table1[[#This Row],[Ship_Date]]-Table1[[#This Row],[Order_Date]])</f>
        <v>6</v>
      </c>
      <c r="H1212" t="s">
        <v>7017</v>
      </c>
      <c r="I1212" t="s">
        <v>7018</v>
      </c>
      <c r="J1212" t="s">
        <v>24</v>
      </c>
      <c r="K1212">
        <v>32</v>
      </c>
      <c r="L1212" t="str">
        <f>IF(Table1[[#This Row],[Age]]&lt;=20,"Teen",IF(Table1[[#This Row],[Age]]&gt;=21 &amp; Table1[[#This Row],[Age]]&lt;=50,"Adult","Senior"))</f>
        <v>Senior</v>
      </c>
      <c r="M1212" t="s">
        <v>73</v>
      </c>
      <c r="N1212" t="s">
        <v>26</v>
      </c>
      <c r="O1212" t="s">
        <v>27</v>
      </c>
      <c r="P1212" t="s">
        <v>56</v>
      </c>
      <c r="Q1212" t="s">
        <v>125</v>
      </c>
      <c r="R1212">
        <v>5</v>
      </c>
      <c r="S1212">
        <v>450</v>
      </c>
      <c r="T1212">
        <v>20</v>
      </c>
      <c r="U1212">
        <v>1800</v>
      </c>
      <c r="V1212" t="str">
        <f>IF(Table1[[#This Row],[Sales]]&lt;=10000,"Low",IF(Table1[[#This Row],[Sales]]&gt;=10000 &amp; Table1[[#This Row],[Sales]]&lt;=25000,"Medium","High"))</f>
        <v>Low</v>
      </c>
      <c r="W1212">
        <v>414.75</v>
      </c>
      <c r="X1212">
        <f>Table1[[#This Row],[Profit]]/Table1[[#This Row],[Sales]]</f>
        <v>0.23041666666666666</v>
      </c>
      <c r="Y1212" t="s">
        <v>58</v>
      </c>
      <c r="Z1212" t="s">
        <v>59</v>
      </c>
      <c r="AA1212">
        <v>5</v>
      </c>
      <c r="AB1212" t="s">
        <v>42</v>
      </c>
    </row>
    <row r="1213" spans="1:28" x14ac:dyDescent="0.35">
      <c r="A1213" t="s">
        <v>7075</v>
      </c>
      <c r="B1213" s="1">
        <v>45750</v>
      </c>
      <c r="C1213" s="1" t="str">
        <f>TEXT(Table1[[#This Row],[Order_Date]],"yyyy")</f>
        <v>2025</v>
      </c>
      <c r="D1213" s="3">
        <f>MONTH(Table1[[#This Row],[Order_Date]])</f>
        <v>4</v>
      </c>
      <c r="E1213" t="str">
        <f>TEXT(Table1[[#This Row],[Order_Date]],"mmm")</f>
        <v>Apr</v>
      </c>
      <c r="F1213" s="1">
        <v>45752</v>
      </c>
      <c r="G1213">
        <f>(Table1[[#This Row],[Ship_Date]]-Table1[[#This Row],[Order_Date]])</f>
        <v>2</v>
      </c>
      <c r="H1213" t="s">
        <v>7076</v>
      </c>
      <c r="I1213" t="s">
        <v>7077</v>
      </c>
      <c r="J1213" t="s">
        <v>24</v>
      </c>
      <c r="K1213">
        <v>21</v>
      </c>
      <c r="L1213" t="str">
        <f>IF(Table1[[#This Row],[Age]]&lt;=20,"Teen",IF(Table1[[#This Row],[Age]]&gt;=21 &amp; Table1[[#This Row],[Age]]&lt;=50,"Adult","Senior"))</f>
        <v>Senior</v>
      </c>
      <c r="M1213" t="s">
        <v>25</v>
      </c>
      <c r="N1213" t="s">
        <v>26</v>
      </c>
      <c r="O1213" t="s">
        <v>27</v>
      </c>
      <c r="P1213" t="s">
        <v>47</v>
      </c>
      <c r="Q1213" t="s">
        <v>175</v>
      </c>
      <c r="R1213">
        <v>2</v>
      </c>
      <c r="S1213">
        <v>1200</v>
      </c>
      <c r="T1213">
        <v>15</v>
      </c>
      <c r="U1213">
        <v>2040</v>
      </c>
      <c r="V1213" t="str">
        <f>IF(Table1[[#This Row],[Sales]]&lt;=10000,"Low",IF(Table1[[#This Row],[Sales]]&gt;=10000 &amp; Table1[[#This Row],[Sales]]&lt;=25000,"Medium","High"))</f>
        <v>Low</v>
      </c>
      <c r="W1213">
        <v>435.14</v>
      </c>
      <c r="X1213">
        <f>Table1[[#This Row],[Profit]]/Table1[[#This Row],[Sales]]</f>
        <v>0.21330392156862746</v>
      </c>
      <c r="Y1213" t="s">
        <v>93</v>
      </c>
      <c r="Z1213" t="s">
        <v>41</v>
      </c>
      <c r="AA1213">
        <v>4</v>
      </c>
      <c r="AB1213" t="s">
        <v>42</v>
      </c>
    </row>
    <row r="1214" spans="1:28" x14ac:dyDescent="0.35">
      <c r="A1214" t="s">
        <v>7115</v>
      </c>
      <c r="B1214" s="1">
        <v>45766</v>
      </c>
      <c r="C1214" s="1" t="str">
        <f>TEXT(Table1[[#This Row],[Order_Date]],"yyyy")</f>
        <v>2025</v>
      </c>
      <c r="D1214" s="3">
        <f>MONTH(Table1[[#This Row],[Order_Date]])</f>
        <v>4</v>
      </c>
      <c r="E1214" t="str">
        <f>TEXT(Table1[[#This Row],[Order_Date]],"mmm")</f>
        <v>Apr</v>
      </c>
      <c r="F1214" s="1">
        <v>45773</v>
      </c>
      <c r="G1214">
        <f>(Table1[[#This Row],[Ship_Date]]-Table1[[#This Row],[Order_Date]])</f>
        <v>7</v>
      </c>
      <c r="H1214" t="s">
        <v>7116</v>
      </c>
      <c r="I1214" t="s">
        <v>7117</v>
      </c>
      <c r="J1214" t="s">
        <v>24</v>
      </c>
      <c r="K1214">
        <v>31</v>
      </c>
      <c r="L1214" t="str">
        <f>IF(Table1[[#This Row],[Age]]&lt;=20,"Teen",IF(Table1[[#This Row],[Age]]&gt;=21 &amp; Table1[[#This Row],[Age]]&lt;=50,"Adult","Senior"))</f>
        <v>Senior</v>
      </c>
      <c r="M1214" t="s">
        <v>116</v>
      </c>
      <c r="N1214" t="s">
        <v>117</v>
      </c>
      <c r="O1214" t="s">
        <v>86</v>
      </c>
      <c r="P1214" t="s">
        <v>74</v>
      </c>
      <c r="Q1214" t="s">
        <v>231</v>
      </c>
      <c r="R1214">
        <v>1</v>
      </c>
      <c r="S1214">
        <v>18000</v>
      </c>
      <c r="T1214">
        <v>10</v>
      </c>
      <c r="U1214">
        <v>16200</v>
      </c>
      <c r="V1214" t="str">
        <f>IF(Table1[[#This Row],[Sales]]&lt;=10000,"Low",IF(Table1[[#This Row],[Sales]]&gt;=10000 &amp; Table1[[#This Row],[Sales]]&lt;=25000,"Medium","High"))</f>
        <v>High</v>
      </c>
      <c r="W1214">
        <v>5033.78</v>
      </c>
      <c r="X1214">
        <f>Table1[[#This Row],[Profit]]/Table1[[#This Row],[Sales]]</f>
        <v>0.31072716049382715</v>
      </c>
      <c r="Y1214" t="s">
        <v>58</v>
      </c>
      <c r="Z1214" t="s">
        <v>41</v>
      </c>
      <c r="AA1214">
        <v>2</v>
      </c>
      <c r="AB1214" t="s">
        <v>32</v>
      </c>
    </row>
    <row r="1215" spans="1:28" x14ac:dyDescent="0.35">
      <c r="A1215" t="s">
        <v>7124</v>
      </c>
      <c r="B1215" s="1">
        <v>46136</v>
      </c>
      <c r="C1215" s="1" t="str">
        <f>TEXT(Table1[[#This Row],[Order_Date]],"yyyy")</f>
        <v>2026</v>
      </c>
      <c r="D1215" s="3">
        <f>MONTH(Table1[[#This Row],[Order_Date]])</f>
        <v>4</v>
      </c>
      <c r="E1215" t="str">
        <f>TEXT(Table1[[#This Row],[Order_Date]],"mmm")</f>
        <v>Apr</v>
      </c>
      <c r="F1215" s="1">
        <v>46137</v>
      </c>
      <c r="G1215">
        <f>(Table1[[#This Row],[Ship_Date]]-Table1[[#This Row],[Order_Date]])</f>
        <v>1</v>
      </c>
      <c r="H1215" t="s">
        <v>6824</v>
      </c>
      <c r="I1215" t="s">
        <v>7125</v>
      </c>
      <c r="J1215" t="s">
        <v>24</v>
      </c>
      <c r="K1215">
        <v>18</v>
      </c>
      <c r="L1215" t="str">
        <f>IF(Table1[[#This Row],[Age]]&lt;=20,"Teen",IF(Table1[[#This Row],[Age]]&gt;=21 &amp; Table1[[#This Row],[Age]]&lt;=50,"Adult","Senior"))</f>
        <v>Teen</v>
      </c>
      <c r="M1215" t="s">
        <v>107</v>
      </c>
      <c r="N1215" t="s">
        <v>108</v>
      </c>
      <c r="O1215" t="s">
        <v>86</v>
      </c>
      <c r="P1215" t="s">
        <v>39</v>
      </c>
      <c r="Q1215" t="s">
        <v>87</v>
      </c>
      <c r="R1215">
        <v>1</v>
      </c>
      <c r="S1215">
        <v>3200</v>
      </c>
      <c r="T1215">
        <v>20</v>
      </c>
      <c r="U1215">
        <v>2560</v>
      </c>
      <c r="V1215" t="str">
        <f>IF(Table1[[#This Row],[Sales]]&lt;=10000,"Low",IF(Table1[[#This Row],[Sales]]&gt;=10000 &amp; Table1[[#This Row],[Sales]]&lt;=25000,"Medium","High"))</f>
        <v>Low</v>
      </c>
      <c r="W1215">
        <v>887.75</v>
      </c>
      <c r="X1215">
        <f>Table1[[#This Row],[Profit]]/Table1[[#This Row],[Sales]]</f>
        <v>0.34677734375000002</v>
      </c>
      <c r="Y1215" t="s">
        <v>58</v>
      </c>
      <c r="Z1215" t="s">
        <v>31</v>
      </c>
      <c r="AA1215">
        <v>5</v>
      </c>
      <c r="AB1215" t="s">
        <v>42</v>
      </c>
    </row>
    <row r="1216" spans="1:28" x14ac:dyDescent="0.35">
      <c r="A1216" t="s">
        <v>7179</v>
      </c>
      <c r="B1216" s="1">
        <v>45760</v>
      </c>
      <c r="C1216" s="1" t="str">
        <f>TEXT(Table1[[#This Row],[Order_Date]],"yyyy")</f>
        <v>2025</v>
      </c>
      <c r="D1216" s="3">
        <f>MONTH(Table1[[#This Row],[Order_Date]])</f>
        <v>4</v>
      </c>
      <c r="E1216" t="str">
        <f>TEXT(Table1[[#This Row],[Order_Date]],"mmm")</f>
        <v>Apr</v>
      </c>
      <c r="F1216" s="1">
        <v>45766</v>
      </c>
      <c r="G1216">
        <f>(Table1[[#This Row],[Ship_Date]]-Table1[[#This Row],[Order_Date]])</f>
        <v>6</v>
      </c>
      <c r="H1216" t="s">
        <v>7180</v>
      </c>
      <c r="I1216" t="s">
        <v>7181</v>
      </c>
      <c r="J1216" t="s">
        <v>24</v>
      </c>
      <c r="K1216">
        <v>61</v>
      </c>
      <c r="L1216" t="str">
        <f>IF(Table1[[#This Row],[Age]]&lt;=20,"Teen",IF(Table1[[#This Row],[Age]]&gt;=21 &amp; Table1[[#This Row],[Age]]&lt;=50,"Adult","Senior"))</f>
        <v>Senior</v>
      </c>
      <c r="M1216" t="s">
        <v>79</v>
      </c>
      <c r="N1216" t="s">
        <v>80</v>
      </c>
      <c r="O1216" t="s">
        <v>38</v>
      </c>
      <c r="P1216" t="s">
        <v>47</v>
      </c>
      <c r="Q1216" t="s">
        <v>185</v>
      </c>
      <c r="R1216">
        <v>2</v>
      </c>
      <c r="S1216">
        <v>4500</v>
      </c>
      <c r="T1216">
        <v>25</v>
      </c>
      <c r="U1216">
        <v>6750</v>
      </c>
      <c r="V1216" t="str">
        <f>IF(Table1[[#This Row],[Sales]]&lt;=10000,"Low",IF(Table1[[#This Row],[Sales]]&gt;=10000 &amp; Table1[[#This Row],[Sales]]&lt;=25000,"Medium","High"))</f>
        <v>Low</v>
      </c>
      <c r="W1216">
        <v>2761.48</v>
      </c>
      <c r="X1216">
        <f>Table1[[#This Row],[Profit]]/Table1[[#This Row],[Sales]]</f>
        <v>0.40910814814814817</v>
      </c>
      <c r="Y1216" t="s">
        <v>58</v>
      </c>
      <c r="Z1216" t="s">
        <v>41</v>
      </c>
      <c r="AA1216">
        <v>2</v>
      </c>
      <c r="AB1216" t="s">
        <v>42</v>
      </c>
    </row>
    <row r="1217" spans="1:28" x14ac:dyDescent="0.35">
      <c r="A1217" t="s">
        <v>7209</v>
      </c>
      <c r="B1217" s="1">
        <v>46134</v>
      </c>
      <c r="C1217" s="1" t="str">
        <f>TEXT(Table1[[#This Row],[Order_Date]],"yyyy")</f>
        <v>2026</v>
      </c>
      <c r="D1217" s="3">
        <f>MONTH(Table1[[#This Row],[Order_Date]])</f>
        <v>4</v>
      </c>
      <c r="E1217" t="str">
        <f>TEXT(Table1[[#This Row],[Order_Date]],"mmm")</f>
        <v>Apr</v>
      </c>
      <c r="F1217" s="1">
        <v>46136</v>
      </c>
      <c r="G1217">
        <f>(Table1[[#This Row],[Ship_Date]]-Table1[[#This Row],[Order_Date]])</f>
        <v>2</v>
      </c>
      <c r="H1217" t="s">
        <v>782</v>
      </c>
      <c r="I1217" t="s">
        <v>7210</v>
      </c>
      <c r="J1217" t="s">
        <v>52</v>
      </c>
      <c r="K1217">
        <v>36</v>
      </c>
      <c r="L1217" t="str">
        <f>IF(Table1[[#This Row],[Age]]&lt;=20,"Teen",IF(Table1[[#This Row],[Age]]&gt;=21 &amp; Table1[[#This Row],[Age]]&lt;=50,"Adult","Senior"))</f>
        <v>Senior</v>
      </c>
      <c r="M1217" t="s">
        <v>116</v>
      </c>
      <c r="N1217" t="s">
        <v>117</v>
      </c>
      <c r="O1217" t="s">
        <v>86</v>
      </c>
      <c r="P1217" t="s">
        <v>28</v>
      </c>
      <c r="Q1217" t="s">
        <v>29</v>
      </c>
      <c r="R1217">
        <v>7</v>
      </c>
      <c r="S1217">
        <v>15000</v>
      </c>
      <c r="T1217">
        <v>20</v>
      </c>
      <c r="U1217">
        <v>84000</v>
      </c>
      <c r="V1217" t="str">
        <f>IF(Table1[[#This Row],[Sales]]&lt;=10000,"Low",IF(Table1[[#This Row],[Sales]]&gt;=10000 &amp; Table1[[#This Row],[Sales]]&lt;=25000,"Medium","High"))</f>
        <v>High</v>
      </c>
      <c r="W1217">
        <v>20516.66</v>
      </c>
      <c r="X1217">
        <f>Table1[[#This Row],[Profit]]/Table1[[#This Row],[Sales]]</f>
        <v>0.24424595238095237</v>
      </c>
      <c r="Y1217" t="s">
        <v>58</v>
      </c>
      <c r="Z1217" t="s">
        <v>59</v>
      </c>
      <c r="AA1217">
        <v>3</v>
      </c>
      <c r="AB1217" t="s">
        <v>42</v>
      </c>
    </row>
    <row r="1218" spans="1:28" x14ac:dyDescent="0.35">
      <c r="A1218" t="s">
        <v>7221</v>
      </c>
      <c r="B1218" s="1">
        <v>45766</v>
      </c>
      <c r="C1218" s="1" t="str">
        <f>TEXT(Table1[[#This Row],[Order_Date]],"yyyy")</f>
        <v>2025</v>
      </c>
      <c r="D1218" s="3">
        <f>MONTH(Table1[[#This Row],[Order_Date]])</f>
        <v>4</v>
      </c>
      <c r="E1218" t="str">
        <f>TEXT(Table1[[#This Row],[Order_Date]],"mmm")</f>
        <v>Apr</v>
      </c>
      <c r="F1218" s="1">
        <v>45769</v>
      </c>
      <c r="G1218">
        <f>(Table1[[#This Row],[Ship_Date]]-Table1[[#This Row],[Order_Date]])</f>
        <v>3</v>
      </c>
      <c r="H1218" t="s">
        <v>7222</v>
      </c>
      <c r="I1218" t="s">
        <v>7223</v>
      </c>
      <c r="J1218" t="s">
        <v>52</v>
      </c>
      <c r="K1218">
        <v>25</v>
      </c>
      <c r="L1218" t="str">
        <f>IF(Table1[[#This Row],[Age]]&lt;=20,"Teen",IF(Table1[[#This Row],[Age]]&gt;=21 &amp; Table1[[#This Row],[Age]]&lt;=50,"Adult","Senior"))</f>
        <v>Senior</v>
      </c>
      <c r="M1218" t="s">
        <v>84</v>
      </c>
      <c r="N1218" t="s">
        <v>85</v>
      </c>
      <c r="O1218" t="s">
        <v>86</v>
      </c>
      <c r="P1218" t="s">
        <v>74</v>
      </c>
      <c r="Q1218" t="s">
        <v>231</v>
      </c>
      <c r="R1218">
        <v>4</v>
      </c>
      <c r="S1218">
        <v>18000</v>
      </c>
      <c r="T1218">
        <v>25</v>
      </c>
      <c r="U1218">
        <v>54000</v>
      </c>
      <c r="V1218" t="str">
        <f>IF(Table1[[#This Row],[Sales]]&lt;=10000,"Low",IF(Table1[[#This Row],[Sales]]&gt;=10000 &amp; Table1[[#This Row],[Sales]]&lt;=25000,"Medium","High"))</f>
        <v>High</v>
      </c>
      <c r="W1218">
        <v>13015.46</v>
      </c>
      <c r="X1218">
        <f>Table1[[#This Row],[Profit]]/Table1[[#This Row],[Sales]]</f>
        <v>0.24102703703703701</v>
      </c>
      <c r="Y1218" t="s">
        <v>58</v>
      </c>
      <c r="Z1218" t="s">
        <v>31</v>
      </c>
      <c r="AA1218">
        <v>2</v>
      </c>
      <c r="AB1218" t="s">
        <v>42</v>
      </c>
    </row>
    <row r="1219" spans="1:28" x14ac:dyDescent="0.35">
      <c r="A1219" t="s">
        <v>7260</v>
      </c>
      <c r="B1219" s="1">
        <v>45752</v>
      </c>
      <c r="C1219" s="1" t="str">
        <f>TEXT(Table1[[#This Row],[Order_Date]],"yyyy")</f>
        <v>2025</v>
      </c>
      <c r="D1219" s="3">
        <f>MONTH(Table1[[#This Row],[Order_Date]])</f>
        <v>4</v>
      </c>
      <c r="E1219" t="str">
        <f>TEXT(Table1[[#This Row],[Order_Date]],"mmm")</f>
        <v>Apr</v>
      </c>
      <c r="F1219" s="1">
        <v>45756</v>
      </c>
      <c r="G1219">
        <f>(Table1[[#This Row],[Ship_Date]]-Table1[[#This Row],[Order_Date]])</f>
        <v>4</v>
      </c>
      <c r="H1219" t="s">
        <v>7261</v>
      </c>
      <c r="I1219" t="s">
        <v>7262</v>
      </c>
      <c r="J1219" t="s">
        <v>52</v>
      </c>
      <c r="K1219">
        <v>34</v>
      </c>
      <c r="L1219" t="str">
        <f>IF(Table1[[#This Row],[Age]]&lt;=20,"Teen",IF(Table1[[#This Row],[Age]]&gt;=21 &amp; Table1[[#This Row],[Age]]&lt;=50,"Adult","Senior"))</f>
        <v>Senior</v>
      </c>
      <c r="M1219" t="s">
        <v>79</v>
      </c>
      <c r="N1219" t="s">
        <v>80</v>
      </c>
      <c r="O1219" t="s">
        <v>38</v>
      </c>
      <c r="P1219" t="s">
        <v>28</v>
      </c>
      <c r="Q1219" t="s">
        <v>65</v>
      </c>
      <c r="R1219">
        <v>6</v>
      </c>
      <c r="S1219">
        <v>30000</v>
      </c>
      <c r="T1219">
        <v>5</v>
      </c>
      <c r="U1219">
        <v>171000</v>
      </c>
      <c r="V1219" t="str">
        <f>IF(Table1[[#This Row],[Sales]]&lt;=10000,"Low",IF(Table1[[#This Row],[Sales]]&gt;=10000 &amp; Table1[[#This Row],[Sales]]&lt;=25000,"Medium","High"))</f>
        <v>High</v>
      </c>
      <c r="W1219">
        <v>55297.04</v>
      </c>
      <c r="X1219">
        <f>Table1[[#This Row],[Profit]]/Table1[[#This Row],[Sales]]</f>
        <v>0.32337450292397663</v>
      </c>
      <c r="Y1219" t="s">
        <v>30</v>
      </c>
      <c r="Z1219" t="s">
        <v>41</v>
      </c>
      <c r="AA1219">
        <v>2</v>
      </c>
      <c r="AB1219" t="s">
        <v>42</v>
      </c>
    </row>
    <row r="1220" spans="1:28" x14ac:dyDescent="0.35">
      <c r="A1220" t="s">
        <v>7290</v>
      </c>
      <c r="B1220" s="1">
        <v>46113</v>
      </c>
      <c r="C1220" s="1" t="str">
        <f>TEXT(Table1[[#This Row],[Order_Date]],"yyyy")</f>
        <v>2026</v>
      </c>
      <c r="D1220" s="3">
        <f>MONTH(Table1[[#This Row],[Order_Date]])</f>
        <v>4</v>
      </c>
      <c r="E1220" t="str">
        <f>TEXT(Table1[[#This Row],[Order_Date]],"mmm")</f>
        <v>Apr</v>
      </c>
      <c r="F1220" s="1">
        <v>46116</v>
      </c>
      <c r="G1220">
        <f>(Table1[[#This Row],[Ship_Date]]-Table1[[#This Row],[Order_Date]])</f>
        <v>3</v>
      </c>
      <c r="H1220" t="s">
        <v>2873</v>
      </c>
      <c r="I1220" t="s">
        <v>7291</v>
      </c>
      <c r="J1220" t="s">
        <v>24</v>
      </c>
      <c r="K1220">
        <v>61</v>
      </c>
      <c r="L1220" t="str">
        <f>IF(Table1[[#This Row],[Age]]&lt;=20,"Teen",IF(Table1[[#This Row],[Age]]&gt;=21 &amp; Table1[[#This Row],[Age]]&lt;=50,"Adult","Senior"))</f>
        <v>Senior</v>
      </c>
      <c r="M1220" t="s">
        <v>63</v>
      </c>
      <c r="N1220" t="s">
        <v>64</v>
      </c>
      <c r="O1220" t="s">
        <v>55</v>
      </c>
      <c r="P1220" t="s">
        <v>28</v>
      </c>
      <c r="Q1220" t="s">
        <v>103</v>
      </c>
      <c r="R1220">
        <v>3</v>
      </c>
      <c r="S1220">
        <v>25000</v>
      </c>
      <c r="T1220">
        <v>0</v>
      </c>
      <c r="U1220">
        <v>75000</v>
      </c>
      <c r="V1220" t="str">
        <f>IF(Table1[[#This Row],[Sales]]&lt;=10000,"Low",IF(Table1[[#This Row],[Sales]]&gt;=10000 &amp; Table1[[#This Row],[Sales]]&lt;=25000,"Medium","High"))</f>
        <v>High</v>
      </c>
      <c r="W1220">
        <v>31599.9</v>
      </c>
      <c r="X1220">
        <f>Table1[[#This Row],[Profit]]/Table1[[#This Row],[Sales]]</f>
        <v>0.42133200000000004</v>
      </c>
      <c r="Y1220" t="s">
        <v>30</v>
      </c>
      <c r="Z1220" t="s">
        <v>59</v>
      </c>
      <c r="AA1220">
        <v>2</v>
      </c>
      <c r="AB1220" t="s">
        <v>42</v>
      </c>
    </row>
    <row r="1221" spans="1:28" x14ac:dyDescent="0.35">
      <c r="A1221" t="s">
        <v>7402</v>
      </c>
      <c r="B1221" s="1">
        <v>46121</v>
      </c>
      <c r="C1221" s="1" t="str">
        <f>TEXT(Table1[[#This Row],[Order_Date]],"yyyy")</f>
        <v>2026</v>
      </c>
      <c r="D1221" s="3">
        <f>MONTH(Table1[[#This Row],[Order_Date]])</f>
        <v>4</v>
      </c>
      <c r="E1221" t="str">
        <f>TEXT(Table1[[#This Row],[Order_Date]],"mmm")</f>
        <v>Apr</v>
      </c>
      <c r="F1221" s="1">
        <v>46126</v>
      </c>
      <c r="G1221">
        <f>(Table1[[#This Row],[Ship_Date]]-Table1[[#This Row],[Order_Date]])</f>
        <v>5</v>
      </c>
      <c r="H1221" t="s">
        <v>5280</v>
      </c>
      <c r="I1221" t="s">
        <v>7403</v>
      </c>
      <c r="J1221" t="s">
        <v>24</v>
      </c>
      <c r="K1221">
        <v>40</v>
      </c>
      <c r="L1221" t="str">
        <f>IF(Table1[[#This Row],[Age]]&lt;=20,"Teen",IF(Table1[[#This Row],[Age]]&gt;=21 &amp; Table1[[#This Row],[Age]]&lt;=50,"Adult","Senior"))</f>
        <v>Senior</v>
      </c>
      <c r="M1221" t="s">
        <v>46</v>
      </c>
      <c r="N1221" t="s">
        <v>46</v>
      </c>
      <c r="O1221" t="s">
        <v>38</v>
      </c>
      <c r="P1221" t="s">
        <v>39</v>
      </c>
      <c r="Q1221" t="s">
        <v>118</v>
      </c>
      <c r="R1221">
        <v>1</v>
      </c>
      <c r="S1221">
        <v>4000</v>
      </c>
      <c r="T1221">
        <v>10</v>
      </c>
      <c r="U1221">
        <v>3600</v>
      </c>
      <c r="V1221" t="str">
        <f>IF(Table1[[#This Row],[Sales]]&lt;=10000,"Low",IF(Table1[[#This Row],[Sales]]&gt;=10000 &amp; Table1[[#This Row],[Sales]]&lt;=25000,"Medium","High"))</f>
        <v>Low</v>
      </c>
      <c r="W1221">
        <v>497.22</v>
      </c>
      <c r="X1221">
        <f>Table1[[#This Row],[Profit]]/Table1[[#This Row],[Sales]]</f>
        <v>0.13811666666666667</v>
      </c>
      <c r="Y1221" t="s">
        <v>93</v>
      </c>
      <c r="Z1221" t="s">
        <v>31</v>
      </c>
      <c r="AA1221">
        <v>5</v>
      </c>
      <c r="AB1221" t="s">
        <v>42</v>
      </c>
    </row>
    <row r="1222" spans="1:28" x14ac:dyDescent="0.35">
      <c r="A1222" t="s">
        <v>7409</v>
      </c>
      <c r="B1222" s="1">
        <v>45764</v>
      </c>
      <c r="C1222" s="1" t="str">
        <f>TEXT(Table1[[#This Row],[Order_Date]],"yyyy")</f>
        <v>2025</v>
      </c>
      <c r="D1222" s="3">
        <f>MONTH(Table1[[#This Row],[Order_Date]])</f>
        <v>4</v>
      </c>
      <c r="E1222" t="str">
        <f>TEXT(Table1[[#This Row],[Order_Date]],"mmm")</f>
        <v>Apr</v>
      </c>
      <c r="F1222" s="1">
        <v>45770</v>
      </c>
      <c r="G1222">
        <f>(Table1[[#This Row],[Ship_Date]]-Table1[[#This Row],[Order_Date]])</f>
        <v>6</v>
      </c>
      <c r="H1222" t="s">
        <v>7410</v>
      </c>
      <c r="I1222" t="s">
        <v>7411</v>
      </c>
      <c r="J1222" t="s">
        <v>52</v>
      </c>
      <c r="K1222">
        <v>49</v>
      </c>
      <c r="L1222" t="str">
        <f>IF(Table1[[#This Row],[Age]]&lt;=20,"Teen",IF(Table1[[#This Row],[Age]]&gt;=21 &amp; Table1[[#This Row],[Age]]&lt;=50,"Adult","Senior"))</f>
        <v>Senior</v>
      </c>
      <c r="M1222" t="s">
        <v>101</v>
      </c>
      <c r="N1222" t="s">
        <v>102</v>
      </c>
      <c r="O1222" t="s">
        <v>27</v>
      </c>
      <c r="P1222" t="s">
        <v>39</v>
      </c>
      <c r="Q1222" t="s">
        <v>151</v>
      </c>
      <c r="R1222">
        <v>6</v>
      </c>
      <c r="S1222">
        <v>900</v>
      </c>
      <c r="T1222">
        <v>10</v>
      </c>
      <c r="U1222">
        <v>4860</v>
      </c>
      <c r="V1222" t="str">
        <f>IF(Table1[[#This Row],[Sales]]&lt;=10000,"Low",IF(Table1[[#This Row],[Sales]]&gt;=10000 &amp; Table1[[#This Row],[Sales]]&lt;=25000,"Medium","High"))</f>
        <v>Low</v>
      </c>
      <c r="W1222">
        <v>2143.7600000000002</v>
      </c>
      <c r="X1222">
        <f>Table1[[#This Row],[Profit]]/Table1[[#This Row],[Sales]]</f>
        <v>0.44110288065843628</v>
      </c>
      <c r="Y1222" t="s">
        <v>58</v>
      </c>
      <c r="Z1222" t="s">
        <v>31</v>
      </c>
      <c r="AA1222">
        <v>3</v>
      </c>
      <c r="AB1222" t="s">
        <v>42</v>
      </c>
    </row>
    <row r="1223" spans="1:28" x14ac:dyDescent="0.35">
      <c r="A1223" t="s">
        <v>7417</v>
      </c>
      <c r="B1223" s="1">
        <v>45750</v>
      </c>
      <c r="C1223" s="1" t="str">
        <f>TEXT(Table1[[#This Row],[Order_Date]],"yyyy")</f>
        <v>2025</v>
      </c>
      <c r="D1223" s="3">
        <f>MONTH(Table1[[#This Row],[Order_Date]])</f>
        <v>4</v>
      </c>
      <c r="E1223" t="str">
        <f>TEXT(Table1[[#This Row],[Order_Date]],"mmm")</f>
        <v>Apr</v>
      </c>
      <c r="F1223" s="1">
        <v>45757</v>
      </c>
      <c r="G1223">
        <f>(Table1[[#This Row],[Ship_Date]]-Table1[[#This Row],[Order_Date]])</f>
        <v>7</v>
      </c>
      <c r="H1223" t="s">
        <v>7418</v>
      </c>
      <c r="I1223" t="s">
        <v>7419</v>
      </c>
      <c r="J1223" t="s">
        <v>52</v>
      </c>
      <c r="K1223">
        <v>59</v>
      </c>
      <c r="L1223" t="str">
        <f>IF(Table1[[#This Row],[Age]]&lt;=20,"Teen",IF(Table1[[#This Row],[Age]]&gt;=21 &amp; Table1[[#This Row],[Age]]&lt;=50,"Adult","Senior"))</f>
        <v>Senior</v>
      </c>
      <c r="M1223" t="s">
        <v>101</v>
      </c>
      <c r="N1223" t="s">
        <v>102</v>
      </c>
      <c r="O1223" t="s">
        <v>27</v>
      </c>
      <c r="P1223" t="s">
        <v>74</v>
      </c>
      <c r="Q1223" t="s">
        <v>132</v>
      </c>
      <c r="R1223">
        <v>3</v>
      </c>
      <c r="S1223">
        <v>55000</v>
      </c>
      <c r="T1223">
        <v>0</v>
      </c>
      <c r="U1223">
        <v>165000</v>
      </c>
      <c r="V1223" t="str">
        <f>IF(Table1[[#This Row],[Sales]]&lt;=10000,"Low",IF(Table1[[#This Row],[Sales]]&gt;=10000 &amp; Table1[[#This Row],[Sales]]&lt;=25000,"Medium","High"))</f>
        <v>High</v>
      </c>
      <c r="W1223">
        <v>56961.42</v>
      </c>
      <c r="X1223">
        <f>Table1[[#This Row],[Profit]]/Table1[[#This Row],[Sales]]</f>
        <v>0.34522072727272723</v>
      </c>
      <c r="Y1223" t="s">
        <v>58</v>
      </c>
      <c r="Z1223" t="s">
        <v>59</v>
      </c>
      <c r="AA1223">
        <v>3</v>
      </c>
      <c r="AB1223" t="s">
        <v>42</v>
      </c>
    </row>
    <row r="1224" spans="1:28" x14ac:dyDescent="0.35">
      <c r="A1224" t="s">
        <v>7429</v>
      </c>
      <c r="B1224" s="1">
        <v>46140</v>
      </c>
      <c r="C1224" s="1" t="str">
        <f>TEXT(Table1[[#This Row],[Order_Date]],"yyyy")</f>
        <v>2026</v>
      </c>
      <c r="D1224" s="3">
        <f>MONTH(Table1[[#This Row],[Order_Date]])</f>
        <v>4</v>
      </c>
      <c r="E1224" t="str">
        <f>TEXT(Table1[[#This Row],[Order_Date]],"mmm")</f>
        <v>Apr</v>
      </c>
      <c r="F1224" s="1">
        <v>46147</v>
      </c>
      <c r="G1224">
        <f>(Table1[[#This Row],[Ship_Date]]-Table1[[#This Row],[Order_Date]])</f>
        <v>7</v>
      </c>
      <c r="H1224" t="s">
        <v>7430</v>
      </c>
      <c r="I1224" t="s">
        <v>7431</v>
      </c>
      <c r="J1224" t="s">
        <v>24</v>
      </c>
      <c r="K1224">
        <v>41</v>
      </c>
      <c r="L1224" t="str">
        <f>IF(Table1[[#This Row],[Age]]&lt;=20,"Teen",IF(Table1[[#This Row],[Age]]&gt;=21 &amp; Table1[[#This Row],[Age]]&lt;=50,"Adult","Senior"))</f>
        <v>Senior</v>
      </c>
      <c r="M1224" t="s">
        <v>53</v>
      </c>
      <c r="N1224" t="s">
        <v>54</v>
      </c>
      <c r="O1224" t="s">
        <v>55</v>
      </c>
      <c r="P1224" t="s">
        <v>28</v>
      </c>
      <c r="Q1224" t="s">
        <v>65</v>
      </c>
      <c r="R1224">
        <v>8</v>
      </c>
      <c r="S1224">
        <v>30000</v>
      </c>
      <c r="T1224">
        <v>20</v>
      </c>
      <c r="U1224">
        <v>192000</v>
      </c>
      <c r="V1224" t="str">
        <f>IF(Table1[[#This Row],[Sales]]&lt;=10000,"Low",IF(Table1[[#This Row],[Sales]]&gt;=10000 &amp; Table1[[#This Row],[Sales]]&lt;=25000,"Medium","High"))</f>
        <v>High</v>
      </c>
      <c r="W1224">
        <v>65098.64</v>
      </c>
      <c r="X1224">
        <f>Table1[[#This Row],[Profit]]/Table1[[#This Row],[Sales]]</f>
        <v>0.33905541666666666</v>
      </c>
      <c r="Y1224" t="s">
        <v>93</v>
      </c>
      <c r="Z1224" t="s">
        <v>59</v>
      </c>
      <c r="AA1224">
        <v>5</v>
      </c>
      <c r="AB1224" t="s">
        <v>32</v>
      </c>
    </row>
    <row r="1225" spans="1:28" x14ac:dyDescent="0.35">
      <c r="A1225" t="s">
        <v>7467</v>
      </c>
      <c r="B1225" s="1">
        <v>45750</v>
      </c>
      <c r="C1225" s="1" t="str">
        <f>TEXT(Table1[[#This Row],[Order_Date]],"yyyy")</f>
        <v>2025</v>
      </c>
      <c r="D1225" s="3">
        <f>MONTH(Table1[[#This Row],[Order_Date]])</f>
        <v>4</v>
      </c>
      <c r="E1225" t="str">
        <f>TEXT(Table1[[#This Row],[Order_Date]],"mmm")</f>
        <v>Apr</v>
      </c>
      <c r="F1225" s="1">
        <v>45755</v>
      </c>
      <c r="G1225">
        <f>(Table1[[#This Row],[Ship_Date]]-Table1[[#This Row],[Order_Date]])</f>
        <v>5</v>
      </c>
      <c r="H1225" t="s">
        <v>7468</v>
      </c>
      <c r="I1225" t="s">
        <v>7469</v>
      </c>
      <c r="J1225" t="s">
        <v>24</v>
      </c>
      <c r="K1225">
        <v>35</v>
      </c>
      <c r="L1225" t="str">
        <f>IF(Table1[[#This Row],[Age]]&lt;=20,"Teen",IF(Table1[[#This Row],[Age]]&gt;=21 &amp; Table1[[#This Row],[Age]]&lt;=50,"Adult","Senior"))</f>
        <v>Senior</v>
      </c>
      <c r="M1225" t="s">
        <v>63</v>
      </c>
      <c r="N1225" t="s">
        <v>64</v>
      </c>
      <c r="O1225" t="s">
        <v>55</v>
      </c>
      <c r="P1225" t="s">
        <v>74</v>
      </c>
      <c r="Q1225" t="s">
        <v>231</v>
      </c>
      <c r="R1225">
        <v>7</v>
      </c>
      <c r="S1225">
        <v>18000</v>
      </c>
      <c r="T1225">
        <v>5</v>
      </c>
      <c r="U1225">
        <v>119700</v>
      </c>
      <c r="V1225" t="str">
        <f>IF(Table1[[#This Row],[Sales]]&lt;=10000,"Low",IF(Table1[[#This Row],[Sales]]&gt;=10000 &amp; Table1[[#This Row],[Sales]]&lt;=25000,"Medium","High"))</f>
        <v>High</v>
      </c>
      <c r="W1225">
        <v>43406.03</v>
      </c>
      <c r="X1225">
        <f>Table1[[#This Row],[Profit]]/Table1[[#This Row],[Sales]]</f>
        <v>0.36262347535505429</v>
      </c>
      <c r="Y1225" t="s">
        <v>93</v>
      </c>
      <c r="Z1225" t="s">
        <v>59</v>
      </c>
      <c r="AA1225">
        <v>2</v>
      </c>
      <c r="AB1225" t="s">
        <v>42</v>
      </c>
    </row>
    <row r="1226" spans="1:28" x14ac:dyDescent="0.35">
      <c r="A1226" t="s">
        <v>7540</v>
      </c>
      <c r="B1226" s="1">
        <v>45768</v>
      </c>
      <c r="C1226" s="1" t="str">
        <f>TEXT(Table1[[#This Row],[Order_Date]],"yyyy")</f>
        <v>2025</v>
      </c>
      <c r="D1226" s="3">
        <f>MONTH(Table1[[#This Row],[Order_Date]])</f>
        <v>4</v>
      </c>
      <c r="E1226" t="str">
        <f>TEXT(Table1[[#This Row],[Order_Date]],"mmm")</f>
        <v>Apr</v>
      </c>
      <c r="F1226" s="1">
        <v>45774</v>
      </c>
      <c r="G1226">
        <f>(Table1[[#This Row],[Ship_Date]]-Table1[[#This Row],[Order_Date]])</f>
        <v>6</v>
      </c>
      <c r="H1226" t="s">
        <v>7541</v>
      </c>
      <c r="I1226" t="s">
        <v>7542</v>
      </c>
      <c r="J1226" t="s">
        <v>52</v>
      </c>
      <c r="K1226">
        <v>22</v>
      </c>
      <c r="L1226" t="str">
        <f>IF(Table1[[#This Row],[Age]]&lt;=20,"Teen",IF(Table1[[#This Row],[Age]]&gt;=21 &amp; Table1[[#This Row],[Age]]&lt;=50,"Adult","Senior"))</f>
        <v>Senior</v>
      </c>
      <c r="M1226" t="s">
        <v>53</v>
      </c>
      <c r="N1226" t="s">
        <v>54</v>
      </c>
      <c r="O1226" t="s">
        <v>55</v>
      </c>
      <c r="P1226" t="s">
        <v>74</v>
      </c>
      <c r="Q1226" t="s">
        <v>109</v>
      </c>
      <c r="R1226">
        <v>2</v>
      </c>
      <c r="S1226">
        <v>40000</v>
      </c>
      <c r="T1226">
        <v>0</v>
      </c>
      <c r="U1226">
        <v>80000</v>
      </c>
      <c r="V1226" t="str">
        <f>IF(Table1[[#This Row],[Sales]]&lt;=10000,"Low",IF(Table1[[#This Row],[Sales]]&gt;=10000 &amp; Table1[[#This Row],[Sales]]&lt;=25000,"Medium","High"))</f>
        <v>High</v>
      </c>
      <c r="W1226">
        <v>8312.33</v>
      </c>
      <c r="X1226">
        <f>Table1[[#This Row],[Profit]]/Table1[[#This Row],[Sales]]</f>
        <v>0.103904125</v>
      </c>
      <c r="Y1226" t="s">
        <v>30</v>
      </c>
      <c r="Z1226" t="s">
        <v>59</v>
      </c>
      <c r="AA1226">
        <v>1</v>
      </c>
      <c r="AB1226" t="s">
        <v>32</v>
      </c>
    </row>
    <row r="1227" spans="1:28" x14ac:dyDescent="0.35">
      <c r="A1227" t="s">
        <v>7551</v>
      </c>
      <c r="B1227" s="1">
        <v>46127</v>
      </c>
      <c r="C1227" s="1" t="str">
        <f>TEXT(Table1[[#This Row],[Order_Date]],"yyyy")</f>
        <v>2026</v>
      </c>
      <c r="D1227" s="3">
        <f>MONTH(Table1[[#This Row],[Order_Date]])</f>
        <v>4</v>
      </c>
      <c r="E1227" t="str">
        <f>TEXT(Table1[[#This Row],[Order_Date]],"mmm")</f>
        <v>Apr</v>
      </c>
      <c r="F1227" s="1">
        <v>46134</v>
      </c>
      <c r="G1227">
        <f>(Table1[[#This Row],[Ship_Date]]-Table1[[#This Row],[Order_Date]])</f>
        <v>7</v>
      </c>
      <c r="H1227" t="s">
        <v>7552</v>
      </c>
      <c r="I1227" t="s">
        <v>7553</v>
      </c>
      <c r="J1227" t="s">
        <v>52</v>
      </c>
      <c r="K1227">
        <v>48</v>
      </c>
      <c r="L1227" t="str">
        <f>IF(Table1[[#This Row],[Age]]&lt;=20,"Teen",IF(Table1[[#This Row],[Age]]&gt;=21 &amp; Table1[[#This Row],[Age]]&lt;=50,"Adult","Senior"))</f>
        <v>Senior</v>
      </c>
      <c r="M1227" t="s">
        <v>91</v>
      </c>
      <c r="N1227" t="s">
        <v>92</v>
      </c>
      <c r="O1227" t="s">
        <v>55</v>
      </c>
      <c r="P1227" t="s">
        <v>39</v>
      </c>
      <c r="Q1227" t="s">
        <v>40</v>
      </c>
      <c r="R1227">
        <v>7</v>
      </c>
      <c r="S1227">
        <v>2500</v>
      </c>
      <c r="T1227">
        <v>25</v>
      </c>
      <c r="U1227">
        <v>13125</v>
      </c>
      <c r="V1227" t="str">
        <f>IF(Table1[[#This Row],[Sales]]&lt;=10000,"Low",IF(Table1[[#This Row],[Sales]]&gt;=10000 &amp; Table1[[#This Row],[Sales]]&lt;=25000,"Medium","High"))</f>
        <v>High</v>
      </c>
      <c r="W1227">
        <v>4041.8</v>
      </c>
      <c r="X1227">
        <f>Table1[[#This Row],[Profit]]/Table1[[#This Row],[Sales]]</f>
        <v>0.3079466666666667</v>
      </c>
      <c r="Y1227" t="s">
        <v>30</v>
      </c>
      <c r="Z1227" t="s">
        <v>59</v>
      </c>
      <c r="AA1227">
        <v>1</v>
      </c>
      <c r="AB1227" t="s">
        <v>42</v>
      </c>
    </row>
    <row r="1228" spans="1:28" x14ac:dyDescent="0.35">
      <c r="A1228" t="s">
        <v>7571</v>
      </c>
      <c r="B1228" s="1">
        <v>46114</v>
      </c>
      <c r="C1228" s="1" t="str">
        <f>TEXT(Table1[[#This Row],[Order_Date]],"yyyy")</f>
        <v>2026</v>
      </c>
      <c r="D1228" s="3">
        <f>MONTH(Table1[[#This Row],[Order_Date]])</f>
        <v>4</v>
      </c>
      <c r="E1228" t="str">
        <f>TEXT(Table1[[#This Row],[Order_Date]],"mmm")</f>
        <v>Apr</v>
      </c>
      <c r="F1228" s="1">
        <v>46117</v>
      </c>
      <c r="G1228">
        <f>(Table1[[#This Row],[Ship_Date]]-Table1[[#This Row],[Order_Date]])</f>
        <v>3</v>
      </c>
      <c r="H1228" t="s">
        <v>7572</v>
      </c>
      <c r="I1228" t="s">
        <v>7573</v>
      </c>
      <c r="J1228" t="s">
        <v>24</v>
      </c>
      <c r="K1228">
        <v>27</v>
      </c>
      <c r="L1228" t="str">
        <f>IF(Table1[[#This Row],[Age]]&lt;=20,"Teen",IF(Table1[[#This Row],[Age]]&gt;=21 &amp; Table1[[#This Row],[Age]]&lt;=50,"Adult","Senior"))</f>
        <v>Senior</v>
      </c>
      <c r="M1228" t="s">
        <v>116</v>
      </c>
      <c r="N1228" t="s">
        <v>117</v>
      </c>
      <c r="O1228" t="s">
        <v>86</v>
      </c>
      <c r="P1228" t="s">
        <v>28</v>
      </c>
      <c r="Q1228" t="s">
        <v>311</v>
      </c>
      <c r="R1228">
        <v>3</v>
      </c>
      <c r="S1228">
        <v>5000</v>
      </c>
      <c r="T1228">
        <v>15</v>
      </c>
      <c r="U1228">
        <v>12750</v>
      </c>
      <c r="V1228" t="str">
        <f>IF(Table1[[#This Row],[Sales]]&lt;=10000,"Low",IF(Table1[[#This Row],[Sales]]&gt;=10000 &amp; Table1[[#This Row],[Sales]]&lt;=25000,"Medium","High"))</f>
        <v>High</v>
      </c>
      <c r="W1228">
        <v>3008.88</v>
      </c>
      <c r="X1228">
        <f>Table1[[#This Row],[Profit]]/Table1[[#This Row],[Sales]]</f>
        <v>0.23599058823529412</v>
      </c>
      <c r="Y1228" t="s">
        <v>93</v>
      </c>
      <c r="Z1228" t="s">
        <v>41</v>
      </c>
      <c r="AA1228">
        <v>2</v>
      </c>
      <c r="AB1228" t="s">
        <v>32</v>
      </c>
    </row>
    <row r="1229" spans="1:28" x14ac:dyDescent="0.35">
      <c r="A1229" t="s">
        <v>7616</v>
      </c>
      <c r="B1229" s="1">
        <v>45757</v>
      </c>
      <c r="C1229" s="1" t="str">
        <f>TEXT(Table1[[#This Row],[Order_Date]],"yyyy")</f>
        <v>2025</v>
      </c>
      <c r="D1229" s="3">
        <f>MONTH(Table1[[#This Row],[Order_Date]])</f>
        <v>4</v>
      </c>
      <c r="E1229" t="str">
        <f>TEXT(Table1[[#This Row],[Order_Date]],"mmm")</f>
        <v>Apr</v>
      </c>
      <c r="F1229" s="1">
        <v>45760</v>
      </c>
      <c r="G1229">
        <f>(Table1[[#This Row],[Ship_Date]]-Table1[[#This Row],[Order_Date]])</f>
        <v>3</v>
      </c>
      <c r="H1229" t="s">
        <v>7617</v>
      </c>
      <c r="I1229" t="s">
        <v>7618</v>
      </c>
      <c r="J1229" t="s">
        <v>52</v>
      </c>
      <c r="K1229">
        <v>42</v>
      </c>
      <c r="L1229" t="str">
        <f>IF(Table1[[#This Row],[Age]]&lt;=20,"Teen",IF(Table1[[#This Row],[Age]]&gt;=21 &amp; Table1[[#This Row],[Age]]&lt;=50,"Adult","Senior"))</f>
        <v>Senior</v>
      </c>
      <c r="M1229" t="s">
        <v>84</v>
      </c>
      <c r="N1229" t="s">
        <v>85</v>
      </c>
      <c r="O1229" t="s">
        <v>86</v>
      </c>
      <c r="P1229" t="s">
        <v>28</v>
      </c>
      <c r="Q1229" t="s">
        <v>192</v>
      </c>
      <c r="R1229">
        <v>6</v>
      </c>
      <c r="S1229">
        <v>7000</v>
      </c>
      <c r="T1229">
        <v>10</v>
      </c>
      <c r="U1229">
        <v>37800</v>
      </c>
      <c r="V1229" t="str">
        <f>IF(Table1[[#This Row],[Sales]]&lt;=10000,"Low",IF(Table1[[#This Row],[Sales]]&gt;=10000 &amp; Table1[[#This Row],[Sales]]&lt;=25000,"Medium","High"))</f>
        <v>High</v>
      </c>
      <c r="W1229">
        <v>9522.09</v>
      </c>
      <c r="X1229">
        <f>Table1[[#This Row],[Profit]]/Table1[[#This Row],[Sales]]</f>
        <v>0.25190714285714289</v>
      </c>
      <c r="Y1229" t="s">
        <v>58</v>
      </c>
      <c r="Z1229" t="s">
        <v>59</v>
      </c>
      <c r="AA1229">
        <v>4</v>
      </c>
      <c r="AB1229" t="s">
        <v>42</v>
      </c>
    </row>
    <row r="1230" spans="1:28" x14ac:dyDescent="0.35">
      <c r="A1230" t="s">
        <v>7634</v>
      </c>
      <c r="B1230" s="1">
        <v>46117</v>
      </c>
      <c r="C1230" s="1" t="str">
        <f>TEXT(Table1[[#This Row],[Order_Date]],"yyyy")</f>
        <v>2026</v>
      </c>
      <c r="D1230" s="3">
        <f>MONTH(Table1[[#This Row],[Order_Date]])</f>
        <v>4</v>
      </c>
      <c r="E1230" t="str">
        <f>TEXT(Table1[[#This Row],[Order_Date]],"mmm")</f>
        <v>Apr</v>
      </c>
      <c r="F1230" s="1">
        <v>46123</v>
      </c>
      <c r="G1230">
        <f>(Table1[[#This Row],[Ship_Date]]-Table1[[#This Row],[Order_Date]])</f>
        <v>6</v>
      </c>
      <c r="H1230" t="s">
        <v>7635</v>
      </c>
      <c r="I1230" t="s">
        <v>7636</v>
      </c>
      <c r="J1230" t="s">
        <v>52</v>
      </c>
      <c r="K1230">
        <v>50</v>
      </c>
      <c r="L1230" t="str">
        <f>IF(Table1[[#This Row],[Age]]&lt;=20,"Teen",IF(Table1[[#This Row],[Age]]&gt;=21 &amp; Table1[[#This Row],[Age]]&lt;=50,"Adult","Senior"))</f>
        <v>Senior</v>
      </c>
      <c r="M1230" t="s">
        <v>101</v>
      </c>
      <c r="N1230" t="s">
        <v>102</v>
      </c>
      <c r="O1230" t="s">
        <v>27</v>
      </c>
      <c r="P1230" t="s">
        <v>39</v>
      </c>
      <c r="Q1230" t="s">
        <v>151</v>
      </c>
      <c r="R1230">
        <v>5</v>
      </c>
      <c r="S1230">
        <v>900</v>
      </c>
      <c r="T1230">
        <v>0</v>
      </c>
      <c r="U1230">
        <v>4500</v>
      </c>
      <c r="V1230" t="str">
        <f>IF(Table1[[#This Row],[Sales]]&lt;=10000,"Low",IF(Table1[[#This Row],[Sales]]&gt;=10000 &amp; Table1[[#This Row],[Sales]]&lt;=25000,"Medium","High"))</f>
        <v>Low</v>
      </c>
      <c r="W1230">
        <v>1262.1600000000001</v>
      </c>
      <c r="X1230">
        <f>Table1[[#This Row],[Profit]]/Table1[[#This Row],[Sales]]</f>
        <v>0.28048000000000001</v>
      </c>
      <c r="Y1230" t="s">
        <v>58</v>
      </c>
      <c r="Z1230" t="s">
        <v>41</v>
      </c>
      <c r="AA1230">
        <v>4</v>
      </c>
      <c r="AB1230" t="s">
        <v>42</v>
      </c>
    </row>
    <row r="1231" spans="1:28" x14ac:dyDescent="0.35">
      <c r="A1231" t="s">
        <v>7665</v>
      </c>
      <c r="B1231" s="1">
        <v>45762</v>
      </c>
      <c r="C1231" s="1" t="str">
        <f>TEXT(Table1[[#This Row],[Order_Date]],"yyyy")</f>
        <v>2025</v>
      </c>
      <c r="D1231" s="3">
        <f>MONTH(Table1[[#This Row],[Order_Date]])</f>
        <v>4</v>
      </c>
      <c r="E1231" t="str">
        <f>TEXT(Table1[[#This Row],[Order_Date]],"mmm")</f>
        <v>Apr</v>
      </c>
      <c r="F1231" s="1">
        <v>45764</v>
      </c>
      <c r="G1231">
        <f>(Table1[[#This Row],[Ship_Date]]-Table1[[#This Row],[Order_Date]])</f>
        <v>2</v>
      </c>
      <c r="H1231" t="s">
        <v>7666</v>
      </c>
      <c r="I1231" t="s">
        <v>7667</v>
      </c>
      <c r="J1231" t="s">
        <v>24</v>
      </c>
      <c r="K1231">
        <v>41</v>
      </c>
      <c r="L1231" t="str">
        <f>IF(Table1[[#This Row],[Age]]&lt;=20,"Teen",IF(Table1[[#This Row],[Age]]&gt;=21 &amp; Table1[[#This Row],[Age]]&lt;=50,"Adult","Senior"))</f>
        <v>Senior</v>
      </c>
      <c r="M1231" t="s">
        <v>84</v>
      </c>
      <c r="N1231" t="s">
        <v>85</v>
      </c>
      <c r="O1231" t="s">
        <v>86</v>
      </c>
      <c r="P1231" t="s">
        <v>39</v>
      </c>
      <c r="Q1231" t="s">
        <v>87</v>
      </c>
      <c r="R1231">
        <v>7</v>
      </c>
      <c r="S1231">
        <v>3200</v>
      </c>
      <c r="T1231">
        <v>0</v>
      </c>
      <c r="U1231">
        <v>22400</v>
      </c>
      <c r="V1231" t="str">
        <f>IF(Table1[[#This Row],[Sales]]&lt;=10000,"Low",IF(Table1[[#This Row],[Sales]]&gt;=10000 &amp; Table1[[#This Row],[Sales]]&lt;=25000,"Medium","High"))</f>
        <v>High</v>
      </c>
      <c r="W1231">
        <v>9292.73</v>
      </c>
      <c r="X1231">
        <f>Table1[[#This Row],[Profit]]/Table1[[#This Row],[Sales]]</f>
        <v>0.41485401785714282</v>
      </c>
      <c r="Y1231" t="s">
        <v>30</v>
      </c>
      <c r="Z1231" t="s">
        <v>41</v>
      </c>
      <c r="AA1231">
        <v>2</v>
      </c>
      <c r="AB1231" t="s">
        <v>42</v>
      </c>
    </row>
    <row r="1232" spans="1:28" x14ac:dyDescent="0.35">
      <c r="A1232" t="s">
        <v>7671</v>
      </c>
      <c r="B1232" s="1">
        <v>45751</v>
      </c>
      <c r="C1232" s="1" t="str">
        <f>TEXT(Table1[[#This Row],[Order_Date]],"yyyy")</f>
        <v>2025</v>
      </c>
      <c r="D1232" s="3">
        <f>MONTH(Table1[[#This Row],[Order_Date]])</f>
        <v>4</v>
      </c>
      <c r="E1232" t="str">
        <f>TEXT(Table1[[#This Row],[Order_Date]],"mmm")</f>
        <v>Apr</v>
      </c>
      <c r="F1232" s="1">
        <v>45758</v>
      </c>
      <c r="G1232">
        <f>(Table1[[#This Row],[Ship_Date]]-Table1[[#This Row],[Order_Date]])</f>
        <v>7</v>
      </c>
      <c r="H1232" t="s">
        <v>7672</v>
      </c>
      <c r="I1232" t="s">
        <v>7673</v>
      </c>
      <c r="J1232" t="s">
        <v>24</v>
      </c>
      <c r="K1232">
        <v>52</v>
      </c>
      <c r="L1232" t="str">
        <f>IF(Table1[[#This Row],[Age]]&lt;=20,"Teen",IF(Table1[[#This Row],[Age]]&gt;=21 &amp; Table1[[#This Row],[Age]]&lt;=50,"Adult","Senior"))</f>
        <v>Senior</v>
      </c>
      <c r="M1232" t="s">
        <v>107</v>
      </c>
      <c r="N1232" t="s">
        <v>108</v>
      </c>
      <c r="O1232" t="s">
        <v>86</v>
      </c>
      <c r="P1232" t="s">
        <v>47</v>
      </c>
      <c r="Q1232" t="s">
        <v>175</v>
      </c>
      <c r="R1232">
        <v>1</v>
      </c>
      <c r="S1232">
        <v>1200</v>
      </c>
      <c r="T1232">
        <v>15</v>
      </c>
      <c r="U1232">
        <v>1020</v>
      </c>
      <c r="V1232" t="str">
        <f>IF(Table1[[#This Row],[Sales]]&lt;=10000,"Low",IF(Table1[[#This Row],[Sales]]&gt;=10000 &amp; Table1[[#This Row],[Sales]]&lt;=25000,"Medium","High"))</f>
        <v>Low</v>
      </c>
      <c r="W1232">
        <v>192.08</v>
      </c>
      <c r="X1232">
        <f>Table1[[#This Row],[Profit]]/Table1[[#This Row],[Sales]]</f>
        <v>0.18831372549019609</v>
      </c>
      <c r="Y1232" t="s">
        <v>58</v>
      </c>
      <c r="Z1232" t="s">
        <v>41</v>
      </c>
      <c r="AA1232">
        <v>1</v>
      </c>
      <c r="AB1232" t="s">
        <v>42</v>
      </c>
    </row>
    <row r="1233" spans="1:28" x14ac:dyDescent="0.35">
      <c r="A1233" t="s">
        <v>7689</v>
      </c>
      <c r="B1233" s="1">
        <v>45769</v>
      </c>
      <c r="C1233" s="1" t="str">
        <f>TEXT(Table1[[#This Row],[Order_Date]],"yyyy")</f>
        <v>2025</v>
      </c>
      <c r="D1233" s="3">
        <f>MONTH(Table1[[#This Row],[Order_Date]])</f>
        <v>4</v>
      </c>
      <c r="E1233" t="str">
        <f>TEXT(Table1[[#This Row],[Order_Date]],"mmm")</f>
        <v>Apr</v>
      </c>
      <c r="F1233" s="1">
        <v>45770</v>
      </c>
      <c r="G1233">
        <f>(Table1[[#This Row],[Ship_Date]]-Table1[[#This Row],[Order_Date]])</f>
        <v>1</v>
      </c>
      <c r="H1233" t="s">
        <v>7690</v>
      </c>
      <c r="I1233" t="s">
        <v>7691</v>
      </c>
      <c r="J1233" t="s">
        <v>52</v>
      </c>
      <c r="K1233">
        <v>49</v>
      </c>
      <c r="L1233" t="str">
        <f>IF(Table1[[#This Row],[Age]]&lt;=20,"Teen",IF(Table1[[#This Row],[Age]]&gt;=21 &amp; Table1[[#This Row],[Age]]&lt;=50,"Adult","Senior"))</f>
        <v>Senior</v>
      </c>
      <c r="M1233" t="s">
        <v>63</v>
      </c>
      <c r="N1233" t="s">
        <v>64</v>
      </c>
      <c r="O1233" t="s">
        <v>55</v>
      </c>
      <c r="P1233" t="s">
        <v>74</v>
      </c>
      <c r="Q1233" t="s">
        <v>196</v>
      </c>
      <c r="R1233">
        <v>2</v>
      </c>
      <c r="S1233">
        <v>25000</v>
      </c>
      <c r="T1233">
        <v>0</v>
      </c>
      <c r="U1233">
        <v>50000</v>
      </c>
      <c r="V1233" t="str">
        <f>IF(Table1[[#This Row],[Sales]]&lt;=10000,"Low",IF(Table1[[#This Row],[Sales]]&gt;=10000 &amp; Table1[[#This Row],[Sales]]&lt;=25000,"Medium","High"))</f>
        <v>High</v>
      </c>
      <c r="W1233">
        <v>12798.57</v>
      </c>
      <c r="X1233">
        <f>Table1[[#This Row],[Profit]]/Table1[[#This Row],[Sales]]</f>
        <v>0.25597140000000002</v>
      </c>
      <c r="Y1233" t="s">
        <v>93</v>
      </c>
      <c r="Z1233" t="s">
        <v>41</v>
      </c>
      <c r="AA1233">
        <v>1</v>
      </c>
      <c r="AB1233" t="s">
        <v>42</v>
      </c>
    </row>
    <row r="1234" spans="1:28" x14ac:dyDescent="0.35">
      <c r="A1234" t="s">
        <v>7723</v>
      </c>
      <c r="B1234" s="1">
        <v>45759</v>
      </c>
      <c r="C1234" s="1" t="str">
        <f>TEXT(Table1[[#This Row],[Order_Date]],"yyyy")</f>
        <v>2025</v>
      </c>
      <c r="D1234" s="3">
        <f>MONTH(Table1[[#This Row],[Order_Date]])</f>
        <v>4</v>
      </c>
      <c r="E1234" t="str">
        <f>TEXT(Table1[[#This Row],[Order_Date]],"mmm")</f>
        <v>Apr</v>
      </c>
      <c r="F1234" s="1">
        <v>45766</v>
      </c>
      <c r="G1234">
        <f>(Table1[[#This Row],[Ship_Date]]-Table1[[#This Row],[Order_Date]])</f>
        <v>7</v>
      </c>
      <c r="H1234" t="s">
        <v>7724</v>
      </c>
      <c r="I1234" t="s">
        <v>7725</v>
      </c>
      <c r="J1234" t="s">
        <v>52</v>
      </c>
      <c r="K1234">
        <v>59</v>
      </c>
      <c r="L1234" t="str">
        <f>IF(Table1[[#This Row],[Age]]&lt;=20,"Teen",IF(Table1[[#This Row],[Age]]&gt;=21 &amp; Table1[[#This Row],[Age]]&lt;=50,"Adult","Senior"))</f>
        <v>Senior</v>
      </c>
      <c r="M1234" t="s">
        <v>116</v>
      </c>
      <c r="N1234" t="s">
        <v>117</v>
      </c>
      <c r="O1234" t="s">
        <v>86</v>
      </c>
      <c r="P1234" t="s">
        <v>74</v>
      </c>
      <c r="Q1234" t="s">
        <v>109</v>
      </c>
      <c r="R1234">
        <v>6</v>
      </c>
      <c r="S1234">
        <v>40000</v>
      </c>
      <c r="T1234">
        <v>15</v>
      </c>
      <c r="U1234">
        <v>204000</v>
      </c>
      <c r="V1234" t="str">
        <f>IF(Table1[[#This Row],[Sales]]&lt;=10000,"Low",IF(Table1[[#This Row],[Sales]]&gt;=10000 &amp; Table1[[#This Row],[Sales]]&lt;=25000,"Medium","High"))</f>
        <v>High</v>
      </c>
      <c r="W1234">
        <v>80561.55</v>
      </c>
      <c r="X1234">
        <f>Table1[[#This Row],[Profit]]/Table1[[#This Row],[Sales]]</f>
        <v>0.39490955882352941</v>
      </c>
      <c r="Y1234" t="s">
        <v>58</v>
      </c>
      <c r="Z1234" t="s">
        <v>59</v>
      </c>
      <c r="AA1234">
        <v>4</v>
      </c>
      <c r="AB1234" t="s">
        <v>42</v>
      </c>
    </row>
    <row r="1235" spans="1:28" x14ac:dyDescent="0.35">
      <c r="A1235" t="s">
        <v>7733</v>
      </c>
      <c r="B1235" s="1">
        <v>46138</v>
      </c>
      <c r="C1235" s="1" t="str">
        <f>TEXT(Table1[[#This Row],[Order_Date]],"yyyy")</f>
        <v>2026</v>
      </c>
      <c r="D1235" s="3">
        <f>MONTH(Table1[[#This Row],[Order_Date]])</f>
        <v>4</v>
      </c>
      <c r="E1235" t="str">
        <f>TEXT(Table1[[#This Row],[Order_Date]],"mmm")</f>
        <v>Apr</v>
      </c>
      <c r="F1235" s="1">
        <v>46144</v>
      </c>
      <c r="G1235">
        <f>(Table1[[#This Row],[Ship_Date]]-Table1[[#This Row],[Order_Date]])</f>
        <v>6</v>
      </c>
      <c r="H1235" t="s">
        <v>5773</v>
      </c>
      <c r="I1235" t="s">
        <v>7734</v>
      </c>
      <c r="J1235" t="s">
        <v>52</v>
      </c>
      <c r="K1235">
        <v>41</v>
      </c>
      <c r="L1235" t="str">
        <f>IF(Table1[[#This Row],[Age]]&lt;=20,"Teen",IF(Table1[[#This Row],[Age]]&gt;=21 &amp; Table1[[#This Row],[Age]]&lt;=50,"Adult","Senior"))</f>
        <v>Senior</v>
      </c>
      <c r="M1235" t="s">
        <v>46</v>
      </c>
      <c r="N1235" t="s">
        <v>46</v>
      </c>
      <c r="O1235" t="s">
        <v>38</v>
      </c>
      <c r="P1235" t="s">
        <v>74</v>
      </c>
      <c r="Q1235" t="s">
        <v>75</v>
      </c>
      <c r="R1235">
        <v>4</v>
      </c>
      <c r="S1235">
        <v>2000</v>
      </c>
      <c r="T1235">
        <v>10</v>
      </c>
      <c r="U1235">
        <v>7200</v>
      </c>
      <c r="V1235" t="str">
        <f>IF(Table1[[#This Row],[Sales]]&lt;=10000,"Low",IF(Table1[[#This Row],[Sales]]&gt;=10000 &amp; Table1[[#This Row],[Sales]]&lt;=25000,"Medium","High"))</f>
        <v>Low</v>
      </c>
      <c r="W1235">
        <v>1567.02</v>
      </c>
      <c r="X1235">
        <f>Table1[[#This Row],[Profit]]/Table1[[#This Row],[Sales]]</f>
        <v>0.21764166666666668</v>
      </c>
      <c r="Y1235" t="s">
        <v>58</v>
      </c>
      <c r="Z1235" t="s">
        <v>41</v>
      </c>
      <c r="AA1235">
        <v>2</v>
      </c>
      <c r="AB1235" t="s">
        <v>42</v>
      </c>
    </row>
    <row r="1236" spans="1:28" x14ac:dyDescent="0.35">
      <c r="A1236" t="s">
        <v>7757</v>
      </c>
      <c r="B1236" s="1">
        <v>45753</v>
      </c>
      <c r="C1236" s="1" t="str">
        <f>TEXT(Table1[[#This Row],[Order_Date]],"yyyy")</f>
        <v>2025</v>
      </c>
      <c r="D1236" s="3">
        <f>MONTH(Table1[[#This Row],[Order_Date]])</f>
        <v>4</v>
      </c>
      <c r="E1236" t="str">
        <f>TEXT(Table1[[#This Row],[Order_Date]],"mmm")</f>
        <v>Apr</v>
      </c>
      <c r="F1236" s="1">
        <v>45754</v>
      </c>
      <c r="G1236">
        <f>(Table1[[#This Row],[Ship_Date]]-Table1[[#This Row],[Order_Date]])</f>
        <v>1</v>
      </c>
      <c r="H1236" t="s">
        <v>3018</v>
      </c>
      <c r="I1236" t="s">
        <v>7758</v>
      </c>
      <c r="J1236" t="s">
        <v>24</v>
      </c>
      <c r="K1236">
        <v>52</v>
      </c>
      <c r="L1236" t="str">
        <f>IF(Table1[[#This Row],[Age]]&lt;=20,"Teen",IF(Table1[[#This Row],[Age]]&gt;=21 &amp; Table1[[#This Row],[Age]]&lt;=50,"Adult","Senior"))</f>
        <v>Senior</v>
      </c>
      <c r="M1236" t="s">
        <v>36</v>
      </c>
      <c r="N1236" t="s">
        <v>37</v>
      </c>
      <c r="O1236" t="s">
        <v>38</v>
      </c>
      <c r="P1236" t="s">
        <v>56</v>
      </c>
      <c r="Q1236" t="s">
        <v>125</v>
      </c>
      <c r="R1236">
        <v>6</v>
      </c>
      <c r="S1236">
        <v>450</v>
      </c>
      <c r="T1236">
        <v>25</v>
      </c>
      <c r="U1236">
        <v>2025</v>
      </c>
      <c r="V1236" t="str">
        <f>IF(Table1[[#This Row],[Sales]]&lt;=10000,"Low",IF(Table1[[#This Row],[Sales]]&gt;=10000 &amp; Table1[[#This Row],[Sales]]&lt;=25000,"Medium","High"))</f>
        <v>Low</v>
      </c>
      <c r="W1236">
        <v>417.75</v>
      </c>
      <c r="X1236">
        <f>Table1[[#This Row],[Profit]]/Table1[[#This Row],[Sales]]</f>
        <v>0.20629629629629628</v>
      </c>
      <c r="Y1236" t="s">
        <v>58</v>
      </c>
      <c r="Z1236" t="s">
        <v>41</v>
      </c>
      <c r="AA1236">
        <v>5</v>
      </c>
      <c r="AB1236" t="s">
        <v>42</v>
      </c>
    </row>
    <row r="1237" spans="1:28" x14ac:dyDescent="0.35">
      <c r="A1237" t="s">
        <v>7762</v>
      </c>
      <c r="B1237" s="1">
        <v>45763</v>
      </c>
      <c r="C1237" s="1" t="str">
        <f>TEXT(Table1[[#This Row],[Order_Date]],"yyyy")</f>
        <v>2025</v>
      </c>
      <c r="D1237" s="3">
        <f>MONTH(Table1[[#This Row],[Order_Date]])</f>
        <v>4</v>
      </c>
      <c r="E1237" t="str">
        <f>TEXT(Table1[[#This Row],[Order_Date]],"mmm")</f>
        <v>Apr</v>
      </c>
      <c r="F1237" s="1">
        <v>45767</v>
      </c>
      <c r="G1237">
        <f>(Table1[[#This Row],[Ship_Date]]-Table1[[#This Row],[Order_Date]])</f>
        <v>4</v>
      </c>
      <c r="H1237" t="s">
        <v>7763</v>
      </c>
      <c r="I1237" t="s">
        <v>7764</v>
      </c>
      <c r="J1237" t="s">
        <v>24</v>
      </c>
      <c r="K1237">
        <v>60</v>
      </c>
      <c r="L1237" t="str">
        <f>IF(Table1[[#This Row],[Age]]&lt;=20,"Teen",IF(Table1[[#This Row],[Age]]&gt;=21 &amp; Table1[[#This Row],[Age]]&lt;=50,"Adult","Senior"))</f>
        <v>Senior</v>
      </c>
      <c r="M1237" t="s">
        <v>63</v>
      </c>
      <c r="N1237" t="s">
        <v>64</v>
      </c>
      <c r="O1237" t="s">
        <v>55</v>
      </c>
      <c r="P1237" t="s">
        <v>74</v>
      </c>
      <c r="Q1237" t="s">
        <v>109</v>
      </c>
      <c r="R1237">
        <v>5</v>
      </c>
      <c r="S1237">
        <v>40000</v>
      </c>
      <c r="T1237">
        <v>25</v>
      </c>
      <c r="U1237">
        <v>150000</v>
      </c>
      <c r="V1237" t="str">
        <f>IF(Table1[[#This Row],[Sales]]&lt;=10000,"Low",IF(Table1[[#This Row],[Sales]]&gt;=10000 &amp; Table1[[#This Row],[Sales]]&lt;=25000,"Medium","High"))</f>
        <v>High</v>
      </c>
      <c r="W1237">
        <v>20329.91</v>
      </c>
      <c r="X1237">
        <f>Table1[[#This Row],[Profit]]/Table1[[#This Row],[Sales]]</f>
        <v>0.13553273333333332</v>
      </c>
      <c r="Y1237" t="s">
        <v>30</v>
      </c>
      <c r="Z1237" t="s">
        <v>31</v>
      </c>
      <c r="AA1237">
        <v>1</v>
      </c>
      <c r="AB1237" t="s">
        <v>42</v>
      </c>
    </row>
    <row r="1238" spans="1:28" x14ac:dyDescent="0.35">
      <c r="A1238" t="s">
        <v>7797</v>
      </c>
      <c r="B1238" s="1">
        <v>46142</v>
      </c>
      <c r="C1238" s="1" t="str">
        <f>TEXT(Table1[[#This Row],[Order_Date]],"yyyy")</f>
        <v>2026</v>
      </c>
      <c r="D1238" s="3">
        <f>MONTH(Table1[[#This Row],[Order_Date]])</f>
        <v>4</v>
      </c>
      <c r="E1238" t="str">
        <f>TEXT(Table1[[#This Row],[Order_Date]],"mmm")</f>
        <v>Apr</v>
      </c>
      <c r="F1238" s="1">
        <v>46146</v>
      </c>
      <c r="G1238">
        <f>(Table1[[#This Row],[Ship_Date]]-Table1[[#This Row],[Order_Date]])</f>
        <v>4</v>
      </c>
      <c r="H1238" t="s">
        <v>7798</v>
      </c>
      <c r="I1238" t="s">
        <v>7799</v>
      </c>
      <c r="J1238" t="s">
        <v>52</v>
      </c>
      <c r="K1238">
        <v>52</v>
      </c>
      <c r="L1238" t="str">
        <f>IF(Table1[[#This Row],[Age]]&lt;=20,"Teen",IF(Table1[[#This Row],[Age]]&gt;=21 &amp; Table1[[#This Row],[Age]]&lt;=50,"Adult","Senior"))</f>
        <v>Senior</v>
      </c>
      <c r="M1238" t="s">
        <v>101</v>
      </c>
      <c r="N1238" t="s">
        <v>102</v>
      </c>
      <c r="O1238" t="s">
        <v>27</v>
      </c>
      <c r="P1238" t="s">
        <v>28</v>
      </c>
      <c r="Q1238" t="s">
        <v>192</v>
      </c>
      <c r="R1238">
        <v>3</v>
      </c>
      <c r="S1238">
        <v>7000</v>
      </c>
      <c r="T1238">
        <v>5</v>
      </c>
      <c r="U1238">
        <v>19950</v>
      </c>
      <c r="V1238" t="str">
        <f>IF(Table1[[#This Row],[Sales]]&lt;=10000,"Low",IF(Table1[[#This Row],[Sales]]&gt;=10000 &amp; Table1[[#This Row],[Sales]]&lt;=25000,"Medium","High"))</f>
        <v>High</v>
      </c>
      <c r="W1238">
        <v>7215.29</v>
      </c>
      <c r="X1238">
        <f>Table1[[#This Row],[Profit]]/Table1[[#This Row],[Sales]]</f>
        <v>0.36166867167919797</v>
      </c>
      <c r="Y1238" t="s">
        <v>30</v>
      </c>
      <c r="Z1238" t="s">
        <v>41</v>
      </c>
      <c r="AA1238">
        <v>3</v>
      </c>
      <c r="AB1238" t="s">
        <v>42</v>
      </c>
    </row>
    <row r="1239" spans="1:28" x14ac:dyDescent="0.35">
      <c r="A1239" t="s">
        <v>7812</v>
      </c>
      <c r="B1239" s="1">
        <v>46114</v>
      </c>
      <c r="C1239" s="1" t="str">
        <f>TEXT(Table1[[#This Row],[Order_Date]],"yyyy")</f>
        <v>2026</v>
      </c>
      <c r="D1239" s="3">
        <f>MONTH(Table1[[#This Row],[Order_Date]])</f>
        <v>4</v>
      </c>
      <c r="E1239" t="str">
        <f>TEXT(Table1[[#This Row],[Order_Date]],"mmm")</f>
        <v>Apr</v>
      </c>
      <c r="F1239" s="1">
        <v>46117</v>
      </c>
      <c r="G1239">
        <f>(Table1[[#This Row],[Ship_Date]]-Table1[[#This Row],[Order_Date]])</f>
        <v>3</v>
      </c>
      <c r="H1239" t="s">
        <v>7813</v>
      </c>
      <c r="I1239" t="s">
        <v>7814</v>
      </c>
      <c r="J1239" t="s">
        <v>24</v>
      </c>
      <c r="K1239">
        <v>49</v>
      </c>
      <c r="L1239" t="str">
        <f>IF(Table1[[#This Row],[Age]]&lt;=20,"Teen",IF(Table1[[#This Row],[Age]]&gt;=21 &amp; Table1[[#This Row],[Age]]&lt;=50,"Adult","Senior"))</f>
        <v>Senior</v>
      </c>
      <c r="M1239" t="s">
        <v>46</v>
      </c>
      <c r="N1239" t="s">
        <v>46</v>
      </c>
      <c r="O1239" t="s">
        <v>38</v>
      </c>
      <c r="P1239" t="s">
        <v>56</v>
      </c>
      <c r="Q1239" t="s">
        <v>212</v>
      </c>
      <c r="R1239">
        <v>8</v>
      </c>
      <c r="S1239">
        <v>300</v>
      </c>
      <c r="T1239">
        <v>15</v>
      </c>
      <c r="U1239">
        <v>2040</v>
      </c>
      <c r="V1239" t="str">
        <f>IF(Table1[[#This Row],[Sales]]&lt;=10000,"Low",IF(Table1[[#This Row],[Sales]]&gt;=10000 &amp; Table1[[#This Row],[Sales]]&lt;=25000,"Medium","High"))</f>
        <v>Low</v>
      </c>
      <c r="W1239">
        <v>569.49</v>
      </c>
      <c r="X1239">
        <f>Table1[[#This Row],[Profit]]/Table1[[#This Row],[Sales]]</f>
        <v>0.27916176470588233</v>
      </c>
      <c r="Y1239" t="s">
        <v>58</v>
      </c>
      <c r="Z1239" t="s">
        <v>59</v>
      </c>
      <c r="AA1239">
        <v>5</v>
      </c>
      <c r="AB1239" t="s">
        <v>42</v>
      </c>
    </row>
    <row r="1240" spans="1:28" x14ac:dyDescent="0.35">
      <c r="A1240" t="s">
        <v>7846</v>
      </c>
      <c r="B1240" s="1">
        <v>45775</v>
      </c>
      <c r="C1240" s="1" t="str">
        <f>TEXT(Table1[[#This Row],[Order_Date]],"yyyy")</f>
        <v>2025</v>
      </c>
      <c r="D1240" s="3">
        <f>MONTH(Table1[[#This Row],[Order_Date]])</f>
        <v>4</v>
      </c>
      <c r="E1240" t="str">
        <f>TEXT(Table1[[#This Row],[Order_Date]],"mmm")</f>
        <v>Apr</v>
      </c>
      <c r="F1240" s="1">
        <v>45778</v>
      </c>
      <c r="G1240">
        <f>(Table1[[#This Row],[Ship_Date]]-Table1[[#This Row],[Order_Date]])</f>
        <v>3</v>
      </c>
      <c r="H1240" t="s">
        <v>7847</v>
      </c>
      <c r="I1240" t="s">
        <v>7848</v>
      </c>
      <c r="J1240" t="s">
        <v>24</v>
      </c>
      <c r="K1240">
        <v>44</v>
      </c>
      <c r="L1240" t="str">
        <f>IF(Table1[[#This Row],[Age]]&lt;=20,"Teen",IF(Table1[[#This Row],[Age]]&gt;=21 &amp; Table1[[#This Row],[Age]]&lt;=50,"Adult","Senior"))</f>
        <v>Senior</v>
      </c>
      <c r="M1240" t="s">
        <v>25</v>
      </c>
      <c r="N1240" t="s">
        <v>26</v>
      </c>
      <c r="O1240" t="s">
        <v>27</v>
      </c>
      <c r="P1240" t="s">
        <v>47</v>
      </c>
      <c r="Q1240" t="s">
        <v>185</v>
      </c>
      <c r="R1240">
        <v>1</v>
      </c>
      <c r="S1240">
        <v>4500</v>
      </c>
      <c r="T1240">
        <v>5</v>
      </c>
      <c r="U1240">
        <v>4275</v>
      </c>
      <c r="V1240" t="str">
        <f>IF(Table1[[#This Row],[Sales]]&lt;=10000,"Low",IF(Table1[[#This Row],[Sales]]&gt;=10000 &amp; Table1[[#This Row],[Sales]]&lt;=25000,"Medium","High"))</f>
        <v>Low</v>
      </c>
      <c r="W1240">
        <v>1351.17</v>
      </c>
      <c r="X1240">
        <f>Table1[[#This Row],[Profit]]/Table1[[#This Row],[Sales]]</f>
        <v>0.31606315789473688</v>
      </c>
      <c r="Y1240" t="s">
        <v>30</v>
      </c>
      <c r="Z1240" t="s">
        <v>41</v>
      </c>
      <c r="AA1240">
        <v>2</v>
      </c>
      <c r="AB1240" t="s">
        <v>42</v>
      </c>
    </row>
    <row r="1241" spans="1:28" x14ac:dyDescent="0.35">
      <c r="A1241" t="s">
        <v>7849</v>
      </c>
      <c r="B1241" s="1">
        <v>46115</v>
      </c>
      <c r="C1241" s="1" t="str">
        <f>TEXT(Table1[[#This Row],[Order_Date]],"yyyy")</f>
        <v>2026</v>
      </c>
      <c r="D1241" s="3">
        <f>MONTH(Table1[[#This Row],[Order_Date]])</f>
        <v>4</v>
      </c>
      <c r="E1241" t="str">
        <f>TEXT(Table1[[#This Row],[Order_Date]],"mmm")</f>
        <v>Apr</v>
      </c>
      <c r="F1241" s="1">
        <v>46119</v>
      </c>
      <c r="G1241">
        <f>(Table1[[#This Row],[Ship_Date]]-Table1[[#This Row],[Order_Date]])</f>
        <v>4</v>
      </c>
      <c r="H1241" t="s">
        <v>7850</v>
      </c>
      <c r="I1241" t="s">
        <v>7851</v>
      </c>
      <c r="J1241" t="s">
        <v>52</v>
      </c>
      <c r="K1241">
        <v>34</v>
      </c>
      <c r="L1241" t="str">
        <f>IF(Table1[[#This Row],[Age]]&lt;=20,"Teen",IF(Table1[[#This Row],[Age]]&gt;=21 &amp; Table1[[#This Row],[Age]]&lt;=50,"Adult","Senior"))</f>
        <v>Senior</v>
      </c>
      <c r="M1241" t="s">
        <v>53</v>
      </c>
      <c r="N1241" t="s">
        <v>54</v>
      </c>
      <c r="O1241" t="s">
        <v>55</v>
      </c>
      <c r="P1241" t="s">
        <v>47</v>
      </c>
      <c r="Q1241" t="s">
        <v>175</v>
      </c>
      <c r="R1241">
        <v>8</v>
      </c>
      <c r="S1241">
        <v>1200</v>
      </c>
      <c r="T1241">
        <v>25</v>
      </c>
      <c r="U1241">
        <v>7200</v>
      </c>
      <c r="V1241" t="str">
        <f>IF(Table1[[#This Row],[Sales]]&lt;=10000,"Low",IF(Table1[[#This Row],[Sales]]&gt;=10000 &amp; Table1[[#This Row],[Sales]]&lt;=25000,"Medium","High"))</f>
        <v>Low</v>
      </c>
      <c r="W1241">
        <v>1371.63</v>
      </c>
      <c r="X1241">
        <f>Table1[[#This Row],[Profit]]/Table1[[#This Row],[Sales]]</f>
        <v>0.19050416666666667</v>
      </c>
      <c r="Y1241" t="s">
        <v>58</v>
      </c>
      <c r="Z1241" t="s">
        <v>41</v>
      </c>
      <c r="AA1241">
        <v>4</v>
      </c>
      <c r="AB1241" t="s">
        <v>42</v>
      </c>
    </row>
    <row r="1242" spans="1:28" x14ac:dyDescent="0.35">
      <c r="A1242" t="s">
        <v>7867</v>
      </c>
      <c r="B1242" s="1">
        <v>46118</v>
      </c>
      <c r="C1242" s="1" t="str">
        <f>TEXT(Table1[[#This Row],[Order_Date]],"yyyy")</f>
        <v>2026</v>
      </c>
      <c r="D1242" s="3">
        <f>MONTH(Table1[[#This Row],[Order_Date]])</f>
        <v>4</v>
      </c>
      <c r="E1242" t="str">
        <f>TEXT(Table1[[#This Row],[Order_Date]],"mmm")</f>
        <v>Apr</v>
      </c>
      <c r="F1242" s="1">
        <v>46121</v>
      </c>
      <c r="G1242">
        <f>(Table1[[#This Row],[Ship_Date]]-Table1[[#This Row],[Order_Date]])</f>
        <v>3</v>
      </c>
      <c r="H1242" t="s">
        <v>7868</v>
      </c>
      <c r="I1242" t="s">
        <v>7869</v>
      </c>
      <c r="J1242" t="s">
        <v>52</v>
      </c>
      <c r="K1242">
        <v>31</v>
      </c>
      <c r="L1242" t="str">
        <f>IF(Table1[[#This Row],[Age]]&lt;=20,"Teen",IF(Table1[[#This Row],[Age]]&gt;=21 &amp; Table1[[#This Row],[Age]]&lt;=50,"Adult","Senior"))</f>
        <v>Senior</v>
      </c>
      <c r="M1242" t="s">
        <v>84</v>
      </c>
      <c r="N1242" t="s">
        <v>85</v>
      </c>
      <c r="O1242" t="s">
        <v>86</v>
      </c>
      <c r="P1242" t="s">
        <v>47</v>
      </c>
      <c r="Q1242" t="s">
        <v>69</v>
      </c>
      <c r="R1242">
        <v>6</v>
      </c>
      <c r="S1242">
        <v>800</v>
      </c>
      <c r="T1242">
        <v>0</v>
      </c>
      <c r="U1242">
        <v>4800</v>
      </c>
      <c r="V1242" t="str">
        <f>IF(Table1[[#This Row],[Sales]]&lt;=10000,"Low",IF(Table1[[#This Row],[Sales]]&gt;=10000 &amp; Table1[[#This Row],[Sales]]&lt;=25000,"Medium","High"))</f>
        <v>Low</v>
      </c>
      <c r="W1242">
        <v>2082.91</v>
      </c>
      <c r="X1242">
        <f>Table1[[#This Row],[Profit]]/Table1[[#This Row],[Sales]]</f>
        <v>0.43393958333333332</v>
      </c>
      <c r="Y1242" t="s">
        <v>58</v>
      </c>
      <c r="Z1242" t="s">
        <v>31</v>
      </c>
      <c r="AA1242">
        <v>2</v>
      </c>
      <c r="AB1242" t="s">
        <v>42</v>
      </c>
    </row>
    <row r="1243" spans="1:28" x14ac:dyDescent="0.35">
      <c r="A1243" t="s">
        <v>7873</v>
      </c>
      <c r="B1243" s="1">
        <v>46126</v>
      </c>
      <c r="C1243" s="1" t="str">
        <f>TEXT(Table1[[#This Row],[Order_Date]],"yyyy")</f>
        <v>2026</v>
      </c>
      <c r="D1243" s="3">
        <f>MONTH(Table1[[#This Row],[Order_Date]])</f>
        <v>4</v>
      </c>
      <c r="E1243" t="str">
        <f>TEXT(Table1[[#This Row],[Order_Date]],"mmm")</f>
        <v>Apr</v>
      </c>
      <c r="F1243" s="1">
        <v>46132</v>
      </c>
      <c r="G1243">
        <f>(Table1[[#This Row],[Ship_Date]]-Table1[[#This Row],[Order_Date]])</f>
        <v>6</v>
      </c>
      <c r="H1243" t="s">
        <v>4097</v>
      </c>
      <c r="I1243" t="s">
        <v>7874</v>
      </c>
      <c r="J1243" t="s">
        <v>52</v>
      </c>
      <c r="K1243">
        <v>65</v>
      </c>
      <c r="L1243" t="str">
        <f>IF(Table1[[#This Row],[Age]]&lt;=20,"Teen",IF(Table1[[#This Row],[Age]]&gt;=21 &amp; Table1[[#This Row],[Age]]&lt;=50,"Adult","Senior"))</f>
        <v>Senior</v>
      </c>
      <c r="M1243" t="s">
        <v>116</v>
      </c>
      <c r="N1243" t="s">
        <v>117</v>
      </c>
      <c r="O1243" t="s">
        <v>86</v>
      </c>
      <c r="P1243" t="s">
        <v>28</v>
      </c>
      <c r="Q1243" t="s">
        <v>29</v>
      </c>
      <c r="R1243">
        <v>3</v>
      </c>
      <c r="S1243">
        <v>15000</v>
      </c>
      <c r="T1243">
        <v>15</v>
      </c>
      <c r="U1243">
        <v>38250</v>
      </c>
      <c r="V1243" t="str">
        <f>IF(Table1[[#This Row],[Sales]]&lt;=10000,"Low",IF(Table1[[#This Row],[Sales]]&gt;=10000 &amp; Table1[[#This Row],[Sales]]&lt;=25000,"Medium","High"))</f>
        <v>High</v>
      </c>
      <c r="W1243">
        <v>14580.97</v>
      </c>
      <c r="X1243">
        <f>Table1[[#This Row],[Profit]]/Table1[[#This Row],[Sales]]</f>
        <v>0.38120183006535946</v>
      </c>
      <c r="Y1243" t="s">
        <v>30</v>
      </c>
      <c r="Z1243" t="s">
        <v>31</v>
      </c>
      <c r="AA1243">
        <v>5</v>
      </c>
      <c r="AB1243" t="s">
        <v>42</v>
      </c>
    </row>
    <row r="1244" spans="1:28" x14ac:dyDescent="0.35">
      <c r="A1244" t="s">
        <v>7899</v>
      </c>
      <c r="B1244" s="1">
        <v>45749</v>
      </c>
      <c r="C1244" s="1" t="str">
        <f>TEXT(Table1[[#This Row],[Order_Date]],"yyyy")</f>
        <v>2025</v>
      </c>
      <c r="D1244" s="3">
        <f>MONTH(Table1[[#This Row],[Order_Date]])</f>
        <v>4</v>
      </c>
      <c r="E1244" t="str">
        <f>TEXT(Table1[[#This Row],[Order_Date]],"mmm")</f>
        <v>Apr</v>
      </c>
      <c r="F1244" s="1">
        <v>45751</v>
      </c>
      <c r="G1244">
        <f>(Table1[[#This Row],[Ship_Date]]-Table1[[#This Row],[Order_Date]])</f>
        <v>2</v>
      </c>
      <c r="H1244" t="s">
        <v>4420</v>
      </c>
      <c r="I1244" t="s">
        <v>7900</v>
      </c>
      <c r="J1244" t="s">
        <v>52</v>
      </c>
      <c r="K1244">
        <v>60</v>
      </c>
      <c r="L1244" t="str">
        <f>IF(Table1[[#This Row],[Age]]&lt;=20,"Teen",IF(Table1[[#This Row],[Age]]&gt;=21 &amp; Table1[[#This Row],[Age]]&lt;=50,"Adult","Senior"))</f>
        <v>Senior</v>
      </c>
      <c r="M1244" t="s">
        <v>25</v>
      </c>
      <c r="N1244" t="s">
        <v>26</v>
      </c>
      <c r="O1244" t="s">
        <v>27</v>
      </c>
      <c r="P1244" t="s">
        <v>74</v>
      </c>
      <c r="Q1244" t="s">
        <v>75</v>
      </c>
      <c r="R1244">
        <v>5</v>
      </c>
      <c r="S1244">
        <v>2000</v>
      </c>
      <c r="T1244">
        <v>20</v>
      </c>
      <c r="U1244">
        <v>8000</v>
      </c>
      <c r="V1244" t="str">
        <f>IF(Table1[[#This Row],[Sales]]&lt;=10000,"Low",IF(Table1[[#This Row],[Sales]]&gt;=10000 &amp; Table1[[#This Row],[Sales]]&lt;=25000,"Medium","High"))</f>
        <v>Low</v>
      </c>
      <c r="W1244">
        <v>3237.97</v>
      </c>
      <c r="X1244">
        <f>Table1[[#This Row],[Profit]]/Table1[[#This Row],[Sales]]</f>
        <v>0.40474624999999997</v>
      </c>
      <c r="Y1244" t="s">
        <v>58</v>
      </c>
      <c r="Z1244" t="s">
        <v>31</v>
      </c>
      <c r="AA1244">
        <v>2</v>
      </c>
      <c r="AB1244" t="s">
        <v>42</v>
      </c>
    </row>
    <row r="1245" spans="1:28" x14ac:dyDescent="0.35">
      <c r="A1245" t="s">
        <v>7927</v>
      </c>
      <c r="B1245" s="1">
        <v>46126</v>
      </c>
      <c r="C1245" s="1" t="str">
        <f>TEXT(Table1[[#This Row],[Order_Date]],"yyyy")</f>
        <v>2026</v>
      </c>
      <c r="D1245" s="3">
        <f>MONTH(Table1[[#This Row],[Order_Date]])</f>
        <v>4</v>
      </c>
      <c r="E1245" t="str">
        <f>TEXT(Table1[[#This Row],[Order_Date]],"mmm")</f>
        <v>Apr</v>
      </c>
      <c r="F1245" s="1">
        <v>46133</v>
      </c>
      <c r="G1245">
        <f>(Table1[[#This Row],[Ship_Date]]-Table1[[#This Row],[Order_Date]])</f>
        <v>7</v>
      </c>
      <c r="H1245" t="s">
        <v>4605</v>
      </c>
      <c r="I1245" t="s">
        <v>7928</v>
      </c>
      <c r="J1245" t="s">
        <v>24</v>
      </c>
      <c r="K1245">
        <v>49</v>
      </c>
      <c r="L1245" t="str">
        <f>IF(Table1[[#This Row],[Age]]&lt;=20,"Teen",IF(Table1[[#This Row],[Age]]&gt;=21 &amp; Table1[[#This Row],[Age]]&lt;=50,"Adult","Senior"))</f>
        <v>Senior</v>
      </c>
      <c r="M1245" t="s">
        <v>84</v>
      </c>
      <c r="N1245" t="s">
        <v>85</v>
      </c>
      <c r="O1245" t="s">
        <v>86</v>
      </c>
      <c r="P1245" t="s">
        <v>28</v>
      </c>
      <c r="Q1245" t="s">
        <v>103</v>
      </c>
      <c r="R1245">
        <v>3</v>
      </c>
      <c r="S1245">
        <v>25000</v>
      </c>
      <c r="T1245">
        <v>15</v>
      </c>
      <c r="U1245">
        <v>63750</v>
      </c>
      <c r="V1245" t="str">
        <f>IF(Table1[[#This Row],[Sales]]&lt;=10000,"Low",IF(Table1[[#This Row],[Sales]]&gt;=10000 &amp; Table1[[#This Row],[Sales]]&lt;=25000,"Medium","High"))</f>
        <v>High</v>
      </c>
      <c r="W1245">
        <v>7896.76</v>
      </c>
      <c r="X1245">
        <f>Table1[[#This Row],[Profit]]/Table1[[#This Row],[Sales]]</f>
        <v>0.12387074509803922</v>
      </c>
      <c r="Y1245" t="s">
        <v>93</v>
      </c>
      <c r="Z1245" t="s">
        <v>41</v>
      </c>
      <c r="AA1245">
        <v>2</v>
      </c>
      <c r="AB1245" t="s">
        <v>42</v>
      </c>
    </row>
    <row r="1246" spans="1:28" x14ac:dyDescent="0.35">
      <c r="A1246" t="s">
        <v>7948</v>
      </c>
      <c r="B1246" s="1">
        <v>45767</v>
      </c>
      <c r="C1246" s="1" t="str">
        <f>TEXT(Table1[[#This Row],[Order_Date]],"yyyy")</f>
        <v>2025</v>
      </c>
      <c r="D1246" s="3">
        <f>MONTH(Table1[[#This Row],[Order_Date]])</f>
        <v>4</v>
      </c>
      <c r="E1246" t="str">
        <f>TEXT(Table1[[#This Row],[Order_Date]],"mmm")</f>
        <v>Apr</v>
      </c>
      <c r="F1246" s="1">
        <v>45770</v>
      </c>
      <c r="G1246">
        <f>(Table1[[#This Row],[Ship_Date]]-Table1[[#This Row],[Order_Date]])</f>
        <v>3</v>
      </c>
      <c r="H1246" t="s">
        <v>7949</v>
      </c>
      <c r="I1246" t="s">
        <v>7950</v>
      </c>
      <c r="J1246" t="s">
        <v>52</v>
      </c>
      <c r="K1246">
        <v>54</v>
      </c>
      <c r="L1246" t="str">
        <f>IF(Table1[[#This Row],[Age]]&lt;=20,"Teen",IF(Table1[[#This Row],[Age]]&gt;=21 &amp; Table1[[#This Row],[Age]]&lt;=50,"Adult","Senior"))</f>
        <v>Senior</v>
      </c>
      <c r="M1246" t="s">
        <v>53</v>
      </c>
      <c r="N1246" t="s">
        <v>54</v>
      </c>
      <c r="O1246" t="s">
        <v>55</v>
      </c>
      <c r="P1246" t="s">
        <v>56</v>
      </c>
      <c r="Q1246" t="s">
        <v>212</v>
      </c>
      <c r="R1246">
        <v>5</v>
      </c>
      <c r="S1246">
        <v>300</v>
      </c>
      <c r="T1246">
        <v>25</v>
      </c>
      <c r="U1246">
        <v>1125</v>
      </c>
      <c r="V1246" t="str">
        <f>IF(Table1[[#This Row],[Sales]]&lt;=10000,"Low",IF(Table1[[#This Row],[Sales]]&gt;=10000 &amp; Table1[[#This Row],[Sales]]&lt;=25000,"Medium","High"))</f>
        <v>Low</v>
      </c>
      <c r="W1246">
        <v>173.35</v>
      </c>
      <c r="X1246">
        <f>Table1[[#This Row],[Profit]]/Table1[[#This Row],[Sales]]</f>
        <v>0.15408888888888889</v>
      </c>
      <c r="Y1246" t="s">
        <v>93</v>
      </c>
      <c r="Z1246" t="s">
        <v>31</v>
      </c>
      <c r="AA1246">
        <v>1</v>
      </c>
      <c r="AB1246" t="s">
        <v>42</v>
      </c>
    </row>
    <row r="1247" spans="1:28" x14ac:dyDescent="0.35">
      <c r="A1247" t="s">
        <v>7966</v>
      </c>
      <c r="B1247" s="1">
        <v>46115</v>
      </c>
      <c r="C1247" s="1" t="str">
        <f>TEXT(Table1[[#This Row],[Order_Date]],"yyyy")</f>
        <v>2026</v>
      </c>
      <c r="D1247" s="3">
        <f>MONTH(Table1[[#This Row],[Order_Date]])</f>
        <v>4</v>
      </c>
      <c r="E1247" t="str">
        <f>TEXT(Table1[[#This Row],[Order_Date]],"mmm")</f>
        <v>Apr</v>
      </c>
      <c r="F1247" s="1">
        <v>46122</v>
      </c>
      <c r="G1247">
        <f>(Table1[[#This Row],[Ship_Date]]-Table1[[#This Row],[Order_Date]])</f>
        <v>7</v>
      </c>
      <c r="H1247" t="s">
        <v>7967</v>
      </c>
      <c r="I1247" t="s">
        <v>7968</v>
      </c>
      <c r="J1247" t="s">
        <v>24</v>
      </c>
      <c r="K1247">
        <v>50</v>
      </c>
      <c r="L1247" t="str">
        <f>IF(Table1[[#This Row],[Age]]&lt;=20,"Teen",IF(Table1[[#This Row],[Age]]&gt;=21 &amp; Table1[[#This Row],[Age]]&lt;=50,"Adult","Senior"))</f>
        <v>Senior</v>
      </c>
      <c r="M1247" t="s">
        <v>46</v>
      </c>
      <c r="N1247" t="s">
        <v>46</v>
      </c>
      <c r="O1247" t="s">
        <v>38</v>
      </c>
      <c r="P1247" t="s">
        <v>74</v>
      </c>
      <c r="Q1247" t="s">
        <v>75</v>
      </c>
      <c r="R1247">
        <v>4</v>
      </c>
      <c r="S1247">
        <v>2000</v>
      </c>
      <c r="T1247">
        <v>0</v>
      </c>
      <c r="U1247">
        <v>8000</v>
      </c>
      <c r="V1247" t="str">
        <f>IF(Table1[[#This Row],[Sales]]&lt;=10000,"Low",IF(Table1[[#This Row],[Sales]]&gt;=10000 &amp; Table1[[#This Row],[Sales]]&lt;=25000,"Medium","High"))</f>
        <v>Low</v>
      </c>
      <c r="W1247">
        <v>2273.7800000000002</v>
      </c>
      <c r="X1247">
        <f>Table1[[#This Row],[Profit]]/Table1[[#This Row],[Sales]]</f>
        <v>0.28422250000000004</v>
      </c>
      <c r="Y1247" t="s">
        <v>58</v>
      </c>
      <c r="Z1247" t="s">
        <v>59</v>
      </c>
      <c r="AA1247">
        <v>3</v>
      </c>
      <c r="AB1247" t="s">
        <v>42</v>
      </c>
    </row>
    <row r="1248" spans="1:28" x14ac:dyDescent="0.35">
      <c r="A1248" t="s">
        <v>7985</v>
      </c>
      <c r="B1248" s="1">
        <v>46122</v>
      </c>
      <c r="C1248" s="1" t="str">
        <f>TEXT(Table1[[#This Row],[Order_Date]],"yyyy")</f>
        <v>2026</v>
      </c>
      <c r="D1248" s="3">
        <f>MONTH(Table1[[#This Row],[Order_Date]])</f>
        <v>4</v>
      </c>
      <c r="E1248" t="str">
        <f>TEXT(Table1[[#This Row],[Order_Date]],"mmm")</f>
        <v>Apr</v>
      </c>
      <c r="F1248" s="1">
        <v>46129</v>
      </c>
      <c r="G1248">
        <f>(Table1[[#This Row],[Ship_Date]]-Table1[[#This Row],[Order_Date]])</f>
        <v>7</v>
      </c>
      <c r="H1248" t="s">
        <v>7986</v>
      </c>
      <c r="I1248" t="s">
        <v>7987</v>
      </c>
      <c r="J1248" t="s">
        <v>52</v>
      </c>
      <c r="K1248">
        <v>36</v>
      </c>
      <c r="L1248" t="str">
        <f>IF(Table1[[#This Row],[Age]]&lt;=20,"Teen",IF(Table1[[#This Row],[Age]]&gt;=21 &amp; Table1[[#This Row],[Age]]&lt;=50,"Adult","Senior"))</f>
        <v>Senior</v>
      </c>
      <c r="M1248" t="s">
        <v>79</v>
      </c>
      <c r="N1248" t="s">
        <v>80</v>
      </c>
      <c r="O1248" t="s">
        <v>38</v>
      </c>
      <c r="P1248" t="s">
        <v>47</v>
      </c>
      <c r="Q1248" t="s">
        <v>164</v>
      </c>
      <c r="R1248">
        <v>7</v>
      </c>
      <c r="S1248">
        <v>1800</v>
      </c>
      <c r="T1248">
        <v>10</v>
      </c>
      <c r="U1248">
        <v>11340</v>
      </c>
      <c r="V1248" t="str">
        <f>IF(Table1[[#This Row],[Sales]]&lt;=10000,"Low",IF(Table1[[#This Row],[Sales]]&gt;=10000 &amp; Table1[[#This Row],[Sales]]&lt;=25000,"Medium","High"))</f>
        <v>High</v>
      </c>
      <c r="W1248">
        <v>4012.26</v>
      </c>
      <c r="X1248">
        <f>Table1[[#This Row],[Profit]]/Table1[[#This Row],[Sales]]</f>
        <v>0.35381481481481486</v>
      </c>
      <c r="Y1248" t="s">
        <v>58</v>
      </c>
      <c r="Z1248" t="s">
        <v>41</v>
      </c>
      <c r="AA1248">
        <v>1</v>
      </c>
      <c r="AB1248" t="s">
        <v>42</v>
      </c>
    </row>
    <row r="1249" spans="1:28" x14ac:dyDescent="0.35">
      <c r="A1249" t="s">
        <v>7993</v>
      </c>
      <c r="B1249" s="1">
        <v>46141</v>
      </c>
      <c r="C1249" s="1" t="str">
        <f>TEXT(Table1[[#This Row],[Order_Date]],"yyyy")</f>
        <v>2026</v>
      </c>
      <c r="D1249" s="3">
        <f>MONTH(Table1[[#This Row],[Order_Date]])</f>
        <v>4</v>
      </c>
      <c r="E1249" t="str">
        <f>TEXT(Table1[[#This Row],[Order_Date]],"mmm")</f>
        <v>Apr</v>
      </c>
      <c r="F1249" s="1">
        <v>46145</v>
      </c>
      <c r="G1249">
        <f>(Table1[[#This Row],[Ship_Date]]-Table1[[#This Row],[Order_Date]])</f>
        <v>4</v>
      </c>
      <c r="H1249" t="s">
        <v>7994</v>
      </c>
      <c r="I1249" t="s">
        <v>7995</v>
      </c>
      <c r="J1249" t="s">
        <v>52</v>
      </c>
      <c r="K1249">
        <v>33</v>
      </c>
      <c r="L1249" t="str">
        <f>IF(Table1[[#This Row],[Age]]&lt;=20,"Teen",IF(Table1[[#This Row],[Age]]&gt;=21 &amp; Table1[[#This Row],[Age]]&lt;=50,"Adult","Senior"))</f>
        <v>Senior</v>
      </c>
      <c r="M1249" t="s">
        <v>107</v>
      </c>
      <c r="N1249" t="s">
        <v>108</v>
      </c>
      <c r="O1249" t="s">
        <v>86</v>
      </c>
      <c r="P1249" t="s">
        <v>47</v>
      </c>
      <c r="Q1249" t="s">
        <v>48</v>
      </c>
      <c r="R1249">
        <v>7</v>
      </c>
      <c r="S1249">
        <v>3500</v>
      </c>
      <c r="T1249">
        <v>15</v>
      </c>
      <c r="U1249">
        <v>20825</v>
      </c>
      <c r="V1249" t="str">
        <f>IF(Table1[[#This Row],[Sales]]&lt;=10000,"Low",IF(Table1[[#This Row],[Sales]]&gt;=10000 &amp; Table1[[#This Row],[Sales]]&lt;=25000,"Medium","High"))</f>
        <v>High</v>
      </c>
      <c r="W1249">
        <v>7104.8</v>
      </c>
      <c r="X1249">
        <f>Table1[[#This Row],[Profit]]/Table1[[#This Row],[Sales]]</f>
        <v>0.34116686674669872</v>
      </c>
      <c r="Y1249" t="s">
        <v>30</v>
      </c>
      <c r="Z1249" t="s">
        <v>31</v>
      </c>
      <c r="AA1249">
        <v>2</v>
      </c>
      <c r="AB1249" t="s">
        <v>42</v>
      </c>
    </row>
    <row r="1250" spans="1:28" x14ac:dyDescent="0.35">
      <c r="A1250" t="s">
        <v>8012</v>
      </c>
      <c r="B1250" s="1">
        <v>46139</v>
      </c>
      <c r="C1250" s="1" t="str">
        <f>TEXT(Table1[[#This Row],[Order_Date]],"yyyy")</f>
        <v>2026</v>
      </c>
      <c r="D1250" s="3">
        <f>MONTH(Table1[[#This Row],[Order_Date]])</f>
        <v>4</v>
      </c>
      <c r="E1250" t="str">
        <f>TEXT(Table1[[#This Row],[Order_Date]],"mmm")</f>
        <v>Apr</v>
      </c>
      <c r="F1250" s="1">
        <v>46141</v>
      </c>
      <c r="G1250">
        <f>(Table1[[#This Row],[Ship_Date]]-Table1[[#This Row],[Order_Date]])</f>
        <v>2</v>
      </c>
      <c r="H1250" t="s">
        <v>8013</v>
      </c>
      <c r="I1250" t="s">
        <v>8014</v>
      </c>
      <c r="J1250" t="s">
        <v>24</v>
      </c>
      <c r="K1250">
        <v>41</v>
      </c>
      <c r="L1250" t="str">
        <f>IF(Table1[[#This Row],[Age]]&lt;=20,"Teen",IF(Table1[[#This Row],[Age]]&gt;=21 &amp; Table1[[#This Row],[Age]]&lt;=50,"Adult","Senior"))</f>
        <v>Senior</v>
      </c>
      <c r="M1250" t="s">
        <v>46</v>
      </c>
      <c r="N1250" t="s">
        <v>46</v>
      </c>
      <c r="O1250" t="s">
        <v>38</v>
      </c>
      <c r="P1250" t="s">
        <v>74</v>
      </c>
      <c r="Q1250" t="s">
        <v>75</v>
      </c>
      <c r="R1250">
        <v>7</v>
      </c>
      <c r="S1250">
        <v>2000</v>
      </c>
      <c r="T1250">
        <v>10</v>
      </c>
      <c r="U1250">
        <v>12600</v>
      </c>
      <c r="V1250" t="str">
        <f>IF(Table1[[#This Row],[Sales]]&lt;=10000,"Low",IF(Table1[[#This Row],[Sales]]&gt;=10000 &amp; Table1[[#This Row],[Sales]]&lt;=25000,"Medium","High"))</f>
        <v>High</v>
      </c>
      <c r="W1250">
        <v>4819.3900000000003</v>
      </c>
      <c r="X1250">
        <f>Table1[[#This Row],[Profit]]/Table1[[#This Row],[Sales]]</f>
        <v>0.38249126984126985</v>
      </c>
      <c r="Y1250" t="s">
        <v>93</v>
      </c>
      <c r="Z1250" t="s">
        <v>31</v>
      </c>
      <c r="AA1250">
        <v>3</v>
      </c>
      <c r="AB1250" t="s">
        <v>42</v>
      </c>
    </row>
    <row r="1251" spans="1:28" x14ac:dyDescent="0.35">
      <c r="A1251" t="s">
        <v>8073</v>
      </c>
      <c r="B1251" s="1">
        <v>46141</v>
      </c>
      <c r="C1251" s="1" t="str">
        <f>TEXT(Table1[[#This Row],[Order_Date]],"yyyy")</f>
        <v>2026</v>
      </c>
      <c r="D1251" s="3">
        <f>MONTH(Table1[[#This Row],[Order_Date]])</f>
        <v>4</v>
      </c>
      <c r="E1251" t="str">
        <f>TEXT(Table1[[#This Row],[Order_Date]],"mmm")</f>
        <v>Apr</v>
      </c>
      <c r="F1251" s="1">
        <v>46148</v>
      </c>
      <c r="G1251">
        <f>(Table1[[#This Row],[Ship_Date]]-Table1[[#This Row],[Order_Date]])</f>
        <v>7</v>
      </c>
      <c r="H1251" t="s">
        <v>8074</v>
      </c>
      <c r="I1251" t="s">
        <v>8075</v>
      </c>
      <c r="J1251" t="s">
        <v>24</v>
      </c>
      <c r="K1251">
        <v>33</v>
      </c>
      <c r="L1251" t="str">
        <f>IF(Table1[[#This Row],[Age]]&lt;=20,"Teen",IF(Table1[[#This Row],[Age]]&gt;=21 &amp; Table1[[#This Row],[Age]]&lt;=50,"Adult","Senior"))</f>
        <v>Senior</v>
      </c>
      <c r="M1251" t="s">
        <v>53</v>
      </c>
      <c r="N1251" t="s">
        <v>54</v>
      </c>
      <c r="O1251" t="s">
        <v>55</v>
      </c>
      <c r="P1251" t="s">
        <v>74</v>
      </c>
      <c r="Q1251" t="s">
        <v>109</v>
      </c>
      <c r="R1251">
        <v>4</v>
      </c>
      <c r="S1251">
        <v>40000</v>
      </c>
      <c r="T1251">
        <v>15</v>
      </c>
      <c r="U1251">
        <v>136000</v>
      </c>
      <c r="V1251" t="str">
        <f>IF(Table1[[#This Row],[Sales]]&lt;=10000,"Low",IF(Table1[[#This Row],[Sales]]&gt;=10000 &amp; Table1[[#This Row],[Sales]]&lt;=25000,"Medium","High"))</f>
        <v>High</v>
      </c>
      <c r="W1251">
        <v>47513.93</v>
      </c>
      <c r="X1251">
        <f>Table1[[#This Row],[Profit]]/Table1[[#This Row],[Sales]]</f>
        <v>0.3493671323529412</v>
      </c>
      <c r="Y1251" t="s">
        <v>58</v>
      </c>
      <c r="Z1251" t="s">
        <v>41</v>
      </c>
      <c r="AA1251">
        <v>4</v>
      </c>
      <c r="AB1251" t="s">
        <v>32</v>
      </c>
    </row>
    <row r="1252" spans="1:28" x14ac:dyDescent="0.35">
      <c r="A1252" t="s">
        <v>8117</v>
      </c>
      <c r="B1252" s="1">
        <v>46142</v>
      </c>
      <c r="C1252" s="1" t="str">
        <f>TEXT(Table1[[#This Row],[Order_Date]],"yyyy")</f>
        <v>2026</v>
      </c>
      <c r="D1252" s="3">
        <f>MONTH(Table1[[#This Row],[Order_Date]])</f>
        <v>4</v>
      </c>
      <c r="E1252" t="str">
        <f>TEXT(Table1[[#This Row],[Order_Date]],"mmm")</f>
        <v>Apr</v>
      </c>
      <c r="F1252" s="1">
        <v>46143</v>
      </c>
      <c r="G1252">
        <f>(Table1[[#This Row],[Ship_Date]]-Table1[[#This Row],[Order_Date]])</f>
        <v>1</v>
      </c>
      <c r="H1252" t="s">
        <v>1473</v>
      </c>
      <c r="I1252" t="s">
        <v>8118</v>
      </c>
      <c r="J1252" t="s">
        <v>52</v>
      </c>
      <c r="K1252">
        <v>53</v>
      </c>
      <c r="L1252" t="str">
        <f>IF(Table1[[#This Row],[Age]]&lt;=20,"Teen",IF(Table1[[#This Row],[Age]]&gt;=21 &amp; Table1[[#This Row],[Age]]&lt;=50,"Adult","Senior"))</f>
        <v>Senior</v>
      </c>
      <c r="M1252" t="s">
        <v>79</v>
      </c>
      <c r="N1252" t="s">
        <v>80</v>
      </c>
      <c r="O1252" t="s">
        <v>38</v>
      </c>
      <c r="P1252" t="s">
        <v>47</v>
      </c>
      <c r="Q1252" t="s">
        <v>185</v>
      </c>
      <c r="R1252">
        <v>2</v>
      </c>
      <c r="S1252">
        <v>4500</v>
      </c>
      <c r="T1252">
        <v>0</v>
      </c>
      <c r="U1252">
        <v>9000</v>
      </c>
      <c r="V1252" t="str">
        <f>IF(Table1[[#This Row],[Sales]]&lt;=10000,"Low",IF(Table1[[#This Row],[Sales]]&gt;=10000 &amp; Table1[[#This Row],[Sales]]&lt;=25000,"Medium","High"))</f>
        <v>Low</v>
      </c>
      <c r="W1252">
        <v>3463.17</v>
      </c>
      <c r="X1252">
        <f>Table1[[#This Row],[Profit]]/Table1[[#This Row],[Sales]]</f>
        <v>0.38479666666666668</v>
      </c>
      <c r="Y1252" t="s">
        <v>58</v>
      </c>
      <c r="Z1252" t="s">
        <v>41</v>
      </c>
      <c r="AA1252">
        <v>2</v>
      </c>
      <c r="AB1252" t="s">
        <v>42</v>
      </c>
    </row>
    <row r="1253" spans="1:28" x14ac:dyDescent="0.35">
      <c r="A1253" t="s">
        <v>8125</v>
      </c>
      <c r="B1253" s="1">
        <v>45756</v>
      </c>
      <c r="C1253" s="1" t="str">
        <f>TEXT(Table1[[#This Row],[Order_Date]],"yyyy")</f>
        <v>2025</v>
      </c>
      <c r="D1253" s="3">
        <f>MONTH(Table1[[#This Row],[Order_Date]])</f>
        <v>4</v>
      </c>
      <c r="E1253" t="str">
        <f>TEXT(Table1[[#This Row],[Order_Date]],"mmm")</f>
        <v>Apr</v>
      </c>
      <c r="F1253" s="1">
        <v>45762</v>
      </c>
      <c r="G1253">
        <f>(Table1[[#This Row],[Ship_Date]]-Table1[[#This Row],[Order_Date]])</f>
        <v>6</v>
      </c>
      <c r="H1253" t="s">
        <v>8126</v>
      </c>
      <c r="I1253" t="s">
        <v>8127</v>
      </c>
      <c r="J1253" t="s">
        <v>52</v>
      </c>
      <c r="K1253">
        <v>54</v>
      </c>
      <c r="L1253" t="str">
        <f>IF(Table1[[#This Row],[Age]]&lt;=20,"Teen",IF(Table1[[#This Row],[Age]]&gt;=21 &amp; Table1[[#This Row],[Age]]&lt;=50,"Adult","Senior"))</f>
        <v>Senior</v>
      </c>
      <c r="M1253" t="s">
        <v>107</v>
      </c>
      <c r="N1253" t="s">
        <v>108</v>
      </c>
      <c r="O1253" t="s">
        <v>86</v>
      </c>
      <c r="P1253" t="s">
        <v>56</v>
      </c>
      <c r="Q1253" t="s">
        <v>125</v>
      </c>
      <c r="R1253">
        <v>4</v>
      </c>
      <c r="S1253">
        <v>450</v>
      </c>
      <c r="T1253">
        <v>0</v>
      </c>
      <c r="U1253">
        <v>1800</v>
      </c>
      <c r="V1253" t="str">
        <f>IF(Table1[[#This Row],[Sales]]&lt;=10000,"Low",IF(Table1[[#This Row],[Sales]]&gt;=10000 &amp; Table1[[#This Row],[Sales]]&lt;=25000,"Medium","High"))</f>
        <v>Low</v>
      </c>
      <c r="W1253">
        <v>233.78</v>
      </c>
      <c r="X1253">
        <f>Table1[[#This Row],[Profit]]/Table1[[#This Row],[Sales]]</f>
        <v>0.12987777777777779</v>
      </c>
      <c r="Y1253" t="s">
        <v>58</v>
      </c>
      <c r="Z1253" t="s">
        <v>59</v>
      </c>
      <c r="AA1253">
        <v>3</v>
      </c>
      <c r="AB1253" t="s">
        <v>42</v>
      </c>
    </row>
    <row r="1254" spans="1:28" x14ac:dyDescent="0.35">
      <c r="A1254" t="s">
        <v>8134</v>
      </c>
      <c r="B1254" s="1">
        <v>46129</v>
      </c>
      <c r="C1254" s="1" t="str">
        <f>TEXT(Table1[[#This Row],[Order_Date]],"yyyy")</f>
        <v>2026</v>
      </c>
      <c r="D1254" s="3">
        <f>MONTH(Table1[[#This Row],[Order_Date]])</f>
        <v>4</v>
      </c>
      <c r="E1254" t="str">
        <f>TEXT(Table1[[#This Row],[Order_Date]],"mmm")</f>
        <v>Apr</v>
      </c>
      <c r="F1254" s="1">
        <v>46131</v>
      </c>
      <c r="G1254">
        <f>(Table1[[#This Row],[Ship_Date]]-Table1[[#This Row],[Order_Date]])</f>
        <v>2</v>
      </c>
      <c r="H1254" t="s">
        <v>8135</v>
      </c>
      <c r="I1254" t="s">
        <v>8136</v>
      </c>
      <c r="J1254" t="s">
        <v>24</v>
      </c>
      <c r="K1254">
        <v>44</v>
      </c>
      <c r="L1254" t="str">
        <f>IF(Table1[[#This Row],[Age]]&lt;=20,"Teen",IF(Table1[[#This Row],[Age]]&gt;=21 &amp; Table1[[#This Row],[Age]]&lt;=50,"Adult","Senior"))</f>
        <v>Senior</v>
      </c>
      <c r="M1254" t="s">
        <v>36</v>
      </c>
      <c r="N1254" t="s">
        <v>37</v>
      </c>
      <c r="O1254" t="s">
        <v>38</v>
      </c>
      <c r="P1254" t="s">
        <v>56</v>
      </c>
      <c r="Q1254" t="s">
        <v>212</v>
      </c>
      <c r="R1254">
        <v>1</v>
      </c>
      <c r="S1254">
        <v>300</v>
      </c>
      <c r="T1254">
        <v>20</v>
      </c>
      <c r="U1254">
        <v>240</v>
      </c>
      <c r="V1254" t="str">
        <f>IF(Table1[[#This Row],[Sales]]&lt;=10000,"Low",IF(Table1[[#This Row],[Sales]]&gt;=10000 &amp; Table1[[#This Row],[Sales]]&lt;=25000,"Medium","High"))</f>
        <v>Low</v>
      </c>
      <c r="W1254">
        <v>62.88</v>
      </c>
      <c r="X1254">
        <f>Table1[[#This Row],[Profit]]/Table1[[#This Row],[Sales]]</f>
        <v>0.26200000000000001</v>
      </c>
      <c r="Y1254" t="s">
        <v>58</v>
      </c>
      <c r="Z1254" t="s">
        <v>59</v>
      </c>
      <c r="AA1254">
        <v>3</v>
      </c>
      <c r="AB1254" t="s">
        <v>32</v>
      </c>
    </row>
    <row r="1255" spans="1:28" x14ac:dyDescent="0.35">
      <c r="A1255" t="s">
        <v>8175</v>
      </c>
      <c r="B1255" s="1">
        <v>45772</v>
      </c>
      <c r="C1255" s="1" t="str">
        <f>TEXT(Table1[[#This Row],[Order_Date]],"yyyy")</f>
        <v>2025</v>
      </c>
      <c r="D1255" s="3">
        <f>MONTH(Table1[[#This Row],[Order_Date]])</f>
        <v>4</v>
      </c>
      <c r="E1255" t="str">
        <f>TEXT(Table1[[#This Row],[Order_Date]],"mmm")</f>
        <v>Apr</v>
      </c>
      <c r="F1255" s="1">
        <v>45773</v>
      </c>
      <c r="G1255">
        <f>(Table1[[#This Row],[Ship_Date]]-Table1[[#This Row],[Order_Date]])</f>
        <v>1</v>
      </c>
      <c r="H1255" t="s">
        <v>8176</v>
      </c>
      <c r="I1255" t="s">
        <v>8177</v>
      </c>
      <c r="J1255" t="s">
        <v>24</v>
      </c>
      <c r="K1255">
        <v>24</v>
      </c>
      <c r="L1255" t="str">
        <f>IF(Table1[[#This Row],[Age]]&lt;=20,"Teen",IF(Table1[[#This Row],[Age]]&gt;=21 &amp; Table1[[#This Row],[Age]]&lt;=50,"Adult","Senior"))</f>
        <v>Senior</v>
      </c>
      <c r="M1255" t="s">
        <v>79</v>
      </c>
      <c r="N1255" t="s">
        <v>80</v>
      </c>
      <c r="O1255" t="s">
        <v>38</v>
      </c>
      <c r="P1255" t="s">
        <v>47</v>
      </c>
      <c r="Q1255" t="s">
        <v>69</v>
      </c>
      <c r="R1255">
        <v>3</v>
      </c>
      <c r="S1255">
        <v>800</v>
      </c>
      <c r="T1255">
        <v>0</v>
      </c>
      <c r="U1255">
        <v>2400</v>
      </c>
      <c r="V1255" t="str">
        <f>IF(Table1[[#This Row],[Sales]]&lt;=10000,"Low",IF(Table1[[#This Row],[Sales]]&gt;=10000 &amp; Table1[[#This Row],[Sales]]&lt;=25000,"Medium","High"))</f>
        <v>Low</v>
      </c>
      <c r="W1255">
        <v>559.79999999999995</v>
      </c>
      <c r="X1255">
        <f>Table1[[#This Row],[Profit]]/Table1[[#This Row],[Sales]]</f>
        <v>0.23324999999999999</v>
      </c>
      <c r="Y1255" t="s">
        <v>58</v>
      </c>
      <c r="Z1255" t="s">
        <v>59</v>
      </c>
      <c r="AA1255">
        <v>5</v>
      </c>
      <c r="AB1255" t="s">
        <v>42</v>
      </c>
    </row>
    <row r="1256" spans="1:28" x14ac:dyDescent="0.35">
      <c r="A1256" t="s">
        <v>8200</v>
      </c>
      <c r="B1256" s="1">
        <v>45763</v>
      </c>
      <c r="C1256" s="1" t="str">
        <f>TEXT(Table1[[#This Row],[Order_Date]],"yyyy")</f>
        <v>2025</v>
      </c>
      <c r="D1256" s="3">
        <f>MONTH(Table1[[#This Row],[Order_Date]])</f>
        <v>4</v>
      </c>
      <c r="E1256" t="str">
        <f>TEXT(Table1[[#This Row],[Order_Date]],"mmm")</f>
        <v>Apr</v>
      </c>
      <c r="F1256" s="1">
        <v>45766</v>
      </c>
      <c r="G1256">
        <f>(Table1[[#This Row],[Ship_Date]]-Table1[[#This Row],[Order_Date]])</f>
        <v>3</v>
      </c>
      <c r="H1256" t="s">
        <v>8201</v>
      </c>
      <c r="I1256" t="s">
        <v>8202</v>
      </c>
      <c r="J1256" t="s">
        <v>24</v>
      </c>
      <c r="K1256">
        <v>45</v>
      </c>
      <c r="L1256" t="str">
        <f>IF(Table1[[#This Row],[Age]]&lt;=20,"Teen",IF(Table1[[#This Row],[Age]]&gt;=21 &amp; Table1[[#This Row],[Age]]&lt;=50,"Adult","Senior"))</f>
        <v>Senior</v>
      </c>
      <c r="M1256" t="s">
        <v>53</v>
      </c>
      <c r="N1256" t="s">
        <v>54</v>
      </c>
      <c r="O1256" t="s">
        <v>55</v>
      </c>
      <c r="P1256" t="s">
        <v>39</v>
      </c>
      <c r="Q1256" t="s">
        <v>118</v>
      </c>
      <c r="R1256">
        <v>4</v>
      </c>
      <c r="S1256">
        <v>4000</v>
      </c>
      <c r="T1256">
        <v>20</v>
      </c>
      <c r="U1256">
        <v>12800</v>
      </c>
      <c r="V1256" t="str">
        <f>IF(Table1[[#This Row],[Sales]]&lt;=10000,"Low",IF(Table1[[#This Row],[Sales]]&gt;=10000 &amp; Table1[[#This Row],[Sales]]&lt;=25000,"Medium","High"))</f>
        <v>High</v>
      </c>
      <c r="W1256">
        <v>4963.09</v>
      </c>
      <c r="X1256">
        <f>Table1[[#This Row],[Profit]]/Table1[[#This Row],[Sales]]</f>
        <v>0.38774140625000003</v>
      </c>
      <c r="Y1256" t="s">
        <v>58</v>
      </c>
      <c r="Z1256" t="s">
        <v>41</v>
      </c>
      <c r="AA1256">
        <v>4</v>
      </c>
      <c r="AB1256" t="s">
        <v>42</v>
      </c>
    </row>
    <row r="1257" spans="1:28" x14ac:dyDescent="0.35">
      <c r="A1257" t="s">
        <v>8238</v>
      </c>
      <c r="B1257" s="1">
        <v>46136</v>
      </c>
      <c r="C1257" s="1" t="str">
        <f>TEXT(Table1[[#This Row],[Order_Date]],"yyyy")</f>
        <v>2026</v>
      </c>
      <c r="D1257" s="3">
        <f>MONTH(Table1[[#This Row],[Order_Date]])</f>
        <v>4</v>
      </c>
      <c r="E1257" t="str">
        <f>TEXT(Table1[[#This Row],[Order_Date]],"mmm")</f>
        <v>Apr</v>
      </c>
      <c r="F1257" s="1">
        <v>46141</v>
      </c>
      <c r="G1257">
        <f>(Table1[[#This Row],[Ship_Date]]-Table1[[#This Row],[Order_Date]])</f>
        <v>5</v>
      </c>
      <c r="H1257" t="s">
        <v>8239</v>
      </c>
      <c r="I1257" t="s">
        <v>8240</v>
      </c>
      <c r="J1257" t="s">
        <v>24</v>
      </c>
      <c r="K1257">
        <v>63</v>
      </c>
      <c r="L1257" t="str">
        <f>IF(Table1[[#This Row],[Age]]&lt;=20,"Teen",IF(Table1[[#This Row],[Age]]&gt;=21 &amp; Table1[[#This Row],[Age]]&lt;=50,"Adult","Senior"))</f>
        <v>Senior</v>
      </c>
      <c r="M1257" t="s">
        <v>46</v>
      </c>
      <c r="N1257" t="s">
        <v>46</v>
      </c>
      <c r="O1257" t="s">
        <v>38</v>
      </c>
      <c r="P1257" t="s">
        <v>47</v>
      </c>
      <c r="Q1257" t="s">
        <v>175</v>
      </c>
      <c r="R1257">
        <v>6</v>
      </c>
      <c r="S1257">
        <v>1200</v>
      </c>
      <c r="T1257">
        <v>25</v>
      </c>
      <c r="U1257">
        <v>5400</v>
      </c>
      <c r="V1257" t="str">
        <f>IF(Table1[[#This Row],[Sales]]&lt;=10000,"Low",IF(Table1[[#This Row],[Sales]]&gt;=10000 &amp; Table1[[#This Row],[Sales]]&lt;=25000,"Medium","High"))</f>
        <v>Low</v>
      </c>
      <c r="W1257">
        <v>2254.84</v>
      </c>
      <c r="X1257">
        <f>Table1[[#This Row],[Profit]]/Table1[[#This Row],[Sales]]</f>
        <v>0.41756296296296297</v>
      </c>
      <c r="Y1257" t="s">
        <v>93</v>
      </c>
      <c r="Z1257" t="s">
        <v>31</v>
      </c>
      <c r="AA1257">
        <v>1</v>
      </c>
      <c r="AB1257" t="s">
        <v>42</v>
      </c>
    </row>
    <row r="1258" spans="1:28" x14ac:dyDescent="0.35">
      <c r="A1258" t="s">
        <v>8244</v>
      </c>
      <c r="B1258" s="1">
        <v>46137</v>
      </c>
      <c r="C1258" s="1" t="str">
        <f>TEXT(Table1[[#This Row],[Order_Date]],"yyyy")</f>
        <v>2026</v>
      </c>
      <c r="D1258" s="3">
        <f>MONTH(Table1[[#This Row],[Order_Date]])</f>
        <v>4</v>
      </c>
      <c r="E1258" t="str">
        <f>TEXT(Table1[[#This Row],[Order_Date]],"mmm")</f>
        <v>Apr</v>
      </c>
      <c r="F1258" s="1">
        <v>46141</v>
      </c>
      <c r="G1258">
        <f>(Table1[[#This Row],[Ship_Date]]-Table1[[#This Row],[Order_Date]])</f>
        <v>4</v>
      </c>
      <c r="H1258" t="s">
        <v>8245</v>
      </c>
      <c r="I1258" t="s">
        <v>8246</v>
      </c>
      <c r="J1258" t="s">
        <v>52</v>
      </c>
      <c r="K1258">
        <v>59</v>
      </c>
      <c r="L1258" t="str">
        <f>IF(Table1[[#This Row],[Age]]&lt;=20,"Teen",IF(Table1[[#This Row],[Age]]&gt;=21 &amp; Table1[[#This Row],[Age]]&lt;=50,"Adult","Senior"))</f>
        <v>Senior</v>
      </c>
      <c r="M1258" t="s">
        <v>63</v>
      </c>
      <c r="N1258" t="s">
        <v>64</v>
      </c>
      <c r="O1258" t="s">
        <v>55</v>
      </c>
      <c r="P1258" t="s">
        <v>28</v>
      </c>
      <c r="Q1258" t="s">
        <v>29</v>
      </c>
      <c r="R1258">
        <v>2</v>
      </c>
      <c r="S1258">
        <v>15000</v>
      </c>
      <c r="T1258">
        <v>10</v>
      </c>
      <c r="U1258">
        <v>27000</v>
      </c>
      <c r="V1258" t="str">
        <f>IF(Table1[[#This Row],[Sales]]&lt;=10000,"Low",IF(Table1[[#This Row],[Sales]]&gt;=10000 &amp; Table1[[#This Row],[Sales]]&lt;=25000,"Medium","High"))</f>
        <v>High</v>
      </c>
      <c r="W1258">
        <v>6783.61</v>
      </c>
      <c r="X1258">
        <f>Table1[[#This Row],[Profit]]/Table1[[#This Row],[Sales]]</f>
        <v>0.25124481481481481</v>
      </c>
      <c r="Y1258" t="s">
        <v>93</v>
      </c>
      <c r="Z1258" t="s">
        <v>31</v>
      </c>
      <c r="AA1258">
        <v>5</v>
      </c>
      <c r="AB1258" t="s">
        <v>42</v>
      </c>
    </row>
    <row r="1259" spans="1:28" x14ac:dyDescent="0.35">
      <c r="A1259" t="s">
        <v>8255</v>
      </c>
      <c r="B1259" s="1">
        <v>45751</v>
      </c>
      <c r="C1259" s="1" t="str">
        <f>TEXT(Table1[[#This Row],[Order_Date]],"yyyy")</f>
        <v>2025</v>
      </c>
      <c r="D1259" s="3">
        <f>MONTH(Table1[[#This Row],[Order_Date]])</f>
        <v>4</v>
      </c>
      <c r="E1259" t="str">
        <f>TEXT(Table1[[#This Row],[Order_Date]],"mmm")</f>
        <v>Apr</v>
      </c>
      <c r="F1259" s="1">
        <v>45756</v>
      </c>
      <c r="G1259">
        <f>(Table1[[#This Row],[Ship_Date]]-Table1[[#This Row],[Order_Date]])</f>
        <v>5</v>
      </c>
      <c r="H1259" t="s">
        <v>8256</v>
      </c>
      <c r="I1259" t="s">
        <v>8257</v>
      </c>
      <c r="J1259" t="s">
        <v>52</v>
      </c>
      <c r="K1259">
        <v>49</v>
      </c>
      <c r="L1259" t="str">
        <f>IF(Table1[[#This Row],[Age]]&lt;=20,"Teen",IF(Table1[[#This Row],[Age]]&gt;=21 &amp; Table1[[#This Row],[Age]]&lt;=50,"Adult","Senior"))</f>
        <v>Senior</v>
      </c>
      <c r="M1259" t="s">
        <v>46</v>
      </c>
      <c r="N1259" t="s">
        <v>46</v>
      </c>
      <c r="O1259" t="s">
        <v>38</v>
      </c>
      <c r="P1259" t="s">
        <v>56</v>
      </c>
      <c r="Q1259" t="s">
        <v>212</v>
      </c>
      <c r="R1259">
        <v>6</v>
      </c>
      <c r="S1259">
        <v>300</v>
      </c>
      <c r="T1259">
        <v>0</v>
      </c>
      <c r="U1259">
        <v>1800</v>
      </c>
      <c r="V1259" t="str">
        <f>IF(Table1[[#This Row],[Sales]]&lt;=10000,"Low",IF(Table1[[#This Row],[Sales]]&gt;=10000 &amp; Table1[[#This Row],[Sales]]&lt;=25000,"Medium","High"))</f>
        <v>Low</v>
      </c>
      <c r="W1259">
        <v>672.83</v>
      </c>
      <c r="X1259">
        <f>Table1[[#This Row],[Profit]]/Table1[[#This Row],[Sales]]</f>
        <v>0.37379444444444448</v>
      </c>
      <c r="Y1259" t="s">
        <v>93</v>
      </c>
      <c r="Z1259" t="s">
        <v>31</v>
      </c>
      <c r="AA1259">
        <v>4</v>
      </c>
      <c r="AB1259" t="s">
        <v>42</v>
      </c>
    </row>
    <row r="1260" spans="1:28" x14ac:dyDescent="0.35">
      <c r="A1260" t="s">
        <v>8293</v>
      </c>
      <c r="B1260" s="1">
        <v>45773</v>
      </c>
      <c r="C1260" s="1" t="str">
        <f>TEXT(Table1[[#This Row],[Order_Date]],"yyyy")</f>
        <v>2025</v>
      </c>
      <c r="D1260" s="3">
        <f>MONTH(Table1[[#This Row],[Order_Date]])</f>
        <v>4</v>
      </c>
      <c r="E1260" t="str">
        <f>TEXT(Table1[[#This Row],[Order_Date]],"mmm")</f>
        <v>Apr</v>
      </c>
      <c r="F1260" s="1">
        <v>45775</v>
      </c>
      <c r="G1260">
        <f>(Table1[[#This Row],[Ship_Date]]-Table1[[#This Row],[Order_Date]])</f>
        <v>2</v>
      </c>
      <c r="H1260" t="s">
        <v>8294</v>
      </c>
      <c r="I1260" t="s">
        <v>8295</v>
      </c>
      <c r="J1260" t="s">
        <v>52</v>
      </c>
      <c r="K1260">
        <v>42</v>
      </c>
      <c r="L1260" t="str">
        <f>IF(Table1[[#This Row],[Age]]&lt;=20,"Teen",IF(Table1[[#This Row],[Age]]&gt;=21 &amp; Table1[[#This Row],[Age]]&lt;=50,"Adult","Senior"))</f>
        <v>Senior</v>
      </c>
      <c r="M1260" t="s">
        <v>63</v>
      </c>
      <c r="N1260" t="s">
        <v>64</v>
      </c>
      <c r="O1260" t="s">
        <v>55</v>
      </c>
      <c r="P1260" t="s">
        <v>56</v>
      </c>
      <c r="Q1260" t="s">
        <v>57</v>
      </c>
      <c r="R1260">
        <v>8</v>
      </c>
      <c r="S1260">
        <v>60</v>
      </c>
      <c r="T1260">
        <v>25</v>
      </c>
      <c r="U1260">
        <v>360</v>
      </c>
      <c r="V1260" t="str">
        <f>IF(Table1[[#This Row],[Sales]]&lt;=10000,"Low",IF(Table1[[#This Row],[Sales]]&gt;=10000 &amp; Table1[[#This Row],[Sales]]&lt;=25000,"Medium","High"))</f>
        <v>Low</v>
      </c>
      <c r="W1260">
        <v>49.59</v>
      </c>
      <c r="X1260">
        <f>Table1[[#This Row],[Profit]]/Table1[[#This Row],[Sales]]</f>
        <v>0.13775000000000001</v>
      </c>
      <c r="Y1260" t="s">
        <v>58</v>
      </c>
      <c r="Z1260" t="s">
        <v>31</v>
      </c>
      <c r="AA1260">
        <v>5</v>
      </c>
      <c r="AB1260" t="s">
        <v>42</v>
      </c>
    </row>
    <row r="1261" spans="1:28" x14ac:dyDescent="0.35">
      <c r="A1261" t="s">
        <v>8305</v>
      </c>
      <c r="B1261" s="1">
        <v>46115</v>
      </c>
      <c r="C1261" s="1" t="str">
        <f>TEXT(Table1[[#This Row],[Order_Date]],"yyyy")</f>
        <v>2026</v>
      </c>
      <c r="D1261" s="3">
        <f>MONTH(Table1[[#This Row],[Order_Date]])</f>
        <v>4</v>
      </c>
      <c r="E1261" t="str">
        <f>TEXT(Table1[[#This Row],[Order_Date]],"mmm")</f>
        <v>Apr</v>
      </c>
      <c r="F1261" s="1">
        <v>46119</v>
      </c>
      <c r="G1261">
        <f>(Table1[[#This Row],[Ship_Date]]-Table1[[#This Row],[Order_Date]])</f>
        <v>4</v>
      </c>
      <c r="H1261" t="s">
        <v>8306</v>
      </c>
      <c r="I1261" t="s">
        <v>8307</v>
      </c>
      <c r="J1261" t="s">
        <v>24</v>
      </c>
      <c r="K1261">
        <v>48</v>
      </c>
      <c r="L1261" t="str">
        <f>IF(Table1[[#This Row],[Age]]&lt;=20,"Teen",IF(Table1[[#This Row],[Age]]&gt;=21 &amp; Table1[[#This Row],[Age]]&lt;=50,"Adult","Senior"))</f>
        <v>Senior</v>
      </c>
      <c r="M1261" t="s">
        <v>116</v>
      </c>
      <c r="N1261" t="s">
        <v>117</v>
      </c>
      <c r="O1261" t="s">
        <v>86</v>
      </c>
      <c r="P1261" t="s">
        <v>74</v>
      </c>
      <c r="Q1261" t="s">
        <v>196</v>
      </c>
      <c r="R1261">
        <v>5</v>
      </c>
      <c r="S1261">
        <v>25000</v>
      </c>
      <c r="T1261">
        <v>5</v>
      </c>
      <c r="U1261">
        <v>118750</v>
      </c>
      <c r="V1261" t="str">
        <f>IF(Table1[[#This Row],[Sales]]&lt;=10000,"Low",IF(Table1[[#This Row],[Sales]]&gt;=10000 &amp; Table1[[#This Row],[Sales]]&lt;=25000,"Medium","High"))</f>
        <v>High</v>
      </c>
      <c r="W1261">
        <v>15884.6</v>
      </c>
      <c r="X1261">
        <f>Table1[[#This Row],[Profit]]/Table1[[#This Row],[Sales]]</f>
        <v>0.13376505263157895</v>
      </c>
      <c r="Y1261" t="s">
        <v>58</v>
      </c>
      <c r="Z1261" t="s">
        <v>31</v>
      </c>
      <c r="AA1261">
        <v>4</v>
      </c>
      <c r="AB1261" t="s">
        <v>42</v>
      </c>
    </row>
    <row r="1262" spans="1:28" x14ac:dyDescent="0.35">
      <c r="A1262" t="s">
        <v>8323</v>
      </c>
      <c r="B1262" s="1">
        <v>45748</v>
      </c>
      <c r="C1262" s="1" t="str">
        <f>TEXT(Table1[[#This Row],[Order_Date]],"yyyy")</f>
        <v>2025</v>
      </c>
      <c r="D1262" s="3">
        <f>MONTH(Table1[[#This Row],[Order_Date]])</f>
        <v>4</v>
      </c>
      <c r="E1262" t="str">
        <f>TEXT(Table1[[#This Row],[Order_Date]],"mmm")</f>
        <v>Apr</v>
      </c>
      <c r="F1262" s="1">
        <v>45750</v>
      </c>
      <c r="G1262">
        <f>(Table1[[#This Row],[Ship_Date]]-Table1[[#This Row],[Order_Date]])</f>
        <v>2</v>
      </c>
      <c r="H1262" t="s">
        <v>8036</v>
      </c>
      <c r="I1262" t="s">
        <v>8324</v>
      </c>
      <c r="J1262" t="s">
        <v>24</v>
      </c>
      <c r="K1262">
        <v>64</v>
      </c>
      <c r="L1262" t="str">
        <f>IF(Table1[[#This Row],[Age]]&lt;=20,"Teen",IF(Table1[[#This Row],[Age]]&gt;=21 &amp; Table1[[#This Row],[Age]]&lt;=50,"Adult","Senior"))</f>
        <v>Senior</v>
      </c>
      <c r="M1262" t="s">
        <v>63</v>
      </c>
      <c r="N1262" t="s">
        <v>64</v>
      </c>
      <c r="O1262" t="s">
        <v>55</v>
      </c>
      <c r="P1262" t="s">
        <v>39</v>
      </c>
      <c r="Q1262" t="s">
        <v>151</v>
      </c>
      <c r="R1262">
        <v>1</v>
      </c>
      <c r="S1262">
        <v>900</v>
      </c>
      <c r="T1262">
        <v>20</v>
      </c>
      <c r="U1262">
        <v>720</v>
      </c>
      <c r="V1262" t="str">
        <f>IF(Table1[[#This Row],[Sales]]&lt;=10000,"Low",IF(Table1[[#This Row],[Sales]]&gt;=10000 &amp; Table1[[#This Row],[Sales]]&lt;=25000,"Medium","High"))</f>
        <v>Low</v>
      </c>
      <c r="W1262">
        <v>297.17</v>
      </c>
      <c r="X1262">
        <f>Table1[[#This Row],[Profit]]/Table1[[#This Row],[Sales]]</f>
        <v>0.41273611111111114</v>
      </c>
      <c r="Y1262" t="s">
        <v>58</v>
      </c>
      <c r="Z1262" t="s">
        <v>59</v>
      </c>
      <c r="AA1262">
        <v>5</v>
      </c>
      <c r="AB1262" t="s">
        <v>42</v>
      </c>
    </row>
    <row r="1263" spans="1:28" x14ac:dyDescent="0.35">
      <c r="A1263" t="s">
        <v>8345</v>
      </c>
      <c r="B1263" s="1">
        <v>46140</v>
      </c>
      <c r="C1263" s="1" t="str">
        <f>TEXT(Table1[[#This Row],[Order_Date]],"yyyy")</f>
        <v>2026</v>
      </c>
      <c r="D1263" s="3">
        <f>MONTH(Table1[[#This Row],[Order_Date]])</f>
        <v>4</v>
      </c>
      <c r="E1263" t="str">
        <f>TEXT(Table1[[#This Row],[Order_Date]],"mmm")</f>
        <v>Apr</v>
      </c>
      <c r="F1263" s="1">
        <v>46147</v>
      </c>
      <c r="G1263">
        <f>(Table1[[#This Row],[Ship_Date]]-Table1[[#This Row],[Order_Date]])</f>
        <v>7</v>
      </c>
      <c r="H1263" t="s">
        <v>8346</v>
      </c>
      <c r="I1263" t="s">
        <v>8347</v>
      </c>
      <c r="J1263" t="s">
        <v>52</v>
      </c>
      <c r="K1263">
        <v>19</v>
      </c>
      <c r="L1263" t="str">
        <f>IF(Table1[[#This Row],[Age]]&lt;=20,"Teen",IF(Table1[[#This Row],[Age]]&gt;=21 &amp; Table1[[#This Row],[Age]]&lt;=50,"Adult","Senior"))</f>
        <v>Teen</v>
      </c>
      <c r="M1263" t="s">
        <v>79</v>
      </c>
      <c r="N1263" t="s">
        <v>80</v>
      </c>
      <c r="O1263" t="s">
        <v>38</v>
      </c>
      <c r="P1263" t="s">
        <v>39</v>
      </c>
      <c r="Q1263" t="s">
        <v>253</v>
      </c>
      <c r="R1263">
        <v>7</v>
      </c>
      <c r="S1263">
        <v>1200</v>
      </c>
      <c r="T1263">
        <v>5</v>
      </c>
      <c r="U1263">
        <v>7980</v>
      </c>
      <c r="V1263" t="str">
        <f>IF(Table1[[#This Row],[Sales]]&lt;=10000,"Low",IF(Table1[[#This Row],[Sales]]&gt;=10000 &amp; Table1[[#This Row],[Sales]]&lt;=25000,"Medium","High"))</f>
        <v>Low</v>
      </c>
      <c r="W1263">
        <v>2583.9299999999998</v>
      </c>
      <c r="X1263">
        <f>Table1[[#This Row],[Profit]]/Table1[[#This Row],[Sales]]</f>
        <v>0.3238007518796992</v>
      </c>
      <c r="Y1263" t="s">
        <v>30</v>
      </c>
      <c r="Z1263" t="s">
        <v>31</v>
      </c>
      <c r="AA1263">
        <v>1</v>
      </c>
      <c r="AB1263" t="s">
        <v>42</v>
      </c>
    </row>
    <row r="1264" spans="1:28" x14ac:dyDescent="0.35">
      <c r="A1264" t="s">
        <v>8357</v>
      </c>
      <c r="B1264" s="1">
        <v>45755</v>
      </c>
      <c r="C1264" s="1" t="str">
        <f>TEXT(Table1[[#This Row],[Order_Date]],"yyyy")</f>
        <v>2025</v>
      </c>
      <c r="D1264" s="3">
        <f>MONTH(Table1[[#This Row],[Order_Date]])</f>
        <v>4</v>
      </c>
      <c r="E1264" t="str">
        <f>TEXT(Table1[[#This Row],[Order_Date]],"mmm")</f>
        <v>Apr</v>
      </c>
      <c r="F1264" s="1">
        <v>45761</v>
      </c>
      <c r="G1264">
        <f>(Table1[[#This Row],[Ship_Date]]-Table1[[#This Row],[Order_Date]])</f>
        <v>6</v>
      </c>
      <c r="H1264" t="s">
        <v>8312</v>
      </c>
      <c r="I1264" t="s">
        <v>8358</v>
      </c>
      <c r="J1264" t="s">
        <v>52</v>
      </c>
      <c r="K1264">
        <v>63</v>
      </c>
      <c r="L1264" t="str">
        <f>IF(Table1[[#This Row],[Age]]&lt;=20,"Teen",IF(Table1[[#This Row],[Age]]&gt;=21 &amp; Table1[[#This Row],[Age]]&lt;=50,"Adult","Senior"))</f>
        <v>Senior</v>
      </c>
      <c r="M1264" t="s">
        <v>25</v>
      </c>
      <c r="N1264" t="s">
        <v>26</v>
      </c>
      <c r="O1264" t="s">
        <v>27</v>
      </c>
      <c r="P1264" t="s">
        <v>28</v>
      </c>
      <c r="Q1264" t="s">
        <v>311</v>
      </c>
      <c r="R1264">
        <v>2</v>
      </c>
      <c r="S1264">
        <v>5000</v>
      </c>
      <c r="T1264">
        <v>20</v>
      </c>
      <c r="U1264">
        <v>8000</v>
      </c>
      <c r="V1264" t="str">
        <f>IF(Table1[[#This Row],[Sales]]&lt;=10000,"Low",IF(Table1[[#This Row],[Sales]]&gt;=10000 &amp; Table1[[#This Row],[Sales]]&lt;=25000,"Medium","High"))</f>
        <v>Low</v>
      </c>
      <c r="W1264">
        <v>2959.97</v>
      </c>
      <c r="X1264">
        <f>Table1[[#This Row],[Profit]]/Table1[[#This Row],[Sales]]</f>
        <v>0.36999624999999997</v>
      </c>
      <c r="Y1264" t="s">
        <v>30</v>
      </c>
      <c r="Z1264" t="s">
        <v>31</v>
      </c>
      <c r="AA1264">
        <v>2</v>
      </c>
      <c r="AB1264" t="s">
        <v>42</v>
      </c>
    </row>
    <row r="1265" spans="1:28" x14ac:dyDescent="0.35">
      <c r="A1265" t="s">
        <v>8400</v>
      </c>
      <c r="B1265" s="1">
        <v>46137</v>
      </c>
      <c r="C1265" s="1" t="str">
        <f>TEXT(Table1[[#This Row],[Order_Date]],"yyyy")</f>
        <v>2026</v>
      </c>
      <c r="D1265" s="3">
        <f>MONTH(Table1[[#This Row],[Order_Date]])</f>
        <v>4</v>
      </c>
      <c r="E1265" t="str">
        <f>TEXT(Table1[[#This Row],[Order_Date]],"mmm")</f>
        <v>Apr</v>
      </c>
      <c r="F1265" s="1">
        <v>46140</v>
      </c>
      <c r="G1265">
        <f>(Table1[[#This Row],[Ship_Date]]-Table1[[#This Row],[Order_Date]])</f>
        <v>3</v>
      </c>
      <c r="H1265" t="s">
        <v>8401</v>
      </c>
      <c r="I1265" t="s">
        <v>8402</v>
      </c>
      <c r="J1265" t="s">
        <v>52</v>
      </c>
      <c r="K1265">
        <v>39</v>
      </c>
      <c r="L1265" t="str">
        <f>IF(Table1[[#This Row],[Age]]&lt;=20,"Teen",IF(Table1[[#This Row],[Age]]&gt;=21 &amp; Table1[[#This Row],[Age]]&lt;=50,"Adult","Senior"))</f>
        <v>Senior</v>
      </c>
      <c r="M1265" t="s">
        <v>116</v>
      </c>
      <c r="N1265" t="s">
        <v>117</v>
      </c>
      <c r="O1265" t="s">
        <v>86</v>
      </c>
      <c r="P1265" t="s">
        <v>47</v>
      </c>
      <c r="Q1265" t="s">
        <v>175</v>
      </c>
      <c r="R1265">
        <v>8</v>
      </c>
      <c r="S1265">
        <v>1200</v>
      </c>
      <c r="T1265">
        <v>5</v>
      </c>
      <c r="U1265">
        <v>9120</v>
      </c>
      <c r="V1265" t="str">
        <f>IF(Table1[[#This Row],[Sales]]&lt;=10000,"Low",IF(Table1[[#This Row],[Sales]]&gt;=10000 &amp; Table1[[#This Row],[Sales]]&lt;=25000,"Medium","High"))</f>
        <v>Low</v>
      </c>
      <c r="W1265">
        <v>1227.19</v>
      </c>
      <c r="X1265">
        <f>Table1[[#This Row],[Profit]]/Table1[[#This Row],[Sales]]</f>
        <v>0.13456030701754387</v>
      </c>
      <c r="Y1265" t="s">
        <v>30</v>
      </c>
      <c r="Z1265" t="s">
        <v>41</v>
      </c>
      <c r="AA1265">
        <v>4</v>
      </c>
      <c r="AB1265" t="s">
        <v>42</v>
      </c>
    </row>
    <row r="1266" spans="1:28" x14ac:dyDescent="0.35">
      <c r="A1266" t="s">
        <v>8411</v>
      </c>
      <c r="B1266" s="1">
        <v>45757</v>
      </c>
      <c r="C1266" s="1" t="str">
        <f>TEXT(Table1[[#This Row],[Order_Date]],"yyyy")</f>
        <v>2025</v>
      </c>
      <c r="D1266" s="3">
        <f>MONTH(Table1[[#This Row],[Order_Date]])</f>
        <v>4</v>
      </c>
      <c r="E1266" t="str">
        <f>TEXT(Table1[[#This Row],[Order_Date]],"mmm")</f>
        <v>Apr</v>
      </c>
      <c r="F1266" s="1">
        <v>45762</v>
      </c>
      <c r="G1266">
        <f>(Table1[[#This Row],[Ship_Date]]-Table1[[#This Row],[Order_Date]])</f>
        <v>5</v>
      </c>
      <c r="H1266" t="s">
        <v>8412</v>
      </c>
      <c r="I1266" t="s">
        <v>8413</v>
      </c>
      <c r="J1266" t="s">
        <v>52</v>
      </c>
      <c r="K1266">
        <v>52</v>
      </c>
      <c r="L1266" t="str">
        <f>IF(Table1[[#This Row],[Age]]&lt;=20,"Teen",IF(Table1[[#This Row],[Age]]&gt;=21 &amp; Table1[[#This Row],[Age]]&lt;=50,"Adult","Senior"))</f>
        <v>Senior</v>
      </c>
      <c r="M1266" t="s">
        <v>101</v>
      </c>
      <c r="N1266" t="s">
        <v>102</v>
      </c>
      <c r="O1266" t="s">
        <v>27</v>
      </c>
      <c r="P1266" t="s">
        <v>56</v>
      </c>
      <c r="Q1266" t="s">
        <v>125</v>
      </c>
      <c r="R1266">
        <v>2</v>
      </c>
      <c r="S1266">
        <v>450</v>
      </c>
      <c r="T1266">
        <v>0</v>
      </c>
      <c r="U1266">
        <v>900</v>
      </c>
      <c r="V1266" t="str">
        <f>IF(Table1[[#This Row],[Sales]]&lt;=10000,"Low",IF(Table1[[#This Row],[Sales]]&gt;=10000 &amp; Table1[[#This Row],[Sales]]&lt;=25000,"Medium","High"))</f>
        <v>Low</v>
      </c>
      <c r="W1266">
        <v>387.8</v>
      </c>
      <c r="X1266">
        <f>Table1[[#This Row],[Profit]]/Table1[[#This Row],[Sales]]</f>
        <v>0.43088888888888888</v>
      </c>
      <c r="Y1266" t="s">
        <v>93</v>
      </c>
      <c r="Z1266" t="s">
        <v>59</v>
      </c>
      <c r="AA1266">
        <v>4</v>
      </c>
      <c r="AB1266" t="s">
        <v>42</v>
      </c>
    </row>
    <row r="1267" spans="1:28" x14ac:dyDescent="0.35">
      <c r="A1267" t="s">
        <v>8421</v>
      </c>
      <c r="B1267" s="1">
        <v>46139</v>
      </c>
      <c r="C1267" s="1" t="str">
        <f>TEXT(Table1[[#This Row],[Order_Date]],"yyyy")</f>
        <v>2026</v>
      </c>
      <c r="D1267" s="3">
        <f>MONTH(Table1[[#This Row],[Order_Date]])</f>
        <v>4</v>
      </c>
      <c r="E1267" t="str">
        <f>TEXT(Table1[[#This Row],[Order_Date]],"mmm")</f>
        <v>Apr</v>
      </c>
      <c r="F1267" s="1">
        <v>46146</v>
      </c>
      <c r="G1267">
        <f>(Table1[[#This Row],[Ship_Date]]-Table1[[#This Row],[Order_Date]])</f>
        <v>7</v>
      </c>
      <c r="H1267" t="s">
        <v>8422</v>
      </c>
      <c r="I1267" t="s">
        <v>8423</v>
      </c>
      <c r="J1267" t="s">
        <v>52</v>
      </c>
      <c r="K1267">
        <v>62</v>
      </c>
      <c r="L1267" t="str">
        <f>IF(Table1[[#This Row],[Age]]&lt;=20,"Teen",IF(Table1[[#This Row],[Age]]&gt;=21 &amp; Table1[[#This Row],[Age]]&lt;=50,"Adult","Senior"))</f>
        <v>Senior</v>
      </c>
      <c r="M1267" t="s">
        <v>91</v>
      </c>
      <c r="N1267" t="s">
        <v>92</v>
      </c>
      <c r="O1267" t="s">
        <v>55</v>
      </c>
      <c r="P1267" t="s">
        <v>28</v>
      </c>
      <c r="Q1267" t="s">
        <v>192</v>
      </c>
      <c r="R1267">
        <v>4</v>
      </c>
      <c r="S1267">
        <v>7000</v>
      </c>
      <c r="T1267">
        <v>25</v>
      </c>
      <c r="U1267">
        <v>21000</v>
      </c>
      <c r="V1267" t="str">
        <f>IF(Table1[[#This Row],[Sales]]&lt;=10000,"Low",IF(Table1[[#This Row],[Sales]]&gt;=10000 &amp; Table1[[#This Row],[Sales]]&lt;=25000,"Medium","High"))</f>
        <v>High</v>
      </c>
      <c r="W1267">
        <v>2327.65</v>
      </c>
      <c r="X1267">
        <f>Table1[[#This Row],[Profit]]/Table1[[#This Row],[Sales]]</f>
        <v>0.1108404761904762</v>
      </c>
      <c r="Y1267" t="s">
        <v>93</v>
      </c>
      <c r="Z1267" t="s">
        <v>59</v>
      </c>
      <c r="AA1267">
        <v>2</v>
      </c>
      <c r="AB1267" t="s">
        <v>42</v>
      </c>
    </row>
    <row r="1268" spans="1:28" x14ac:dyDescent="0.35">
      <c r="A1268" t="s">
        <v>8500</v>
      </c>
      <c r="B1268" s="1">
        <v>45775</v>
      </c>
      <c r="C1268" s="1" t="str">
        <f>TEXT(Table1[[#This Row],[Order_Date]],"yyyy")</f>
        <v>2025</v>
      </c>
      <c r="D1268" s="3">
        <f>MONTH(Table1[[#This Row],[Order_Date]])</f>
        <v>4</v>
      </c>
      <c r="E1268" t="str">
        <f>TEXT(Table1[[#This Row],[Order_Date]],"mmm")</f>
        <v>Apr</v>
      </c>
      <c r="F1268" s="1">
        <v>45782</v>
      </c>
      <c r="G1268">
        <f>(Table1[[#This Row],[Ship_Date]]-Table1[[#This Row],[Order_Date]])</f>
        <v>7</v>
      </c>
      <c r="H1268" t="s">
        <v>8501</v>
      </c>
      <c r="I1268" t="s">
        <v>8502</v>
      </c>
      <c r="J1268" t="s">
        <v>24</v>
      </c>
      <c r="K1268">
        <v>59</v>
      </c>
      <c r="L1268" t="str">
        <f>IF(Table1[[#This Row],[Age]]&lt;=20,"Teen",IF(Table1[[#This Row],[Age]]&gt;=21 &amp; Table1[[#This Row],[Age]]&lt;=50,"Adult","Senior"))</f>
        <v>Senior</v>
      </c>
      <c r="M1268" t="s">
        <v>79</v>
      </c>
      <c r="N1268" t="s">
        <v>80</v>
      </c>
      <c r="O1268" t="s">
        <v>38</v>
      </c>
      <c r="P1268" t="s">
        <v>74</v>
      </c>
      <c r="Q1268" t="s">
        <v>231</v>
      </c>
      <c r="R1268">
        <v>1</v>
      </c>
      <c r="S1268">
        <v>18000</v>
      </c>
      <c r="T1268">
        <v>25</v>
      </c>
      <c r="U1268">
        <v>13500</v>
      </c>
      <c r="V1268" t="str">
        <f>IF(Table1[[#This Row],[Sales]]&lt;=10000,"Low",IF(Table1[[#This Row],[Sales]]&gt;=10000 &amp; Table1[[#This Row],[Sales]]&lt;=25000,"Medium","High"))</f>
        <v>High</v>
      </c>
      <c r="W1268">
        <v>2358.19</v>
      </c>
      <c r="X1268">
        <f>Table1[[#This Row],[Profit]]/Table1[[#This Row],[Sales]]</f>
        <v>0.17468074074074075</v>
      </c>
      <c r="Y1268" t="s">
        <v>58</v>
      </c>
      <c r="Z1268" t="s">
        <v>41</v>
      </c>
      <c r="AA1268">
        <v>5</v>
      </c>
      <c r="AB1268" t="s">
        <v>42</v>
      </c>
    </row>
    <row r="1269" spans="1:28" x14ac:dyDescent="0.35">
      <c r="A1269" t="s">
        <v>8516</v>
      </c>
      <c r="B1269" s="1">
        <v>45771</v>
      </c>
      <c r="C1269" s="1" t="str">
        <f>TEXT(Table1[[#This Row],[Order_Date]],"yyyy")</f>
        <v>2025</v>
      </c>
      <c r="D1269" s="3">
        <f>MONTH(Table1[[#This Row],[Order_Date]])</f>
        <v>4</v>
      </c>
      <c r="E1269" t="str">
        <f>TEXT(Table1[[#This Row],[Order_Date]],"mmm")</f>
        <v>Apr</v>
      </c>
      <c r="F1269" s="1">
        <v>45775</v>
      </c>
      <c r="G1269">
        <f>(Table1[[#This Row],[Ship_Date]]-Table1[[#This Row],[Order_Date]])</f>
        <v>4</v>
      </c>
      <c r="H1269" t="s">
        <v>8517</v>
      </c>
      <c r="I1269" t="s">
        <v>8518</v>
      </c>
      <c r="J1269" t="s">
        <v>52</v>
      </c>
      <c r="K1269">
        <v>18</v>
      </c>
      <c r="L1269" t="str">
        <f>IF(Table1[[#This Row],[Age]]&lt;=20,"Teen",IF(Table1[[#This Row],[Age]]&gt;=21 &amp; Table1[[#This Row],[Age]]&lt;=50,"Adult","Senior"))</f>
        <v>Teen</v>
      </c>
      <c r="M1269" t="s">
        <v>53</v>
      </c>
      <c r="N1269" t="s">
        <v>54</v>
      </c>
      <c r="O1269" t="s">
        <v>55</v>
      </c>
      <c r="P1269" t="s">
        <v>39</v>
      </c>
      <c r="Q1269" t="s">
        <v>253</v>
      </c>
      <c r="R1269">
        <v>4</v>
      </c>
      <c r="S1269">
        <v>1200</v>
      </c>
      <c r="T1269">
        <v>5</v>
      </c>
      <c r="U1269">
        <v>4560</v>
      </c>
      <c r="V1269" t="str">
        <f>IF(Table1[[#This Row],[Sales]]&lt;=10000,"Low",IF(Table1[[#This Row],[Sales]]&gt;=10000 &amp; Table1[[#This Row],[Sales]]&lt;=25000,"Medium","High"))</f>
        <v>Low</v>
      </c>
      <c r="W1269">
        <v>1229.28</v>
      </c>
      <c r="X1269">
        <f>Table1[[#This Row],[Profit]]/Table1[[#This Row],[Sales]]</f>
        <v>0.26957894736842103</v>
      </c>
      <c r="Y1269" t="s">
        <v>58</v>
      </c>
      <c r="Z1269" t="s">
        <v>41</v>
      </c>
      <c r="AA1269">
        <v>5</v>
      </c>
      <c r="AB1269" t="s">
        <v>42</v>
      </c>
    </row>
    <row r="1270" spans="1:28" x14ac:dyDescent="0.35">
      <c r="A1270" t="s">
        <v>8519</v>
      </c>
      <c r="B1270" s="1">
        <v>46127</v>
      </c>
      <c r="C1270" s="1" t="str">
        <f>TEXT(Table1[[#This Row],[Order_Date]],"yyyy")</f>
        <v>2026</v>
      </c>
      <c r="D1270" s="3">
        <f>MONTH(Table1[[#This Row],[Order_Date]])</f>
        <v>4</v>
      </c>
      <c r="E1270" t="str">
        <f>TEXT(Table1[[#This Row],[Order_Date]],"mmm")</f>
        <v>Apr</v>
      </c>
      <c r="F1270" s="1">
        <v>46134</v>
      </c>
      <c r="G1270">
        <f>(Table1[[#This Row],[Ship_Date]]-Table1[[#This Row],[Order_Date]])</f>
        <v>7</v>
      </c>
      <c r="H1270" t="s">
        <v>8520</v>
      </c>
      <c r="I1270" t="s">
        <v>8521</v>
      </c>
      <c r="J1270" t="s">
        <v>24</v>
      </c>
      <c r="K1270">
        <v>26</v>
      </c>
      <c r="L1270" t="str">
        <f>IF(Table1[[#This Row],[Age]]&lt;=20,"Teen",IF(Table1[[#This Row],[Age]]&gt;=21 &amp; Table1[[#This Row],[Age]]&lt;=50,"Adult","Senior"))</f>
        <v>Senior</v>
      </c>
      <c r="M1270" t="s">
        <v>25</v>
      </c>
      <c r="N1270" t="s">
        <v>26</v>
      </c>
      <c r="O1270" t="s">
        <v>27</v>
      </c>
      <c r="P1270" t="s">
        <v>47</v>
      </c>
      <c r="Q1270" t="s">
        <v>69</v>
      </c>
      <c r="R1270">
        <v>5</v>
      </c>
      <c r="S1270">
        <v>800</v>
      </c>
      <c r="T1270">
        <v>5</v>
      </c>
      <c r="U1270">
        <v>3800</v>
      </c>
      <c r="V1270" t="str">
        <f>IF(Table1[[#This Row],[Sales]]&lt;=10000,"Low",IF(Table1[[#This Row],[Sales]]&gt;=10000 &amp; Table1[[#This Row],[Sales]]&lt;=25000,"Medium","High"))</f>
        <v>Low</v>
      </c>
      <c r="W1270">
        <v>1595.57</v>
      </c>
      <c r="X1270">
        <f>Table1[[#This Row],[Profit]]/Table1[[#This Row],[Sales]]</f>
        <v>0.41988684210526311</v>
      </c>
      <c r="Y1270" t="s">
        <v>30</v>
      </c>
      <c r="Z1270" t="s">
        <v>31</v>
      </c>
      <c r="AA1270">
        <v>5</v>
      </c>
      <c r="AB1270" t="s">
        <v>32</v>
      </c>
    </row>
    <row r="1271" spans="1:28" x14ac:dyDescent="0.35">
      <c r="A1271" t="s">
        <v>8525</v>
      </c>
      <c r="B1271" s="1">
        <v>46114</v>
      </c>
      <c r="C1271" s="1" t="str">
        <f>TEXT(Table1[[#This Row],[Order_Date]],"yyyy")</f>
        <v>2026</v>
      </c>
      <c r="D1271" s="3">
        <f>MONTH(Table1[[#This Row],[Order_Date]])</f>
        <v>4</v>
      </c>
      <c r="E1271" t="str">
        <f>TEXT(Table1[[#This Row],[Order_Date]],"mmm")</f>
        <v>Apr</v>
      </c>
      <c r="F1271" s="1">
        <v>46117</v>
      </c>
      <c r="G1271">
        <f>(Table1[[#This Row],[Ship_Date]]-Table1[[#This Row],[Order_Date]])</f>
        <v>3</v>
      </c>
      <c r="H1271" t="s">
        <v>7298</v>
      </c>
      <c r="I1271" t="s">
        <v>8526</v>
      </c>
      <c r="J1271" t="s">
        <v>52</v>
      </c>
      <c r="K1271">
        <v>22</v>
      </c>
      <c r="L1271" t="str">
        <f>IF(Table1[[#This Row],[Age]]&lt;=20,"Teen",IF(Table1[[#This Row],[Age]]&gt;=21 &amp; Table1[[#This Row],[Age]]&lt;=50,"Adult","Senior"))</f>
        <v>Senior</v>
      </c>
      <c r="M1271" t="s">
        <v>79</v>
      </c>
      <c r="N1271" t="s">
        <v>80</v>
      </c>
      <c r="O1271" t="s">
        <v>38</v>
      </c>
      <c r="P1271" t="s">
        <v>28</v>
      </c>
      <c r="Q1271" t="s">
        <v>311</v>
      </c>
      <c r="R1271">
        <v>6</v>
      </c>
      <c r="S1271">
        <v>5000</v>
      </c>
      <c r="T1271">
        <v>15</v>
      </c>
      <c r="U1271">
        <v>25500</v>
      </c>
      <c r="V1271" t="str">
        <f>IF(Table1[[#This Row],[Sales]]&lt;=10000,"Low",IF(Table1[[#This Row],[Sales]]&gt;=10000 &amp; Table1[[#This Row],[Sales]]&lt;=25000,"Medium","High"))</f>
        <v>High</v>
      </c>
      <c r="W1271">
        <v>3022.9</v>
      </c>
      <c r="X1271">
        <f>Table1[[#This Row],[Profit]]/Table1[[#This Row],[Sales]]</f>
        <v>0.11854509803921569</v>
      </c>
      <c r="Y1271" t="s">
        <v>58</v>
      </c>
      <c r="Z1271" t="s">
        <v>31</v>
      </c>
      <c r="AA1271">
        <v>3</v>
      </c>
      <c r="AB1271" t="s">
        <v>42</v>
      </c>
    </row>
    <row r="1272" spans="1:28" x14ac:dyDescent="0.35">
      <c r="A1272" t="s">
        <v>8530</v>
      </c>
      <c r="B1272" s="1">
        <v>46138</v>
      </c>
      <c r="C1272" s="1" t="str">
        <f>TEXT(Table1[[#This Row],[Order_Date]],"yyyy")</f>
        <v>2026</v>
      </c>
      <c r="D1272" s="3">
        <f>MONTH(Table1[[#This Row],[Order_Date]])</f>
        <v>4</v>
      </c>
      <c r="E1272" t="str">
        <f>TEXT(Table1[[#This Row],[Order_Date]],"mmm")</f>
        <v>Apr</v>
      </c>
      <c r="F1272" s="1">
        <v>46145</v>
      </c>
      <c r="G1272">
        <f>(Table1[[#This Row],[Ship_Date]]-Table1[[#This Row],[Order_Date]])</f>
        <v>7</v>
      </c>
      <c r="H1272" t="s">
        <v>2022</v>
      </c>
      <c r="I1272" t="s">
        <v>8531</v>
      </c>
      <c r="J1272" t="s">
        <v>52</v>
      </c>
      <c r="K1272">
        <v>29</v>
      </c>
      <c r="L1272" t="str">
        <f>IF(Table1[[#This Row],[Age]]&lt;=20,"Teen",IF(Table1[[#This Row],[Age]]&gt;=21 &amp; Table1[[#This Row],[Age]]&lt;=50,"Adult","Senior"))</f>
        <v>Senior</v>
      </c>
      <c r="M1272" t="s">
        <v>79</v>
      </c>
      <c r="N1272" t="s">
        <v>80</v>
      </c>
      <c r="O1272" t="s">
        <v>38</v>
      </c>
      <c r="P1272" t="s">
        <v>74</v>
      </c>
      <c r="Q1272" t="s">
        <v>196</v>
      </c>
      <c r="R1272">
        <v>2</v>
      </c>
      <c r="S1272">
        <v>25000</v>
      </c>
      <c r="T1272">
        <v>10</v>
      </c>
      <c r="U1272">
        <v>45000</v>
      </c>
      <c r="V1272" t="str">
        <f>IF(Table1[[#This Row],[Sales]]&lt;=10000,"Low",IF(Table1[[#This Row],[Sales]]&gt;=10000 &amp; Table1[[#This Row],[Sales]]&lt;=25000,"Medium","High"))</f>
        <v>High</v>
      </c>
      <c r="W1272">
        <v>19322.810000000001</v>
      </c>
      <c r="X1272">
        <f>Table1[[#This Row],[Profit]]/Table1[[#This Row],[Sales]]</f>
        <v>0.42939577777777782</v>
      </c>
      <c r="Y1272" t="s">
        <v>30</v>
      </c>
      <c r="Z1272" t="s">
        <v>31</v>
      </c>
      <c r="AA1272">
        <v>1</v>
      </c>
      <c r="AB1272" t="s">
        <v>42</v>
      </c>
    </row>
    <row r="1273" spans="1:28" x14ac:dyDescent="0.35">
      <c r="A1273" t="s">
        <v>8594</v>
      </c>
      <c r="B1273" s="1">
        <v>46139</v>
      </c>
      <c r="C1273" s="1" t="str">
        <f>TEXT(Table1[[#This Row],[Order_Date]],"yyyy")</f>
        <v>2026</v>
      </c>
      <c r="D1273" s="3">
        <f>MONTH(Table1[[#This Row],[Order_Date]])</f>
        <v>4</v>
      </c>
      <c r="E1273" t="str">
        <f>TEXT(Table1[[#This Row],[Order_Date]],"mmm")</f>
        <v>Apr</v>
      </c>
      <c r="F1273" s="1">
        <v>46145</v>
      </c>
      <c r="G1273">
        <f>(Table1[[#This Row],[Ship_Date]]-Table1[[#This Row],[Order_Date]])</f>
        <v>6</v>
      </c>
      <c r="H1273" t="s">
        <v>3992</v>
      </c>
      <c r="I1273" t="s">
        <v>8595</v>
      </c>
      <c r="J1273" t="s">
        <v>52</v>
      </c>
      <c r="K1273">
        <v>21</v>
      </c>
      <c r="L1273" t="str">
        <f>IF(Table1[[#This Row],[Age]]&lt;=20,"Teen",IF(Table1[[#This Row],[Age]]&gt;=21 &amp; Table1[[#This Row],[Age]]&lt;=50,"Adult","Senior"))</f>
        <v>Senior</v>
      </c>
      <c r="M1273" t="s">
        <v>53</v>
      </c>
      <c r="N1273" t="s">
        <v>54</v>
      </c>
      <c r="O1273" t="s">
        <v>55</v>
      </c>
      <c r="P1273" t="s">
        <v>47</v>
      </c>
      <c r="Q1273" t="s">
        <v>185</v>
      </c>
      <c r="R1273">
        <v>3</v>
      </c>
      <c r="S1273">
        <v>4500</v>
      </c>
      <c r="T1273">
        <v>5</v>
      </c>
      <c r="U1273">
        <v>12825</v>
      </c>
      <c r="V1273" t="str">
        <f>IF(Table1[[#This Row],[Sales]]&lt;=10000,"Low",IF(Table1[[#This Row],[Sales]]&gt;=10000 &amp; Table1[[#This Row],[Sales]]&lt;=25000,"Medium","High"))</f>
        <v>High</v>
      </c>
      <c r="W1273">
        <v>2265.73</v>
      </c>
      <c r="X1273">
        <f>Table1[[#This Row],[Profit]]/Table1[[#This Row],[Sales]]</f>
        <v>0.17666510721247564</v>
      </c>
      <c r="Y1273" t="s">
        <v>30</v>
      </c>
      <c r="Z1273" t="s">
        <v>59</v>
      </c>
      <c r="AA1273">
        <v>2</v>
      </c>
      <c r="AB1273" t="s">
        <v>42</v>
      </c>
    </row>
    <row r="1274" spans="1:28" x14ac:dyDescent="0.35">
      <c r="A1274" t="s">
        <v>8640</v>
      </c>
      <c r="B1274" s="1">
        <v>45770</v>
      </c>
      <c r="C1274" s="1" t="str">
        <f>TEXT(Table1[[#This Row],[Order_Date]],"yyyy")</f>
        <v>2025</v>
      </c>
      <c r="D1274" s="3">
        <f>MONTH(Table1[[#This Row],[Order_Date]])</f>
        <v>4</v>
      </c>
      <c r="E1274" t="str">
        <f>TEXT(Table1[[#This Row],[Order_Date]],"mmm")</f>
        <v>Apr</v>
      </c>
      <c r="F1274" s="1">
        <v>45772</v>
      </c>
      <c r="G1274">
        <f>(Table1[[#This Row],[Ship_Date]]-Table1[[#This Row],[Order_Date]])</f>
        <v>2</v>
      </c>
      <c r="H1274" t="s">
        <v>7772</v>
      </c>
      <c r="I1274" t="s">
        <v>8641</v>
      </c>
      <c r="J1274" t="s">
        <v>52</v>
      </c>
      <c r="K1274">
        <v>28</v>
      </c>
      <c r="L1274" t="str">
        <f>IF(Table1[[#This Row],[Age]]&lt;=20,"Teen",IF(Table1[[#This Row],[Age]]&gt;=21 &amp; Table1[[#This Row],[Age]]&lt;=50,"Adult","Senior"))</f>
        <v>Senior</v>
      </c>
      <c r="M1274" t="s">
        <v>101</v>
      </c>
      <c r="N1274" t="s">
        <v>102</v>
      </c>
      <c r="O1274" t="s">
        <v>27</v>
      </c>
      <c r="P1274" t="s">
        <v>28</v>
      </c>
      <c r="Q1274" t="s">
        <v>192</v>
      </c>
      <c r="R1274">
        <v>3</v>
      </c>
      <c r="S1274">
        <v>7000</v>
      </c>
      <c r="T1274">
        <v>0</v>
      </c>
      <c r="U1274">
        <v>21000</v>
      </c>
      <c r="V1274" t="str">
        <f>IF(Table1[[#This Row],[Sales]]&lt;=10000,"Low",IF(Table1[[#This Row],[Sales]]&gt;=10000 &amp; Table1[[#This Row],[Sales]]&lt;=25000,"Medium","High"))</f>
        <v>High</v>
      </c>
      <c r="W1274">
        <v>7831.22</v>
      </c>
      <c r="X1274">
        <f>Table1[[#This Row],[Profit]]/Table1[[#This Row],[Sales]]</f>
        <v>0.37291523809523813</v>
      </c>
      <c r="Y1274" t="s">
        <v>58</v>
      </c>
      <c r="Z1274" t="s">
        <v>59</v>
      </c>
      <c r="AA1274">
        <v>1</v>
      </c>
      <c r="AB1274" t="s">
        <v>42</v>
      </c>
    </row>
    <row r="1275" spans="1:28" x14ac:dyDescent="0.35">
      <c r="A1275" t="s">
        <v>8642</v>
      </c>
      <c r="B1275" s="1">
        <v>46116</v>
      </c>
      <c r="C1275" s="1" t="str">
        <f>TEXT(Table1[[#This Row],[Order_Date]],"yyyy")</f>
        <v>2026</v>
      </c>
      <c r="D1275" s="3">
        <f>MONTH(Table1[[#This Row],[Order_Date]])</f>
        <v>4</v>
      </c>
      <c r="E1275" t="str">
        <f>TEXT(Table1[[#This Row],[Order_Date]],"mmm")</f>
        <v>Apr</v>
      </c>
      <c r="F1275" s="1">
        <v>46122</v>
      </c>
      <c r="G1275">
        <f>(Table1[[#This Row],[Ship_Date]]-Table1[[#This Row],[Order_Date]])</f>
        <v>6</v>
      </c>
      <c r="H1275" t="s">
        <v>8643</v>
      </c>
      <c r="I1275" t="s">
        <v>8644</v>
      </c>
      <c r="J1275" t="s">
        <v>24</v>
      </c>
      <c r="K1275">
        <v>51</v>
      </c>
      <c r="L1275" t="str">
        <f>IF(Table1[[#This Row],[Age]]&lt;=20,"Teen",IF(Table1[[#This Row],[Age]]&gt;=21 &amp; Table1[[#This Row],[Age]]&lt;=50,"Adult","Senior"))</f>
        <v>Senior</v>
      </c>
      <c r="M1275" t="s">
        <v>53</v>
      </c>
      <c r="N1275" t="s">
        <v>54</v>
      </c>
      <c r="O1275" t="s">
        <v>55</v>
      </c>
      <c r="P1275" t="s">
        <v>28</v>
      </c>
      <c r="Q1275" t="s">
        <v>29</v>
      </c>
      <c r="R1275">
        <v>7</v>
      </c>
      <c r="S1275">
        <v>15000</v>
      </c>
      <c r="T1275">
        <v>15</v>
      </c>
      <c r="U1275">
        <v>89250</v>
      </c>
      <c r="V1275" t="str">
        <f>IF(Table1[[#This Row],[Sales]]&lt;=10000,"Low",IF(Table1[[#This Row],[Sales]]&gt;=10000 &amp; Table1[[#This Row],[Sales]]&lt;=25000,"Medium","High"))</f>
        <v>High</v>
      </c>
      <c r="W1275">
        <v>18932.46</v>
      </c>
      <c r="X1275">
        <f>Table1[[#This Row],[Profit]]/Table1[[#This Row],[Sales]]</f>
        <v>0.21212840336134453</v>
      </c>
      <c r="Y1275" t="s">
        <v>93</v>
      </c>
      <c r="Z1275" t="s">
        <v>59</v>
      </c>
      <c r="AA1275">
        <v>1</v>
      </c>
      <c r="AB1275" t="s">
        <v>42</v>
      </c>
    </row>
    <row r="1276" spans="1:28" x14ac:dyDescent="0.35">
      <c r="A1276" t="s">
        <v>8659</v>
      </c>
      <c r="B1276" s="1">
        <v>45770</v>
      </c>
      <c r="C1276" s="1" t="str">
        <f>TEXT(Table1[[#This Row],[Order_Date]],"yyyy")</f>
        <v>2025</v>
      </c>
      <c r="D1276" s="3">
        <f>MONTH(Table1[[#This Row],[Order_Date]])</f>
        <v>4</v>
      </c>
      <c r="E1276" t="str">
        <f>TEXT(Table1[[#This Row],[Order_Date]],"mmm")</f>
        <v>Apr</v>
      </c>
      <c r="F1276" s="1">
        <v>45776</v>
      </c>
      <c r="G1276">
        <f>(Table1[[#This Row],[Ship_Date]]-Table1[[#This Row],[Order_Date]])</f>
        <v>6</v>
      </c>
      <c r="H1276" t="s">
        <v>8660</v>
      </c>
      <c r="I1276" t="s">
        <v>8661</v>
      </c>
      <c r="J1276" t="s">
        <v>52</v>
      </c>
      <c r="K1276">
        <v>35</v>
      </c>
      <c r="L1276" t="str">
        <f>IF(Table1[[#This Row],[Age]]&lt;=20,"Teen",IF(Table1[[#This Row],[Age]]&gt;=21 &amp; Table1[[#This Row],[Age]]&lt;=50,"Adult","Senior"))</f>
        <v>Senior</v>
      </c>
      <c r="M1276" t="s">
        <v>63</v>
      </c>
      <c r="N1276" t="s">
        <v>64</v>
      </c>
      <c r="O1276" t="s">
        <v>55</v>
      </c>
      <c r="P1276" t="s">
        <v>47</v>
      </c>
      <c r="Q1276" t="s">
        <v>69</v>
      </c>
      <c r="R1276">
        <v>6</v>
      </c>
      <c r="S1276">
        <v>800</v>
      </c>
      <c r="T1276">
        <v>20</v>
      </c>
      <c r="U1276">
        <v>3840</v>
      </c>
      <c r="V1276" t="str">
        <f>IF(Table1[[#This Row],[Sales]]&lt;=10000,"Low",IF(Table1[[#This Row],[Sales]]&gt;=10000 &amp; Table1[[#This Row],[Sales]]&lt;=25000,"Medium","High"))</f>
        <v>Low</v>
      </c>
      <c r="W1276">
        <v>1415.8</v>
      </c>
      <c r="X1276">
        <f>Table1[[#This Row],[Profit]]/Table1[[#This Row],[Sales]]</f>
        <v>0.36869791666666668</v>
      </c>
      <c r="Y1276" t="s">
        <v>93</v>
      </c>
      <c r="Z1276" t="s">
        <v>31</v>
      </c>
      <c r="AA1276">
        <v>3</v>
      </c>
      <c r="AB1276" t="s">
        <v>42</v>
      </c>
    </row>
    <row r="1277" spans="1:28" x14ac:dyDescent="0.35">
      <c r="A1277" t="s">
        <v>8681</v>
      </c>
      <c r="B1277" s="1">
        <v>46126</v>
      </c>
      <c r="C1277" s="1" t="str">
        <f>TEXT(Table1[[#This Row],[Order_Date]],"yyyy")</f>
        <v>2026</v>
      </c>
      <c r="D1277" s="3">
        <f>MONTH(Table1[[#This Row],[Order_Date]])</f>
        <v>4</v>
      </c>
      <c r="E1277" t="str">
        <f>TEXT(Table1[[#This Row],[Order_Date]],"mmm")</f>
        <v>Apr</v>
      </c>
      <c r="F1277" s="1">
        <v>46127</v>
      </c>
      <c r="G1277">
        <f>(Table1[[#This Row],[Ship_Date]]-Table1[[#This Row],[Order_Date]])</f>
        <v>1</v>
      </c>
      <c r="H1277" t="s">
        <v>8614</v>
      </c>
      <c r="I1277" t="s">
        <v>8682</v>
      </c>
      <c r="J1277" t="s">
        <v>24</v>
      </c>
      <c r="K1277">
        <v>46</v>
      </c>
      <c r="L1277" t="str">
        <f>IF(Table1[[#This Row],[Age]]&lt;=20,"Teen",IF(Table1[[#This Row],[Age]]&gt;=21 &amp; Table1[[#This Row],[Age]]&lt;=50,"Adult","Senior"))</f>
        <v>Senior</v>
      </c>
      <c r="M1277" t="s">
        <v>46</v>
      </c>
      <c r="N1277" t="s">
        <v>46</v>
      </c>
      <c r="O1277" t="s">
        <v>38</v>
      </c>
      <c r="P1277" t="s">
        <v>47</v>
      </c>
      <c r="Q1277" t="s">
        <v>48</v>
      </c>
      <c r="R1277">
        <v>2</v>
      </c>
      <c r="S1277">
        <v>3500</v>
      </c>
      <c r="T1277">
        <v>15</v>
      </c>
      <c r="U1277">
        <v>5950</v>
      </c>
      <c r="V1277" t="str">
        <f>IF(Table1[[#This Row],[Sales]]&lt;=10000,"Low",IF(Table1[[#This Row],[Sales]]&gt;=10000 &amp; Table1[[#This Row],[Sales]]&lt;=25000,"Medium","High"))</f>
        <v>Low</v>
      </c>
      <c r="W1277">
        <v>865.72</v>
      </c>
      <c r="X1277">
        <f>Table1[[#This Row],[Profit]]/Table1[[#This Row],[Sales]]</f>
        <v>0.14549915966386556</v>
      </c>
      <c r="Y1277" t="s">
        <v>93</v>
      </c>
      <c r="Z1277" t="s">
        <v>31</v>
      </c>
      <c r="AA1277">
        <v>4</v>
      </c>
      <c r="AB1277" t="s">
        <v>42</v>
      </c>
    </row>
    <row r="1278" spans="1:28" x14ac:dyDescent="0.35">
      <c r="A1278" t="s">
        <v>8714</v>
      </c>
      <c r="B1278" s="1">
        <v>45755</v>
      </c>
      <c r="C1278" s="1" t="str">
        <f>TEXT(Table1[[#This Row],[Order_Date]],"yyyy")</f>
        <v>2025</v>
      </c>
      <c r="D1278" s="3">
        <f>MONTH(Table1[[#This Row],[Order_Date]])</f>
        <v>4</v>
      </c>
      <c r="E1278" t="str">
        <f>TEXT(Table1[[#This Row],[Order_Date]],"mmm")</f>
        <v>Apr</v>
      </c>
      <c r="F1278" s="1">
        <v>45758</v>
      </c>
      <c r="G1278">
        <f>(Table1[[#This Row],[Ship_Date]]-Table1[[#This Row],[Order_Date]])</f>
        <v>3</v>
      </c>
      <c r="H1278" t="s">
        <v>4444</v>
      </c>
      <c r="I1278" t="s">
        <v>8715</v>
      </c>
      <c r="J1278" t="s">
        <v>24</v>
      </c>
      <c r="K1278">
        <v>57</v>
      </c>
      <c r="L1278" t="str">
        <f>IF(Table1[[#This Row],[Age]]&lt;=20,"Teen",IF(Table1[[#This Row],[Age]]&gt;=21 &amp; Table1[[#This Row],[Age]]&lt;=50,"Adult","Senior"))</f>
        <v>Senior</v>
      </c>
      <c r="M1278" t="s">
        <v>107</v>
      </c>
      <c r="N1278" t="s">
        <v>108</v>
      </c>
      <c r="O1278" t="s">
        <v>86</v>
      </c>
      <c r="P1278" t="s">
        <v>74</v>
      </c>
      <c r="Q1278" t="s">
        <v>109</v>
      </c>
      <c r="R1278">
        <v>5</v>
      </c>
      <c r="S1278">
        <v>40000</v>
      </c>
      <c r="T1278">
        <v>15</v>
      </c>
      <c r="U1278">
        <v>170000</v>
      </c>
      <c r="V1278" t="str">
        <f>IF(Table1[[#This Row],[Sales]]&lt;=10000,"Low",IF(Table1[[#This Row],[Sales]]&gt;=10000 &amp; Table1[[#This Row],[Sales]]&lt;=25000,"Medium","High"))</f>
        <v>High</v>
      </c>
      <c r="W1278">
        <v>38319.96</v>
      </c>
      <c r="X1278">
        <f>Table1[[#This Row],[Profit]]/Table1[[#This Row],[Sales]]</f>
        <v>0.22541152941176471</v>
      </c>
      <c r="Y1278" t="s">
        <v>58</v>
      </c>
      <c r="Z1278" t="s">
        <v>59</v>
      </c>
      <c r="AA1278">
        <v>2</v>
      </c>
      <c r="AB1278" t="s">
        <v>42</v>
      </c>
    </row>
    <row r="1279" spans="1:28" x14ac:dyDescent="0.35">
      <c r="A1279" t="s">
        <v>8736</v>
      </c>
      <c r="B1279" s="1">
        <v>46132</v>
      </c>
      <c r="C1279" s="1" t="str">
        <f>TEXT(Table1[[#This Row],[Order_Date]],"yyyy")</f>
        <v>2026</v>
      </c>
      <c r="D1279" s="3">
        <f>MONTH(Table1[[#This Row],[Order_Date]])</f>
        <v>4</v>
      </c>
      <c r="E1279" t="str">
        <f>TEXT(Table1[[#This Row],[Order_Date]],"mmm")</f>
        <v>Apr</v>
      </c>
      <c r="F1279" s="1">
        <v>46137</v>
      </c>
      <c r="G1279">
        <f>(Table1[[#This Row],[Ship_Date]]-Table1[[#This Row],[Order_Date]])</f>
        <v>5</v>
      </c>
      <c r="H1279" t="s">
        <v>8737</v>
      </c>
      <c r="I1279" t="s">
        <v>8738</v>
      </c>
      <c r="J1279" t="s">
        <v>52</v>
      </c>
      <c r="K1279">
        <v>50</v>
      </c>
      <c r="L1279" t="str">
        <f>IF(Table1[[#This Row],[Age]]&lt;=20,"Teen",IF(Table1[[#This Row],[Age]]&gt;=21 &amp; Table1[[#This Row],[Age]]&lt;=50,"Adult","Senior"))</f>
        <v>Senior</v>
      </c>
      <c r="M1279" t="s">
        <v>73</v>
      </c>
      <c r="N1279" t="s">
        <v>26</v>
      </c>
      <c r="O1279" t="s">
        <v>27</v>
      </c>
      <c r="P1279" t="s">
        <v>28</v>
      </c>
      <c r="Q1279" t="s">
        <v>192</v>
      </c>
      <c r="R1279">
        <v>3</v>
      </c>
      <c r="S1279">
        <v>7000</v>
      </c>
      <c r="T1279">
        <v>0</v>
      </c>
      <c r="U1279">
        <v>21000</v>
      </c>
      <c r="V1279" t="str">
        <f>IF(Table1[[#This Row],[Sales]]&lt;=10000,"Low",IF(Table1[[#This Row],[Sales]]&gt;=10000 &amp; Table1[[#This Row],[Sales]]&lt;=25000,"Medium","High"))</f>
        <v>High</v>
      </c>
      <c r="W1279">
        <v>5376.75</v>
      </c>
      <c r="X1279">
        <f>Table1[[#This Row],[Profit]]/Table1[[#This Row],[Sales]]</f>
        <v>0.25603571428571431</v>
      </c>
      <c r="Y1279" t="s">
        <v>58</v>
      </c>
      <c r="Z1279" t="s">
        <v>41</v>
      </c>
      <c r="AA1279">
        <v>1</v>
      </c>
      <c r="AB1279" t="s">
        <v>42</v>
      </c>
    </row>
    <row r="1280" spans="1:28" x14ac:dyDescent="0.35">
      <c r="A1280" t="s">
        <v>8782</v>
      </c>
      <c r="B1280" s="1">
        <v>45759</v>
      </c>
      <c r="C1280" s="1" t="str">
        <f>TEXT(Table1[[#This Row],[Order_Date]],"yyyy")</f>
        <v>2025</v>
      </c>
      <c r="D1280" s="3">
        <f>MONTH(Table1[[#This Row],[Order_Date]])</f>
        <v>4</v>
      </c>
      <c r="E1280" t="str">
        <f>TEXT(Table1[[#This Row],[Order_Date]],"mmm")</f>
        <v>Apr</v>
      </c>
      <c r="F1280" s="1">
        <v>45760</v>
      </c>
      <c r="G1280">
        <f>(Table1[[#This Row],[Ship_Date]]-Table1[[#This Row],[Order_Date]])</f>
        <v>1</v>
      </c>
      <c r="H1280" t="s">
        <v>8783</v>
      </c>
      <c r="I1280" t="s">
        <v>8784</v>
      </c>
      <c r="J1280" t="s">
        <v>52</v>
      </c>
      <c r="K1280">
        <v>51</v>
      </c>
      <c r="L1280" t="str">
        <f>IF(Table1[[#This Row],[Age]]&lt;=20,"Teen",IF(Table1[[#This Row],[Age]]&gt;=21 &amp; Table1[[#This Row],[Age]]&lt;=50,"Adult","Senior"))</f>
        <v>Senior</v>
      </c>
      <c r="M1280" t="s">
        <v>79</v>
      </c>
      <c r="N1280" t="s">
        <v>80</v>
      </c>
      <c r="O1280" t="s">
        <v>38</v>
      </c>
      <c r="P1280" t="s">
        <v>28</v>
      </c>
      <c r="Q1280" t="s">
        <v>311</v>
      </c>
      <c r="R1280">
        <v>3</v>
      </c>
      <c r="S1280">
        <v>5000</v>
      </c>
      <c r="T1280">
        <v>20</v>
      </c>
      <c r="U1280">
        <v>12000</v>
      </c>
      <c r="V1280" t="str">
        <f>IF(Table1[[#This Row],[Sales]]&lt;=10000,"Low",IF(Table1[[#This Row],[Sales]]&gt;=10000 &amp; Table1[[#This Row],[Sales]]&lt;=25000,"Medium","High"))</f>
        <v>High</v>
      </c>
      <c r="W1280">
        <v>4645.8599999999997</v>
      </c>
      <c r="X1280">
        <f>Table1[[#This Row],[Profit]]/Table1[[#This Row],[Sales]]</f>
        <v>0.38715499999999997</v>
      </c>
      <c r="Y1280" t="s">
        <v>58</v>
      </c>
      <c r="Z1280" t="s">
        <v>31</v>
      </c>
      <c r="AA1280">
        <v>4</v>
      </c>
      <c r="AB1280" t="s">
        <v>42</v>
      </c>
    </row>
    <row r="1281" spans="1:28" x14ac:dyDescent="0.35">
      <c r="A1281" t="s">
        <v>8802</v>
      </c>
      <c r="B1281" s="1">
        <v>46128</v>
      </c>
      <c r="C1281" s="1" t="str">
        <f>TEXT(Table1[[#This Row],[Order_Date]],"yyyy")</f>
        <v>2026</v>
      </c>
      <c r="D1281" s="3">
        <f>MONTH(Table1[[#This Row],[Order_Date]])</f>
        <v>4</v>
      </c>
      <c r="E1281" t="str">
        <f>TEXT(Table1[[#This Row],[Order_Date]],"mmm")</f>
        <v>Apr</v>
      </c>
      <c r="F1281" s="1">
        <v>46131</v>
      </c>
      <c r="G1281">
        <f>(Table1[[#This Row],[Ship_Date]]-Table1[[#This Row],[Order_Date]])</f>
        <v>3</v>
      </c>
      <c r="H1281" t="s">
        <v>8803</v>
      </c>
      <c r="I1281" t="s">
        <v>8804</v>
      </c>
      <c r="J1281" t="s">
        <v>24</v>
      </c>
      <c r="K1281">
        <v>47</v>
      </c>
      <c r="L1281" t="str">
        <f>IF(Table1[[#This Row],[Age]]&lt;=20,"Teen",IF(Table1[[#This Row],[Age]]&gt;=21 &amp; Table1[[#This Row],[Age]]&lt;=50,"Adult","Senior"))</f>
        <v>Senior</v>
      </c>
      <c r="M1281" t="s">
        <v>116</v>
      </c>
      <c r="N1281" t="s">
        <v>117</v>
      </c>
      <c r="O1281" t="s">
        <v>86</v>
      </c>
      <c r="P1281" t="s">
        <v>28</v>
      </c>
      <c r="Q1281" t="s">
        <v>311</v>
      </c>
      <c r="R1281">
        <v>5</v>
      </c>
      <c r="S1281">
        <v>5000</v>
      </c>
      <c r="T1281">
        <v>0</v>
      </c>
      <c r="U1281">
        <v>25000</v>
      </c>
      <c r="V1281" t="str">
        <f>IF(Table1[[#This Row],[Sales]]&lt;=10000,"Low",IF(Table1[[#This Row],[Sales]]&gt;=10000 &amp; Table1[[#This Row],[Sales]]&lt;=25000,"Medium","High"))</f>
        <v>High</v>
      </c>
      <c r="W1281">
        <v>7468.56</v>
      </c>
      <c r="X1281">
        <f>Table1[[#This Row],[Profit]]/Table1[[#This Row],[Sales]]</f>
        <v>0.29874240000000002</v>
      </c>
      <c r="Y1281" t="s">
        <v>30</v>
      </c>
      <c r="Z1281" t="s">
        <v>59</v>
      </c>
      <c r="AA1281">
        <v>4</v>
      </c>
      <c r="AB1281" t="s">
        <v>32</v>
      </c>
    </row>
    <row r="1282" spans="1:28" x14ac:dyDescent="0.35">
      <c r="A1282" t="s">
        <v>8805</v>
      </c>
      <c r="B1282" s="1">
        <v>46122</v>
      </c>
      <c r="C1282" s="1" t="str">
        <f>TEXT(Table1[[#This Row],[Order_Date]],"yyyy")</f>
        <v>2026</v>
      </c>
      <c r="D1282" s="3">
        <f>MONTH(Table1[[#This Row],[Order_Date]])</f>
        <v>4</v>
      </c>
      <c r="E1282" t="str">
        <f>TEXT(Table1[[#This Row],[Order_Date]],"mmm")</f>
        <v>Apr</v>
      </c>
      <c r="F1282" s="1">
        <v>46128</v>
      </c>
      <c r="G1282">
        <f>(Table1[[#This Row],[Ship_Date]]-Table1[[#This Row],[Order_Date]])</f>
        <v>6</v>
      </c>
      <c r="H1282" t="s">
        <v>2813</v>
      </c>
      <c r="I1282" t="s">
        <v>8806</v>
      </c>
      <c r="J1282" t="s">
        <v>52</v>
      </c>
      <c r="K1282">
        <v>58</v>
      </c>
      <c r="L1282" t="str">
        <f>IF(Table1[[#This Row],[Age]]&lt;=20,"Teen",IF(Table1[[#This Row],[Age]]&gt;=21 &amp; Table1[[#This Row],[Age]]&lt;=50,"Adult","Senior"))</f>
        <v>Senior</v>
      </c>
      <c r="M1282" t="s">
        <v>107</v>
      </c>
      <c r="N1282" t="s">
        <v>108</v>
      </c>
      <c r="O1282" t="s">
        <v>86</v>
      </c>
      <c r="P1282" t="s">
        <v>47</v>
      </c>
      <c r="Q1282" t="s">
        <v>48</v>
      </c>
      <c r="R1282">
        <v>8</v>
      </c>
      <c r="S1282">
        <v>3500</v>
      </c>
      <c r="T1282">
        <v>15</v>
      </c>
      <c r="U1282">
        <v>23800</v>
      </c>
      <c r="V1282" t="str">
        <f>IF(Table1[[#This Row],[Sales]]&lt;=10000,"Low",IF(Table1[[#This Row],[Sales]]&gt;=10000 &amp; Table1[[#This Row],[Sales]]&lt;=25000,"Medium","High"))</f>
        <v>High</v>
      </c>
      <c r="W1282">
        <v>9400.64</v>
      </c>
      <c r="X1282">
        <f>Table1[[#This Row],[Profit]]/Table1[[#This Row],[Sales]]</f>
        <v>0.39498487394957982</v>
      </c>
      <c r="Y1282" t="s">
        <v>58</v>
      </c>
      <c r="Z1282" t="s">
        <v>31</v>
      </c>
      <c r="AA1282">
        <v>4</v>
      </c>
      <c r="AB1282" t="s">
        <v>42</v>
      </c>
    </row>
    <row r="1283" spans="1:28" x14ac:dyDescent="0.35">
      <c r="A1283" t="s">
        <v>8815</v>
      </c>
      <c r="B1283" s="1">
        <v>45756</v>
      </c>
      <c r="C1283" s="1" t="str">
        <f>TEXT(Table1[[#This Row],[Order_Date]],"yyyy")</f>
        <v>2025</v>
      </c>
      <c r="D1283" s="3">
        <f>MONTH(Table1[[#This Row],[Order_Date]])</f>
        <v>4</v>
      </c>
      <c r="E1283" t="str">
        <f>TEXT(Table1[[#This Row],[Order_Date]],"mmm")</f>
        <v>Apr</v>
      </c>
      <c r="F1283" s="1">
        <v>45762</v>
      </c>
      <c r="G1283">
        <f>(Table1[[#This Row],[Ship_Date]]-Table1[[#This Row],[Order_Date]])</f>
        <v>6</v>
      </c>
      <c r="H1283" t="s">
        <v>8816</v>
      </c>
      <c r="I1283" t="s">
        <v>8817</v>
      </c>
      <c r="J1283" t="s">
        <v>52</v>
      </c>
      <c r="K1283">
        <v>23</v>
      </c>
      <c r="L1283" t="str">
        <f>IF(Table1[[#This Row],[Age]]&lt;=20,"Teen",IF(Table1[[#This Row],[Age]]&gt;=21 &amp; Table1[[#This Row],[Age]]&lt;=50,"Adult","Senior"))</f>
        <v>Senior</v>
      </c>
      <c r="M1283" t="s">
        <v>46</v>
      </c>
      <c r="N1283" t="s">
        <v>46</v>
      </c>
      <c r="O1283" t="s">
        <v>38</v>
      </c>
      <c r="P1283" t="s">
        <v>47</v>
      </c>
      <c r="Q1283" t="s">
        <v>175</v>
      </c>
      <c r="R1283">
        <v>2</v>
      </c>
      <c r="S1283">
        <v>1200</v>
      </c>
      <c r="T1283">
        <v>25</v>
      </c>
      <c r="U1283">
        <v>1800</v>
      </c>
      <c r="V1283" t="str">
        <f>IF(Table1[[#This Row],[Sales]]&lt;=10000,"Low",IF(Table1[[#This Row],[Sales]]&gt;=10000 &amp; Table1[[#This Row],[Sales]]&lt;=25000,"Medium","High"))</f>
        <v>Low</v>
      </c>
      <c r="W1283">
        <v>364.67</v>
      </c>
      <c r="X1283">
        <f>Table1[[#This Row],[Profit]]/Table1[[#This Row],[Sales]]</f>
        <v>0.20259444444444447</v>
      </c>
      <c r="Y1283" t="s">
        <v>30</v>
      </c>
      <c r="Z1283" t="s">
        <v>41</v>
      </c>
      <c r="AA1283">
        <v>5</v>
      </c>
      <c r="AB1283" t="s">
        <v>42</v>
      </c>
    </row>
    <row r="1284" spans="1:28" x14ac:dyDescent="0.35">
      <c r="A1284" t="s">
        <v>8840</v>
      </c>
      <c r="B1284" s="1">
        <v>45770</v>
      </c>
      <c r="C1284" s="1" t="str">
        <f>TEXT(Table1[[#This Row],[Order_Date]],"yyyy")</f>
        <v>2025</v>
      </c>
      <c r="D1284" s="3">
        <f>MONTH(Table1[[#This Row],[Order_Date]])</f>
        <v>4</v>
      </c>
      <c r="E1284" t="str">
        <f>TEXT(Table1[[#This Row],[Order_Date]],"mmm")</f>
        <v>Apr</v>
      </c>
      <c r="F1284" s="1">
        <v>45771</v>
      </c>
      <c r="G1284">
        <f>(Table1[[#This Row],[Ship_Date]]-Table1[[#This Row],[Order_Date]])</f>
        <v>1</v>
      </c>
      <c r="H1284" t="s">
        <v>8841</v>
      </c>
      <c r="I1284" t="s">
        <v>8842</v>
      </c>
      <c r="J1284" t="s">
        <v>24</v>
      </c>
      <c r="K1284">
        <v>22</v>
      </c>
      <c r="L1284" t="str">
        <f>IF(Table1[[#This Row],[Age]]&lt;=20,"Teen",IF(Table1[[#This Row],[Age]]&gt;=21 &amp; Table1[[#This Row],[Age]]&lt;=50,"Adult","Senior"))</f>
        <v>Senior</v>
      </c>
      <c r="M1284" t="s">
        <v>73</v>
      </c>
      <c r="N1284" t="s">
        <v>26</v>
      </c>
      <c r="O1284" t="s">
        <v>27</v>
      </c>
      <c r="P1284" t="s">
        <v>28</v>
      </c>
      <c r="Q1284" t="s">
        <v>103</v>
      </c>
      <c r="R1284">
        <v>6</v>
      </c>
      <c r="S1284">
        <v>25000</v>
      </c>
      <c r="T1284">
        <v>15</v>
      </c>
      <c r="U1284">
        <v>127500</v>
      </c>
      <c r="V1284" t="str">
        <f>IF(Table1[[#This Row],[Sales]]&lt;=10000,"Low",IF(Table1[[#This Row],[Sales]]&gt;=10000 &amp; Table1[[#This Row],[Sales]]&lt;=25000,"Medium","High"))</f>
        <v>High</v>
      </c>
      <c r="W1284">
        <v>13457.06</v>
      </c>
      <c r="X1284">
        <f>Table1[[#This Row],[Profit]]/Table1[[#This Row],[Sales]]</f>
        <v>0.10554556862745097</v>
      </c>
      <c r="Y1284" t="s">
        <v>30</v>
      </c>
      <c r="Z1284" t="s">
        <v>31</v>
      </c>
      <c r="AA1284">
        <v>2</v>
      </c>
      <c r="AB1284" t="s">
        <v>42</v>
      </c>
    </row>
    <row r="1285" spans="1:28" x14ac:dyDescent="0.35">
      <c r="A1285" t="s">
        <v>8873</v>
      </c>
      <c r="B1285" s="1">
        <v>46130</v>
      </c>
      <c r="C1285" s="1" t="str">
        <f>TEXT(Table1[[#This Row],[Order_Date]],"yyyy")</f>
        <v>2026</v>
      </c>
      <c r="D1285" s="3">
        <f>MONTH(Table1[[#This Row],[Order_Date]])</f>
        <v>4</v>
      </c>
      <c r="E1285" t="str">
        <f>TEXT(Table1[[#This Row],[Order_Date]],"mmm")</f>
        <v>Apr</v>
      </c>
      <c r="F1285" s="1">
        <v>46137</v>
      </c>
      <c r="G1285">
        <f>(Table1[[#This Row],[Ship_Date]]-Table1[[#This Row],[Order_Date]])</f>
        <v>7</v>
      </c>
      <c r="H1285" t="s">
        <v>8874</v>
      </c>
      <c r="I1285" t="s">
        <v>8875</v>
      </c>
      <c r="J1285" t="s">
        <v>24</v>
      </c>
      <c r="K1285">
        <v>58</v>
      </c>
      <c r="L1285" t="str">
        <f>IF(Table1[[#This Row],[Age]]&lt;=20,"Teen",IF(Table1[[#This Row],[Age]]&gt;=21 &amp; Table1[[#This Row],[Age]]&lt;=50,"Adult","Senior"))</f>
        <v>Senior</v>
      </c>
      <c r="M1285" t="s">
        <v>46</v>
      </c>
      <c r="N1285" t="s">
        <v>46</v>
      </c>
      <c r="O1285" t="s">
        <v>38</v>
      </c>
      <c r="P1285" t="s">
        <v>56</v>
      </c>
      <c r="Q1285" t="s">
        <v>212</v>
      </c>
      <c r="R1285">
        <v>7</v>
      </c>
      <c r="S1285">
        <v>300</v>
      </c>
      <c r="T1285">
        <v>5</v>
      </c>
      <c r="U1285">
        <v>1995</v>
      </c>
      <c r="V1285" t="str">
        <f>IF(Table1[[#This Row],[Sales]]&lt;=10000,"Low",IF(Table1[[#This Row],[Sales]]&gt;=10000 &amp; Table1[[#This Row],[Sales]]&lt;=25000,"Medium","High"))</f>
        <v>Low</v>
      </c>
      <c r="W1285">
        <v>623.84</v>
      </c>
      <c r="X1285">
        <f>Table1[[#This Row],[Profit]]/Table1[[#This Row],[Sales]]</f>
        <v>0.31270175438596493</v>
      </c>
      <c r="Y1285" t="s">
        <v>93</v>
      </c>
      <c r="Z1285" t="s">
        <v>41</v>
      </c>
      <c r="AA1285">
        <v>5</v>
      </c>
      <c r="AB1285" t="s">
        <v>42</v>
      </c>
    </row>
    <row r="1286" spans="1:28" x14ac:dyDescent="0.35">
      <c r="A1286" t="s">
        <v>8876</v>
      </c>
      <c r="B1286" s="1">
        <v>45766</v>
      </c>
      <c r="C1286" s="1" t="str">
        <f>TEXT(Table1[[#This Row],[Order_Date]],"yyyy")</f>
        <v>2025</v>
      </c>
      <c r="D1286" s="3">
        <f>MONTH(Table1[[#This Row],[Order_Date]])</f>
        <v>4</v>
      </c>
      <c r="E1286" t="str">
        <f>TEXT(Table1[[#This Row],[Order_Date]],"mmm")</f>
        <v>Apr</v>
      </c>
      <c r="F1286" s="1">
        <v>45767</v>
      </c>
      <c r="G1286">
        <f>(Table1[[#This Row],[Ship_Date]]-Table1[[#This Row],[Order_Date]])</f>
        <v>1</v>
      </c>
      <c r="H1286" t="s">
        <v>8877</v>
      </c>
      <c r="I1286" t="s">
        <v>8878</v>
      </c>
      <c r="J1286" t="s">
        <v>24</v>
      </c>
      <c r="K1286">
        <v>44</v>
      </c>
      <c r="L1286" t="str">
        <f>IF(Table1[[#This Row],[Age]]&lt;=20,"Teen",IF(Table1[[#This Row],[Age]]&gt;=21 &amp; Table1[[#This Row],[Age]]&lt;=50,"Adult","Senior"))</f>
        <v>Senior</v>
      </c>
      <c r="M1286" t="s">
        <v>101</v>
      </c>
      <c r="N1286" t="s">
        <v>102</v>
      </c>
      <c r="O1286" t="s">
        <v>27</v>
      </c>
      <c r="P1286" t="s">
        <v>39</v>
      </c>
      <c r="Q1286" t="s">
        <v>118</v>
      </c>
      <c r="R1286">
        <v>5</v>
      </c>
      <c r="S1286">
        <v>4000</v>
      </c>
      <c r="T1286">
        <v>10</v>
      </c>
      <c r="U1286">
        <v>18000</v>
      </c>
      <c r="V1286" t="str">
        <f>IF(Table1[[#This Row],[Sales]]&lt;=10000,"Low",IF(Table1[[#This Row],[Sales]]&gt;=10000 &amp; Table1[[#This Row],[Sales]]&lt;=25000,"Medium","High"))</f>
        <v>High</v>
      </c>
      <c r="W1286">
        <v>8035.92</v>
      </c>
      <c r="X1286">
        <f>Table1[[#This Row],[Profit]]/Table1[[#This Row],[Sales]]</f>
        <v>0.44644</v>
      </c>
      <c r="Y1286" t="s">
        <v>30</v>
      </c>
      <c r="Z1286" t="s">
        <v>41</v>
      </c>
      <c r="AA1286">
        <v>2</v>
      </c>
      <c r="AB1286" t="s">
        <v>42</v>
      </c>
    </row>
    <row r="1287" spans="1:28" x14ac:dyDescent="0.35">
      <c r="A1287" t="s">
        <v>8882</v>
      </c>
      <c r="B1287" s="1">
        <v>45752</v>
      </c>
      <c r="C1287" s="1" t="str">
        <f>TEXT(Table1[[#This Row],[Order_Date]],"yyyy")</f>
        <v>2025</v>
      </c>
      <c r="D1287" s="3">
        <f>MONTH(Table1[[#This Row],[Order_Date]])</f>
        <v>4</v>
      </c>
      <c r="E1287" t="str">
        <f>TEXT(Table1[[#This Row],[Order_Date]],"mmm")</f>
        <v>Apr</v>
      </c>
      <c r="F1287" s="1">
        <v>45754</v>
      </c>
      <c r="G1287">
        <f>(Table1[[#This Row],[Ship_Date]]-Table1[[#This Row],[Order_Date]])</f>
        <v>2</v>
      </c>
      <c r="H1287" t="s">
        <v>8883</v>
      </c>
      <c r="I1287" t="s">
        <v>8884</v>
      </c>
      <c r="J1287" t="s">
        <v>52</v>
      </c>
      <c r="K1287">
        <v>65</v>
      </c>
      <c r="L1287" t="str">
        <f>IF(Table1[[#This Row],[Age]]&lt;=20,"Teen",IF(Table1[[#This Row],[Age]]&gt;=21 &amp; Table1[[#This Row],[Age]]&lt;=50,"Adult","Senior"))</f>
        <v>Senior</v>
      </c>
      <c r="M1287" t="s">
        <v>101</v>
      </c>
      <c r="N1287" t="s">
        <v>102</v>
      </c>
      <c r="O1287" t="s">
        <v>27</v>
      </c>
      <c r="P1287" t="s">
        <v>28</v>
      </c>
      <c r="Q1287" t="s">
        <v>311</v>
      </c>
      <c r="R1287">
        <v>6</v>
      </c>
      <c r="S1287">
        <v>5000</v>
      </c>
      <c r="T1287">
        <v>15</v>
      </c>
      <c r="U1287">
        <v>25500</v>
      </c>
      <c r="V1287" t="str">
        <f>IF(Table1[[#This Row],[Sales]]&lt;=10000,"Low",IF(Table1[[#This Row],[Sales]]&gt;=10000 &amp; Table1[[#This Row],[Sales]]&lt;=25000,"Medium","High"))</f>
        <v>High</v>
      </c>
      <c r="W1287">
        <v>7444.22</v>
      </c>
      <c r="X1287">
        <f>Table1[[#This Row],[Profit]]/Table1[[#This Row],[Sales]]</f>
        <v>0.2919301960784314</v>
      </c>
      <c r="Y1287" t="s">
        <v>30</v>
      </c>
      <c r="Z1287" t="s">
        <v>31</v>
      </c>
      <c r="AA1287">
        <v>1</v>
      </c>
      <c r="AB1287" t="s">
        <v>42</v>
      </c>
    </row>
    <row r="1288" spans="1:28" x14ac:dyDescent="0.35">
      <c r="A1288" t="s">
        <v>8905</v>
      </c>
      <c r="B1288" s="1">
        <v>45768</v>
      </c>
      <c r="C1288" s="1" t="str">
        <f>TEXT(Table1[[#This Row],[Order_Date]],"yyyy")</f>
        <v>2025</v>
      </c>
      <c r="D1288" s="3">
        <f>MONTH(Table1[[#This Row],[Order_Date]])</f>
        <v>4</v>
      </c>
      <c r="E1288" t="str">
        <f>TEXT(Table1[[#This Row],[Order_Date]],"mmm")</f>
        <v>Apr</v>
      </c>
      <c r="F1288" s="1">
        <v>45772</v>
      </c>
      <c r="G1288">
        <f>(Table1[[#This Row],[Ship_Date]]-Table1[[#This Row],[Order_Date]])</f>
        <v>4</v>
      </c>
      <c r="H1288" t="s">
        <v>8906</v>
      </c>
      <c r="I1288" t="s">
        <v>8907</v>
      </c>
      <c r="J1288" t="s">
        <v>24</v>
      </c>
      <c r="K1288">
        <v>53</v>
      </c>
      <c r="L1288" t="str">
        <f>IF(Table1[[#This Row],[Age]]&lt;=20,"Teen",IF(Table1[[#This Row],[Age]]&gt;=21 &amp; Table1[[#This Row],[Age]]&lt;=50,"Adult","Senior"))</f>
        <v>Senior</v>
      </c>
      <c r="M1288" t="s">
        <v>101</v>
      </c>
      <c r="N1288" t="s">
        <v>102</v>
      </c>
      <c r="O1288" t="s">
        <v>27</v>
      </c>
      <c r="P1288" t="s">
        <v>28</v>
      </c>
      <c r="Q1288" t="s">
        <v>311</v>
      </c>
      <c r="R1288">
        <v>1</v>
      </c>
      <c r="S1288">
        <v>5000</v>
      </c>
      <c r="T1288">
        <v>25</v>
      </c>
      <c r="U1288">
        <v>3750</v>
      </c>
      <c r="V1288" t="str">
        <f>IF(Table1[[#This Row],[Sales]]&lt;=10000,"Low",IF(Table1[[#This Row],[Sales]]&gt;=10000 &amp; Table1[[#This Row],[Sales]]&lt;=25000,"Medium","High"))</f>
        <v>Low</v>
      </c>
      <c r="W1288">
        <v>990.49</v>
      </c>
      <c r="X1288">
        <f>Table1[[#This Row],[Profit]]/Table1[[#This Row],[Sales]]</f>
        <v>0.26413066666666668</v>
      </c>
      <c r="Y1288" t="s">
        <v>30</v>
      </c>
      <c r="Z1288" t="s">
        <v>31</v>
      </c>
      <c r="AA1288">
        <v>5</v>
      </c>
      <c r="AB1288" t="s">
        <v>32</v>
      </c>
    </row>
    <row r="1289" spans="1:28" x14ac:dyDescent="0.35">
      <c r="A1289" t="s">
        <v>8910</v>
      </c>
      <c r="B1289" s="1">
        <v>46137</v>
      </c>
      <c r="C1289" s="1" t="str">
        <f>TEXT(Table1[[#This Row],[Order_Date]],"yyyy")</f>
        <v>2026</v>
      </c>
      <c r="D1289" s="3">
        <f>MONTH(Table1[[#This Row],[Order_Date]])</f>
        <v>4</v>
      </c>
      <c r="E1289" t="str">
        <f>TEXT(Table1[[#This Row],[Order_Date]],"mmm")</f>
        <v>Apr</v>
      </c>
      <c r="F1289" s="1">
        <v>46141</v>
      </c>
      <c r="G1289">
        <f>(Table1[[#This Row],[Ship_Date]]-Table1[[#This Row],[Order_Date]])</f>
        <v>4</v>
      </c>
      <c r="H1289" t="s">
        <v>8911</v>
      </c>
      <c r="I1289" t="s">
        <v>8912</v>
      </c>
      <c r="J1289" t="s">
        <v>52</v>
      </c>
      <c r="K1289">
        <v>28</v>
      </c>
      <c r="L1289" t="str">
        <f>IF(Table1[[#This Row],[Age]]&lt;=20,"Teen",IF(Table1[[#This Row],[Age]]&gt;=21 &amp; Table1[[#This Row],[Age]]&lt;=50,"Adult","Senior"))</f>
        <v>Senior</v>
      </c>
      <c r="M1289" t="s">
        <v>116</v>
      </c>
      <c r="N1289" t="s">
        <v>117</v>
      </c>
      <c r="O1289" t="s">
        <v>86</v>
      </c>
      <c r="P1289" t="s">
        <v>28</v>
      </c>
      <c r="Q1289" t="s">
        <v>311</v>
      </c>
      <c r="R1289">
        <v>4</v>
      </c>
      <c r="S1289">
        <v>5000</v>
      </c>
      <c r="T1289">
        <v>10</v>
      </c>
      <c r="U1289">
        <v>18000</v>
      </c>
      <c r="V1289" t="str">
        <f>IF(Table1[[#This Row],[Sales]]&lt;=10000,"Low",IF(Table1[[#This Row],[Sales]]&gt;=10000 &amp; Table1[[#This Row],[Sales]]&lt;=25000,"Medium","High"))</f>
        <v>High</v>
      </c>
      <c r="W1289">
        <v>3221.63</v>
      </c>
      <c r="X1289">
        <f>Table1[[#This Row],[Profit]]/Table1[[#This Row],[Sales]]</f>
        <v>0.17897944444444444</v>
      </c>
      <c r="Y1289" t="s">
        <v>30</v>
      </c>
      <c r="Z1289" t="s">
        <v>59</v>
      </c>
      <c r="AA1289">
        <v>5</v>
      </c>
      <c r="AB1289" t="s">
        <v>42</v>
      </c>
    </row>
    <row r="1290" spans="1:28" x14ac:dyDescent="0.35">
      <c r="A1290" t="s">
        <v>8946</v>
      </c>
      <c r="B1290" s="1">
        <v>46128</v>
      </c>
      <c r="C1290" s="1" t="str">
        <f>TEXT(Table1[[#This Row],[Order_Date]],"yyyy")</f>
        <v>2026</v>
      </c>
      <c r="D1290" s="3">
        <f>MONTH(Table1[[#This Row],[Order_Date]])</f>
        <v>4</v>
      </c>
      <c r="E1290" t="str">
        <f>TEXT(Table1[[#This Row],[Order_Date]],"mmm")</f>
        <v>Apr</v>
      </c>
      <c r="F1290" s="1">
        <v>46134</v>
      </c>
      <c r="G1290">
        <f>(Table1[[#This Row],[Ship_Date]]-Table1[[#This Row],[Order_Date]])</f>
        <v>6</v>
      </c>
      <c r="H1290" t="s">
        <v>8947</v>
      </c>
      <c r="I1290" t="s">
        <v>8948</v>
      </c>
      <c r="J1290" t="s">
        <v>52</v>
      </c>
      <c r="K1290">
        <v>63</v>
      </c>
      <c r="L1290" t="str">
        <f>IF(Table1[[#This Row],[Age]]&lt;=20,"Teen",IF(Table1[[#This Row],[Age]]&gt;=21 &amp; Table1[[#This Row],[Age]]&lt;=50,"Adult","Senior"))</f>
        <v>Senior</v>
      </c>
      <c r="M1290" t="s">
        <v>116</v>
      </c>
      <c r="N1290" t="s">
        <v>117</v>
      </c>
      <c r="O1290" t="s">
        <v>86</v>
      </c>
      <c r="P1290" t="s">
        <v>28</v>
      </c>
      <c r="Q1290" t="s">
        <v>311</v>
      </c>
      <c r="R1290">
        <v>7</v>
      </c>
      <c r="S1290">
        <v>5000</v>
      </c>
      <c r="T1290">
        <v>5</v>
      </c>
      <c r="U1290">
        <v>33250</v>
      </c>
      <c r="V1290" t="str">
        <f>IF(Table1[[#This Row],[Sales]]&lt;=10000,"Low",IF(Table1[[#This Row],[Sales]]&gt;=10000 &amp; Table1[[#This Row],[Sales]]&lt;=25000,"Medium","High"))</f>
        <v>High</v>
      </c>
      <c r="W1290">
        <v>9029.7099999999991</v>
      </c>
      <c r="X1290">
        <f>Table1[[#This Row],[Profit]]/Table1[[#This Row],[Sales]]</f>
        <v>0.27157022556390975</v>
      </c>
      <c r="Y1290" t="s">
        <v>30</v>
      </c>
      <c r="Z1290" t="s">
        <v>59</v>
      </c>
      <c r="AA1290">
        <v>1</v>
      </c>
      <c r="AB1290" t="s">
        <v>42</v>
      </c>
    </row>
    <row r="1291" spans="1:28" x14ac:dyDescent="0.35">
      <c r="A1291" t="s">
        <v>8958</v>
      </c>
      <c r="B1291" s="1">
        <v>45750</v>
      </c>
      <c r="C1291" s="1" t="str">
        <f>TEXT(Table1[[#This Row],[Order_Date]],"yyyy")</f>
        <v>2025</v>
      </c>
      <c r="D1291" s="3">
        <f>MONTH(Table1[[#This Row],[Order_Date]])</f>
        <v>4</v>
      </c>
      <c r="E1291" t="str">
        <f>TEXT(Table1[[#This Row],[Order_Date]],"mmm")</f>
        <v>Apr</v>
      </c>
      <c r="F1291" s="1">
        <v>45754</v>
      </c>
      <c r="G1291">
        <f>(Table1[[#This Row],[Ship_Date]]-Table1[[#This Row],[Order_Date]])</f>
        <v>4</v>
      </c>
      <c r="H1291" t="s">
        <v>8959</v>
      </c>
      <c r="I1291" t="s">
        <v>8960</v>
      </c>
      <c r="J1291" t="s">
        <v>52</v>
      </c>
      <c r="K1291">
        <v>25</v>
      </c>
      <c r="L1291" t="str">
        <f>IF(Table1[[#This Row],[Age]]&lt;=20,"Teen",IF(Table1[[#This Row],[Age]]&gt;=21 &amp; Table1[[#This Row],[Age]]&lt;=50,"Adult","Senior"))</f>
        <v>Senior</v>
      </c>
      <c r="M1291" t="s">
        <v>91</v>
      </c>
      <c r="N1291" t="s">
        <v>92</v>
      </c>
      <c r="O1291" t="s">
        <v>55</v>
      </c>
      <c r="P1291" t="s">
        <v>28</v>
      </c>
      <c r="Q1291" t="s">
        <v>65</v>
      </c>
      <c r="R1291">
        <v>8</v>
      </c>
      <c r="S1291">
        <v>30000</v>
      </c>
      <c r="T1291">
        <v>25</v>
      </c>
      <c r="U1291">
        <v>180000</v>
      </c>
      <c r="V1291" t="str">
        <f>IF(Table1[[#This Row],[Sales]]&lt;=10000,"Low",IF(Table1[[#This Row],[Sales]]&gt;=10000 &amp; Table1[[#This Row],[Sales]]&lt;=25000,"Medium","High"))</f>
        <v>High</v>
      </c>
      <c r="W1291">
        <v>22484.62</v>
      </c>
      <c r="X1291">
        <f>Table1[[#This Row],[Profit]]/Table1[[#This Row],[Sales]]</f>
        <v>0.12491455555555556</v>
      </c>
      <c r="Y1291" t="s">
        <v>30</v>
      </c>
      <c r="Z1291" t="s">
        <v>31</v>
      </c>
      <c r="AA1291">
        <v>4</v>
      </c>
      <c r="AB1291" t="s">
        <v>42</v>
      </c>
    </row>
    <row r="1292" spans="1:28" x14ac:dyDescent="0.35">
      <c r="A1292" t="s">
        <v>8972</v>
      </c>
      <c r="B1292" s="1">
        <v>45752</v>
      </c>
      <c r="C1292" s="1" t="str">
        <f>TEXT(Table1[[#This Row],[Order_Date]],"yyyy")</f>
        <v>2025</v>
      </c>
      <c r="D1292" s="3">
        <f>MONTH(Table1[[#This Row],[Order_Date]])</f>
        <v>4</v>
      </c>
      <c r="E1292" t="str">
        <f>TEXT(Table1[[#This Row],[Order_Date]],"mmm")</f>
        <v>Apr</v>
      </c>
      <c r="F1292" s="1">
        <v>45757</v>
      </c>
      <c r="G1292">
        <f>(Table1[[#This Row],[Ship_Date]]-Table1[[#This Row],[Order_Date]])</f>
        <v>5</v>
      </c>
      <c r="H1292" t="s">
        <v>4063</v>
      </c>
      <c r="I1292" t="s">
        <v>8973</v>
      </c>
      <c r="J1292" t="s">
        <v>24</v>
      </c>
      <c r="K1292">
        <v>50</v>
      </c>
      <c r="L1292" t="str">
        <f>IF(Table1[[#This Row],[Age]]&lt;=20,"Teen",IF(Table1[[#This Row],[Age]]&gt;=21 &amp; Table1[[#This Row],[Age]]&lt;=50,"Adult","Senior"))</f>
        <v>Senior</v>
      </c>
      <c r="M1292" t="s">
        <v>53</v>
      </c>
      <c r="N1292" t="s">
        <v>54</v>
      </c>
      <c r="O1292" t="s">
        <v>55</v>
      </c>
      <c r="P1292" t="s">
        <v>28</v>
      </c>
      <c r="Q1292" t="s">
        <v>192</v>
      </c>
      <c r="R1292">
        <v>4</v>
      </c>
      <c r="S1292">
        <v>7000</v>
      </c>
      <c r="T1292">
        <v>10</v>
      </c>
      <c r="U1292">
        <v>25200</v>
      </c>
      <c r="V1292" t="str">
        <f>IF(Table1[[#This Row],[Sales]]&lt;=10000,"Low",IF(Table1[[#This Row],[Sales]]&gt;=10000 &amp; Table1[[#This Row],[Sales]]&lt;=25000,"Medium","High"))</f>
        <v>High</v>
      </c>
      <c r="W1292">
        <v>7512.84</v>
      </c>
      <c r="X1292">
        <f>Table1[[#This Row],[Profit]]/Table1[[#This Row],[Sales]]</f>
        <v>0.29812857142857141</v>
      </c>
      <c r="Y1292" t="s">
        <v>30</v>
      </c>
      <c r="Z1292" t="s">
        <v>59</v>
      </c>
      <c r="AA1292">
        <v>1</v>
      </c>
      <c r="AB1292" t="s">
        <v>42</v>
      </c>
    </row>
    <row r="1293" spans="1:28" x14ac:dyDescent="0.35">
      <c r="A1293" t="s">
        <v>8997</v>
      </c>
      <c r="B1293" s="1">
        <v>45771</v>
      </c>
      <c r="C1293" s="1" t="str">
        <f>TEXT(Table1[[#This Row],[Order_Date]],"yyyy")</f>
        <v>2025</v>
      </c>
      <c r="D1293" s="3">
        <f>MONTH(Table1[[#This Row],[Order_Date]])</f>
        <v>4</v>
      </c>
      <c r="E1293" t="str">
        <f>TEXT(Table1[[#This Row],[Order_Date]],"mmm")</f>
        <v>Apr</v>
      </c>
      <c r="F1293" s="1">
        <v>45774</v>
      </c>
      <c r="G1293">
        <f>(Table1[[#This Row],[Ship_Date]]-Table1[[#This Row],[Order_Date]])</f>
        <v>3</v>
      </c>
      <c r="H1293" t="s">
        <v>8998</v>
      </c>
      <c r="I1293" t="s">
        <v>8999</v>
      </c>
      <c r="J1293" t="s">
        <v>24</v>
      </c>
      <c r="K1293">
        <v>32</v>
      </c>
      <c r="L1293" t="str">
        <f>IF(Table1[[#This Row],[Age]]&lt;=20,"Teen",IF(Table1[[#This Row],[Age]]&gt;=21 &amp; Table1[[#This Row],[Age]]&lt;=50,"Adult","Senior"))</f>
        <v>Senior</v>
      </c>
      <c r="M1293" t="s">
        <v>101</v>
      </c>
      <c r="N1293" t="s">
        <v>102</v>
      </c>
      <c r="O1293" t="s">
        <v>27</v>
      </c>
      <c r="P1293" t="s">
        <v>56</v>
      </c>
      <c r="Q1293" t="s">
        <v>97</v>
      </c>
      <c r="R1293">
        <v>1</v>
      </c>
      <c r="S1293">
        <v>1500</v>
      </c>
      <c r="T1293">
        <v>5</v>
      </c>
      <c r="U1293">
        <v>1425</v>
      </c>
      <c r="V1293" t="str">
        <f>IF(Table1[[#This Row],[Sales]]&lt;=10000,"Low",IF(Table1[[#This Row],[Sales]]&gt;=10000 &amp; Table1[[#This Row],[Sales]]&lt;=25000,"Medium","High"))</f>
        <v>Low</v>
      </c>
      <c r="W1293">
        <v>190.09</v>
      </c>
      <c r="X1293">
        <f>Table1[[#This Row],[Profit]]/Table1[[#This Row],[Sales]]</f>
        <v>0.13339649122807018</v>
      </c>
      <c r="Y1293" t="s">
        <v>30</v>
      </c>
      <c r="Z1293" t="s">
        <v>59</v>
      </c>
      <c r="AA1293">
        <v>2</v>
      </c>
      <c r="AB1293" t="s">
        <v>42</v>
      </c>
    </row>
    <row r="1294" spans="1:28" x14ac:dyDescent="0.35">
      <c r="A1294" t="s">
        <v>9003</v>
      </c>
      <c r="B1294" s="1">
        <v>46136</v>
      </c>
      <c r="C1294" s="1" t="str">
        <f>TEXT(Table1[[#This Row],[Order_Date]],"yyyy")</f>
        <v>2026</v>
      </c>
      <c r="D1294" s="3">
        <f>MONTH(Table1[[#This Row],[Order_Date]])</f>
        <v>4</v>
      </c>
      <c r="E1294" t="str">
        <f>TEXT(Table1[[#This Row],[Order_Date]],"mmm")</f>
        <v>Apr</v>
      </c>
      <c r="F1294" s="1">
        <v>46142</v>
      </c>
      <c r="G1294">
        <f>(Table1[[#This Row],[Ship_Date]]-Table1[[#This Row],[Order_Date]])</f>
        <v>6</v>
      </c>
      <c r="H1294" t="s">
        <v>9004</v>
      </c>
      <c r="I1294" t="s">
        <v>9005</v>
      </c>
      <c r="J1294" t="s">
        <v>24</v>
      </c>
      <c r="K1294">
        <v>23</v>
      </c>
      <c r="L1294" t="str">
        <f>IF(Table1[[#This Row],[Age]]&lt;=20,"Teen",IF(Table1[[#This Row],[Age]]&gt;=21 &amp; Table1[[#This Row],[Age]]&lt;=50,"Adult","Senior"))</f>
        <v>Senior</v>
      </c>
      <c r="M1294" t="s">
        <v>73</v>
      </c>
      <c r="N1294" t="s">
        <v>26</v>
      </c>
      <c r="O1294" t="s">
        <v>27</v>
      </c>
      <c r="P1294" t="s">
        <v>28</v>
      </c>
      <c r="Q1294" t="s">
        <v>65</v>
      </c>
      <c r="R1294">
        <v>1</v>
      </c>
      <c r="S1294">
        <v>30000</v>
      </c>
      <c r="T1294">
        <v>20</v>
      </c>
      <c r="U1294">
        <v>24000</v>
      </c>
      <c r="V1294" t="str">
        <f>IF(Table1[[#This Row],[Sales]]&lt;=10000,"Low",IF(Table1[[#This Row],[Sales]]&gt;=10000 &amp; Table1[[#This Row],[Sales]]&lt;=25000,"Medium","High"))</f>
        <v>High</v>
      </c>
      <c r="W1294">
        <v>7290.26</v>
      </c>
      <c r="X1294">
        <f>Table1[[#This Row],[Profit]]/Table1[[#This Row],[Sales]]</f>
        <v>0.30376083333333337</v>
      </c>
      <c r="Y1294" t="s">
        <v>58</v>
      </c>
      <c r="Z1294" t="s">
        <v>59</v>
      </c>
      <c r="AA1294">
        <v>5</v>
      </c>
      <c r="AB1294" t="s">
        <v>42</v>
      </c>
    </row>
    <row r="1295" spans="1:28" x14ac:dyDescent="0.35">
      <c r="A1295" t="s">
        <v>9043</v>
      </c>
      <c r="B1295" s="1">
        <v>46128</v>
      </c>
      <c r="C1295" s="1" t="str">
        <f>TEXT(Table1[[#This Row],[Order_Date]],"yyyy")</f>
        <v>2026</v>
      </c>
      <c r="D1295" s="3">
        <f>MONTH(Table1[[#This Row],[Order_Date]])</f>
        <v>4</v>
      </c>
      <c r="E1295" t="str">
        <f>TEXT(Table1[[#This Row],[Order_Date]],"mmm")</f>
        <v>Apr</v>
      </c>
      <c r="F1295" s="1">
        <v>46130</v>
      </c>
      <c r="G1295">
        <f>(Table1[[#This Row],[Ship_Date]]-Table1[[#This Row],[Order_Date]])</f>
        <v>2</v>
      </c>
      <c r="H1295" t="s">
        <v>9044</v>
      </c>
      <c r="I1295" t="s">
        <v>9045</v>
      </c>
      <c r="J1295" t="s">
        <v>24</v>
      </c>
      <c r="K1295">
        <v>28</v>
      </c>
      <c r="L1295" t="str">
        <f>IF(Table1[[#This Row],[Age]]&lt;=20,"Teen",IF(Table1[[#This Row],[Age]]&gt;=21 &amp; Table1[[#This Row],[Age]]&lt;=50,"Adult","Senior"))</f>
        <v>Senior</v>
      </c>
      <c r="M1295" t="s">
        <v>116</v>
      </c>
      <c r="N1295" t="s">
        <v>117</v>
      </c>
      <c r="O1295" t="s">
        <v>86</v>
      </c>
      <c r="P1295" t="s">
        <v>28</v>
      </c>
      <c r="Q1295" t="s">
        <v>103</v>
      </c>
      <c r="R1295">
        <v>2</v>
      </c>
      <c r="S1295">
        <v>25000</v>
      </c>
      <c r="T1295">
        <v>10</v>
      </c>
      <c r="U1295">
        <v>45000</v>
      </c>
      <c r="V1295" t="str">
        <f>IF(Table1[[#This Row],[Sales]]&lt;=10000,"Low",IF(Table1[[#This Row],[Sales]]&gt;=10000 &amp; Table1[[#This Row],[Sales]]&lt;=25000,"Medium","High"))</f>
        <v>High</v>
      </c>
      <c r="W1295">
        <v>7868.32</v>
      </c>
      <c r="X1295">
        <f>Table1[[#This Row],[Profit]]/Table1[[#This Row],[Sales]]</f>
        <v>0.17485155555555554</v>
      </c>
      <c r="Y1295" t="s">
        <v>58</v>
      </c>
      <c r="Z1295" t="s">
        <v>41</v>
      </c>
      <c r="AA1295">
        <v>2</v>
      </c>
      <c r="AB1295" t="s">
        <v>32</v>
      </c>
    </row>
    <row r="1296" spans="1:28" x14ac:dyDescent="0.35">
      <c r="A1296" t="s">
        <v>9048</v>
      </c>
      <c r="B1296" s="1">
        <v>45776</v>
      </c>
      <c r="C1296" s="1" t="str">
        <f>TEXT(Table1[[#This Row],[Order_Date]],"yyyy")</f>
        <v>2025</v>
      </c>
      <c r="D1296" s="3">
        <f>MONTH(Table1[[#This Row],[Order_Date]])</f>
        <v>4</v>
      </c>
      <c r="E1296" t="str">
        <f>TEXT(Table1[[#This Row],[Order_Date]],"mmm")</f>
        <v>Apr</v>
      </c>
      <c r="F1296" s="1">
        <v>45783</v>
      </c>
      <c r="G1296">
        <f>(Table1[[#This Row],[Ship_Date]]-Table1[[#This Row],[Order_Date]])</f>
        <v>7</v>
      </c>
      <c r="H1296" t="s">
        <v>9049</v>
      </c>
      <c r="I1296" t="s">
        <v>9050</v>
      </c>
      <c r="J1296" t="s">
        <v>52</v>
      </c>
      <c r="K1296">
        <v>65</v>
      </c>
      <c r="L1296" t="str">
        <f>IF(Table1[[#This Row],[Age]]&lt;=20,"Teen",IF(Table1[[#This Row],[Age]]&gt;=21 &amp; Table1[[#This Row],[Age]]&lt;=50,"Adult","Senior"))</f>
        <v>Senior</v>
      </c>
      <c r="M1296" t="s">
        <v>73</v>
      </c>
      <c r="N1296" t="s">
        <v>26</v>
      </c>
      <c r="O1296" t="s">
        <v>27</v>
      </c>
      <c r="P1296" t="s">
        <v>28</v>
      </c>
      <c r="Q1296" t="s">
        <v>65</v>
      </c>
      <c r="R1296">
        <v>2</v>
      </c>
      <c r="S1296">
        <v>30000</v>
      </c>
      <c r="T1296">
        <v>5</v>
      </c>
      <c r="U1296">
        <v>57000</v>
      </c>
      <c r="V1296" t="str">
        <f>IF(Table1[[#This Row],[Sales]]&lt;=10000,"Low",IF(Table1[[#This Row],[Sales]]&gt;=10000 &amp; Table1[[#This Row],[Sales]]&lt;=25000,"Medium","High"))</f>
        <v>High</v>
      </c>
      <c r="W1296">
        <v>7946.35</v>
      </c>
      <c r="X1296">
        <f>Table1[[#This Row],[Profit]]/Table1[[#This Row],[Sales]]</f>
        <v>0.13940964912280701</v>
      </c>
      <c r="Y1296" t="s">
        <v>93</v>
      </c>
      <c r="Z1296" t="s">
        <v>41</v>
      </c>
      <c r="AA1296">
        <v>3</v>
      </c>
      <c r="AB1296" t="s">
        <v>42</v>
      </c>
    </row>
    <row r="1297" spans="1:28" x14ac:dyDescent="0.35">
      <c r="A1297" t="s">
        <v>9115</v>
      </c>
      <c r="B1297" s="1">
        <v>45749</v>
      </c>
      <c r="C1297" s="1" t="str">
        <f>TEXT(Table1[[#This Row],[Order_Date]],"yyyy")</f>
        <v>2025</v>
      </c>
      <c r="D1297" s="3">
        <f>MONTH(Table1[[#This Row],[Order_Date]])</f>
        <v>4</v>
      </c>
      <c r="E1297" t="str">
        <f>TEXT(Table1[[#This Row],[Order_Date]],"mmm")</f>
        <v>Apr</v>
      </c>
      <c r="F1297" s="1">
        <v>45750</v>
      </c>
      <c r="G1297">
        <f>(Table1[[#This Row],[Ship_Date]]-Table1[[#This Row],[Order_Date]])</f>
        <v>1</v>
      </c>
      <c r="H1297" t="s">
        <v>1903</v>
      </c>
      <c r="I1297" t="s">
        <v>9116</v>
      </c>
      <c r="J1297" t="s">
        <v>52</v>
      </c>
      <c r="K1297">
        <v>41</v>
      </c>
      <c r="L1297" t="str">
        <f>IF(Table1[[#This Row],[Age]]&lt;=20,"Teen",IF(Table1[[#This Row],[Age]]&gt;=21 &amp; Table1[[#This Row],[Age]]&lt;=50,"Adult","Senior"))</f>
        <v>Senior</v>
      </c>
      <c r="M1297" t="s">
        <v>91</v>
      </c>
      <c r="N1297" t="s">
        <v>92</v>
      </c>
      <c r="O1297" t="s">
        <v>55</v>
      </c>
      <c r="P1297" t="s">
        <v>56</v>
      </c>
      <c r="Q1297" t="s">
        <v>212</v>
      </c>
      <c r="R1297">
        <v>1</v>
      </c>
      <c r="S1297">
        <v>300</v>
      </c>
      <c r="T1297">
        <v>15</v>
      </c>
      <c r="U1297">
        <v>255</v>
      </c>
      <c r="V1297" t="str">
        <f>IF(Table1[[#This Row],[Sales]]&lt;=10000,"Low",IF(Table1[[#This Row],[Sales]]&gt;=10000 &amp; Table1[[#This Row],[Sales]]&lt;=25000,"Medium","High"))</f>
        <v>Low</v>
      </c>
      <c r="W1297">
        <v>41.42</v>
      </c>
      <c r="X1297">
        <f>Table1[[#This Row],[Profit]]/Table1[[#This Row],[Sales]]</f>
        <v>0.16243137254901963</v>
      </c>
      <c r="Y1297" t="s">
        <v>30</v>
      </c>
      <c r="Z1297" t="s">
        <v>59</v>
      </c>
      <c r="AA1297">
        <v>4</v>
      </c>
      <c r="AB1297" t="s">
        <v>42</v>
      </c>
    </row>
    <row r="1298" spans="1:28" x14ac:dyDescent="0.35">
      <c r="A1298" t="s">
        <v>9134</v>
      </c>
      <c r="B1298" s="1">
        <v>46130</v>
      </c>
      <c r="C1298" s="1" t="str">
        <f>TEXT(Table1[[#This Row],[Order_Date]],"yyyy")</f>
        <v>2026</v>
      </c>
      <c r="D1298" s="3">
        <f>MONTH(Table1[[#This Row],[Order_Date]])</f>
        <v>4</v>
      </c>
      <c r="E1298" t="str">
        <f>TEXT(Table1[[#This Row],[Order_Date]],"mmm")</f>
        <v>Apr</v>
      </c>
      <c r="F1298" s="1">
        <v>46134</v>
      </c>
      <c r="G1298">
        <f>(Table1[[#This Row],[Ship_Date]]-Table1[[#This Row],[Order_Date]])</f>
        <v>4</v>
      </c>
      <c r="H1298" t="s">
        <v>9135</v>
      </c>
      <c r="I1298" t="s">
        <v>9136</v>
      </c>
      <c r="J1298" t="s">
        <v>24</v>
      </c>
      <c r="K1298">
        <v>36</v>
      </c>
      <c r="L1298" t="str">
        <f>IF(Table1[[#This Row],[Age]]&lt;=20,"Teen",IF(Table1[[#This Row],[Age]]&gt;=21 &amp; Table1[[#This Row],[Age]]&lt;=50,"Adult","Senior"))</f>
        <v>Senior</v>
      </c>
      <c r="M1298" t="s">
        <v>107</v>
      </c>
      <c r="N1298" t="s">
        <v>108</v>
      </c>
      <c r="O1298" t="s">
        <v>86</v>
      </c>
      <c r="P1298" t="s">
        <v>28</v>
      </c>
      <c r="Q1298" t="s">
        <v>192</v>
      </c>
      <c r="R1298">
        <v>7</v>
      </c>
      <c r="S1298">
        <v>7000</v>
      </c>
      <c r="T1298">
        <v>25</v>
      </c>
      <c r="U1298">
        <v>36750</v>
      </c>
      <c r="V1298" t="str">
        <f>IF(Table1[[#This Row],[Sales]]&lt;=10000,"Low",IF(Table1[[#This Row],[Sales]]&gt;=10000 &amp; Table1[[#This Row],[Sales]]&lt;=25000,"Medium","High"))</f>
        <v>High</v>
      </c>
      <c r="W1298">
        <v>11433.07</v>
      </c>
      <c r="X1298">
        <f>Table1[[#This Row],[Profit]]/Table1[[#This Row],[Sales]]</f>
        <v>0.31110394557823129</v>
      </c>
      <c r="Y1298" t="s">
        <v>93</v>
      </c>
      <c r="Z1298" t="s">
        <v>59</v>
      </c>
      <c r="AA1298">
        <v>4</v>
      </c>
      <c r="AB1298" t="s">
        <v>42</v>
      </c>
    </row>
    <row r="1299" spans="1:28" x14ac:dyDescent="0.35">
      <c r="A1299" t="s">
        <v>9140</v>
      </c>
      <c r="B1299" s="1">
        <v>45752</v>
      </c>
      <c r="C1299" s="1" t="str">
        <f>TEXT(Table1[[#This Row],[Order_Date]],"yyyy")</f>
        <v>2025</v>
      </c>
      <c r="D1299" s="3">
        <f>MONTH(Table1[[#This Row],[Order_Date]])</f>
        <v>4</v>
      </c>
      <c r="E1299" t="str">
        <f>TEXT(Table1[[#This Row],[Order_Date]],"mmm")</f>
        <v>Apr</v>
      </c>
      <c r="F1299" s="1">
        <v>45756</v>
      </c>
      <c r="G1299">
        <f>(Table1[[#This Row],[Ship_Date]]-Table1[[#This Row],[Order_Date]])</f>
        <v>4</v>
      </c>
      <c r="H1299" t="s">
        <v>9141</v>
      </c>
      <c r="I1299" t="s">
        <v>9142</v>
      </c>
      <c r="J1299" t="s">
        <v>24</v>
      </c>
      <c r="K1299">
        <v>62</v>
      </c>
      <c r="L1299" t="str">
        <f>IF(Table1[[#This Row],[Age]]&lt;=20,"Teen",IF(Table1[[#This Row],[Age]]&gt;=21 &amp; Table1[[#This Row],[Age]]&lt;=50,"Adult","Senior"))</f>
        <v>Senior</v>
      </c>
      <c r="M1299" t="s">
        <v>79</v>
      </c>
      <c r="N1299" t="s">
        <v>80</v>
      </c>
      <c r="O1299" t="s">
        <v>38</v>
      </c>
      <c r="P1299" t="s">
        <v>28</v>
      </c>
      <c r="Q1299" t="s">
        <v>103</v>
      </c>
      <c r="R1299">
        <v>1</v>
      </c>
      <c r="S1299">
        <v>25000</v>
      </c>
      <c r="T1299">
        <v>25</v>
      </c>
      <c r="U1299">
        <v>18750</v>
      </c>
      <c r="V1299" t="str">
        <f>IF(Table1[[#This Row],[Sales]]&lt;=10000,"Low",IF(Table1[[#This Row],[Sales]]&gt;=10000 &amp; Table1[[#This Row],[Sales]]&lt;=25000,"Medium","High"))</f>
        <v>High</v>
      </c>
      <c r="W1299">
        <v>6507.41</v>
      </c>
      <c r="X1299">
        <f>Table1[[#This Row],[Profit]]/Table1[[#This Row],[Sales]]</f>
        <v>0.34706186666666666</v>
      </c>
      <c r="Y1299" t="s">
        <v>93</v>
      </c>
      <c r="Z1299" t="s">
        <v>59</v>
      </c>
      <c r="AA1299">
        <v>5</v>
      </c>
      <c r="AB1299" t="s">
        <v>42</v>
      </c>
    </row>
    <row r="1300" spans="1:28" x14ac:dyDescent="0.35">
      <c r="A1300" t="s">
        <v>9150</v>
      </c>
      <c r="B1300" s="1">
        <v>46136</v>
      </c>
      <c r="C1300" s="1" t="str">
        <f>TEXT(Table1[[#This Row],[Order_Date]],"yyyy")</f>
        <v>2026</v>
      </c>
      <c r="D1300" s="3">
        <f>MONTH(Table1[[#This Row],[Order_Date]])</f>
        <v>4</v>
      </c>
      <c r="E1300" t="str">
        <f>TEXT(Table1[[#This Row],[Order_Date]],"mmm")</f>
        <v>Apr</v>
      </c>
      <c r="F1300" s="1">
        <v>46137</v>
      </c>
      <c r="G1300">
        <f>(Table1[[#This Row],[Ship_Date]]-Table1[[#This Row],[Order_Date]])</f>
        <v>1</v>
      </c>
      <c r="H1300" t="s">
        <v>9151</v>
      </c>
      <c r="I1300" t="s">
        <v>9152</v>
      </c>
      <c r="J1300" t="s">
        <v>52</v>
      </c>
      <c r="K1300">
        <v>22</v>
      </c>
      <c r="L1300" t="str">
        <f>IF(Table1[[#This Row],[Age]]&lt;=20,"Teen",IF(Table1[[#This Row],[Age]]&gt;=21 &amp; Table1[[#This Row],[Age]]&lt;=50,"Adult","Senior"))</f>
        <v>Senior</v>
      </c>
      <c r="M1300" t="s">
        <v>73</v>
      </c>
      <c r="N1300" t="s">
        <v>26</v>
      </c>
      <c r="O1300" t="s">
        <v>27</v>
      </c>
      <c r="P1300" t="s">
        <v>47</v>
      </c>
      <c r="Q1300" t="s">
        <v>69</v>
      </c>
      <c r="R1300">
        <v>8</v>
      </c>
      <c r="S1300">
        <v>800</v>
      </c>
      <c r="T1300">
        <v>5</v>
      </c>
      <c r="U1300">
        <v>6080</v>
      </c>
      <c r="V1300" t="str">
        <f>IF(Table1[[#This Row],[Sales]]&lt;=10000,"Low",IF(Table1[[#This Row],[Sales]]&gt;=10000 &amp; Table1[[#This Row],[Sales]]&lt;=25000,"Medium","High"))</f>
        <v>Low</v>
      </c>
      <c r="W1300">
        <v>2536.83</v>
      </c>
      <c r="X1300">
        <f>Table1[[#This Row],[Profit]]/Table1[[#This Row],[Sales]]</f>
        <v>0.41724177631578946</v>
      </c>
      <c r="Y1300" t="s">
        <v>58</v>
      </c>
      <c r="Z1300" t="s">
        <v>31</v>
      </c>
      <c r="AA1300">
        <v>2</v>
      </c>
      <c r="AB1300" t="s">
        <v>42</v>
      </c>
    </row>
    <row r="1301" spans="1:28" x14ac:dyDescent="0.35">
      <c r="A1301" t="s">
        <v>9182</v>
      </c>
      <c r="B1301" s="1">
        <v>45759</v>
      </c>
      <c r="C1301" s="1" t="str">
        <f>TEXT(Table1[[#This Row],[Order_Date]],"yyyy")</f>
        <v>2025</v>
      </c>
      <c r="D1301" s="3">
        <f>MONTH(Table1[[#This Row],[Order_Date]])</f>
        <v>4</v>
      </c>
      <c r="E1301" t="str">
        <f>TEXT(Table1[[#This Row],[Order_Date]],"mmm")</f>
        <v>Apr</v>
      </c>
      <c r="F1301" s="1">
        <v>45765</v>
      </c>
      <c r="G1301">
        <f>(Table1[[#This Row],[Ship_Date]]-Table1[[#This Row],[Order_Date]])</f>
        <v>6</v>
      </c>
      <c r="H1301" t="s">
        <v>9183</v>
      </c>
      <c r="I1301" t="s">
        <v>9184</v>
      </c>
      <c r="J1301" t="s">
        <v>24</v>
      </c>
      <c r="K1301">
        <v>43</v>
      </c>
      <c r="L1301" t="str">
        <f>IF(Table1[[#This Row],[Age]]&lt;=20,"Teen",IF(Table1[[#This Row],[Age]]&gt;=21 &amp; Table1[[#This Row],[Age]]&lt;=50,"Adult","Senior"))</f>
        <v>Senior</v>
      </c>
      <c r="M1301" t="s">
        <v>36</v>
      </c>
      <c r="N1301" t="s">
        <v>37</v>
      </c>
      <c r="O1301" t="s">
        <v>38</v>
      </c>
      <c r="P1301" t="s">
        <v>74</v>
      </c>
      <c r="Q1301" t="s">
        <v>109</v>
      </c>
      <c r="R1301">
        <v>4</v>
      </c>
      <c r="S1301">
        <v>40000</v>
      </c>
      <c r="T1301">
        <v>0</v>
      </c>
      <c r="U1301">
        <v>160000</v>
      </c>
      <c r="V1301" t="str">
        <f>IF(Table1[[#This Row],[Sales]]&lt;=10000,"Low",IF(Table1[[#This Row],[Sales]]&gt;=10000 &amp; Table1[[#This Row],[Sales]]&lt;=25000,"Medium","High"))</f>
        <v>High</v>
      </c>
      <c r="W1301">
        <v>31241.62</v>
      </c>
      <c r="X1301">
        <f>Table1[[#This Row],[Profit]]/Table1[[#This Row],[Sales]]</f>
        <v>0.19526012500000001</v>
      </c>
      <c r="Y1301" t="s">
        <v>30</v>
      </c>
      <c r="Z1301" t="s">
        <v>41</v>
      </c>
      <c r="AA1301">
        <v>5</v>
      </c>
      <c r="AB1301" t="s">
        <v>42</v>
      </c>
    </row>
    <row r="1302" spans="1:28" x14ac:dyDescent="0.35">
      <c r="A1302" t="s">
        <v>9235</v>
      </c>
      <c r="B1302" s="1">
        <v>46132</v>
      </c>
      <c r="C1302" s="1" t="str">
        <f>TEXT(Table1[[#This Row],[Order_Date]],"yyyy")</f>
        <v>2026</v>
      </c>
      <c r="D1302" s="3">
        <f>MONTH(Table1[[#This Row],[Order_Date]])</f>
        <v>4</v>
      </c>
      <c r="E1302" t="str">
        <f>TEXT(Table1[[#This Row],[Order_Date]],"mmm")</f>
        <v>Apr</v>
      </c>
      <c r="F1302" s="1">
        <v>46138</v>
      </c>
      <c r="G1302">
        <f>(Table1[[#This Row],[Ship_Date]]-Table1[[#This Row],[Order_Date]])</f>
        <v>6</v>
      </c>
      <c r="H1302" t="s">
        <v>567</v>
      </c>
      <c r="I1302" t="s">
        <v>9236</v>
      </c>
      <c r="J1302" t="s">
        <v>52</v>
      </c>
      <c r="K1302">
        <v>59</v>
      </c>
      <c r="L1302" t="str">
        <f>IF(Table1[[#This Row],[Age]]&lt;=20,"Teen",IF(Table1[[#This Row],[Age]]&gt;=21 &amp; Table1[[#This Row],[Age]]&lt;=50,"Adult","Senior"))</f>
        <v>Senior</v>
      </c>
      <c r="M1302" t="s">
        <v>73</v>
      </c>
      <c r="N1302" t="s">
        <v>26</v>
      </c>
      <c r="O1302" t="s">
        <v>27</v>
      </c>
      <c r="P1302" t="s">
        <v>28</v>
      </c>
      <c r="Q1302" t="s">
        <v>65</v>
      </c>
      <c r="R1302">
        <v>3</v>
      </c>
      <c r="S1302">
        <v>30000</v>
      </c>
      <c r="T1302">
        <v>5</v>
      </c>
      <c r="U1302">
        <v>85500</v>
      </c>
      <c r="V1302" t="str">
        <f>IF(Table1[[#This Row],[Sales]]&lt;=10000,"Low",IF(Table1[[#This Row],[Sales]]&gt;=10000 &amp; Table1[[#This Row],[Sales]]&lt;=25000,"Medium","High"))</f>
        <v>High</v>
      </c>
      <c r="W1302">
        <v>28764.26</v>
      </c>
      <c r="X1302">
        <f>Table1[[#This Row],[Profit]]/Table1[[#This Row],[Sales]]</f>
        <v>0.33642409356725145</v>
      </c>
      <c r="Y1302" t="s">
        <v>58</v>
      </c>
      <c r="Z1302" t="s">
        <v>31</v>
      </c>
      <c r="AA1302">
        <v>5</v>
      </c>
      <c r="AB1302" t="s">
        <v>42</v>
      </c>
    </row>
    <row r="1303" spans="1:28" x14ac:dyDescent="0.35">
      <c r="A1303" t="s">
        <v>9392</v>
      </c>
      <c r="B1303" s="1">
        <v>46114</v>
      </c>
      <c r="C1303" s="1" t="str">
        <f>TEXT(Table1[[#This Row],[Order_Date]],"yyyy")</f>
        <v>2026</v>
      </c>
      <c r="D1303" s="3">
        <f>MONTH(Table1[[#This Row],[Order_Date]])</f>
        <v>4</v>
      </c>
      <c r="E1303" t="str">
        <f>TEXT(Table1[[#This Row],[Order_Date]],"mmm")</f>
        <v>Apr</v>
      </c>
      <c r="F1303" s="1">
        <v>46118</v>
      </c>
      <c r="G1303">
        <f>(Table1[[#This Row],[Ship_Date]]-Table1[[#This Row],[Order_Date]])</f>
        <v>4</v>
      </c>
      <c r="H1303" t="s">
        <v>9393</v>
      </c>
      <c r="I1303" t="s">
        <v>9394</v>
      </c>
      <c r="J1303" t="s">
        <v>52</v>
      </c>
      <c r="K1303">
        <v>31</v>
      </c>
      <c r="L1303" t="str">
        <f>IF(Table1[[#This Row],[Age]]&lt;=20,"Teen",IF(Table1[[#This Row],[Age]]&gt;=21 &amp; Table1[[#This Row],[Age]]&lt;=50,"Adult","Senior"))</f>
        <v>Senior</v>
      </c>
      <c r="M1303" t="s">
        <v>91</v>
      </c>
      <c r="N1303" t="s">
        <v>92</v>
      </c>
      <c r="O1303" t="s">
        <v>55</v>
      </c>
      <c r="P1303" t="s">
        <v>39</v>
      </c>
      <c r="Q1303" t="s">
        <v>87</v>
      </c>
      <c r="R1303">
        <v>3</v>
      </c>
      <c r="S1303">
        <v>3200</v>
      </c>
      <c r="T1303">
        <v>10</v>
      </c>
      <c r="U1303">
        <v>8640</v>
      </c>
      <c r="V1303" t="str">
        <f>IF(Table1[[#This Row],[Sales]]&lt;=10000,"Low",IF(Table1[[#This Row],[Sales]]&gt;=10000 &amp; Table1[[#This Row],[Sales]]&lt;=25000,"Medium","High"))</f>
        <v>Low</v>
      </c>
      <c r="W1303">
        <v>1464.12</v>
      </c>
      <c r="X1303">
        <f>Table1[[#This Row],[Profit]]/Table1[[#This Row],[Sales]]</f>
        <v>0.16945833333333332</v>
      </c>
      <c r="Y1303" t="s">
        <v>58</v>
      </c>
      <c r="Z1303" t="s">
        <v>41</v>
      </c>
      <c r="AA1303">
        <v>3</v>
      </c>
      <c r="AB1303" t="s">
        <v>42</v>
      </c>
    </row>
    <row r="1304" spans="1:28" x14ac:dyDescent="0.35">
      <c r="A1304" t="s">
        <v>9414</v>
      </c>
      <c r="B1304" s="1">
        <v>45760</v>
      </c>
      <c r="C1304" s="1" t="str">
        <f>TEXT(Table1[[#This Row],[Order_Date]],"yyyy")</f>
        <v>2025</v>
      </c>
      <c r="D1304" s="3">
        <f>MONTH(Table1[[#This Row],[Order_Date]])</f>
        <v>4</v>
      </c>
      <c r="E1304" t="str">
        <f>TEXT(Table1[[#This Row],[Order_Date]],"mmm")</f>
        <v>Apr</v>
      </c>
      <c r="F1304" s="1">
        <v>45763</v>
      </c>
      <c r="G1304">
        <f>(Table1[[#This Row],[Ship_Date]]-Table1[[#This Row],[Order_Date]])</f>
        <v>3</v>
      </c>
      <c r="H1304" t="s">
        <v>9415</v>
      </c>
      <c r="I1304" t="s">
        <v>9416</v>
      </c>
      <c r="J1304" t="s">
        <v>52</v>
      </c>
      <c r="K1304">
        <v>46</v>
      </c>
      <c r="L1304" t="str">
        <f>IF(Table1[[#This Row],[Age]]&lt;=20,"Teen",IF(Table1[[#This Row],[Age]]&gt;=21 &amp; Table1[[#This Row],[Age]]&lt;=50,"Adult","Senior"))</f>
        <v>Senior</v>
      </c>
      <c r="M1304" t="s">
        <v>73</v>
      </c>
      <c r="N1304" t="s">
        <v>26</v>
      </c>
      <c r="O1304" t="s">
        <v>27</v>
      </c>
      <c r="P1304" t="s">
        <v>47</v>
      </c>
      <c r="Q1304" t="s">
        <v>48</v>
      </c>
      <c r="R1304">
        <v>2</v>
      </c>
      <c r="S1304">
        <v>3500</v>
      </c>
      <c r="T1304">
        <v>0</v>
      </c>
      <c r="U1304">
        <v>7000</v>
      </c>
      <c r="V1304" t="str">
        <f>IF(Table1[[#This Row],[Sales]]&lt;=10000,"Low",IF(Table1[[#This Row],[Sales]]&gt;=10000 &amp; Table1[[#This Row],[Sales]]&lt;=25000,"Medium","High"))</f>
        <v>Low</v>
      </c>
      <c r="W1304">
        <v>2369.79</v>
      </c>
      <c r="X1304">
        <f>Table1[[#This Row],[Profit]]/Table1[[#This Row],[Sales]]</f>
        <v>0.33854142857142855</v>
      </c>
      <c r="Y1304" t="s">
        <v>58</v>
      </c>
      <c r="Z1304" t="s">
        <v>31</v>
      </c>
      <c r="AA1304">
        <v>4</v>
      </c>
      <c r="AB1304" t="s">
        <v>42</v>
      </c>
    </row>
    <row r="1305" spans="1:28" x14ac:dyDescent="0.35">
      <c r="A1305" t="s">
        <v>9438</v>
      </c>
      <c r="B1305" s="1">
        <v>45773</v>
      </c>
      <c r="C1305" s="1" t="str">
        <f>TEXT(Table1[[#This Row],[Order_Date]],"yyyy")</f>
        <v>2025</v>
      </c>
      <c r="D1305" s="3">
        <f>MONTH(Table1[[#This Row],[Order_Date]])</f>
        <v>4</v>
      </c>
      <c r="E1305" t="str">
        <f>TEXT(Table1[[#This Row],[Order_Date]],"mmm")</f>
        <v>Apr</v>
      </c>
      <c r="F1305" s="1">
        <v>45776</v>
      </c>
      <c r="G1305">
        <f>(Table1[[#This Row],[Ship_Date]]-Table1[[#This Row],[Order_Date]])</f>
        <v>3</v>
      </c>
      <c r="H1305" t="s">
        <v>8923</v>
      </c>
      <c r="I1305" t="s">
        <v>9439</v>
      </c>
      <c r="J1305" t="s">
        <v>52</v>
      </c>
      <c r="K1305">
        <v>43</v>
      </c>
      <c r="L1305" t="str">
        <f>IF(Table1[[#This Row],[Age]]&lt;=20,"Teen",IF(Table1[[#This Row],[Age]]&gt;=21 &amp; Table1[[#This Row],[Age]]&lt;=50,"Adult","Senior"))</f>
        <v>Senior</v>
      </c>
      <c r="M1305" t="s">
        <v>53</v>
      </c>
      <c r="N1305" t="s">
        <v>54</v>
      </c>
      <c r="O1305" t="s">
        <v>55</v>
      </c>
      <c r="P1305" t="s">
        <v>28</v>
      </c>
      <c r="Q1305" t="s">
        <v>103</v>
      </c>
      <c r="R1305">
        <v>1</v>
      </c>
      <c r="S1305">
        <v>25000</v>
      </c>
      <c r="T1305">
        <v>0</v>
      </c>
      <c r="U1305">
        <v>25000</v>
      </c>
      <c r="V1305" t="str">
        <f>IF(Table1[[#This Row],[Sales]]&lt;=10000,"Low",IF(Table1[[#This Row],[Sales]]&gt;=10000 &amp; Table1[[#This Row],[Sales]]&lt;=25000,"Medium","High"))</f>
        <v>High</v>
      </c>
      <c r="W1305">
        <v>4865.7299999999996</v>
      </c>
      <c r="X1305">
        <f>Table1[[#This Row],[Profit]]/Table1[[#This Row],[Sales]]</f>
        <v>0.19462919999999997</v>
      </c>
      <c r="Y1305" t="s">
        <v>58</v>
      </c>
      <c r="Z1305" t="s">
        <v>41</v>
      </c>
      <c r="AA1305">
        <v>3</v>
      </c>
      <c r="AB1305" t="s">
        <v>42</v>
      </c>
    </row>
    <row r="1306" spans="1:28" x14ac:dyDescent="0.35">
      <c r="A1306" t="s">
        <v>9515</v>
      </c>
      <c r="B1306" s="1">
        <v>46121</v>
      </c>
      <c r="C1306" s="1" t="str">
        <f>TEXT(Table1[[#This Row],[Order_Date]],"yyyy")</f>
        <v>2026</v>
      </c>
      <c r="D1306" s="3">
        <f>MONTH(Table1[[#This Row],[Order_Date]])</f>
        <v>4</v>
      </c>
      <c r="E1306" t="str">
        <f>TEXT(Table1[[#This Row],[Order_Date]],"mmm")</f>
        <v>Apr</v>
      </c>
      <c r="F1306" s="1">
        <v>46124</v>
      </c>
      <c r="G1306">
        <f>(Table1[[#This Row],[Ship_Date]]-Table1[[#This Row],[Order_Date]])</f>
        <v>3</v>
      </c>
      <c r="H1306" t="s">
        <v>7244</v>
      </c>
      <c r="I1306" t="s">
        <v>9516</v>
      </c>
      <c r="J1306" t="s">
        <v>24</v>
      </c>
      <c r="K1306">
        <v>38</v>
      </c>
      <c r="L1306" t="str">
        <f>IF(Table1[[#This Row],[Age]]&lt;=20,"Teen",IF(Table1[[#This Row],[Age]]&gt;=21 &amp; Table1[[#This Row],[Age]]&lt;=50,"Adult","Senior"))</f>
        <v>Senior</v>
      </c>
      <c r="M1306" t="s">
        <v>79</v>
      </c>
      <c r="N1306" t="s">
        <v>80</v>
      </c>
      <c r="O1306" t="s">
        <v>38</v>
      </c>
      <c r="P1306" t="s">
        <v>39</v>
      </c>
      <c r="Q1306" t="s">
        <v>118</v>
      </c>
      <c r="R1306">
        <v>8</v>
      </c>
      <c r="S1306">
        <v>4000</v>
      </c>
      <c r="T1306">
        <v>25</v>
      </c>
      <c r="U1306">
        <v>24000</v>
      </c>
      <c r="V1306" t="str">
        <f>IF(Table1[[#This Row],[Sales]]&lt;=10000,"Low",IF(Table1[[#This Row],[Sales]]&gt;=10000 &amp; Table1[[#This Row],[Sales]]&lt;=25000,"Medium","High"))</f>
        <v>High</v>
      </c>
      <c r="W1306">
        <v>10651.64</v>
      </c>
      <c r="X1306">
        <f>Table1[[#This Row],[Profit]]/Table1[[#This Row],[Sales]]</f>
        <v>0.44381833333333331</v>
      </c>
      <c r="Y1306" t="s">
        <v>58</v>
      </c>
      <c r="Z1306" t="s">
        <v>31</v>
      </c>
      <c r="AA1306">
        <v>2</v>
      </c>
      <c r="AB1306" t="s">
        <v>42</v>
      </c>
    </row>
    <row r="1307" spans="1:28" x14ac:dyDescent="0.35">
      <c r="A1307" t="s">
        <v>9523</v>
      </c>
      <c r="B1307" s="1">
        <v>45769</v>
      </c>
      <c r="C1307" s="1" t="str">
        <f>TEXT(Table1[[#This Row],[Order_Date]],"yyyy")</f>
        <v>2025</v>
      </c>
      <c r="D1307" s="3">
        <f>MONTH(Table1[[#This Row],[Order_Date]])</f>
        <v>4</v>
      </c>
      <c r="E1307" t="str">
        <f>TEXT(Table1[[#This Row],[Order_Date]],"mmm")</f>
        <v>Apr</v>
      </c>
      <c r="F1307" s="1">
        <v>45772</v>
      </c>
      <c r="G1307">
        <f>(Table1[[#This Row],[Ship_Date]]-Table1[[#This Row],[Order_Date]])</f>
        <v>3</v>
      </c>
      <c r="H1307" t="s">
        <v>9524</v>
      </c>
      <c r="I1307" t="s">
        <v>9525</v>
      </c>
      <c r="J1307" t="s">
        <v>24</v>
      </c>
      <c r="K1307">
        <v>30</v>
      </c>
      <c r="L1307" t="str">
        <f>IF(Table1[[#This Row],[Age]]&lt;=20,"Teen",IF(Table1[[#This Row],[Age]]&gt;=21 &amp; Table1[[#This Row],[Age]]&lt;=50,"Adult","Senior"))</f>
        <v>Senior</v>
      </c>
      <c r="M1307" t="s">
        <v>91</v>
      </c>
      <c r="N1307" t="s">
        <v>92</v>
      </c>
      <c r="O1307" t="s">
        <v>55</v>
      </c>
      <c r="P1307" t="s">
        <v>74</v>
      </c>
      <c r="Q1307" t="s">
        <v>231</v>
      </c>
      <c r="R1307">
        <v>3</v>
      </c>
      <c r="S1307">
        <v>18000</v>
      </c>
      <c r="T1307">
        <v>0</v>
      </c>
      <c r="U1307">
        <v>54000</v>
      </c>
      <c r="V1307" t="str">
        <f>IF(Table1[[#This Row],[Sales]]&lt;=10000,"Low",IF(Table1[[#This Row],[Sales]]&gt;=10000 &amp; Table1[[#This Row],[Sales]]&lt;=25000,"Medium","High"))</f>
        <v>High</v>
      </c>
      <c r="W1307">
        <v>7036.54</v>
      </c>
      <c r="X1307">
        <f>Table1[[#This Row],[Profit]]/Table1[[#This Row],[Sales]]</f>
        <v>0.13030629629629631</v>
      </c>
      <c r="Y1307" t="s">
        <v>58</v>
      </c>
      <c r="Z1307" t="s">
        <v>41</v>
      </c>
      <c r="AA1307">
        <v>3</v>
      </c>
      <c r="AB1307" t="s">
        <v>42</v>
      </c>
    </row>
    <row r="1308" spans="1:28" x14ac:dyDescent="0.35">
      <c r="A1308" t="s">
        <v>9550</v>
      </c>
      <c r="B1308" s="1">
        <v>46124</v>
      </c>
      <c r="C1308" s="1" t="str">
        <f>TEXT(Table1[[#This Row],[Order_Date]],"yyyy")</f>
        <v>2026</v>
      </c>
      <c r="D1308" s="3">
        <f>MONTH(Table1[[#This Row],[Order_Date]])</f>
        <v>4</v>
      </c>
      <c r="E1308" t="str">
        <f>TEXT(Table1[[#This Row],[Order_Date]],"mmm")</f>
        <v>Apr</v>
      </c>
      <c r="F1308" s="1">
        <v>46125</v>
      </c>
      <c r="G1308">
        <f>(Table1[[#This Row],[Ship_Date]]-Table1[[#This Row],[Order_Date]])</f>
        <v>1</v>
      </c>
      <c r="H1308" t="s">
        <v>9551</v>
      </c>
      <c r="I1308" t="s">
        <v>9552</v>
      </c>
      <c r="J1308" t="s">
        <v>52</v>
      </c>
      <c r="K1308">
        <v>26</v>
      </c>
      <c r="L1308" t="str">
        <f>IF(Table1[[#This Row],[Age]]&lt;=20,"Teen",IF(Table1[[#This Row],[Age]]&gt;=21 &amp; Table1[[#This Row],[Age]]&lt;=50,"Adult","Senior"))</f>
        <v>Senior</v>
      </c>
      <c r="M1308" t="s">
        <v>46</v>
      </c>
      <c r="N1308" t="s">
        <v>46</v>
      </c>
      <c r="O1308" t="s">
        <v>38</v>
      </c>
      <c r="P1308" t="s">
        <v>56</v>
      </c>
      <c r="Q1308" t="s">
        <v>97</v>
      </c>
      <c r="R1308">
        <v>4</v>
      </c>
      <c r="S1308">
        <v>1500</v>
      </c>
      <c r="T1308">
        <v>0</v>
      </c>
      <c r="U1308">
        <v>6000</v>
      </c>
      <c r="V1308" t="str">
        <f>IF(Table1[[#This Row],[Sales]]&lt;=10000,"Low",IF(Table1[[#This Row],[Sales]]&gt;=10000 &amp; Table1[[#This Row],[Sales]]&lt;=25000,"Medium","High"))</f>
        <v>Low</v>
      </c>
      <c r="W1308">
        <v>1903.81</v>
      </c>
      <c r="X1308">
        <f>Table1[[#This Row],[Profit]]/Table1[[#This Row],[Sales]]</f>
        <v>0.31730166666666665</v>
      </c>
      <c r="Y1308" t="s">
        <v>58</v>
      </c>
      <c r="Z1308" t="s">
        <v>31</v>
      </c>
      <c r="AA1308">
        <v>3</v>
      </c>
      <c r="AB1308" t="s">
        <v>32</v>
      </c>
    </row>
    <row r="1309" spans="1:28" x14ac:dyDescent="0.35">
      <c r="A1309" t="s">
        <v>9556</v>
      </c>
      <c r="B1309" s="1">
        <v>45755</v>
      </c>
      <c r="C1309" s="1" t="str">
        <f>TEXT(Table1[[#This Row],[Order_Date]],"yyyy")</f>
        <v>2025</v>
      </c>
      <c r="D1309" s="3">
        <f>MONTH(Table1[[#This Row],[Order_Date]])</f>
        <v>4</v>
      </c>
      <c r="E1309" t="str">
        <f>TEXT(Table1[[#This Row],[Order_Date]],"mmm")</f>
        <v>Apr</v>
      </c>
      <c r="F1309" s="1">
        <v>45756</v>
      </c>
      <c r="G1309">
        <f>(Table1[[#This Row],[Ship_Date]]-Table1[[#This Row],[Order_Date]])</f>
        <v>1</v>
      </c>
      <c r="H1309" t="s">
        <v>9557</v>
      </c>
      <c r="I1309" t="s">
        <v>9558</v>
      </c>
      <c r="J1309" t="s">
        <v>24</v>
      </c>
      <c r="K1309">
        <v>56</v>
      </c>
      <c r="L1309" t="str">
        <f>IF(Table1[[#This Row],[Age]]&lt;=20,"Teen",IF(Table1[[#This Row],[Age]]&gt;=21 &amp; Table1[[#This Row],[Age]]&lt;=50,"Adult","Senior"))</f>
        <v>Senior</v>
      </c>
      <c r="M1309" t="s">
        <v>63</v>
      </c>
      <c r="N1309" t="s">
        <v>64</v>
      </c>
      <c r="O1309" t="s">
        <v>55</v>
      </c>
      <c r="P1309" t="s">
        <v>39</v>
      </c>
      <c r="Q1309" t="s">
        <v>151</v>
      </c>
      <c r="R1309">
        <v>1</v>
      </c>
      <c r="S1309">
        <v>900</v>
      </c>
      <c r="T1309">
        <v>20</v>
      </c>
      <c r="U1309">
        <v>720</v>
      </c>
      <c r="V1309" t="str">
        <f>IF(Table1[[#This Row],[Sales]]&lt;=10000,"Low",IF(Table1[[#This Row],[Sales]]&gt;=10000 &amp; Table1[[#This Row],[Sales]]&lt;=25000,"Medium","High"))</f>
        <v>Low</v>
      </c>
      <c r="W1309">
        <v>305.45</v>
      </c>
      <c r="X1309">
        <f>Table1[[#This Row],[Profit]]/Table1[[#This Row],[Sales]]</f>
        <v>0.42423611111111109</v>
      </c>
      <c r="Y1309" t="s">
        <v>30</v>
      </c>
      <c r="Z1309" t="s">
        <v>59</v>
      </c>
      <c r="AA1309">
        <v>1</v>
      </c>
      <c r="AB1309" t="s">
        <v>32</v>
      </c>
    </row>
    <row r="1310" spans="1:28" x14ac:dyDescent="0.35">
      <c r="A1310" t="s">
        <v>9561</v>
      </c>
      <c r="B1310" s="1">
        <v>46140</v>
      </c>
      <c r="C1310" s="1" t="str">
        <f>TEXT(Table1[[#This Row],[Order_Date]],"yyyy")</f>
        <v>2026</v>
      </c>
      <c r="D1310" s="3">
        <f>MONTH(Table1[[#This Row],[Order_Date]])</f>
        <v>4</v>
      </c>
      <c r="E1310" t="str">
        <f>TEXT(Table1[[#This Row],[Order_Date]],"mmm")</f>
        <v>Apr</v>
      </c>
      <c r="F1310" s="1">
        <v>46143</v>
      </c>
      <c r="G1310">
        <f>(Table1[[#This Row],[Ship_Date]]-Table1[[#This Row],[Order_Date]])</f>
        <v>3</v>
      </c>
      <c r="H1310" t="s">
        <v>9562</v>
      </c>
      <c r="I1310" t="s">
        <v>9563</v>
      </c>
      <c r="J1310" t="s">
        <v>52</v>
      </c>
      <c r="K1310">
        <v>25</v>
      </c>
      <c r="L1310" t="str">
        <f>IF(Table1[[#This Row],[Age]]&lt;=20,"Teen",IF(Table1[[#This Row],[Age]]&gt;=21 &amp; Table1[[#This Row],[Age]]&lt;=50,"Adult","Senior"))</f>
        <v>Senior</v>
      </c>
      <c r="M1310" t="s">
        <v>73</v>
      </c>
      <c r="N1310" t="s">
        <v>26</v>
      </c>
      <c r="O1310" t="s">
        <v>27</v>
      </c>
      <c r="P1310" t="s">
        <v>74</v>
      </c>
      <c r="Q1310" t="s">
        <v>196</v>
      </c>
      <c r="R1310">
        <v>3</v>
      </c>
      <c r="S1310">
        <v>25000</v>
      </c>
      <c r="T1310">
        <v>20</v>
      </c>
      <c r="U1310">
        <v>60000</v>
      </c>
      <c r="V1310" t="str">
        <f>IF(Table1[[#This Row],[Sales]]&lt;=10000,"Low",IF(Table1[[#This Row],[Sales]]&gt;=10000 &amp; Table1[[#This Row],[Sales]]&lt;=25000,"Medium","High"))</f>
        <v>High</v>
      </c>
      <c r="W1310">
        <v>10548.96</v>
      </c>
      <c r="X1310">
        <f>Table1[[#This Row],[Profit]]/Table1[[#This Row],[Sales]]</f>
        <v>0.17581599999999997</v>
      </c>
      <c r="Y1310" t="s">
        <v>93</v>
      </c>
      <c r="Z1310" t="s">
        <v>31</v>
      </c>
      <c r="AA1310">
        <v>4</v>
      </c>
      <c r="AB1310" t="s">
        <v>42</v>
      </c>
    </row>
    <row r="1311" spans="1:28" x14ac:dyDescent="0.35">
      <c r="A1311" t="s">
        <v>9617</v>
      </c>
      <c r="B1311" s="1">
        <v>46122</v>
      </c>
      <c r="C1311" s="1" t="str">
        <f>TEXT(Table1[[#This Row],[Order_Date]],"yyyy")</f>
        <v>2026</v>
      </c>
      <c r="D1311" s="3">
        <f>MONTH(Table1[[#This Row],[Order_Date]])</f>
        <v>4</v>
      </c>
      <c r="E1311" t="str">
        <f>TEXT(Table1[[#This Row],[Order_Date]],"mmm")</f>
        <v>Apr</v>
      </c>
      <c r="F1311" s="1">
        <v>46129</v>
      </c>
      <c r="G1311">
        <f>(Table1[[#This Row],[Ship_Date]]-Table1[[#This Row],[Order_Date]])</f>
        <v>7</v>
      </c>
      <c r="H1311" t="s">
        <v>9618</v>
      </c>
      <c r="I1311" t="s">
        <v>9619</v>
      </c>
      <c r="J1311" t="s">
        <v>24</v>
      </c>
      <c r="K1311">
        <v>34</v>
      </c>
      <c r="L1311" t="str">
        <f>IF(Table1[[#This Row],[Age]]&lt;=20,"Teen",IF(Table1[[#This Row],[Age]]&gt;=21 &amp; Table1[[#This Row],[Age]]&lt;=50,"Adult","Senior"))</f>
        <v>Senior</v>
      </c>
      <c r="M1311" t="s">
        <v>116</v>
      </c>
      <c r="N1311" t="s">
        <v>117</v>
      </c>
      <c r="O1311" t="s">
        <v>86</v>
      </c>
      <c r="P1311" t="s">
        <v>39</v>
      </c>
      <c r="Q1311" t="s">
        <v>253</v>
      </c>
      <c r="R1311">
        <v>8</v>
      </c>
      <c r="S1311">
        <v>1200</v>
      </c>
      <c r="T1311">
        <v>0</v>
      </c>
      <c r="U1311">
        <v>9600</v>
      </c>
      <c r="V1311" t="str">
        <f>IF(Table1[[#This Row],[Sales]]&lt;=10000,"Low",IF(Table1[[#This Row],[Sales]]&gt;=10000 &amp; Table1[[#This Row],[Sales]]&lt;=25000,"Medium","High"))</f>
        <v>Low</v>
      </c>
      <c r="W1311">
        <v>4042.44</v>
      </c>
      <c r="X1311">
        <f>Table1[[#This Row],[Profit]]/Table1[[#This Row],[Sales]]</f>
        <v>0.4210875</v>
      </c>
      <c r="Y1311" t="s">
        <v>58</v>
      </c>
      <c r="Z1311" t="s">
        <v>59</v>
      </c>
      <c r="AA1311">
        <v>1</v>
      </c>
      <c r="AB1311" t="s">
        <v>42</v>
      </c>
    </row>
    <row r="1312" spans="1:28" x14ac:dyDescent="0.35">
      <c r="A1312" t="s">
        <v>9656</v>
      </c>
      <c r="B1312" s="1">
        <v>46120</v>
      </c>
      <c r="C1312" s="1" t="str">
        <f>TEXT(Table1[[#This Row],[Order_Date]],"yyyy")</f>
        <v>2026</v>
      </c>
      <c r="D1312" s="3">
        <f>MONTH(Table1[[#This Row],[Order_Date]])</f>
        <v>4</v>
      </c>
      <c r="E1312" t="str">
        <f>TEXT(Table1[[#This Row],[Order_Date]],"mmm")</f>
        <v>Apr</v>
      </c>
      <c r="F1312" s="1">
        <v>46125</v>
      </c>
      <c r="G1312">
        <f>(Table1[[#This Row],[Ship_Date]]-Table1[[#This Row],[Order_Date]])</f>
        <v>5</v>
      </c>
      <c r="H1312" t="s">
        <v>9657</v>
      </c>
      <c r="I1312" t="s">
        <v>9658</v>
      </c>
      <c r="J1312" t="s">
        <v>24</v>
      </c>
      <c r="K1312">
        <v>51</v>
      </c>
      <c r="L1312" t="str">
        <f>IF(Table1[[#This Row],[Age]]&lt;=20,"Teen",IF(Table1[[#This Row],[Age]]&gt;=21 &amp; Table1[[#This Row],[Age]]&lt;=50,"Adult","Senior"))</f>
        <v>Senior</v>
      </c>
      <c r="M1312" t="s">
        <v>101</v>
      </c>
      <c r="N1312" t="s">
        <v>102</v>
      </c>
      <c r="O1312" t="s">
        <v>27</v>
      </c>
      <c r="P1312" t="s">
        <v>56</v>
      </c>
      <c r="Q1312" t="s">
        <v>168</v>
      </c>
      <c r="R1312">
        <v>5</v>
      </c>
      <c r="S1312">
        <v>1200</v>
      </c>
      <c r="T1312">
        <v>5</v>
      </c>
      <c r="U1312">
        <v>5700</v>
      </c>
      <c r="V1312" t="str">
        <f>IF(Table1[[#This Row],[Sales]]&lt;=10000,"Low",IF(Table1[[#This Row],[Sales]]&gt;=10000 &amp; Table1[[#This Row],[Sales]]&lt;=25000,"Medium","High"))</f>
        <v>Low</v>
      </c>
      <c r="W1312">
        <v>1398.39</v>
      </c>
      <c r="X1312">
        <f>Table1[[#This Row],[Profit]]/Table1[[#This Row],[Sales]]</f>
        <v>0.24533157894736843</v>
      </c>
      <c r="Y1312" t="s">
        <v>93</v>
      </c>
      <c r="Z1312" t="s">
        <v>41</v>
      </c>
      <c r="AA1312">
        <v>1</v>
      </c>
      <c r="AB1312" t="s">
        <v>42</v>
      </c>
    </row>
    <row r="1313" spans="1:28" x14ac:dyDescent="0.35">
      <c r="A1313" t="s">
        <v>9756</v>
      </c>
      <c r="B1313" s="1">
        <v>46115</v>
      </c>
      <c r="C1313" s="1" t="str">
        <f>TEXT(Table1[[#This Row],[Order_Date]],"yyyy")</f>
        <v>2026</v>
      </c>
      <c r="D1313" s="3">
        <f>MONTH(Table1[[#This Row],[Order_Date]])</f>
        <v>4</v>
      </c>
      <c r="E1313" t="str">
        <f>TEXT(Table1[[#This Row],[Order_Date]],"mmm")</f>
        <v>Apr</v>
      </c>
      <c r="F1313" s="1">
        <v>46121</v>
      </c>
      <c r="G1313">
        <f>(Table1[[#This Row],[Ship_Date]]-Table1[[#This Row],[Order_Date]])</f>
        <v>6</v>
      </c>
      <c r="H1313" t="s">
        <v>9757</v>
      </c>
      <c r="I1313" t="s">
        <v>9758</v>
      </c>
      <c r="J1313" t="s">
        <v>52</v>
      </c>
      <c r="K1313">
        <v>64</v>
      </c>
      <c r="L1313" t="str">
        <f>IF(Table1[[#This Row],[Age]]&lt;=20,"Teen",IF(Table1[[#This Row],[Age]]&gt;=21 &amp; Table1[[#This Row],[Age]]&lt;=50,"Adult","Senior"))</f>
        <v>Senior</v>
      </c>
      <c r="M1313" t="s">
        <v>73</v>
      </c>
      <c r="N1313" t="s">
        <v>26</v>
      </c>
      <c r="O1313" t="s">
        <v>27</v>
      </c>
      <c r="P1313" t="s">
        <v>39</v>
      </c>
      <c r="Q1313" t="s">
        <v>87</v>
      </c>
      <c r="R1313">
        <v>8</v>
      </c>
      <c r="S1313">
        <v>3200</v>
      </c>
      <c r="T1313">
        <v>0</v>
      </c>
      <c r="U1313">
        <v>25600</v>
      </c>
      <c r="V1313" t="str">
        <f>IF(Table1[[#This Row],[Sales]]&lt;=10000,"Low",IF(Table1[[#This Row],[Sales]]&gt;=10000 &amp; Table1[[#This Row],[Sales]]&lt;=25000,"Medium","High"))</f>
        <v>High</v>
      </c>
      <c r="W1313">
        <v>5592.3</v>
      </c>
      <c r="X1313">
        <f>Table1[[#This Row],[Profit]]/Table1[[#This Row],[Sales]]</f>
        <v>0.21844921875000001</v>
      </c>
      <c r="Y1313" t="s">
        <v>30</v>
      </c>
      <c r="Z1313" t="s">
        <v>59</v>
      </c>
      <c r="AA1313">
        <v>3</v>
      </c>
      <c r="AB1313" t="s">
        <v>42</v>
      </c>
    </row>
    <row r="1314" spans="1:28" x14ac:dyDescent="0.35">
      <c r="A1314" t="s">
        <v>9770</v>
      </c>
      <c r="B1314" s="1">
        <v>45767</v>
      </c>
      <c r="C1314" s="1" t="str">
        <f>TEXT(Table1[[#This Row],[Order_Date]],"yyyy")</f>
        <v>2025</v>
      </c>
      <c r="D1314" s="3">
        <f>MONTH(Table1[[#This Row],[Order_Date]])</f>
        <v>4</v>
      </c>
      <c r="E1314" t="str">
        <f>TEXT(Table1[[#This Row],[Order_Date]],"mmm")</f>
        <v>Apr</v>
      </c>
      <c r="F1314" s="1">
        <v>45771</v>
      </c>
      <c r="G1314">
        <f>(Table1[[#This Row],[Ship_Date]]-Table1[[#This Row],[Order_Date]])</f>
        <v>4</v>
      </c>
      <c r="H1314" t="s">
        <v>9771</v>
      </c>
      <c r="I1314" t="s">
        <v>9772</v>
      </c>
      <c r="J1314" t="s">
        <v>52</v>
      </c>
      <c r="K1314">
        <v>64</v>
      </c>
      <c r="L1314" t="str">
        <f>IF(Table1[[#This Row],[Age]]&lt;=20,"Teen",IF(Table1[[#This Row],[Age]]&gt;=21 &amp; Table1[[#This Row],[Age]]&lt;=50,"Adult","Senior"))</f>
        <v>Senior</v>
      </c>
      <c r="M1314" t="s">
        <v>79</v>
      </c>
      <c r="N1314" t="s">
        <v>80</v>
      </c>
      <c r="O1314" t="s">
        <v>38</v>
      </c>
      <c r="P1314" t="s">
        <v>28</v>
      </c>
      <c r="Q1314" t="s">
        <v>103</v>
      </c>
      <c r="R1314">
        <v>3</v>
      </c>
      <c r="S1314">
        <v>25000</v>
      </c>
      <c r="T1314">
        <v>15</v>
      </c>
      <c r="U1314">
        <v>63750</v>
      </c>
      <c r="V1314" t="str">
        <f>IF(Table1[[#This Row],[Sales]]&lt;=10000,"Low",IF(Table1[[#This Row],[Sales]]&gt;=10000 &amp; Table1[[#This Row],[Sales]]&lt;=25000,"Medium","High"))</f>
        <v>High</v>
      </c>
      <c r="W1314">
        <v>20006.3</v>
      </c>
      <c r="X1314">
        <f>Table1[[#This Row],[Profit]]/Table1[[#This Row],[Sales]]</f>
        <v>0.31382431372549019</v>
      </c>
      <c r="Y1314" t="s">
        <v>58</v>
      </c>
      <c r="Z1314" t="s">
        <v>59</v>
      </c>
      <c r="AA1314">
        <v>3</v>
      </c>
      <c r="AB1314" t="s">
        <v>42</v>
      </c>
    </row>
    <row r="1315" spans="1:28" x14ac:dyDescent="0.35">
      <c r="A1315" t="s">
        <v>9776</v>
      </c>
      <c r="B1315" s="1">
        <v>45764</v>
      </c>
      <c r="C1315" s="1" t="str">
        <f>TEXT(Table1[[#This Row],[Order_Date]],"yyyy")</f>
        <v>2025</v>
      </c>
      <c r="D1315" s="3">
        <f>MONTH(Table1[[#This Row],[Order_Date]])</f>
        <v>4</v>
      </c>
      <c r="E1315" t="str">
        <f>TEXT(Table1[[#This Row],[Order_Date]],"mmm")</f>
        <v>Apr</v>
      </c>
      <c r="F1315" s="1">
        <v>45771</v>
      </c>
      <c r="G1315">
        <f>(Table1[[#This Row],[Ship_Date]]-Table1[[#This Row],[Order_Date]])</f>
        <v>7</v>
      </c>
      <c r="H1315" t="s">
        <v>9777</v>
      </c>
      <c r="I1315" t="s">
        <v>9778</v>
      </c>
      <c r="J1315" t="s">
        <v>52</v>
      </c>
      <c r="K1315">
        <v>45</v>
      </c>
      <c r="L1315" t="str">
        <f>IF(Table1[[#This Row],[Age]]&lt;=20,"Teen",IF(Table1[[#This Row],[Age]]&gt;=21 &amp; Table1[[#This Row],[Age]]&lt;=50,"Adult","Senior"))</f>
        <v>Senior</v>
      </c>
      <c r="M1315" t="s">
        <v>63</v>
      </c>
      <c r="N1315" t="s">
        <v>64</v>
      </c>
      <c r="O1315" t="s">
        <v>55</v>
      </c>
      <c r="P1315" t="s">
        <v>47</v>
      </c>
      <c r="Q1315" t="s">
        <v>48</v>
      </c>
      <c r="R1315">
        <v>3</v>
      </c>
      <c r="S1315">
        <v>3500</v>
      </c>
      <c r="T1315">
        <v>25</v>
      </c>
      <c r="U1315">
        <v>7875</v>
      </c>
      <c r="V1315" t="str">
        <f>IF(Table1[[#This Row],[Sales]]&lt;=10000,"Low",IF(Table1[[#This Row],[Sales]]&gt;=10000 &amp; Table1[[#This Row],[Sales]]&lt;=25000,"Medium","High"))</f>
        <v>Low</v>
      </c>
      <c r="W1315">
        <v>1050.81</v>
      </c>
      <c r="X1315">
        <f>Table1[[#This Row],[Profit]]/Table1[[#This Row],[Sales]]</f>
        <v>0.13343619047619046</v>
      </c>
      <c r="Y1315" t="s">
        <v>30</v>
      </c>
      <c r="Z1315" t="s">
        <v>31</v>
      </c>
      <c r="AA1315">
        <v>5</v>
      </c>
      <c r="AB1315" t="s">
        <v>42</v>
      </c>
    </row>
    <row r="1316" spans="1:28" x14ac:dyDescent="0.35">
      <c r="A1316" t="s">
        <v>9815</v>
      </c>
      <c r="B1316" s="1">
        <v>45767</v>
      </c>
      <c r="C1316" s="1" t="str">
        <f>TEXT(Table1[[#This Row],[Order_Date]],"yyyy")</f>
        <v>2025</v>
      </c>
      <c r="D1316" s="3">
        <f>MONTH(Table1[[#This Row],[Order_Date]])</f>
        <v>4</v>
      </c>
      <c r="E1316" t="str">
        <f>TEXT(Table1[[#This Row],[Order_Date]],"mmm")</f>
        <v>Apr</v>
      </c>
      <c r="F1316" s="1">
        <v>45772</v>
      </c>
      <c r="G1316">
        <f>(Table1[[#This Row],[Ship_Date]]-Table1[[#This Row],[Order_Date]])</f>
        <v>5</v>
      </c>
      <c r="H1316" t="s">
        <v>9816</v>
      </c>
      <c r="I1316" t="s">
        <v>9817</v>
      </c>
      <c r="J1316" t="s">
        <v>24</v>
      </c>
      <c r="K1316">
        <v>28</v>
      </c>
      <c r="L1316" t="str">
        <f>IF(Table1[[#This Row],[Age]]&lt;=20,"Teen",IF(Table1[[#This Row],[Age]]&gt;=21 &amp; Table1[[#This Row],[Age]]&lt;=50,"Adult","Senior"))</f>
        <v>Senior</v>
      </c>
      <c r="M1316" t="s">
        <v>36</v>
      </c>
      <c r="N1316" t="s">
        <v>37</v>
      </c>
      <c r="O1316" t="s">
        <v>38</v>
      </c>
      <c r="P1316" t="s">
        <v>56</v>
      </c>
      <c r="Q1316" t="s">
        <v>212</v>
      </c>
      <c r="R1316">
        <v>3</v>
      </c>
      <c r="S1316">
        <v>300</v>
      </c>
      <c r="T1316">
        <v>20</v>
      </c>
      <c r="U1316">
        <v>720</v>
      </c>
      <c r="V1316" t="str">
        <f>IF(Table1[[#This Row],[Sales]]&lt;=10000,"Low",IF(Table1[[#This Row],[Sales]]&gt;=10000 &amp; Table1[[#This Row],[Sales]]&lt;=25000,"Medium","High"))</f>
        <v>Low</v>
      </c>
      <c r="W1316">
        <v>201.13</v>
      </c>
      <c r="X1316">
        <f>Table1[[#This Row],[Profit]]/Table1[[#This Row],[Sales]]</f>
        <v>0.27934722222222219</v>
      </c>
      <c r="Y1316" t="s">
        <v>58</v>
      </c>
      <c r="Z1316" t="s">
        <v>59</v>
      </c>
      <c r="AA1316">
        <v>3</v>
      </c>
      <c r="AB1316" t="s">
        <v>42</v>
      </c>
    </row>
    <row r="1317" spans="1:28" x14ac:dyDescent="0.35">
      <c r="A1317" t="s">
        <v>9830</v>
      </c>
      <c r="B1317" s="1">
        <v>46125</v>
      </c>
      <c r="C1317" s="1" t="str">
        <f>TEXT(Table1[[#This Row],[Order_Date]],"yyyy")</f>
        <v>2026</v>
      </c>
      <c r="D1317" s="3">
        <f>MONTH(Table1[[#This Row],[Order_Date]])</f>
        <v>4</v>
      </c>
      <c r="E1317" t="str">
        <f>TEXT(Table1[[#This Row],[Order_Date]],"mmm")</f>
        <v>Apr</v>
      </c>
      <c r="F1317" s="1">
        <v>46129</v>
      </c>
      <c r="G1317">
        <f>(Table1[[#This Row],[Ship_Date]]-Table1[[#This Row],[Order_Date]])</f>
        <v>4</v>
      </c>
      <c r="H1317" t="s">
        <v>5308</v>
      </c>
      <c r="I1317" t="s">
        <v>9831</v>
      </c>
      <c r="J1317" t="s">
        <v>24</v>
      </c>
      <c r="K1317">
        <v>64</v>
      </c>
      <c r="L1317" t="str">
        <f>IF(Table1[[#This Row],[Age]]&lt;=20,"Teen",IF(Table1[[#This Row],[Age]]&gt;=21 &amp; Table1[[#This Row],[Age]]&lt;=50,"Adult","Senior"))</f>
        <v>Senior</v>
      </c>
      <c r="M1317" t="s">
        <v>53</v>
      </c>
      <c r="N1317" t="s">
        <v>54</v>
      </c>
      <c r="O1317" t="s">
        <v>55</v>
      </c>
      <c r="P1317" t="s">
        <v>74</v>
      </c>
      <c r="Q1317" t="s">
        <v>109</v>
      </c>
      <c r="R1317">
        <v>5</v>
      </c>
      <c r="S1317">
        <v>40000</v>
      </c>
      <c r="T1317">
        <v>20</v>
      </c>
      <c r="U1317">
        <v>160000</v>
      </c>
      <c r="V1317" t="str">
        <f>IF(Table1[[#This Row],[Sales]]&lt;=10000,"Low",IF(Table1[[#This Row],[Sales]]&gt;=10000 &amp; Table1[[#This Row],[Sales]]&lt;=25000,"Medium","High"))</f>
        <v>High</v>
      </c>
      <c r="W1317">
        <v>61328.75</v>
      </c>
      <c r="X1317">
        <f>Table1[[#This Row],[Profit]]/Table1[[#This Row],[Sales]]</f>
        <v>0.38330468750000002</v>
      </c>
      <c r="Y1317" t="s">
        <v>93</v>
      </c>
      <c r="Z1317" t="s">
        <v>59</v>
      </c>
      <c r="AA1317">
        <v>4</v>
      </c>
      <c r="AB1317" t="s">
        <v>42</v>
      </c>
    </row>
    <row r="1318" spans="1:28" x14ac:dyDescent="0.35">
      <c r="A1318" t="s">
        <v>9865</v>
      </c>
      <c r="B1318" s="1">
        <v>46138</v>
      </c>
      <c r="C1318" s="1" t="str">
        <f>TEXT(Table1[[#This Row],[Order_Date]],"yyyy")</f>
        <v>2026</v>
      </c>
      <c r="D1318" s="3">
        <f>MONTH(Table1[[#This Row],[Order_Date]])</f>
        <v>4</v>
      </c>
      <c r="E1318" t="str">
        <f>TEXT(Table1[[#This Row],[Order_Date]],"mmm")</f>
        <v>Apr</v>
      </c>
      <c r="F1318" s="1">
        <v>46143</v>
      </c>
      <c r="G1318">
        <f>(Table1[[#This Row],[Ship_Date]]-Table1[[#This Row],[Order_Date]])</f>
        <v>5</v>
      </c>
      <c r="H1318" t="s">
        <v>9866</v>
      </c>
      <c r="I1318" t="s">
        <v>9867</v>
      </c>
      <c r="J1318" t="s">
        <v>52</v>
      </c>
      <c r="K1318">
        <v>20</v>
      </c>
      <c r="L1318" t="str">
        <f>IF(Table1[[#This Row],[Age]]&lt;=20,"Teen",IF(Table1[[#This Row],[Age]]&gt;=21 &amp; Table1[[#This Row],[Age]]&lt;=50,"Adult","Senior"))</f>
        <v>Teen</v>
      </c>
      <c r="M1318" t="s">
        <v>25</v>
      </c>
      <c r="N1318" t="s">
        <v>26</v>
      </c>
      <c r="O1318" t="s">
        <v>27</v>
      </c>
      <c r="P1318" t="s">
        <v>28</v>
      </c>
      <c r="Q1318" t="s">
        <v>65</v>
      </c>
      <c r="R1318">
        <v>2</v>
      </c>
      <c r="S1318">
        <v>30000</v>
      </c>
      <c r="T1318">
        <v>15</v>
      </c>
      <c r="U1318">
        <v>51000</v>
      </c>
      <c r="V1318" t="str">
        <f>IF(Table1[[#This Row],[Sales]]&lt;=10000,"Low",IF(Table1[[#This Row],[Sales]]&gt;=10000 &amp; Table1[[#This Row],[Sales]]&lt;=25000,"Medium","High"))</f>
        <v>High</v>
      </c>
      <c r="W1318">
        <v>9997.7000000000007</v>
      </c>
      <c r="X1318">
        <f>Table1[[#This Row],[Profit]]/Table1[[#This Row],[Sales]]</f>
        <v>0.19603333333333334</v>
      </c>
      <c r="Y1318" t="s">
        <v>93</v>
      </c>
      <c r="Z1318" t="s">
        <v>31</v>
      </c>
      <c r="AA1318">
        <v>5</v>
      </c>
      <c r="AB1318" t="s">
        <v>42</v>
      </c>
    </row>
    <row r="1319" spans="1:28" x14ac:dyDescent="0.35">
      <c r="A1319" t="s">
        <v>9903</v>
      </c>
      <c r="B1319" s="1">
        <v>45762</v>
      </c>
      <c r="C1319" s="1" t="str">
        <f>TEXT(Table1[[#This Row],[Order_Date]],"yyyy")</f>
        <v>2025</v>
      </c>
      <c r="D1319" s="3">
        <f>MONTH(Table1[[#This Row],[Order_Date]])</f>
        <v>4</v>
      </c>
      <c r="E1319" t="str">
        <f>TEXT(Table1[[#This Row],[Order_Date]],"mmm")</f>
        <v>Apr</v>
      </c>
      <c r="F1319" s="1">
        <v>45768</v>
      </c>
      <c r="G1319">
        <f>(Table1[[#This Row],[Ship_Date]]-Table1[[#This Row],[Order_Date]])</f>
        <v>6</v>
      </c>
      <c r="H1319" t="s">
        <v>9904</v>
      </c>
      <c r="I1319" t="s">
        <v>9905</v>
      </c>
      <c r="J1319" t="s">
        <v>24</v>
      </c>
      <c r="K1319">
        <v>21</v>
      </c>
      <c r="L1319" t="str">
        <f>IF(Table1[[#This Row],[Age]]&lt;=20,"Teen",IF(Table1[[#This Row],[Age]]&gt;=21 &amp; Table1[[#This Row],[Age]]&lt;=50,"Adult","Senior"))</f>
        <v>Senior</v>
      </c>
      <c r="M1319" t="s">
        <v>116</v>
      </c>
      <c r="N1319" t="s">
        <v>117</v>
      </c>
      <c r="O1319" t="s">
        <v>86</v>
      </c>
      <c r="P1319" t="s">
        <v>74</v>
      </c>
      <c r="Q1319" t="s">
        <v>109</v>
      </c>
      <c r="R1319">
        <v>7</v>
      </c>
      <c r="S1319">
        <v>40000</v>
      </c>
      <c r="T1319">
        <v>10</v>
      </c>
      <c r="U1319">
        <v>252000</v>
      </c>
      <c r="V1319" t="str">
        <f>IF(Table1[[#This Row],[Sales]]&lt;=10000,"Low",IF(Table1[[#This Row],[Sales]]&gt;=10000 &amp; Table1[[#This Row],[Sales]]&lt;=25000,"Medium","High"))</f>
        <v>High</v>
      </c>
      <c r="W1319">
        <v>65779.69</v>
      </c>
      <c r="X1319">
        <f>Table1[[#This Row],[Profit]]/Table1[[#This Row],[Sales]]</f>
        <v>0.2610305158730159</v>
      </c>
      <c r="Y1319" t="s">
        <v>93</v>
      </c>
      <c r="Z1319" t="s">
        <v>41</v>
      </c>
      <c r="AA1319">
        <v>5</v>
      </c>
      <c r="AB1319" t="s">
        <v>42</v>
      </c>
    </row>
    <row r="1320" spans="1:28" x14ac:dyDescent="0.35">
      <c r="A1320" t="s">
        <v>10130</v>
      </c>
      <c r="B1320" s="1">
        <v>46123</v>
      </c>
      <c r="C1320" s="1" t="str">
        <f>TEXT(Table1[[#This Row],[Order_Date]],"yyyy")</f>
        <v>2026</v>
      </c>
      <c r="D1320" s="3">
        <f>MONTH(Table1[[#This Row],[Order_Date]])</f>
        <v>4</v>
      </c>
      <c r="E1320" t="str">
        <f>TEXT(Table1[[#This Row],[Order_Date]],"mmm")</f>
        <v>Apr</v>
      </c>
      <c r="F1320" s="1">
        <v>46124</v>
      </c>
      <c r="G1320">
        <f>(Table1[[#This Row],[Ship_Date]]-Table1[[#This Row],[Order_Date]])</f>
        <v>1</v>
      </c>
      <c r="H1320" t="s">
        <v>7628</v>
      </c>
      <c r="I1320" t="s">
        <v>10131</v>
      </c>
      <c r="J1320" t="s">
        <v>52</v>
      </c>
      <c r="K1320">
        <v>57</v>
      </c>
      <c r="L1320" t="str">
        <f>IF(Table1[[#This Row],[Age]]&lt;=20,"Teen",IF(Table1[[#This Row],[Age]]&gt;=21 &amp; Table1[[#This Row],[Age]]&lt;=50,"Adult","Senior"))</f>
        <v>Senior</v>
      </c>
      <c r="M1320" t="s">
        <v>46</v>
      </c>
      <c r="N1320" t="s">
        <v>46</v>
      </c>
      <c r="O1320" t="s">
        <v>38</v>
      </c>
      <c r="P1320" t="s">
        <v>74</v>
      </c>
      <c r="Q1320" t="s">
        <v>196</v>
      </c>
      <c r="R1320">
        <v>3</v>
      </c>
      <c r="S1320">
        <v>25000</v>
      </c>
      <c r="T1320">
        <v>20</v>
      </c>
      <c r="U1320">
        <v>60000</v>
      </c>
      <c r="V1320" t="str">
        <f>IF(Table1[[#This Row],[Sales]]&lt;=10000,"Low",IF(Table1[[#This Row],[Sales]]&gt;=10000 &amp; Table1[[#This Row],[Sales]]&lt;=25000,"Medium","High"))</f>
        <v>High</v>
      </c>
      <c r="W1320">
        <v>8880.7800000000007</v>
      </c>
      <c r="X1320">
        <f>Table1[[#This Row],[Profit]]/Table1[[#This Row],[Sales]]</f>
        <v>0.14801300000000001</v>
      </c>
      <c r="Y1320" t="s">
        <v>58</v>
      </c>
      <c r="Z1320" t="s">
        <v>41</v>
      </c>
      <c r="AA1320">
        <v>5</v>
      </c>
      <c r="AB1320" t="s">
        <v>42</v>
      </c>
    </row>
    <row r="1321" spans="1:28" x14ac:dyDescent="0.35">
      <c r="A1321" t="s">
        <v>10137</v>
      </c>
      <c r="B1321" s="1">
        <v>45772</v>
      </c>
      <c r="C1321" s="1" t="str">
        <f>TEXT(Table1[[#This Row],[Order_Date]],"yyyy")</f>
        <v>2025</v>
      </c>
      <c r="D1321" s="3">
        <f>MONTH(Table1[[#This Row],[Order_Date]])</f>
        <v>4</v>
      </c>
      <c r="E1321" t="str">
        <f>TEXT(Table1[[#This Row],[Order_Date]],"mmm")</f>
        <v>Apr</v>
      </c>
      <c r="F1321" s="1">
        <v>45775</v>
      </c>
      <c r="G1321">
        <f>(Table1[[#This Row],[Ship_Date]]-Table1[[#This Row],[Order_Date]])</f>
        <v>3</v>
      </c>
      <c r="H1321" t="s">
        <v>10138</v>
      </c>
      <c r="I1321" t="s">
        <v>10139</v>
      </c>
      <c r="J1321" t="s">
        <v>52</v>
      </c>
      <c r="K1321">
        <v>39</v>
      </c>
      <c r="L1321" t="str">
        <f>IF(Table1[[#This Row],[Age]]&lt;=20,"Teen",IF(Table1[[#This Row],[Age]]&gt;=21 &amp; Table1[[#This Row],[Age]]&lt;=50,"Adult","Senior"))</f>
        <v>Senior</v>
      </c>
      <c r="M1321" t="s">
        <v>91</v>
      </c>
      <c r="N1321" t="s">
        <v>92</v>
      </c>
      <c r="O1321" t="s">
        <v>55</v>
      </c>
      <c r="P1321" t="s">
        <v>47</v>
      </c>
      <c r="Q1321" t="s">
        <v>69</v>
      </c>
      <c r="R1321">
        <v>2</v>
      </c>
      <c r="S1321">
        <v>800</v>
      </c>
      <c r="T1321">
        <v>5</v>
      </c>
      <c r="U1321">
        <v>1520</v>
      </c>
      <c r="V1321" t="str">
        <f>IF(Table1[[#This Row],[Sales]]&lt;=10000,"Low",IF(Table1[[#This Row],[Sales]]&gt;=10000 &amp; Table1[[#This Row],[Sales]]&lt;=25000,"Medium","High"))</f>
        <v>Low</v>
      </c>
      <c r="W1321">
        <v>230.72</v>
      </c>
      <c r="X1321">
        <f>Table1[[#This Row],[Profit]]/Table1[[#This Row],[Sales]]</f>
        <v>0.15178947368421053</v>
      </c>
      <c r="Y1321" t="s">
        <v>93</v>
      </c>
      <c r="Z1321" t="s">
        <v>41</v>
      </c>
      <c r="AA1321">
        <v>2</v>
      </c>
      <c r="AB1321" t="s">
        <v>42</v>
      </c>
    </row>
    <row r="1322" spans="1:28" x14ac:dyDescent="0.35">
      <c r="A1322" t="s">
        <v>10154</v>
      </c>
      <c r="B1322" s="1">
        <v>45751</v>
      </c>
      <c r="C1322" s="1" t="str">
        <f>TEXT(Table1[[#This Row],[Order_Date]],"yyyy")</f>
        <v>2025</v>
      </c>
      <c r="D1322" s="3">
        <f>MONTH(Table1[[#This Row],[Order_Date]])</f>
        <v>4</v>
      </c>
      <c r="E1322" t="str">
        <f>TEXT(Table1[[#This Row],[Order_Date]],"mmm")</f>
        <v>Apr</v>
      </c>
      <c r="F1322" s="1">
        <v>45758</v>
      </c>
      <c r="G1322">
        <f>(Table1[[#This Row],[Ship_Date]]-Table1[[#This Row],[Order_Date]])</f>
        <v>7</v>
      </c>
      <c r="H1322" t="s">
        <v>10155</v>
      </c>
      <c r="I1322" t="s">
        <v>10156</v>
      </c>
      <c r="J1322" t="s">
        <v>52</v>
      </c>
      <c r="K1322">
        <v>27</v>
      </c>
      <c r="L1322" t="str">
        <f>IF(Table1[[#This Row],[Age]]&lt;=20,"Teen",IF(Table1[[#This Row],[Age]]&gt;=21 &amp; Table1[[#This Row],[Age]]&lt;=50,"Adult","Senior"))</f>
        <v>Senior</v>
      </c>
      <c r="M1322" t="s">
        <v>79</v>
      </c>
      <c r="N1322" t="s">
        <v>80</v>
      </c>
      <c r="O1322" t="s">
        <v>38</v>
      </c>
      <c r="P1322" t="s">
        <v>39</v>
      </c>
      <c r="Q1322" t="s">
        <v>118</v>
      </c>
      <c r="R1322">
        <v>2</v>
      </c>
      <c r="S1322">
        <v>4000</v>
      </c>
      <c r="T1322">
        <v>25</v>
      </c>
      <c r="U1322">
        <v>6000</v>
      </c>
      <c r="V1322" t="str">
        <f>IF(Table1[[#This Row],[Sales]]&lt;=10000,"Low",IF(Table1[[#This Row],[Sales]]&gt;=10000 &amp; Table1[[#This Row],[Sales]]&lt;=25000,"Medium","High"))</f>
        <v>Low</v>
      </c>
      <c r="W1322">
        <v>1385.46</v>
      </c>
      <c r="X1322">
        <f>Table1[[#This Row],[Profit]]/Table1[[#This Row],[Sales]]</f>
        <v>0.23091</v>
      </c>
      <c r="Y1322" t="s">
        <v>58</v>
      </c>
      <c r="Z1322" t="s">
        <v>31</v>
      </c>
      <c r="AA1322">
        <v>1</v>
      </c>
      <c r="AB1322" t="s">
        <v>42</v>
      </c>
    </row>
    <row r="1323" spans="1:28" x14ac:dyDescent="0.35">
      <c r="A1323" t="s">
        <v>10201</v>
      </c>
      <c r="B1323" s="1">
        <v>45758</v>
      </c>
      <c r="C1323" s="1" t="str">
        <f>TEXT(Table1[[#This Row],[Order_Date]],"yyyy")</f>
        <v>2025</v>
      </c>
      <c r="D1323" s="3">
        <f>MONTH(Table1[[#This Row],[Order_Date]])</f>
        <v>4</v>
      </c>
      <c r="E1323" t="str">
        <f>TEXT(Table1[[#This Row],[Order_Date]],"mmm")</f>
        <v>Apr</v>
      </c>
      <c r="F1323" s="1">
        <v>45764</v>
      </c>
      <c r="G1323">
        <f>(Table1[[#This Row],[Ship_Date]]-Table1[[#This Row],[Order_Date]])</f>
        <v>6</v>
      </c>
      <c r="H1323" t="s">
        <v>6760</v>
      </c>
      <c r="I1323" t="s">
        <v>10202</v>
      </c>
      <c r="J1323" t="s">
        <v>52</v>
      </c>
      <c r="K1323">
        <v>47</v>
      </c>
      <c r="L1323" t="str">
        <f>IF(Table1[[#This Row],[Age]]&lt;=20,"Teen",IF(Table1[[#This Row],[Age]]&gt;=21 &amp; Table1[[#This Row],[Age]]&lt;=50,"Adult","Senior"))</f>
        <v>Senior</v>
      </c>
      <c r="M1323" t="s">
        <v>101</v>
      </c>
      <c r="N1323" t="s">
        <v>102</v>
      </c>
      <c r="O1323" t="s">
        <v>27</v>
      </c>
      <c r="P1323" t="s">
        <v>74</v>
      </c>
      <c r="Q1323" t="s">
        <v>132</v>
      </c>
      <c r="R1323">
        <v>2</v>
      </c>
      <c r="S1323">
        <v>55000</v>
      </c>
      <c r="T1323">
        <v>10</v>
      </c>
      <c r="U1323">
        <v>99000</v>
      </c>
      <c r="V1323" t="str">
        <f>IF(Table1[[#This Row],[Sales]]&lt;=10000,"Low",IF(Table1[[#This Row],[Sales]]&gt;=10000 &amp; Table1[[#This Row],[Sales]]&lt;=25000,"Medium","High"))</f>
        <v>High</v>
      </c>
      <c r="W1323">
        <v>37690.47</v>
      </c>
      <c r="X1323">
        <f>Table1[[#This Row],[Profit]]/Table1[[#This Row],[Sales]]</f>
        <v>0.38071181818181821</v>
      </c>
      <c r="Y1323" t="s">
        <v>30</v>
      </c>
      <c r="Z1323" t="s">
        <v>41</v>
      </c>
      <c r="AA1323">
        <v>2</v>
      </c>
      <c r="AB1323" t="s">
        <v>42</v>
      </c>
    </row>
    <row r="1324" spans="1:28" x14ac:dyDescent="0.35">
      <c r="A1324" t="s">
        <v>10339</v>
      </c>
      <c r="B1324" s="1">
        <v>46131</v>
      </c>
      <c r="C1324" s="1" t="str">
        <f>TEXT(Table1[[#This Row],[Order_Date]],"yyyy")</f>
        <v>2026</v>
      </c>
      <c r="D1324" s="3">
        <f>MONTH(Table1[[#This Row],[Order_Date]])</f>
        <v>4</v>
      </c>
      <c r="E1324" t="str">
        <f>TEXT(Table1[[#This Row],[Order_Date]],"mmm")</f>
        <v>Apr</v>
      </c>
      <c r="F1324" s="1">
        <v>46134</v>
      </c>
      <c r="G1324">
        <f>(Table1[[#This Row],[Ship_Date]]-Table1[[#This Row],[Order_Date]])</f>
        <v>3</v>
      </c>
      <c r="H1324" t="s">
        <v>10340</v>
      </c>
      <c r="I1324" t="s">
        <v>10341</v>
      </c>
      <c r="J1324" t="s">
        <v>52</v>
      </c>
      <c r="K1324">
        <v>37</v>
      </c>
      <c r="L1324" t="str">
        <f>IF(Table1[[#This Row],[Age]]&lt;=20,"Teen",IF(Table1[[#This Row],[Age]]&gt;=21 &amp; Table1[[#This Row],[Age]]&lt;=50,"Adult","Senior"))</f>
        <v>Senior</v>
      </c>
      <c r="M1324" t="s">
        <v>101</v>
      </c>
      <c r="N1324" t="s">
        <v>102</v>
      </c>
      <c r="O1324" t="s">
        <v>27</v>
      </c>
      <c r="P1324" t="s">
        <v>47</v>
      </c>
      <c r="Q1324" t="s">
        <v>69</v>
      </c>
      <c r="R1324">
        <v>7</v>
      </c>
      <c r="S1324">
        <v>800</v>
      </c>
      <c r="T1324">
        <v>20</v>
      </c>
      <c r="U1324">
        <v>4480</v>
      </c>
      <c r="V1324" t="str">
        <f>IF(Table1[[#This Row],[Sales]]&lt;=10000,"Low",IF(Table1[[#This Row],[Sales]]&gt;=10000 &amp; Table1[[#This Row],[Sales]]&lt;=25000,"Medium","High"))</f>
        <v>Low</v>
      </c>
      <c r="W1324">
        <v>536.28</v>
      </c>
      <c r="X1324">
        <f>Table1[[#This Row],[Profit]]/Table1[[#This Row],[Sales]]</f>
        <v>0.11970535714285714</v>
      </c>
      <c r="Y1324" t="s">
        <v>93</v>
      </c>
      <c r="Z1324" t="s">
        <v>41</v>
      </c>
      <c r="AA1324">
        <v>1</v>
      </c>
      <c r="AB1324" t="s">
        <v>42</v>
      </c>
    </row>
    <row r="1325" spans="1:28" x14ac:dyDescent="0.35">
      <c r="A1325" t="s">
        <v>10367</v>
      </c>
      <c r="B1325" s="1">
        <v>46119</v>
      </c>
      <c r="C1325" s="1" t="str">
        <f>TEXT(Table1[[#This Row],[Order_Date]],"yyyy")</f>
        <v>2026</v>
      </c>
      <c r="D1325" s="3">
        <f>MONTH(Table1[[#This Row],[Order_Date]])</f>
        <v>4</v>
      </c>
      <c r="E1325" t="str">
        <f>TEXT(Table1[[#This Row],[Order_Date]],"mmm")</f>
        <v>Apr</v>
      </c>
      <c r="F1325" s="1">
        <v>46124</v>
      </c>
      <c r="G1325">
        <f>(Table1[[#This Row],[Ship_Date]]-Table1[[#This Row],[Order_Date]])</f>
        <v>5</v>
      </c>
      <c r="H1325" t="s">
        <v>10368</v>
      </c>
      <c r="I1325" t="s">
        <v>10369</v>
      </c>
      <c r="J1325" t="s">
        <v>52</v>
      </c>
      <c r="K1325">
        <v>32</v>
      </c>
      <c r="L1325" t="str">
        <f>IF(Table1[[#This Row],[Age]]&lt;=20,"Teen",IF(Table1[[#This Row],[Age]]&gt;=21 &amp; Table1[[#This Row],[Age]]&lt;=50,"Adult","Senior"))</f>
        <v>Senior</v>
      </c>
      <c r="M1325" t="s">
        <v>36</v>
      </c>
      <c r="N1325" t="s">
        <v>37</v>
      </c>
      <c r="O1325" t="s">
        <v>38</v>
      </c>
      <c r="P1325" t="s">
        <v>28</v>
      </c>
      <c r="Q1325" t="s">
        <v>192</v>
      </c>
      <c r="R1325">
        <v>2</v>
      </c>
      <c r="S1325">
        <v>7000</v>
      </c>
      <c r="T1325">
        <v>10</v>
      </c>
      <c r="U1325">
        <v>12600</v>
      </c>
      <c r="V1325" t="str">
        <f>IF(Table1[[#This Row],[Sales]]&lt;=10000,"Low",IF(Table1[[#This Row],[Sales]]&gt;=10000 &amp; Table1[[#This Row],[Sales]]&lt;=25000,"Medium","High"))</f>
        <v>High</v>
      </c>
      <c r="W1325">
        <v>3257.7</v>
      </c>
      <c r="X1325">
        <f>Table1[[#This Row],[Profit]]/Table1[[#This Row],[Sales]]</f>
        <v>0.25854761904761903</v>
      </c>
      <c r="Y1325" t="s">
        <v>58</v>
      </c>
      <c r="Z1325" t="s">
        <v>31</v>
      </c>
      <c r="AA1325">
        <v>3</v>
      </c>
      <c r="AB1325" t="s">
        <v>42</v>
      </c>
    </row>
    <row r="1326" spans="1:28" x14ac:dyDescent="0.35">
      <c r="A1326" t="s">
        <v>10415</v>
      </c>
      <c r="B1326" s="1">
        <v>45765</v>
      </c>
      <c r="C1326" s="1" t="str">
        <f>TEXT(Table1[[#This Row],[Order_Date]],"yyyy")</f>
        <v>2025</v>
      </c>
      <c r="D1326" s="3">
        <f>MONTH(Table1[[#This Row],[Order_Date]])</f>
        <v>4</v>
      </c>
      <c r="E1326" t="str">
        <f>TEXT(Table1[[#This Row],[Order_Date]],"mmm")</f>
        <v>Apr</v>
      </c>
      <c r="F1326" s="1">
        <v>45768</v>
      </c>
      <c r="G1326">
        <f>(Table1[[#This Row],[Ship_Date]]-Table1[[#This Row],[Order_Date]])</f>
        <v>3</v>
      </c>
      <c r="H1326" t="s">
        <v>1178</v>
      </c>
      <c r="I1326" t="s">
        <v>10416</v>
      </c>
      <c r="J1326" t="s">
        <v>24</v>
      </c>
      <c r="K1326">
        <v>39</v>
      </c>
      <c r="L1326" t="str">
        <f>IF(Table1[[#This Row],[Age]]&lt;=20,"Teen",IF(Table1[[#This Row],[Age]]&gt;=21 &amp; Table1[[#This Row],[Age]]&lt;=50,"Adult","Senior"))</f>
        <v>Senior</v>
      </c>
      <c r="M1326" t="s">
        <v>79</v>
      </c>
      <c r="N1326" t="s">
        <v>80</v>
      </c>
      <c r="O1326" t="s">
        <v>38</v>
      </c>
      <c r="P1326" t="s">
        <v>56</v>
      </c>
      <c r="Q1326" t="s">
        <v>212</v>
      </c>
      <c r="R1326">
        <v>8</v>
      </c>
      <c r="S1326">
        <v>300</v>
      </c>
      <c r="T1326">
        <v>20</v>
      </c>
      <c r="U1326">
        <v>1920</v>
      </c>
      <c r="V1326" t="str">
        <f>IF(Table1[[#This Row],[Sales]]&lt;=10000,"Low",IF(Table1[[#This Row],[Sales]]&gt;=10000 &amp; Table1[[#This Row],[Sales]]&lt;=25000,"Medium","High"))</f>
        <v>Low</v>
      </c>
      <c r="W1326">
        <v>620.61</v>
      </c>
      <c r="X1326">
        <f>Table1[[#This Row],[Profit]]/Table1[[#This Row],[Sales]]</f>
        <v>0.32323437500000002</v>
      </c>
      <c r="Y1326" t="s">
        <v>30</v>
      </c>
      <c r="Z1326" t="s">
        <v>59</v>
      </c>
      <c r="AA1326">
        <v>2</v>
      </c>
      <c r="AB1326" t="s">
        <v>42</v>
      </c>
    </row>
    <row r="1327" spans="1:28" x14ac:dyDescent="0.35">
      <c r="A1327" t="s">
        <v>10417</v>
      </c>
      <c r="B1327" s="1">
        <v>46116</v>
      </c>
      <c r="C1327" s="1" t="str">
        <f>TEXT(Table1[[#This Row],[Order_Date]],"yyyy")</f>
        <v>2026</v>
      </c>
      <c r="D1327" s="3">
        <f>MONTH(Table1[[#This Row],[Order_Date]])</f>
        <v>4</v>
      </c>
      <c r="E1327" t="str">
        <f>TEXT(Table1[[#This Row],[Order_Date]],"mmm")</f>
        <v>Apr</v>
      </c>
      <c r="F1327" s="1">
        <v>46121</v>
      </c>
      <c r="G1327">
        <f>(Table1[[#This Row],[Ship_Date]]-Table1[[#This Row],[Order_Date]])</f>
        <v>5</v>
      </c>
      <c r="H1327" t="s">
        <v>1972</v>
      </c>
      <c r="I1327" t="s">
        <v>10418</v>
      </c>
      <c r="J1327" t="s">
        <v>52</v>
      </c>
      <c r="K1327">
        <v>22</v>
      </c>
      <c r="L1327" t="str">
        <f>IF(Table1[[#This Row],[Age]]&lt;=20,"Teen",IF(Table1[[#This Row],[Age]]&gt;=21 &amp; Table1[[#This Row],[Age]]&lt;=50,"Adult","Senior"))</f>
        <v>Senior</v>
      </c>
      <c r="M1327" t="s">
        <v>36</v>
      </c>
      <c r="N1327" t="s">
        <v>37</v>
      </c>
      <c r="O1327" t="s">
        <v>38</v>
      </c>
      <c r="P1327" t="s">
        <v>39</v>
      </c>
      <c r="Q1327" t="s">
        <v>253</v>
      </c>
      <c r="R1327">
        <v>8</v>
      </c>
      <c r="S1327">
        <v>1200</v>
      </c>
      <c r="T1327">
        <v>10</v>
      </c>
      <c r="U1327">
        <v>8640</v>
      </c>
      <c r="V1327" t="str">
        <f>IF(Table1[[#This Row],[Sales]]&lt;=10000,"Low",IF(Table1[[#This Row],[Sales]]&gt;=10000 &amp; Table1[[#This Row],[Sales]]&lt;=25000,"Medium","High"))</f>
        <v>Low</v>
      </c>
      <c r="W1327">
        <v>2944.35</v>
      </c>
      <c r="X1327">
        <f>Table1[[#This Row],[Profit]]/Table1[[#This Row],[Sales]]</f>
        <v>0.34078124999999998</v>
      </c>
      <c r="Y1327" t="s">
        <v>93</v>
      </c>
      <c r="Z1327" t="s">
        <v>41</v>
      </c>
      <c r="AA1327">
        <v>5</v>
      </c>
      <c r="AB1327" t="s">
        <v>42</v>
      </c>
    </row>
    <row r="1328" spans="1:28" x14ac:dyDescent="0.35">
      <c r="A1328" t="s">
        <v>10422</v>
      </c>
      <c r="B1328" s="1">
        <v>46140</v>
      </c>
      <c r="C1328" s="1" t="str">
        <f>TEXT(Table1[[#This Row],[Order_Date]],"yyyy")</f>
        <v>2026</v>
      </c>
      <c r="D1328" s="3">
        <f>MONTH(Table1[[#This Row],[Order_Date]])</f>
        <v>4</v>
      </c>
      <c r="E1328" t="str">
        <f>TEXT(Table1[[#This Row],[Order_Date]],"mmm")</f>
        <v>Apr</v>
      </c>
      <c r="F1328" s="1">
        <v>46141</v>
      </c>
      <c r="G1328">
        <f>(Table1[[#This Row],[Ship_Date]]-Table1[[#This Row],[Order_Date]])</f>
        <v>1</v>
      </c>
      <c r="H1328" t="s">
        <v>10423</v>
      </c>
      <c r="I1328" t="s">
        <v>10424</v>
      </c>
      <c r="J1328" t="s">
        <v>24</v>
      </c>
      <c r="K1328">
        <v>57</v>
      </c>
      <c r="L1328" t="str">
        <f>IF(Table1[[#This Row],[Age]]&lt;=20,"Teen",IF(Table1[[#This Row],[Age]]&gt;=21 &amp; Table1[[#This Row],[Age]]&lt;=50,"Adult","Senior"))</f>
        <v>Senior</v>
      </c>
      <c r="M1328" t="s">
        <v>101</v>
      </c>
      <c r="N1328" t="s">
        <v>102</v>
      </c>
      <c r="O1328" t="s">
        <v>27</v>
      </c>
      <c r="P1328" t="s">
        <v>39</v>
      </c>
      <c r="Q1328" t="s">
        <v>118</v>
      </c>
      <c r="R1328">
        <v>2</v>
      </c>
      <c r="S1328">
        <v>4000</v>
      </c>
      <c r="T1328">
        <v>15</v>
      </c>
      <c r="U1328">
        <v>6800</v>
      </c>
      <c r="V1328" t="str">
        <f>IF(Table1[[#This Row],[Sales]]&lt;=10000,"Low",IF(Table1[[#This Row],[Sales]]&gt;=10000 &amp; Table1[[#This Row],[Sales]]&lt;=25000,"Medium","High"))</f>
        <v>Low</v>
      </c>
      <c r="W1328">
        <v>1253.52</v>
      </c>
      <c r="X1328">
        <f>Table1[[#This Row],[Profit]]/Table1[[#This Row],[Sales]]</f>
        <v>0.18434117647058823</v>
      </c>
      <c r="Y1328" t="s">
        <v>30</v>
      </c>
      <c r="Z1328" t="s">
        <v>41</v>
      </c>
      <c r="AA1328">
        <v>1</v>
      </c>
      <c r="AB1328" t="s">
        <v>42</v>
      </c>
    </row>
    <row r="1329" spans="1:28" x14ac:dyDescent="0.35">
      <c r="A1329" t="s">
        <v>10441</v>
      </c>
      <c r="B1329" s="1">
        <v>46124</v>
      </c>
      <c r="C1329" s="1" t="str">
        <f>TEXT(Table1[[#This Row],[Order_Date]],"yyyy")</f>
        <v>2026</v>
      </c>
      <c r="D1329" s="3">
        <f>MONTH(Table1[[#This Row],[Order_Date]])</f>
        <v>4</v>
      </c>
      <c r="E1329" t="str">
        <f>TEXT(Table1[[#This Row],[Order_Date]],"mmm")</f>
        <v>Apr</v>
      </c>
      <c r="F1329" s="1">
        <v>46127</v>
      </c>
      <c r="G1329">
        <f>(Table1[[#This Row],[Ship_Date]]-Table1[[#This Row],[Order_Date]])</f>
        <v>3</v>
      </c>
      <c r="H1329" t="s">
        <v>10442</v>
      </c>
      <c r="I1329" t="s">
        <v>10443</v>
      </c>
      <c r="J1329" t="s">
        <v>52</v>
      </c>
      <c r="K1329">
        <v>42</v>
      </c>
      <c r="L1329" t="str">
        <f>IF(Table1[[#This Row],[Age]]&lt;=20,"Teen",IF(Table1[[#This Row],[Age]]&gt;=21 &amp; Table1[[#This Row],[Age]]&lt;=50,"Adult","Senior"))</f>
        <v>Senior</v>
      </c>
      <c r="M1329" t="s">
        <v>91</v>
      </c>
      <c r="N1329" t="s">
        <v>92</v>
      </c>
      <c r="O1329" t="s">
        <v>55</v>
      </c>
      <c r="P1329" t="s">
        <v>56</v>
      </c>
      <c r="Q1329" t="s">
        <v>57</v>
      </c>
      <c r="R1329">
        <v>2</v>
      </c>
      <c r="S1329">
        <v>60</v>
      </c>
      <c r="T1329">
        <v>20</v>
      </c>
      <c r="U1329">
        <v>96</v>
      </c>
      <c r="V1329" t="str">
        <f>IF(Table1[[#This Row],[Sales]]&lt;=10000,"Low",IF(Table1[[#This Row],[Sales]]&gt;=10000 &amp; Table1[[#This Row],[Sales]]&lt;=25000,"Medium","High"))</f>
        <v>Low</v>
      </c>
      <c r="W1329">
        <v>40.36</v>
      </c>
      <c r="X1329">
        <f>Table1[[#This Row],[Profit]]/Table1[[#This Row],[Sales]]</f>
        <v>0.42041666666666666</v>
      </c>
      <c r="Y1329" t="s">
        <v>58</v>
      </c>
      <c r="Z1329" t="s">
        <v>59</v>
      </c>
      <c r="AA1329">
        <v>2</v>
      </c>
      <c r="AB1329" t="s">
        <v>42</v>
      </c>
    </row>
    <row r="1330" spans="1:28" x14ac:dyDescent="0.35">
      <c r="A1330" t="s">
        <v>10453</v>
      </c>
      <c r="B1330" s="1">
        <v>45777</v>
      </c>
      <c r="C1330" s="1" t="str">
        <f>TEXT(Table1[[#This Row],[Order_Date]],"yyyy")</f>
        <v>2025</v>
      </c>
      <c r="D1330" s="3">
        <f>MONTH(Table1[[#This Row],[Order_Date]])</f>
        <v>4</v>
      </c>
      <c r="E1330" t="str">
        <f>TEXT(Table1[[#This Row],[Order_Date]],"mmm")</f>
        <v>Apr</v>
      </c>
      <c r="F1330" s="1">
        <v>45782</v>
      </c>
      <c r="G1330">
        <f>(Table1[[#This Row],[Ship_Date]]-Table1[[#This Row],[Order_Date]])</f>
        <v>5</v>
      </c>
      <c r="H1330" t="s">
        <v>10454</v>
      </c>
      <c r="I1330" t="s">
        <v>10455</v>
      </c>
      <c r="J1330" t="s">
        <v>52</v>
      </c>
      <c r="K1330">
        <v>39</v>
      </c>
      <c r="L1330" t="str">
        <f>IF(Table1[[#This Row],[Age]]&lt;=20,"Teen",IF(Table1[[#This Row],[Age]]&gt;=21 &amp; Table1[[#This Row],[Age]]&lt;=50,"Adult","Senior"))</f>
        <v>Senior</v>
      </c>
      <c r="M1330" t="s">
        <v>107</v>
      </c>
      <c r="N1330" t="s">
        <v>108</v>
      </c>
      <c r="O1330" t="s">
        <v>86</v>
      </c>
      <c r="P1330" t="s">
        <v>28</v>
      </c>
      <c r="Q1330" t="s">
        <v>311</v>
      </c>
      <c r="R1330">
        <v>2</v>
      </c>
      <c r="S1330">
        <v>5000</v>
      </c>
      <c r="T1330">
        <v>20</v>
      </c>
      <c r="U1330">
        <v>8000</v>
      </c>
      <c r="V1330" t="str">
        <f>IF(Table1[[#This Row],[Sales]]&lt;=10000,"Low",IF(Table1[[#This Row],[Sales]]&gt;=10000 &amp; Table1[[#This Row],[Sales]]&lt;=25000,"Medium","High"))</f>
        <v>Low</v>
      </c>
      <c r="W1330">
        <v>1136.46</v>
      </c>
      <c r="X1330">
        <f>Table1[[#This Row],[Profit]]/Table1[[#This Row],[Sales]]</f>
        <v>0.1420575</v>
      </c>
      <c r="Y1330" t="s">
        <v>93</v>
      </c>
      <c r="Z1330" t="s">
        <v>31</v>
      </c>
      <c r="AA1330">
        <v>4</v>
      </c>
      <c r="AB1330" t="s">
        <v>42</v>
      </c>
    </row>
    <row r="1331" spans="1:28" x14ac:dyDescent="0.35">
      <c r="A1331" t="s">
        <v>10473</v>
      </c>
      <c r="B1331" s="1">
        <v>46116</v>
      </c>
      <c r="C1331" s="1" t="str">
        <f>TEXT(Table1[[#This Row],[Order_Date]],"yyyy")</f>
        <v>2026</v>
      </c>
      <c r="D1331" s="3">
        <f>MONTH(Table1[[#This Row],[Order_Date]])</f>
        <v>4</v>
      </c>
      <c r="E1331" t="str">
        <f>TEXT(Table1[[#This Row],[Order_Date]],"mmm")</f>
        <v>Apr</v>
      </c>
      <c r="F1331" s="1">
        <v>46123</v>
      </c>
      <c r="G1331">
        <f>(Table1[[#This Row],[Ship_Date]]-Table1[[#This Row],[Order_Date]])</f>
        <v>7</v>
      </c>
      <c r="H1331" t="s">
        <v>2402</v>
      </c>
      <c r="I1331" t="s">
        <v>10474</v>
      </c>
      <c r="J1331" t="s">
        <v>52</v>
      </c>
      <c r="K1331">
        <v>32</v>
      </c>
      <c r="L1331" t="str">
        <f>IF(Table1[[#This Row],[Age]]&lt;=20,"Teen",IF(Table1[[#This Row],[Age]]&gt;=21 &amp; Table1[[#This Row],[Age]]&lt;=50,"Adult","Senior"))</f>
        <v>Senior</v>
      </c>
      <c r="M1331" t="s">
        <v>91</v>
      </c>
      <c r="N1331" t="s">
        <v>92</v>
      </c>
      <c r="O1331" t="s">
        <v>55</v>
      </c>
      <c r="P1331" t="s">
        <v>74</v>
      </c>
      <c r="Q1331" t="s">
        <v>75</v>
      </c>
      <c r="R1331">
        <v>2</v>
      </c>
      <c r="S1331">
        <v>2000</v>
      </c>
      <c r="T1331">
        <v>20</v>
      </c>
      <c r="U1331">
        <v>3200</v>
      </c>
      <c r="V1331" t="str">
        <f>IF(Table1[[#This Row],[Sales]]&lt;=10000,"Low",IF(Table1[[#This Row],[Sales]]&gt;=10000 &amp; Table1[[#This Row],[Sales]]&lt;=25000,"Medium","High"))</f>
        <v>Low</v>
      </c>
      <c r="W1331">
        <v>664.17</v>
      </c>
      <c r="X1331">
        <f>Table1[[#This Row],[Profit]]/Table1[[#This Row],[Sales]]</f>
        <v>0.20755312499999998</v>
      </c>
      <c r="Y1331" t="s">
        <v>58</v>
      </c>
      <c r="Z1331" t="s">
        <v>41</v>
      </c>
      <c r="AA1331">
        <v>3</v>
      </c>
      <c r="AB1331" t="s">
        <v>42</v>
      </c>
    </row>
    <row r="1332" spans="1:28" x14ac:dyDescent="0.35">
      <c r="A1332" t="s">
        <v>10620</v>
      </c>
      <c r="B1332" s="1">
        <v>45776</v>
      </c>
      <c r="C1332" s="1" t="str">
        <f>TEXT(Table1[[#This Row],[Order_Date]],"yyyy")</f>
        <v>2025</v>
      </c>
      <c r="D1332" s="3">
        <f>MONTH(Table1[[#This Row],[Order_Date]])</f>
        <v>4</v>
      </c>
      <c r="E1332" t="str">
        <f>TEXT(Table1[[#This Row],[Order_Date]],"mmm")</f>
        <v>Apr</v>
      </c>
      <c r="F1332" s="1">
        <v>45780</v>
      </c>
      <c r="G1332">
        <f>(Table1[[#This Row],[Ship_Date]]-Table1[[#This Row],[Order_Date]])</f>
        <v>4</v>
      </c>
      <c r="H1332" t="s">
        <v>10621</v>
      </c>
      <c r="I1332" t="s">
        <v>4023</v>
      </c>
      <c r="J1332" t="s">
        <v>52</v>
      </c>
      <c r="K1332">
        <v>65</v>
      </c>
      <c r="L1332" t="str">
        <f>IF(Table1[[#This Row],[Age]]&lt;=20,"Teen",IF(Table1[[#This Row],[Age]]&gt;=21 &amp; Table1[[#This Row],[Age]]&lt;=50,"Adult","Senior"))</f>
        <v>Senior</v>
      </c>
      <c r="M1332" t="s">
        <v>25</v>
      </c>
      <c r="N1332" t="s">
        <v>26</v>
      </c>
      <c r="O1332" t="s">
        <v>27</v>
      </c>
      <c r="P1332" t="s">
        <v>74</v>
      </c>
      <c r="Q1332" t="s">
        <v>75</v>
      </c>
      <c r="R1332">
        <v>8</v>
      </c>
      <c r="S1332">
        <v>2000</v>
      </c>
      <c r="T1332">
        <v>5</v>
      </c>
      <c r="U1332">
        <v>15200</v>
      </c>
      <c r="V1332" t="str">
        <f>IF(Table1[[#This Row],[Sales]]&lt;=10000,"Low",IF(Table1[[#This Row],[Sales]]&gt;=10000 &amp; Table1[[#This Row],[Sales]]&lt;=25000,"Medium","High"))</f>
        <v>High</v>
      </c>
      <c r="W1332">
        <v>4978.4399999999996</v>
      </c>
      <c r="X1332">
        <f>Table1[[#This Row],[Profit]]/Table1[[#This Row],[Sales]]</f>
        <v>0.32752894736842103</v>
      </c>
      <c r="Y1332" t="s">
        <v>30</v>
      </c>
      <c r="Z1332" t="s">
        <v>41</v>
      </c>
      <c r="AA1332">
        <v>5</v>
      </c>
      <c r="AB1332" t="s">
        <v>42</v>
      </c>
    </row>
    <row r="1333" spans="1:28" x14ac:dyDescent="0.35">
      <c r="A1333" t="s">
        <v>10627</v>
      </c>
      <c r="B1333" s="1">
        <v>45777</v>
      </c>
      <c r="C1333" s="1" t="str">
        <f>TEXT(Table1[[#This Row],[Order_Date]],"yyyy")</f>
        <v>2025</v>
      </c>
      <c r="D1333" s="3">
        <f>MONTH(Table1[[#This Row],[Order_Date]])</f>
        <v>4</v>
      </c>
      <c r="E1333" t="str">
        <f>TEXT(Table1[[#This Row],[Order_Date]],"mmm")</f>
        <v>Apr</v>
      </c>
      <c r="F1333" s="1">
        <v>45783</v>
      </c>
      <c r="G1333">
        <f>(Table1[[#This Row],[Ship_Date]]-Table1[[#This Row],[Order_Date]])</f>
        <v>6</v>
      </c>
      <c r="H1333" t="s">
        <v>10628</v>
      </c>
      <c r="I1333" t="s">
        <v>10629</v>
      </c>
      <c r="J1333" t="s">
        <v>52</v>
      </c>
      <c r="K1333">
        <v>65</v>
      </c>
      <c r="L1333" t="str">
        <f>IF(Table1[[#This Row],[Age]]&lt;=20,"Teen",IF(Table1[[#This Row],[Age]]&gt;=21 &amp; Table1[[#This Row],[Age]]&lt;=50,"Adult","Senior"))</f>
        <v>Senior</v>
      </c>
      <c r="M1333" t="s">
        <v>116</v>
      </c>
      <c r="N1333" t="s">
        <v>117</v>
      </c>
      <c r="O1333" t="s">
        <v>86</v>
      </c>
      <c r="P1333" t="s">
        <v>74</v>
      </c>
      <c r="Q1333" t="s">
        <v>75</v>
      </c>
      <c r="R1333">
        <v>1</v>
      </c>
      <c r="S1333">
        <v>2000</v>
      </c>
      <c r="T1333">
        <v>20</v>
      </c>
      <c r="U1333">
        <v>1600</v>
      </c>
      <c r="V1333" t="str">
        <f>IF(Table1[[#This Row],[Sales]]&lt;=10000,"Low",IF(Table1[[#This Row],[Sales]]&gt;=10000 &amp; Table1[[#This Row],[Sales]]&lt;=25000,"Medium","High"))</f>
        <v>Low</v>
      </c>
      <c r="W1333">
        <v>522.35</v>
      </c>
      <c r="X1333">
        <f>Table1[[#This Row],[Profit]]/Table1[[#This Row],[Sales]]</f>
        <v>0.32646875000000003</v>
      </c>
      <c r="Y1333" t="s">
        <v>58</v>
      </c>
      <c r="Z1333" t="s">
        <v>31</v>
      </c>
      <c r="AA1333">
        <v>1</v>
      </c>
      <c r="AB1333" t="s">
        <v>42</v>
      </c>
    </row>
    <row r="1334" spans="1:28" x14ac:dyDescent="0.35">
      <c r="A1334" t="s">
        <v>10647</v>
      </c>
      <c r="B1334" s="1">
        <v>46132</v>
      </c>
      <c r="C1334" s="1" t="str">
        <f>TEXT(Table1[[#This Row],[Order_Date]],"yyyy")</f>
        <v>2026</v>
      </c>
      <c r="D1334" s="3">
        <f>MONTH(Table1[[#This Row],[Order_Date]])</f>
        <v>4</v>
      </c>
      <c r="E1334" t="str">
        <f>TEXT(Table1[[#This Row],[Order_Date]],"mmm")</f>
        <v>Apr</v>
      </c>
      <c r="F1334" s="1">
        <v>46138</v>
      </c>
      <c r="G1334">
        <f>(Table1[[#This Row],[Ship_Date]]-Table1[[#This Row],[Order_Date]])</f>
        <v>6</v>
      </c>
      <c r="H1334" t="s">
        <v>10648</v>
      </c>
      <c r="I1334" t="s">
        <v>10649</v>
      </c>
      <c r="J1334" t="s">
        <v>52</v>
      </c>
      <c r="K1334">
        <v>19</v>
      </c>
      <c r="L1334" t="str">
        <f>IF(Table1[[#This Row],[Age]]&lt;=20,"Teen",IF(Table1[[#This Row],[Age]]&gt;=21 &amp; Table1[[#This Row],[Age]]&lt;=50,"Adult","Senior"))</f>
        <v>Teen</v>
      </c>
      <c r="M1334" t="s">
        <v>91</v>
      </c>
      <c r="N1334" t="s">
        <v>92</v>
      </c>
      <c r="O1334" t="s">
        <v>55</v>
      </c>
      <c r="P1334" t="s">
        <v>28</v>
      </c>
      <c r="Q1334" t="s">
        <v>103</v>
      </c>
      <c r="R1334">
        <v>6</v>
      </c>
      <c r="S1334">
        <v>25000</v>
      </c>
      <c r="T1334">
        <v>0</v>
      </c>
      <c r="U1334">
        <v>150000</v>
      </c>
      <c r="V1334" t="str">
        <f>IF(Table1[[#This Row],[Sales]]&lt;=10000,"Low",IF(Table1[[#This Row],[Sales]]&gt;=10000 &amp; Table1[[#This Row],[Sales]]&lt;=25000,"Medium","High"))</f>
        <v>High</v>
      </c>
      <c r="W1334">
        <v>45417.2</v>
      </c>
      <c r="X1334">
        <f>Table1[[#This Row],[Profit]]/Table1[[#This Row],[Sales]]</f>
        <v>0.30278133333333329</v>
      </c>
      <c r="Y1334" t="s">
        <v>58</v>
      </c>
      <c r="Z1334" t="s">
        <v>31</v>
      </c>
      <c r="AA1334">
        <v>2</v>
      </c>
      <c r="AB1334" t="s">
        <v>42</v>
      </c>
    </row>
    <row r="1335" spans="1:28" x14ac:dyDescent="0.35">
      <c r="A1335" t="s">
        <v>10653</v>
      </c>
      <c r="B1335" s="1">
        <v>45767</v>
      </c>
      <c r="C1335" s="1" t="str">
        <f>TEXT(Table1[[#This Row],[Order_Date]],"yyyy")</f>
        <v>2025</v>
      </c>
      <c r="D1335" s="3">
        <f>MONTH(Table1[[#This Row],[Order_Date]])</f>
        <v>4</v>
      </c>
      <c r="E1335" t="str">
        <f>TEXT(Table1[[#This Row],[Order_Date]],"mmm")</f>
        <v>Apr</v>
      </c>
      <c r="F1335" s="1">
        <v>45772</v>
      </c>
      <c r="G1335">
        <f>(Table1[[#This Row],[Ship_Date]]-Table1[[#This Row],[Order_Date]])</f>
        <v>5</v>
      </c>
      <c r="H1335" t="s">
        <v>10654</v>
      </c>
      <c r="I1335" t="s">
        <v>10655</v>
      </c>
      <c r="J1335" t="s">
        <v>24</v>
      </c>
      <c r="K1335">
        <v>60</v>
      </c>
      <c r="L1335" t="str">
        <f>IF(Table1[[#This Row],[Age]]&lt;=20,"Teen",IF(Table1[[#This Row],[Age]]&gt;=21 &amp; Table1[[#This Row],[Age]]&lt;=50,"Adult","Senior"))</f>
        <v>Senior</v>
      </c>
      <c r="M1335" t="s">
        <v>36</v>
      </c>
      <c r="N1335" t="s">
        <v>37</v>
      </c>
      <c r="O1335" t="s">
        <v>38</v>
      </c>
      <c r="P1335" t="s">
        <v>56</v>
      </c>
      <c r="Q1335" t="s">
        <v>212</v>
      </c>
      <c r="R1335">
        <v>7</v>
      </c>
      <c r="S1335">
        <v>300</v>
      </c>
      <c r="T1335">
        <v>5</v>
      </c>
      <c r="U1335">
        <v>1995</v>
      </c>
      <c r="V1335" t="str">
        <f>IF(Table1[[#This Row],[Sales]]&lt;=10000,"Low",IF(Table1[[#This Row],[Sales]]&gt;=10000 &amp; Table1[[#This Row],[Sales]]&lt;=25000,"Medium","High"))</f>
        <v>Low</v>
      </c>
      <c r="W1335">
        <v>712.05</v>
      </c>
      <c r="X1335">
        <f>Table1[[#This Row],[Profit]]/Table1[[#This Row],[Sales]]</f>
        <v>0.35691729323308269</v>
      </c>
      <c r="Y1335" t="s">
        <v>58</v>
      </c>
      <c r="Z1335" t="s">
        <v>59</v>
      </c>
      <c r="AA1335">
        <v>3</v>
      </c>
      <c r="AB1335" t="s">
        <v>42</v>
      </c>
    </row>
    <row r="1336" spans="1:28" x14ac:dyDescent="0.35">
      <c r="A1336" t="s">
        <v>10749</v>
      </c>
      <c r="B1336" s="1">
        <v>46118</v>
      </c>
      <c r="C1336" s="1" t="str">
        <f>TEXT(Table1[[#This Row],[Order_Date]],"yyyy")</f>
        <v>2026</v>
      </c>
      <c r="D1336" s="3">
        <f>MONTH(Table1[[#This Row],[Order_Date]])</f>
        <v>4</v>
      </c>
      <c r="E1336" t="str">
        <f>TEXT(Table1[[#This Row],[Order_Date]],"mmm")</f>
        <v>Apr</v>
      </c>
      <c r="F1336" s="1">
        <v>46120</v>
      </c>
      <c r="G1336">
        <f>(Table1[[#This Row],[Ship_Date]]-Table1[[#This Row],[Order_Date]])</f>
        <v>2</v>
      </c>
      <c r="H1336" t="s">
        <v>10750</v>
      </c>
      <c r="I1336" t="s">
        <v>10751</v>
      </c>
      <c r="J1336" t="s">
        <v>52</v>
      </c>
      <c r="K1336">
        <v>53</v>
      </c>
      <c r="L1336" t="str">
        <f>IF(Table1[[#This Row],[Age]]&lt;=20,"Teen",IF(Table1[[#This Row],[Age]]&gt;=21 &amp; Table1[[#This Row],[Age]]&lt;=50,"Adult","Senior"))</f>
        <v>Senior</v>
      </c>
      <c r="M1336" t="s">
        <v>101</v>
      </c>
      <c r="N1336" t="s">
        <v>102</v>
      </c>
      <c r="O1336" t="s">
        <v>27</v>
      </c>
      <c r="P1336" t="s">
        <v>56</v>
      </c>
      <c r="Q1336" t="s">
        <v>57</v>
      </c>
      <c r="R1336">
        <v>6</v>
      </c>
      <c r="S1336">
        <v>60</v>
      </c>
      <c r="T1336">
        <v>0</v>
      </c>
      <c r="U1336">
        <v>360</v>
      </c>
      <c r="V1336" t="str">
        <f>IF(Table1[[#This Row],[Sales]]&lt;=10000,"Low",IF(Table1[[#This Row],[Sales]]&gt;=10000 &amp; Table1[[#This Row],[Sales]]&lt;=25000,"Medium","High"))</f>
        <v>Low</v>
      </c>
      <c r="W1336">
        <v>70.69</v>
      </c>
      <c r="X1336">
        <f>Table1[[#This Row],[Profit]]/Table1[[#This Row],[Sales]]</f>
        <v>0.1963611111111111</v>
      </c>
      <c r="Y1336" t="s">
        <v>30</v>
      </c>
      <c r="Z1336" t="s">
        <v>41</v>
      </c>
      <c r="AA1336">
        <v>4</v>
      </c>
      <c r="AB1336" t="s">
        <v>42</v>
      </c>
    </row>
    <row r="1337" spans="1:28" x14ac:dyDescent="0.35">
      <c r="A1337" t="s">
        <v>10756</v>
      </c>
      <c r="B1337" s="1">
        <v>46138</v>
      </c>
      <c r="C1337" s="1" t="str">
        <f>TEXT(Table1[[#This Row],[Order_Date]],"yyyy")</f>
        <v>2026</v>
      </c>
      <c r="D1337" s="3">
        <f>MONTH(Table1[[#This Row],[Order_Date]])</f>
        <v>4</v>
      </c>
      <c r="E1337" t="str">
        <f>TEXT(Table1[[#This Row],[Order_Date]],"mmm")</f>
        <v>Apr</v>
      </c>
      <c r="F1337" s="1">
        <v>46143</v>
      </c>
      <c r="G1337">
        <f>(Table1[[#This Row],[Ship_Date]]-Table1[[#This Row],[Order_Date]])</f>
        <v>5</v>
      </c>
      <c r="H1337" t="s">
        <v>10757</v>
      </c>
      <c r="I1337" t="s">
        <v>10758</v>
      </c>
      <c r="J1337" t="s">
        <v>52</v>
      </c>
      <c r="K1337">
        <v>47</v>
      </c>
      <c r="L1337" t="str">
        <f>IF(Table1[[#This Row],[Age]]&lt;=20,"Teen",IF(Table1[[#This Row],[Age]]&gt;=21 &amp; Table1[[#This Row],[Age]]&lt;=50,"Adult","Senior"))</f>
        <v>Senior</v>
      </c>
      <c r="M1337" t="s">
        <v>116</v>
      </c>
      <c r="N1337" t="s">
        <v>117</v>
      </c>
      <c r="O1337" t="s">
        <v>86</v>
      </c>
      <c r="P1337" t="s">
        <v>47</v>
      </c>
      <c r="Q1337" t="s">
        <v>69</v>
      </c>
      <c r="R1337">
        <v>5</v>
      </c>
      <c r="S1337">
        <v>800</v>
      </c>
      <c r="T1337">
        <v>10</v>
      </c>
      <c r="U1337">
        <v>3600</v>
      </c>
      <c r="V1337" t="str">
        <f>IF(Table1[[#This Row],[Sales]]&lt;=10000,"Low",IF(Table1[[#This Row],[Sales]]&gt;=10000 &amp; Table1[[#This Row],[Sales]]&lt;=25000,"Medium","High"))</f>
        <v>Low</v>
      </c>
      <c r="W1337">
        <v>1575.61</v>
      </c>
      <c r="X1337">
        <f>Table1[[#This Row],[Profit]]/Table1[[#This Row],[Sales]]</f>
        <v>0.43766944444444444</v>
      </c>
      <c r="Y1337" t="s">
        <v>93</v>
      </c>
      <c r="Z1337" t="s">
        <v>59</v>
      </c>
      <c r="AA1337">
        <v>4</v>
      </c>
      <c r="AB1337" t="s">
        <v>42</v>
      </c>
    </row>
    <row r="1338" spans="1:28" x14ac:dyDescent="0.35">
      <c r="A1338" t="s">
        <v>10764</v>
      </c>
      <c r="B1338" s="1">
        <v>46140</v>
      </c>
      <c r="C1338" s="1" t="str">
        <f>TEXT(Table1[[#This Row],[Order_Date]],"yyyy")</f>
        <v>2026</v>
      </c>
      <c r="D1338" s="3">
        <f>MONTH(Table1[[#This Row],[Order_Date]])</f>
        <v>4</v>
      </c>
      <c r="E1338" t="str">
        <f>TEXT(Table1[[#This Row],[Order_Date]],"mmm")</f>
        <v>Apr</v>
      </c>
      <c r="F1338" s="1">
        <v>46142</v>
      </c>
      <c r="G1338">
        <f>(Table1[[#This Row],[Ship_Date]]-Table1[[#This Row],[Order_Date]])</f>
        <v>2</v>
      </c>
      <c r="H1338" t="s">
        <v>10765</v>
      </c>
      <c r="I1338" t="s">
        <v>10766</v>
      </c>
      <c r="J1338" t="s">
        <v>24</v>
      </c>
      <c r="K1338">
        <v>57</v>
      </c>
      <c r="L1338" t="str">
        <f>IF(Table1[[#This Row],[Age]]&lt;=20,"Teen",IF(Table1[[#This Row],[Age]]&gt;=21 &amp; Table1[[#This Row],[Age]]&lt;=50,"Adult","Senior"))</f>
        <v>Senior</v>
      </c>
      <c r="M1338" t="s">
        <v>63</v>
      </c>
      <c r="N1338" t="s">
        <v>64</v>
      </c>
      <c r="O1338" t="s">
        <v>55</v>
      </c>
      <c r="P1338" t="s">
        <v>39</v>
      </c>
      <c r="Q1338" t="s">
        <v>87</v>
      </c>
      <c r="R1338">
        <v>8</v>
      </c>
      <c r="S1338">
        <v>3200</v>
      </c>
      <c r="T1338">
        <v>25</v>
      </c>
      <c r="U1338">
        <v>19200</v>
      </c>
      <c r="V1338" t="str">
        <f>IF(Table1[[#This Row],[Sales]]&lt;=10000,"Low",IF(Table1[[#This Row],[Sales]]&gt;=10000 &amp; Table1[[#This Row],[Sales]]&lt;=25000,"Medium","High"))</f>
        <v>High</v>
      </c>
      <c r="W1338">
        <v>8054.54</v>
      </c>
      <c r="X1338">
        <f>Table1[[#This Row],[Profit]]/Table1[[#This Row],[Sales]]</f>
        <v>0.41950729166666667</v>
      </c>
      <c r="Y1338" t="s">
        <v>93</v>
      </c>
      <c r="Z1338" t="s">
        <v>41</v>
      </c>
      <c r="AA1338">
        <v>5</v>
      </c>
      <c r="AB1338" t="s">
        <v>32</v>
      </c>
    </row>
    <row r="1339" spans="1:28" x14ac:dyDescent="0.35">
      <c r="A1339" t="s">
        <v>10801</v>
      </c>
      <c r="B1339" s="1">
        <v>46120</v>
      </c>
      <c r="C1339" s="1" t="str">
        <f>TEXT(Table1[[#This Row],[Order_Date]],"yyyy")</f>
        <v>2026</v>
      </c>
      <c r="D1339" s="3">
        <f>MONTH(Table1[[#This Row],[Order_Date]])</f>
        <v>4</v>
      </c>
      <c r="E1339" t="str">
        <f>TEXT(Table1[[#This Row],[Order_Date]],"mmm")</f>
        <v>Apr</v>
      </c>
      <c r="F1339" s="1">
        <v>46126</v>
      </c>
      <c r="G1339">
        <f>(Table1[[#This Row],[Ship_Date]]-Table1[[#This Row],[Order_Date]])</f>
        <v>6</v>
      </c>
      <c r="H1339" t="s">
        <v>10802</v>
      </c>
      <c r="I1339" t="s">
        <v>10803</v>
      </c>
      <c r="J1339" t="s">
        <v>52</v>
      </c>
      <c r="K1339">
        <v>61</v>
      </c>
      <c r="L1339" t="str">
        <f>IF(Table1[[#This Row],[Age]]&lt;=20,"Teen",IF(Table1[[#This Row],[Age]]&gt;=21 &amp; Table1[[#This Row],[Age]]&lt;=50,"Adult","Senior"))</f>
        <v>Senior</v>
      </c>
      <c r="M1339" t="s">
        <v>63</v>
      </c>
      <c r="N1339" t="s">
        <v>64</v>
      </c>
      <c r="O1339" t="s">
        <v>55</v>
      </c>
      <c r="P1339" t="s">
        <v>28</v>
      </c>
      <c r="Q1339" t="s">
        <v>65</v>
      </c>
      <c r="R1339">
        <v>2</v>
      </c>
      <c r="S1339">
        <v>30000</v>
      </c>
      <c r="T1339">
        <v>15</v>
      </c>
      <c r="U1339">
        <v>51000</v>
      </c>
      <c r="V1339" t="str">
        <f>IF(Table1[[#This Row],[Sales]]&lt;=10000,"Low",IF(Table1[[#This Row],[Sales]]&gt;=10000 &amp; Table1[[#This Row],[Sales]]&lt;=25000,"Medium","High"))</f>
        <v>High</v>
      </c>
      <c r="W1339">
        <v>20616.89</v>
      </c>
      <c r="X1339">
        <f>Table1[[#This Row],[Profit]]/Table1[[#This Row],[Sales]]</f>
        <v>0.40425274509803921</v>
      </c>
      <c r="Y1339" t="s">
        <v>58</v>
      </c>
      <c r="Z1339" t="s">
        <v>59</v>
      </c>
      <c r="AA1339">
        <v>2</v>
      </c>
      <c r="AB1339" t="s">
        <v>42</v>
      </c>
    </row>
    <row r="1340" spans="1:28" x14ac:dyDescent="0.35">
      <c r="A1340" t="s">
        <v>10868</v>
      </c>
      <c r="B1340" s="1">
        <v>45774</v>
      </c>
      <c r="C1340" s="1" t="str">
        <f>TEXT(Table1[[#This Row],[Order_Date]],"yyyy")</f>
        <v>2025</v>
      </c>
      <c r="D1340" s="3">
        <f>MONTH(Table1[[#This Row],[Order_Date]])</f>
        <v>4</v>
      </c>
      <c r="E1340" t="str">
        <f>TEXT(Table1[[#This Row],[Order_Date]],"mmm")</f>
        <v>Apr</v>
      </c>
      <c r="F1340" s="1">
        <v>45779</v>
      </c>
      <c r="G1340">
        <f>(Table1[[#This Row],[Ship_Date]]-Table1[[#This Row],[Order_Date]])</f>
        <v>5</v>
      </c>
      <c r="H1340" t="s">
        <v>9923</v>
      </c>
      <c r="I1340" t="s">
        <v>10869</v>
      </c>
      <c r="J1340" t="s">
        <v>24</v>
      </c>
      <c r="K1340">
        <v>50</v>
      </c>
      <c r="L1340" t="str">
        <f>IF(Table1[[#This Row],[Age]]&lt;=20,"Teen",IF(Table1[[#This Row],[Age]]&gt;=21 &amp; Table1[[#This Row],[Age]]&lt;=50,"Adult","Senior"))</f>
        <v>Senior</v>
      </c>
      <c r="M1340" t="s">
        <v>53</v>
      </c>
      <c r="N1340" t="s">
        <v>54</v>
      </c>
      <c r="O1340" t="s">
        <v>55</v>
      </c>
      <c r="P1340" t="s">
        <v>28</v>
      </c>
      <c r="Q1340" t="s">
        <v>65</v>
      </c>
      <c r="R1340">
        <v>8</v>
      </c>
      <c r="S1340">
        <v>30000</v>
      </c>
      <c r="T1340">
        <v>5</v>
      </c>
      <c r="U1340">
        <v>228000</v>
      </c>
      <c r="V1340" t="str">
        <f>IF(Table1[[#This Row],[Sales]]&lt;=10000,"Low",IF(Table1[[#This Row],[Sales]]&gt;=10000 &amp; Table1[[#This Row],[Sales]]&lt;=25000,"Medium","High"))</f>
        <v>High</v>
      </c>
      <c r="W1340">
        <v>84645.4</v>
      </c>
      <c r="X1340">
        <f>Table1[[#This Row],[Profit]]/Table1[[#This Row],[Sales]]</f>
        <v>0.37125175438596486</v>
      </c>
      <c r="Y1340" t="s">
        <v>30</v>
      </c>
      <c r="Z1340" t="s">
        <v>31</v>
      </c>
      <c r="AA1340">
        <v>2</v>
      </c>
      <c r="AB1340" t="s">
        <v>32</v>
      </c>
    </row>
    <row r="1341" spans="1:28" x14ac:dyDescent="0.35">
      <c r="A1341" t="s">
        <v>10870</v>
      </c>
      <c r="B1341" s="1">
        <v>46141</v>
      </c>
      <c r="C1341" s="1" t="str">
        <f>TEXT(Table1[[#This Row],[Order_Date]],"yyyy")</f>
        <v>2026</v>
      </c>
      <c r="D1341" s="3">
        <f>MONTH(Table1[[#This Row],[Order_Date]])</f>
        <v>4</v>
      </c>
      <c r="E1341" t="str">
        <f>TEXT(Table1[[#This Row],[Order_Date]],"mmm")</f>
        <v>Apr</v>
      </c>
      <c r="F1341" s="1">
        <v>46146</v>
      </c>
      <c r="G1341">
        <f>(Table1[[#This Row],[Ship_Date]]-Table1[[#This Row],[Order_Date]])</f>
        <v>5</v>
      </c>
      <c r="H1341" t="s">
        <v>10871</v>
      </c>
      <c r="I1341" t="s">
        <v>10872</v>
      </c>
      <c r="J1341" t="s">
        <v>24</v>
      </c>
      <c r="K1341">
        <v>53</v>
      </c>
      <c r="L1341" t="str">
        <f>IF(Table1[[#This Row],[Age]]&lt;=20,"Teen",IF(Table1[[#This Row],[Age]]&gt;=21 &amp; Table1[[#This Row],[Age]]&lt;=50,"Adult","Senior"))</f>
        <v>Senior</v>
      </c>
      <c r="M1341" t="s">
        <v>46</v>
      </c>
      <c r="N1341" t="s">
        <v>46</v>
      </c>
      <c r="O1341" t="s">
        <v>38</v>
      </c>
      <c r="P1341" t="s">
        <v>39</v>
      </c>
      <c r="Q1341" t="s">
        <v>151</v>
      </c>
      <c r="R1341">
        <v>5</v>
      </c>
      <c r="S1341">
        <v>900</v>
      </c>
      <c r="T1341">
        <v>15</v>
      </c>
      <c r="U1341">
        <v>3825</v>
      </c>
      <c r="V1341" t="str">
        <f>IF(Table1[[#This Row],[Sales]]&lt;=10000,"Low",IF(Table1[[#This Row],[Sales]]&gt;=10000 &amp; Table1[[#This Row],[Sales]]&lt;=25000,"Medium","High"))</f>
        <v>Low</v>
      </c>
      <c r="W1341">
        <v>809.2</v>
      </c>
      <c r="X1341">
        <f>Table1[[#This Row],[Profit]]/Table1[[#This Row],[Sales]]</f>
        <v>0.21155555555555558</v>
      </c>
      <c r="Y1341" t="s">
        <v>58</v>
      </c>
      <c r="Z1341" t="s">
        <v>59</v>
      </c>
      <c r="AA1341">
        <v>3</v>
      </c>
      <c r="AB1341" t="s">
        <v>42</v>
      </c>
    </row>
    <row r="1342" spans="1:28" x14ac:dyDescent="0.35">
      <c r="A1342" t="s">
        <v>10908</v>
      </c>
      <c r="B1342" s="1">
        <v>46134</v>
      </c>
      <c r="C1342" s="1" t="str">
        <f>TEXT(Table1[[#This Row],[Order_Date]],"yyyy")</f>
        <v>2026</v>
      </c>
      <c r="D1342" s="3">
        <f>MONTH(Table1[[#This Row],[Order_Date]])</f>
        <v>4</v>
      </c>
      <c r="E1342" t="str">
        <f>TEXT(Table1[[#This Row],[Order_Date]],"mmm")</f>
        <v>Apr</v>
      </c>
      <c r="F1342" s="1">
        <v>46141</v>
      </c>
      <c r="G1342">
        <f>(Table1[[#This Row],[Ship_Date]]-Table1[[#This Row],[Order_Date]])</f>
        <v>7</v>
      </c>
      <c r="H1342" t="s">
        <v>10909</v>
      </c>
      <c r="I1342" t="s">
        <v>10910</v>
      </c>
      <c r="J1342" t="s">
        <v>24</v>
      </c>
      <c r="K1342">
        <v>35</v>
      </c>
      <c r="L1342" t="str">
        <f>IF(Table1[[#This Row],[Age]]&lt;=20,"Teen",IF(Table1[[#This Row],[Age]]&gt;=21 &amp; Table1[[#This Row],[Age]]&lt;=50,"Adult","Senior"))</f>
        <v>Senior</v>
      </c>
      <c r="M1342" t="s">
        <v>107</v>
      </c>
      <c r="N1342" t="s">
        <v>108</v>
      </c>
      <c r="O1342" t="s">
        <v>86</v>
      </c>
      <c r="P1342" t="s">
        <v>47</v>
      </c>
      <c r="Q1342" t="s">
        <v>175</v>
      </c>
      <c r="R1342">
        <v>4</v>
      </c>
      <c r="S1342">
        <v>1200</v>
      </c>
      <c r="T1342">
        <v>10</v>
      </c>
      <c r="U1342">
        <v>4320</v>
      </c>
      <c r="V1342" t="str">
        <f>IF(Table1[[#This Row],[Sales]]&lt;=10000,"Low",IF(Table1[[#This Row],[Sales]]&gt;=10000 &amp; Table1[[#This Row],[Sales]]&lt;=25000,"Medium","High"))</f>
        <v>Low</v>
      </c>
      <c r="W1342">
        <v>526.9</v>
      </c>
      <c r="X1342">
        <f>Table1[[#This Row],[Profit]]/Table1[[#This Row],[Sales]]</f>
        <v>0.12196759259259259</v>
      </c>
      <c r="Y1342" t="s">
        <v>58</v>
      </c>
      <c r="Z1342" t="s">
        <v>59</v>
      </c>
      <c r="AA1342">
        <v>3</v>
      </c>
      <c r="AB1342" t="s">
        <v>42</v>
      </c>
    </row>
    <row r="1343" spans="1:28" x14ac:dyDescent="0.35">
      <c r="A1343" t="s">
        <v>10911</v>
      </c>
      <c r="B1343" s="1">
        <v>46117</v>
      </c>
      <c r="C1343" s="1" t="str">
        <f>TEXT(Table1[[#This Row],[Order_Date]],"yyyy")</f>
        <v>2026</v>
      </c>
      <c r="D1343" s="3">
        <f>MONTH(Table1[[#This Row],[Order_Date]])</f>
        <v>4</v>
      </c>
      <c r="E1343" t="str">
        <f>TEXT(Table1[[#This Row],[Order_Date]],"mmm")</f>
        <v>Apr</v>
      </c>
      <c r="F1343" s="1">
        <v>46118</v>
      </c>
      <c r="G1343">
        <f>(Table1[[#This Row],[Ship_Date]]-Table1[[#This Row],[Order_Date]])</f>
        <v>1</v>
      </c>
      <c r="H1343" t="s">
        <v>10912</v>
      </c>
      <c r="I1343" t="s">
        <v>10913</v>
      </c>
      <c r="J1343" t="s">
        <v>24</v>
      </c>
      <c r="K1343">
        <v>47</v>
      </c>
      <c r="L1343" t="str">
        <f>IF(Table1[[#This Row],[Age]]&lt;=20,"Teen",IF(Table1[[#This Row],[Age]]&gt;=21 &amp; Table1[[#This Row],[Age]]&lt;=50,"Adult","Senior"))</f>
        <v>Senior</v>
      </c>
      <c r="M1343" t="s">
        <v>79</v>
      </c>
      <c r="N1343" t="s">
        <v>80</v>
      </c>
      <c r="O1343" t="s">
        <v>38</v>
      </c>
      <c r="P1343" t="s">
        <v>74</v>
      </c>
      <c r="Q1343" t="s">
        <v>196</v>
      </c>
      <c r="R1343">
        <v>2</v>
      </c>
      <c r="S1343">
        <v>25000</v>
      </c>
      <c r="T1343">
        <v>10</v>
      </c>
      <c r="U1343">
        <v>45000</v>
      </c>
      <c r="V1343" t="str">
        <f>IF(Table1[[#This Row],[Sales]]&lt;=10000,"Low",IF(Table1[[#This Row],[Sales]]&gt;=10000 &amp; Table1[[#This Row],[Sales]]&lt;=25000,"Medium","High"))</f>
        <v>High</v>
      </c>
      <c r="W1343">
        <v>7989.62</v>
      </c>
      <c r="X1343">
        <f>Table1[[#This Row],[Profit]]/Table1[[#This Row],[Sales]]</f>
        <v>0.1775471111111111</v>
      </c>
      <c r="Y1343" t="s">
        <v>93</v>
      </c>
      <c r="Z1343" t="s">
        <v>59</v>
      </c>
      <c r="AA1343">
        <v>5</v>
      </c>
      <c r="AB1343" t="s">
        <v>42</v>
      </c>
    </row>
    <row r="1344" spans="1:28" x14ac:dyDescent="0.35">
      <c r="A1344" t="s">
        <v>10924</v>
      </c>
      <c r="B1344" s="1">
        <v>45770</v>
      </c>
      <c r="C1344" s="1" t="str">
        <f>TEXT(Table1[[#This Row],[Order_Date]],"yyyy")</f>
        <v>2025</v>
      </c>
      <c r="D1344" s="3">
        <f>MONTH(Table1[[#This Row],[Order_Date]])</f>
        <v>4</v>
      </c>
      <c r="E1344" t="str">
        <f>TEXT(Table1[[#This Row],[Order_Date]],"mmm")</f>
        <v>Apr</v>
      </c>
      <c r="F1344" s="1">
        <v>45773</v>
      </c>
      <c r="G1344">
        <f>(Table1[[#This Row],[Ship_Date]]-Table1[[#This Row],[Order_Date]])</f>
        <v>3</v>
      </c>
      <c r="H1344" t="s">
        <v>9287</v>
      </c>
      <c r="I1344" t="s">
        <v>10925</v>
      </c>
      <c r="J1344" t="s">
        <v>24</v>
      </c>
      <c r="K1344">
        <v>44</v>
      </c>
      <c r="L1344" t="str">
        <f>IF(Table1[[#This Row],[Age]]&lt;=20,"Teen",IF(Table1[[#This Row],[Age]]&gt;=21 &amp; Table1[[#This Row],[Age]]&lt;=50,"Adult","Senior"))</f>
        <v>Senior</v>
      </c>
      <c r="M1344" t="s">
        <v>116</v>
      </c>
      <c r="N1344" t="s">
        <v>117</v>
      </c>
      <c r="O1344" t="s">
        <v>86</v>
      </c>
      <c r="P1344" t="s">
        <v>74</v>
      </c>
      <c r="Q1344" t="s">
        <v>132</v>
      </c>
      <c r="R1344">
        <v>4</v>
      </c>
      <c r="S1344">
        <v>55000</v>
      </c>
      <c r="T1344">
        <v>0</v>
      </c>
      <c r="U1344">
        <v>220000</v>
      </c>
      <c r="V1344" t="str">
        <f>IF(Table1[[#This Row],[Sales]]&lt;=10000,"Low",IF(Table1[[#This Row],[Sales]]&gt;=10000 &amp; Table1[[#This Row],[Sales]]&lt;=25000,"Medium","High"))</f>
        <v>High</v>
      </c>
      <c r="W1344">
        <v>34847.4</v>
      </c>
      <c r="X1344">
        <f>Table1[[#This Row],[Profit]]/Table1[[#This Row],[Sales]]</f>
        <v>0.15839727272727275</v>
      </c>
      <c r="Y1344" t="s">
        <v>58</v>
      </c>
      <c r="Z1344" t="s">
        <v>59</v>
      </c>
      <c r="AA1344">
        <v>5</v>
      </c>
      <c r="AB1344" t="s">
        <v>42</v>
      </c>
    </row>
    <row r="1345" spans="1:28" x14ac:dyDescent="0.35">
      <c r="A1345" t="s">
        <v>10929</v>
      </c>
      <c r="B1345" s="1">
        <v>45772</v>
      </c>
      <c r="C1345" s="1" t="str">
        <f>TEXT(Table1[[#This Row],[Order_Date]],"yyyy")</f>
        <v>2025</v>
      </c>
      <c r="D1345" s="3">
        <f>MONTH(Table1[[#This Row],[Order_Date]])</f>
        <v>4</v>
      </c>
      <c r="E1345" t="str">
        <f>TEXT(Table1[[#This Row],[Order_Date]],"mmm")</f>
        <v>Apr</v>
      </c>
      <c r="F1345" s="1">
        <v>45774</v>
      </c>
      <c r="G1345">
        <f>(Table1[[#This Row],[Ship_Date]]-Table1[[#This Row],[Order_Date]])</f>
        <v>2</v>
      </c>
      <c r="H1345" t="s">
        <v>10930</v>
      </c>
      <c r="I1345" t="s">
        <v>10931</v>
      </c>
      <c r="J1345" t="s">
        <v>52</v>
      </c>
      <c r="K1345">
        <v>37</v>
      </c>
      <c r="L1345" t="str">
        <f>IF(Table1[[#This Row],[Age]]&lt;=20,"Teen",IF(Table1[[#This Row],[Age]]&gt;=21 &amp; Table1[[#This Row],[Age]]&lt;=50,"Adult","Senior"))</f>
        <v>Senior</v>
      </c>
      <c r="M1345" t="s">
        <v>53</v>
      </c>
      <c r="N1345" t="s">
        <v>54</v>
      </c>
      <c r="O1345" t="s">
        <v>55</v>
      </c>
      <c r="P1345" t="s">
        <v>74</v>
      </c>
      <c r="Q1345" t="s">
        <v>75</v>
      </c>
      <c r="R1345">
        <v>5</v>
      </c>
      <c r="S1345">
        <v>2000</v>
      </c>
      <c r="T1345">
        <v>20</v>
      </c>
      <c r="U1345">
        <v>8000</v>
      </c>
      <c r="V1345" t="str">
        <f>IF(Table1[[#This Row],[Sales]]&lt;=10000,"Low",IF(Table1[[#This Row],[Sales]]&gt;=10000 &amp; Table1[[#This Row],[Sales]]&lt;=25000,"Medium","High"))</f>
        <v>Low</v>
      </c>
      <c r="W1345">
        <v>3179.94</v>
      </c>
      <c r="X1345">
        <f>Table1[[#This Row],[Profit]]/Table1[[#This Row],[Sales]]</f>
        <v>0.39749250000000003</v>
      </c>
      <c r="Y1345" t="s">
        <v>93</v>
      </c>
      <c r="Z1345" t="s">
        <v>59</v>
      </c>
      <c r="AA1345">
        <v>3</v>
      </c>
      <c r="AB1345" t="s">
        <v>42</v>
      </c>
    </row>
    <row r="1346" spans="1:28" x14ac:dyDescent="0.35">
      <c r="A1346" t="s">
        <v>10978</v>
      </c>
      <c r="B1346" s="1">
        <v>46113</v>
      </c>
      <c r="C1346" s="1" t="str">
        <f>TEXT(Table1[[#This Row],[Order_Date]],"yyyy")</f>
        <v>2026</v>
      </c>
      <c r="D1346" s="3">
        <f>MONTH(Table1[[#This Row],[Order_Date]])</f>
        <v>4</v>
      </c>
      <c r="E1346" t="str">
        <f>TEXT(Table1[[#This Row],[Order_Date]],"mmm")</f>
        <v>Apr</v>
      </c>
      <c r="F1346" s="1">
        <v>46117</v>
      </c>
      <c r="G1346">
        <f>(Table1[[#This Row],[Ship_Date]]-Table1[[#This Row],[Order_Date]])</f>
        <v>4</v>
      </c>
      <c r="H1346" t="s">
        <v>1728</v>
      </c>
      <c r="I1346" t="s">
        <v>10979</v>
      </c>
      <c r="J1346" t="s">
        <v>24</v>
      </c>
      <c r="K1346">
        <v>56</v>
      </c>
      <c r="L1346" t="str">
        <f>IF(Table1[[#This Row],[Age]]&lt;=20,"Teen",IF(Table1[[#This Row],[Age]]&gt;=21 &amp; Table1[[#This Row],[Age]]&lt;=50,"Adult","Senior"))</f>
        <v>Senior</v>
      </c>
      <c r="M1346" t="s">
        <v>84</v>
      </c>
      <c r="N1346" t="s">
        <v>85</v>
      </c>
      <c r="O1346" t="s">
        <v>86</v>
      </c>
      <c r="P1346" t="s">
        <v>56</v>
      </c>
      <c r="Q1346" t="s">
        <v>168</v>
      </c>
      <c r="R1346">
        <v>2</v>
      </c>
      <c r="S1346">
        <v>1200</v>
      </c>
      <c r="T1346">
        <v>5</v>
      </c>
      <c r="U1346">
        <v>2280</v>
      </c>
      <c r="V1346" t="str">
        <f>IF(Table1[[#This Row],[Sales]]&lt;=10000,"Low",IF(Table1[[#This Row],[Sales]]&gt;=10000 &amp; Table1[[#This Row],[Sales]]&lt;=25000,"Medium","High"))</f>
        <v>Low</v>
      </c>
      <c r="W1346">
        <v>980.74</v>
      </c>
      <c r="X1346">
        <f>Table1[[#This Row],[Profit]]/Table1[[#This Row],[Sales]]</f>
        <v>0.43014912280701756</v>
      </c>
      <c r="Y1346" t="s">
        <v>58</v>
      </c>
      <c r="Z1346" t="s">
        <v>31</v>
      </c>
      <c r="AA1346">
        <v>5</v>
      </c>
      <c r="AB1346" t="s">
        <v>32</v>
      </c>
    </row>
    <row r="1347" spans="1:28" x14ac:dyDescent="0.35">
      <c r="A1347" t="s">
        <v>11034</v>
      </c>
      <c r="B1347" s="1">
        <v>45753</v>
      </c>
      <c r="C1347" s="1" t="str">
        <f>TEXT(Table1[[#This Row],[Order_Date]],"yyyy")</f>
        <v>2025</v>
      </c>
      <c r="D1347" s="3">
        <f>MONTH(Table1[[#This Row],[Order_Date]])</f>
        <v>4</v>
      </c>
      <c r="E1347" t="str">
        <f>TEXT(Table1[[#This Row],[Order_Date]],"mmm")</f>
        <v>Apr</v>
      </c>
      <c r="F1347" s="1">
        <v>45755</v>
      </c>
      <c r="G1347">
        <f>(Table1[[#This Row],[Ship_Date]]-Table1[[#This Row],[Order_Date]])</f>
        <v>2</v>
      </c>
      <c r="H1347" t="s">
        <v>11035</v>
      </c>
      <c r="I1347" t="s">
        <v>11036</v>
      </c>
      <c r="J1347" t="s">
        <v>52</v>
      </c>
      <c r="K1347">
        <v>44</v>
      </c>
      <c r="L1347" t="str">
        <f>IF(Table1[[#This Row],[Age]]&lt;=20,"Teen",IF(Table1[[#This Row],[Age]]&gt;=21 &amp; Table1[[#This Row],[Age]]&lt;=50,"Adult","Senior"))</f>
        <v>Senior</v>
      </c>
      <c r="M1347" t="s">
        <v>53</v>
      </c>
      <c r="N1347" t="s">
        <v>54</v>
      </c>
      <c r="O1347" t="s">
        <v>55</v>
      </c>
      <c r="P1347" t="s">
        <v>74</v>
      </c>
      <c r="Q1347" t="s">
        <v>75</v>
      </c>
      <c r="R1347">
        <v>3</v>
      </c>
      <c r="S1347">
        <v>2000</v>
      </c>
      <c r="T1347">
        <v>25</v>
      </c>
      <c r="U1347">
        <v>4500</v>
      </c>
      <c r="V1347" t="str">
        <f>IF(Table1[[#This Row],[Sales]]&lt;=10000,"Low",IF(Table1[[#This Row],[Sales]]&gt;=10000 &amp; Table1[[#This Row],[Sales]]&lt;=25000,"Medium","High"))</f>
        <v>Low</v>
      </c>
      <c r="W1347">
        <v>1608.53</v>
      </c>
      <c r="X1347">
        <f>Table1[[#This Row],[Profit]]/Table1[[#This Row],[Sales]]</f>
        <v>0.35745111111111111</v>
      </c>
      <c r="Y1347" t="s">
        <v>58</v>
      </c>
      <c r="Z1347" t="s">
        <v>59</v>
      </c>
      <c r="AA1347">
        <v>2</v>
      </c>
      <c r="AB1347" t="s">
        <v>42</v>
      </c>
    </row>
    <row r="1348" spans="1:28" x14ac:dyDescent="0.35">
      <c r="A1348" t="s">
        <v>11039</v>
      </c>
      <c r="B1348" s="1">
        <v>45750</v>
      </c>
      <c r="C1348" s="1" t="str">
        <f>TEXT(Table1[[#This Row],[Order_Date]],"yyyy")</f>
        <v>2025</v>
      </c>
      <c r="D1348" s="3">
        <f>MONTH(Table1[[#This Row],[Order_Date]])</f>
        <v>4</v>
      </c>
      <c r="E1348" t="str">
        <f>TEXT(Table1[[#This Row],[Order_Date]],"mmm")</f>
        <v>Apr</v>
      </c>
      <c r="F1348" s="1">
        <v>45751</v>
      </c>
      <c r="G1348">
        <f>(Table1[[#This Row],[Ship_Date]]-Table1[[#This Row],[Order_Date]])</f>
        <v>1</v>
      </c>
      <c r="H1348" t="s">
        <v>10981</v>
      </c>
      <c r="I1348" t="s">
        <v>11040</v>
      </c>
      <c r="J1348" t="s">
        <v>52</v>
      </c>
      <c r="K1348">
        <v>23</v>
      </c>
      <c r="L1348" t="str">
        <f>IF(Table1[[#This Row],[Age]]&lt;=20,"Teen",IF(Table1[[#This Row],[Age]]&gt;=21 &amp; Table1[[#This Row],[Age]]&lt;=50,"Adult","Senior"))</f>
        <v>Senior</v>
      </c>
      <c r="M1348" t="s">
        <v>91</v>
      </c>
      <c r="N1348" t="s">
        <v>92</v>
      </c>
      <c r="O1348" t="s">
        <v>55</v>
      </c>
      <c r="P1348" t="s">
        <v>56</v>
      </c>
      <c r="Q1348" t="s">
        <v>125</v>
      </c>
      <c r="R1348">
        <v>1</v>
      </c>
      <c r="S1348">
        <v>450</v>
      </c>
      <c r="T1348">
        <v>25</v>
      </c>
      <c r="U1348">
        <v>337.5</v>
      </c>
      <c r="V1348" t="str">
        <f>IF(Table1[[#This Row],[Sales]]&lt;=10000,"Low",IF(Table1[[#This Row],[Sales]]&gt;=10000 &amp; Table1[[#This Row],[Sales]]&lt;=25000,"Medium","High"))</f>
        <v>Low</v>
      </c>
      <c r="W1348">
        <v>144.76</v>
      </c>
      <c r="X1348">
        <f>Table1[[#This Row],[Profit]]/Table1[[#This Row],[Sales]]</f>
        <v>0.42891851851851848</v>
      </c>
      <c r="Y1348" t="s">
        <v>30</v>
      </c>
      <c r="Z1348" t="s">
        <v>41</v>
      </c>
      <c r="AA1348">
        <v>5</v>
      </c>
      <c r="AB1348" t="s">
        <v>42</v>
      </c>
    </row>
    <row r="1349" spans="1:28" x14ac:dyDescent="0.35">
      <c r="A1349" t="s">
        <v>11053</v>
      </c>
      <c r="B1349" s="1">
        <v>45775</v>
      </c>
      <c r="C1349" s="1" t="str">
        <f>TEXT(Table1[[#This Row],[Order_Date]],"yyyy")</f>
        <v>2025</v>
      </c>
      <c r="D1349" s="3">
        <f>MONTH(Table1[[#This Row],[Order_Date]])</f>
        <v>4</v>
      </c>
      <c r="E1349" t="str">
        <f>TEXT(Table1[[#This Row],[Order_Date]],"mmm")</f>
        <v>Apr</v>
      </c>
      <c r="F1349" s="1">
        <v>45778</v>
      </c>
      <c r="G1349">
        <f>(Table1[[#This Row],[Ship_Date]]-Table1[[#This Row],[Order_Date]])</f>
        <v>3</v>
      </c>
      <c r="H1349" t="s">
        <v>11054</v>
      </c>
      <c r="I1349" t="s">
        <v>11055</v>
      </c>
      <c r="J1349" t="s">
        <v>24</v>
      </c>
      <c r="K1349">
        <v>39</v>
      </c>
      <c r="L1349" t="str">
        <f>IF(Table1[[#This Row],[Age]]&lt;=20,"Teen",IF(Table1[[#This Row],[Age]]&gt;=21 &amp; Table1[[#This Row],[Age]]&lt;=50,"Adult","Senior"))</f>
        <v>Senior</v>
      </c>
      <c r="M1349" t="s">
        <v>25</v>
      </c>
      <c r="N1349" t="s">
        <v>26</v>
      </c>
      <c r="O1349" t="s">
        <v>27</v>
      </c>
      <c r="P1349" t="s">
        <v>47</v>
      </c>
      <c r="Q1349" t="s">
        <v>185</v>
      </c>
      <c r="R1349">
        <v>7</v>
      </c>
      <c r="S1349">
        <v>4500</v>
      </c>
      <c r="T1349">
        <v>10</v>
      </c>
      <c r="U1349">
        <v>28350</v>
      </c>
      <c r="V1349" t="str">
        <f>IF(Table1[[#This Row],[Sales]]&lt;=10000,"Low",IF(Table1[[#This Row],[Sales]]&gt;=10000 &amp; Table1[[#This Row],[Sales]]&lt;=25000,"Medium","High"))</f>
        <v>High</v>
      </c>
      <c r="W1349">
        <v>7753.31</v>
      </c>
      <c r="X1349">
        <f>Table1[[#This Row],[Profit]]/Table1[[#This Row],[Sales]]</f>
        <v>0.27348536155202824</v>
      </c>
      <c r="Y1349" t="s">
        <v>58</v>
      </c>
      <c r="Z1349" t="s">
        <v>31</v>
      </c>
      <c r="AA1349">
        <v>2</v>
      </c>
      <c r="AB1349" t="s">
        <v>42</v>
      </c>
    </row>
    <row r="1350" spans="1:28" x14ac:dyDescent="0.35">
      <c r="A1350" t="s">
        <v>11125</v>
      </c>
      <c r="B1350" s="1">
        <v>46122</v>
      </c>
      <c r="C1350" s="1" t="str">
        <f>TEXT(Table1[[#This Row],[Order_Date]],"yyyy")</f>
        <v>2026</v>
      </c>
      <c r="D1350" s="3">
        <f>MONTH(Table1[[#This Row],[Order_Date]])</f>
        <v>4</v>
      </c>
      <c r="E1350" t="str">
        <f>TEXT(Table1[[#This Row],[Order_Date]],"mmm")</f>
        <v>Apr</v>
      </c>
      <c r="F1350" s="1">
        <v>46129</v>
      </c>
      <c r="G1350">
        <f>(Table1[[#This Row],[Ship_Date]]-Table1[[#This Row],[Order_Date]])</f>
        <v>7</v>
      </c>
      <c r="H1350" t="s">
        <v>11126</v>
      </c>
      <c r="I1350" t="s">
        <v>11127</v>
      </c>
      <c r="J1350" t="s">
        <v>52</v>
      </c>
      <c r="K1350">
        <v>19</v>
      </c>
      <c r="L1350" t="str">
        <f>IF(Table1[[#This Row],[Age]]&lt;=20,"Teen",IF(Table1[[#This Row],[Age]]&gt;=21 &amp; Table1[[#This Row],[Age]]&lt;=50,"Adult","Senior"))</f>
        <v>Teen</v>
      </c>
      <c r="M1350" t="s">
        <v>91</v>
      </c>
      <c r="N1350" t="s">
        <v>92</v>
      </c>
      <c r="O1350" t="s">
        <v>55</v>
      </c>
      <c r="P1350" t="s">
        <v>56</v>
      </c>
      <c r="Q1350" t="s">
        <v>125</v>
      </c>
      <c r="R1350">
        <v>4</v>
      </c>
      <c r="S1350">
        <v>450</v>
      </c>
      <c r="T1350">
        <v>20</v>
      </c>
      <c r="U1350">
        <v>1440</v>
      </c>
      <c r="V1350" t="str">
        <f>IF(Table1[[#This Row],[Sales]]&lt;=10000,"Low",IF(Table1[[#This Row],[Sales]]&gt;=10000 &amp; Table1[[#This Row],[Sales]]&lt;=25000,"Medium","High"))</f>
        <v>Low</v>
      </c>
      <c r="W1350">
        <v>497.11</v>
      </c>
      <c r="X1350">
        <f>Table1[[#This Row],[Profit]]/Table1[[#This Row],[Sales]]</f>
        <v>0.34521527777777777</v>
      </c>
      <c r="Y1350" t="s">
        <v>58</v>
      </c>
      <c r="Z1350" t="s">
        <v>59</v>
      </c>
      <c r="AA1350">
        <v>2</v>
      </c>
      <c r="AB1350" t="s">
        <v>42</v>
      </c>
    </row>
    <row r="1351" spans="1:28" x14ac:dyDescent="0.35">
      <c r="A1351" t="s">
        <v>11162</v>
      </c>
      <c r="B1351" s="1">
        <v>45761</v>
      </c>
      <c r="C1351" s="1" t="str">
        <f>TEXT(Table1[[#This Row],[Order_Date]],"yyyy")</f>
        <v>2025</v>
      </c>
      <c r="D1351" s="3">
        <f>MONTH(Table1[[#This Row],[Order_Date]])</f>
        <v>4</v>
      </c>
      <c r="E1351" t="str">
        <f>TEXT(Table1[[#This Row],[Order_Date]],"mmm")</f>
        <v>Apr</v>
      </c>
      <c r="F1351" s="1">
        <v>45765</v>
      </c>
      <c r="G1351">
        <f>(Table1[[#This Row],[Ship_Date]]-Table1[[#This Row],[Order_Date]])</f>
        <v>4</v>
      </c>
      <c r="H1351" t="s">
        <v>1801</v>
      </c>
      <c r="I1351" t="s">
        <v>11163</v>
      </c>
      <c r="J1351" t="s">
        <v>24</v>
      </c>
      <c r="K1351">
        <v>25</v>
      </c>
      <c r="L1351" t="str">
        <f>IF(Table1[[#This Row],[Age]]&lt;=20,"Teen",IF(Table1[[#This Row],[Age]]&gt;=21 &amp; Table1[[#This Row],[Age]]&lt;=50,"Adult","Senior"))</f>
        <v>Senior</v>
      </c>
      <c r="M1351" t="s">
        <v>107</v>
      </c>
      <c r="N1351" t="s">
        <v>108</v>
      </c>
      <c r="O1351" t="s">
        <v>86</v>
      </c>
      <c r="P1351" t="s">
        <v>47</v>
      </c>
      <c r="Q1351" t="s">
        <v>175</v>
      </c>
      <c r="R1351">
        <v>4</v>
      </c>
      <c r="S1351">
        <v>1200</v>
      </c>
      <c r="T1351">
        <v>5</v>
      </c>
      <c r="U1351">
        <v>4560</v>
      </c>
      <c r="V1351" t="str">
        <f>IF(Table1[[#This Row],[Sales]]&lt;=10000,"Low",IF(Table1[[#This Row],[Sales]]&gt;=10000 &amp; Table1[[#This Row],[Sales]]&lt;=25000,"Medium","High"))</f>
        <v>Low</v>
      </c>
      <c r="W1351">
        <v>1652.21</v>
      </c>
      <c r="X1351">
        <f>Table1[[#This Row],[Profit]]/Table1[[#This Row],[Sales]]</f>
        <v>0.3623267543859649</v>
      </c>
      <c r="Y1351" t="s">
        <v>58</v>
      </c>
      <c r="Z1351" t="s">
        <v>59</v>
      </c>
      <c r="AA1351">
        <v>1</v>
      </c>
      <c r="AB1351" t="s">
        <v>42</v>
      </c>
    </row>
    <row r="1352" spans="1:28" x14ac:dyDescent="0.35">
      <c r="A1352" t="s">
        <v>11199</v>
      </c>
      <c r="B1352" s="1">
        <v>46135</v>
      </c>
      <c r="C1352" s="1" t="str">
        <f>TEXT(Table1[[#This Row],[Order_Date]],"yyyy")</f>
        <v>2026</v>
      </c>
      <c r="D1352" s="3">
        <f>MONTH(Table1[[#This Row],[Order_Date]])</f>
        <v>4</v>
      </c>
      <c r="E1352" t="str">
        <f>TEXT(Table1[[#This Row],[Order_Date]],"mmm")</f>
        <v>Apr</v>
      </c>
      <c r="F1352" s="1">
        <v>46141</v>
      </c>
      <c r="G1352">
        <f>(Table1[[#This Row],[Ship_Date]]-Table1[[#This Row],[Order_Date]])</f>
        <v>6</v>
      </c>
      <c r="H1352" t="s">
        <v>11200</v>
      </c>
      <c r="I1352" t="s">
        <v>11201</v>
      </c>
      <c r="J1352" t="s">
        <v>24</v>
      </c>
      <c r="K1352">
        <v>41</v>
      </c>
      <c r="L1352" t="str">
        <f>IF(Table1[[#This Row],[Age]]&lt;=20,"Teen",IF(Table1[[#This Row],[Age]]&gt;=21 &amp; Table1[[#This Row],[Age]]&lt;=50,"Adult","Senior"))</f>
        <v>Senior</v>
      </c>
      <c r="M1352" t="s">
        <v>101</v>
      </c>
      <c r="N1352" t="s">
        <v>102</v>
      </c>
      <c r="O1352" t="s">
        <v>27</v>
      </c>
      <c r="P1352" t="s">
        <v>39</v>
      </c>
      <c r="Q1352" t="s">
        <v>253</v>
      </c>
      <c r="R1352">
        <v>3</v>
      </c>
      <c r="S1352">
        <v>1200</v>
      </c>
      <c r="T1352">
        <v>15</v>
      </c>
      <c r="U1352">
        <v>3060</v>
      </c>
      <c r="V1352" t="str">
        <f>IF(Table1[[#This Row],[Sales]]&lt;=10000,"Low",IF(Table1[[#This Row],[Sales]]&gt;=10000 &amp; Table1[[#This Row],[Sales]]&lt;=25000,"Medium","High"))</f>
        <v>Low</v>
      </c>
      <c r="W1352">
        <v>342.65</v>
      </c>
      <c r="X1352">
        <f>Table1[[#This Row],[Profit]]/Table1[[#This Row],[Sales]]</f>
        <v>0.11197712418300652</v>
      </c>
      <c r="Y1352" t="s">
        <v>93</v>
      </c>
      <c r="Z1352" t="s">
        <v>59</v>
      </c>
      <c r="AA1352">
        <v>1</v>
      </c>
      <c r="AB1352" t="s">
        <v>42</v>
      </c>
    </row>
    <row r="1353" spans="1:28" x14ac:dyDescent="0.35">
      <c r="A1353" t="s">
        <v>43</v>
      </c>
      <c r="B1353" s="1">
        <v>45433</v>
      </c>
      <c r="C1353" s="1" t="str">
        <f>TEXT(Table1[[#This Row],[Order_Date]],"yyyy")</f>
        <v>2024</v>
      </c>
      <c r="D1353" s="3">
        <f>MONTH(Table1[[#This Row],[Order_Date]])</f>
        <v>5</v>
      </c>
      <c r="E1353" t="str">
        <f>TEXT(Table1[[#This Row],[Order_Date]],"mmm")</f>
        <v>May</v>
      </c>
      <c r="F1353" s="1">
        <v>45436</v>
      </c>
      <c r="G1353">
        <f>(Table1[[#This Row],[Ship_Date]]-Table1[[#This Row],[Order_Date]])</f>
        <v>3</v>
      </c>
      <c r="H1353" t="s">
        <v>44</v>
      </c>
      <c r="I1353" t="s">
        <v>45</v>
      </c>
      <c r="J1353" t="s">
        <v>24</v>
      </c>
      <c r="K1353">
        <v>62</v>
      </c>
      <c r="L1353" t="str">
        <f>IF(Table1[[#This Row],[Age]]&lt;=20,"Teen",IF(Table1[[#This Row],[Age]]&gt;=21 &amp; Table1[[#This Row],[Age]]&lt;=50,"Adult","Senior"))</f>
        <v>Senior</v>
      </c>
      <c r="M1353" t="s">
        <v>46</v>
      </c>
      <c r="N1353" t="s">
        <v>46</v>
      </c>
      <c r="O1353" t="s">
        <v>38</v>
      </c>
      <c r="P1353" t="s">
        <v>47</v>
      </c>
      <c r="Q1353" t="s">
        <v>48</v>
      </c>
      <c r="R1353">
        <v>3</v>
      </c>
      <c r="S1353">
        <v>3500</v>
      </c>
      <c r="T1353">
        <v>5</v>
      </c>
      <c r="U1353">
        <v>9975</v>
      </c>
      <c r="V1353" t="str">
        <f>IF(Table1[[#This Row],[Sales]]&lt;=10000,"Low",IF(Table1[[#This Row],[Sales]]&gt;=10000 &amp; Table1[[#This Row],[Sales]]&lt;=25000,"Medium","High"))</f>
        <v>Low</v>
      </c>
      <c r="W1353">
        <v>1146.8800000000001</v>
      </c>
      <c r="X1353">
        <f>Table1[[#This Row],[Profit]]/Table1[[#This Row],[Sales]]</f>
        <v>0.11497543859649124</v>
      </c>
      <c r="Y1353" t="s">
        <v>30</v>
      </c>
      <c r="Z1353" t="s">
        <v>31</v>
      </c>
      <c r="AA1353">
        <v>3</v>
      </c>
      <c r="AB1353" t="s">
        <v>42</v>
      </c>
    </row>
    <row r="1354" spans="1:28" x14ac:dyDescent="0.35">
      <c r="A1354" t="s">
        <v>88</v>
      </c>
      <c r="B1354" s="1">
        <v>45789</v>
      </c>
      <c r="C1354" s="1" t="str">
        <f>TEXT(Table1[[#This Row],[Order_Date]],"yyyy")</f>
        <v>2025</v>
      </c>
      <c r="D1354" s="3">
        <f>MONTH(Table1[[#This Row],[Order_Date]])</f>
        <v>5</v>
      </c>
      <c r="E1354" t="str">
        <f>TEXT(Table1[[#This Row],[Order_Date]],"mmm")</f>
        <v>May</v>
      </c>
      <c r="F1354" s="1">
        <v>45794</v>
      </c>
      <c r="G1354">
        <f>(Table1[[#This Row],[Ship_Date]]-Table1[[#This Row],[Order_Date]])</f>
        <v>5</v>
      </c>
      <c r="H1354" t="s">
        <v>89</v>
      </c>
      <c r="I1354" t="s">
        <v>90</v>
      </c>
      <c r="J1354" t="s">
        <v>52</v>
      </c>
      <c r="K1354">
        <v>42</v>
      </c>
      <c r="L1354" t="str">
        <f>IF(Table1[[#This Row],[Age]]&lt;=20,"Teen",IF(Table1[[#This Row],[Age]]&gt;=21 &amp; Table1[[#This Row],[Age]]&lt;=50,"Adult","Senior"))</f>
        <v>Senior</v>
      </c>
      <c r="M1354" t="s">
        <v>91</v>
      </c>
      <c r="N1354" t="s">
        <v>92</v>
      </c>
      <c r="O1354" t="s">
        <v>55</v>
      </c>
      <c r="P1354" t="s">
        <v>56</v>
      </c>
      <c r="Q1354" t="s">
        <v>57</v>
      </c>
      <c r="R1354">
        <v>5</v>
      </c>
      <c r="S1354">
        <v>60</v>
      </c>
      <c r="T1354">
        <v>20</v>
      </c>
      <c r="U1354">
        <v>240</v>
      </c>
      <c r="V1354" t="str">
        <f>IF(Table1[[#This Row],[Sales]]&lt;=10000,"Low",IF(Table1[[#This Row],[Sales]]&gt;=10000 &amp; Table1[[#This Row],[Sales]]&lt;=25000,"Medium","High"))</f>
        <v>Low</v>
      </c>
      <c r="W1354">
        <v>35.69</v>
      </c>
      <c r="X1354">
        <f>Table1[[#This Row],[Profit]]/Table1[[#This Row],[Sales]]</f>
        <v>0.14870833333333333</v>
      </c>
      <c r="Y1354" t="s">
        <v>93</v>
      </c>
      <c r="Z1354" t="s">
        <v>41</v>
      </c>
      <c r="AA1354">
        <v>1</v>
      </c>
      <c r="AB1354" t="s">
        <v>42</v>
      </c>
    </row>
    <row r="1355" spans="1:28" x14ac:dyDescent="0.35">
      <c r="A1355" t="s">
        <v>119</v>
      </c>
      <c r="B1355" s="1">
        <v>45433</v>
      </c>
      <c r="C1355" s="1" t="str">
        <f>TEXT(Table1[[#This Row],[Order_Date]],"yyyy")</f>
        <v>2024</v>
      </c>
      <c r="D1355" s="3">
        <f>MONTH(Table1[[#This Row],[Order_Date]])</f>
        <v>5</v>
      </c>
      <c r="E1355" t="str">
        <f>TEXT(Table1[[#This Row],[Order_Date]],"mmm")</f>
        <v>May</v>
      </c>
      <c r="F1355" s="1">
        <v>45434</v>
      </c>
      <c r="G1355">
        <f>(Table1[[#This Row],[Ship_Date]]-Table1[[#This Row],[Order_Date]])</f>
        <v>1</v>
      </c>
      <c r="H1355" t="s">
        <v>120</v>
      </c>
      <c r="I1355" t="s">
        <v>121</v>
      </c>
      <c r="J1355" t="s">
        <v>52</v>
      </c>
      <c r="K1355">
        <v>22</v>
      </c>
      <c r="L1355" t="str">
        <f>IF(Table1[[#This Row],[Age]]&lt;=20,"Teen",IF(Table1[[#This Row],[Age]]&gt;=21 &amp; Table1[[#This Row],[Age]]&lt;=50,"Adult","Senior"))</f>
        <v>Senior</v>
      </c>
      <c r="M1355" t="s">
        <v>36</v>
      </c>
      <c r="N1355" t="s">
        <v>37</v>
      </c>
      <c r="O1355" t="s">
        <v>38</v>
      </c>
      <c r="P1355" t="s">
        <v>28</v>
      </c>
      <c r="Q1355" t="s">
        <v>65</v>
      </c>
      <c r="R1355">
        <v>8</v>
      </c>
      <c r="S1355">
        <v>30000</v>
      </c>
      <c r="T1355">
        <v>5</v>
      </c>
      <c r="U1355">
        <v>228000</v>
      </c>
      <c r="V1355" t="str">
        <f>IF(Table1[[#This Row],[Sales]]&lt;=10000,"Low",IF(Table1[[#This Row],[Sales]]&gt;=10000 &amp; Table1[[#This Row],[Sales]]&lt;=25000,"Medium","High"))</f>
        <v>High</v>
      </c>
      <c r="W1355">
        <v>59569.13</v>
      </c>
      <c r="X1355">
        <f>Table1[[#This Row],[Profit]]/Table1[[#This Row],[Sales]]</f>
        <v>0.26126811403508771</v>
      </c>
      <c r="Y1355" t="s">
        <v>93</v>
      </c>
      <c r="Z1355" t="s">
        <v>59</v>
      </c>
      <c r="AA1355">
        <v>5</v>
      </c>
      <c r="AB1355" t="s">
        <v>42</v>
      </c>
    </row>
    <row r="1356" spans="1:28" x14ac:dyDescent="0.35">
      <c r="A1356" t="s">
        <v>182</v>
      </c>
      <c r="B1356" s="1">
        <v>45802</v>
      </c>
      <c r="C1356" s="1" t="str">
        <f>TEXT(Table1[[#This Row],[Order_Date]],"yyyy")</f>
        <v>2025</v>
      </c>
      <c r="D1356" s="3">
        <f>MONTH(Table1[[#This Row],[Order_Date]])</f>
        <v>5</v>
      </c>
      <c r="E1356" t="str">
        <f>TEXT(Table1[[#This Row],[Order_Date]],"mmm")</f>
        <v>May</v>
      </c>
      <c r="F1356" s="1">
        <v>45808</v>
      </c>
      <c r="G1356">
        <f>(Table1[[#This Row],[Ship_Date]]-Table1[[#This Row],[Order_Date]])</f>
        <v>6</v>
      </c>
      <c r="H1356" t="s">
        <v>183</v>
      </c>
      <c r="I1356" t="s">
        <v>184</v>
      </c>
      <c r="J1356" t="s">
        <v>52</v>
      </c>
      <c r="K1356">
        <v>60</v>
      </c>
      <c r="L1356" t="str">
        <f>IF(Table1[[#This Row],[Age]]&lt;=20,"Teen",IF(Table1[[#This Row],[Age]]&gt;=21 &amp; Table1[[#This Row],[Age]]&lt;=50,"Adult","Senior"))</f>
        <v>Senior</v>
      </c>
      <c r="M1356" t="s">
        <v>46</v>
      </c>
      <c r="N1356" t="s">
        <v>46</v>
      </c>
      <c r="O1356" t="s">
        <v>38</v>
      </c>
      <c r="P1356" t="s">
        <v>47</v>
      </c>
      <c r="Q1356" t="s">
        <v>185</v>
      </c>
      <c r="R1356">
        <v>5</v>
      </c>
      <c r="S1356">
        <v>4500</v>
      </c>
      <c r="T1356">
        <v>20</v>
      </c>
      <c r="U1356">
        <v>18000</v>
      </c>
      <c r="V1356" t="str">
        <f>IF(Table1[[#This Row],[Sales]]&lt;=10000,"Low",IF(Table1[[#This Row],[Sales]]&gt;=10000 &amp; Table1[[#This Row],[Sales]]&lt;=25000,"Medium","High"))</f>
        <v>High</v>
      </c>
      <c r="W1356">
        <v>7298.09</v>
      </c>
      <c r="X1356">
        <f>Table1[[#This Row],[Profit]]/Table1[[#This Row],[Sales]]</f>
        <v>0.40544944444444447</v>
      </c>
      <c r="Y1356" t="s">
        <v>30</v>
      </c>
      <c r="Z1356" t="s">
        <v>41</v>
      </c>
      <c r="AA1356">
        <v>4</v>
      </c>
      <c r="AB1356" t="s">
        <v>42</v>
      </c>
    </row>
    <row r="1357" spans="1:28" x14ac:dyDescent="0.35">
      <c r="A1357" t="s">
        <v>296</v>
      </c>
      <c r="B1357" s="1">
        <v>45440</v>
      </c>
      <c r="C1357" s="1" t="str">
        <f>TEXT(Table1[[#This Row],[Order_Date]],"yyyy")</f>
        <v>2024</v>
      </c>
      <c r="D1357" s="3">
        <f>MONTH(Table1[[#This Row],[Order_Date]])</f>
        <v>5</v>
      </c>
      <c r="E1357" t="str">
        <f>TEXT(Table1[[#This Row],[Order_Date]],"mmm")</f>
        <v>May</v>
      </c>
      <c r="F1357" s="1">
        <v>45447</v>
      </c>
      <c r="G1357">
        <f>(Table1[[#This Row],[Ship_Date]]-Table1[[#This Row],[Order_Date]])</f>
        <v>7</v>
      </c>
      <c r="H1357" t="s">
        <v>297</v>
      </c>
      <c r="I1357" t="s">
        <v>298</v>
      </c>
      <c r="J1357" t="s">
        <v>52</v>
      </c>
      <c r="K1357">
        <v>33</v>
      </c>
      <c r="L1357" t="str">
        <f>IF(Table1[[#This Row],[Age]]&lt;=20,"Teen",IF(Table1[[#This Row],[Age]]&gt;=21 &amp; Table1[[#This Row],[Age]]&lt;=50,"Adult","Senior"))</f>
        <v>Senior</v>
      </c>
      <c r="M1357" t="s">
        <v>79</v>
      </c>
      <c r="N1357" t="s">
        <v>80</v>
      </c>
      <c r="O1357" t="s">
        <v>38</v>
      </c>
      <c r="P1357" t="s">
        <v>39</v>
      </c>
      <c r="Q1357" t="s">
        <v>253</v>
      </c>
      <c r="R1357">
        <v>7</v>
      </c>
      <c r="S1357">
        <v>1200</v>
      </c>
      <c r="T1357">
        <v>5</v>
      </c>
      <c r="U1357">
        <v>7980</v>
      </c>
      <c r="V1357" t="str">
        <f>IF(Table1[[#This Row],[Sales]]&lt;=10000,"Low",IF(Table1[[#This Row],[Sales]]&gt;=10000 &amp; Table1[[#This Row],[Sales]]&lt;=25000,"Medium","High"))</f>
        <v>Low</v>
      </c>
      <c r="W1357">
        <v>1016.22</v>
      </c>
      <c r="X1357">
        <f>Table1[[#This Row],[Profit]]/Table1[[#This Row],[Sales]]</f>
        <v>0.12734586466165415</v>
      </c>
      <c r="Y1357" t="s">
        <v>93</v>
      </c>
      <c r="Z1357" t="s">
        <v>31</v>
      </c>
      <c r="AA1357">
        <v>5</v>
      </c>
      <c r="AB1357" t="s">
        <v>42</v>
      </c>
    </row>
    <row r="1358" spans="1:28" x14ac:dyDescent="0.35">
      <c r="A1358" t="s">
        <v>381</v>
      </c>
      <c r="B1358" s="1">
        <v>45433</v>
      </c>
      <c r="C1358" s="1" t="str">
        <f>TEXT(Table1[[#This Row],[Order_Date]],"yyyy")</f>
        <v>2024</v>
      </c>
      <c r="D1358" s="3">
        <f>MONTH(Table1[[#This Row],[Order_Date]])</f>
        <v>5</v>
      </c>
      <c r="E1358" t="str">
        <f>TEXT(Table1[[#This Row],[Order_Date]],"mmm")</f>
        <v>May</v>
      </c>
      <c r="F1358" s="1">
        <v>45439</v>
      </c>
      <c r="G1358">
        <f>(Table1[[#This Row],[Ship_Date]]-Table1[[#This Row],[Order_Date]])</f>
        <v>6</v>
      </c>
      <c r="H1358" t="s">
        <v>382</v>
      </c>
      <c r="I1358" t="s">
        <v>383</v>
      </c>
      <c r="J1358" t="s">
        <v>24</v>
      </c>
      <c r="K1358">
        <v>24</v>
      </c>
      <c r="L1358" t="str">
        <f>IF(Table1[[#This Row],[Age]]&lt;=20,"Teen",IF(Table1[[#This Row],[Age]]&gt;=21 &amp; Table1[[#This Row],[Age]]&lt;=50,"Adult","Senior"))</f>
        <v>Senior</v>
      </c>
      <c r="M1358" t="s">
        <v>101</v>
      </c>
      <c r="N1358" t="s">
        <v>102</v>
      </c>
      <c r="O1358" t="s">
        <v>27</v>
      </c>
      <c r="P1358" t="s">
        <v>39</v>
      </c>
      <c r="Q1358" t="s">
        <v>151</v>
      </c>
      <c r="R1358">
        <v>2</v>
      </c>
      <c r="S1358">
        <v>900</v>
      </c>
      <c r="T1358">
        <v>10</v>
      </c>
      <c r="U1358">
        <v>1620</v>
      </c>
      <c r="V1358" t="str">
        <f>IF(Table1[[#This Row],[Sales]]&lt;=10000,"Low",IF(Table1[[#This Row],[Sales]]&gt;=10000 &amp; Table1[[#This Row],[Sales]]&lt;=25000,"Medium","High"))</f>
        <v>Low</v>
      </c>
      <c r="W1358">
        <v>403.49</v>
      </c>
      <c r="X1358">
        <f>Table1[[#This Row],[Profit]]/Table1[[#This Row],[Sales]]</f>
        <v>0.2490679012345679</v>
      </c>
      <c r="Y1358" t="s">
        <v>58</v>
      </c>
      <c r="Z1358" t="s">
        <v>41</v>
      </c>
      <c r="AA1358">
        <v>4</v>
      </c>
      <c r="AB1358" t="s">
        <v>42</v>
      </c>
    </row>
    <row r="1359" spans="1:28" x14ac:dyDescent="0.35">
      <c r="A1359" t="s">
        <v>447</v>
      </c>
      <c r="B1359" s="1">
        <v>45443</v>
      </c>
      <c r="C1359" s="1" t="str">
        <f>TEXT(Table1[[#This Row],[Order_Date]],"yyyy")</f>
        <v>2024</v>
      </c>
      <c r="D1359" s="3">
        <f>MONTH(Table1[[#This Row],[Order_Date]])</f>
        <v>5</v>
      </c>
      <c r="E1359" t="str">
        <f>TEXT(Table1[[#This Row],[Order_Date]],"mmm")</f>
        <v>May</v>
      </c>
      <c r="F1359" s="1">
        <v>45447</v>
      </c>
      <c r="G1359">
        <f>(Table1[[#This Row],[Ship_Date]]-Table1[[#This Row],[Order_Date]])</f>
        <v>4</v>
      </c>
      <c r="H1359" t="s">
        <v>448</v>
      </c>
      <c r="I1359" t="s">
        <v>449</v>
      </c>
      <c r="J1359" t="s">
        <v>24</v>
      </c>
      <c r="K1359">
        <v>45</v>
      </c>
      <c r="L1359" t="str">
        <f>IF(Table1[[#This Row],[Age]]&lt;=20,"Teen",IF(Table1[[#This Row],[Age]]&gt;=21 &amp; Table1[[#This Row],[Age]]&lt;=50,"Adult","Senior"))</f>
        <v>Senior</v>
      </c>
      <c r="M1359" t="s">
        <v>107</v>
      </c>
      <c r="N1359" t="s">
        <v>108</v>
      </c>
      <c r="O1359" t="s">
        <v>86</v>
      </c>
      <c r="P1359" t="s">
        <v>28</v>
      </c>
      <c r="Q1359" t="s">
        <v>311</v>
      </c>
      <c r="R1359">
        <v>6</v>
      </c>
      <c r="S1359">
        <v>5000</v>
      </c>
      <c r="T1359">
        <v>0</v>
      </c>
      <c r="U1359">
        <v>30000</v>
      </c>
      <c r="V1359" t="str">
        <f>IF(Table1[[#This Row],[Sales]]&lt;=10000,"Low",IF(Table1[[#This Row],[Sales]]&gt;=10000 &amp; Table1[[#This Row],[Sales]]&lt;=25000,"Medium","High"))</f>
        <v>High</v>
      </c>
      <c r="W1359">
        <v>9143.58</v>
      </c>
      <c r="X1359">
        <f>Table1[[#This Row],[Profit]]/Table1[[#This Row],[Sales]]</f>
        <v>0.304786</v>
      </c>
      <c r="Y1359" t="s">
        <v>93</v>
      </c>
      <c r="Z1359" t="s">
        <v>59</v>
      </c>
      <c r="AA1359">
        <v>4</v>
      </c>
      <c r="AB1359" t="s">
        <v>42</v>
      </c>
    </row>
    <row r="1360" spans="1:28" x14ac:dyDescent="0.35">
      <c r="A1360" t="s">
        <v>456</v>
      </c>
      <c r="B1360" s="1">
        <v>45788</v>
      </c>
      <c r="C1360" s="1" t="str">
        <f>TEXT(Table1[[#This Row],[Order_Date]],"yyyy")</f>
        <v>2025</v>
      </c>
      <c r="D1360" s="3">
        <f>MONTH(Table1[[#This Row],[Order_Date]])</f>
        <v>5</v>
      </c>
      <c r="E1360" t="str">
        <f>TEXT(Table1[[#This Row],[Order_Date]],"mmm")</f>
        <v>May</v>
      </c>
      <c r="F1360" s="1">
        <v>45790</v>
      </c>
      <c r="G1360">
        <f>(Table1[[#This Row],[Ship_Date]]-Table1[[#This Row],[Order_Date]])</f>
        <v>2</v>
      </c>
      <c r="H1360" t="s">
        <v>457</v>
      </c>
      <c r="I1360" t="s">
        <v>458</v>
      </c>
      <c r="J1360" t="s">
        <v>24</v>
      </c>
      <c r="K1360">
        <v>21</v>
      </c>
      <c r="L1360" t="str">
        <f>IF(Table1[[#This Row],[Age]]&lt;=20,"Teen",IF(Table1[[#This Row],[Age]]&gt;=21 &amp; Table1[[#This Row],[Age]]&lt;=50,"Adult","Senior"))</f>
        <v>Senior</v>
      </c>
      <c r="M1360" t="s">
        <v>73</v>
      </c>
      <c r="N1360" t="s">
        <v>26</v>
      </c>
      <c r="O1360" t="s">
        <v>27</v>
      </c>
      <c r="P1360" t="s">
        <v>56</v>
      </c>
      <c r="Q1360" t="s">
        <v>57</v>
      </c>
      <c r="R1360">
        <v>8</v>
      </c>
      <c r="S1360">
        <v>60</v>
      </c>
      <c r="T1360">
        <v>0</v>
      </c>
      <c r="U1360">
        <v>480</v>
      </c>
      <c r="V1360" t="str">
        <f>IF(Table1[[#This Row],[Sales]]&lt;=10000,"Low",IF(Table1[[#This Row],[Sales]]&gt;=10000 &amp; Table1[[#This Row],[Sales]]&lt;=25000,"Medium","High"))</f>
        <v>Low</v>
      </c>
      <c r="W1360">
        <v>197.38</v>
      </c>
      <c r="X1360">
        <f>Table1[[#This Row],[Profit]]/Table1[[#This Row],[Sales]]</f>
        <v>0.41120833333333334</v>
      </c>
      <c r="Y1360" t="s">
        <v>93</v>
      </c>
      <c r="Z1360" t="s">
        <v>41</v>
      </c>
      <c r="AA1360">
        <v>4</v>
      </c>
      <c r="AB1360" t="s">
        <v>42</v>
      </c>
    </row>
    <row r="1361" spans="1:28" x14ac:dyDescent="0.35">
      <c r="A1361" t="s">
        <v>498</v>
      </c>
      <c r="B1361" s="1">
        <v>46150</v>
      </c>
      <c r="C1361" s="1" t="str">
        <f>TEXT(Table1[[#This Row],[Order_Date]],"yyyy")</f>
        <v>2026</v>
      </c>
      <c r="D1361" s="3">
        <f>MONTH(Table1[[#This Row],[Order_Date]])</f>
        <v>5</v>
      </c>
      <c r="E1361" t="str">
        <f>TEXT(Table1[[#This Row],[Order_Date]],"mmm")</f>
        <v>May</v>
      </c>
      <c r="F1361" s="1">
        <v>46153</v>
      </c>
      <c r="G1361">
        <f>(Table1[[#This Row],[Ship_Date]]-Table1[[#This Row],[Order_Date]])</f>
        <v>3</v>
      </c>
      <c r="H1361" t="s">
        <v>499</v>
      </c>
      <c r="I1361" t="s">
        <v>500</v>
      </c>
      <c r="J1361" t="s">
        <v>52</v>
      </c>
      <c r="K1361">
        <v>53</v>
      </c>
      <c r="L1361" t="str">
        <f>IF(Table1[[#This Row],[Age]]&lt;=20,"Teen",IF(Table1[[#This Row],[Age]]&gt;=21 &amp; Table1[[#This Row],[Age]]&lt;=50,"Adult","Senior"))</f>
        <v>Senior</v>
      </c>
      <c r="M1361" t="s">
        <v>84</v>
      </c>
      <c r="N1361" t="s">
        <v>85</v>
      </c>
      <c r="O1361" t="s">
        <v>86</v>
      </c>
      <c r="P1361" t="s">
        <v>39</v>
      </c>
      <c r="Q1361" t="s">
        <v>40</v>
      </c>
      <c r="R1361">
        <v>2</v>
      </c>
      <c r="S1361">
        <v>2500</v>
      </c>
      <c r="T1361">
        <v>10</v>
      </c>
      <c r="U1361">
        <v>4500</v>
      </c>
      <c r="V1361" t="str">
        <f>IF(Table1[[#This Row],[Sales]]&lt;=10000,"Low",IF(Table1[[#This Row],[Sales]]&gt;=10000 &amp; Table1[[#This Row],[Sales]]&lt;=25000,"Medium","High"))</f>
        <v>Low</v>
      </c>
      <c r="W1361">
        <v>1397.9</v>
      </c>
      <c r="X1361">
        <f>Table1[[#This Row],[Profit]]/Table1[[#This Row],[Sales]]</f>
        <v>0.31064444444444445</v>
      </c>
      <c r="Y1361" t="s">
        <v>30</v>
      </c>
      <c r="Z1361" t="s">
        <v>41</v>
      </c>
      <c r="AA1361">
        <v>4</v>
      </c>
      <c r="AB1361" t="s">
        <v>42</v>
      </c>
    </row>
    <row r="1362" spans="1:28" x14ac:dyDescent="0.35">
      <c r="A1362" t="s">
        <v>504</v>
      </c>
      <c r="B1362" s="1">
        <v>45430</v>
      </c>
      <c r="C1362" s="1" t="str">
        <f>TEXT(Table1[[#This Row],[Order_Date]],"yyyy")</f>
        <v>2024</v>
      </c>
      <c r="D1362" s="3">
        <f>MONTH(Table1[[#This Row],[Order_Date]])</f>
        <v>5</v>
      </c>
      <c r="E1362" t="str">
        <f>TEXT(Table1[[#This Row],[Order_Date]],"mmm")</f>
        <v>May</v>
      </c>
      <c r="F1362" s="1">
        <v>45434</v>
      </c>
      <c r="G1362">
        <f>(Table1[[#This Row],[Ship_Date]]-Table1[[#This Row],[Order_Date]])</f>
        <v>4</v>
      </c>
      <c r="H1362" t="s">
        <v>505</v>
      </c>
      <c r="I1362" t="s">
        <v>506</v>
      </c>
      <c r="J1362" t="s">
        <v>24</v>
      </c>
      <c r="K1362">
        <v>25</v>
      </c>
      <c r="L1362" t="str">
        <f>IF(Table1[[#This Row],[Age]]&lt;=20,"Teen",IF(Table1[[#This Row],[Age]]&gt;=21 &amp; Table1[[#This Row],[Age]]&lt;=50,"Adult","Senior"))</f>
        <v>Senior</v>
      </c>
      <c r="M1362" t="s">
        <v>36</v>
      </c>
      <c r="N1362" t="s">
        <v>37</v>
      </c>
      <c r="O1362" t="s">
        <v>38</v>
      </c>
      <c r="P1362" t="s">
        <v>28</v>
      </c>
      <c r="Q1362" t="s">
        <v>65</v>
      </c>
      <c r="R1362">
        <v>3</v>
      </c>
      <c r="S1362">
        <v>30000</v>
      </c>
      <c r="T1362">
        <v>5</v>
      </c>
      <c r="U1362">
        <v>85500</v>
      </c>
      <c r="V1362" t="str">
        <f>IF(Table1[[#This Row],[Sales]]&lt;=10000,"Low",IF(Table1[[#This Row],[Sales]]&gt;=10000 &amp; Table1[[#This Row],[Sales]]&lt;=25000,"Medium","High"))</f>
        <v>High</v>
      </c>
      <c r="W1362">
        <v>28819.38</v>
      </c>
      <c r="X1362">
        <f>Table1[[#This Row],[Profit]]/Table1[[#This Row],[Sales]]</f>
        <v>0.3370687719298246</v>
      </c>
      <c r="Y1362" t="s">
        <v>58</v>
      </c>
      <c r="Z1362" t="s">
        <v>59</v>
      </c>
      <c r="AA1362">
        <v>2</v>
      </c>
      <c r="AB1362" t="s">
        <v>42</v>
      </c>
    </row>
    <row r="1363" spans="1:28" x14ac:dyDescent="0.35">
      <c r="A1363" t="s">
        <v>525</v>
      </c>
      <c r="B1363" s="1">
        <v>45430</v>
      </c>
      <c r="C1363" s="1" t="str">
        <f>TEXT(Table1[[#This Row],[Order_Date]],"yyyy")</f>
        <v>2024</v>
      </c>
      <c r="D1363" s="3">
        <f>MONTH(Table1[[#This Row],[Order_Date]])</f>
        <v>5</v>
      </c>
      <c r="E1363" t="str">
        <f>TEXT(Table1[[#This Row],[Order_Date]],"mmm")</f>
        <v>May</v>
      </c>
      <c r="F1363" s="1">
        <v>45431</v>
      </c>
      <c r="G1363">
        <f>(Table1[[#This Row],[Ship_Date]]-Table1[[#This Row],[Order_Date]])</f>
        <v>1</v>
      </c>
      <c r="H1363" t="s">
        <v>526</v>
      </c>
      <c r="I1363" t="s">
        <v>527</v>
      </c>
      <c r="J1363" t="s">
        <v>52</v>
      </c>
      <c r="K1363">
        <v>50</v>
      </c>
      <c r="L1363" t="str">
        <f>IF(Table1[[#This Row],[Age]]&lt;=20,"Teen",IF(Table1[[#This Row],[Age]]&gt;=21 &amp; Table1[[#This Row],[Age]]&lt;=50,"Adult","Senior"))</f>
        <v>Senior</v>
      </c>
      <c r="M1363" t="s">
        <v>79</v>
      </c>
      <c r="N1363" t="s">
        <v>80</v>
      </c>
      <c r="O1363" t="s">
        <v>38</v>
      </c>
      <c r="P1363" t="s">
        <v>28</v>
      </c>
      <c r="Q1363" t="s">
        <v>29</v>
      </c>
      <c r="R1363">
        <v>6</v>
      </c>
      <c r="S1363">
        <v>15000</v>
      </c>
      <c r="T1363">
        <v>0</v>
      </c>
      <c r="U1363">
        <v>90000</v>
      </c>
      <c r="V1363" t="str">
        <f>IF(Table1[[#This Row],[Sales]]&lt;=10000,"Low",IF(Table1[[#This Row],[Sales]]&gt;=10000 &amp; Table1[[#This Row],[Sales]]&lt;=25000,"Medium","High"))</f>
        <v>High</v>
      </c>
      <c r="W1363">
        <v>38907.980000000003</v>
      </c>
      <c r="X1363">
        <f>Table1[[#This Row],[Profit]]/Table1[[#This Row],[Sales]]</f>
        <v>0.43231088888888891</v>
      </c>
      <c r="Y1363" t="s">
        <v>58</v>
      </c>
      <c r="Z1363" t="s">
        <v>41</v>
      </c>
      <c r="AA1363">
        <v>4</v>
      </c>
      <c r="AB1363" t="s">
        <v>42</v>
      </c>
    </row>
    <row r="1364" spans="1:28" x14ac:dyDescent="0.35">
      <c r="A1364" t="s">
        <v>545</v>
      </c>
      <c r="B1364" s="1">
        <v>45437</v>
      </c>
      <c r="C1364" s="1" t="str">
        <f>TEXT(Table1[[#This Row],[Order_Date]],"yyyy")</f>
        <v>2024</v>
      </c>
      <c r="D1364" s="3">
        <f>MONTH(Table1[[#This Row],[Order_Date]])</f>
        <v>5</v>
      </c>
      <c r="E1364" t="str">
        <f>TEXT(Table1[[#This Row],[Order_Date]],"mmm")</f>
        <v>May</v>
      </c>
      <c r="F1364" s="1">
        <v>45442</v>
      </c>
      <c r="G1364">
        <f>(Table1[[#This Row],[Ship_Date]]-Table1[[#This Row],[Order_Date]])</f>
        <v>5</v>
      </c>
      <c r="H1364" t="s">
        <v>546</v>
      </c>
      <c r="I1364" t="s">
        <v>547</v>
      </c>
      <c r="J1364" t="s">
        <v>24</v>
      </c>
      <c r="K1364">
        <v>61</v>
      </c>
      <c r="L1364" t="str">
        <f>IF(Table1[[#This Row],[Age]]&lt;=20,"Teen",IF(Table1[[#This Row],[Age]]&gt;=21 &amp; Table1[[#This Row],[Age]]&lt;=50,"Adult","Senior"))</f>
        <v>Senior</v>
      </c>
      <c r="M1364" t="s">
        <v>73</v>
      </c>
      <c r="N1364" t="s">
        <v>26</v>
      </c>
      <c r="O1364" t="s">
        <v>27</v>
      </c>
      <c r="P1364" t="s">
        <v>74</v>
      </c>
      <c r="Q1364" t="s">
        <v>231</v>
      </c>
      <c r="R1364">
        <v>2</v>
      </c>
      <c r="S1364">
        <v>18000</v>
      </c>
      <c r="T1364">
        <v>5</v>
      </c>
      <c r="U1364">
        <v>34200</v>
      </c>
      <c r="V1364" t="str">
        <f>IF(Table1[[#This Row],[Sales]]&lt;=10000,"Low",IF(Table1[[#This Row],[Sales]]&gt;=10000 &amp; Table1[[#This Row],[Sales]]&lt;=25000,"Medium","High"))</f>
        <v>High</v>
      </c>
      <c r="W1364">
        <v>15163.32</v>
      </c>
      <c r="X1364">
        <f>Table1[[#This Row],[Profit]]/Table1[[#This Row],[Sales]]</f>
        <v>0.44337192982456142</v>
      </c>
      <c r="Y1364" t="s">
        <v>30</v>
      </c>
      <c r="Z1364" t="s">
        <v>41</v>
      </c>
      <c r="AA1364">
        <v>3</v>
      </c>
      <c r="AB1364" t="s">
        <v>42</v>
      </c>
    </row>
    <row r="1365" spans="1:28" x14ac:dyDescent="0.35">
      <c r="A1365" t="s">
        <v>655</v>
      </c>
      <c r="B1365" s="1">
        <v>46151</v>
      </c>
      <c r="C1365" s="1" t="str">
        <f>TEXT(Table1[[#This Row],[Order_Date]],"yyyy")</f>
        <v>2026</v>
      </c>
      <c r="D1365" s="3">
        <f>MONTH(Table1[[#This Row],[Order_Date]])</f>
        <v>5</v>
      </c>
      <c r="E1365" t="str">
        <f>TEXT(Table1[[#This Row],[Order_Date]],"mmm")</f>
        <v>May</v>
      </c>
      <c r="F1365" s="1">
        <v>46158</v>
      </c>
      <c r="G1365">
        <f>(Table1[[#This Row],[Ship_Date]]-Table1[[#This Row],[Order_Date]])</f>
        <v>7</v>
      </c>
      <c r="H1365" t="s">
        <v>656</v>
      </c>
      <c r="I1365" t="s">
        <v>657</v>
      </c>
      <c r="J1365" t="s">
        <v>24</v>
      </c>
      <c r="K1365">
        <v>51</v>
      </c>
      <c r="L1365" t="str">
        <f>IF(Table1[[#This Row],[Age]]&lt;=20,"Teen",IF(Table1[[#This Row],[Age]]&gt;=21 &amp; Table1[[#This Row],[Age]]&lt;=50,"Adult","Senior"))</f>
        <v>Senior</v>
      </c>
      <c r="M1365" t="s">
        <v>116</v>
      </c>
      <c r="N1365" t="s">
        <v>117</v>
      </c>
      <c r="O1365" t="s">
        <v>86</v>
      </c>
      <c r="P1365" t="s">
        <v>28</v>
      </c>
      <c r="Q1365" t="s">
        <v>29</v>
      </c>
      <c r="R1365">
        <v>8</v>
      </c>
      <c r="S1365">
        <v>15000</v>
      </c>
      <c r="T1365">
        <v>10</v>
      </c>
      <c r="U1365">
        <v>108000</v>
      </c>
      <c r="V1365" t="str">
        <f>IF(Table1[[#This Row],[Sales]]&lt;=10000,"Low",IF(Table1[[#This Row],[Sales]]&gt;=10000 &amp; Table1[[#This Row],[Sales]]&lt;=25000,"Medium","High"))</f>
        <v>High</v>
      </c>
      <c r="W1365">
        <v>46839.96</v>
      </c>
      <c r="X1365">
        <f>Table1[[#This Row],[Profit]]/Table1[[#This Row],[Sales]]</f>
        <v>0.43370333333333333</v>
      </c>
      <c r="Y1365" t="s">
        <v>30</v>
      </c>
      <c r="Z1365" t="s">
        <v>41</v>
      </c>
      <c r="AA1365">
        <v>1</v>
      </c>
      <c r="AB1365" t="s">
        <v>42</v>
      </c>
    </row>
    <row r="1366" spans="1:28" x14ac:dyDescent="0.35">
      <c r="A1366" t="s">
        <v>688</v>
      </c>
      <c r="B1366" s="1">
        <v>45801</v>
      </c>
      <c r="C1366" s="1" t="str">
        <f>TEXT(Table1[[#This Row],[Order_Date]],"yyyy")</f>
        <v>2025</v>
      </c>
      <c r="D1366" s="3">
        <f>MONTH(Table1[[#This Row],[Order_Date]])</f>
        <v>5</v>
      </c>
      <c r="E1366" t="str">
        <f>TEXT(Table1[[#This Row],[Order_Date]],"mmm")</f>
        <v>May</v>
      </c>
      <c r="F1366" s="1">
        <v>45807</v>
      </c>
      <c r="G1366">
        <f>(Table1[[#This Row],[Ship_Date]]-Table1[[#This Row],[Order_Date]])</f>
        <v>6</v>
      </c>
      <c r="H1366" t="s">
        <v>689</v>
      </c>
      <c r="I1366" t="s">
        <v>690</v>
      </c>
      <c r="J1366" t="s">
        <v>52</v>
      </c>
      <c r="K1366">
        <v>63</v>
      </c>
      <c r="L1366" t="str">
        <f>IF(Table1[[#This Row],[Age]]&lt;=20,"Teen",IF(Table1[[#This Row],[Age]]&gt;=21 &amp; Table1[[#This Row],[Age]]&lt;=50,"Adult","Senior"))</f>
        <v>Senior</v>
      </c>
      <c r="M1366" t="s">
        <v>73</v>
      </c>
      <c r="N1366" t="s">
        <v>26</v>
      </c>
      <c r="O1366" t="s">
        <v>27</v>
      </c>
      <c r="P1366" t="s">
        <v>56</v>
      </c>
      <c r="Q1366" t="s">
        <v>125</v>
      </c>
      <c r="R1366">
        <v>2</v>
      </c>
      <c r="S1366">
        <v>450</v>
      </c>
      <c r="T1366">
        <v>15</v>
      </c>
      <c r="U1366">
        <v>765</v>
      </c>
      <c r="V1366" t="str">
        <f>IF(Table1[[#This Row],[Sales]]&lt;=10000,"Low",IF(Table1[[#This Row],[Sales]]&gt;=10000 &amp; Table1[[#This Row],[Sales]]&lt;=25000,"Medium","High"))</f>
        <v>Low</v>
      </c>
      <c r="W1366">
        <v>164.06</v>
      </c>
      <c r="X1366">
        <f>Table1[[#This Row],[Profit]]/Table1[[#This Row],[Sales]]</f>
        <v>0.21445751633986929</v>
      </c>
      <c r="Y1366" t="s">
        <v>93</v>
      </c>
      <c r="Z1366" t="s">
        <v>59</v>
      </c>
      <c r="AA1366">
        <v>2</v>
      </c>
      <c r="AB1366" t="s">
        <v>42</v>
      </c>
    </row>
    <row r="1367" spans="1:28" x14ac:dyDescent="0.35">
      <c r="A1367" t="s">
        <v>691</v>
      </c>
      <c r="B1367" s="1">
        <v>45808</v>
      </c>
      <c r="C1367" s="1" t="str">
        <f>TEXT(Table1[[#This Row],[Order_Date]],"yyyy")</f>
        <v>2025</v>
      </c>
      <c r="D1367" s="3">
        <f>MONTH(Table1[[#This Row],[Order_Date]])</f>
        <v>5</v>
      </c>
      <c r="E1367" t="str">
        <f>TEXT(Table1[[#This Row],[Order_Date]],"mmm")</f>
        <v>May</v>
      </c>
      <c r="F1367" s="1">
        <v>45814</v>
      </c>
      <c r="G1367">
        <f>(Table1[[#This Row],[Ship_Date]]-Table1[[#This Row],[Order_Date]])</f>
        <v>6</v>
      </c>
      <c r="H1367" t="s">
        <v>692</v>
      </c>
      <c r="I1367" t="s">
        <v>693</v>
      </c>
      <c r="J1367" t="s">
        <v>52</v>
      </c>
      <c r="K1367">
        <v>42</v>
      </c>
      <c r="L1367" t="str">
        <f>IF(Table1[[#This Row],[Age]]&lt;=20,"Teen",IF(Table1[[#This Row],[Age]]&gt;=21 &amp; Table1[[#This Row],[Age]]&lt;=50,"Adult","Senior"))</f>
        <v>Senior</v>
      </c>
      <c r="M1367" t="s">
        <v>107</v>
      </c>
      <c r="N1367" t="s">
        <v>108</v>
      </c>
      <c r="O1367" t="s">
        <v>86</v>
      </c>
      <c r="P1367" t="s">
        <v>56</v>
      </c>
      <c r="Q1367" t="s">
        <v>57</v>
      </c>
      <c r="R1367">
        <v>8</v>
      </c>
      <c r="S1367">
        <v>60</v>
      </c>
      <c r="T1367">
        <v>20</v>
      </c>
      <c r="U1367">
        <v>384</v>
      </c>
      <c r="V1367" t="str">
        <f>IF(Table1[[#This Row],[Sales]]&lt;=10000,"Low",IF(Table1[[#This Row],[Sales]]&gt;=10000 &amp; Table1[[#This Row],[Sales]]&lt;=25000,"Medium","High"))</f>
        <v>Low</v>
      </c>
      <c r="W1367">
        <v>118.93</v>
      </c>
      <c r="X1367">
        <f>Table1[[#This Row],[Profit]]/Table1[[#This Row],[Sales]]</f>
        <v>0.3097135416666667</v>
      </c>
      <c r="Y1367" t="s">
        <v>58</v>
      </c>
      <c r="Z1367" t="s">
        <v>59</v>
      </c>
      <c r="AA1367">
        <v>5</v>
      </c>
      <c r="AB1367" t="s">
        <v>42</v>
      </c>
    </row>
    <row r="1368" spans="1:28" x14ac:dyDescent="0.35">
      <c r="A1368" t="s">
        <v>727</v>
      </c>
      <c r="B1368" s="1">
        <v>45800</v>
      </c>
      <c r="C1368" s="1" t="str">
        <f>TEXT(Table1[[#This Row],[Order_Date]],"yyyy")</f>
        <v>2025</v>
      </c>
      <c r="D1368" s="3">
        <f>MONTH(Table1[[#This Row],[Order_Date]])</f>
        <v>5</v>
      </c>
      <c r="E1368" t="str">
        <f>TEXT(Table1[[#This Row],[Order_Date]],"mmm")</f>
        <v>May</v>
      </c>
      <c r="F1368" s="1">
        <v>45806</v>
      </c>
      <c r="G1368">
        <f>(Table1[[#This Row],[Ship_Date]]-Table1[[#This Row],[Order_Date]])</f>
        <v>6</v>
      </c>
      <c r="H1368" t="s">
        <v>728</v>
      </c>
      <c r="I1368" t="s">
        <v>729</v>
      </c>
      <c r="J1368" t="s">
        <v>52</v>
      </c>
      <c r="K1368">
        <v>28</v>
      </c>
      <c r="L1368" t="str">
        <f>IF(Table1[[#This Row],[Age]]&lt;=20,"Teen",IF(Table1[[#This Row],[Age]]&gt;=21 &amp; Table1[[#This Row],[Age]]&lt;=50,"Adult","Senior"))</f>
        <v>Senior</v>
      </c>
      <c r="M1368" t="s">
        <v>107</v>
      </c>
      <c r="N1368" t="s">
        <v>108</v>
      </c>
      <c r="O1368" t="s">
        <v>86</v>
      </c>
      <c r="P1368" t="s">
        <v>39</v>
      </c>
      <c r="Q1368" t="s">
        <v>40</v>
      </c>
      <c r="R1368">
        <v>4</v>
      </c>
      <c r="S1368">
        <v>2500</v>
      </c>
      <c r="T1368">
        <v>10</v>
      </c>
      <c r="U1368">
        <v>9000</v>
      </c>
      <c r="V1368" t="str">
        <f>IF(Table1[[#This Row],[Sales]]&lt;=10000,"Low",IF(Table1[[#This Row],[Sales]]&gt;=10000 &amp; Table1[[#This Row],[Sales]]&lt;=25000,"Medium","High"))</f>
        <v>Low</v>
      </c>
      <c r="W1368">
        <v>3947.01</v>
      </c>
      <c r="X1368">
        <f>Table1[[#This Row],[Profit]]/Table1[[#This Row],[Sales]]</f>
        <v>0.43855666666666671</v>
      </c>
      <c r="Y1368" t="s">
        <v>93</v>
      </c>
      <c r="Z1368" t="s">
        <v>59</v>
      </c>
      <c r="AA1368">
        <v>2</v>
      </c>
      <c r="AB1368" t="s">
        <v>42</v>
      </c>
    </row>
    <row r="1369" spans="1:28" x14ac:dyDescent="0.35">
      <c r="A1369" t="s">
        <v>799</v>
      </c>
      <c r="B1369" s="1">
        <v>45800</v>
      </c>
      <c r="C1369" s="1" t="str">
        <f>TEXT(Table1[[#This Row],[Order_Date]],"yyyy")</f>
        <v>2025</v>
      </c>
      <c r="D1369" s="3">
        <f>MONTH(Table1[[#This Row],[Order_Date]])</f>
        <v>5</v>
      </c>
      <c r="E1369" t="str">
        <f>TEXT(Table1[[#This Row],[Order_Date]],"mmm")</f>
        <v>May</v>
      </c>
      <c r="F1369" s="1">
        <v>45807</v>
      </c>
      <c r="G1369">
        <f>(Table1[[#This Row],[Ship_Date]]-Table1[[#This Row],[Order_Date]])</f>
        <v>7</v>
      </c>
      <c r="H1369" t="s">
        <v>800</v>
      </c>
      <c r="I1369" t="s">
        <v>801</v>
      </c>
      <c r="J1369" t="s">
        <v>52</v>
      </c>
      <c r="K1369">
        <v>32</v>
      </c>
      <c r="L1369" t="str">
        <f>IF(Table1[[#This Row],[Age]]&lt;=20,"Teen",IF(Table1[[#This Row],[Age]]&gt;=21 &amp; Table1[[#This Row],[Age]]&lt;=50,"Adult","Senior"))</f>
        <v>Senior</v>
      </c>
      <c r="M1369" t="s">
        <v>101</v>
      </c>
      <c r="N1369" t="s">
        <v>102</v>
      </c>
      <c r="O1369" t="s">
        <v>27</v>
      </c>
      <c r="P1369" t="s">
        <v>28</v>
      </c>
      <c r="Q1369" t="s">
        <v>311</v>
      </c>
      <c r="R1369">
        <v>6</v>
      </c>
      <c r="S1369">
        <v>5000</v>
      </c>
      <c r="T1369">
        <v>10</v>
      </c>
      <c r="U1369">
        <v>27000</v>
      </c>
      <c r="V1369" t="str">
        <f>IF(Table1[[#This Row],[Sales]]&lt;=10000,"Low",IF(Table1[[#This Row],[Sales]]&gt;=10000 &amp; Table1[[#This Row],[Sales]]&lt;=25000,"Medium","High"))</f>
        <v>High</v>
      </c>
      <c r="W1369">
        <v>4344.33</v>
      </c>
      <c r="X1369">
        <f>Table1[[#This Row],[Profit]]/Table1[[#This Row],[Sales]]</f>
        <v>0.16090111111111111</v>
      </c>
      <c r="Y1369" t="s">
        <v>58</v>
      </c>
      <c r="Z1369" t="s">
        <v>41</v>
      </c>
      <c r="AA1369">
        <v>5</v>
      </c>
      <c r="AB1369" t="s">
        <v>42</v>
      </c>
    </row>
    <row r="1370" spans="1:28" x14ac:dyDescent="0.35">
      <c r="A1370" t="s">
        <v>805</v>
      </c>
      <c r="B1370" s="1">
        <v>46155</v>
      </c>
      <c r="C1370" s="1" t="str">
        <f>TEXT(Table1[[#This Row],[Order_Date]],"yyyy")</f>
        <v>2026</v>
      </c>
      <c r="D1370" s="3">
        <f>MONTH(Table1[[#This Row],[Order_Date]])</f>
        <v>5</v>
      </c>
      <c r="E1370" t="str">
        <f>TEXT(Table1[[#This Row],[Order_Date]],"mmm")</f>
        <v>May</v>
      </c>
      <c r="F1370" s="1">
        <v>46156</v>
      </c>
      <c r="G1370">
        <f>(Table1[[#This Row],[Ship_Date]]-Table1[[#This Row],[Order_Date]])</f>
        <v>1</v>
      </c>
      <c r="H1370" t="s">
        <v>499</v>
      </c>
      <c r="I1370" t="s">
        <v>806</v>
      </c>
      <c r="J1370" t="s">
        <v>24</v>
      </c>
      <c r="K1370">
        <v>36</v>
      </c>
      <c r="L1370" t="str">
        <f>IF(Table1[[#This Row],[Age]]&lt;=20,"Teen",IF(Table1[[#This Row],[Age]]&gt;=21 &amp; Table1[[#This Row],[Age]]&lt;=50,"Adult","Senior"))</f>
        <v>Senior</v>
      </c>
      <c r="M1370" t="s">
        <v>91</v>
      </c>
      <c r="N1370" t="s">
        <v>92</v>
      </c>
      <c r="O1370" t="s">
        <v>55</v>
      </c>
      <c r="P1370" t="s">
        <v>47</v>
      </c>
      <c r="Q1370" t="s">
        <v>175</v>
      </c>
      <c r="R1370">
        <v>4</v>
      </c>
      <c r="S1370">
        <v>1200</v>
      </c>
      <c r="T1370">
        <v>15</v>
      </c>
      <c r="U1370">
        <v>4080</v>
      </c>
      <c r="V1370" t="str">
        <f>IF(Table1[[#This Row],[Sales]]&lt;=10000,"Low",IF(Table1[[#This Row],[Sales]]&gt;=10000 &amp; Table1[[#This Row],[Sales]]&lt;=25000,"Medium","High"))</f>
        <v>Low</v>
      </c>
      <c r="W1370">
        <v>1310.1099999999999</v>
      </c>
      <c r="X1370">
        <f>Table1[[#This Row],[Profit]]/Table1[[#This Row],[Sales]]</f>
        <v>0.32110539215686273</v>
      </c>
      <c r="Y1370" t="s">
        <v>93</v>
      </c>
      <c r="Z1370" t="s">
        <v>41</v>
      </c>
      <c r="AA1370">
        <v>4</v>
      </c>
      <c r="AB1370" t="s">
        <v>42</v>
      </c>
    </row>
    <row r="1371" spans="1:28" x14ac:dyDescent="0.35">
      <c r="A1371" t="s">
        <v>825</v>
      </c>
      <c r="B1371" s="1">
        <v>45434</v>
      </c>
      <c r="C1371" s="1" t="str">
        <f>TEXT(Table1[[#This Row],[Order_Date]],"yyyy")</f>
        <v>2024</v>
      </c>
      <c r="D1371" s="3">
        <f>MONTH(Table1[[#This Row],[Order_Date]])</f>
        <v>5</v>
      </c>
      <c r="E1371" t="str">
        <f>TEXT(Table1[[#This Row],[Order_Date]],"mmm")</f>
        <v>May</v>
      </c>
      <c r="F1371" s="1">
        <v>45437</v>
      </c>
      <c r="G1371">
        <f>(Table1[[#This Row],[Ship_Date]]-Table1[[#This Row],[Order_Date]])</f>
        <v>3</v>
      </c>
      <c r="H1371" t="s">
        <v>826</v>
      </c>
      <c r="I1371" t="s">
        <v>827</v>
      </c>
      <c r="J1371" t="s">
        <v>24</v>
      </c>
      <c r="K1371">
        <v>61</v>
      </c>
      <c r="L1371" t="str">
        <f>IF(Table1[[#This Row],[Age]]&lt;=20,"Teen",IF(Table1[[#This Row],[Age]]&gt;=21 &amp; Table1[[#This Row],[Age]]&lt;=50,"Adult","Senior"))</f>
        <v>Senior</v>
      </c>
      <c r="M1371" t="s">
        <v>25</v>
      </c>
      <c r="N1371" t="s">
        <v>26</v>
      </c>
      <c r="O1371" t="s">
        <v>27</v>
      </c>
      <c r="P1371" t="s">
        <v>47</v>
      </c>
      <c r="Q1371" t="s">
        <v>164</v>
      </c>
      <c r="R1371">
        <v>1</v>
      </c>
      <c r="S1371">
        <v>1800</v>
      </c>
      <c r="T1371">
        <v>15</v>
      </c>
      <c r="U1371">
        <v>1530</v>
      </c>
      <c r="V1371" t="str">
        <f>IF(Table1[[#This Row],[Sales]]&lt;=10000,"Low",IF(Table1[[#This Row],[Sales]]&gt;=10000 &amp; Table1[[#This Row],[Sales]]&lt;=25000,"Medium","High"))</f>
        <v>Low</v>
      </c>
      <c r="W1371">
        <v>230.86</v>
      </c>
      <c r="X1371">
        <f>Table1[[#This Row],[Profit]]/Table1[[#This Row],[Sales]]</f>
        <v>0.15088888888888891</v>
      </c>
      <c r="Y1371" t="s">
        <v>93</v>
      </c>
      <c r="Z1371" t="s">
        <v>31</v>
      </c>
      <c r="AA1371">
        <v>5</v>
      </c>
      <c r="AB1371" t="s">
        <v>42</v>
      </c>
    </row>
    <row r="1372" spans="1:28" x14ac:dyDescent="0.35">
      <c r="A1372" t="s">
        <v>828</v>
      </c>
      <c r="B1372" s="1">
        <v>45438</v>
      </c>
      <c r="C1372" s="1" t="str">
        <f>TEXT(Table1[[#This Row],[Order_Date]],"yyyy")</f>
        <v>2024</v>
      </c>
      <c r="D1372" s="3">
        <f>MONTH(Table1[[#This Row],[Order_Date]])</f>
        <v>5</v>
      </c>
      <c r="E1372" t="str">
        <f>TEXT(Table1[[#This Row],[Order_Date]],"mmm")</f>
        <v>May</v>
      </c>
      <c r="F1372" s="1">
        <v>45442</v>
      </c>
      <c r="G1372">
        <f>(Table1[[#This Row],[Ship_Date]]-Table1[[#This Row],[Order_Date]])</f>
        <v>4</v>
      </c>
      <c r="H1372" t="s">
        <v>829</v>
      </c>
      <c r="I1372" t="s">
        <v>830</v>
      </c>
      <c r="J1372" t="s">
        <v>24</v>
      </c>
      <c r="K1372">
        <v>25</v>
      </c>
      <c r="L1372" t="str">
        <f>IF(Table1[[#This Row],[Age]]&lt;=20,"Teen",IF(Table1[[#This Row],[Age]]&gt;=21 &amp; Table1[[#This Row],[Age]]&lt;=50,"Adult","Senior"))</f>
        <v>Senior</v>
      </c>
      <c r="M1372" t="s">
        <v>116</v>
      </c>
      <c r="N1372" t="s">
        <v>117</v>
      </c>
      <c r="O1372" t="s">
        <v>86</v>
      </c>
      <c r="P1372" t="s">
        <v>74</v>
      </c>
      <c r="Q1372" t="s">
        <v>196</v>
      </c>
      <c r="R1372">
        <v>3</v>
      </c>
      <c r="S1372">
        <v>25000</v>
      </c>
      <c r="T1372">
        <v>5</v>
      </c>
      <c r="U1372">
        <v>71250</v>
      </c>
      <c r="V1372" t="str">
        <f>IF(Table1[[#This Row],[Sales]]&lt;=10000,"Low",IF(Table1[[#This Row],[Sales]]&gt;=10000 &amp; Table1[[#This Row],[Sales]]&lt;=25000,"Medium","High"))</f>
        <v>High</v>
      </c>
      <c r="W1372">
        <v>11522.14</v>
      </c>
      <c r="X1372">
        <f>Table1[[#This Row],[Profit]]/Table1[[#This Row],[Sales]]</f>
        <v>0.16171424561403508</v>
      </c>
      <c r="Y1372" t="s">
        <v>58</v>
      </c>
      <c r="Z1372" t="s">
        <v>31</v>
      </c>
      <c r="AA1372">
        <v>3</v>
      </c>
      <c r="AB1372" t="s">
        <v>42</v>
      </c>
    </row>
    <row r="1373" spans="1:28" x14ac:dyDescent="0.35">
      <c r="A1373" t="s">
        <v>890</v>
      </c>
      <c r="B1373" s="1">
        <v>45784</v>
      </c>
      <c r="C1373" s="1" t="str">
        <f>TEXT(Table1[[#This Row],[Order_Date]],"yyyy")</f>
        <v>2025</v>
      </c>
      <c r="D1373" s="3">
        <f>MONTH(Table1[[#This Row],[Order_Date]])</f>
        <v>5</v>
      </c>
      <c r="E1373" t="str">
        <f>TEXT(Table1[[#This Row],[Order_Date]],"mmm")</f>
        <v>May</v>
      </c>
      <c r="F1373" s="1">
        <v>45786</v>
      </c>
      <c r="G1373">
        <f>(Table1[[#This Row],[Ship_Date]]-Table1[[#This Row],[Order_Date]])</f>
        <v>2</v>
      </c>
      <c r="H1373" t="s">
        <v>891</v>
      </c>
      <c r="I1373" t="s">
        <v>892</v>
      </c>
      <c r="J1373" t="s">
        <v>24</v>
      </c>
      <c r="K1373">
        <v>60</v>
      </c>
      <c r="L1373" t="str">
        <f>IF(Table1[[#This Row],[Age]]&lt;=20,"Teen",IF(Table1[[#This Row],[Age]]&gt;=21 &amp; Table1[[#This Row],[Age]]&lt;=50,"Adult","Senior"))</f>
        <v>Senior</v>
      </c>
      <c r="M1373" t="s">
        <v>101</v>
      </c>
      <c r="N1373" t="s">
        <v>102</v>
      </c>
      <c r="O1373" t="s">
        <v>27</v>
      </c>
      <c r="P1373" t="s">
        <v>39</v>
      </c>
      <c r="Q1373" t="s">
        <v>87</v>
      </c>
      <c r="R1373">
        <v>4</v>
      </c>
      <c r="S1373">
        <v>3200</v>
      </c>
      <c r="T1373">
        <v>20</v>
      </c>
      <c r="U1373">
        <v>10240</v>
      </c>
      <c r="V1373" t="str">
        <f>IF(Table1[[#This Row],[Sales]]&lt;=10000,"Low",IF(Table1[[#This Row],[Sales]]&gt;=10000 &amp; Table1[[#This Row],[Sales]]&lt;=25000,"Medium","High"))</f>
        <v>High</v>
      </c>
      <c r="W1373">
        <v>4389.43</v>
      </c>
      <c r="X1373">
        <f>Table1[[#This Row],[Profit]]/Table1[[#This Row],[Sales]]</f>
        <v>0.42865527343750004</v>
      </c>
      <c r="Y1373" t="s">
        <v>30</v>
      </c>
      <c r="Z1373" t="s">
        <v>41</v>
      </c>
      <c r="AA1373">
        <v>4</v>
      </c>
      <c r="AB1373" t="s">
        <v>42</v>
      </c>
    </row>
    <row r="1374" spans="1:28" x14ac:dyDescent="0.35">
      <c r="A1374" t="s">
        <v>955</v>
      </c>
      <c r="B1374" s="1">
        <v>45801</v>
      </c>
      <c r="C1374" s="1" t="str">
        <f>TEXT(Table1[[#This Row],[Order_Date]],"yyyy")</f>
        <v>2025</v>
      </c>
      <c r="D1374" s="3">
        <f>MONTH(Table1[[#This Row],[Order_Date]])</f>
        <v>5</v>
      </c>
      <c r="E1374" t="str">
        <f>TEXT(Table1[[#This Row],[Order_Date]],"mmm")</f>
        <v>May</v>
      </c>
      <c r="F1374" s="1">
        <v>45808</v>
      </c>
      <c r="G1374">
        <f>(Table1[[#This Row],[Ship_Date]]-Table1[[#This Row],[Order_Date]])</f>
        <v>7</v>
      </c>
      <c r="H1374" t="s">
        <v>956</v>
      </c>
      <c r="I1374" t="s">
        <v>957</v>
      </c>
      <c r="J1374" t="s">
        <v>52</v>
      </c>
      <c r="K1374">
        <v>23</v>
      </c>
      <c r="L1374" t="str">
        <f>IF(Table1[[#This Row],[Age]]&lt;=20,"Teen",IF(Table1[[#This Row],[Age]]&gt;=21 &amp; Table1[[#This Row],[Age]]&lt;=50,"Adult","Senior"))</f>
        <v>Senior</v>
      </c>
      <c r="M1374" t="s">
        <v>84</v>
      </c>
      <c r="N1374" t="s">
        <v>85</v>
      </c>
      <c r="O1374" t="s">
        <v>86</v>
      </c>
      <c r="P1374" t="s">
        <v>39</v>
      </c>
      <c r="Q1374" t="s">
        <v>87</v>
      </c>
      <c r="R1374">
        <v>7</v>
      </c>
      <c r="S1374">
        <v>3200</v>
      </c>
      <c r="T1374">
        <v>15</v>
      </c>
      <c r="U1374">
        <v>19040</v>
      </c>
      <c r="V1374" t="str">
        <f>IF(Table1[[#This Row],[Sales]]&lt;=10000,"Low",IF(Table1[[#This Row],[Sales]]&gt;=10000 &amp; Table1[[#This Row],[Sales]]&lt;=25000,"Medium","High"))</f>
        <v>High</v>
      </c>
      <c r="W1374">
        <v>5708.97</v>
      </c>
      <c r="X1374">
        <f>Table1[[#This Row],[Profit]]/Table1[[#This Row],[Sales]]</f>
        <v>0.2998408613445378</v>
      </c>
      <c r="Y1374" t="s">
        <v>93</v>
      </c>
      <c r="Z1374" t="s">
        <v>41</v>
      </c>
      <c r="AA1374">
        <v>4</v>
      </c>
      <c r="AB1374" t="s">
        <v>42</v>
      </c>
    </row>
    <row r="1375" spans="1:28" x14ac:dyDescent="0.35">
      <c r="A1375" t="s">
        <v>958</v>
      </c>
      <c r="B1375" s="1">
        <v>45785</v>
      </c>
      <c r="C1375" s="1" t="str">
        <f>TEXT(Table1[[#This Row],[Order_Date]],"yyyy")</f>
        <v>2025</v>
      </c>
      <c r="D1375" s="3">
        <f>MONTH(Table1[[#This Row],[Order_Date]])</f>
        <v>5</v>
      </c>
      <c r="E1375" t="str">
        <f>TEXT(Table1[[#This Row],[Order_Date]],"mmm")</f>
        <v>May</v>
      </c>
      <c r="F1375" s="1">
        <v>45787</v>
      </c>
      <c r="G1375">
        <f>(Table1[[#This Row],[Ship_Date]]-Table1[[#This Row],[Order_Date]])</f>
        <v>2</v>
      </c>
      <c r="H1375" t="s">
        <v>959</v>
      </c>
      <c r="I1375" t="s">
        <v>960</v>
      </c>
      <c r="J1375" t="s">
        <v>24</v>
      </c>
      <c r="K1375">
        <v>38</v>
      </c>
      <c r="L1375" t="str">
        <f>IF(Table1[[#This Row],[Age]]&lt;=20,"Teen",IF(Table1[[#This Row],[Age]]&gt;=21 &amp; Table1[[#This Row],[Age]]&lt;=50,"Adult","Senior"))</f>
        <v>Senior</v>
      </c>
      <c r="M1375" t="s">
        <v>36</v>
      </c>
      <c r="N1375" t="s">
        <v>37</v>
      </c>
      <c r="O1375" t="s">
        <v>38</v>
      </c>
      <c r="P1375" t="s">
        <v>28</v>
      </c>
      <c r="Q1375" t="s">
        <v>192</v>
      </c>
      <c r="R1375">
        <v>1</v>
      </c>
      <c r="S1375">
        <v>7000</v>
      </c>
      <c r="T1375">
        <v>25</v>
      </c>
      <c r="U1375">
        <v>5250</v>
      </c>
      <c r="V1375" t="str">
        <f>IF(Table1[[#This Row],[Sales]]&lt;=10000,"Low",IF(Table1[[#This Row],[Sales]]&gt;=10000 &amp; Table1[[#This Row],[Sales]]&lt;=25000,"Medium","High"))</f>
        <v>Low</v>
      </c>
      <c r="W1375">
        <v>1014.5</v>
      </c>
      <c r="X1375">
        <f>Table1[[#This Row],[Profit]]/Table1[[#This Row],[Sales]]</f>
        <v>0.19323809523809524</v>
      </c>
      <c r="Y1375" t="s">
        <v>30</v>
      </c>
      <c r="Z1375" t="s">
        <v>59</v>
      </c>
      <c r="AA1375">
        <v>2</v>
      </c>
      <c r="AB1375" t="s">
        <v>42</v>
      </c>
    </row>
    <row r="1376" spans="1:28" x14ac:dyDescent="0.35">
      <c r="A1376" t="s">
        <v>964</v>
      </c>
      <c r="B1376" s="1">
        <v>46144</v>
      </c>
      <c r="C1376" s="1" t="str">
        <f>TEXT(Table1[[#This Row],[Order_Date]],"yyyy")</f>
        <v>2026</v>
      </c>
      <c r="D1376" s="3">
        <f>MONTH(Table1[[#This Row],[Order_Date]])</f>
        <v>5</v>
      </c>
      <c r="E1376" t="str">
        <f>TEXT(Table1[[#This Row],[Order_Date]],"mmm")</f>
        <v>May</v>
      </c>
      <c r="F1376" s="1">
        <v>46149</v>
      </c>
      <c r="G1376">
        <f>(Table1[[#This Row],[Ship_Date]]-Table1[[#This Row],[Order_Date]])</f>
        <v>5</v>
      </c>
      <c r="H1376" t="s">
        <v>965</v>
      </c>
      <c r="I1376" t="s">
        <v>966</v>
      </c>
      <c r="J1376" t="s">
        <v>52</v>
      </c>
      <c r="K1376">
        <v>61</v>
      </c>
      <c r="L1376" t="str">
        <f>IF(Table1[[#This Row],[Age]]&lt;=20,"Teen",IF(Table1[[#This Row],[Age]]&gt;=21 &amp; Table1[[#This Row],[Age]]&lt;=50,"Adult","Senior"))</f>
        <v>Senior</v>
      </c>
      <c r="M1376" t="s">
        <v>84</v>
      </c>
      <c r="N1376" t="s">
        <v>85</v>
      </c>
      <c r="O1376" t="s">
        <v>86</v>
      </c>
      <c r="P1376" t="s">
        <v>47</v>
      </c>
      <c r="Q1376" t="s">
        <v>185</v>
      </c>
      <c r="R1376">
        <v>6</v>
      </c>
      <c r="S1376">
        <v>4500</v>
      </c>
      <c r="T1376">
        <v>5</v>
      </c>
      <c r="U1376">
        <v>25650</v>
      </c>
      <c r="V1376" t="str">
        <f>IF(Table1[[#This Row],[Sales]]&lt;=10000,"Low",IF(Table1[[#This Row],[Sales]]&gt;=10000 &amp; Table1[[#This Row],[Sales]]&lt;=25000,"Medium","High"))</f>
        <v>High</v>
      </c>
      <c r="W1376">
        <v>10062.26</v>
      </c>
      <c r="X1376">
        <f>Table1[[#This Row],[Profit]]/Table1[[#This Row],[Sales]]</f>
        <v>0.39229083820662769</v>
      </c>
      <c r="Y1376" t="s">
        <v>93</v>
      </c>
      <c r="Z1376" t="s">
        <v>41</v>
      </c>
      <c r="AA1376">
        <v>4</v>
      </c>
      <c r="AB1376" t="s">
        <v>32</v>
      </c>
    </row>
    <row r="1377" spans="1:28" x14ac:dyDescent="0.35">
      <c r="A1377" t="s">
        <v>976</v>
      </c>
      <c r="B1377" s="1">
        <v>45793</v>
      </c>
      <c r="C1377" s="1" t="str">
        <f>TEXT(Table1[[#This Row],[Order_Date]],"yyyy")</f>
        <v>2025</v>
      </c>
      <c r="D1377" s="3">
        <f>MONTH(Table1[[#This Row],[Order_Date]])</f>
        <v>5</v>
      </c>
      <c r="E1377" t="str">
        <f>TEXT(Table1[[#This Row],[Order_Date]],"mmm")</f>
        <v>May</v>
      </c>
      <c r="F1377" s="1">
        <v>45795</v>
      </c>
      <c r="G1377">
        <f>(Table1[[#This Row],[Ship_Date]]-Table1[[#This Row],[Order_Date]])</f>
        <v>2</v>
      </c>
      <c r="H1377" t="s">
        <v>977</v>
      </c>
      <c r="I1377" t="s">
        <v>978</v>
      </c>
      <c r="J1377" t="s">
        <v>24</v>
      </c>
      <c r="K1377">
        <v>50</v>
      </c>
      <c r="L1377" t="str">
        <f>IF(Table1[[#This Row],[Age]]&lt;=20,"Teen",IF(Table1[[#This Row],[Age]]&gt;=21 &amp; Table1[[#This Row],[Age]]&lt;=50,"Adult","Senior"))</f>
        <v>Senior</v>
      </c>
      <c r="M1377" t="s">
        <v>53</v>
      </c>
      <c r="N1377" t="s">
        <v>54</v>
      </c>
      <c r="O1377" t="s">
        <v>55</v>
      </c>
      <c r="P1377" t="s">
        <v>39</v>
      </c>
      <c r="Q1377" t="s">
        <v>40</v>
      </c>
      <c r="R1377">
        <v>5</v>
      </c>
      <c r="S1377">
        <v>2500</v>
      </c>
      <c r="T1377">
        <v>0</v>
      </c>
      <c r="U1377">
        <v>12500</v>
      </c>
      <c r="V1377" t="str">
        <f>IF(Table1[[#This Row],[Sales]]&lt;=10000,"Low",IF(Table1[[#This Row],[Sales]]&gt;=10000 &amp; Table1[[#This Row],[Sales]]&lt;=25000,"Medium","High"))</f>
        <v>High</v>
      </c>
      <c r="W1377">
        <v>2191.67</v>
      </c>
      <c r="X1377">
        <f>Table1[[#This Row],[Profit]]/Table1[[#This Row],[Sales]]</f>
        <v>0.17533360000000001</v>
      </c>
      <c r="Y1377" t="s">
        <v>93</v>
      </c>
      <c r="Z1377" t="s">
        <v>59</v>
      </c>
      <c r="AA1377">
        <v>4</v>
      </c>
      <c r="AB1377" t="s">
        <v>42</v>
      </c>
    </row>
    <row r="1378" spans="1:28" x14ac:dyDescent="0.35">
      <c r="A1378" t="s">
        <v>997</v>
      </c>
      <c r="B1378" s="1">
        <v>46152</v>
      </c>
      <c r="C1378" s="1" t="str">
        <f>TEXT(Table1[[#This Row],[Order_Date]],"yyyy")</f>
        <v>2026</v>
      </c>
      <c r="D1378" s="3">
        <f>MONTH(Table1[[#This Row],[Order_Date]])</f>
        <v>5</v>
      </c>
      <c r="E1378" t="str">
        <f>TEXT(Table1[[#This Row],[Order_Date]],"mmm")</f>
        <v>May</v>
      </c>
      <c r="F1378" s="1">
        <v>46153</v>
      </c>
      <c r="G1378">
        <f>(Table1[[#This Row],[Ship_Date]]-Table1[[#This Row],[Order_Date]])</f>
        <v>1</v>
      </c>
      <c r="H1378" t="s">
        <v>998</v>
      </c>
      <c r="I1378" t="s">
        <v>999</v>
      </c>
      <c r="J1378" t="s">
        <v>52</v>
      </c>
      <c r="K1378">
        <v>49</v>
      </c>
      <c r="L1378" t="str">
        <f>IF(Table1[[#This Row],[Age]]&lt;=20,"Teen",IF(Table1[[#This Row],[Age]]&gt;=21 &amp; Table1[[#This Row],[Age]]&lt;=50,"Adult","Senior"))</f>
        <v>Senior</v>
      </c>
      <c r="M1378" t="s">
        <v>107</v>
      </c>
      <c r="N1378" t="s">
        <v>108</v>
      </c>
      <c r="O1378" t="s">
        <v>86</v>
      </c>
      <c r="P1378" t="s">
        <v>56</v>
      </c>
      <c r="Q1378" t="s">
        <v>212</v>
      </c>
      <c r="R1378">
        <v>1</v>
      </c>
      <c r="S1378">
        <v>300</v>
      </c>
      <c r="T1378">
        <v>0</v>
      </c>
      <c r="U1378">
        <v>300</v>
      </c>
      <c r="V1378" t="str">
        <f>IF(Table1[[#This Row],[Sales]]&lt;=10000,"Low",IF(Table1[[#This Row],[Sales]]&gt;=10000 &amp; Table1[[#This Row],[Sales]]&lt;=25000,"Medium","High"))</f>
        <v>Low</v>
      </c>
      <c r="W1378">
        <v>107.53</v>
      </c>
      <c r="X1378">
        <f>Table1[[#This Row],[Profit]]/Table1[[#This Row],[Sales]]</f>
        <v>0.35843333333333333</v>
      </c>
      <c r="Y1378" t="s">
        <v>58</v>
      </c>
      <c r="Z1378" t="s">
        <v>41</v>
      </c>
      <c r="AA1378">
        <v>3</v>
      </c>
      <c r="AB1378" t="s">
        <v>32</v>
      </c>
    </row>
    <row r="1379" spans="1:28" x14ac:dyDescent="0.35">
      <c r="A1379" t="s">
        <v>1126</v>
      </c>
      <c r="B1379" s="1">
        <v>46148</v>
      </c>
      <c r="C1379" s="1" t="str">
        <f>TEXT(Table1[[#This Row],[Order_Date]],"yyyy")</f>
        <v>2026</v>
      </c>
      <c r="D1379" s="3">
        <f>MONTH(Table1[[#This Row],[Order_Date]])</f>
        <v>5</v>
      </c>
      <c r="E1379" t="str">
        <f>TEXT(Table1[[#This Row],[Order_Date]],"mmm")</f>
        <v>May</v>
      </c>
      <c r="F1379" s="1">
        <v>46152</v>
      </c>
      <c r="G1379">
        <f>(Table1[[#This Row],[Ship_Date]]-Table1[[#This Row],[Order_Date]])</f>
        <v>4</v>
      </c>
      <c r="H1379" t="s">
        <v>1127</v>
      </c>
      <c r="I1379" t="s">
        <v>1128</v>
      </c>
      <c r="J1379" t="s">
        <v>52</v>
      </c>
      <c r="K1379">
        <v>23</v>
      </c>
      <c r="L1379" t="str">
        <f>IF(Table1[[#This Row],[Age]]&lt;=20,"Teen",IF(Table1[[#This Row],[Age]]&gt;=21 &amp; Table1[[#This Row],[Age]]&lt;=50,"Adult","Senior"))</f>
        <v>Senior</v>
      </c>
      <c r="M1379" t="s">
        <v>73</v>
      </c>
      <c r="N1379" t="s">
        <v>26</v>
      </c>
      <c r="O1379" t="s">
        <v>27</v>
      </c>
      <c r="P1379" t="s">
        <v>56</v>
      </c>
      <c r="Q1379" t="s">
        <v>57</v>
      </c>
      <c r="R1379">
        <v>8</v>
      </c>
      <c r="S1379">
        <v>60</v>
      </c>
      <c r="T1379">
        <v>15</v>
      </c>
      <c r="U1379">
        <v>408</v>
      </c>
      <c r="V1379" t="str">
        <f>IF(Table1[[#This Row],[Sales]]&lt;=10000,"Low",IF(Table1[[#This Row],[Sales]]&gt;=10000 &amp; Table1[[#This Row],[Sales]]&lt;=25000,"Medium","High"))</f>
        <v>Low</v>
      </c>
      <c r="W1379">
        <v>159.24</v>
      </c>
      <c r="X1379">
        <f>Table1[[#This Row],[Profit]]/Table1[[#This Row],[Sales]]</f>
        <v>0.39029411764705885</v>
      </c>
      <c r="Y1379" t="s">
        <v>58</v>
      </c>
      <c r="Z1379" t="s">
        <v>31</v>
      </c>
      <c r="AA1379">
        <v>4</v>
      </c>
      <c r="AB1379" t="s">
        <v>42</v>
      </c>
    </row>
    <row r="1380" spans="1:28" x14ac:dyDescent="0.35">
      <c r="A1380" t="s">
        <v>1144</v>
      </c>
      <c r="B1380" s="1">
        <v>46160</v>
      </c>
      <c r="C1380" s="1" t="str">
        <f>TEXT(Table1[[#This Row],[Order_Date]],"yyyy")</f>
        <v>2026</v>
      </c>
      <c r="D1380" s="3">
        <f>MONTH(Table1[[#This Row],[Order_Date]])</f>
        <v>5</v>
      </c>
      <c r="E1380" t="str">
        <f>TEXT(Table1[[#This Row],[Order_Date]],"mmm")</f>
        <v>May</v>
      </c>
      <c r="F1380" s="1">
        <v>46163</v>
      </c>
      <c r="G1380">
        <f>(Table1[[#This Row],[Ship_Date]]-Table1[[#This Row],[Order_Date]])</f>
        <v>3</v>
      </c>
      <c r="H1380" t="s">
        <v>1145</v>
      </c>
      <c r="I1380" t="s">
        <v>1146</v>
      </c>
      <c r="J1380" t="s">
        <v>52</v>
      </c>
      <c r="K1380">
        <v>54</v>
      </c>
      <c r="L1380" t="str">
        <f>IF(Table1[[#This Row],[Age]]&lt;=20,"Teen",IF(Table1[[#This Row],[Age]]&gt;=21 &amp; Table1[[#This Row],[Age]]&lt;=50,"Adult","Senior"))</f>
        <v>Senior</v>
      </c>
      <c r="M1380" t="s">
        <v>101</v>
      </c>
      <c r="N1380" t="s">
        <v>102</v>
      </c>
      <c r="O1380" t="s">
        <v>27</v>
      </c>
      <c r="P1380" t="s">
        <v>39</v>
      </c>
      <c r="Q1380" t="s">
        <v>151</v>
      </c>
      <c r="R1380">
        <v>7</v>
      </c>
      <c r="S1380">
        <v>900</v>
      </c>
      <c r="T1380">
        <v>5</v>
      </c>
      <c r="U1380">
        <v>5985</v>
      </c>
      <c r="V1380" t="str">
        <f>IF(Table1[[#This Row],[Sales]]&lt;=10000,"Low",IF(Table1[[#This Row],[Sales]]&gt;=10000 &amp; Table1[[#This Row],[Sales]]&lt;=25000,"Medium","High"))</f>
        <v>Low</v>
      </c>
      <c r="W1380">
        <v>1827.64</v>
      </c>
      <c r="X1380">
        <f>Table1[[#This Row],[Profit]]/Table1[[#This Row],[Sales]]</f>
        <v>0.30537009189640768</v>
      </c>
      <c r="Y1380" t="s">
        <v>30</v>
      </c>
      <c r="Z1380" t="s">
        <v>41</v>
      </c>
      <c r="AA1380">
        <v>5</v>
      </c>
      <c r="AB1380" t="s">
        <v>42</v>
      </c>
    </row>
    <row r="1381" spans="1:28" x14ac:dyDescent="0.35">
      <c r="A1381" t="s">
        <v>1174</v>
      </c>
      <c r="B1381" s="1">
        <v>46157</v>
      </c>
      <c r="C1381" s="1" t="str">
        <f>TEXT(Table1[[#This Row],[Order_Date]],"yyyy")</f>
        <v>2026</v>
      </c>
      <c r="D1381" s="3">
        <f>MONTH(Table1[[#This Row],[Order_Date]])</f>
        <v>5</v>
      </c>
      <c r="E1381" t="str">
        <f>TEXT(Table1[[#This Row],[Order_Date]],"mmm")</f>
        <v>May</v>
      </c>
      <c r="F1381" s="1">
        <v>46161</v>
      </c>
      <c r="G1381">
        <f>(Table1[[#This Row],[Ship_Date]]-Table1[[#This Row],[Order_Date]])</f>
        <v>4</v>
      </c>
      <c r="H1381" t="s">
        <v>1175</v>
      </c>
      <c r="I1381" t="s">
        <v>1176</v>
      </c>
      <c r="J1381" t="s">
        <v>24</v>
      </c>
      <c r="K1381">
        <v>62</v>
      </c>
      <c r="L1381" t="str">
        <f>IF(Table1[[#This Row],[Age]]&lt;=20,"Teen",IF(Table1[[#This Row],[Age]]&gt;=21 &amp; Table1[[#This Row],[Age]]&lt;=50,"Adult","Senior"))</f>
        <v>Senior</v>
      </c>
      <c r="M1381" t="s">
        <v>25</v>
      </c>
      <c r="N1381" t="s">
        <v>26</v>
      </c>
      <c r="O1381" t="s">
        <v>27</v>
      </c>
      <c r="P1381" t="s">
        <v>28</v>
      </c>
      <c r="Q1381" t="s">
        <v>65</v>
      </c>
      <c r="R1381">
        <v>2</v>
      </c>
      <c r="S1381">
        <v>30000</v>
      </c>
      <c r="T1381">
        <v>15</v>
      </c>
      <c r="U1381">
        <v>51000</v>
      </c>
      <c r="V1381" t="str">
        <f>IF(Table1[[#This Row],[Sales]]&lt;=10000,"Low",IF(Table1[[#This Row],[Sales]]&gt;=10000 &amp; Table1[[#This Row],[Sales]]&lt;=25000,"Medium","High"))</f>
        <v>High</v>
      </c>
      <c r="W1381">
        <v>10924.49</v>
      </c>
      <c r="X1381">
        <f>Table1[[#This Row],[Profit]]/Table1[[#This Row],[Sales]]</f>
        <v>0.21420568627450981</v>
      </c>
      <c r="Y1381" t="s">
        <v>93</v>
      </c>
      <c r="Z1381" t="s">
        <v>59</v>
      </c>
      <c r="AA1381">
        <v>3</v>
      </c>
      <c r="AB1381" t="s">
        <v>32</v>
      </c>
    </row>
    <row r="1382" spans="1:28" x14ac:dyDescent="0.35">
      <c r="A1382" t="s">
        <v>1243</v>
      </c>
      <c r="B1382" s="1">
        <v>46143</v>
      </c>
      <c r="C1382" s="1" t="str">
        <f>TEXT(Table1[[#This Row],[Order_Date]],"yyyy")</f>
        <v>2026</v>
      </c>
      <c r="D1382" s="3">
        <f>MONTH(Table1[[#This Row],[Order_Date]])</f>
        <v>5</v>
      </c>
      <c r="E1382" t="str">
        <f>TEXT(Table1[[#This Row],[Order_Date]],"mmm")</f>
        <v>May</v>
      </c>
      <c r="F1382" s="1">
        <v>46150</v>
      </c>
      <c r="G1382">
        <f>(Table1[[#This Row],[Ship_Date]]-Table1[[#This Row],[Order_Date]])</f>
        <v>7</v>
      </c>
      <c r="H1382" t="s">
        <v>1244</v>
      </c>
      <c r="I1382" t="s">
        <v>1245</v>
      </c>
      <c r="J1382" t="s">
        <v>52</v>
      </c>
      <c r="K1382">
        <v>47</v>
      </c>
      <c r="L1382" t="str">
        <f>IF(Table1[[#This Row],[Age]]&lt;=20,"Teen",IF(Table1[[#This Row],[Age]]&gt;=21 &amp; Table1[[#This Row],[Age]]&lt;=50,"Adult","Senior"))</f>
        <v>Senior</v>
      </c>
      <c r="M1382" t="s">
        <v>53</v>
      </c>
      <c r="N1382" t="s">
        <v>54</v>
      </c>
      <c r="O1382" t="s">
        <v>55</v>
      </c>
      <c r="P1382" t="s">
        <v>74</v>
      </c>
      <c r="Q1382" t="s">
        <v>75</v>
      </c>
      <c r="R1382">
        <v>2</v>
      </c>
      <c r="S1382">
        <v>2000</v>
      </c>
      <c r="T1382">
        <v>5</v>
      </c>
      <c r="U1382">
        <v>3800</v>
      </c>
      <c r="V1382" t="str">
        <f>IF(Table1[[#This Row],[Sales]]&lt;=10000,"Low",IF(Table1[[#This Row],[Sales]]&gt;=10000 &amp; Table1[[#This Row],[Sales]]&lt;=25000,"Medium","High"))</f>
        <v>Low</v>
      </c>
      <c r="W1382">
        <v>1635.47</v>
      </c>
      <c r="X1382">
        <f>Table1[[#This Row],[Profit]]/Table1[[#This Row],[Sales]]</f>
        <v>0.43038684210526318</v>
      </c>
      <c r="Y1382" t="s">
        <v>30</v>
      </c>
      <c r="Z1382" t="s">
        <v>31</v>
      </c>
      <c r="AA1382">
        <v>4</v>
      </c>
      <c r="AB1382" t="s">
        <v>32</v>
      </c>
    </row>
    <row r="1383" spans="1:28" x14ac:dyDescent="0.35">
      <c r="A1383" t="s">
        <v>1276</v>
      </c>
      <c r="B1383" s="1">
        <v>45440</v>
      </c>
      <c r="C1383" s="1" t="str">
        <f>TEXT(Table1[[#This Row],[Order_Date]],"yyyy")</f>
        <v>2024</v>
      </c>
      <c r="D1383" s="3">
        <f>MONTH(Table1[[#This Row],[Order_Date]])</f>
        <v>5</v>
      </c>
      <c r="E1383" t="str">
        <f>TEXT(Table1[[#This Row],[Order_Date]],"mmm")</f>
        <v>May</v>
      </c>
      <c r="F1383" s="1">
        <v>45441</v>
      </c>
      <c r="G1383">
        <f>(Table1[[#This Row],[Ship_Date]]-Table1[[#This Row],[Order_Date]])</f>
        <v>1</v>
      </c>
      <c r="H1383" t="s">
        <v>1277</v>
      </c>
      <c r="I1383" t="s">
        <v>1278</v>
      </c>
      <c r="J1383" t="s">
        <v>24</v>
      </c>
      <c r="K1383">
        <v>24</v>
      </c>
      <c r="L1383" t="str">
        <f>IF(Table1[[#This Row],[Age]]&lt;=20,"Teen",IF(Table1[[#This Row],[Age]]&gt;=21 &amp; Table1[[#This Row],[Age]]&lt;=50,"Adult","Senior"))</f>
        <v>Senior</v>
      </c>
      <c r="M1383" t="s">
        <v>116</v>
      </c>
      <c r="N1383" t="s">
        <v>117</v>
      </c>
      <c r="O1383" t="s">
        <v>86</v>
      </c>
      <c r="P1383" t="s">
        <v>39</v>
      </c>
      <c r="Q1383" t="s">
        <v>87</v>
      </c>
      <c r="R1383">
        <v>8</v>
      </c>
      <c r="S1383">
        <v>3200</v>
      </c>
      <c r="T1383">
        <v>20</v>
      </c>
      <c r="U1383">
        <v>20480</v>
      </c>
      <c r="V1383" t="str">
        <f>IF(Table1[[#This Row],[Sales]]&lt;=10000,"Low",IF(Table1[[#This Row],[Sales]]&gt;=10000 &amp; Table1[[#This Row],[Sales]]&lt;=25000,"Medium","High"))</f>
        <v>High</v>
      </c>
      <c r="W1383">
        <v>4743.38</v>
      </c>
      <c r="X1383">
        <f>Table1[[#This Row],[Profit]]/Table1[[#This Row],[Sales]]</f>
        <v>0.23161035156250001</v>
      </c>
      <c r="Y1383" t="s">
        <v>30</v>
      </c>
      <c r="Z1383" t="s">
        <v>31</v>
      </c>
      <c r="AA1383">
        <v>5</v>
      </c>
      <c r="AB1383" t="s">
        <v>42</v>
      </c>
    </row>
    <row r="1384" spans="1:28" x14ac:dyDescent="0.35">
      <c r="A1384" t="s">
        <v>1288</v>
      </c>
      <c r="B1384" s="1">
        <v>46158</v>
      </c>
      <c r="C1384" s="1" t="str">
        <f>TEXT(Table1[[#This Row],[Order_Date]],"yyyy")</f>
        <v>2026</v>
      </c>
      <c r="D1384" s="3">
        <f>MONTH(Table1[[#This Row],[Order_Date]])</f>
        <v>5</v>
      </c>
      <c r="E1384" t="str">
        <f>TEXT(Table1[[#This Row],[Order_Date]],"mmm")</f>
        <v>May</v>
      </c>
      <c r="F1384" s="1">
        <v>46161</v>
      </c>
      <c r="G1384">
        <f>(Table1[[#This Row],[Ship_Date]]-Table1[[#This Row],[Order_Date]])</f>
        <v>3</v>
      </c>
      <c r="H1384" t="s">
        <v>1289</v>
      </c>
      <c r="I1384" t="s">
        <v>1290</v>
      </c>
      <c r="J1384" t="s">
        <v>52</v>
      </c>
      <c r="K1384">
        <v>24</v>
      </c>
      <c r="L1384" t="str">
        <f>IF(Table1[[#This Row],[Age]]&lt;=20,"Teen",IF(Table1[[#This Row],[Age]]&gt;=21 &amp; Table1[[#This Row],[Age]]&lt;=50,"Adult","Senior"))</f>
        <v>Senior</v>
      </c>
      <c r="M1384" t="s">
        <v>84</v>
      </c>
      <c r="N1384" t="s">
        <v>85</v>
      </c>
      <c r="O1384" t="s">
        <v>86</v>
      </c>
      <c r="P1384" t="s">
        <v>28</v>
      </c>
      <c r="Q1384" t="s">
        <v>103</v>
      </c>
      <c r="R1384">
        <v>7</v>
      </c>
      <c r="S1384">
        <v>25000</v>
      </c>
      <c r="T1384">
        <v>20</v>
      </c>
      <c r="U1384">
        <v>140000</v>
      </c>
      <c r="V1384" t="str">
        <f>IF(Table1[[#This Row],[Sales]]&lt;=10000,"Low",IF(Table1[[#This Row],[Sales]]&gt;=10000 &amp; Table1[[#This Row],[Sales]]&lt;=25000,"Medium","High"))</f>
        <v>High</v>
      </c>
      <c r="W1384">
        <v>46461.87</v>
      </c>
      <c r="X1384">
        <f>Table1[[#This Row],[Profit]]/Table1[[#This Row],[Sales]]</f>
        <v>0.33187050000000001</v>
      </c>
      <c r="Y1384" t="s">
        <v>58</v>
      </c>
      <c r="Z1384" t="s">
        <v>59</v>
      </c>
      <c r="AA1384">
        <v>2</v>
      </c>
      <c r="AB1384" t="s">
        <v>42</v>
      </c>
    </row>
    <row r="1385" spans="1:28" x14ac:dyDescent="0.35">
      <c r="A1385" t="s">
        <v>1333</v>
      </c>
      <c r="B1385" s="1">
        <v>45431</v>
      </c>
      <c r="C1385" s="1" t="str">
        <f>TEXT(Table1[[#This Row],[Order_Date]],"yyyy")</f>
        <v>2024</v>
      </c>
      <c r="D1385" s="3">
        <f>MONTH(Table1[[#This Row],[Order_Date]])</f>
        <v>5</v>
      </c>
      <c r="E1385" t="str">
        <f>TEXT(Table1[[#This Row],[Order_Date]],"mmm")</f>
        <v>May</v>
      </c>
      <c r="F1385" s="1">
        <v>45438</v>
      </c>
      <c r="G1385">
        <f>(Table1[[#This Row],[Ship_Date]]-Table1[[#This Row],[Order_Date]])</f>
        <v>7</v>
      </c>
      <c r="H1385" t="s">
        <v>1334</v>
      </c>
      <c r="I1385" t="s">
        <v>1335</v>
      </c>
      <c r="J1385" t="s">
        <v>24</v>
      </c>
      <c r="K1385">
        <v>42</v>
      </c>
      <c r="L1385" t="str">
        <f>IF(Table1[[#This Row],[Age]]&lt;=20,"Teen",IF(Table1[[#This Row],[Age]]&gt;=21 &amp; Table1[[#This Row],[Age]]&lt;=50,"Adult","Senior"))</f>
        <v>Senior</v>
      </c>
      <c r="M1385" t="s">
        <v>36</v>
      </c>
      <c r="N1385" t="s">
        <v>37</v>
      </c>
      <c r="O1385" t="s">
        <v>38</v>
      </c>
      <c r="P1385" t="s">
        <v>74</v>
      </c>
      <c r="Q1385" t="s">
        <v>75</v>
      </c>
      <c r="R1385">
        <v>8</v>
      </c>
      <c r="S1385">
        <v>2000</v>
      </c>
      <c r="T1385">
        <v>20</v>
      </c>
      <c r="U1385">
        <v>12800</v>
      </c>
      <c r="V1385" t="str">
        <f>IF(Table1[[#This Row],[Sales]]&lt;=10000,"Low",IF(Table1[[#This Row],[Sales]]&gt;=10000 &amp; Table1[[#This Row],[Sales]]&lt;=25000,"Medium","High"))</f>
        <v>High</v>
      </c>
      <c r="W1385">
        <v>3378.61</v>
      </c>
      <c r="X1385">
        <f>Table1[[#This Row],[Profit]]/Table1[[#This Row],[Sales]]</f>
        <v>0.26395390625000004</v>
      </c>
      <c r="Y1385" t="s">
        <v>30</v>
      </c>
      <c r="Z1385" t="s">
        <v>41</v>
      </c>
      <c r="AA1385">
        <v>2</v>
      </c>
      <c r="AB1385" t="s">
        <v>42</v>
      </c>
    </row>
    <row r="1386" spans="1:28" x14ac:dyDescent="0.35">
      <c r="A1386" t="s">
        <v>1339</v>
      </c>
      <c r="B1386" s="1">
        <v>45443</v>
      </c>
      <c r="C1386" s="1" t="str">
        <f>TEXT(Table1[[#This Row],[Order_Date]],"yyyy")</f>
        <v>2024</v>
      </c>
      <c r="D1386" s="3">
        <f>MONTH(Table1[[#This Row],[Order_Date]])</f>
        <v>5</v>
      </c>
      <c r="E1386" t="str">
        <f>TEXT(Table1[[#This Row],[Order_Date]],"mmm")</f>
        <v>May</v>
      </c>
      <c r="F1386" s="1">
        <v>45449</v>
      </c>
      <c r="G1386">
        <f>(Table1[[#This Row],[Ship_Date]]-Table1[[#This Row],[Order_Date]])</f>
        <v>6</v>
      </c>
      <c r="H1386" t="s">
        <v>1340</v>
      </c>
      <c r="I1386" t="s">
        <v>1341</v>
      </c>
      <c r="J1386" t="s">
        <v>24</v>
      </c>
      <c r="K1386">
        <v>50</v>
      </c>
      <c r="L1386" t="str">
        <f>IF(Table1[[#This Row],[Age]]&lt;=20,"Teen",IF(Table1[[#This Row],[Age]]&gt;=21 &amp; Table1[[#This Row],[Age]]&lt;=50,"Adult","Senior"))</f>
        <v>Senior</v>
      </c>
      <c r="M1386" t="s">
        <v>25</v>
      </c>
      <c r="N1386" t="s">
        <v>26</v>
      </c>
      <c r="O1386" t="s">
        <v>27</v>
      </c>
      <c r="P1386" t="s">
        <v>74</v>
      </c>
      <c r="Q1386" t="s">
        <v>75</v>
      </c>
      <c r="R1386">
        <v>7</v>
      </c>
      <c r="S1386">
        <v>2000</v>
      </c>
      <c r="T1386">
        <v>0</v>
      </c>
      <c r="U1386">
        <v>14000</v>
      </c>
      <c r="V1386" t="str">
        <f>IF(Table1[[#This Row],[Sales]]&lt;=10000,"Low",IF(Table1[[#This Row],[Sales]]&gt;=10000 &amp; Table1[[#This Row],[Sales]]&lt;=25000,"Medium","High"))</f>
        <v>High</v>
      </c>
      <c r="W1386">
        <v>1673.73</v>
      </c>
      <c r="X1386">
        <f>Table1[[#This Row],[Profit]]/Table1[[#This Row],[Sales]]</f>
        <v>0.11955214285714286</v>
      </c>
      <c r="Y1386" t="s">
        <v>30</v>
      </c>
      <c r="Z1386" t="s">
        <v>59</v>
      </c>
      <c r="AA1386">
        <v>3</v>
      </c>
      <c r="AB1386" t="s">
        <v>42</v>
      </c>
    </row>
    <row r="1387" spans="1:28" x14ac:dyDescent="0.35">
      <c r="A1387" t="s">
        <v>1403</v>
      </c>
      <c r="B1387" s="1">
        <v>45799</v>
      </c>
      <c r="C1387" s="1" t="str">
        <f>TEXT(Table1[[#This Row],[Order_Date]],"yyyy")</f>
        <v>2025</v>
      </c>
      <c r="D1387" s="3">
        <f>MONTH(Table1[[#This Row],[Order_Date]])</f>
        <v>5</v>
      </c>
      <c r="E1387" t="str">
        <f>TEXT(Table1[[#This Row],[Order_Date]],"mmm")</f>
        <v>May</v>
      </c>
      <c r="F1387" s="1">
        <v>45800</v>
      </c>
      <c r="G1387">
        <f>(Table1[[#This Row],[Ship_Date]]-Table1[[#This Row],[Order_Date]])</f>
        <v>1</v>
      </c>
      <c r="H1387" t="s">
        <v>1404</v>
      </c>
      <c r="I1387" t="s">
        <v>1405</v>
      </c>
      <c r="J1387" t="s">
        <v>52</v>
      </c>
      <c r="K1387">
        <v>34</v>
      </c>
      <c r="L1387" t="str">
        <f>IF(Table1[[#This Row],[Age]]&lt;=20,"Teen",IF(Table1[[#This Row],[Age]]&gt;=21 &amp; Table1[[#This Row],[Age]]&lt;=50,"Adult","Senior"))</f>
        <v>Senior</v>
      </c>
      <c r="M1387" t="s">
        <v>107</v>
      </c>
      <c r="N1387" t="s">
        <v>108</v>
      </c>
      <c r="O1387" t="s">
        <v>86</v>
      </c>
      <c r="P1387" t="s">
        <v>47</v>
      </c>
      <c r="Q1387" t="s">
        <v>48</v>
      </c>
      <c r="R1387">
        <v>6</v>
      </c>
      <c r="S1387">
        <v>3500</v>
      </c>
      <c r="T1387">
        <v>0</v>
      </c>
      <c r="U1387">
        <v>21000</v>
      </c>
      <c r="V1387" t="str">
        <f>IF(Table1[[#This Row],[Sales]]&lt;=10000,"Low",IF(Table1[[#This Row],[Sales]]&gt;=10000 &amp; Table1[[#This Row],[Sales]]&lt;=25000,"Medium","High"))</f>
        <v>High</v>
      </c>
      <c r="W1387">
        <v>8613.2999999999993</v>
      </c>
      <c r="X1387">
        <f>Table1[[#This Row],[Profit]]/Table1[[#This Row],[Sales]]</f>
        <v>0.41015714285714283</v>
      </c>
      <c r="Y1387" t="s">
        <v>58</v>
      </c>
      <c r="Z1387" t="s">
        <v>41</v>
      </c>
      <c r="AA1387">
        <v>3</v>
      </c>
      <c r="AB1387" t="s">
        <v>42</v>
      </c>
    </row>
    <row r="1388" spans="1:28" x14ac:dyDescent="0.35">
      <c r="A1388" t="s">
        <v>1415</v>
      </c>
      <c r="B1388" s="1">
        <v>45778</v>
      </c>
      <c r="C1388" s="1" t="str">
        <f>TEXT(Table1[[#This Row],[Order_Date]],"yyyy")</f>
        <v>2025</v>
      </c>
      <c r="D1388" s="3">
        <f>MONTH(Table1[[#This Row],[Order_Date]])</f>
        <v>5</v>
      </c>
      <c r="E1388" t="str">
        <f>TEXT(Table1[[#This Row],[Order_Date]],"mmm")</f>
        <v>May</v>
      </c>
      <c r="F1388" s="1">
        <v>45785</v>
      </c>
      <c r="G1388">
        <f>(Table1[[#This Row],[Ship_Date]]-Table1[[#This Row],[Order_Date]])</f>
        <v>7</v>
      </c>
      <c r="H1388" t="s">
        <v>1416</v>
      </c>
      <c r="I1388" t="s">
        <v>1417</v>
      </c>
      <c r="J1388" t="s">
        <v>24</v>
      </c>
      <c r="K1388">
        <v>35</v>
      </c>
      <c r="L1388" t="str">
        <f>IF(Table1[[#This Row],[Age]]&lt;=20,"Teen",IF(Table1[[#This Row],[Age]]&gt;=21 &amp; Table1[[#This Row],[Age]]&lt;=50,"Adult","Senior"))</f>
        <v>Senior</v>
      </c>
      <c r="M1388" t="s">
        <v>46</v>
      </c>
      <c r="N1388" t="s">
        <v>46</v>
      </c>
      <c r="O1388" t="s">
        <v>38</v>
      </c>
      <c r="P1388" t="s">
        <v>74</v>
      </c>
      <c r="Q1388" t="s">
        <v>109</v>
      </c>
      <c r="R1388">
        <v>4</v>
      </c>
      <c r="S1388">
        <v>40000</v>
      </c>
      <c r="T1388">
        <v>10</v>
      </c>
      <c r="U1388">
        <v>144000</v>
      </c>
      <c r="V1388" t="str">
        <f>IF(Table1[[#This Row],[Sales]]&lt;=10000,"Low",IF(Table1[[#This Row],[Sales]]&gt;=10000 &amp; Table1[[#This Row],[Sales]]&lt;=25000,"Medium","High"))</f>
        <v>High</v>
      </c>
      <c r="W1388">
        <v>42023.92</v>
      </c>
      <c r="X1388">
        <f>Table1[[#This Row],[Profit]]/Table1[[#This Row],[Sales]]</f>
        <v>0.29183277777777777</v>
      </c>
      <c r="Y1388" t="s">
        <v>30</v>
      </c>
      <c r="Z1388" t="s">
        <v>31</v>
      </c>
      <c r="AA1388">
        <v>3</v>
      </c>
      <c r="AB1388" t="s">
        <v>42</v>
      </c>
    </row>
    <row r="1389" spans="1:28" x14ac:dyDescent="0.35">
      <c r="A1389" t="s">
        <v>1442</v>
      </c>
      <c r="B1389" s="1">
        <v>45430</v>
      </c>
      <c r="C1389" s="1" t="str">
        <f>TEXT(Table1[[#This Row],[Order_Date]],"yyyy")</f>
        <v>2024</v>
      </c>
      <c r="D1389" s="3">
        <f>MONTH(Table1[[#This Row],[Order_Date]])</f>
        <v>5</v>
      </c>
      <c r="E1389" t="str">
        <f>TEXT(Table1[[#This Row],[Order_Date]],"mmm")</f>
        <v>May</v>
      </c>
      <c r="F1389" s="1">
        <v>45432</v>
      </c>
      <c r="G1389">
        <f>(Table1[[#This Row],[Ship_Date]]-Table1[[#This Row],[Order_Date]])</f>
        <v>2</v>
      </c>
      <c r="H1389" t="s">
        <v>1443</v>
      </c>
      <c r="I1389" t="s">
        <v>1444</v>
      </c>
      <c r="J1389" t="s">
        <v>52</v>
      </c>
      <c r="K1389">
        <v>47</v>
      </c>
      <c r="L1389" t="str">
        <f>IF(Table1[[#This Row],[Age]]&lt;=20,"Teen",IF(Table1[[#This Row],[Age]]&gt;=21 &amp; Table1[[#This Row],[Age]]&lt;=50,"Adult","Senior"))</f>
        <v>Senior</v>
      </c>
      <c r="M1389" t="s">
        <v>79</v>
      </c>
      <c r="N1389" t="s">
        <v>80</v>
      </c>
      <c r="O1389" t="s">
        <v>38</v>
      </c>
      <c r="P1389" t="s">
        <v>74</v>
      </c>
      <c r="Q1389" t="s">
        <v>132</v>
      </c>
      <c r="R1389">
        <v>8</v>
      </c>
      <c r="S1389">
        <v>55000</v>
      </c>
      <c r="T1389">
        <v>0</v>
      </c>
      <c r="U1389">
        <v>440000</v>
      </c>
      <c r="V1389" t="str">
        <f>IF(Table1[[#This Row],[Sales]]&lt;=10000,"Low",IF(Table1[[#This Row],[Sales]]&gt;=10000 &amp; Table1[[#This Row],[Sales]]&lt;=25000,"Medium","High"))</f>
        <v>High</v>
      </c>
      <c r="W1389">
        <v>143878.10999999999</v>
      </c>
      <c r="X1389">
        <f>Table1[[#This Row],[Profit]]/Table1[[#This Row],[Sales]]</f>
        <v>0.32699570454545451</v>
      </c>
      <c r="Y1389" t="s">
        <v>30</v>
      </c>
      <c r="Z1389" t="s">
        <v>59</v>
      </c>
      <c r="AA1389">
        <v>4</v>
      </c>
      <c r="AB1389" t="s">
        <v>42</v>
      </c>
    </row>
    <row r="1390" spans="1:28" x14ac:dyDescent="0.35">
      <c r="A1390" t="s">
        <v>1463</v>
      </c>
      <c r="B1390" s="1">
        <v>46159</v>
      </c>
      <c r="C1390" s="1" t="str">
        <f>TEXT(Table1[[#This Row],[Order_Date]],"yyyy")</f>
        <v>2026</v>
      </c>
      <c r="D1390" s="3">
        <f>MONTH(Table1[[#This Row],[Order_Date]])</f>
        <v>5</v>
      </c>
      <c r="E1390" t="str">
        <f>TEXT(Table1[[#This Row],[Order_Date]],"mmm")</f>
        <v>May</v>
      </c>
      <c r="F1390" s="1">
        <v>46162</v>
      </c>
      <c r="G1390">
        <f>(Table1[[#This Row],[Ship_Date]]-Table1[[#This Row],[Order_Date]])</f>
        <v>3</v>
      </c>
      <c r="H1390" t="s">
        <v>1464</v>
      </c>
      <c r="I1390" t="s">
        <v>1465</v>
      </c>
      <c r="J1390" t="s">
        <v>24</v>
      </c>
      <c r="K1390">
        <v>18</v>
      </c>
      <c r="L1390" t="str">
        <f>IF(Table1[[#This Row],[Age]]&lt;=20,"Teen",IF(Table1[[#This Row],[Age]]&gt;=21 &amp; Table1[[#This Row],[Age]]&lt;=50,"Adult","Senior"))</f>
        <v>Teen</v>
      </c>
      <c r="M1390" t="s">
        <v>53</v>
      </c>
      <c r="N1390" t="s">
        <v>54</v>
      </c>
      <c r="O1390" t="s">
        <v>55</v>
      </c>
      <c r="P1390" t="s">
        <v>39</v>
      </c>
      <c r="Q1390" t="s">
        <v>151</v>
      </c>
      <c r="R1390">
        <v>2</v>
      </c>
      <c r="S1390">
        <v>900</v>
      </c>
      <c r="T1390">
        <v>10</v>
      </c>
      <c r="U1390">
        <v>1620</v>
      </c>
      <c r="V1390" t="str">
        <f>IF(Table1[[#This Row],[Sales]]&lt;=10000,"Low",IF(Table1[[#This Row],[Sales]]&gt;=10000 &amp; Table1[[#This Row],[Sales]]&lt;=25000,"Medium","High"))</f>
        <v>Low</v>
      </c>
      <c r="W1390">
        <v>238.16</v>
      </c>
      <c r="X1390">
        <f>Table1[[#This Row],[Profit]]/Table1[[#This Row],[Sales]]</f>
        <v>0.14701234567901234</v>
      </c>
      <c r="Y1390" t="s">
        <v>58</v>
      </c>
      <c r="Z1390" t="s">
        <v>59</v>
      </c>
      <c r="AA1390">
        <v>2</v>
      </c>
      <c r="AB1390" t="s">
        <v>42</v>
      </c>
    </row>
    <row r="1391" spans="1:28" x14ac:dyDescent="0.35">
      <c r="A1391" t="s">
        <v>1475</v>
      </c>
      <c r="B1391" s="1">
        <v>45435</v>
      </c>
      <c r="C1391" s="1" t="str">
        <f>TEXT(Table1[[#This Row],[Order_Date]],"yyyy")</f>
        <v>2024</v>
      </c>
      <c r="D1391" s="3">
        <f>MONTH(Table1[[#This Row],[Order_Date]])</f>
        <v>5</v>
      </c>
      <c r="E1391" t="str">
        <f>TEXT(Table1[[#This Row],[Order_Date]],"mmm")</f>
        <v>May</v>
      </c>
      <c r="F1391" s="1">
        <v>45438</v>
      </c>
      <c r="G1391">
        <f>(Table1[[#This Row],[Ship_Date]]-Table1[[#This Row],[Order_Date]])</f>
        <v>3</v>
      </c>
      <c r="H1391" t="s">
        <v>1476</v>
      </c>
      <c r="I1391" t="s">
        <v>1477</v>
      </c>
      <c r="J1391" t="s">
        <v>24</v>
      </c>
      <c r="K1391">
        <v>45</v>
      </c>
      <c r="L1391" t="str">
        <f>IF(Table1[[#This Row],[Age]]&lt;=20,"Teen",IF(Table1[[#This Row],[Age]]&gt;=21 &amp; Table1[[#This Row],[Age]]&lt;=50,"Adult","Senior"))</f>
        <v>Senior</v>
      </c>
      <c r="M1391" t="s">
        <v>91</v>
      </c>
      <c r="N1391" t="s">
        <v>92</v>
      </c>
      <c r="O1391" t="s">
        <v>55</v>
      </c>
      <c r="P1391" t="s">
        <v>74</v>
      </c>
      <c r="Q1391" t="s">
        <v>231</v>
      </c>
      <c r="R1391">
        <v>8</v>
      </c>
      <c r="S1391">
        <v>18000</v>
      </c>
      <c r="T1391">
        <v>25</v>
      </c>
      <c r="U1391">
        <v>108000</v>
      </c>
      <c r="V1391" t="str">
        <f>IF(Table1[[#This Row],[Sales]]&lt;=10000,"Low",IF(Table1[[#This Row],[Sales]]&gt;=10000 &amp; Table1[[#This Row],[Sales]]&lt;=25000,"Medium","High"))</f>
        <v>High</v>
      </c>
      <c r="W1391">
        <v>39650.85</v>
      </c>
      <c r="X1391">
        <f>Table1[[#This Row],[Profit]]/Table1[[#This Row],[Sales]]</f>
        <v>0.36713750000000001</v>
      </c>
      <c r="Y1391" t="s">
        <v>58</v>
      </c>
      <c r="Z1391" t="s">
        <v>41</v>
      </c>
      <c r="AA1391">
        <v>5</v>
      </c>
      <c r="AB1391" t="s">
        <v>42</v>
      </c>
    </row>
    <row r="1392" spans="1:28" x14ac:dyDescent="0.35">
      <c r="A1392" t="s">
        <v>1522</v>
      </c>
      <c r="B1392" s="1">
        <v>45780</v>
      </c>
      <c r="C1392" s="1" t="str">
        <f>TEXT(Table1[[#This Row],[Order_Date]],"yyyy")</f>
        <v>2025</v>
      </c>
      <c r="D1392" s="3">
        <f>MONTH(Table1[[#This Row],[Order_Date]])</f>
        <v>5</v>
      </c>
      <c r="E1392" t="str">
        <f>TEXT(Table1[[#This Row],[Order_Date]],"mmm")</f>
        <v>May</v>
      </c>
      <c r="F1392" s="1">
        <v>45785</v>
      </c>
      <c r="G1392">
        <f>(Table1[[#This Row],[Ship_Date]]-Table1[[#This Row],[Order_Date]])</f>
        <v>5</v>
      </c>
      <c r="H1392" t="s">
        <v>1523</v>
      </c>
      <c r="I1392" t="s">
        <v>1524</v>
      </c>
      <c r="J1392" t="s">
        <v>52</v>
      </c>
      <c r="K1392">
        <v>63</v>
      </c>
      <c r="L1392" t="str">
        <f>IF(Table1[[#This Row],[Age]]&lt;=20,"Teen",IF(Table1[[#This Row],[Age]]&gt;=21 &amp; Table1[[#This Row],[Age]]&lt;=50,"Adult","Senior"))</f>
        <v>Senior</v>
      </c>
      <c r="M1392" t="s">
        <v>25</v>
      </c>
      <c r="N1392" t="s">
        <v>26</v>
      </c>
      <c r="O1392" t="s">
        <v>27</v>
      </c>
      <c r="P1392" t="s">
        <v>74</v>
      </c>
      <c r="Q1392" t="s">
        <v>132</v>
      </c>
      <c r="R1392">
        <v>2</v>
      </c>
      <c r="S1392">
        <v>55000</v>
      </c>
      <c r="T1392">
        <v>0</v>
      </c>
      <c r="U1392">
        <v>110000</v>
      </c>
      <c r="V1392" t="str">
        <f>IF(Table1[[#This Row],[Sales]]&lt;=10000,"Low",IF(Table1[[#This Row],[Sales]]&gt;=10000 &amp; Table1[[#This Row],[Sales]]&lt;=25000,"Medium","High"))</f>
        <v>High</v>
      </c>
      <c r="W1392">
        <v>27503.23</v>
      </c>
      <c r="X1392">
        <f>Table1[[#This Row],[Profit]]/Table1[[#This Row],[Sales]]</f>
        <v>0.25002936363636363</v>
      </c>
      <c r="Y1392" t="s">
        <v>93</v>
      </c>
      <c r="Z1392" t="s">
        <v>59</v>
      </c>
      <c r="AA1392">
        <v>3</v>
      </c>
      <c r="AB1392" t="s">
        <v>42</v>
      </c>
    </row>
    <row r="1393" spans="1:28" x14ac:dyDescent="0.35">
      <c r="A1393" t="s">
        <v>1570</v>
      </c>
      <c r="B1393" s="1">
        <v>45782</v>
      </c>
      <c r="C1393" s="1" t="str">
        <f>TEXT(Table1[[#This Row],[Order_Date]],"yyyy")</f>
        <v>2025</v>
      </c>
      <c r="D1393" s="3">
        <f>MONTH(Table1[[#This Row],[Order_Date]])</f>
        <v>5</v>
      </c>
      <c r="E1393" t="str">
        <f>TEXT(Table1[[#This Row],[Order_Date]],"mmm")</f>
        <v>May</v>
      </c>
      <c r="F1393" s="1">
        <v>45783</v>
      </c>
      <c r="G1393">
        <f>(Table1[[#This Row],[Ship_Date]]-Table1[[#This Row],[Order_Date]])</f>
        <v>1</v>
      </c>
      <c r="H1393" t="s">
        <v>1571</v>
      </c>
      <c r="I1393" t="s">
        <v>1572</v>
      </c>
      <c r="J1393" t="s">
        <v>24</v>
      </c>
      <c r="K1393">
        <v>28</v>
      </c>
      <c r="L1393" t="str">
        <f>IF(Table1[[#This Row],[Age]]&lt;=20,"Teen",IF(Table1[[#This Row],[Age]]&gt;=21 &amp; Table1[[#This Row],[Age]]&lt;=50,"Adult","Senior"))</f>
        <v>Senior</v>
      </c>
      <c r="M1393" t="s">
        <v>116</v>
      </c>
      <c r="N1393" t="s">
        <v>117</v>
      </c>
      <c r="O1393" t="s">
        <v>86</v>
      </c>
      <c r="P1393" t="s">
        <v>56</v>
      </c>
      <c r="Q1393" t="s">
        <v>57</v>
      </c>
      <c r="R1393">
        <v>2</v>
      </c>
      <c r="S1393">
        <v>60</v>
      </c>
      <c r="T1393">
        <v>0</v>
      </c>
      <c r="U1393">
        <v>120</v>
      </c>
      <c r="V1393" t="str">
        <f>IF(Table1[[#This Row],[Sales]]&lt;=10000,"Low",IF(Table1[[#This Row],[Sales]]&gt;=10000 &amp; Table1[[#This Row],[Sales]]&lt;=25000,"Medium","High"))</f>
        <v>Low</v>
      </c>
      <c r="W1393">
        <v>16.41</v>
      </c>
      <c r="X1393">
        <f>Table1[[#This Row],[Profit]]/Table1[[#This Row],[Sales]]</f>
        <v>0.13675000000000001</v>
      </c>
      <c r="Y1393" t="s">
        <v>30</v>
      </c>
      <c r="Z1393" t="s">
        <v>59</v>
      </c>
      <c r="AA1393">
        <v>4</v>
      </c>
      <c r="AB1393" t="s">
        <v>42</v>
      </c>
    </row>
    <row r="1394" spans="1:28" x14ac:dyDescent="0.35">
      <c r="A1394" t="s">
        <v>1606</v>
      </c>
      <c r="B1394" s="1">
        <v>45778</v>
      </c>
      <c r="C1394" s="1" t="str">
        <f>TEXT(Table1[[#This Row],[Order_Date]],"yyyy")</f>
        <v>2025</v>
      </c>
      <c r="D1394" s="3">
        <f>MONTH(Table1[[#This Row],[Order_Date]])</f>
        <v>5</v>
      </c>
      <c r="E1394" t="str">
        <f>TEXT(Table1[[#This Row],[Order_Date]],"mmm")</f>
        <v>May</v>
      </c>
      <c r="F1394" s="1">
        <v>45783</v>
      </c>
      <c r="G1394">
        <f>(Table1[[#This Row],[Ship_Date]]-Table1[[#This Row],[Order_Date]])</f>
        <v>5</v>
      </c>
      <c r="H1394" t="s">
        <v>1607</v>
      </c>
      <c r="I1394" t="s">
        <v>1608</v>
      </c>
      <c r="J1394" t="s">
        <v>52</v>
      </c>
      <c r="K1394">
        <v>65</v>
      </c>
      <c r="L1394" t="str">
        <f>IF(Table1[[#This Row],[Age]]&lt;=20,"Teen",IF(Table1[[#This Row],[Age]]&gt;=21 &amp; Table1[[#This Row],[Age]]&lt;=50,"Adult","Senior"))</f>
        <v>Senior</v>
      </c>
      <c r="M1394" t="s">
        <v>91</v>
      </c>
      <c r="N1394" t="s">
        <v>92</v>
      </c>
      <c r="O1394" t="s">
        <v>55</v>
      </c>
      <c r="P1394" t="s">
        <v>28</v>
      </c>
      <c r="Q1394" t="s">
        <v>29</v>
      </c>
      <c r="R1394">
        <v>6</v>
      </c>
      <c r="S1394">
        <v>15000</v>
      </c>
      <c r="T1394">
        <v>10</v>
      </c>
      <c r="U1394">
        <v>81000</v>
      </c>
      <c r="V1394" t="str">
        <f>IF(Table1[[#This Row],[Sales]]&lt;=10000,"Low",IF(Table1[[#This Row],[Sales]]&gt;=10000 &amp; Table1[[#This Row],[Sales]]&lt;=25000,"Medium","High"))</f>
        <v>High</v>
      </c>
      <c r="W1394">
        <v>10993.6</v>
      </c>
      <c r="X1394">
        <f>Table1[[#This Row],[Profit]]/Table1[[#This Row],[Sales]]</f>
        <v>0.13572345679012346</v>
      </c>
      <c r="Y1394" t="s">
        <v>30</v>
      </c>
      <c r="Z1394" t="s">
        <v>31</v>
      </c>
      <c r="AA1394">
        <v>5</v>
      </c>
      <c r="AB1394" t="s">
        <v>42</v>
      </c>
    </row>
    <row r="1395" spans="1:28" x14ac:dyDescent="0.35">
      <c r="A1395" t="s">
        <v>1612</v>
      </c>
      <c r="B1395" s="1">
        <v>45804</v>
      </c>
      <c r="C1395" s="1" t="str">
        <f>TEXT(Table1[[#This Row],[Order_Date]],"yyyy")</f>
        <v>2025</v>
      </c>
      <c r="D1395" s="3">
        <f>MONTH(Table1[[#This Row],[Order_Date]])</f>
        <v>5</v>
      </c>
      <c r="E1395" t="str">
        <f>TEXT(Table1[[#This Row],[Order_Date]],"mmm")</f>
        <v>May</v>
      </c>
      <c r="F1395" s="1">
        <v>45807</v>
      </c>
      <c r="G1395">
        <f>(Table1[[#This Row],[Ship_Date]]-Table1[[#This Row],[Order_Date]])</f>
        <v>3</v>
      </c>
      <c r="H1395" t="s">
        <v>1613</v>
      </c>
      <c r="I1395" t="s">
        <v>1614</v>
      </c>
      <c r="J1395" t="s">
        <v>24</v>
      </c>
      <c r="K1395">
        <v>47</v>
      </c>
      <c r="L1395" t="str">
        <f>IF(Table1[[#This Row],[Age]]&lt;=20,"Teen",IF(Table1[[#This Row],[Age]]&gt;=21 &amp; Table1[[#This Row],[Age]]&lt;=50,"Adult","Senior"))</f>
        <v>Senior</v>
      </c>
      <c r="M1395" t="s">
        <v>107</v>
      </c>
      <c r="N1395" t="s">
        <v>108</v>
      </c>
      <c r="O1395" t="s">
        <v>86</v>
      </c>
      <c r="P1395" t="s">
        <v>74</v>
      </c>
      <c r="Q1395" t="s">
        <v>109</v>
      </c>
      <c r="R1395">
        <v>3</v>
      </c>
      <c r="S1395">
        <v>40000</v>
      </c>
      <c r="T1395">
        <v>10</v>
      </c>
      <c r="U1395">
        <v>108000</v>
      </c>
      <c r="V1395" t="str">
        <f>IF(Table1[[#This Row],[Sales]]&lt;=10000,"Low",IF(Table1[[#This Row],[Sales]]&gt;=10000 &amp; Table1[[#This Row],[Sales]]&lt;=25000,"Medium","High"))</f>
        <v>High</v>
      </c>
      <c r="W1395">
        <v>12377.9</v>
      </c>
      <c r="X1395">
        <f>Table1[[#This Row],[Profit]]/Table1[[#This Row],[Sales]]</f>
        <v>0.11461018518518518</v>
      </c>
      <c r="Y1395" t="s">
        <v>30</v>
      </c>
      <c r="Z1395" t="s">
        <v>31</v>
      </c>
      <c r="AA1395">
        <v>1</v>
      </c>
      <c r="AB1395" t="s">
        <v>42</v>
      </c>
    </row>
    <row r="1396" spans="1:28" x14ac:dyDescent="0.35">
      <c r="A1396" t="s">
        <v>1626</v>
      </c>
      <c r="B1396" s="1">
        <v>45798</v>
      </c>
      <c r="C1396" s="1" t="str">
        <f>TEXT(Table1[[#This Row],[Order_Date]],"yyyy")</f>
        <v>2025</v>
      </c>
      <c r="D1396" s="3">
        <f>MONTH(Table1[[#This Row],[Order_Date]])</f>
        <v>5</v>
      </c>
      <c r="E1396" t="str">
        <f>TEXT(Table1[[#This Row],[Order_Date]],"mmm")</f>
        <v>May</v>
      </c>
      <c r="F1396" s="1">
        <v>45803</v>
      </c>
      <c r="G1396">
        <f>(Table1[[#This Row],[Ship_Date]]-Table1[[#This Row],[Order_Date]])</f>
        <v>5</v>
      </c>
      <c r="H1396" t="s">
        <v>1627</v>
      </c>
      <c r="I1396" t="s">
        <v>1628</v>
      </c>
      <c r="J1396" t="s">
        <v>24</v>
      </c>
      <c r="K1396">
        <v>29</v>
      </c>
      <c r="L1396" t="str">
        <f>IF(Table1[[#This Row],[Age]]&lt;=20,"Teen",IF(Table1[[#This Row],[Age]]&gt;=21 &amp; Table1[[#This Row],[Age]]&lt;=50,"Adult","Senior"))</f>
        <v>Senior</v>
      </c>
      <c r="M1396" t="s">
        <v>53</v>
      </c>
      <c r="N1396" t="s">
        <v>54</v>
      </c>
      <c r="O1396" t="s">
        <v>55</v>
      </c>
      <c r="P1396" t="s">
        <v>28</v>
      </c>
      <c r="Q1396" t="s">
        <v>29</v>
      </c>
      <c r="R1396">
        <v>4</v>
      </c>
      <c r="S1396">
        <v>15000</v>
      </c>
      <c r="T1396">
        <v>0</v>
      </c>
      <c r="U1396">
        <v>60000</v>
      </c>
      <c r="V1396" t="str">
        <f>IF(Table1[[#This Row],[Sales]]&lt;=10000,"Low",IF(Table1[[#This Row],[Sales]]&gt;=10000 &amp; Table1[[#This Row],[Sales]]&lt;=25000,"Medium","High"))</f>
        <v>High</v>
      </c>
      <c r="W1396">
        <v>26135.82</v>
      </c>
      <c r="X1396">
        <f>Table1[[#This Row],[Profit]]/Table1[[#This Row],[Sales]]</f>
        <v>0.43559700000000001</v>
      </c>
      <c r="Y1396" t="s">
        <v>30</v>
      </c>
      <c r="Z1396" t="s">
        <v>59</v>
      </c>
      <c r="AA1396">
        <v>3</v>
      </c>
      <c r="AB1396" t="s">
        <v>42</v>
      </c>
    </row>
    <row r="1397" spans="1:28" x14ac:dyDescent="0.35">
      <c r="A1397" t="s">
        <v>1644</v>
      </c>
      <c r="B1397" s="1">
        <v>45804</v>
      </c>
      <c r="C1397" s="1" t="str">
        <f>TEXT(Table1[[#This Row],[Order_Date]],"yyyy")</f>
        <v>2025</v>
      </c>
      <c r="D1397" s="3">
        <f>MONTH(Table1[[#This Row],[Order_Date]])</f>
        <v>5</v>
      </c>
      <c r="E1397" t="str">
        <f>TEXT(Table1[[#This Row],[Order_Date]],"mmm")</f>
        <v>May</v>
      </c>
      <c r="F1397" s="1">
        <v>45808</v>
      </c>
      <c r="G1397">
        <f>(Table1[[#This Row],[Ship_Date]]-Table1[[#This Row],[Order_Date]])</f>
        <v>4</v>
      </c>
      <c r="H1397" t="s">
        <v>1645</v>
      </c>
      <c r="I1397" t="s">
        <v>1646</v>
      </c>
      <c r="J1397" t="s">
        <v>24</v>
      </c>
      <c r="K1397">
        <v>60</v>
      </c>
      <c r="L1397" t="str">
        <f>IF(Table1[[#This Row],[Age]]&lt;=20,"Teen",IF(Table1[[#This Row],[Age]]&gt;=21 &amp; Table1[[#This Row],[Age]]&lt;=50,"Adult","Senior"))</f>
        <v>Senior</v>
      </c>
      <c r="M1397" t="s">
        <v>101</v>
      </c>
      <c r="N1397" t="s">
        <v>102</v>
      </c>
      <c r="O1397" t="s">
        <v>27</v>
      </c>
      <c r="P1397" t="s">
        <v>56</v>
      </c>
      <c r="Q1397" t="s">
        <v>97</v>
      </c>
      <c r="R1397">
        <v>7</v>
      </c>
      <c r="S1397">
        <v>1500</v>
      </c>
      <c r="T1397">
        <v>10</v>
      </c>
      <c r="U1397">
        <v>9450</v>
      </c>
      <c r="V1397" t="str">
        <f>IF(Table1[[#This Row],[Sales]]&lt;=10000,"Low",IF(Table1[[#This Row],[Sales]]&gt;=10000 &amp; Table1[[#This Row],[Sales]]&lt;=25000,"Medium","High"))</f>
        <v>Low</v>
      </c>
      <c r="W1397">
        <v>2975.43</v>
      </c>
      <c r="X1397">
        <f>Table1[[#This Row],[Profit]]/Table1[[#This Row],[Sales]]</f>
        <v>0.31486031746031745</v>
      </c>
      <c r="Y1397" t="s">
        <v>30</v>
      </c>
      <c r="Z1397" t="s">
        <v>59</v>
      </c>
      <c r="AA1397">
        <v>1</v>
      </c>
      <c r="AB1397" t="s">
        <v>42</v>
      </c>
    </row>
    <row r="1398" spans="1:28" x14ac:dyDescent="0.35">
      <c r="A1398" t="s">
        <v>1647</v>
      </c>
      <c r="B1398" s="1">
        <v>45790</v>
      </c>
      <c r="C1398" s="1" t="str">
        <f>TEXT(Table1[[#This Row],[Order_Date]],"yyyy")</f>
        <v>2025</v>
      </c>
      <c r="D1398" s="3">
        <f>MONTH(Table1[[#This Row],[Order_Date]])</f>
        <v>5</v>
      </c>
      <c r="E1398" t="str">
        <f>TEXT(Table1[[#This Row],[Order_Date]],"mmm")</f>
        <v>May</v>
      </c>
      <c r="F1398" s="1">
        <v>45794</v>
      </c>
      <c r="G1398">
        <f>(Table1[[#This Row],[Ship_Date]]-Table1[[#This Row],[Order_Date]])</f>
        <v>4</v>
      </c>
      <c r="H1398" t="s">
        <v>1648</v>
      </c>
      <c r="I1398" t="s">
        <v>1649</v>
      </c>
      <c r="J1398" t="s">
        <v>24</v>
      </c>
      <c r="K1398">
        <v>64</v>
      </c>
      <c r="L1398" t="str">
        <f>IF(Table1[[#This Row],[Age]]&lt;=20,"Teen",IF(Table1[[#This Row],[Age]]&gt;=21 &amp; Table1[[#This Row],[Age]]&lt;=50,"Adult","Senior"))</f>
        <v>Senior</v>
      </c>
      <c r="M1398" t="s">
        <v>79</v>
      </c>
      <c r="N1398" t="s">
        <v>80</v>
      </c>
      <c r="O1398" t="s">
        <v>38</v>
      </c>
      <c r="P1398" t="s">
        <v>56</v>
      </c>
      <c r="Q1398" t="s">
        <v>212</v>
      </c>
      <c r="R1398">
        <v>5</v>
      </c>
      <c r="S1398">
        <v>300</v>
      </c>
      <c r="T1398">
        <v>5</v>
      </c>
      <c r="U1398">
        <v>1425</v>
      </c>
      <c r="V1398" t="str">
        <f>IF(Table1[[#This Row],[Sales]]&lt;=10000,"Low",IF(Table1[[#This Row],[Sales]]&gt;=10000 &amp; Table1[[#This Row],[Sales]]&lt;=25000,"Medium","High"))</f>
        <v>Low</v>
      </c>
      <c r="W1398">
        <v>239.42</v>
      </c>
      <c r="X1398">
        <f>Table1[[#This Row],[Profit]]/Table1[[#This Row],[Sales]]</f>
        <v>0.16801403508771928</v>
      </c>
      <c r="Y1398" t="s">
        <v>30</v>
      </c>
      <c r="Z1398" t="s">
        <v>31</v>
      </c>
      <c r="AA1398">
        <v>4</v>
      </c>
      <c r="AB1398" t="s">
        <v>42</v>
      </c>
    </row>
    <row r="1399" spans="1:28" x14ac:dyDescent="0.35">
      <c r="A1399" t="s">
        <v>1682</v>
      </c>
      <c r="B1399" s="1">
        <v>45430</v>
      </c>
      <c r="C1399" s="1" t="str">
        <f>TEXT(Table1[[#This Row],[Order_Date]],"yyyy")</f>
        <v>2024</v>
      </c>
      <c r="D1399" s="3">
        <f>MONTH(Table1[[#This Row],[Order_Date]])</f>
        <v>5</v>
      </c>
      <c r="E1399" t="str">
        <f>TEXT(Table1[[#This Row],[Order_Date]],"mmm")</f>
        <v>May</v>
      </c>
      <c r="F1399" s="1">
        <v>45431</v>
      </c>
      <c r="G1399">
        <f>(Table1[[#This Row],[Ship_Date]]-Table1[[#This Row],[Order_Date]])</f>
        <v>1</v>
      </c>
      <c r="H1399" t="s">
        <v>1683</v>
      </c>
      <c r="I1399" t="s">
        <v>1684</v>
      </c>
      <c r="J1399" t="s">
        <v>24</v>
      </c>
      <c r="K1399">
        <v>20</v>
      </c>
      <c r="L1399" t="str">
        <f>IF(Table1[[#This Row],[Age]]&lt;=20,"Teen",IF(Table1[[#This Row],[Age]]&gt;=21 &amp; Table1[[#This Row],[Age]]&lt;=50,"Adult","Senior"))</f>
        <v>Teen</v>
      </c>
      <c r="M1399" t="s">
        <v>63</v>
      </c>
      <c r="N1399" t="s">
        <v>64</v>
      </c>
      <c r="O1399" t="s">
        <v>55</v>
      </c>
      <c r="P1399" t="s">
        <v>39</v>
      </c>
      <c r="Q1399" t="s">
        <v>118</v>
      </c>
      <c r="R1399">
        <v>1</v>
      </c>
      <c r="S1399">
        <v>4000</v>
      </c>
      <c r="T1399">
        <v>15</v>
      </c>
      <c r="U1399">
        <v>3400</v>
      </c>
      <c r="V1399" t="str">
        <f>IF(Table1[[#This Row],[Sales]]&lt;=10000,"Low",IF(Table1[[#This Row],[Sales]]&gt;=10000 &amp; Table1[[#This Row],[Sales]]&lt;=25000,"Medium","High"))</f>
        <v>Low</v>
      </c>
      <c r="W1399">
        <v>1388.48</v>
      </c>
      <c r="X1399">
        <f>Table1[[#This Row],[Profit]]/Table1[[#This Row],[Sales]]</f>
        <v>0.40837647058823529</v>
      </c>
      <c r="Y1399" t="s">
        <v>30</v>
      </c>
      <c r="Z1399" t="s">
        <v>41</v>
      </c>
      <c r="AA1399">
        <v>3</v>
      </c>
      <c r="AB1399" t="s">
        <v>32</v>
      </c>
    </row>
    <row r="1400" spans="1:28" x14ac:dyDescent="0.35">
      <c r="A1400" t="s">
        <v>1685</v>
      </c>
      <c r="B1400" s="1">
        <v>45780</v>
      </c>
      <c r="C1400" s="1" t="str">
        <f>TEXT(Table1[[#This Row],[Order_Date]],"yyyy")</f>
        <v>2025</v>
      </c>
      <c r="D1400" s="3">
        <f>MONTH(Table1[[#This Row],[Order_Date]])</f>
        <v>5</v>
      </c>
      <c r="E1400" t="str">
        <f>TEXT(Table1[[#This Row],[Order_Date]],"mmm")</f>
        <v>May</v>
      </c>
      <c r="F1400" s="1">
        <v>45781</v>
      </c>
      <c r="G1400">
        <f>(Table1[[#This Row],[Ship_Date]]-Table1[[#This Row],[Order_Date]])</f>
        <v>1</v>
      </c>
      <c r="H1400" t="s">
        <v>1686</v>
      </c>
      <c r="I1400" t="s">
        <v>1687</v>
      </c>
      <c r="J1400" t="s">
        <v>24</v>
      </c>
      <c r="K1400">
        <v>56</v>
      </c>
      <c r="L1400" t="str">
        <f>IF(Table1[[#This Row],[Age]]&lt;=20,"Teen",IF(Table1[[#This Row],[Age]]&gt;=21 &amp; Table1[[#This Row],[Age]]&lt;=50,"Adult","Senior"))</f>
        <v>Senior</v>
      </c>
      <c r="M1400" t="s">
        <v>73</v>
      </c>
      <c r="N1400" t="s">
        <v>26</v>
      </c>
      <c r="O1400" t="s">
        <v>27</v>
      </c>
      <c r="P1400" t="s">
        <v>39</v>
      </c>
      <c r="Q1400" t="s">
        <v>253</v>
      </c>
      <c r="R1400">
        <v>3</v>
      </c>
      <c r="S1400">
        <v>1200</v>
      </c>
      <c r="T1400">
        <v>25</v>
      </c>
      <c r="U1400">
        <v>2700</v>
      </c>
      <c r="V1400" t="str">
        <f>IF(Table1[[#This Row],[Sales]]&lt;=10000,"Low",IF(Table1[[#This Row],[Sales]]&gt;=10000 &amp; Table1[[#This Row],[Sales]]&lt;=25000,"Medium","High"))</f>
        <v>Low</v>
      </c>
      <c r="W1400">
        <v>882.8</v>
      </c>
      <c r="X1400">
        <f>Table1[[#This Row],[Profit]]/Table1[[#This Row],[Sales]]</f>
        <v>0.32696296296296296</v>
      </c>
      <c r="Y1400" t="s">
        <v>58</v>
      </c>
      <c r="Z1400" t="s">
        <v>59</v>
      </c>
      <c r="AA1400">
        <v>1</v>
      </c>
      <c r="AB1400" t="s">
        <v>42</v>
      </c>
    </row>
    <row r="1401" spans="1:28" x14ac:dyDescent="0.35">
      <c r="A1401" t="s">
        <v>1776</v>
      </c>
      <c r="B1401" s="1">
        <v>45792</v>
      </c>
      <c r="C1401" s="1" t="str">
        <f>TEXT(Table1[[#This Row],[Order_Date]],"yyyy")</f>
        <v>2025</v>
      </c>
      <c r="D1401" s="3">
        <f>MONTH(Table1[[#This Row],[Order_Date]])</f>
        <v>5</v>
      </c>
      <c r="E1401" t="str">
        <f>TEXT(Table1[[#This Row],[Order_Date]],"mmm")</f>
        <v>May</v>
      </c>
      <c r="F1401" s="1">
        <v>45797</v>
      </c>
      <c r="G1401">
        <f>(Table1[[#This Row],[Ship_Date]]-Table1[[#This Row],[Order_Date]])</f>
        <v>5</v>
      </c>
      <c r="H1401" t="s">
        <v>1777</v>
      </c>
      <c r="I1401" t="s">
        <v>1778</v>
      </c>
      <c r="J1401" t="s">
        <v>52</v>
      </c>
      <c r="K1401">
        <v>42</v>
      </c>
      <c r="L1401" t="str">
        <f>IF(Table1[[#This Row],[Age]]&lt;=20,"Teen",IF(Table1[[#This Row],[Age]]&gt;=21 &amp; Table1[[#This Row],[Age]]&lt;=50,"Adult","Senior"))</f>
        <v>Senior</v>
      </c>
      <c r="M1401" t="s">
        <v>116</v>
      </c>
      <c r="N1401" t="s">
        <v>117</v>
      </c>
      <c r="O1401" t="s">
        <v>86</v>
      </c>
      <c r="P1401" t="s">
        <v>56</v>
      </c>
      <c r="Q1401" t="s">
        <v>125</v>
      </c>
      <c r="R1401">
        <v>5</v>
      </c>
      <c r="S1401">
        <v>450</v>
      </c>
      <c r="T1401">
        <v>0</v>
      </c>
      <c r="U1401">
        <v>2250</v>
      </c>
      <c r="V1401" t="str">
        <f>IF(Table1[[#This Row],[Sales]]&lt;=10000,"Low",IF(Table1[[#This Row],[Sales]]&gt;=10000 &amp; Table1[[#This Row],[Sales]]&lt;=25000,"Medium","High"))</f>
        <v>Low</v>
      </c>
      <c r="W1401">
        <v>275.14999999999998</v>
      </c>
      <c r="X1401">
        <f>Table1[[#This Row],[Profit]]/Table1[[#This Row],[Sales]]</f>
        <v>0.12228888888888888</v>
      </c>
      <c r="Y1401" t="s">
        <v>93</v>
      </c>
      <c r="Z1401" t="s">
        <v>59</v>
      </c>
      <c r="AA1401">
        <v>2</v>
      </c>
      <c r="AB1401" t="s">
        <v>42</v>
      </c>
    </row>
    <row r="1402" spans="1:28" x14ac:dyDescent="0.35">
      <c r="A1402" t="s">
        <v>1785</v>
      </c>
      <c r="B1402" s="1">
        <v>45440</v>
      </c>
      <c r="C1402" s="1" t="str">
        <f>TEXT(Table1[[#This Row],[Order_Date]],"yyyy")</f>
        <v>2024</v>
      </c>
      <c r="D1402" s="3">
        <f>MONTH(Table1[[#This Row],[Order_Date]])</f>
        <v>5</v>
      </c>
      <c r="E1402" t="str">
        <f>TEXT(Table1[[#This Row],[Order_Date]],"mmm")</f>
        <v>May</v>
      </c>
      <c r="F1402" s="1">
        <v>45444</v>
      </c>
      <c r="G1402">
        <f>(Table1[[#This Row],[Ship_Date]]-Table1[[#This Row],[Order_Date]])</f>
        <v>4</v>
      </c>
      <c r="H1402" t="s">
        <v>1786</v>
      </c>
      <c r="I1402" t="s">
        <v>1787</v>
      </c>
      <c r="J1402" t="s">
        <v>24</v>
      </c>
      <c r="K1402">
        <v>43</v>
      </c>
      <c r="L1402" t="str">
        <f>IF(Table1[[#This Row],[Age]]&lt;=20,"Teen",IF(Table1[[#This Row],[Age]]&gt;=21 &amp; Table1[[#This Row],[Age]]&lt;=50,"Adult","Senior"))</f>
        <v>Senior</v>
      </c>
      <c r="M1402" t="s">
        <v>73</v>
      </c>
      <c r="N1402" t="s">
        <v>26</v>
      </c>
      <c r="O1402" t="s">
        <v>27</v>
      </c>
      <c r="P1402" t="s">
        <v>47</v>
      </c>
      <c r="Q1402" t="s">
        <v>48</v>
      </c>
      <c r="R1402">
        <v>2</v>
      </c>
      <c r="S1402">
        <v>3500</v>
      </c>
      <c r="T1402">
        <v>0</v>
      </c>
      <c r="U1402">
        <v>7000</v>
      </c>
      <c r="V1402" t="str">
        <f>IF(Table1[[#This Row],[Sales]]&lt;=10000,"Low",IF(Table1[[#This Row],[Sales]]&gt;=10000 &amp; Table1[[#This Row],[Sales]]&lt;=25000,"Medium","High"))</f>
        <v>Low</v>
      </c>
      <c r="W1402">
        <v>2763.34</v>
      </c>
      <c r="X1402">
        <f>Table1[[#This Row],[Profit]]/Table1[[#This Row],[Sales]]</f>
        <v>0.39476285714285714</v>
      </c>
      <c r="Y1402" t="s">
        <v>58</v>
      </c>
      <c r="Z1402" t="s">
        <v>31</v>
      </c>
      <c r="AA1402">
        <v>5</v>
      </c>
      <c r="AB1402" t="s">
        <v>42</v>
      </c>
    </row>
    <row r="1403" spans="1:28" x14ac:dyDescent="0.35">
      <c r="A1403" t="s">
        <v>1812</v>
      </c>
      <c r="B1403" s="1">
        <v>45785</v>
      </c>
      <c r="C1403" s="1" t="str">
        <f>TEXT(Table1[[#This Row],[Order_Date]],"yyyy")</f>
        <v>2025</v>
      </c>
      <c r="D1403" s="3">
        <f>MONTH(Table1[[#This Row],[Order_Date]])</f>
        <v>5</v>
      </c>
      <c r="E1403" t="str">
        <f>TEXT(Table1[[#This Row],[Order_Date]],"mmm")</f>
        <v>May</v>
      </c>
      <c r="F1403" s="1">
        <v>45790</v>
      </c>
      <c r="G1403">
        <f>(Table1[[#This Row],[Ship_Date]]-Table1[[#This Row],[Order_Date]])</f>
        <v>5</v>
      </c>
      <c r="H1403" t="s">
        <v>803</v>
      </c>
      <c r="I1403" t="s">
        <v>1813</v>
      </c>
      <c r="J1403" t="s">
        <v>52</v>
      </c>
      <c r="K1403">
        <v>28</v>
      </c>
      <c r="L1403" t="str">
        <f>IF(Table1[[#This Row],[Age]]&lt;=20,"Teen",IF(Table1[[#This Row],[Age]]&gt;=21 &amp; Table1[[#This Row],[Age]]&lt;=50,"Adult","Senior"))</f>
        <v>Senior</v>
      </c>
      <c r="M1403" t="s">
        <v>36</v>
      </c>
      <c r="N1403" t="s">
        <v>37</v>
      </c>
      <c r="O1403" t="s">
        <v>38</v>
      </c>
      <c r="P1403" t="s">
        <v>56</v>
      </c>
      <c r="Q1403" t="s">
        <v>125</v>
      </c>
      <c r="R1403">
        <v>8</v>
      </c>
      <c r="S1403">
        <v>450</v>
      </c>
      <c r="T1403">
        <v>5</v>
      </c>
      <c r="U1403">
        <v>3420</v>
      </c>
      <c r="V1403" t="str">
        <f>IF(Table1[[#This Row],[Sales]]&lt;=10000,"Low",IF(Table1[[#This Row],[Sales]]&gt;=10000 &amp; Table1[[#This Row],[Sales]]&lt;=25000,"Medium","High"))</f>
        <v>Low</v>
      </c>
      <c r="W1403">
        <v>1431.69</v>
      </c>
      <c r="X1403">
        <f>Table1[[#This Row],[Profit]]/Table1[[#This Row],[Sales]]</f>
        <v>0.4186228070175439</v>
      </c>
      <c r="Y1403" t="s">
        <v>30</v>
      </c>
      <c r="Z1403" t="s">
        <v>31</v>
      </c>
      <c r="AA1403">
        <v>5</v>
      </c>
      <c r="AB1403" t="s">
        <v>42</v>
      </c>
    </row>
    <row r="1404" spans="1:28" x14ac:dyDescent="0.35">
      <c r="A1404" t="s">
        <v>1829</v>
      </c>
      <c r="B1404" s="1">
        <v>45782</v>
      </c>
      <c r="C1404" s="1" t="str">
        <f>TEXT(Table1[[#This Row],[Order_Date]],"yyyy")</f>
        <v>2025</v>
      </c>
      <c r="D1404" s="3">
        <f>MONTH(Table1[[#This Row],[Order_Date]])</f>
        <v>5</v>
      </c>
      <c r="E1404" t="str">
        <f>TEXT(Table1[[#This Row],[Order_Date]],"mmm")</f>
        <v>May</v>
      </c>
      <c r="F1404" s="1">
        <v>45789</v>
      </c>
      <c r="G1404">
        <f>(Table1[[#This Row],[Ship_Date]]-Table1[[#This Row],[Order_Date]])</f>
        <v>7</v>
      </c>
      <c r="H1404" t="s">
        <v>1830</v>
      </c>
      <c r="I1404" t="s">
        <v>1831</v>
      </c>
      <c r="J1404" t="s">
        <v>24</v>
      </c>
      <c r="K1404">
        <v>19</v>
      </c>
      <c r="L1404" t="str">
        <f>IF(Table1[[#This Row],[Age]]&lt;=20,"Teen",IF(Table1[[#This Row],[Age]]&gt;=21 &amp; Table1[[#This Row],[Age]]&lt;=50,"Adult","Senior"))</f>
        <v>Teen</v>
      </c>
      <c r="M1404" t="s">
        <v>107</v>
      </c>
      <c r="N1404" t="s">
        <v>108</v>
      </c>
      <c r="O1404" t="s">
        <v>86</v>
      </c>
      <c r="P1404" t="s">
        <v>56</v>
      </c>
      <c r="Q1404" t="s">
        <v>212</v>
      </c>
      <c r="R1404">
        <v>8</v>
      </c>
      <c r="S1404">
        <v>300</v>
      </c>
      <c r="T1404">
        <v>25</v>
      </c>
      <c r="U1404">
        <v>1800</v>
      </c>
      <c r="V1404" t="str">
        <f>IF(Table1[[#This Row],[Sales]]&lt;=10000,"Low",IF(Table1[[#This Row],[Sales]]&gt;=10000 &amp; Table1[[#This Row],[Sales]]&lt;=25000,"Medium","High"))</f>
        <v>Low</v>
      </c>
      <c r="W1404">
        <v>208.22</v>
      </c>
      <c r="X1404">
        <f>Table1[[#This Row],[Profit]]/Table1[[#This Row],[Sales]]</f>
        <v>0.11567777777777778</v>
      </c>
      <c r="Y1404" t="s">
        <v>30</v>
      </c>
      <c r="Z1404" t="s">
        <v>31</v>
      </c>
      <c r="AA1404">
        <v>5</v>
      </c>
      <c r="AB1404" t="s">
        <v>42</v>
      </c>
    </row>
    <row r="1405" spans="1:28" x14ac:dyDescent="0.35">
      <c r="A1405" t="s">
        <v>1902</v>
      </c>
      <c r="B1405" s="1">
        <v>46150</v>
      </c>
      <c r="C1405" s="1" t="str">
        <f>TEXT(Table1[[#This Row],[Order_Date]],"yyyy")</f>
        <v>2026</v>
      </c>
      <c r="D1405" s="3">
        <f>MONTH(Table1[[#This Row],[Order_Date]])</f>
        <v>5</v>
      </c>
      <c r="E1405" t="str">
        <f>TEXT(Table1[[#This Row],[Order_Date]],"mmm")</f>
        <v>May</v>
      </c>
      <c r="F1405" s="1">
        <v>46152</v>
      </c>
      <c r="G1405">
        <f>(Table1[[#This Row],[Ship_Date]]-Table1[[#This Row],[Order_Date]])</f>
        <v>2</v>
      </c>
      <c r="H1405" t="s">
        <v>1903</v>
      </c>
      <c r="I1405" t="s">
        <v>1904</v>
      </c>
      <c r="J1405" t="s">
        <v>52</v>
      </c>
      <c r="K1405">
        <v>32</v>
      </c>
      <c r="L1405" t="str">
        <f>IF(Table1[[#This Row],[Age]]&lt;=20,"Teen",IF(Table1[[#This Row],[Age]]&gt;=21 &amp; Table1[[#This Row],[Age]]&lt;=50,"Adult","Senior"))</f>
        <v>Senior</v>
      </c>
      <c r="M1405" t="s">
        <v>84</v>
      </c>
      <c r="N1405" t="s">
        <v>85</v>
      </c>
      <c r="O1405" t="s">
        <v>86</v>
      </c>
      <c r="P1405" t="s">
        <v>56</v>
      </c>
      <c r="Q1405" t="s">
        <v>212</v>
      </c>
      <c r="R1405">
        <v>7</v>
      </c>
      <c r="S1405">
        <v>300</v>
      </c>
      <c r="T1405">
        <v>15</v>
      </c>
      <c r="U1405">
        <v>1785</v>
      </c>
      <c r="V1405" t="str">
        <f>IF(Table1[[#This Row],[Sales]]&lt;=10000,"Low",IF(Table1[[#This Row],[Sales]]&gt;=10000 &amp; Table1[[#This Row],[Sales]]&lt;=25000,"Medium","High"))</f>
        <v>Low</v>
      </c>
      <c r="W1405">
        <v>208.59</v>
      </c>
      <c r="X1405">
        <f>Table1[[#This Row],[Profit]]/Table1[[#This Row],[Sales]]</f>
        <v>0.11685714285714285</v>
      </c>
      <c r="Y1405" t="s">
        <v>30</v>
      </c>
      <c r="Z1405" t="s">
        <v>31</v>
      </c>
      <c r="AA1405">
        <v>5</v>
      </c>
      <c r="AB1405" t="s">
        <v>42</v>
      </c>
    </row>
    <row r="1406" spans="1:28" x14ac:dyDescent="0.35">
      <c r="A1406" t="s">
        <v>1929</v>
      </c>
      <c r="B1406" s="1">
        <v>46147</v>
      </c>
      <c r="C1406" s="1" t="str">
        <f>TEXT(Table1[[#This Row],[Order_Date]],"yyyy")</f>
        <v>2026</v>
      </c>
      <c r="D1406" s="3">
        <f>MONTH(Table1[[#This Row],[Order_Date]])</f>
        <v>5</v>
      </c>
      <c r="E1406" t="str">
        <f>TEXT(Table1[[#This Row],[Order_Date]],"mmm")</f>
        <v>May</v>
      </c>
      <c r="F1406" s="1">
        <v>46148</v>
      </c>
      <c r="G1406">
        <f>(Table1[[#This Row],[Ship_Date]]-Table1[[#This Row],[Order_Date]])</f>
        <v>1</v>
      </c>
      <c r="H1406" t="s">
        <v>1930</v>
      </c>
      <c r="I1406" t="s">
        <v>1931</v>
      </c>
      <c r="J1406" t="s">
        <v>24</v>
      </c>
      <c r="K1406">
        <v>48</v>
      </c>
      <c r="L1406" t="str">
        <f>IF(Table1[[#This Row],[Age]]&lt;=20,"Teen",IF(Table1[[#This Row],[Age]]&gt;=21 &amp; Table1[[#This Row],[Age]]&lt;=50,"Adult","Senior"))</f>
        <v>Senior</v>
      </c>
      <c r="M1406" t="s">
        <v>73</v>
      </c>
      <c r="N1406" t="s">
        <v>26</v>
      </c>
      <c r="O1406" t="s">
        <v>27</v>
      </c>
      <c r="P1406" t="s">
        <v>56</v>
      </c>
      <c r="Q1406" t="s">
        <v>168</v>
      </c>
      <c r="R1406">
        <v>6</v>
      </c>
      <c r="S1406">
        <v>1200</v>
      </c>
      <c r="T1406">
        <v>25</v>
      </c>
      <c r="U1406">
        <v>5400</v>
      </c>
      <c r="V1406" t="str">
        <f>IF(Table1[[#This Row],[Sales]]&lt;=10000,"Low",IF(Table1[[#This Row],[Sales]]&gt;=10000 &amp; Table1[[#This Row],[Sales]]&lt;=25000,"Medium","High"))</f>
        <v>Low</v>
      </c>
      <c r="W1406">
        <v>1435.38</v>
      </c>
      <c r="X1406">
        <f>Table1[[#This Row],[Profit]]/Table1[[#This Row],[Sales]]</f>
        <v>0.26581111111111111</v>
      </c>
      <c r="Y1406" t="s">
        <v>30</v>
      </c>
      <c r="Z1406" t="s">
        <v>59</v>
      </c>
      <c r="AA1406">
        <v>5</v>
      </c>
      <c r="AB1406" t="s">
        <v>42</v>
      </c>
    </row>
    <row r="1407" spans="1:28" x14ac:dyDescent="0.35">
      <c r="A1407" t="s">
        <v>1956</v>
      </c>
      <c r="B1407" s="1">
        <v>45807</v>
      </c>
      <c r="C1407" s="1" t="str">
        <f>TEXT(Table1[[#This Row],[Order_Date]],"yyyy")</f>
        <v>2025</v>
      </c>
      <c r="D1407" s="3">
        <f>MONTH(Table1[[#This Row],[Order_Date]])</f>
        <v>5</v>
      </c>
      <c r="E1407" t="str">
        <f>TEXT(Table1[[#This Row],[Order_Date]],"mmm")</f>
        <v>May</v>
      </c>
      <c r="F1407" s="1">
        <v>45813</v>
      </c>
      <c r="G1407">
        <f>(Table1[[#This Row],[Ship_Date]]-Table1[[#This Row],[Order_Date]])</f>
        <v>6</v>
      </c>
      <c r="H1407" t="s">
        <v>1957</v>
      </c>
      <c r="I1407" t="s">
        <v>1958</v>
      </c>
      <c r="J1407" t="s">
        <v>24</v>
      </c>
      <c r="K1407">
        <v>19</v>
      </c>
      <c r="L1407" t="str">
        <f>IF(Table1[[#This Row],[Age]]&lt;=20,"Teen",IF(Table1[[#This Row],[Age]]&gt;=21 &amp; Table1[[#This Row],[Age]]&lt;=50,"Adult","Senior"))</f>
        <v>Teen</v>
      </c>
      <c r="M1407" t="s">
        <v>25</v>
      </c>
      <c r="N1407" t="s">
        <v>26</v>
      </c>
      <c r="O1407" t="s">
        <v>27</v>
      </c>
      <c r="P1407" t="s">
        <v>28</v>
      </c>
      <c r="Q1407" t="s">
        <v>29</v>
      </c>
      <c r="R1407">
        <v>8</v>
      </c>
      <c r="S1407">
        <v>15000</v>
      </c>
      <c r="T1407">
        <v>0</v>
      </c>
      <c r="U1407">
        <v>120000</v>
      </c>
      <c r="V1407" t="str">
        <f>IF(Table1[[#This Row],[Sales]]&lt;=10000,"Low",IF(Table1[[#This Row],[Sales]]&gt;=10000 &amp; Table1[[#This Row],[Sales]]&lt;=25000,"Medium","High"))</f>
        <v>High</v>
      </c>
      <c r="W1407">
        <v>20109.32</v>
      </c>
      <c r="X1407">
        <f>Table1[[#This Row],[Profit]]/Table1[[#This Row],[Sales]]</f>
        <v>0.16757766666666665</v>
      </c>
      <c r="Y1407" t="s">
        <v>58</v>
      </c>
      <c r="Z1407" t="s">
        <v>31</v>
      </c>
      <c r="AA1407">
        <v>5</v>
      </c>
      <c r="AB1407" t="s">
        <v>42</v>
      </c>
    </row>
    <row r="1408" spans="1:28" x14ac:dyDescent="0.35">
      <c r="A1408" t="s">
        <v>2065</v>
      </c>
      <c r="B1408" s="1">
        <v>46155</v>
      </c>
      <c r="C1408" s="1" t="str">
        <f>TEXT(Table1[[#This Row],[Order_Date]],"yyyy")</f>
        <v>2026</v>
      </c>
      <c r="D1408" s="3">
        <f>MONTH(Table1[[#This Row],[Order_Date]])</f>
        <v>5</v>
      </c>
      <c r="E1408" t="str">
        <f>TEXT(Table1[[#This Row],[Order_Date]],"mmm")</f>
        <v>May</v>
      </c>
      <c r="F1408" s="1">
        <v>46161</v>
      </c>
      <c r="G1408">
        <f>(Table1[[#This Row],[Ship_Date]]-Table1[[#This Row],[Order_Date]])</f>
        <v>6</v>
      </c>
      <c r="H1408" t="s">
        <v>2066</v>
      </c>
      <c r="I1408" t="s">
        <v>2067</v>
      </c>
      <c r="J1408" t="s">
        <v>52</v>
      </c>
      <c r="K1408">
        <v>48</v>
      </c>
      <c r="L1408" t="str">
        <f>IF(Table1[[#This Row],[Age]]&lt;=20,"Teen",IF(Table1[[#This Row],[Age]]&gt;=21 &amp; Table1[[#This Row],[Age]]&lt;=50,"Adult","Senior"))</f>
        <v>Senior</v>
      </c>
      <c r="M1408" t="s">
        <v>25</v>
      </c>
      <c r="N1408" t="s">
        <v>26</v>
      </c>
      <c r="O1408" t="s">
        <v>27</v>
      </c>
      <c r="P1408" t="s">
        <v>39</v>
      </c>
      <c r="Q1408" t="s">
        <v>87</v>
      </c>
      <c r="R1408">
        <v>1</v>
      </c>
      <c r="S1408">
        <v>3200</v>
      </c>
      <c r="T1408">
        <v>5</v>
      </c>
      <c r="U1408">
        <v>3040</v>
      </c>
      <c r="V1408" t="str">
        <f>IF(Table1[[#This Row],[Sales]]&lt;=10000,"Low",IF(Table1[[#This Row],[Sales]]&gt;=10000 &amp; Table1[[#This Row],[Sales]]&lt;=25000,"Medium","High"))</f>
        <v>Low</v>
      </c>
      <c r="W1408">
        <v>1134.42</v>
      </c>
      <c r="X1408">
        <f>Table1[[#This Row],[Profit]]/Table1[[#This Row],[Sales]]</f>
        <v>0.37316447368421057</v>
      </c>
      <c r="Y1408" t="s">
        <v>93</v>
      </c>
      <c r="Z1408" t="s">
        <v>59</v>
      </c>
      <c r="AA1408">
        <v>2</v>
      </c>
      <c r="AB1408" t="s">
        <v>42</v>
      </c>
    </row>
    <row r="1409" spans="1:28" x14ac:dyDescent="0.35">
      <c r="A1409" t="s">
        <v>2113</v>
      </c>
      <c r="B1409" s="1">
        <v>45797</v>
      </c>
      <c r="C1409" s="1" t="str">
        <f>TEXT(Table1[[#This Row],[Order_Date]],"yyyy")</f>
        <v>2025</v>
      </c>
      <c r="D1409" s="3">
        <f>MONTH(Table1[[#This Row],[Order_Date]])</f>
        <v>5</v>
      </c>
      <c r="E1409" t="str">
        <f>TEXT(Table1[[#This Row],[Order_Date]],"mmm")</f>
        <v>May</v>
      </c>
      <c r="F1409" s="1">
        <v>45801</v>
      </c>
      <c r="G1409">
        <f>(Table1[[#This Row],[Ship_Date]]-Table1[[#This Row],[Order_Date]])</f>
        <v>4</v>
      </c>
      <c r="H1409" t="s">
        <v>2114</v>
      </c>
      <c r="I1409" t="s">
        <v>2115</v>
      </c>
      <c r="J1409" t="s">
        <v>52</v>
      </c>
      <c r="K1409">
        <v>33</v>
      </c>
      <c r="L1409" t="str">
        <f>IF(Table1[[#This Row],[Age]]&lt;=20,"Teen",IF(Table1[[#This Row],[Age]]&gt;=21 &amp; Table1[[#This Row],[Age]]&lt;=50,"Adult","Senior"))</f>
        <v>Senior</v>
      </c>
      <c r="M1409" t="s">
        <v>84</v>
      </c>
      <c r="N1409" t="s">
        <v>85</v>
      </c>
      <c r="O1409" t="s">
        <v>86</v>
      </c>
      <c r="P1409" t="s">
        <v>39</v>
      </c>
      <c r="Q1409" t="s">
        <v>87</v>
      </c>
      <c r="R1409">
        <v>8</v>
      </c>
      <c r="S1409">
        <v>3200</v>
      </c>
      <c r="T1409">
        <v>15</v>
      </c>
      <c r="U1409">
        <v>21760</v>
      </c>
      <c r="V1409" t="str">
        <f>IF(Table1[[#This Row],[Sales]]&lt;=10000,"Low",IF(Table1[[#This Row],[Sales]]&gt;=10000 &amp; Table1[[#This Row],[Sales]]&lt;=25000,"Medium","High"))</f>
        <v>High</v>
      </c>
      <c r="W1409">
        <v>2855.1</v>
      </c>
      <c r="X1409">
        <f>Table1[[#This Row],[Profit]]/Table1[[#This Row],[Sales]]</f>
        <v>0.13120863970588234</v>
      </c>
      <c r="Y1409" t="s">
        <v>93</v>
      </c>
      <c r="Z1409" t="s">
        <v>59</v>
      </c>
      <c r="AA1409">
        <v>2</v>
      </c>
      <c r="AB1409" t="s">
        <v>42</v>
      </c>
    </row>
    <row r="1410" spans="1:28" x14ac:dyDescent="0.35">
      <c r="A1410" t="s">
        <v>2128</v>
      </c>
      <c r="B1410" s="1">
        <v>45437</v>
      </c>
      <c r="C1410" s="1" t="str">
        <f>TEXT(Table1[[#This Row],[Order_Date]],"yyyy")</f>
        <v>2024</v>
      </c>
      <c r="D1410" s="3">
        <f>MONTH(Table1[[#This Row],[Order_Date]])</f>
        <v>5</v>
      </c>
      <c r="E1410" t="str">
        <f>TEXT(Table1[[#This Row],[Order_Date]],"mmm")</f>
        <v>May</v>
      </c>
      <c r="F1410" s="1">
        <v>45439</v>
      </c>
      <c r="G1410">
        <f>(Table1[[#This Row],[Ship_Date]]-Table1[[#This Row],[Order_Date]])</f>
        <v>2</v>
      </c>
      <c r="H1410" t="s">
        <v>2129</v>
      </c>
      <c r="I1410" t="s">
        <v>2130</v>
      </c>
      <c r="J1410" t="s">
        <v>24</v>
      </c>
      <c r="K1410">
        <v>29</v>
      </c>
      <c r="L1410" t="str">
        <f>IF(Table1[[#This Row],[Age]]&lt;=20,"Teen",IF(Table1[[#This Row],[Age]]&gt;=21 &amp; Table1[[#This Row],[Age]]&lt;=50,"Adult","Senior"))</f>
        <v>Senior</v>
      </c>
      <c r="M1410" t="s">
        <v>25</v>
      </c>
      <c r="N1410" t="s">
        <v>26</v>
      </c>
      <c r="O1410" t="s">
        <v>27</v>
      </c>
      <c r="P1410" t="s">
        <v>74</v>
      </c>
      <c r="Q1410" t="s">
        <v>231</v>
      </c>
      <c r="R1410">
        <v>7</v>
      </c>
      <c r="S1410">
        <v>18000</v>
      </c>
      <c r="T1410">
        <v>5</v>
      </c>
      <c r="U1410">
        <v>119700</v>
      </c>
      <c r="V1410" t="str">
        <f>IF(Table1[[#This Row],[Sales]]&lt;=10000,"Low",IF(Table1[[#This Row],[Sales]]&gt;=10000 &amp; Table1[[#This Row],[Sales]]&lt;=25000,"Medium","High"))</f>
        <v>High</v>
      </c>
      <c r="W1410">
        <v>50614.559999999998</v>
      </c>
      <c r="X1410">
        <f>Table1[[#This Row],[Profit]]/Table1[[#This Row],[Sales]]</f>
        <v>0.42284511278195486</v>
      </c>
      <c r="Y1410" t="s">
        <v>93</v>
      </c>
      <c r="Z1410" t="s">
        <v>59</v>
      </c>
      <c r="AA1410">
        <v>1</v>
      </c>
      <c r="AB1410" t="s">
        <v>42</v>
      </c>
    </row>
    <row r="1411" spans="1:28" x14ac:dyDescent="0.35">
      <c r="A1411" t="s">
        <v>2164</v>
      </c>
      <c r="B1411" s="1">
        <v>45807</v>
      </c>
      <c r="C1411" s="1" t="str">
        <f>TEXT(Table1[[#This Row],[Order_Date]],"yyyy")</f>
        <v>2025</v>
      </c>
      <c r="D1411" s="3">
        <f>MONTH(Table1[[#This Row],[Order_Date]])</f>
        <v>5</v>
      </c>
      <c r="E1411" t="str">
        <f>TEXT(Table1[[#This Row],[Order_Date]],"mmm")</f>
        <v>May</v>
      </c>
      <c r="F1411" s="1">
        <v>45809</v>
      </c>
      <c r="G1411">
        <f>(Table1[[#This Row],[Ship_Date]]-Table1[[#This Row],[Order_Date]])</f>
        <v>2</v>
      </c>
      <c r="H1411" t="s">
        <v>2165</v>
      </c>
      <c r="I1411" t="s">
        <v>2166</v>
      </c>
      <c r="J1411" t="s">
        <v>52</v>
      </c>
      <c r="K1411">
        <v>29</v>
      </c>
      <c r="L1411" t="str">
        <f>IF(Table1[[#This Row],[Age]]&lt;=20,"Teen",IF(Table1[[#This Row],[Age]]&gt;=21 &amp; Table1[[#This Row],[Age]]&lt;=50,"Adult","Senior"))</f>
        <v>Senior</v>
      </c>
      <c r="M1411" t="s">
        <v>79</v>
      </c>
      <c r="N1411" t="s">
        <v>80</v>
      </c>
      <c r="O1411" t="s">
        <v>38</v>
      </c>
      <c r="P1411" t="s">
        <v>74</v>
      </c>
      <c r="Q1411" t="s">
        <v>132</v>
      </c>
      <c r="R1411">
        <v>8</v>
      </c>
      <c r="S1411">
        <v>55000</v>
      </c>
      <c r="T1411">
        <v>0</v>
      </c>
      <c r="U1411">
        <v>440000</v>
      </c>
      <c r="V1411" t="str">
        <f>IF(Table1[[#This Row],[Sales]]&lt;=10000,"Low",IF(Table1[[#This Row],[Sales]]&gt;=10000 &amp; Table1[[#This Row],[Sales]]&lt;=25000,"Medium","High"))</f>
        <v>High</v>
      </c>
      <c r="W1411">
        <v>51136.18</v>
      </c>
      <c r="X1411">
        <f>Table1[[#This Row],[Profit]]/Table1[[#This Row],[Sales]]</f>
        <v>0.11621859090909091</v>
      </c>
      <c r="Y1411" t="s">
        <v>93</v>
      </c>
      <c r="Z1411" t="s">
        <v>31</v>
      </c>
      <c r="AA1411">
        <v>1</v>
      </c>
      <c r="AB1411" t="s">
        <v>42</v>
      </c>
    </row>
    <row r="1412" spans="1:28" x14ac:dyDescent="0.35">
      <c r="A1412" t="s">
        <v>2173</v>
      </c>
      <c r="B1412" s="1">
        <v>45786</v>
      </c>
      <c r="C1412" s="1" t="str">
        <f>TEXT(Table1[[#This Row],[Order_Date]],"yyyy")</f>
        <v>2025</v>
      </c>
      <c r="D1412" s="3">
        <f>MONTH(Table1[[#This Row],[Order_Date]])</f>
        <v>5</v>
      </c>
      <c r="E1412" t="str">
        <f>TEXT(Table1[[#This Row],[Order_Date]],"mmm")</f>
        <v>May</v>
      </c>
      <c r="F1412" s="1">
        <v>45790</v>
      </c>
      <c r="G1412">
        <f>(Table1[[#This Row],[Ship_Date]]-Table1[[#This Row],[Order_Date]])</f>
        <v>4</v>
      </c>
      <c r="H1412" t="s">
        <v>2174</v>
      </c>
      <c r="I1412" t="s">
        <v>2175</v>
      </c>
      <c r="J1412" t="s">
        <v>52</v>
      </c>
      <c r="K1412">
        <v>46</v>
      </c>
      <c r="L1412" t="str">
        <f>IF(Table1[[#This Row],[Age]]&lt;=20,"Teen",IF(Table1[[#This Row],[Age]]&gt;=21 &amp; Table1[[#This Row],[Age]]&lt;=50,"Adult","Senior"))</f>
        <v>Senior</v>
      </c>
      <c r="M1412" t="s">
        <v>46</v>
      </c>
      <c r="N1412" t="s">
        <v>46</v>
      </c>
      <c r="O1412" t="s">
        <v>38</v>
      </c>
      <c r="P1412" t="s">
        <v>39</v>
      </c>
      <c r="Q1412" t="s">
        <v>118</v>
      </c>
      <c r="R1412">
        <v>7</v>
      </c>
      <c r="S1412">
        <v>4000</v>
      </c>
      <c r="T1412">
        <v>5</v>
      </c>
      <c r="U1412">
        <v>26600</v>
      </c>
      <c r="V1412" t="str">
        <f>IF(Table1[[#This Row],[Sales]]&lt;=10000,"Low",IF(Table1[[#This Row],[Sales]]&gt;=10000 &amp; Table1[[#This Row],[Sales]]&lt;=25000,"Medium","High"))</f>
        <v>High</v>
      </c>
      <c r="W1412">
        <v>4339.49</v>
      </c>
      <c r="X1412">
        <f>Table1[[#This Row],[Profit]]/Table1[[#This Row],[Sales]]</f>
        <v>0.16313872180451128</v>
      </c>
      <c r="Y1412" t="s">
        <v>30</v>
      </c>
      <c r="Z1412" t="s">
        <v>59</v>
      </c>
      <c r="AA1412">
        <v>4</v>
      </c>
      <c r="AB1412" t="s">
        <v>32</v>
      </c>
    </row>
    <row r="1413" spans="1:28" x14ac:dyDescent="0.35">
      <c r="A1413" t="s">
        <v>2255</v>
      </c>
      <c r="B1413" s="1">
        <v>45793</v>
      </c>
      <c r="C1413" s="1" t="str">
        <f>TEXT(Table1[[#This Row],[Order_Date]],"yyyy")</f>
        <v>2025</v>
      </c>
      <c r="D1413" s="3">
        <f>MONTH(Table1[[#This Row],[Order_Date]])</f>
        <v>5</v>
      </c>
      <c r="E1413" t="str">
        <f>TEXT(Table1[[#This Row],[Order_Date]],"mmm")</f>
        <v>May</v>
      </c>
      <c r="F1413" s="1">
        <v>45795</v>
      </c>
      <c r="G1413">
        <f>(Table1[[#This Row],[Ship_Date]]-Table1[[#This Row],[Order_Date]])</f>
        <v>2</v>
      </c>
      <c r="H1413" t="s">
        <v>2256</v>
      </c>
      <c r="I1413" t="s">
        <v>2257</v>
      </c>
      <c r="J1413" t="s">
        <v>24</v>
      </c>
      <c r="K1413">
        <v>41</v>
      </c>
      <c r="L1413" t="str">
        <f>IF(Table1[[#This Row],[Age]]&lt;=20,"Teen",IF(Table1[[#This Row],[Age]]&gt;=21 &amp; Table1[[#This Row],[Age]]&lt;=50,"Adult","Senior"))</f>
        <v>Senior</v>
      </c>
      <c r="M1413" t="s">
        <v>53</v>
      </c>
      <c r="N1413" t="s">
        <v>54</v>
      </c>
      <c r="O1413" t="s">
        <v>55</v>
      </c>
      <c r="P1413" t="s">
        <v>39</v>
      </c>
      <c r="Q1413" t="s">
        <v>40</v>
      </c>
      <c r="R1413">
        <v>3</v>
      </c>
      <c r="S1413">
        <v>2500</v>
      </c>
      <c r="T1413">
        <v>15</v>
      </c>
      <c r="U1413">
        <v>6375</v>
      </c>
      <c r="V1413" t="str">
        <f>IF(Table1[[#This Row],[Sales]]&lt;=10000,"Low",IF(Table1[[#This Row],[Sales]]&gt;=10000 &amp; Table1[[#This Row],[Sales]]&lt;=25000,"Medium","High"))</f>
        <v>Low</v>
      </c>
      <c r="W1413">
        <v>748.17</v>
      </c>
      <c r="X1413">
        <f>Table1[[#This Row],[Profit]]/Table1[[#This Row],[Sales]]</f>
        <v>0.11735999999999999</v>
      </c>
      <c r="Y1413" t="s">
        <v>93</v>
      </c>
      <c r="Z1413" t="s">
        <v>31</v>
      </c>
      <c r="AA1413">
        <v>4</v>
      </c>
      <c r="AB1413" t="s">
        <v>42</v>
      </c>
    </row>
    <row r="1414" spans="1:28" x14ac:dyDescent="0.35">
      <c r="A1414" t="s">
        <v>2284</v>
      </c>
      <c r="B1414" s="1">
        <v>45791</v>
      </c>
      <c r="C1414" s="1" t="str">
        <f>TEXT(Table1[[#This Row],[Order_Date]],"yyyy")</f>
        <v>2025</v>
      </c>
      <c r="D1414" s="3">
        <f>MONTH(Table1[[#This Row],[Order_Date]])</f>
        <v>5</v>
      </c>
      <c r="E1414" t="str">
        <f>TEXT(Table1[[#This Row],[Order_Date]],"mmm")</f>
        <v>May</v>
      </c>
      <c r="F1414" s="1">
        <v>45796</v>
      </c>
      <c r="G1414">
        <f>(Table1[[#This Row],[Ship_Date]]-Table1[[#This Row],[Order_Date]])</f>
        <v>5</v>
      </c>
      <c r="H1414" t="s">
        <v>624</v>
      </c>
      <c r="I1414" t="s">
        <v>2285</v>
      </c>
      <c r="J1414" t="s">
        <v>52</v>
      </c>
      <c r="K1414">
        <v>42</v>
      </c>
      <c r="L1414" t="str">
        <f>IF(Table1[[#This Row],[Age]]&lt;=20,"Teen",IF(Table1[[#This Row],[Age]]&gt;=21 &amp; Table1[[#This Row],[Age]]&lt;=50,"Adult","Senior"))</f>
        <v>Senior</v>
      </c>
      <c r="M1414" t="s">
        <v>63</v>
      </c>
      <c r="N1414" t="s">
        <v>64</v>
      </c>
      <c r="O1414" t="s">
        <v>55</v>
      </c>
      <c r="P1414" t="s">
        <v>28</v>
      </c>
      <c r="Q1414" t="s">
        <v>311</v>
      </c>
      <c r="R1414">
        <v>8</v>
      </c>
      <c r="S1414">
        <v>5000</v>
      </c>
      <c r="T1414">
        <v>0</v>
      </c>
      <c r="U1414">
        <v>40000</v>
      </c>
      <c r="V1414" t="str">
        <f>IF(Table1[[#This Row],[Sales]]&lt;=10000,"Low",IF(Table1[[#This Row],[Sales]]&gt;=10000 &amp; Table1[[#This Row],[Sales]]&lt;=25000,"Medium","High"))</f>
        <v>High</v>
      </c>
      <c r="W1414">
        <v>4773.63</v>
      </c>
      <c r="X1414">
        <f>Table1[[#This Row],[Profit]]/Table1[[#This Row],[Sales]]</f>
        <v>0.11934075000000001</v>
      </c>
      <c r="Y1414" t="s">
        <v>93</v>
      </c>
      <c r="Z1414" t="s">
        <v>41</v>
      </c>
      <c r="AA1414">
        <v>4</v>
      </c>
      <c r="AB1414" t="s">
        <v>42</v>
      </c>
    </row>
    <row r="1415" spans="1:28" x14ac:dyDescent="0.35">
      <c r="A1415" t="s">
        <v>2354</v>
      </c>
      <c r="B1415" s="1">
        <v>45782</v>
      </c>
      <c r="C1415" s="1" t="str">
        <f>TEXT(Table1[[#This Row],[Order_Date]],"yyyy")</f>
        <v>2025</v>
      </c>
      <c r="D1415" s="3">
        <f>MONTH(Table1[[#This Row],[Order_Date]])</f>
        <v>5</v>
      </c>
      <c r="E1415" t="str">
        <f>TEXT(Table1[[#This Row],[Order_Date]],"mmm")</f>
        <v>May</v>
      </c>
      <c r="F1415" s="1">
        <v>45786</v>
      </c>
      <c r="G1415">
        <f>(Table1[[#This Row],[Ship_Date]]-Table1[[#This Row],[Order_Date]])</f>
        <v>4</v>
      </c>
      <c r="H1415" t="s">
        <v>2355</v>
      </c>
      <c r="I1415" t="s">
        <v>2356</v>
      </c>
      <c r="J1415" t="s">
        <v>52</v>
      </c>
      <c r="K1415">
        <v>37</v>
      </c>
      <c r="L1415" t="str">
        <f>IF(Table1[[#This Row],[Age]]&lt;=20,"Teen",IF(Table1[[#This Row],[Age]]&gt;=21 &amp; Table1[[#This Row],[Age]]&lt;=50,"Adult","Senior"))</f>
        <v>Senior</v>
      </c>
      <c r="M1415" t="s">
        <v>107</v>
      </c>
      <c r="N1415" t="s">
        <v>108</v>
      </c>
      <c r="O1415" t="s">
        <v>86</v>
      </c>
      <c r="P1415" t="s">
        <v>74</v>
      </c>
      <c r="Q1415" t="s">
        <v>132</v>
      </c>
      <c r="R1415">
        <v>3</v>
      </c>
      <c r="S1415">
        <v>55000</v>
      </c>
      <c r="T1415">
        <v>10</v>
      </c>
      <c r="U1415">
        <v>148500</v>
      </c>
      <c r="V1415" t="str">
        <f>IF(Table1[[#This Row],[Sales]]&lt;=10000,"Low",IF(Table1[[#This Row],[Sales]]&gt;=10000 &amp; Table1[[#This Row],[Sales]]&lt;=25000,"Medium","High"))</f>
        <v>High</v>
      </c>
      <c r="W1415">
        <v>48084.44</v>
      </c>
      <c r="X1415">
        <f>Table1[[#This Row],[Profit]]/Table1[[#This Row],[Sales]]</f>
        <v>0.32380094276094279</v>
      </c>
      <c r="Y1415" t="s">
        <v>58</v>
      </c>
      <c r="Z1415" t="s">
        <v>41</v>
      </c>
      <c r="AA1415">
        <v>3</v>
      </c>
      <c r="AB1415" t="s">
        <v>42</v>
      </c>
    </row>
    <row r="1416" spans="1:28" x14ac:dyDescent="0.35">
      <c r="A1416" t="s">
        <v>2366</v>
      </c>
      <c r="B1416" s="1">
        <v>46152</v>
      </c>
      <c r="C1416" s="1" t="str">
        <f>TEXT(Table1[[#This Row],[Order_Date]],"yyyy")</f>
        <v>2026</v>
      </c>
      <c r="D1416" s="3">
        <f>MONTH(Table1[[#This Row],[Order_Date]])</f>
        <v>5</v>
      </c>
      <c r="E1416" t="str">
        <f>TEXT(Table1[[#This Row],[Order_Date]],"mmm")</f>
        <v>May</v>
      </c>
      <c r="F1416" s="1">
        <v>46156</v>
      </c>
      <c r="G1416">
        <f>(Table1[[#This Row],[Ship_Date]]-Table1[[#This Row],[Order_Date]])</f>
        <v>4</v>
      </c>
      <c r="H1416" t="s">
        <v>2367</v>
      </c>
      <c r="I1416" t="s">
        <v>2368</v>
      </c>
      <c r="J1416" t="s">
        <v>24</v>
      </c>
      <c r="K1416">
        <v>28</v>
      </c>
      <c r="L1416" t="str">
        <f>IF(Table1[[#This Row],[Age]]&lt;=20,"Teen",IF(Table1[[#This Row],[Age]]&gt;=21 &amp; Table1[[#This Row],[Age]]&lt;=50,"Adult","Senior"))</f>
        <v>Senior</v>
      </c>
      <c r="M1416" t="s">
        <v>91</v>
      </c>
      <c r="N1416" t="s">
        <v>92</v>
      </c>
      <c r="O1416" t="s">
        <v>55</v>
      </c>
      <c r="P1416" t="s">
        <v>47</v>
      </c>
      <c r="Q1416" t="s">
        <v>164</v>
      </c>
      <c r="R1416">
        <v>5</v>
      </c>
      <c r="S1416">
        <v>1800</v>
      </c>
      <c r="T1416">
        <v>0</v>
      </c>
      <c r="U1416">
        <v>9000</v>
      </c>
      <c r="V1416" t="str">
        <f>IF(Table1[[#This Row],[Sales]]&lt;=10000,"Low",IF(Table1[[#This Row],[Sales]]&gt;=10000 &amp; Table1[[#This Row],[Sales]]&lt;=25000,"Medium","High"))</f>
        <v>Low</v>
      </c>
      <c r="W1416">
        <v>1039.22</v>
      </c>
      <c r="X1416">
        <f>Table1[[#This Row],[Profit]]/Table1[[#This Row],[Sales]]</f>
        <v>0.1154688888888889</v>
      </c>
      <c r="Y1416" t="s">
        <v>58</v>
      </c>
      <c r="Z1416" t="s">
        <v>31</v>
      </c>
      <c r="AA1416">
        <v>1</v>
      </c>
      <c r="AB1416" t="s">
        <v>42</v>
      </c>
    </row>
    <row r="1417" spans="1:28" x14ac:dyDescent="0.35">
      <c r="A1417" t="s">
        <v>2383</v>
      </c>
      <c r="B1417" s="1">
        <v>46152</v>
      </c>
      <c r="C1417" s="1" t="str">
        <f>TEXT(Table1[[#This Row],[Order_Date]],"yyyy")</f>
        <v>2026</v>
      </c>
      <c r="D1417" s="3">
        <f>MONTH(Table1[[#This Row],[Order_Date]])</f>
        <v>5</v>
      </c>
      <c r="E1417" t="str">
        <f>TEXT(Table1[[#This Row],[Order_Date]],"mmm")</f>
        <v>May</v>
      </c>
      <c r="F1417" s="1">
        <v>46155</v>
      </c>
      <c r="G1417">
        <f>(Table1[[#This Row],[Ship_Date]]-Table1[[#This Row],[Order_Date]])</f>
        <v>3</v>
      </c>
      <c r="H1417" t="s">
        <v>2384</v>
      </c>
      <c r="I1417" t="s">
        <v>2385</v>
      </c>
      <c r="J1417" t="s">
        <v>52</v>
      </c>
      <c r="K1417">
        <v>19</v>
      </c>
      <c r="L1417" t="str">
        <f>IF(Table1[[#This Row],[Age]]&lt;=20,"Teen",IF(Table1[[#This Row],[Age]]&gt;=21 &amp; Table1[[#This Row],[Age]]&lt;=50,"Adult","Senior"))</f>
        <v>Teen</v>
      </c>
      <c r="M1417" t="s">
        <v>36</v>
      </c>
      <c r="N1417" t="s">
        <v>37</v>
      </c>
      <c r="O1417" t="s">
        <v>38</v>
      </c>
      <c r="P1417" t="s">
        <v>39</v>
      </c>
      <c r="Q1417" t="s">
        <v>40</v>
      </c>
      <c r="R1417">
        <v>7</v>
      </c>
      <c r="S1417">
        <v>2500</v>
      </c>
      <c r="T1417">
        <v>25</v>
      </c>
      <c r="U1417">
        <v>13125</v>
      </c>
      <c r="V1417" t="str">
        <f>IF(Table1[[#This Row],[Sales]]&lt;=10000,"Low",IF(Table1[[#This Row],[Sales]]&gt;=10000 &amp; Table1[[#This Row],[Sales]]&lt;=25000,"Medium","High"))</f>
        <v>High</v>
      </c>
      <c r="W1417">
        <v>4724.07</v>
      </c>
      <c r="X1417">
        <f>Table1[[#This Row],[Profit]]/Table1[[#This Row],[Sales]]</f>
        <v>0.35992914285714284</v>
      </c>
      <c r="Y1417" t="s">
        <v>30</v>
      </c>
      <c r="Z1417" t="s">
        <v>31</v>
      </c>
      <c r="AA1417">
        <v>5</v>
      </c>
      <c r="AB1417" t="s">
        <v>42</v>
      </c>
    </row>
    <row r="1418" spans="1:28" x14ac:dyDescent="0.35">
      <c r="A1418" t="s">
        <v>2386</v>
      </c>
      <c r="B1418" s="1">
        <v>45798</v>
      </c>
      <c r="C1418" s="1" t="str">
        <f>TEXT(Table1[[#This Row],[Order_Date]],"yyyy")</f>
        <v>2025</v>
      </c>
      <c r="D1418" s="3">
        <f>MONTH(Table1[[#This Row],[Order_Date]])</f>
        <v>5</v>
      </c>
      <c r="E1418" t="str">
        <f>TEXT(Table1[[#This Row],[Order_Date]],"mmm")</f>
        <v>May</v>
      </c>
      <c r="F1418" s="1">
        <v>45801</v>
      </c>
      <c r="G1418">
        <f>(Table1[[#This Row],[Ship_Date]]-Table1[[#This Row],[Order_Date]])</f>
        <v>3</v>
      </c>
      <c r="H1418" t="s">
        <v>2387</v>
      </c>
      <c r="I1418" t="s">
        <v>2388</v>
      </c>
      <c r="J1418" t="s">
        <v>24</v>
      </c>
      <c r="K1418">
        <v>55</v>
      </c>
      <c r="L1418" t="str">
        <f>IF(Table1[[#This Row],[Age]]&lt;=20,"Teen",IF(Table1[[#This Row],[Age]]&gt;=21 &amp; Table1[[#This Row],[Age]]&lt;=50,"Adult","Senior"))</f>
        <v>Senior</v>
      </c>
      <c r="M1418" t="s">
        <v>63</v>
      </c>
      <c r="N1418" t="s">
        <v>64</v>
      </c>
      <c r="O1418" t="s">
        <v>55</v>
      </c>
      <c r="P1418" t="s">
        <v>56</v>
      </c>
      <c r="Q1418" t="s">
        <v>97</v>
      </c>
      <c r="R1418">
        <v>8</v>
      </c>
      <c r="S1418">
        <v>1500</v>
      </c>
      <c r="T1418">
        <v>5</v>
      </c>
      <c r="U1418">
        <v>11400</v>
      </c>
      <c r="V1418" t="str">
        <f>IF(Table1[[#This Row],[Sales]]&lt;=10000,"Low",IF(Table1[[#This Row],[Sales]]&gt;=10000 &amp; Table1[[#This Row],[Sales]]&lt;=25000,"Medium","High"))</f>
        <v>High</v>
      </c>
      <c r="W1418">
        <v>2218.0500000000002</v>
      </c>
      <c r="X1418">
        <f>Table1[[#This Row],[Profit]]/Table1[[#This Row],[Sales]]</f>
        <v>0.19456578947368422</v>
      </c>
      <c r="Y1418" t="s">
        <v>30</v>
      </c>
      <c r="Z1418" t="s">
        <v>31</v>
      </c>
      <c r="AA1418">
        <v>4</v>
      </c>
      <c r="AB1418" t="s">
        <v>42</v>
      </c>
    </row>
    <row r="1419" spans="1:28" x14ac:dyDescent="0.35">
      <c r="A1419" t="s">
        <v>2413</v>
      </c>
      <c r="B1419" s="1">
        <v>45798</v>
      </c>
      <c r="C1419" s="1" t="str">
        <f>TEXT(Table1[[#This Row],[Order_Date]],"yyyy")</f>
        <v>2025</v>
      </c>
      <c r="D1419" s="3">
        <f>MONTH(Table1[[#This Row],[Order_Date]])</f>
        <v>5</v>
      </c>
      <c r="E1419" t="str">
        <f>TEXT(Table1[[#This Row],[Order_Date]],"mmm")</f>
        <v>May</v>
      </c>
      <c r="F1419" s="1">
        <v>45799</v>
      </c>
      <c r="G1419">
        <f>(Table1[[#This Row],[Ship_Date]]-Table1[[#This Row],[Order_Date]])</f>
        <v>1</v>
      </c>
      <c r="H1419" t="s">
        <v>2414</v>
      </c>
      <c r="I1419" t="s">
        <v>2415</v>
      </c>
      <c r="J1419" t="s">
        <v>52</v>
      </c>
      <c r="K1419">
        <v>60</v>
      </c>
      <c r="L1419" t="str">
        <f>IF(Table1[[#This Row],[Age]]&lt;=20,"Teen",IF(Table1[[#This Row],[Age]]&gt;=21 &amp; Table1[[#This Row],[Age]]&lt;=50,"Adult","Senior"))</f>
        <v>Senior</v>
      </c>
      <c r="M1419" t="s">
        <v>101</v>
      </c>
      <c r="N1419" t="s">
        <v>102</v>
      </c>
      <c r="O1419" t="s">
        <v>27</v>
      </c>
      <c r="P1419" t="s">
        <v>47</v>
      </c>
      <c r="Q1419" t="s">
        <v>69</v>
      </c>
      <c r="R1419">
        <v>1</v>
      </c>
      <c r="S1419">
        <v>800</v>
      </c>
      <c r="T1419">
        <v>5</v>
      </c>
      <c r="U1419">
        <v>760</v>
      </c>
      <c r="V1419" t="str">
        <f>IF(Table1[[#This Row],[Sales]]&lt;=10000,"Low",IF(Table1[[#This Row],[Sales]]&gt;=10000 &amp; Table1[[#This Row],[Sales]]&lt;=25000,"Medium","High"))</f>
        <v>Low</v>
      </c>
      <c r="W1419">
        <v>135.11000000000001</v>
      </c>
      <c r="X1419">
        <f>Table1[[#This Row],[Profit]]/Table1[[#This Row],[Sales]]</f>
        <v>0.1777763157894737</v>
      </c>
      <c r="Y1419" t="s">
        <v>30</v>
      </c>
      <c r="Z1419" t="s">
        <v>59</v>
      </c>
      <c r="AA1419">
        <v>2</v>
      </c>
      <c r="AB1419" t="s">
        <v>42</v>
      </c>
    </row>
    <row r="1420" spans="1:28" x14ac:dyDescent="0.35">
      <c r="A1420" t="s">
        <v>2431</v>
      </c>
      <c r="B1420" s="1">
        <v>46145</v>
      </c>
      <c r="C1420" s="1" t="str">
        <f>TEXT(Table1[[#This Row],[Order_Date]],"yyyy")</f>
        <v>2026</v>
      </c>
      <c r="D1420" s="3">
        <f>MONTH(Table1[[#This Row],[Order_Date]])</f>
        <v>5</v>
      </c>
      <c r="E1420" t="str">
        <f>TEXT(Table1[[#This Row],[Order_Date]],"mmm")</f>
        <v>May</v>
      </c>
      <c r="F1420" s="1">
        <v>46151</v>
      </c>
      <c r="G1420">
        <f>(Table1[[#This Row],[Ship_Date]]-Table1[[#This Row],[Order_Date]])</f>
        <v>6</v>
      </c>
      <c r="H1420" t="s">
        <v>2432</v>
      </c>
      <c r="I1420" t="s">
        <v>2433</v>
      </c>
      <c r="J1420" t="s">
        <v>52</v>
      </c>
      <c r="K1420">
        <v>64</v>
      </c>
      <c r="L1420" t="str">
        <f>IF(Table1[[#This Row],[Age]]&lt;=20,"Teen",IF(Table1[[#This Row],[Age]]&gt;=21 &amp; Table1[[#This Row],[Age]]&lt;=50,"Adult","Senior"))</f>
        <v>Senior</v>
      </c>
      <c r="M1420" t="s">
        <v>116</v>
      </c>
      <c r="N1420" t="s">
        <v>117</v>
      </c>
      <c r="O1420" t="s">
        <v>86</v>
      </c>
      <c r="P1420" t="s">
        <v>56</v>
      </c>
      <c r="Q1420" t="s">
        <v>125</v>
      </c>
      <c r="R1420">
        <v>1</v>
      </c>
      <c r="S1420">
        <v>450</v>
      </c>
      <c r="T1420">
        <v>25</v>
      </c>
      <c r="U1420">
        <v>337.5</v>
      </c>
      <c r="V1420" t="str">
        <f>IF(Table1[[#This Row],[Sales]]&lt;=10000,"Low",IF(Table1[[#This Row],[Sales]]&gt;=10000 &amp; Table1[[#This Row],[Sales]]&lt;=25000,"Medium","High"))</f>
        <v>Low</v>
      </c>
      <c r="W1420">
        <v>139.35</v>
      </c>
      <c r="X1420">
        <f>Table1[[#This Row],[Profit]]/Table1[[#This Row],[Sales]]</f>
        <v>0.41288888888888886</v>
      </c>
      <c r="Y1420" t="s">
        <v>58</v>
      </c>
      <c r="Z1420" t="s">
        <v>31</v>
      </c>
      <c r="AA1420">
        <v>5</v>
      </c>
      <c r="AB1420" t="s">
        <v>32</v>
      </c>
    </row>
    <row r="1421" spans="1:28" x14ac:dyDescent="0.35">
      <c r="A1421" t="s">
        <v>2449</v>
      </c>
      <c r="B1421" s="1">
        <v>45806</v>
      </c>
      <c r="C1421" s="1" t="str">
        <f>TEXT(Table1[[#This Row],[Order_Date]],"yyyy")</f>
        <v>2025</v>
      </c>
      <c r="D1421" s="3">
        <f>MONTH(Table1[[#This Row],[Order_Date]])</f>
        <v>5</v>
      </c>
      <c r="E1421" t="str">
        <f>TEXT(Table1[[#This Row],[Order_Date]],"mmm")</f>
        <v>May</v>
      </c>
      <c r="F1421" s="1">
        <v>45807</v>
      </c>
      <c r="G1421">
        <f>(Table1[[#This Row],[Ship_Date]]-Table1[[#This Row],[Order_Date]])</f>
        <v>1</v>
      </c>
      <c r="H1421" t="s">
        <v>2450</v>
      </c>
      <c r="I1421" t="s">
        <v>2451</v>
      </c>
      <c r="J1421" t="s">
        <v>52</v>
      </c>
      <c r="K1421">
        <v>19</v>
      </c>
      <c r="L1421" t="str">
        <f>IF(Table1[[#This Row],[Age]]&lt;=20,"Teen",IF(Table1[[#This Row],[Age]]&gt;=21 &amp; Table1[[#This Row],[Age]]&lt;=50,"Adult","Senior"))</f>
        <v>Teen</v>
      </c>
      <c r="M1421" t="s">
        <v>73</v>
      </c>
      <c r="N1421" t="s">
        <v>26</v>
      </c>
      <c r="O1421" t="s">
        <v>27</v>
      </c>
      <c r="P1421" t="s">
        <v>47</v>
      </c>
      <c r="Q1421" t="s">
        <v>164</v>
      </c>
      <c r="R1421">
        <v>2</v>
      </c>
      <c r="S1421">
        <v>1800</v>
      </c>
      <c r="T1421">
        <v>0</v>
      </c>
      <c r="U1421">
        <v>3600</v>
      </c>
      <c r="V1421" t="str">
        <f>IF(Table1[[#This Row],[Sales]]&lt;=10000,"Low",IF(Table1[[#This Row],[Sales]]&gt;=10000 &amp; Table1[[#This Row],[Sales]]&lt;=25000,"Medium","High"))</f>
        <v>Low</v>
      </c>
      <c r="W1421">
        <v>1352.99</v>
      </c>
      <c r="X1421">
        <f>Table1[[#This Row],[Profit]]/Table1[[#This Row],[Sales]]</f>
        <v>0.37583055555555556</v>
      </c>
      <c r="Y1421" t="s">
        <v>30</v>
      </c>
      <c r="Z1421" t="s">
        <v>31</v>
      </c>
      <c r="AA1421">
        <v>1</v>
      </c>
      <c r="AB1421" t="s">
        <v>42</v>
      </c>
    </row>
    <row r="1422" spans="1:28" x14ac:dyDescent="0.35">
      <c r="A1422" t="s">
        <v>2467</v>
      </c>
      <c r="B1422" s="1">
        <v>46149</v>
      </c>
      <c r="C1422" s="1" t="str">
        <f>TEXT(Table1[[#This Row],[Order_Date]],"yyyy")</f>
        <v>2026</v>
      </c>
      <c r="D1422" s="3">
        <f>MONTH(Table1[[#This Row],[Order_Date]])</f>
        <v>5</v>
      </c>
      <c r="E1422" t="str">
        <f>TEXT(Table1[[#This Row],[Order_Date]],"mmm")</f>
        <v>May</v>
      </c>
      <c r="F1422" s="1">
        <v>46150</v>
      </c>
      <c r="G1422">
        <f>(Table1[[#This Row],[Ship_Date]]-Table1[[#This Row],[Order_Date]])</f>
        <v>1</v>
      </c>
      <c r="H1422" t="s">
        <v>2468</v>
      </c>
      <c r="I1422" t="s">
        <v>2469</v>
      </c>
      <c r="J1422" t="s">
        <v>52</v>
      </c>
      <c r="K1422">
        <v>24</v>
      </c>
      <c r="L1422" t="str">
        <f>IF(Table1[[#This Row],[Age]]&lt;=20,"Teen",IF(Table1[[#This Row],[Age]]&gt;=21 &amp; Table1[[#This Row],[Age]]&lt;=50,"Adult","Senior"))</f>
        <v>Senior</v>
      </c>
      <c r="M1422" t="s">
        <v>116</v>
      </c>
      <c r="N1422" t="s">
        <v>117</v>
      </c>
      <c r="O1422" t="s">
        <v>86</v>
      </c>
      <c r="P1422" t="s">
        <v>28</v>
      </c>
      <c r="Q1422" t="s">
        <v>65</v>
      </c>
      <c r="R1422">
        <v>2</v>
      </c>
      <c r="S1422">
        <v>30000</v>
      </c>
      <c r="T1422">
        <v>15</v>
      </c>
      <c r="U1422">
        <v>51000</v>
      </c>
      <c r="V1422" t="str">
        <f>IF(Table1[[#This Row],[Sales]]&lt;=10000,"Low",IF(Table1[[#This Row],[Sales]]&gt;=10000 &amp; Table1[[#This Row],[Sales]]&lt;=25000,"Medium","High"))</f>
        <v>High</v>
      </c>
      <c r="W1422">
        <v>21270.07</v>
      </c>
      <c r="X1422">
        <f>Table1[[#This Row],[Profit]]/Table1[[#This Row],[Sales]]</f>
        <v>0.41706019607843137</v>
      </c>
      <c r="Y1422" t="s">
        <v>30</v>
      </c>
      <c r="Z1422" t="s">
        <v>31</v>
      </c>
      <c r="AA1422">
        <v>3</v>
      </c>
      <c r="AB1422" t="s">
        <v>42</v>
      </c>
    </row>
    <row r="1423" spans="1:28" x14ac:dyDescent="0.35">
      <c r="A1423" t="s">
        <v>2473</v>
      </c>
      <c r="B1423" s="1">
        <v>45441</v>
      </c>
      <c r="C1423" s="1" t="str">
        <f>TEXT(Table1[[#This Row],[Order_Date]],"yyyy")</f>
        <v>2024</v>
      </c>
      <c r="D1423" s="3">
        <f>MONTH(Table1[[#This Row],[Order_Date]])</f>
        <v>5</v>
      </c>
      <c r="E1423" t="str">
        <f>TEXT(Table1[[#This Row],[Order_Date]],"mmm")</f>
        <v>May</v>
      </c>
      <c r="F1423" s="1">
        <v>45443</v>
      </c>
      <c r="G1423">
        <f>(Table1[[#This Row],[Ship_Date]]-Table1[[#This Row],[Order_Date]])</f>
        <v>2</v>
      </c>
      <c r="H1423" t="s">
        <v>2474</v>
      </c>
      <c r="I1423" t="s">
        <v>2475</v>
      </c>
      <c r="J1423" t="s">
        <v>52</v>
      </c>
      <c r="K1423">
        <v>20</v>
      </c>
      <c r="L1423" t="str">
        <f>IF(Table1[[#This Row],[Age]]&lt;=20,"Teen",IF(Table1[[#This Row],[Age]]&gt;=21 &amp; Table1[[#This Row],[Age]]&lt;=50,"Adult","Senior"))</f>
        <v>Teen</v>
      </c>
      <c r="M1423" t="s">
        <v>101</v>
      </c>
      <c r="N1423" t="s">
        <v>102</v>
      </c>
      <c r="O1423" t="s">
        <v>27</v>
      </c>
      <c r="P1423" t="s">
        <v>47</v>
      </c>
      <c r="Q1423" t="s">
        <v>185</v>
      </c>
      <c r="R1423">
        <v>7</v>
      </c>
      <c r="S1423">
        <v>4500</v>
      </c>
      <c r="T1423">
        <v>20</v>
      </c>
      <c r="U1423">
        <v>25200</v>
      </c>
      <c r="V1423" t="str">
        <f>IF(Table1[[#This Row],[Sales]]&lt;=10000,"Low",IF(Table1[[#This Row],[Sales]]&gt;=10000 &amp; Table1[[#This Row],[Sales]]&lt;=25000,"Medium","High"))</f>
        <v>High</v>
      </c>
      <c r="W1423">
        <v>3250.82</v>
      </c>
      <c r="X1423">
        <f>Table1[[#This Row],[Profit]]/Table1[[#This Row],[Sales]]</f>
        <v>0.12900079365079364</v>
      </c>
      <c r="Y1423" t="s">
        <v>58</v>
      </c>
      <c r="Z1423" t="s">
        <v>41</v>
      </c>
      <c r="AA1423">
        <v>2</v>
      </c>
      <c r="AB1423" t="s">
        <v>42</v>
      </c>
    </row>
    <row r="1424" spans="1:28" x14ac:dyDescent="0.35">
      <c r="A1424" t="s">
        <v>2502</v>
      </c>
      <c r="B1424" s="1">
        <v>45778</v>
      </c>
      <c r="C1424" s="1" t="str">
        <f>TEXT(Table1[[#This Row],[Order_Date]],"yyyy")</f>
        <v>2025</v>
      </c>
      <c r="D1424" s="3">
        <f>MONTH(Table1[[#This Row],[Order_Date]])</f>
        <v>5</v>
      </c>
      <c r="E1424" t="str">
        <f>TEXT(Table1[[#This Row],[Order_Date]],"mmm")</f>
        <v>May</v>
      </c>
      <c r="F1424" s="1">
        <v>45779</v>
      </c>
      <c r="G1424">
        <f>(Table1[[#This Row],[Ship_Date]]-Table1[[#This Row],[Order_Date]])</f>
        <v>1</v>
      </c>
      <c r="H1424" t="s">
        <v>2503</v>
      </c>
      <c r="I1424" t="s">
        <v>2504</v>
      </c>
      <c r="J1424" t="s">
        <v>24</v>
      </c>
      <c r="K1424">
        <v>65</v>
      </c>
      <c r="L1424" t="str">
        <f>IF(Table1[[#This Row],[Age]]&lt;=20,"Teen",IF(Table1[[#This Row],[Age]]&gt;=21 &amp; Table1[[#This Row],[Age]]&lt;=50,"Adult","Senior"))</f>
        <v>Senior</v>
      </c>
      <c r="M1424" t="s">
        <v>73</v>
      </c>
      <c r="N1424" t="s">
        <v>26</v>
      </c>
      <c r="O1424" t="s">
        <v>27</v>
      </c>
      <c r="P1424" t="s">
        <v>56</v>
      </c>
      <c r="Q1424" t="s">
        <v>57</v>
      </c>
      <c r="R1424">
        <v>3</v>
      </c>
      <c r="S1424">
        <v>60</v>
      </c>
      <c r="T1424">
        <v>20</v>
      </c>
      <c r="U1424">
        <v>144</v>
      </c>
      <c r="V1424" t="str">
        <f>IF(Table1[[#This Row],[Sales]]&lt;=10000,"Low",IF(Table1[[#This Row],[Sales]]&gt;=10000 &amp; Table1[[#This Row],[Sales]]&lt;=25000,"Medium","High"))</f>
        <v>Low</v>
      </c>
      <c r="W1424">
        <v>45.77</v>
      </c>
      <c r="X1424">
        <f>Table1[[#This Row],[Profit]]/Table1[[#This Row],[Sales]]</f>
        <v>0.31784722222222223</v>
      </c>
      <c r="Y1424" t="s">
        <v>93</v>
      </c>
      <c r="Z1424" t="s">
        <v>41</v>
      </c>
      <c r="AA1424">
        <v>3</v>
      </c>
      <c r="AB1424" t="s">
        <v>42</v>
      </c>
    </row>
    <row r="1425" spans="1:28" x14ac:dyDescent="0.35">
      <c r="A1425" t="s">
        <v>2538</v>
      </c>
      <c r="B1425" s="1">
        <v>45436</v>
      </c>
      <c r="C1425" s="1" t="str">
        <f>TEXT(Table1[[#This Row],[Order_Date]],"yyyy")</f>
        <v>2024</v>
      </c>
      <c r="D1425" s="3">
        <f>MONTH(Table1[[#This Row],[Order_Date]])</f>
        <v>5</v>
      </c>
      <c r="E1425" t="str">
        <f>TEXT(Table1[[#This Row],[Order_Date]],"mmm")</f>
        <v>May</v>
      </c>
      <c r="F1425" s="1">
        <v>45437</v>
      </c>
      <c r="G1425">
        <f>(Table1[[#This Row],[Ship_Date]]-Table1[[#This Row],[Order_Date]])</f>
        <v>1</v>
      </c>
      <c r="H1425" t="s">
        <v>2539</v>
      </c>
      <c r="I1425" t="s">
        <v>2540</v>
      </c>
      <c r="J1425" t="s">
        <v>24</v>
      </c>
      <c r="K1425">
        <v>44</v>
      </c>
      <c r="L1425" t="str">
        <f>IF(Table1[[#This Row],[Age]]&lt;=20,"Teen",IF(Table1[[#This Row],[Age]]&gt;=21 &amp; Table1[[#This Row],[Age]]&lt;=50,"Adult","Senior"))</f>
        <v>Senior</v>
      </c>
      <c r="M1425" t="s">
        <v>107</v>
      </c>
      <c r="N1425" t="s">
        <v>108</v>
      </c>
      <c r="O1425" t="s">
        <v>86</v>
      </c>
      <c r="P1425" t="s">
        <v>56</v>
      </c>
      <c r="Q1425" t="s">
        <v>168</v>
      </c>
      <c r="R1425">
        <v>4</v>
      </c>
      <c r="S1425">
        <v>1200</v>
      </c>
      <c r="T1425">
        <v>25</v>
      </c>
      <c r="U1425">
        <v>3600</v>
      </c>
      <c r="V1425" t="str">
        <f>IF(Table1[[#This Row],[Sales]]&lt;=10000,"Low",IF(Table1[[#This Row],[Sales]]&gt;=10000 &amp; Table1[[#This Row],[Sales]]&lt;=25000,"Medium","High"))</f>
        <v>Low</v>
      </c>
      <c r="W1425">
        <v>1090.92</v>
      </c>
      <c r="X1425">
        <f>Table1[[#This Row],[Profit]]/Table1[[#This Row],[Sales]]</f>
        <v>0.30303333333333338</v>
      </c>
      <c r="Y1425" t="s">
        <v>30</v>
      </c>
      <c r="Z1425" t="s">
        <v>31</v>
      </c>
      <c r="AA1425">
        <v>3</v>
      </c>
      <c r="AB1425" t="s">
        <v>42</v>
      </c>
    </row>
    <row r="1426" spans="1:28" x14ac:dyDescent="0.35">
      <c r="A1426" t="s">
        <v>2550</v>
      </c>
      <c r="B1426" s="1">
        <v>45805</v>
      </c>
      <c r="C1426" s="1" t="str">
        <f>TEXT(Table1[[#This Row],[Order_Date]],"yyyy")</f>
        <v>2025</v>
      </c>
      <c r="D1426" s="3">
        <f>MONTH(Table1[[#This Row],[Order_Date]])</f>
        <v>5</v>
      </c>
      <c r="E1426" t="str">
        <f>TEXT(Table1[[#This Row],[Order_Date]],"mmm")</f>
        <v>May</v>
      </c>
      <c r="F1426" s="1">
        <v>45806</v>
      </c>
      <c r="G1426">
        <f>(Table1[[#This Row],[Ship_Date]]-Table1[[#This Row],[Order_Date]])</f>
        <v>1</v>
      </c>
      <c r="H1426" t="s">
        <v>2551</v>
      </c>
      <c r="I1426" t="s">
        <v>2552</v>
      </c>
      <c r="J1426" t="s">
        <v>52</v>
      </c>
      <c r="K1426">
        <v>47</v>
      </c>
      <c r="L1426" t="str">
        <f>IF(Table1[[#This Row],[Age]]&lt;=20,"Teen",IF(Table1[[#This Row],[Age]]&gt;=21 &amp; Table1[[#This Row],[Age]]&lt;=50,"Adult","Senior"))</f>
        <v>Senior</v>
      </c>
      <c r="M1426" t="s">
        <v>53</v>
      </c>
      <c r="N1426" t="s">
        <v>54</v>
      </c>
      <c r="O1426" t="s">
        <v>55</v>
      </c>
      <c r="P1426" t="s">
        <v>56</v>
      </c>
      <c r="Q1426" t="s">
        <v>212</v>
      </c>
      <c r="R1426">
        <v>7</v>
      </c>
      <c r="S1426">
        <v>300</v>
      </c>
      <c r="T1426">
        <v>5</v>
      </c>
      <c r="U1426">
        <v>1995</v>
      </c>
      <c r="V1426" t="str">
        <f>IF(Table1[[#This Row],[Sales]]&lt;=10000,"Low",IF(Table1[[#This Row],[Sales]]&gt;=10000 &amp; Table1[[#This Row],[Sales]]&lt;=25000,"Medium","High"))</f>
        <v>Low</v>
      </c>
      <c r="W1426">
        <v>723.12</v>
      </c>
      <c r="X1426">
        <f>Table1[[#This Row],[Profit]]/Table1[[#This Row],[Sales]]</f>
        <v>0.36246616541353383</v>
      </c>
      <c r="Y1426" t="s">
        <v>58</v>
      </c>
      <c r="Z1426" t="s">
        <v>59</v>
      </c>
      <c r="AA1426">
        <v>2</v>
      </c>
      <c r="AB1426" t="s">
        <v>42</v>
      </c>
    </row>
    <row r="1427" spans="1:28" x14ac:dyDescent="0.35">
      <c r="A1427" t="s">
        <v>2556</v>
      </c>
      <c r="B1427" s="1">
        <v>45785</v>
      </c>
      <c r="C1427" s="1" t="str">
        <f>TEXT(Table1[[#This Row],[Order_Date]],"yyyy")</f>
        <v>2025</v>
      </c>
      <c r="D1427" s="3">
        <f>MONTH(Table1[[#This Row],[Order_Date]])</f>
        <v>5</v>
      </c>
      <c r="E1427" t="str">
        <f>TEXT(Table1[[#This Row],[Order_Date]],"mmm")</f>
        <v>May</v>
      </c>
      <c r="F1427" s="1">
        <v>45790</v>
      </c>
      <c r="G1427">
        <f>(Table1[[#This Row],[Ship_Date]]-Table1[[#This Row],[Order_Date]])</f>
        <v>5</v>
      </c>
      <c r="H1427" t="s">
        <v>2557</v>
      </c>
      <c r="I1427" t="s">
        <v>2558</v>
      </c>
      <c r="J1427" t="s">
        <v>52</v>
      </c>
      <c r="K1427">
        <v>30</v>
      </c>
      <c r="L1427" t="str">
        <f>IF(Table1[[#This Row],[Age]]&lt;=20,"Teen",IF(Table1[[#This Row],[Age]]&gt;=21 &amp; Table1[[#This Row],[Age]]&lt;=50,"Adult","Senior"))</f>
        <v>Senior</v>
      </c>
      <c r="M1427" t="s">
        <v>91</v>
      </c>
      <c r="N1427" t="s">
        <v>92</v>
      </c>
      <c r="O1427" t="s">
        <v>55</v>
      </c>
      <c r="P1427" t="s">
        <v>47</v>
      </c>
      <c r="Q1427" t="s">
        <v>48</v>
      </c>
      <c r="R1427">
        <v>2</v>
      </c>
      <c r="S1427">
        <v>3500</v>
      </c>
      <c r="T1427">
        <v>15</v>
      </c>
      <c r="U1427">
        <v>5950</v>
      </c>
      <c r="V1427" t="str">
        <f>IF(Table1[[#This Row],[Sales]]&lt;=10000,"Low",IF(Table1[[#This Row],[Sales]]&gt;=10000 &amp; Table1[[#This Row],[Sales]]&lt;=25000,"Medium","High"))</f>
        <v>Low</v>
      </c>
      <c r="W1427">
        <v>2329.1999999999998</v>
      </c>
      <c r="X1427">
        <f>Table1[[#This Row],[Profit]]/Table1[[#This Row],[Sales]]</f>
        <v>0.39146218487394957</v>
      </c>
      <c r="Y1427" t="s">
        <v>30</v>
      </c>
      <c r="Z1427" t="s">
        <v>41</v>
      </c>
      <c r="AA1427">
        <v>1</v>
      </c>
      <c r="AB1427" t="s">
        <v>42</v>
      </c>
    </row>
    <row r="1428" spans="1:28" x14ac:dyDescent="0.35">
      <c r="A1428" t="s">
        <v>2571</v>
      </c>
      <c r="B1428" s="1">
        <v>45785</v>
      </c>
      <c r="C1428" s="1" t="str">
        <f>TEXT(Table1[[#This Row],[Order_Date]],"yyyy")</f>
        <v>2025</v>
      </c>
      <c r="D1428" s="3">
        <f>MONTH(Table1[[#This Row],[Order_Date]])</f>
        <v>5</v>
      </c>
      <c r="E1428" t="str">
        <f>TEXT(Table1[[#This Row],[Order_Date]],"mmm")</f>
        <v>May</v>
      </c>
      <c r="F1428" s="1">
        <v>45787</v>
      </c>
      <c r="G1428">
        <f>(Table1[[#This Row],[Ship_Date]]-Table1[[#This Row],[Order_Date]])</f>
        <v>2</v>
      </c>
      <c r="H1428" t="s">
        <v>2572</v>
      </c>
      <c r="I1428" t="s">
        <v>2573</v>
      </c>
      <c r="J1428" t="s">
        <v>52</v>
      </c>
      <c r="K1428">
        <v>33</v>
      </c>
      <c r="L1428" t="str">
        <f>IF(Table1[[#This Row],[Age]]&lt;=20,"Teen",IF(Table1[[#This Row],[Age]]&gt;=21 &amp; Table1[[#This Row],[Age]]&lt;=50,"Adult","Senior"))</f>
        <v>Senior</v>
      </c>
      <c r="M1428" t="s">
        <v>91</v>
      </c>
      <c r="N1428" t="s">
        <v>92</v>
      </c>
      <c r="O1428" t="s">
        <v>55</v>
      </c>
      <c r="P1428" t="s">
        <v>74</v>
      </c>
      <c r="Q1428" t="s">
        <v>75</v>
      </c>
      <c r="R1428">
        <v>1</v>
      </c>
      <c r="S1428">
        <v>2000</v>
      </c>
      <c r="T1428">
        <v>25</v>
      </c>
      <c r="U1428">
        <v>1500</v>
      </c>
      <c r="V1428" t="str">
        <f>IF(Table1[[#This Row],[Sales]]&lt;=10000,"Low",IF(Table1[[#This Row],[Sales]]&gt;=10000 &amp; Table1[[#This Row],[Sales]]&lt;=25000,"Medium","High"))</f>
        <v>Low</v>
      </c>
      <c r="W1428">
        <v>263.76</v>
      </c>
      <c r="X1428">
        <f>Table1[[#This Row],[Profit]]/Table1[[#This Row],[Sales]]</f>
        <v>0.17584</v>
      </c>
      <c r="Y1428" t="s">
        <v>30</v>
      </c>
      <c r="Z1428" t="s">
        <v>59</v>
      </c>
      <c r="AA1428">
        <v>5</v>
      </c>
      <c r="AB1428" t="s">
        <v>42</v>
      </c>
    </row>
    <row r="1429" spans="1:28" x14ac:dyDescent="0.35">
      <c r="A1429" t="s">
        <v>2585</v>
      </c>
      <c r="B1429" s="1">
        <v>46152</v>
      </c>
      <c r="C1429" s="1" t="str">
        <f>TEXT(Table1[[#This Row],[Order_Date]],"yyyy")</f>
        <v>2026</v>
      </c>
      <c r="D1429" s="3">
        <f>MONTH(Table1[[#This Row],[Order_Date]])</f>
        <v>5</v>
      </c>
      <c r="E1429" t="str">
        <f>TEXT(Table1[[#This Row],[Order_Date]],"mmm")</f>
        <v>May</v>
      </c>
      <c r="F1429" s="1">
        <v>46159</v>
      </c>
      <c r="G1429">
        <f>(Table1[[#This Row],[Ship_Date]]-Table1[[#This Row],[Order_Date]])</f>
        <v>7</v>
      </c>
      <c r="H1429" t="s">
        <v>2586</v>
      </c>
      <c r="I1429" t="s">
        <v>2587</v>
      </c>
      <c r="J1429" t="s">
        <v>52</v>
      </c>
      <c r="K1429">
        <v>62</v>
      </c>
      <c r="L1429" t="str">
        <f>IF(Table1[[#This Row],[Age]]&lt;=20,"Teen",IF(Table1[[#This Row],[Age]]&gt;=21 &amp; Table1[[#This Row],[Age]]&lt;=50,"Adult","Senior"))</f>
        <v>Senior</v>
      </c>
      <c r="M1429" t="s">
        <v>84</v>
      </c>
      <c r="N1429" t="s">
        <v>85</v>
      </c>
      <c r="O1429" t="s">
        <v>86</v>
      </c>
      <c r="P1429" t="s">
        <v>28</v>
      </c>
      <c r="Q1429" t="s">
        <v>103</v>
      </c>
      <c r="R1429">
        <v>8</v>
      </c>
      <c r="S1429">
        <v>25000</v>
      </c>
      <c r="T1429">
        <v>0</v>
      </c>
      <c r="U1429">
        <v>200000</v>
      </c>
      <c r="V1429" t="str">
        <f>IF(Table1[[#This Row],[Sales]]&lt;=10000,"Low",IF(Table1[[#This Row],[Sales]]&gt;=10000 &amp; Table1[[#This Row],[Sales]]&lt;=25000,"Medium","High"))</f>
        <v>High</v>
      </c>
      <c r="W1429">
        <v>81159.789999999994</v>
      </c>
      <c r="X1429">
        <f>Table1[[#This Row],[Profit]]/Table1[[#This Row],[Sales]]</f>
        <v>0.40579894999999999</v>
      </c>
      <c r="Y1429" t="s">
        <v>30</v>
      </c>
      <c r="Z1429" t="s">
        <v>41</v>
      </c>
      <c r="AA1429">
        <v>2</v>
      </c>
      <c r="AB1429" t="s">
        <v>42</v>
      </c>
    </row>
    <row r="1430" spans="1:28" x14ac:dyDescent="0.35">
      <c r="A1430" t="s">
        <v>2590</v>
      </c>
      <c r="B1430" s="1">
        <v>45438</v>
      </c>
      <c r="C1430" s="1" t="str">
        <f>TEXT(Table1[[#This Row],[Order_Date]],"yyyy")</f>
        <v>2024</v>
      </c>
      <c r="D1430" s="3">
        <f>MONTH(Table1[[#This Row],[Order_Date]])</f>
        <v>5</v>
      </c>
      <c r="E1430" t="str">
        <f>TEXT(Table1[[#This Row],[Order_Date]],"mmm")</f>
        <v>May</v>
      </c>
      <c r="F1430" s="1">
        <v>45439</v>
      </c>
      <c r="G1430">
        <f>(Table1[[#This Row],[Ship_Date]]-Table1[[#This Row],[Order_Date]])</f>
        <v>1</v>
      </c>
      <c r="H1430" t="s">
        <v>2591</v>
      </c>
      <c r="I1430" t="s">
        <v>2592</v>
      </c>
      <c r="J1430" t="s">
        <v>24</v>
      </c>
      <c r="K1430">
        <v>60</v>
      </c>
      <c r="L1430" t="str">
        <f>IF(Table1[[#This Row],[Age]]&lt;=20,"Teen",IF(Table1[[#This Row],[Age]]&gt;=21 &amp; Table1[[#This Row],[Age]]&lt;=50,"Adult","Senior"))</f>
        <v>Senior</v>
      </c>
      <c r="M1430" t="s">
        <v>63</v>
      </c>
      <c r="N1430" t="s">
        <v>64</v>
      </c>
      <c r="O1430" t="s">
        <v>55</v>
      </c>
      <c r="P1430" t="s">
        <v>28</v>
      </c>
      <c r="Q1430" t="s">
        <v>192</v>
      </c>
      <c r="R1430">
        <v>2</v>
      </c>
      <c r="S1430">
        <v>7000</v>
      </c>
      <c r="T1430">
        <v>15</v>
      </c>
      <c r="U1430">
        <v>11900</v>
      </c>
      <c r="V1430" t="str">
        <f>IF(Table1[[#This Row],[Sales]]&lt;=10000,"Low",IF(Table1[[#This Row],[Sales]]&gt;=10000 &amp; Table1[[#This Row],[Sales]]&lt;=25000,"Medium","High"))</f>
        <v>High</v>
      </c>
      <c r="W1430">
        <v>5103.99</v>
      </c>
      <c r="X1430">
        <f>Table1[[#This Row],[Profit]]/Table1[[#This Row],[Sales]]</f>
        <v>0.42890672268907559</v>
      </c>
      <c r="Y1430" t="s">
        <v>30</v>
      </c>
      <c r="Z1430" t="s">
        <v>59</v>
      </c>
      <c r="AA1430">
        <v>1</v>
      </c>
      <c r="AB1430" t="s">
        <v>42</v>
      </c>
    </row>
    <row r="1431" spans="1:28" x14ac:dyDescent="0.35">
      <c r="A1431" t="s">
        <v>2629</v>
      </c>
      <c r="B1431" s="1">
        <v>46144</v>
      </c>
      <c r="C1431" s="1" t="str">
        <f>TEXT(Table1[[#This Row],[Order_Date]],"yyyy")</f>
        <v>2026</v>
      </c>
      <c r="D1431" s="3">
        <f>MONTH(Table1[[#This Row],[Order_Date]])</f>
        <v>5</v>
      </c>
      <c r="E1431" t="str">
        <f>TEXT(Table1[[#This Row],[Order_Date]],"mmm")</f>
        <v>May</v>
      </c>
      <c r="F1431" s="1">
        <v>46149</v>
      </c>
      <c r="G1431">
        <f>(Table1[[#This Row],[Ship_Date]]-Table1[[#This Row],[Order_Date]])</f>
        <v>5</v>
      </c>
      <c r="H1431" t="s">
        <v>2630</v>
      </c>
      <c r="I1431" t="s">
        <v>2631</v>
      </c>
      <c r="J1431" t="s">
        <v>24</v>
      </c>
      <c r="K1431">
        <v>44</v>
      </c>
      <c r="L1431" t="str">
        <f>IF(Table1[[#This Row],[Age]]&lt;=20,"Teen",IF(Table1[[#This Row],[Age]]&gt;=21 &amp; Table1[[#This Row],[Age]]&lt;=50,"Adult","Senior"))</f>
        <v>Senior</v>
      </c>
      <c r="M1431" t="s">
        <v>73</v>
      </c>
      <c r="N1431" t="s">
        <v>26</v>
      </c>
      <c r="O1431" t="s">
        <v>27</v>
      </c>
      <c r="P1431" t="s">
        <v>28</v>
      </c>
      <c r="Q1431" t="s">
        <v>65</v>
      </c>
      <c r="R1431">
        <v>8</v>
      </c>
      <c r="S1431">
        <v>30000</v>
      </c>
      <c r="T1431">
        <v>0</v>
      </c>
      <c r="U1431">
        <v>240000</v>
      </c>
      <c r="V1431" t="str">
        <f>IF(Table1[[#This Row],[Sales]]&lt;=10000,"Low",IF(Table1[[#This Row],[Sales]]&gt;=10000 &amp; Table1[[#This Row],[Sales]]&lt;=25000,"Medium","High"))</f>
        <v>High</v>
      </c>
      <c r="W1431">
        <v>87473.1</v>
      </c>
      <c r="X1431">
        <f>Table1[[#This Row],[Profit]]/Table1[[#This Row],[Sales]]</f>
        <v>0.36447125000000002</v>
      </c>
      <c r="Y1431" t="s">
        <v>58</v>
      </c>
      <c r="Z1431" t="s">
        <v>31</v>
      </c>
      <c r="AA1431">
        <v>4</v>
      </c>
      <c r="AB1431" t="s">
        <v>42</v>
      </c>
    </row>
    <row r="1432" spans="1:28" x14ac:dyDescent="0.35">
      <c r="A1432" t="s">
        <v>2635</v>
      </c>
      <c r="B1432" s="1">
        <v>45804</v>
      </c>
      <c r="C1432" s="1" t="str">
        <f>TEXT(Table1[[#This Row],[Order_Date]],"yyyy")</f>
        <v>2025</v>
      </c>
      <c r="D1432" s="3">
        <f>MONTH(Table1[[#This Row],[Order_Date]])</f>
        <v>5</v>
      </c>
      <c r="E1432" t="str">
        <f>TEXT(Table1[[#This Row],[Order_Date]],"mmm")</f>
        <v>May</v>
      </c>
      <c r="F1432" s="1">
        <v>45808</v>
      </c>
      <c r="G1432">
        <f>(Table1[[#This Row],[Ship_Date]]-Table1[[#This Row],[Order_Date]])</f>
        <v>4</v>
      </c>
      <c r="H1432" t="s">
        <v>2636</v>
      </c>
      <c r="I1432" t="s">
        <v>2637</v>
      </c>
      <c r="J1432" t="s">
        <v>52</v>
      </c>
      <c r="K1432">
        <v>30</v>
      </c>
      <c r="L1432" t="str">
        <f>IF(Table1[[#This Row],[Age]]&lt;=20,"Teen",IF(Table1[[#This Row],[Age]]&gt;=21 &amp; Table1[[#This Row],[Age]]&lt;=50,"Adult","Senior"))</f>
        <v>Senior</v>
      </c>
      <c r="M1432" t="s">
        <v>116</v>
      </c>
      <c r="N1432" t="s">
        <v>117</v>
      </c>
      <c r="O1432" t="s">
        <v>86</v>
      </c>
      <c r="P1432" t="s">
        <v>39</v>
      </c>
      <c r="Q1432" t="s">
        <v>118</v>
      </c>
      <c r="R1432">
        <v>6</v>
      </c>
      <c r="S1432">
        <v>4000</v>
      </c>
      <c r="T1432">
        <v>20</v>
      </c>
      <c r="U1432">
        <v>19200</v>
      </c>
      <c r="V1432" t="str">
        <f>IF(Table1[[#This Row],[Sales]]&lt;=10000,"Low",IF(Table1[[#This Row],[Sales]]&gt;=10000 &amp; Table1[[#This Row],[Sales]]&lt;=25000,"Medium","High"))</f>
        <v>High</v>
      </c>
      <c r="W1432">
        <v>7813.7</v>
      </c>
      <c r="X1432">
        <f>Table1[[#This Row],[Profit]]/Table1[[#This Row],[Sales]]</f>
        <v>0.40696354166666665</v>
      </c>
      <c r="Y1432" t="s">
        <v>30</v>
      </c>
      <c r="Z1432" t="s">
        <v>59</v>
      </c>
      <c r="AA1432">
        <v>4</v>
      </c>
      <c r="AB1432" t="s">
        <v>42</v>
      </c>
    </row>
    <row r="1433" spans="1:28" x14ac:dyDescent="0.35">
      <c r="A1433" t="s">
        <v>2674</v>
      </c>
      <c r="B1433" s="1">
        <v>45804</v>
      </c>
      <c r="C1433" s="1" t="str">
        <f>TEXT(Table1[[#This Row],[Order_Date]],"yyyy")</f>
        <v>2025</v>
      </c>
      <c r="D1433" s="3">
        <f>MONTH(Table1[[#This Row],[Order_Date]])</f>
        <v>5</v>
      </c>
      <c r="E1433" t="str">
        <f>TEXT(Table1[[#This Row],[Order_Date]],"mmm")</f>
        <v>May</v>
      </c>
      <c r="F1433" s="1">
        <v>45811</v>
      </c>
      <c r="G1433">
        <f>(Table1[[#This Row],[Ship_Date]]-Table1[[#This Row],[Order_Date]])</f>
        <v>7</v>
      </c>
      <c r="H1433" t="s">
        <v>2675</v>
      </c>
      <c r="I1433" t="s">
        <v>2676</v>
      </c>
      <c r="J1433" t="s">
        <v>52</v>
      </c>
      <c r="K1433">
        <v>57</v>
      </c>
      <c r="L1433" t="str">
        <f>IF(Table1[[#This Row],[Age]]&lt;=20,"Teen",IF(Table1[[#This Row],[Age]]&gt;=21 &amp; Table1[[#This Row],[Age]]&lt;=50,"Adult","Senior"))</f>
        <v>Senior</v>
      </c>
      <c r="M1433" t="s">
        <v>63</v>
      </c>
      <c r="N1433" t="s">
        <v>64</v>
      </c>
      <c r="O1433" t="s">
        <v>55</v>
      </c>
      <c r="P1433" t="s">
        <v>56</v>
      </c>
      <c r="Q1433" t="s">
        <v>57</v>
      </c>
      <c r="R1433">
        <v>2</v>
      </c>
      <c r="S1433">
        <v>60</v>
      </c>
      <c r="T1433">
        <v>15</v>
      </c>
      <c r="U1433">
        <v>102</v>
      </c>
      <c r="V1433" t="str">
        <f>IF(Table1[[#This Row],[Sales]]&lt;=10000,"Low",IF(Table1[[#This Row],[Sales]]&gt;=10000 &amp; Table1[[#This Row],[Sales]]&lt;=25000,"Medium","High"))</f>
        <v>Low</v>
      </c>
      <c r="W1433">
        <v>40.68</v>
      </c>
      <c r="X1433">
        <f>Table1[[#This Row],[Profit]]/Table1[[#This Row],[Sales]]</f>
        <v>0.39882352941176469</v>
      </c>
      <c r="Y1433" t="s">
        <v>58</v>
      </c>
      <c r="Z1433" t="s">
        <v>41</v>
      </c>
      <c r="AA1433">
        <v>1</v>
      </c>
      <c r="AB1433" t="s">
        <v>42</v>
      </c>
    </row>
    <row r="1434" spans="1:28" x14ac:dyDescent="0.35">
      <c r="A1434" t="s">
        <v>2694</v>
      </c>
      <c r="B1434" s="1">
        <v>46148</v>
      </c>
      <c r="C1434" s="1" t="str">
        <f>TEXT(Table1[[#This Row],[Order_Date]],"yyyy")</f>
        <v>2026</v>
      </c>
      <c r="D1434" s="3">
        <f>MONTH(Table1[[#This Row],[Order_Date]])</f>
        <v>5</v>
      </c>
      <c r="E1434" t="str">
        <f>TEXT(Table1[[#This Row],[Order_Date]],"mmm")</f>
        <v>May</v>
      </c>
      <c r="F1434" s="1">
        <v>46150</v>
      </c>
      <c r="G1434">
        <f>(Table1[[#This Row],[Ship_Date]]-Table1[[#This Row],[Order_Date]])</f>
        <v>2</v>
      </c>
      <c r="H1434" t="s">
        <v>2695</v>
      </c>
      <c r="I1434" t="s">
        <v>2696</v>
      </c>
      <c r="J1434" t="s">
        <v>24</v>
      </c>
      <c r="K1434">
        <v>60</v>
      </c>
      <c r="L1434" t="str">
        <f>IF(Table1[[#This Row],[Age]]&lt;=20,"Teen",IF(Table1[[#This Row],[Age]]&gt;=21 &amp; Table1[[#This Row],[Age]]&lt;=50,"Adult","Senior"))</f>
        <v>Senior</v>
      </c>
      <c r="M1434" t="s">
        <v>107</v>
      </c>
      <c r="N1434" t="s">
        <v>108</v>
      </c>
      <c r="O1434" t="s">
        <v>86</v>
      </c>
      <c r="P1434" t="s">
        <v>56</v>
      </c>
      <c r="Q1434" t="s">
        <v>212</v>
      </c>
      <c r="R1434">
        <v>6</v>
      </c>
      <c r="S1434">
        <v>300</v>
      </c>
      <c r="T1434">
        <v>5</v>
      </c>
      <c r="U1434">
        <v>1710</v>
      </c>
      <c r="V1434" t="str">
        <f>IF(Table1[[#This Row],[Sales]]&lt;=10000,"Low",IF(Table1[[#This Row],[Sales]]&gt;=10000 &amp; Table1[[#This Row],[Sales]]&lt;=25000,"Medium","High"))</f>
        <v>Low</v>
      </c>
      <c r="W1434">
        <v>182.17</v>
      </c>
      <c r="X1434">
        <f>Table1[[#This Row],[Profit]]/Table1[[#This Row],[Sales]]</f>
        <v>0.10653216374269005</v>
      </c>
      <c r="Y1434" t="s">
        <v>93</v>
      </c>
      <c r="Z1434" t="s">
        <v>41</v>
      </c>
      <c r="AA1434">
        <v>2</v>
      </c>
      <c r="AB1434" t="s">
        <v>42</v>
      </c>
    </row>
    <row r="1435" spans="1:28" x14ac:dyDescent="0.35">
      <c r="A1435" t="s">
        <v>2705</v>
      </c>
      <c r="B1435" s="1">
        <v>46159</v>
      </c>
      <c r="C1435" s="1" t="str">
        <f>TEXT(Table1[[#This Row],[Order_Date]],"yyyy")</f>
        <v>2026</v>
      </c>
      <c r="D1435" s="3">
        <f>MONTH(Table1[[#This Row],[Order_Date]])</f>
        <v>5</v>
      </c>
      <c r="E1435" t="str">
        <f>TEXT(Table1[[#This Row],[Order_Date]],"mmm")</f>
        <v>May</v>
      </c>
      <c r="F1435" s="1">
        <v>46162</v>
      </c>
      <c r="G1435">
        <f>(Table1[[#This Row],[Ship_Date]]-Table1[[#This Row],[Order_Date]])</f>
        <v>3</v>
      </c>
      <c r="H1435" t="s">
        <v>2706</v>
      </c>
      <c r="I1435" t="s">
        <v>2707</v>
      </c>
      <c r="J1435" t="s">
        <v>24</v>
      </c>
      <c r="K1435">
        <v>39</v>
      </c>
      <c r="L1435" t="str">
        <f>IF(Table1[[#This Row],[Age]]&lt;=20,"Teen",IF(Table1[[#This Row],[Age]]&gt;=21 &amp; Table1[[#This Row],[Age]]&lt;=50,"Adult","Senior"))</f>
        <v>Senior</v>
      </c>
      <c r="M1435" t="s">
        <v>84</v>
      </c>
      <c r="N1435" t="s">
        <v>85</v>
      </c>
      <c r="O1435" t="s">
        <v>86</v>
      </c>
      <c r="P1435" t="s">
        <v>39</v>
      </c>
      <c r="Q1435" t="s">
        <v>87</v>
      </c>
      <c r="R1435">
        <v>4</v>
      </c>
      <c r="S1435">
        <v>3200</v>
      </c>
      <c r="T1435">
        <v>5</v>
      </c>
      <c r="U1435">
        <v>12160</v>
      </c>
      <c r="V1435" t="str">
        <f>IF(Table1[[#This Row],[Sales]]&lt;=10000,"Low",IF(Table1[[#This Row],[Sales]]&gt;=10000 &amp; Table1[[#This Row],[Sales]]&lt;=25000,"Medium","High"))</f>
        <v>High</v>
      </c>
      <c r="W1435">
        <v>3044.5</v>
      </c>
      <c r="X1435">
        <f>Table1[[#This Row],[Profit]]/Table1[[#This Row],[Sales]]</f>
        <v>0.25037006578947368</v>
      </c>
      <c r="Y1435" t="s">
        <v>30</v>
      </c>
      <c r="Z1435" t="s">
        <v>41</v>
      </c>
      <c r="AA1435">
        <v>4</v>
      </c>
      <c r="AB1435" t="s">
        <v>42</v>
      </c>
    </row>
    <row r="1436" spans="1:28" x14ac:dyDescent="0.35">
      <c r="A1436" t="s">
        <v>2718</v>
      </c>
      <c r="B1436" s="1">
        <v>46151</v>
      </c>
      <c r="C1436" s="1" t="str">
        <f>TEXT(Table1[[#This Row],[Order_Date]],"yyyy")</f>
        <v>2026</v>
      </c>
      <c r="D1436" s="3">
        <f>MONTH(Table1[[#This Row],[Order_Date]])</f>
        <v>5</v>
      </c>
      <c r="E1436" t="str">
        <f>TEXT(Table1[[#This Row],[Order_Date]],"mmm")</f>
        <v>May</v>
      </c>
      <c r="F1436" s="1">
        <v>46156</v>
      </c>
      <c r="G1436">
        <f>(Table1[[#This Row],[Ship_Date]]-Table1[[#This Row],[Order_Date]])</f>
        <v>5</v>
      </c>
      <c r="H1436" t="s">
        <v>800</v>
      </c>
      <c r="I1436" t="s">
        <v>2719</v>
      </c>
      <c r="J1436" t="s">
        <v>52</v>
      </c>
      <c r="K1436">
        <v>22</v>
      </c>
      <c r="L1436" t="str">
        <f>IF(Table1[[#This Row],[Age]]&lt;=20,"Teen",IF(Table1[[#This Row],[Age]]&gt;=21 &amp; Table1[[#This Row],[Age]]&lt;=50,"Adult","Senior"))</f>
        <v>Senior</v>
      </c>
      <c r="M1436" t="s">
        <v>46</v>
      </c>
      <c r="N1436" t="s">
        <v>46</v>
      </c>
      <c r="O1436" t="s">
        <v>38</v>
      </c>
      <c r="P1436" t="s">
        <v>39</v>
      </c>
      <c r="Q1436" t="s">
        <v>118</v>
      </c>
      <c r="R1436">
        <v>2</v>
      </c>
      <c r="S1436">
        <v>4000</v>
      </c>
      <c r="T1436">
        <v>20</v>
      </c>
      <c r="U1436">
        <v>6400</v>
      </c>
      <c r="V1436" t="str">
        <f>IF(Table1[[#This Row],[Sales]]&lt;=10000,"Low",IF(Table1[[#This Row],[Sales]]&gt;=10000 &amp; Table1[[#This Row],[Sales]]&lt;=25000,"Medium","High"))</f>
        <v>Low</v>
      </c>
      <c r="W1436">
        <v>1807.55</v>
      </c>
      <c r="X1436">
        <f>Table1[[#This Row],[Profit]]/Table1[[#This Row],[Sales]]</f>
        <v>0.28242968749999997</v>
      </c>
      <c r="Y1436" t="s">
        <v>93</v>
      </c>
      <c r="Z1436" t="s">
        <v>31</v>
      </c>
      <c r="AA1436">
        <v>2</v>
      </c>
      <c r="AB1436" t="s">
        <v>42</v>
      </c>
    </row>
    <row r="1437" spans="1:28" x14ac:dyDescent="0.35">
      <c r="A1437" t="s">
        <v>2734</v>
      </c>
      <c r="B1437" s="1">
        <v>46156</v>
      </c>
      <c r="C1437" s="1" t="str">
        <f>TEXT(Table1[[#This Row],[Order_Date]],"yyyy")</f>
        <v>2026</v>
      </c>
      <c r="D1437" s="3">
        <f>MONTH(Table1[[#This Row],[Order_Date]])</f>
        <v>5</v>
      </c>
      <c r="E1437" t="str">
        <f>TEXT(Table1[[#This Row],[Order_Date]],"mmm")</f>
        <v>May</v>
      </c>
      <c r="F1437" s="1">
        <v>46162</v>
      </c>
      <c r="G1437">
        <f>(Table1[[#This Row],[Ship_Date]]-Table1[[#This Row],[Order_Date]])</f>
        <v>6</v>
      </c>
      <c r="H1437" t="s">
        <v>2735</v>
      </c>
      <c r="I1437" t="s">
        <v>2736</v>
      </c>
      <c r="J1437" t="s">
        <v>24</v>
      </c>
      <c r="K1437">
        <v>46</v>
      </c>
      <c r="L1437" t="str">
        <f>IF(Table1[[#This Row],[Age]]&lt;=20,"Teen",IF(Table1[[#This Row],[Age]]&gt;=21 &amp; Table1[[#This Row],[Age]]&lt;=50,"Adult","Senior"))</f>
        <v>Senior</v>
      </c>
      <c r="M1437" t="s">
        <v>53</v>
      </c>
      <c r="N1437" t="s">
        <v>54</v>
      </c>
      <c r="O1437" t="s">
        <v>55</v>
      </c>
      <c r="P1437" t="s">
        <v>47</v>
      </c>
      <c r="Q1437" t="s">
        <v>48</v>
      </c>
      <c r="R1437">
        <v>5</v>
      </c>
      <c r="S1437">
        <v>3500</v>
      </c>
      <c r="T1437">
        <v>25</v>
      </c>
      <c r="U1437">
        <v>13125</v>
      </c>
      <c r="V1437" t="str">
        <f>IF(Table1[[#This Row],[Sales]]&lt;=10000,"Low",IF(Table1[[#This Row],[Sales]]&gt;=10000 &amp; Table1[[#This Row],[Sales]]&lt;=25000,"Medium","High"))</f>
        <v>High</v>
      </c>
      <c r="W1437">
        <v>4784.43</v>
      </c>
      <c r="X1437">
        <f>Table1[[#This Row],[Profit]]/Table1[[#This Row],[Sales]]</f>
        <v>0.36452800000000002</v>
      </c>
      <c r="Y1437" t="s">
        <v>58</v>
      </c>
      <c r="Z1437" t="s">
        <v>41</v>
      </c>
      <c r="AA1437">
        <v>3</v>
      </c>
      <c r="AB1437" t="s">
        <v>42</v>
      </c>
    </row>
    <row r="1438" spans="1:28" x14ac:dyDescent="0.35">
      <c r="A1438" t="s">
        <v>2737</v>
      </c>
      <c r="B1438" s="1">
        <v>45804</v>
      </c>
      <c r="C1438" s="1" t="str">
        <f>TEXT(Table1[[#This Row],[Order_Date]],"yyyy")</f>
        <v>2025</v>
      </c>
      <c r="D1438" s="3">
        <f>MONTH(Table1[[#This Row],[Order_Date]])</f>
        <v>5</v>
      </c>
      <c r="E1438" t="str">
        <f>TEXT(Table1[[#This Row],[Order_Date]],"mmm")</f>
        <v>May</v>
      </c>
      <c r="F1438" s="1">
        <v>45805</v>
      </c>
      <c r="G1438">
        <f>(Table1[[#This Row],[Ship_Date]]-Table1[[#This Row],[Order_Date]])</f>
        <v>1</v>
      </c>
      <c r="H1438" t="s">
        <v>2738</v>
      </c>
      <c r="I1438" t="s">
        <v>2739</v>
      </c>
      <c r="J1438" t="s">
        <v>52</v>
      </c>
      <c r="K1438">
        <v>44</v>
      </c>
      <c r="L1438" t="str">
        <f>IF(Table1[[#This Row],[Age]]&lt;=20,"Teen",IF(Table1[[#This Row],[Age]]&gt;=21 &amp; Table1[[#This Row],[Age]]&lt;=50,"Adult","Senior"))</f>
        <v>Senior</v>
      </c>
      <c r="M1438" t="s">
        <v>53</v>
      </c>
      <c r="N1438" t="s">
        <v>54</v>
      </c>
      <c r="O1438" t="s">
        <v>55</v>
      </c>
      <c r="P1438" t="s">
        <v>39</v>
      </c>
      <c r="Q1438" t="s">
        <v>87</v>
      </c>
      <c r="R1438">
        <v>5</v>
      </c>
      <c r="S1438">
        <v>3200</v>
      </c>
      <c r="T1438">
        <v>0</v>
      </c>
      <c r="U1438">
        <v>16000</v>
      </c>
      <c r="V1438" t="str">
        <f>IF(Table1[[#This Row],[Sales]]&lt;=10000,"Low",IF(Table1[[#This Row],[Sales]]&gt;=10000 &amp; Table1[[#This Row],[Sales]]&lt;=25000,"Medium","High"))</f>
        <v>High</v>
      </c>
      <c r="W1438">
        <v>6060.09</v>
      </c>
      <c r="X1438">
        <f>Table1[[#This Row],[Profit]]/Table1[[#This Row],[Sales]]</f>
        <v>0.37875562499999998</v>
      </c>
      <c r="Y1438" t="s">
        <v>58</v>
      </c>
      <c r="Z1438" t="s">
        <v>31</v>
      </c>
      <c r="AA1438">
        <v>2</v>
      </c>
      <c r="AB1438" t="s">
        <v>42</v>
      </c>
    </row>
    <row r="1439" spans="1:28" x14ac:dyDescent="0.35">
      <c r="A1439" t="s">
        <v>2755</v>
      </c>
      <c r="B1439" s="1">
        <v>46151</v>
      </c>
      <c r="C1439" s="1" t="str">
        <f>TEXT(Table1[[#This Row],[Order_Date]],"yyyy")</f>
        <v>2026</v>
      </c>
      <c r="D1439" s="3">
        <f>MONTH(Table1[[#This Row],[Order_Date]])</f>
        <v>5</v>
      </c>
      <c r="E1439" t="str">
        <f>TEXT(Table1[[#This Row],[Order_Date]],"mmm")</f>
        <v>May</v>
      </c>
      <c r="F1439" s="1">
        <v>46152</v>
      </c>
      <c r="G1439">
        <f>(Table1[[#This Row],[Ship_Date]]-Table1[[#This Row],[Order_Date]])</f>
        <v>1</v>
      </c>
      <c r="H1439" t="s">
        <v>2756</v>
      </c>
      <c r="I1439" t="s">
        <v>2757</v>
      </c>
      <c r="J1439" t="s">
        <v>52</v>
      </c>
      <c r="K1439">
        <v>23</v>
      </c>
      <c r="L1439" t="str">
        <f>IF(Table1[[#This Row],[Age]]&lt;=20,"Teen",IF(Table1[[#This Row],[Age]]&gt;=21 &amp; Table1[[#This Row],[Age]]&lt;=50,"Adult","Senior"))</f>
        <v>Senior</v>
      </c>
      <c r="M1439" t="s">
        <v>73</v>
      </c>
      <c r="N1439" t="s">
        <v>26</v>
      </c>
      <c r="O1439" t="s">
        <v>27</v>
      </c>
      <c r="P1439" t="s">
        <v>39</v>
      </c>
      <c r="Q1439" t="s">
        <v>151</v>
      </c>
      <c r="R1439">
        <v>6</v>
      </c>
      <c r="S1439">
        <v>900</v>
      </c>
      <c r="T1439">
        <v>20</v>
      </c>
      <c r="U1439">
        <v>4320</v>
      </c>
      <c r="V1439" t="str">
        <f>IF(Table1[[#This Row],[Sales]]&lt;=10000,"Low",IF(Table1[[#This Row],[Sales]]&gt;=10000 &amp; Table1[[#This Row],[Sales]]&lt;=25000,"Medium","High"))</f>
        <v>Low</v>
      </c>
      <c r="W1439">
        <v>1347.36</v>
      </c>
      <c r="X1439">
        <f>Table1[[#This Row],[Profit]]/Table1[[#This Row],[Sales]]</f>
        <v>0.31188888888888888</v>
      </c>
      <c r="Y1439" t="s">
        <v>30</v>
      </c>
      <c r="Z1439" t="s">
        <v>41</v>
      </c>
      <c r="AA1439">
        <v>5</v>
      </c>
      <c r="AB1439" t="s">
        <v>42</v>
      </c>
    </row>
    <row r="1440" spans="1:28" x14ac:dyDescent="0.35">
      <c r="A1440" t="s">
        <v>2779</v>
      </c>
      <c r="B1440" s="1">
        <v>45794</v>
      </c>
      <c r="C1440" s="1" t="str">
        <f>TEXT(Table1[[#This Row],[Order_Date]],"yyyy")</f>
        <v>2025</v>
      </c>
      <c r="D1440" s="3">
        <f>MONTH(Table1[[#This Row],[Order_Date]])</f>
        <v>5</v>
      </c>
      <c r="E1440" t="str">
        <f>TEXT(Table1[[#This Row],[Order_Date]],"mmm")</f>
        <v>May</v>
      </c>
      <c r="F1440" s="1">
        <v>45801</v>
      </c>
      <c r="G1440">
        <f>(Table1[[#This Row],[Ship_Date]]-Table1[[#This Row],[Order_Date]])</f>
        <v>7</v>
      </c>
      <c r="H1440" t="s">
        <v>2780</v>
      </c>
      <c r="I1440" t="s">
        <v>2781</v>
      </c>
      <c r="J1440" t="s">
        <v>24</v>
      </c>
      <c r="K1440">
        <v>42</v>
      </c>
      <c r="L1440" t="str">
        <f>IF(Table1[[#This Row],[Age]]&lt;=20,"Teen",IF(Table1[[#This Row],[Age]]&gt;=21 &amp; Table1[[#This Row],[Age]]&lt;=50,"Adult","Senior"))</f>
        <v>Senior</v>
      </c>
      <c r="M1440" t="s">
        <v>91</v>
      </c>
      <c r="N1440" t="s">
        <v>92</v>
      </c>
      <c r="O1440" t="s">
        <v>55</v>
      </c>
      <c r="P1440" t="s">
        <v>74</v>
      </c>
      <c r="Q1440" t="s">
        <v>196</v>
      </c>
      <c r="R1440">
        <v>7</v>
      </c>
      <c r="S1440">
        <v>25000</v>
      </c>
      <c r="T1440">
        <v>25</v>
      </c>
      <c r="U1440">
        <v>131250</v>
      </c>
      <c r="V1440" t="str">
        <f>IF(Table1[[#This Row],[Sales]]&lt;=10000,"Low",IF(Table1[[#This Row],[Sales]]&gt;=10000 &amp; Table1[[#This Row],[Sales]]&lt;=25000,"Medium","High"))</f>
        <v>High</v>
      </c>
      <c r="W1440">
        <v>55458.93</v>
      </c>
      <c r="X1440">
        <f>Table1[[#This Row],[Profit]]/Table1[[#This Row],[Sales]]</f>
        <v>0.42254422857142859</v>
      </c>
      <c r="Y1440" t="s">
        <v>93</v>
      </c>
      <c r="Z1440" t="s">
        <v>41</v>
      </c>
      <c r="AA1440">
        <v>1</v>
      </c>
      <c r="AB1440" t="s">
        <v>42</v>
      </c>
    </row>
    <row r="1441" spans="1:28" x14ac:dyDescent="0.35">
      <c r="A1441" t="s">
        <v>2788</v>
      </c>
      <c r="B1441" s="1">
        <v>45804</v>
      </c>
      <c r="C1441" s="1" t="str">
        <f>TEXT(Table1[[#This Row],[Order_Date]],"yyyy")</f>
        <v>2025</v>
      </c>
      <c r="D1441" s="3">
        <f>MONTH(Table1[[#This Row],[Order_Date]])</f>
        <v>5</v>
      </c>
      <c r="E1441" t="str">
        <f>TEXT(Table1[[#This Row],[Order_Date]],"mmm")</f>
        <v>May</v>
      </c>
      <c r="F1441" s="1">
        <v>45808</v>
      </c>
      <c r="G1441">
        <f>(Table1[[#This Row],[Ship_Date]]-Table1[[#This Row],[Order_Date]])</f>
        <v>4</v>
      </c>
      <c r="H1441" t="s">
        <v>1565</v>
      </c>
      <c r="I1441" t="s">
        <v>2789</v>
      </c>
      <c r="J1441" t="s">
        <v>24</v>
      </c>
      <c r="K1441">
        <v>40</v>
      </c>
      <c r="L1441" t="str">
        <f>IF(Table1[[#This Row],[Age]]&lt;=20,"Teen",IF(Table1[[#This Row],[Age]]&gt;=21 &amp; Table1[[#This Row],[Age]]&lt;=50,"Adult","Senior"))</f>
        <v>Senior</v>
      </c>
      <c r="M1441" t="s">
        <v>36</v>
      </c>
      <c r="N1441" t="s">
        <v>37</v>
      </c>
      <c r="O1441" t="s">
        <v>38</v>
      </c>
      <c r="P1441" t="s">
        <v>39</v>
      </c>
      <c r="Q1441" t="s">
        <v>40</v>
      </c>
      <c r="R1441">
        <v>6</v>
      </c>
      <c r="S1441">
        <v>2500</v>
      </c>
      <c r="T1441">
        <v>25</v>
      </c>
      <c r="U1441">
        <v>11250</v>
      </c>
      <c r="V1441" t="str">
        <f>IF(Table1[[#This Row],[Sales]]&lt;=10000,"Low",IF(Table1[[#This Row],[Sales]]&gt;=10000 &amp; Table1[[#This Row],[Sales]]&lt;=25000,"Medium","High"))</f>
        <v>High</v>
      </c>
      <c r="W1441">
        <v>3156.14</v>
      </c>
      <c r="X1441">
        <f>Table1[[#This Row],[Profit]]/Table1[[#This Row],[Sales]]</f>
        <v>0.28054577777777778</v>
      </c>
      <c r="Y1441" t="s">
        <v>30</v>
      </c>
      <c r="Z1441" t="s">
        <v>31</v>
      </c>
      <c r="AA1441">
        <v>2</v>
      </c>
      <c r="AB1441" t="s">
        <v>42</v>
      </c>
    </row>
    <row r="1442" spans="1:28" x14ac:dyDescent="0.35">
      <c r="A1442" t="s">
        <v>2829</v>
      </c>
      <c r="B1442" s="1">
        <v>45783</v>
      </c>
      <c r="C1442" s="1" t="str">
        <f>TEXT(Table1[[#This Row],[Order_Date]],"yyyy")</f>
        <v>2025</v>
      </c>
      <c r="D1442" s="3">
        <f>MONTH(Table1[[#This Row],[Order_Date]])</f>
        <v>5</v>
      </c>
      <c r="E1442" t="str">
        <f>TEXT(Table1[[#This Row],[Order_Date]],"mmm")</f>
        <v>May</v>
      </c>
      <c r="F1442" s="1">
        <v>45785</v>
      </c>
      <c r="G1442">
        <f>(Table1[[#This Row],[Ship_Date]]-Table1[[#This Row],[Order_Date]])</f>
        <v>2</v>
      </c>
      <c r="H1442" t="s">
        <v>867</v>
      </c>
      <c r="I1442" t="s">
        <v>2830</v>
      </c>
      <c r="J1442" t="s">
        <v>24</v>
      </c>
      <c r="K1442">
        <v>18</v>
      </c>
      <c r="L1442" t="str">
        <f>IF(Table1[[#This Row],[Age]]&lt;=20,"Teen",IF(Table1[[#This Row],[Age]]&gt;=21 &amp; Table1[[#This Row],[Age]]&lt;=50,"Adult","Senior"))</f>
        <v>Teen</v>
      </c>
      <c r="M1442" t="s">
        <v>46</v>
      </c>
      <c r="N1442" t="s">
        <v>46</v>
      </c>
      <c r="O1442" t="s">
        <v>38</v>
      </c>
      <c r="P1442" t="s">
        <v>74</v>
      </c>
      <c r="Q1442" t="s">
        <v>109</v>
      </c>
      <c r="R1442">
        <v>4</v>
      </c>
      <c r="S1442">
        <v>40000</v>
      </c>
      <c r="T1442">
        <v>25</v>
      </c>
      <c r="U1442">
        <v>120000</v>
      </c>
      <c r="V1442" t="str">
        <f>IF(Table1[[#This Row],[Sales]]&lt;=10000,"Low",IF(Table1[[#This Row],[Sales]]&gt;=10000 &amp; Table1[[#This Row],[Sales]]&lt;=25000,"Medium","High"))</f>
        <v>High</v>
      </c>
      <c r="W1442">
        <v>46519.17</v>
      </c>
      <c r="X1442">
        <f>Table1[[#This Row],[Profit]]/Table1[[#This Row],[Sales]]</f>
        <v>0.38765974999999997</v>
      </c>
      <c r="Y1442" t="s">
        <v>58</v>
      </c>
      <c r="Z1442" t="s">
        <v>59</v>
      </c>
      <c r="AA1442">
        <v>4</v>
      </c>
      <c r="AB1442" t="s">
        <v>42</v>
      </c>
    </row>
    <row r="1443" spans="1:28" x14ac:dyDescent="0.35">
      <c r="A1443" t="s">
        <v>2837</v>
      </c>
      <c r="B1443" s="1">
        <v>46155</v>
      </c>
      <c r="C1443" s="1" t="str">
        <f>TEXT(Table1[[#This Row],[Order_Date]],"yyyy")</f>
        <v>2026</v>
      </c>
      <c r="D1443" s="3">
        <f>MONTH(Table1[[#This Row],[Order_Date]])</f>
        <v>5</v>
      </c>
      <c r="E1443" t="str">
        <f>TEXT(Table1[[#This Row],[Order_Date]],"mmm")</f>
        <v>May</v>
      </c>
      <c r="F1443" s="1">
        <v>46157</v>
      </c>
      <c r="G1443">
        <f>(Table1[[#This Row],[Ship_Date]]-Table1[[#This Row],[Order_Date]])</f>
        <v>2</v>
      </c>
      <c r="H1443" t="s">
        <v>2838</v>
      </c>
      <c r="I1443" t="s">
        <v>2839</v>
      </c>
      <c r="J1443" t="s">
        <v>52</v>
      </c>
      <c r="K1443">
        <v>60</v>
      </c>
      <c r="L1443" t="str">
        <f>IF(Table1[[#This Row],[Age]]&lt;=20,"Teen",IF(Table1[[#This Row],[Age]]&gt;=21 &amp; Table1[[#This Row],[Age]]&lt;=50,"Adult","Senior"))</f>
        <v>Senior</v>
      </c>
      <c r="M1443" t="s">
        <v>107</v>
      </c>
      <c r="N1443" t="s">
        <v>108</v>
      </c>
      <c r="O1443" t="s">
        <v>86</v>
      </c>
      <c r="P1443" t="s">
        <v>47</v>
      </c>
      <c r="Q1443" t="s">
        <v>185</v>
      </c>
      <c r="R1443">
        <v>3</v>
      </c>
      <c r="S1443">
        <v>4500</v>
      </c>
      <c r="T1443">
        <v>15</v>
      </c>
      <c r="U1443">
        <v>11475</v>
      </c>
      <c r="V1443" t="str">
        <f>IF(Table1[[#This Row],[Sales]]&lt;=10000,"Low",IF(Table1[[#This Row],[Sales]]&gt;=10000 &amp; Table1[[#This Row],[Sales]]&lt;=25000,"Medium","High"))</f>
        <v>High</v>
      </c>
      <c r="W1443">
        <v>1789.61</v>
      </c>
      <c r="X1443">
        <f>Table1[[#This Row],[Profit]]/Table1[[#This Row],[Sales]]</f>
        <v>0.15595729847494552</v>
      </c>
      <c r="Y1443" t="s">
        <v>58</v>
      </c>
      <c r="Z1443" t="s">
        <v>31</v>
      </c>
      <c r="AA1443">
        <v>4</v>
      </c>
      <c r="AB1443" t="s">
        <v>42</v>
      </c>
    </row>
    <row r="1444" spans="1:28" x14ac:dyDescent="0.35">
      <c r="A1444" t="s">
        <v>2909</v>
      </c>
      <c r="B1444" s="1">
        <v>45786</v>
      </c>
      <c r="C1444" s="1" t="str">
        <f>TEXT(Table1[[#This Row],[Order_Date]],"yyyy")</f>
        <v>2025</v>
      </c>
      <c r="D1444" s="3">
        <f>MONTH(Table1[[#This Row],[Order_Date]])</f>
        <v>5</v>
      </c>
      <c r="E1444" t="str">
        <f>TEXT(Table1[[#This Row],[Order_Date]],"mmm")</f>
        <v>May</v>
      </c>
      <c r="F1444" s="1">
        <v>45792</v>
      </c>
      <c r="G1444">
        <f>(Table1[[#This Row],[Ship_Date]]-Table1[[#This Row],[Order_Date]])</f>
        <v>6</v>
      </c>
      <c r="H1444" t="s">
        <v>2910</v>
      </c>
      <c r="I1444" t="s">
        <v>2911</v>
      </c>
      <c r="J1444" t="s">
        <v>24</v>
      </c>
      <c r="K1444">
        <v>19</v>
      </c>
      <c r="L1444" t="str">
        <f>IF(Table1[[#This Row],[Age]]&lt;=20,"Teen",IF(Table1[[#This Row],[Age]]&gt;=21 &amp; Table1[[#This Row],[Age]]&lt;=50,"Adult","Senior"))</f>
        <v>Teen</v>
      </c>
      <c r="M1444" t="s">
        <v>101</v>
      </c>
      <c r="N1444" t="s">
        <v>102</v>
      </c>
      <c r="O1444" t="s">
        <v>27</v>
      </c>
      <c r="P1444" t="s">
        <v>56</v>
      </c>
      <c r="Q1444" t="s">
        <v>125</v>
      </c>
      <c r="R1444">
        <v>7</v>
      </c>
      <c r="S1444">
        <v>450</v>
      </c>
      <c r="T1444">
        <v>5</v>
      </c>
      <c r="U1444">
        <v>2992.5</v>
      </c>
      <c r="V1444" t="str">
        <f>IF(Table1[[#This Row],[Sales]]&lt;=10000,"Low",IF(Table1[[#This Row],[Sales]]&gt;=10000 &amp; Table1[[#This Row],[Sales]]&lt;=25000,"Medium","High"))</f>
        <v>Low</v>
      </c>
      <c r="W1444">
        <v>700.42</v>
      </c>
      <c r="X1444">
        <f>Table1[[#This Row],[Profit]]/Table1[[#This Row],[Sales]]</f>
        <v>0.23405847953216372</v>
      </c>
      <c r="Y1444" t="s">
        <v>93</v>
      </c>
      <c r="Z1444" t="s">
        <v>41</v>
      </c>
      <c r="AA1444">
        <v>2</v>
      </c>
      <c r="AB1444" t="s">
        <v>42</v>
      </c>
    </row>
    <row r="1445" spans="1:28" x14ac:dyDescent="0.35">
      <c r="A1445" t="s">
        <v>2918</v>
      </c>
      <c r="B1445" s="1">
        <v>45787</v>
      </c>
      <c r="C1445" s="1" t="str">
        <f>TEXT(Table1[[#This Row],[Order_Date]],"yyyy")</f>
        <v>2025</v>
      </c>
      <c r="D1445" s="3">
        <f>MONTH(Table1[[#This Row],[Order_Date]])</f>
        <v>5</v>
      </c>
      <c r="E1445" t="str">
        <f>TEXT(Table1[[#This Row],[Order_Date]],"mmm")</f>
        <v>May</v>
      </c>
      <c r="F1445" s="1">
        <v>45794</v>
      </c>
      <c r="G1445">
        <f>(Table1[[#This Row],[Ship_Date]]-Table1[[#This Row],[Order_Date]])</f>
        <v>7</v>
      </c>
      <c r="H1445" t="s">
        <v>2919</v>
      </c>
      <c r="I1445" t="s">
        <v>2920</v>
      </c>
      <c r="J1445" t="s">
        <v>52</v>
      </c>
      <c r="K1445">
        <v>49</v>
      </c>
      <c r="L1445" t="str">
        <f>IF(Table1[[#This Row],[Age]]&lt;=20,"Teen",IF(Table1[[#This Row],[Age]]&gt;=21 &amp; Table1[[#This Row],[Age]]&lt;=50,"Adult","Senior"))</f>
        <v>Senior</v>
      </c>
      <c r="M1445" t="s">
        <v>84</v>
      </c>
      <c r="N1445" t="s">
        <v>85</v>
      </c>
      <c r="O1445" t="s">
        <v>86</v>
      </c>
      <c r="P1445" t="s">
        <v>56</v>
      </c>
      <c r="Q1445" t="s">
        <v>57</v>
      </c>
      <c r="R1445">
        <v>2</v>
      </c>
      <c r="S1445">
        <v>60</v>
      </c>
      <c r="T1445">
        <v>0</v>
      </c>
      <c r="U1445">
        <v>120</v>
      </c>
      <c r="V1445" t="str">
        <f>IF(Table1[[#This Row],[Sales]]&lt;=10000,"Low",IF(Table1[[#This Row],[Sales]]&gt;=10000 &amp; Table1[[#This Row],[Sales]]&lt;=25000,"Medium","High"))</f>
        <v>Low</v>
      </c>
      <c r="W1445">
        <v>38.479999999999997</v>
      </c>
      <c r="X1445">
        <f>Table1[[#This Row],[Profit]]/Table1[[#This Row],[Sales]]</f>
        <v>0.32066666666666666</v>
      </c>
      <c r="Y1445" t="s">
        <v>93</v>
      </c>
      <c r="Z1445" t="s">
        <v>41</v>
      </c>
      <c r="AA1445">
        <v>5</v>
      </c>
      <c r="AB1445" t="s">
        <v>42</v>
      </c>
    </row>
    <row r="1446" spans="1:28" x14ac:dyDescent="0.35">
      <c r="A1446" t="s">
        <v>2956</v>
      </c>
      <c r="B1446" s="1">
        <v>45790</v>
      </c>
      <c r="C1446" s="1" t="str">
        <f>TEXT(Table1[[#This Row],[Order_Date]],"yyyy")</f>
        <v>2025</v>
      </c>
      <c r="D1446" s="3">
        <f>MONTH(Table1[[#This Row],[Order_Date]])</f>
        <v>5</v>
      </c>
      <c r="E1446" t="str">
        <f>TEXT(Table1[[#This Row],[Order_Date]],"mmm")</f>
        <v>May</v>
      </c>
      <c r="F1446" s="1">
        <v>45793</v>
      </c>
      <c r="G1446">
        <f>(Table1[[#This Row],[Ship_Date]]-Table1[[#This Row],[Order_Date]])</f>
        <v>3</v>
      </c>
      <c r="H1446" t="s">
        <v>2957</v>
      </c>
      <c r="I1446" t="s">
        <v>2958</v>
      </c>
      <c r="J1446" t="s">
        <v>52</v>
      </c>
      <c r="K1446">
        <v>37</v>
      </c>
      <c r="L1446" t="str">
        <f>IF(Table1[[#This Row],[Age]]&lt;=20,"Teen",IF(Table1[[#This Row],[Age]]&gt;=21 &amp; Table1[[#This Row],[Age]]&lt;=50,"Adult","Senior"))</f>
        <v>Senior</v>
      </c>
      <c r="M1446" t="s">
        <v>116</v>
      </c>
      <c r="N1446" t="s">
        <v>117</v>
      </c>
      <c r="O1446" t="s">
        <v>86</v>
      </c>
      <c r="P1446" t="s">
        <v>28</v>
      </c>
      <c r="Q1446" t="s">
        <v>103</v>
      </c>
      <c r="R1446">
        <v>2</v>
      </c>
      <c r="S1446">
        <v>25000</v>
      </c>
      <c r="T1446">
        <v>15</v>
      </c>
      <c r="U1446">
        <v>42500</v>
      </c>
      <c r="V1446" t="str">
        <f>IF(Table1[[#This Row],[Sales]]&lt;=10000,"Low",IF(Table1[[#This Row],[Sales]]&gt;=10000 &amp; Table1[[#This Row],[Sales]]&lt;=25000,"Medium","High"))</f>
        <v>High</v>
      </c>
      <c r="W1446">
        <v>12789.82</v>
      </c>
      <c r="X1446">
        <f>Table1[[#This Row],[Profit]]/Table1[[#This Row],[Sales]]</f>
        <v>0.30093694117647057</v>
      </c>
      <c r="Y1446" t="s">
        <v>30</v>
      </c>
      <c r="Z1446" t="s">
        <v>41</v>
      </c>
      <c r="AA1446">
        <v>3</v>
      </c>
      <c r="AB1446" t="s">
        <v>42</v>
      </c>
    </row>
    <row r="1447" spans="1:28" x14ac:dyDescent="0.35">
      <c r="A1447" t="s">
        <v>2983</v>
      </c>
      <c r="B1447" s="1">
        <v>45792</v>
      </c>
      <c r="C1447" s="1" t="str">
        <f>TEXT(Table1[[#This Row],[Order_Date]],"yyyy")</f>
        <v>2025</v>
      </c>
      <c r="D1447" s="3">
        <f>MONTH(Table1[[#This Row],[Order_Date]])</f>
        <v>5</v>
      </c>
      <c r="E1447" t="str">
        <f>TEXT(Table1[[#This Row],[Order_Date]],"mmm")</f>
        <v>May</v>
      </c>
      <c r="F1447" s="1">
        <v>45796</v>
      </c>
      <c r="G1447">
        <f>(Table1[[#This Row],[Ship_Date]]-Table1[[#This Row],[Order_Date]])</f>
        <v>4</v>
      </c>
      <c r="H1447" t="s">
        <v>2984</v>
      </c>
      <c r="I1447" t="s">
        <v>2985</v>
      </c>
      <c r="J1447" t="s">
        <v>52</v>
      </c>
      <c r="K1447">
        <v>59</v>
      </c>
      <c r="L1447" t="str">
        <f>IF(Table1[[#This Row],[Age]]&lt;=20,"Teen",IF(Table1[[#This Row],[Age]]&gt;=21 &amp; Table1[[#This Row],[Age]]&lt;=50,"Adult","Senior"))</f>
        <v>Senior</v>
      </c>
      <c r="M1447" t="s">
        <v>63</v>
      </c>
      <c r="N1447" t="s">
        <v>64</v>
      </c>
      <c r="O1447" t="s">
        <v>55</v>
      </c>
      <c r="P1447" t="s">
        <v>56</v>
      </c>
      <c r="Q1447" t="s">
        <v>212</v>
      </c>
      <c r="R1447">
        <v>1</v>
      </c>
      <c r="S1447">
        <v>300</v>
      </c>
      <c r="T1447">
        <v>10</v>
      </c>
      <c r="U1447">
        <v>270</v>
      </c>
      <c r="V1447" t="str">
        <f>IF(Table1[[#This Row],[Sales]]&lt;=10000,"Low",IF(Table1[[#This Row],[Sales]]&gt;=10000 &amp; Table1[[#This Row],[Sales]]&lt;=25000,"Medium","High"))</f>
        <v>Low</v>
      </c>
      <c r="W1447">
        <v>81.34</v>
      </c>
      <c r="X1447">
        <f>Table1[[#This Row],[Profit]]/Table1[[#This Row],[Sales]]</f>
        <v>0.30125925925925928</v>
      </c>
      <c r="Y1447" t="s">
        <v>30</v>
      </c>
      <c r="Z1447" t="s">
        <v>41</v>
      </c>
      <c r="AA1447">
        <v>1</v>
      </c>
      <c r="AB1447" t="s">
        <v>42</v>
      </c>
    </row>
    <row r="1448" spans="1:28" x14ac:dyDescent="0.35">
      <c r="A1448" t="s">
        <v>3014</v>
      </c>
      <c r="B1448" s="1">
        <v>46146</v>
      </c>
      <c r="C1448" s="1" t="str">
        <f>TEXT(Table1[[#This Row],[Order_Date]],"yyyy")</f>
        <v>2026</v>
      </c>
      <c r="D1448" s="3">
        <f>MONTH(Table1[[#This Row],[Order_Date]])</f>
        <v>5</v>
      </c>
      <c r="E1448" t="str">
        <f>TEXT(Table1[[#This Row],[Order_Date]],"mmm")</f>
        <v>May</v>
      </c>
      <c r="F1448" s="1">
        <v>46152</v>
      </c>
      <c r="G1448">
        <f>(Table1[[#This Row],[Ship_Date]]-Table1[[#This Row],[Order_Date]])</f>
        <v>6</v>
      </c>
      <c r="H1448" t="s">
        <v>3015</v>
      </c>
      <c r="I1448" t="s">
        <v>3016</v>
      </c>
      <c r="J1448" t="s">
        <v>52</v>
      </c>
      <c r="K1448">
        <v>48</v>
      </c>
      <c r="L1448" t="str">
        <f>IF(Table1[[#This Row],[Age]]&lt;=20,"Teen",IF(Table1[[#This Row],[Age]]&gt;=21 &amp; Table1[[#This Row],[Age]]&lt;=50,"Adult","Senior"))</f>
        <v>Senior</v>
      </c>
      <c r="M1448" t="s">
        <v>36</v>
      </c>
      <c r="N1448" t="s">
        <v>37</v>
      </c>
      <c r="O1448" t="s">
        <v>38</v>
      </c>
      <c r="P1448" t="s">
        <v>74</v>
      </c>
      <c r="Q1448" t="s">
        <v>75</v>
      </c>
      <c r="R1448">
        <v>6</v>
      </c>
      <c r="S1448">
        <v>2000</v>
      </c>
      <c r="T1448">
        <v>10</v>
      </c>
      <c r="U1448">
        <v>10800</v>
      </c>
      <c r="V1448" t="str">
        <f>IF(Table1[[#This Row],[Sales]]&lt;=10000,"Low",IF(Table1[[#This Row],[Sales]]&gt;=10000 &amp; Table1[[#This Row],[Sales]]&lt;=25000,"Medium","High"))</f>
        <v>High</v>
      </c>
      <c r="W1448">
        <v>3550.74</v>
      </c>
      <c r="X1448">
        <f>Table1[[#This Row],[Profit]]/Table1[[#This Row],[Sales]]</f>
        <v>0.32877222222222219</v>
      </c>
      <c r="Y1448" t="s">
        <v>58</v>
      </c>
      <c r="Z1448" t="s">
        <v>59</v>
      </c>
      <c r="AA1448">
        <v>4</v>
      </c>
      <c r="AB1448" t="s">
        <v>42</v>
      </c>
    </row>
    <row r="1449" spans="1:28" x14ac:dyDescent="0.35">
      <c r="A1449" t="s">
        <v>3079</v>
      </c>
      <c r="B1449" s="1">
        <v>45785</v>
      </c>
      <c r="C1449" s="1" t="str">
        <f>TEXT(Table1[[#This Row],[Order_Date]],"yyyy")</f>
        <v>2025</v>
      </c>
      <c r="D1449" s="3">
        <f>MONTH(Table1[[#This Row],[Order_Date]])</f>
        <v>5</v>
      </c>
      <c r="E1449" t="str">
        <f>TEXT(Table1[[#This Row],[Order_Date]],"mmm")</f>
        <v>May</v>
      </c>
      <c r="F1449" s="1">
        <v>45792</v>
      </c>
      <c r="G1449">
        <f>(Table1[[#This Row],[Ship_Date]]-Table1[[#This Row],[Order_Date]])</f>
        <v>7</v>
      </c>
      <c r="H1449" t="s">
        <v>3080</v>
      </c>
      <c r="I1449" t="s">
        <v>3081</v>
      </c>
      <c r="J1449" t="s">
        <v>24</v>
      </c>
      <c r="K1449">
        <v>51</v>
      </c>
      <c r="L1449" t="str">
        <f>IF(Table1[[#This Row],[Age]]&lt;=20,"Teen",IF(Table1[[#This Row],[Age]]&gt;=21 &amp; Table1[[#This Row],[Age]]&lt;=50,"Adult","Senior"))</f>
        <v>Senior</v>
      </c>
      <c r="M1449" t="s">
        <v>25</v>
      </c>
      <c r="N1449" t="s">
        <v>26</v>
      </c>
      <c r="O1449" t="s">
        <v>27</v>
      </c>
      <c r="P1449" t="s">
        <v>74</v>
      </c>
      <c r="Q1449" t="s">
        <v>196</v>
      </c>
      <c r="R1449">
        <v>4</v>
      </c>
      <c r="S1449">
        <v>25000</v>
      </c>
      <c r="T1449">
        <v>5</v>
      </c>
      <c r="U1449">
        <v>95000</v>
      </c>
      <c r="V1449" t="str">
        <f>IF(Table1[[#This Row],[Sales]]&lt;=10000,"Low",IF(Table1[[#This Row],[Sales]]&gt;=10000 &amp; Table1[[#This Row],[Sales]]&lt;=25000,"Medium","High"))</f>
        <v>High</v>
      </c>
      <c r="W1449">
        <v>23276.23</v>
      </c>
      <c r="X1449">
        <f>Table1[[#This Row],[Profit]]/Table1[[#This Row],[Sales]]</f>
        <v>0.24501294736842105</v>
      </c>
      <c r="Y1449" t="s">
        <v>93</v>
      </c>
      <c r="Z1449" t="s">
        <v>41</v>
      </c>
      <c r="AA1449">
        <v>5</v>
      </c>
      <c r="AB1449" t="s">
        <v>42</v>
      </c>
    </row>
    <row r="1450" spans="1:28" x14ac:dyDescent="0.35">
      <c r="A1450" t="s">
        <v>3085</v>
      </c>
      <c r="B1450" s="1">
        <v>45434</v>
      </c>
      <c r="C1450" s="1" t="str">
        <f>TEXT(Table1[[#This Row],[Order_Date]],"yyyy")</f>
        <v>2024</v>
      </c>
      <c r="D1450" s="3">
        <f>MONTH(Table1[[#This Row],[Order_Date]])</f>
        <v>5</v>
      </c>
      <c r="E1450" t="str">
        <f>TEXT(Table1[[#This Row],[Order_Date]],"mmm")</f>
        <v>May</v>
      </c>
      <c r="F1450" s="1">
        <v>45439</v>
      </c>
      <c r="G1450">
        <f>(Table1[[#This Row],[Ship_Date]]-Table1[[#This Row],[Order_Date]])</f>
        <v>5</v>
      </c>
      <c r="H1450" t="s">
        <v>3086</v>
      </c>
      <c r="I1450" t="s">
        <v>3087</v>
      </c>
      <c r="J1450" t="s">
        <v>52</v>
      </c>
      <c r="K1450">
        <v>54</v>
      </c>
      <c r="L1450" t="str">
        <f>IF(Table1[[#This Row],[Age]]&lt;=20,"Teen",IF(Table1[[#This Row],[Age]]&gt;=21 &amp; Table1[[#This Row],[Age]]&lt;=50,"Adult","Senior"))</f>
        <v>Senior</v>
      </c>
      <c r="M1450" t="s">
        <v>116</v>
      </c>
      <c r="N1450" t="s">
        <v>117</v>
      </c>
      <c r="O1450" t="s">
        <v>86</v>
      </c>
      <c r="P1450" t="s">
        <v>39</v>
      </c>
      <c r="Q1450" t="s">
        <v>87</v>
      </c>
      <c r="R1450">
        <v>2</v>
      </c>
      <c r="S1450">
        <v>3200</v>
      </c>
      <c r="T1450">
        <v>25</v>
      </c>
      <c r="U1450">
        <v>4800</v>
      </c>
      <c r="V1450" t="str">
        <f>IF(Table1[[#This Row],[Sales]]&lt;=10000,"Low",IF(Table1[[#This Row],[Sales]]&gt;=10000 &amp; Table1[[#This Row],[Sales]]&lt;=25000,"Medium","High"))</f>
        <v>Low</v>
      </c>
      <c r="W1450">
        <v>670.65</v>
      </c>
      <c r="X1450">
        <f>Table1[[#This Row],[Profit]]/Table1[[#This Row],[Sales]]</f>
        <v>0.13971875</v>
      </c>
      <c r="Y1450" t="s">
        <v>58</v>
      </c>
      <c r="Z1450" t="s">
        <v>41</v>
      </c>
      <c r="AA1450">
        <v>2</v>
      </c>
      <c r="AB1450" t="s">
        <v>42</v>
      </c>
    </row>
    <row r="1451" spans="1:28" x14ac:dyDescent="0.35">
      <c r="A1451" t="s">
        <v>3097</v>
      </c>
      <c r="B1451" s="1">
        <v>45792</v>
      </c>
      <c r="C1451" s="1" t="str">
        <f>TEXT(Table1[[#This Row],[Order_Date]],"yyyy")</f>
        <v>2025</v>
      </c>
      <c r="D1451" s="3">
        <f>MONTH(Table1[[#This Row],[Order_Date]])</f>
        <v>5</v>
      </c>
      <c r="E1451" t="str">
        <f>TEXT(Table1[[#This Row],[Order_Date]],"mmm")</f>
        <v>May</v>
      </c>
      <c r="F1451" s="1">
        <v>45799</v>
      </c>
      <c r="G1451">
        <f>(Table1[[#This Row],[Ship_Date]]-Table1[[#This Row],[Order_Date]])</f>
        <v>7</v>
      </c>
      <c r="H1451" t="s">
        <v>3098</v>
      </c>
      <c r="I1451" t="s">
        <v>3099</v>
      </c>
      <c r="J1451" t="s">
        <v>24</v>
      </c>
      <c r="K1451">
        <v>37</v>
      </c>
      <c r="L1451" t="str">
        <f>IF(Table1[[#This Row],[Age]]&lt;=20,"Teen",IF(Table1[[#This Row],[Age]]&gt;=21 &amp; Table1[[#This Row],[Age]]&lt;=50,"Adult","Senior"))</f>
        <v>Senior</v>
      </c>
      <c r="M1451" t="s">
        <v>36</v>
      </c>
      <c r="N1451" t="s">
        <v>37</v>
      </c>
      <c r="O1451" t="s">
        <v>38</v>
      </c>
      <c r="P1451" t="s">
        <v>47</v>
      </c>
      <c r="Q1451" t="s">
        <v>48</v>
      </c>
      <c r="R1451">
        <v>8</v>
      </c>
      <c r="S1451">
        <v>3500</v>
      </c>
      <c r="T1451">
        <v>0</v>
      </c>
      <c r="U1451">
        <v>28000</v>
      </c>
      <c r="V1451" t="str">
        <f>IF(Table1[[#This Row],[Sales]]&lt;=10000,"Low",IF(Table1[[#This Row],[Sales]]&gt;=10000 &amp; Table1[[#This Row],[Sales]]&lt;=25000,"Medium","High"))</f>
        <v>High</v>
      </c>
      <c r="W1451">
        <v>5889.49</v>
      </c>
      <c r="X1451">
        <f>Table1[[#This Row],[Profit]]/Table1[[#This Row],[Sales]]</f>
        <v>0.21033892857142855</v>
      </c>
      <c r="Y1451" t="s">
        <v>58</v>
      </c>
      <c r="Z1451" t="s">
        <v>31</v>
      </c>
      <c r="AA1451">
        <v>5</v>
      </c>
      <c r="AB1451" t="s">
        <v>42</v>
      </c>
    </row>
    <row r="1452" spans="1:28" x14ac:dyDescent="0.35">
      <c r="A1452" t="s">
        <v>3144</v>
      </c>
      <c r="B1452" s="1">
        <v>46150</v>
      </c>
      <c r="C1452" s="1" t="str">
        <f>TEXT(Table1[[#This Row],[Order_Date]],"yyyy")</f>
        <v>2026</v>
      </c>
      <c r="D1452" s="3">
        <f>MONTH(Table1[[#This Row],[Order_Date]])</f>
        <v>5</v>
      </c>
      <c r="E1452" t="str">
        <f>TEXT(Table1[[#This Row],[Order_Date]],"mmm")</f>
        <v>May</v>
      </c>
      <c r="F1452" s="1">
        <v>46157</v>
      </c>
      <c r="G1452">
        <f>(Table1[[#This Row],[Ship_Date]]-Table1[[#This Row],[Order_Date]])</f>
        <v>7</v>
      </c>
      <c r="H1452" t="s">
        <v>3145</v>
      </c>
      <c r="I1452" t="s">
        <v>3146</v>
      </c>
      <c r="J1452" t="s">
        <v>52</v>
      </c>
      <c r="K1452">
        <v>22</v>
      </c>
      <c r="L1452" t="str">
        <f>IF(Table1[[#This Row],[Age]]&lt;=20,"Teen",IF(Table1[[#This Row],[Age]]&gt;=21 &amp; Table1[[#This Row],[Age]]&lt;=50,"Adult","Senior"))</f>
        <v>Senior</v>
      </c>
      <c r="M1452" t="s">
        <v>101</v>
      </c>
      <c r="N1452" t="s">
        <v>102</v>
      </c>
      <c r="O1452" t="s">
        <v>27</v>
      </c>
      <c r="P1452" t="s">
        <v>47</v>
      </c>
      <c r="Q1452" t="s">
        <v>164</v>
      </c>
      <c r="R1452">
        <v>4</v>
      </c>
      <c r="S1452">
        <v>1800</v>
      </c>
      <c r="T1452">
        <v>5</v>
      </c>
      <c r="U1452">
        <v>6840</v>
      </c>
      <c r="V1452" t="str">
        <f>IF(Table1[[#This Row],[Sales]]&lt;=10000,"Low",IF(Table1[[#This Row],[Sales]]&gt;=10000 &amp; Table1[[#This Row],[Sales]]&lt;=25000,"Medium","High"))</f>
        <v>Low</v>
      </c>
      <c r="W1452">
        <v>2352.79</v>
      </c>
      <c r="X1452">
        <f>Table1[[#This Row],[Profit]]/Table1[[#This Row],[Sales]]</f>
        <v>0.34397514619883041</v>
      </c>
      <c r="Y1452" t="s">
        <v>93</v>
      </c>
      <c r="Z1452" t="s">
        <v>31</v>
      </c>
      <c r="AA1452">
        <v>4</v>
      </c>
      <c r="AB1452" t="s">
        <v>42</v>
      </c>
    </row>
    <row r="1453" spans="1:28" x14ac:dyDescent="0.35">
      <c r="A1453" t="s">
        <v>3165</v>
      </c>
      <c r="B1453" s="1">
        <v>45778</v>
      </c>
      <c r="C1453" s="1" t="str">
        <f>TEXT(Table1[[#This Row],[Order_Date]],"yyyy")</f>
        <v>2025</v>
      </c>
      <c r="D1453" s="3">
        <f>MONTH(Table1[[#This Row],[Order_Date]])</f>
        <v>5</v>
      </c>
      <c r="E1453" t="str">
        <f>TEXT(Table1[[#This Row],[Order_Date]],"mmm")</f>
        <v>May</v>
      </c>
      <c r="F1453" s="1">
        <v>45780</v>
      </c>
      <c r="G1453">
        <f>(Table1[[#This Row],[Ship_Date]]-Table1[[#This Row],[Order_Date]])</f>
        <v>2</v>
      </c>
      <c r="H1453" t="s">
        <v>3166</v>
      </c>
      <c r="I1453" t="s">
        <v>3167</v>
      </c>
      <c r="J1453" t="s">
        <v>52</v>
      </c>
      <c r="K1453">
        <v>25</v>
      </c>
      <c r="L1453" t="str">
        <f>IF(Table1[[#This Row],[Age]]&lt;=20,"Teen",IF(Table1[[#This Row],[Age]]&gt;=21 &amp; Table1[[#This Row],[Age]]&lt;=50,"Adult","Senior"))</f>
        <v>Senior</v>
      </c>
      <c r="M1453" t="s">
        <v>84</v>
      </c>
      <c r="N1453" t="s">
        <v>85</v>
      </c>
      <c r="O1453" t="s">
        <v>86</v>
      </c>
      <c r="P1453" t="s">
        <v>74</v>
      </c>
      <c r="Q1453" t="s">
        <v>109</v>
      </c>
      <c r="R1453">
        <v>4</v>
      </c>
      <c r="S1453">
        <v>40000</v>
      </c>
      <c r="T1453">
        <v>10</v>
      </c>
      <c r="U1453">
        <v>144000</v>
      </c>
      <c r="V1453" t="str">
        <f>IF(Table1[[#This Row],[Sales]]&lt;=10000,"Low",IF(Table1[[#This Row],[Sales]]&gt;=10000 &amp; Table1[[#This Row],[Sales]]&lt;=25000,"Medium","High"))</f>
        <v>High</v>
      </c>
      <c r="W1453">
        <v>44455.82</v>
      </c>
      <c r="X1453">
        <f>Table1[[#This Row],[Profit]]/Table1[[#This Row],[Sales]]</f>
        <v>0.30872097222222222</v>
      </c>
      <c r="Y1453" t="s">
        <v>30</v>
      </c>
      <c r="Z1453" t="s">
        <v>41</v>
      </c>
      <c r="AA1453">
        <v>3</v>
      </c>
      <c r="AB1453" t="s">
        <v>42</v>
      </c>
    </row>
    <row r="1454" spans="1:28" x14ac:dyDescent="0.35">
      <c r="A1454" t="s">
        <v>3177</v>
      </c>
      <c r="B1454" s="1">
        <v>45441</v>
      </c>
      <c r="C1454" s="1" t="str">
        <f>TEXT(Table1[[#This Row],[Order_Date]],"yyyy")</f>
        <v>2024</v>
      </c>
      <c r="D1454" s="3">
        <f>MONTH(Table1[[#This Row],[Order_Date]])</f>
        <v>5</v>
      </c>
      <c r="E1454" t="str">
        <f>TEXT(Table1[[#This Row],[Order_Date]],"mmm")</f>
        <v>May</v>
      </c>
      <c r="F1454" s="1">
        <v>45442</v>
      </c>
      <c r="G1454">
        <f>(Table1[[#This Row],[Ship_Date]]-Table1[[#This Row],[Order_Date]])</f>
        <v>1</v>
      </c>
      <c r="H1454" t="s">
        <v>3178</v>
      </c>
      <c r="I1454" t="s">
        <v>3179</v>
      </c>
      <c r="J1454" t="s">
        <v>52</v>
      </c>
      <c r="K1454">
        <v>65</v>
      </c>
      <c r="L1454" t="str">
        <f>IF(Table1[[#This Row],[Age]]&lt;=20,"Teen",IF(Table1[[#This Row],[Age]]&gt;=21 &amp; Table1[[#This Row],[Age]]&lt;=50,"Adult","Senior"))</f>
        <v>Senior</v>
      </c>
      <c r="M1454" t="s">
        <v>91</v>
      </c>
      <c r="N1454" t="s">
        <v>92</v>
      </c>
      <c r="O1454" t="s">
        <v>55</v>
      </c>
      <c r="P1454" t="s">
        <v>28</v>
      </c>
      <c r="Q1454" t="s">
        <v>29</v>
      </c>
      <c r="R1454">
        <v>4</v>
      </c>
      <c r="S1454">
        <v>15000</v>
      </c>
      <c r="T1454">
        <v>20</v>
      </c>
      <c r="U1454">
        <v>48000</v>
      </c>
      <c r="V1454" t="str">
        <f>IF(Table1[[#This Row],[Sales]]&lt;=10000,"Low",IF(Table1[[#This Row],[Sales]]&gt;=10000 &amp; Table1[[#This Row],[Sales]]&lt;=25000,"Medium","High"))</f>
        <v>High</v>
      </c>
      <c r="W1454">
        <v>19419.23</v>
      </c>
      <c r="X1454">
        <f>Table1[[#This Row],[Profit]]/Table1[[#This Row],[Sales]]</f>
        <v>0.40456729166666666</v>
      </c>
      <c r="Y1454" t="s">
        <v>93</v>
      </c>
      <c r="Z1454" t="s">
        <v>41</v>
      </c>
      <c r="AA1454">
        <v>2</v>
      </c>
      <c r="AB1454" t="s">
        <v>42</v>
      </c>
    </row>
    <row r="1455" spans="1:28" x14ac:dyDescent="0.35">
      <c r="A1455" t="s">
        <v>3183</v>
      </c>
      <c r="B1455" s="1">
        <v>45803</v>
      </c>
      <c r="C1455" s="1" t="str">
        <f>TEXT(Table1[[#This Row],[Order_Date]],"yyyy")</f>
        <v>2025</v>
      </c>
      <c r="D1455" s="3">
        <f>MONTH(Table1[[#This Row],[Order_Date]])</f>
        <v>5</v>
      </c>
      <c r="E1455" t="str">
        <f>TEXT(Table1[[#This Row],[Order_Date]],"mmm")</f>
        <v>May</v>
      </c>
      <c r="F1455" s="1">
        <v>45808</v>
      </c>
      <c r="G1455">
        <f>(Table1[[#This Row],[Ship_Date]]-Table1[[#This Row],[Order_Date]])</f>
        <v>5</v>
      </c>
      <c r="H1455" t="s">
        <v>3184</v>
      </c>
      <c r="I1455" t="s">
        <v>3185</v>
      </c>
      <c r="J1455" t="s">
        <v>52</v>
      </c>
      <c r="K1455">
        <v>26</v>
      </c>
      <c r="L1455" t="str">
        <f>IF(Table1[[#This Row],[Age]]&lt;=20,"Teen",IF(Table1[[#This Row],[Age]]&gt;=21 &amp; Table1[[#This Row],[Age]]&lt;=50,"Adult","Senior"))</f>
        <v>Senior</v>
      </c>
      <c r="M1455" t="s">
        <v>101</v>
      </c>
      <c r="N1455" t="s">
        <v>102</v>
      </c>
      <c r="O1455" t="s">
        <v>27</v>
      </c>
      <c r="P1455" t="s">
        <v>56</v>
      </c>
      <c r="Q1455" t="s">
        <v>125</v>
      </c>
      <c r="R1455">
        <v>3</v>
      </c>
      <c r="S1455">
        <v>450</v>
      </c>
      <c r="T1455">
        <v>20</v>
      </c>
      <c r="U1455">
        <v>1080</v>
      </c>
      <c r="V1455" t="str">
        <f>IF(Table1[[#This Row],[Sales]]&lt;=10000,"Low",IF(Table1[[#This Row],[Sales]]&gt;=10000 &amp; Table1[[#This Row],[Sales]]&lt;=25000,"Medium","High"))</f>
        <v>Low</v>
      </c>
      <c r="W1455">
        <v>207.64</v>
      </c>
      <c r="X1455">
        <f>Table1[[#This Row],[Profit]]/Table1[[#This Row],[Sales]]</f>
        <v>0.19225925925925924</v>
      </c>
      <c r="Y1455" t="s">
        <v>30</v>
      </c>
      <c r="Z1455" t="s">
        <v>41</v>
      </c>
      <c r="AA1455">
        <v>1</v>
      </c>
      <c r="AB1455" t="s">
        <v>42</v>
      </c>
    </row>
    <row r="1456" spans="1:28" x14ac:dyDescent="0.35">
      <c r="A1456" t="s">
        <v>3217</v>
      </c>
      <c r="B1456" s="1">
        <v>45798</v>
      </c>
      <c r="C1456" s="1" t="str">
        <f>TEXT(Table1[[#This Row],[Order_Date]],"yyyy")</f>
        <v>2025</v>
      </c>
      <c r="D1456" s="3">
        <f>MONTH(Table1[[#This Row],[Order_Date]])</f>
        <v>5</v>
      </c>
      <c r="E1456" t="str">
        <f>TEXT(Table1[[#This Row],[Order_Date]],"mmm")</f>
        <v>May</v>
      </c>
      <c r="F1456" s="1">
        <v>45805</v>
      </c>
      <c r="G1456">
        <f>(Table1[[#This Row],[Ship_Date]]-Table1[[#This Row],[Order_Date]])</f>
        <v>7</v>
      </c>
      <c r="H1456" t="s">
        <v>3218</v>
      </c>
      <c r="I1456" t="s">
        <v>3219</v>
      </c>
      <c r="J1456" t="s">
        <v>24</v>
      </c>
      <c r="K1456">
        <v>58</v>
      </c>
      <c r="L1456" t="str">
        <f>IF(Table1[[#This Row],[Age]]&lt;=20,"Teen",IF(Table1[[#This Row],[Age]]&gt;=21 &amp; Table1[[#This Row],[Age]]&lt;=50,"Adult","Senior"))</f>
        <v>Senior</v>
      </c>
      <c r="M1456" t="s">
        <v>79</v>
      </c>
      <c r="N1456" t="s">
        <v>80</v>
      </c>
      <c r="O1456" t="s">
        <v>38</v>
      </c>
      <c r="P1456" t="s">
        <v>56</v>
      </c>
      <c r="Q1456" t="s">
        <v>57</v>
      </c>
      <c r="R1456">
        <v>3</v>
      </c>
      <c r="S1456">
        <v>60</v>
      </c>
      <c r="T1456">
        <v>25</v>
      </c>
      <c r="U1456">
        <v>135</v>
      </c>
      <c r="V1456" t="str">
        <f>IF(Table1[[#This Row],[Sales]]&lt;=10000,"Low",IF(Table1[[#This Row],[Sales]]&gt;=10000 &amp; Table1[[#This Row],[Sales]]&lt;=25000,"Medium","High"))</f>
        <v>Low</v>
      </c>
      <c r="W1456">
        <v>28.08</v>
      </c>
      <c r="X1456">
        <f>Table1[[#This Row],[Profit]]/Table1[[#This Row],[Sales]]</f>
        <v>0.20799999999999999</v>
      </c>
      <c r="Y1456" t="s">
        <v>93</v>
      </c>
      <c r="Z1456" t="s">
        <v>41</v>
      </c>
      <c r="AA1456">
        <v>4</v>
      </c>
      <c r="AB1456" t="s">
        <v>42</v>
      </c>
    </row>
    <row r="1457" spans="1:28" x14ac:dyDescent="0.35">
      <c r="A1457" t="s">
        <v>3223</v>
      </c>
      <c r="B1457" s="1">
        <v>46160</v>
      </c>
      <c r="C1457" s="1" t="str">
        <f>TEXT(Table1[[#This Row],[Order_Date]],"yyyy")</f>
        <v>2026</v>
      </c>
      <c r="D1457" s="3">
        <f>MONTH(Table1[[#This Row],[Order_Date]])</f>
        <v>5</v>
      </c>
      <c r="E1457" t="str">
        <f>TEXT(Table1[[#This Row],[Order_Date]],"mmm")</f>
        <v>May</v>
      </c>
      <c r="F1457" s="1">
        <v>46163</v>
      </c>
      <c r="G1457">
        <f>(Table1[[#This Row],[Ship_Date]]-Table1[[#This Row],[Order_Date]])</f>
        <v>3</v>
      </c>
      <c r="H1457" t="s">
        <v>140</v>
      </c>
      <c r="I1457" t="s">
        <v>3224</v>
      </c>
      <c r="J1457" t="s">
        <v>52</v>
      </c>
      <c r="K1457">
        <v>44</v>
      </c>
      <c r="L1457" t="str">
        <f>IF(Table1[[#This Row],[Age]]&lt;=20,"Teen",IF(Table1[[#This Row],[Age]]&gt;=21 &amp; Table1[[#This Row],[Age]]&lt;=50,"Adult","Senior"))</f>
        <v>Senior</v>
      </c>
      <c r="M1457" t="s">
        <v>63</v>
      </c>
      <c r="N1457" t="s">
        <v>64</v>
      </c>
      <c r="O1457" t="s">
        <v>55</v>
      </c>
      <c r="P1457" t="s">
        <v>47</v>
      </c>
      <c r="Q1457" t="s">
        <v>48</v>
      </c>
      <c r="R1457">
        <v>2</v>
      </c>
      <c r="S1457">
        <v>3500</v>
      </c>
      <c r="T1457">
        <v>0</v>
      </c>
      <c r="U1457">
        <v>7000</v>
      </c>
      <c r="V1457" t="str">
        <f>IF(Table1[[#This Row],[Sales]]&lt;=10000,"Low",IF(Table1[[#This Row],[Sales]]&gt;=10000 &amp; Table1[[#This Row],[Sales]]&lt;=25000,"Medium","High"))</f>
        <v>Low</v>
      </c>
      <c r="W1457">
        <v>2902.23</v>
      </c>
      <c r="X1457">
        <f>Table1[[#This Row],[Profit]]/Table1[[#This Row],[Sales]]</f>
        <v>0.4146042857142857</v>
      </c>
      <c r="Y1457" t="s">
        <v>30</v>
      </c>
      <c r="Z1457" t="s">
        <v>31</v>
      </c>
      <c r="AA1457">
        <v>4</v>
      </c>
      <c r="AB1457" t="s">
        <v>42</v>
      </c>
    </row>
    <row r="1458" spans="1:28" x14ac:dyDescent="0.35">
      <c r="A1458" t="s">
        <v>3225</v>
      </c>
      <c r="B1458" s="1">
        <v>46152</v>
      </c>
      <c r="C1458" s="1" t="str">
        <f>TEXT(Table1[[#This Row],[Order_Date]],"yyyy")</f>
        <v>2026</v>
      </c>
      <c r="D1458" s="3">
        <f>MONTH(Table1[[#This Row],[Order_Date]])</f>
        <v>5</v>
      </c>
      <c r="E1458" t="str">
        <f>TEXT(Table1[[#This Row],[Order_Date]],"mmm")</f>
        <v>May</v>
      </c>
      <c r="F1458" s="1">
        <v>46157</v>
      </c>
      <c r="G1458">
        <f>(Table1[[#This Row],[Ship_Date]]-Table1[[#This Row],[Order_Date]])</f>
        <v>5</v>
      </c>
      <c r="H1458" t="s">
        <v>3226</v>
      </c>
      <c r="I1458" t="s">
        <v>3227</v>
      </c>
      <c r="J1458" t="s">
        <v>52</v>
      </c>
      <c r="K1458">
        <v>24</v>
      </c>
      <c r="L1458" t="str">
        <f>IF(Table1[[#This Row],[Age]]&lt;=20,"Teen",IF(Table1[[#This Row],[Age]]&gt;=21 &amp; Table1[[#This Row],[Age]]&lt;=50,"Adult","Senior"))</f>
        <v>Senior</v>
      </c>
      <c r="M1458" t="s">
        <v>53</v>
      </c>
      <c r="N1458" t="s">
        <v>54</v>
      </c>
      <c r="O1458" t="s">
        <v>55</v>
      </c>
      <c r="P1458" t="s">
        <v>56</v>
      </c>
      <c r="Q1458" t="s">
        <v>57</v>
      </c>
      <c r="R1458">
        <v>7</v>
      </c>
      <c r="S1458">
        <v>60</v>
      </c>
      <c r="T1458">
        <v>20</v>
      </c>
      <c r="U1458">
        <v>336</v>
      </c>
      <c r="V1458" t="str">
        <f>IF(Table1[[#This Row],[Sales]]&lt;=10000,"Low",IF(Table1[[#This Row],[Sales]]&gt;=10000 &amp; Table1[[#This Row],[Sales]]&lt;=25000,"Medium","High"))</f>
        <v>Low</v>
      </c>
      <c r="W1458">
        <v>90.17</v>
      </c>
      <c r="X1458">
        <f>Table1[[#This Row],[Profit]]/Table1[[#This Row],[Sales]]</f>
        <v>0.26836309523809526</v>
      </c>
      <c r="Y1458" t="s">
        <v>93</v>
      </c>
      <c r="Z1458" t="s">
        <v>41</v>
      </c>
      <c r="AA1458">
        <v>4</v>
      </c>
      <c r="AB1458" t="s">
        <v>32</v>
      </c>
    </row>
    <row r="1459" spans="1:28" x14ac:dyDescent="0.35">
      <c r="A1459" t="s">
        <v>3243</v>
      </c>
      <c r="B1459" s="1">
        <v>45431</v>
      </c>
      <c r="C1459" s="1" t="str">
        <f>TEXT(Table1[[#This Row],[Order_Date]],"yyyy")</f>
        <v>2024</v>
      </c>
      <c r="D1459" s="3">
        <f>MONTH(Table1[[#This Row],[Order_Date]])</f>
        <v>5</v>
      </c>
      <c r="E1459" t="str">
        <f>TEXT(Table1[[#This Row],[Order_Date]],"mmm")</f>
        <v>May</v>
      </c>
      <c r="F1459" s="1">
        <v>45438</v>
      </c>
      <c r="G1459">
        <f>(Table1[[#This Row],[Ship_Date]]-Table1[[#This Row],[Order_Date]])</f>
        <v>7</v>
      </c>
      <c r="H1459" t="s">
        <v>3244</v>
      </c>
      <c r="I1459" t="s">
        <v>3245</v>
      </c>
      <c r="J1459" t="s">
        <v>52</v>
      </c>
      <c r="K1459">
        <v>39</v>
      </c>
      <c r="L1459" t="str">
        <f>IF(Table1[[#This Row],[Age]]&lt;=20,"Teen",IF(Table1[[#This Row],[Age]]&gt;=21 &amp; Table1[[#This Row],[Age]]&lt;=50,"Adult","Senior"))</f>
        <v>Senior</v>
      </c>
      <c r="M1459" t="s">
        <v>79</v>
      </c>
      <c r="N1459" t="s">
        <v>80</v>
      </c>
      <c r="O1459" t="s">
        <v>38</v>
      </c>
      <c r="P1459" t="s">
        <v>47</v>
      </c>
      <c r="Q1459" t="s">
        <v>164</v>
      </c>
      <c r="R1459">
        <v>3</v>
      </c>
      <c r="S1459">
        <v>1800</v>
      </c>
      <c r="T1459">
        <v>10</v>
      </c>
      <c r="U1459">
        <v>4860</v>
      </c>
      <c r="V1459" t="str">
        <f>IF(Table1[[#This Row],[Sales]]&lt;=10000,"Low",IF(Table1[[#This Row],[Sales]]&gt;=10000 &amp; Table1[[#This Row],[Sales]]&lt;=25000,"Medium","High"))</f>
        <v>Low</v>
      </c>
      <c r="W1459">
        <v>2159.91</v>
      </c>
      <c r="X1459">
        <f>Table1[[#This Row],[Profit]]/Table1[[#This Row],[Sales]]</f>
        <v>0.44442592592592589</v>
      </c>
      <c r="Y1459" t="s">
        <v>58</v>
      </c>
      <c r="Z1459" t="s">
        <v>41</v>
      </c>
      <c r="AA1459">
        <v>2</v>
      </c>
      <c r="AB1459" t="s">
        <v>42</v>
      </c>
    </row>
    <row r="1460" spans="1:28" x14ac:dyDescent="0.35">
      <c r="A1460" t="s">
        <v>3255</v>
      </c>
      <c r="B1460" s="1">
        <v>46151</v>
      </c>
      <c r="C1460" s="1" t="str">
        <f>TEXT(Table1[[#This Row],[Order_Date]],"yyyy")</f>
        <v>2026</v>
      </c>
      <c r="D1460" s="3">
        <f>MONTH(Table1[[#This Row],[Order_Date]])</f>
        <v>5</v>
      </c>
      <c r="E1460" t="str">
        <f>TEXT(Table1[[#This Row],[Order_Date]],"mmm")</f>
        <v>May</v>
      </c>
      <c r="F1460" s="1">
        <v>46157</v>
      </c>
      <c r="G1460">
        <f>(Table1[[#This Row],[Ship_Date]]-Table1[[#This Row],[Order_Date]])</f>
        <v>6</v>
      </c>
      <c r="H1460" t="s">
        <v>3256</v>
      </c>
      <c r="I1460" t="s">
        <v>3257</v>
      </c>
      <c r="J1460" t="s">
        <v>24</v>
      </c>
      <c r="K1460">
        <v>18</v>
      </c>
      <c r="L1460" t="str">
        <f>IF(Table1[[#This Row],[Age]]&lt;=20,"Teen",IF(Table1[[#This Row],[Age]]&gt;=21 &amp; Table1[[#This Row],[Age]]&lt;=50,"Adult","Senior"))</f>
        <v>Teen</v>
      </c>
      <c r="M1460" t="s">
        <v>25</v>
      </c>
      <c r="N1460" t="s">
        <v>26</v>
      </c>
      <c r="O1460" t="s">
        <v>27</v>
      </c>
      <c r="P1460" t="s">
        <v>28</v>
      </c>
      <c r="Q1460" t="s">
        <v>192</v>
      </c>
      <c r="R1460">
        <v>8</v>
      </c>
      <c r="S1460">
        <v>7000</v>
      </c>
      <c r="T1460">
        <v>15</v>
      </c>
      <c r="U1460">
        <v>47600</v>
      </c>
      <c r="V1460" t="str">
        <f>IF(Table1[[#This Row],[Sales]]&lt;=10000,"Low",IF(Table1[[#This Row],[Sales]]&gt;=10000 &amp; Table1[[#This Row],[Sales]]&lt;=25000,"Medium","High"))</f>
        <v>High</v>
      </c>
      <c r="W1460">
        <v>14514</v>
      </c>
      <c r="X1460">
        <f>Table1[[#This Row],[Profit]]/Table1[[#This Row],[Sales]]</f>
        <v>0.3049159663865546</v>
      </c>
      <c r="Y1460" t="s">
        <v>93</v>
      </c>
      <c r="Z1460" t="s">
        <v>59</v>
      </c>
      <c r="AA1460">
        <v>5</v>
      </c>
      <c r="AB1460" t="s">
        <v>42</v>
      </c>
    </row>
    <row r="1461" spans="1:28" x14ac:dyDescent="0.35">
      <c r="A1461" t="s">
        <v>3314</v>
      </c>
      <c r="B1461" s="1">
        <v>45443</v>
      </c>
      <c r="C1461" s="1" t="str">
        <f>TEXT(Table1[[#This Row],[Order_Date]],"yyyy")</f>
        <v>2024</v>
      </c>
      <c r="D1461" s="3">
        <f>MONTH(Table1[[#This Row],[Order_Date]])</f>
        <v>5</v>
      </c>
      <c r="E1461" t="str">
        <f>TEXT(Table1[[#This Row],[Order_Date]],"mmm")</f>
        <v>May</v>
      </c>
      <c r="F1461" s="1">
        <v>45447</v>
      </c>
      <c r="G1461">
        <f>(Table1[[#This Row],[Ship_Date]]-Table1[[#This Row],[Order_Date]])</f>
        <v>4</v>
      </c>
      <c r="H1461" t="s">
        <v>3315</v>
      </c>
      <c r="I1461" t="s">
        <v>3316</v>
      </c>
      <c r="J1461" t="s">
        <v>52</v>
      </c>
      <c r="K1461">
        <v>52</v>
      </c>
      <c r="L1461" t="str">
        <f>IF(Table1[[#This Row],[Age]]&lt;=20,"Teen",IF(Table1[[#This Row],[Age]]&gt;=21 &amp; Table1[[#This Row],[Age]]&lt;=50,"Adult","Senior"))</f>
        <v>Senior</v>
      </c>
      <c r="M1461" t="s">
        <v>116</v>
      </c>
      <c r="N1461" t="s">
        <v>117</v>
      </c>
      <c r="O1461" t="s">
        <v>86</v>
      </c>
      <c r="P1461" t="s">
        <v>56</v>
      </c>
      <c r="Q1461" t="s">
        <v>57</v>
      </c>
      <c r="R1461">
        <v>3</v>
      </c>
      <c r="S1461">
        <v>60</v>
      </c>
      <c r="T1461">
        <v>20</v>
      </c>
      <c r="U1461">
        <v>144</v>
      </c>
      <c r="V1461" t="str">
        <f>IF(Table1[[#This Row],[Sales]]&lt;=10000,"Low",IF(Table1[[#This Row],[Sales]]&gt;=10000 &amp; Table1[[#This Row],[Sales]]&lt;=25000,"Medium","High"))</f>
        <v>Low</v>
      </c>
      <c r="W1461">
        <v>46.11</v>
      </c>
      <c r="X1461">
        <f>Table1[[#This Row],[Profit]]/Table1[[#This Row],[Sales]]</f>
        <v>0.32020833333333332</v>
      </c>
      <c r="Y1461" t="s">
        <v>93</v>
      </c>
      <c r="Z1461" t="s">
        <v>59</v>
      </c>
      <c r="AA1461">
        <v>1</v>
      </c>
      <c r="AB1461" t="s">
        <v>42</v>
      </c>
    </row>
    <row r="1462" spans="1:28" x14ac:dyDescent="0.35">
      <c r="A1462" t="s">
        <v>3328</v>
      </c>
      <c r="B1462" s="1">
        <v>46151</v>
      </c>
      <c r="C1462" s="1" t="str">
        <f>TEXT(Table1[[#This Row],[Order_Date]],"yyyy")</f>
        <v>2026</v>
      </c>
      <c r="D1462" s="3">
        <f>MONTH(Table1[[#This Row],[Order_Date]])</f>
        <v>5</v>
      </c>
      <c r="E1462" t="str">
        <f>TEXT(Table1[[#This Row],[Order_Date]],"mmm")</f>
        <v>May</v>
      </c>
      <c r="F1462" s="1">
        <v>46157</v>
      </c>
      <c r="G1462">
        <f>(Table1[[#This Row],[Ship_Date]]-Table1[[#This Row],[Order_Date]])</f>
        <v>6</v>
      </c>
      <c r="H1462" t="s">
        <v>3329</v>
      </c>
      <c r="I1462" t="s">
        <v>3330</v>
      </c>
      <c r="J1462" t="s">
        <v>24</v>
      </c>
      <c r="K1462">
        <v>28</v>
      </c>
      <c r="L1462" t="str">
        <f>IF(Table1[[#This Row],[Age]]&lt;=20,"Teen",IF(Table1[[#This Row],[Age]]&gt;=21 &amp; Table1[[#This Row],[Age]]&lt;=50,"Adult","Senior"))</f>
        <v>Senior</v>
      </c>
      <c r="M1462" t="s">
        <v>79</v>
      </c>
      <c r="N1462" t="s">
        <v>80</v>
      </c>
      <c r="O1462" t="s">
        <v>38</v>
      </c>
      <c r="P1462" t="s">
        <v>74</v>
      </c>
      <c r="Q1462" t="s">
        <v>196</v>
      </c>
      <c r="R1462">
        <v>6</v>
      </c>
      <c r="S1462">
        <v>25000</v>
      </c>
      <c r="T1462">
        <v>5</v>
      </c>
      <c r="U1462">
        <v>142500</v>
      </c>
      <c r="V1462" t="str">
        <f>IF(Table1[[#This Row],[Sales]]&lt;=10000,"Low",IF(Table1[[#This Row],[Sales]]&gt;=10000 &amp; Table1[[#This Row],[Sales]]&lt;=25000,"Medium","High"))</f>
        <v>High</v>
      </c>
      <c r="W1462">
        <v>17067.78</v>
      </c>
      <c r="X1462">
        <f>Table1[[#This Row],[Profit]]/Table1[[#This Row],[Sales]]</f>
        <v>0.11977389473684209</v>
      </c>
      <c r="Y1462" t="s">
        <v>58</v>
      </c>
      <c r="Z1462" t="s">
        <v>41</v>
      </c>
      <c r="AA1462">
        <v>3</v>
      </c>
      <c r="AB1462" t="s">
        <v>42</v>
      </c>
    </row>
    <row r="1463" spans="1:28" x14ac:dyDescent="0.35">
      <c r="A1463" t="s">
        <v>3346</v>
      </c>
      <c r="B1463" s="1">
        <v>45798</v>
      </c>
      <c r="C1463" s="1" t="str">
        <f>TEXT(Table1[[#This Row],[Order_Date]],"yyyy")</f>
        <v>2025</v>
      </c>
      <c r="D1463" s="3">
        <f>MONTH(Table1[[#This Row],[Order_Date]])</f>
        <v>5</v>
      </c>
      <c r="E1463" t="str">
        <f>TEXT(Table1[[#This Row],[Order_Date]],"mmm")</f>
        <v>May</v>
      </c>
      <c r="F1463" s="1">
        <v>45801</v>
      </c>
      <c r="G1463">
        <f>(Table1[[#This Row],[Ship_Date]]-Table1[[#This Row],[Order_Date]])</f>
        <v>3</v>
      </c>
      <c r="H1463" t="s">
        <v>3347</v>
      </c>
      <c r="I1463" t="s">
        <v>3348</v>
      </c>
      <c r="J1463" t="s">
        <v>24</v>
      </c>
      <c r="K1463">
        <v>53</v>
      </c>
      <c r="L1463" t="str">
        <f>IF(Table1[[#This Row],[Age]]&lt;=20,"Teen",IF(Table1[[#This Row],[Age]]&gt;=21 &amp; Table1[[#This Row],[Age]]&lt;=50,"Adult","Senior"))</f>
        <v>Senior</v>
      </c>
      <c r="M1463" t="s">
        <v>101</v>
      </c>
      <c r="N1463" t="s">
        <v>102</v>
      </c>
      <c r="O1463" t="s">
        <v>27</v>
      </c>
      <c r="P1463" t="s">
        <v>74</v>
      </c>
      <c r="Q1463" t="s">
        <v>132</v>
      </c>
      <c r="R1463">
        <v>2</v>
      </c>
      <c r="S1463">
        <v>55000</v>
      </c>
      <c r="T1463">
        <v>15</v>
      </c>
      <c r="U1463">
        <v>93500</v>
      </c>
      <c r="V1463" t="str">
        <f>IF(Table1[[#This Row],[Sales]]&lt;=10000,"Low",IF(Table1[[#This Row],[Sales]]&gt;=10000 &amp; Table1[[#This Row],[Sales]]&lt;=25000,"Medium","High"))</f>
        <v>High</v>
      </c>
      <c r="W1463">
        <v>25121.9</v>
      </c>
      <c r="X1463">
        <f>Table1[[#This Row],[Profit]]/Table1[[#This Row],[Sales]]</f>
        <v>0.26868342245989307</v>
      </c>
      <c r="Y1463" t="s">
        <v>93</v>
      </c>
      <c r="Z1463" t="s">
        <v>41</v>
      </c>
      <c r="AA1463">
        <v>1</v>
      </c>
      <c r="AB1463" t="s">
        <v>42</v>
      </c>
    </row>
    <row r="1464" spans="1:28" x14ac:dyDescent="0.35">
      <c r="A1464" t="s">
        <v>3349</v>
      </c>
      <c r="B1464" s="1">
        <v>46156</v>
      </c>
      <c r="C1464" s="1" t="str">
        <f>TEXT(Table1[[#This Row],[Order_Date]],"yyyy")</f>
        <v>2026</v>
      </c>
      <c r="D1464" s="3">
        <f>MONTH(Table1[[#This Row],[Order_Date]])</f>
        <v>5</v>
      </c>
      <c r="E1464" t="str">
        <f>TEXT(Table1[[#This Row],[Order_Date]],"mmm")</f>
        <v>May</v>
      </c>
      <c r="F1464" s="1">
        <v>46159</v>
      </c>
      <c r="G1464">
        <f>(Table1[[#This Row],[Ship_Date]]-Table1[[#This Row],[Order_Date]])</f>
        <v>3</v>
      </c>
      <c r="H1464" t="s">
        <v>1598</v>
      </c>
      <c r="I1464" t="s">
        <v>3350</v>
      </c>
      <c r="J1464" t="s">
        <v>24</v>
      </c>
      <c r="K1464">
        <v>27</v>
      </c>
      <c r="L1464" t="str">
        <f>IF(Table1[[#This Row],[Age]]&lt;=20,"Teen",IF(Table1[[#This Row],[Age]]&gt;=21 &amp; Table1[[#This Row],[Age]]&lt;=50,"Adult","Senior"))</f>
        <v>Senior</v>
      </c>
      <c r="M1464" t="s">
        <v>107</v>
      </c>
      <c r="N1464" t="s">
        <v>108</v>
      </c>
      <c r="O1464" t="s">
        <v>86</v>
      </c>
      <c r="P1464" t="s">
        <v>28</v>
      </c>
      <c r="Q1464" t="s">
        <v>192</v>
      </c>
      <c r="R1464">
        <v>7</v>
      </c>
      <c r="S1464">
        <v>7000</v>
      </c>
      <c r="T1464">
        <v>0</v>
      </c>
      <c r="U1464">
        <v>49000</v>
      </c>
      <c r="V1464" t="str">
        <f>IF(Table1[[#This Row],[Sales]]&lt;=10000,"Low",IF(Table1[[#This Row],[Sales]]&gt;=10000 &amp; Table1[[#This Row],[Sales]]&lt;=25000,"Medium","High"))</f>
        <v>High</v>
      </c>
      <c r="W1464">
        <v>12399.5</v>
      </c>
      <c r="X1464">
        <f>Table1[[#This Row],[Profit]]/Table1[[#This Row],[Sales]]</f>
        <v>0.25305102040816324</v>
      </c>
      <c r="Y1464" t="s">
        <v>93</v>
      </c>
      <c r="Z1464" t="s">
        <v>31</v>
      </c>
      <c r="AA1464">
        <v>4</v>
      </c>
      <c r="AB1464" t="s">
        <v>42</v>
      </c>
    </row>
    <row r="1465" spans="1:28" x14ac:dyDescent="0.35">
      <c r="A1465" t="s">
        <v>3369</v>
      </c>
      <c r="B1465" s="1">
        <v>45783</v>
      </c>
      <c r="C1465" s="1" t="str">
        <f>TEXT(Table1[[#This Row],[Order_Date]],"yyyy")</f>
        <v>2025</v>
      </c>
      <c r="D1465" s="3">
        <f>MONTH(Table1[[#This Row],[Order_Date]])</f>
        <v>5</v>
      </c>
      <c r="E1465" t="str">
        <f>TEXT(Table1[[#This Row],[Order_Date]],"mmm")</f>
        <v>May</v>
      </c>
      <c r="F1465" s="1">
        <v>45790</v>
      </c>
      <c r="G1465">
        <f>(Table1[[#This Row],[Ship_Date]]-Table1[[#This Row],[Order_Date]])</f>
        <v>7</v>
      </c>
      <c r="H1465" t="s">
        <v>3370</v>
      </c>
      <c r="I1465" t="s">
        <v>3371</v>
      </c>
      <c r="J1465" t="s">
        <v>24</v>
      </c>
      <c r="K1465">
        <v>30</v>
      </c>
      <c r="L1465" t="str">
        <f>IF(Table1[[#This Row],[Age]]&lt;=20,"Teen",IF(Table1[[#This Row],[Age]]&gt;=21 &amp; Table1[[#This Row],[Age]]&lt;=50,"Adult","Senior"))</f>
        <v>Senior</v>
      </c>
      <c r="M1465" t="s">
        <v>73</v>
      </c>
      <c r="N1465" t="s">
        <v>26</v>
      </c>
      <c r="O1465" t="s">
        <v>27</v>
      </c>
      <c r="P1465" t="s">
        <v>47</v>
      </c>
      <c r="Q1465" t="s">
        <v>175</v>
      </c>
      <c r="R1465">
        <v>3</v>
      </c>
      <c r="S1465">
        <v>1200</v>
      </c>
      <c r="T1465">
        <v>25</v>
      </c>
      <c r="U1465">
        <v>2700</v>
      </c>
      <c r="V1465" t="str">
        <f>IF(Table1[[#This Row],[Sales]]&lt;=10000,"Low",IF(Table1[[#This Row],[Sales]]&gt;=10000 &amp; Table1[[#This Row],[Sales]]&lt;=25000,"Medium","High"))</f>
        <v>Low</v>
      </c>
      <c r="W1465">
        <v>851.85</v>
      </c>
      <c r="X1465">
        <f>Table1[[#This Row],[Profit]]/Table1[[#This Row],[Sales]]</f>
        <v>0.3155</v>
      </c>
      <c r="Y1465" t="s">
        <v>30</v>
      </c>
      <c r="Z1465" t="s">
        <v>31</v>
      </c>
      <c r="AA1465">
        <v>5</v>
      </c>
      <c r="AB1465" t="s">
        <v>42</v>
      </c>
    </row>
    <row r="1466" spans="1:28" x14ac:dyDescent="0.35">
      <c r="A1466" t="s">
        <v>3386</v>
      </c>
      <c r="B1466" s="1">
        <v>46156</v>
      </c>
      <c r="C1466" s="1" t="str">
        <f>TEXT(Table1[[#This Row],[Order_Date]],"yyyy")</f>
        <v>2026</v>
      </c>
      <c r="D1466" s="3">
        <f>MONTH(Table1[[#This Row],[Order_Date]])</f>
        <v>5</v>
      </c>
      <c r="E1466" t="str">
        <f>TEXT(Table1[[#This Row],[Order_Date]],"mmm")</f>
        <v>May</v>
      </c>
      <c r="F1466" s="1">
        <v>46160</v>
      </c>
      <c r="G1466">
        <f>(Table1[[#This Row],[Ship_Date]]-Table1[[#This Row],[Order_Date]])</f>
        <v>4</v>
      </c>
      <c r="H1466" t="s">
        <v>2227</v>
      </c>
      <c r="I1466" t="s">
        <v>3387</v>
      </c>
      <c r="J1466" t="s">
        <v>24</v>
      </c>
      <c r="K1466">
        <v>55</v>
      </c>
      <c r="L1466" t="str">
        <f>IF(Table1[[#This Row],[Age]]&lt;=20,"Teen",IF(Table1[[#This Row],[Age]]&gt;=21 &amp; Table1[[#This Row],[Age]]&lt;=50,"Adult","Senior"))</f>
        <v>Senior</v>
      </c>
      <c r="M1466" t="s">
        <v>53</v>
      </c>
      <c r="N1466" t="s">
        <v>54</v>
      </c>
      <c r="O1466" t="s">
        <v>55</v>
      </c>
      <c r="P1466" t="s">
        <v>47</v>
      </c>
      <c r="Q1466" t="s">
        <v>185</v>
      </c>
      <c r="R1466">
        <v>3</v>
      </c>
      <c r="S1466">
        <v>4500</v>
      </c>
      <c r="T1466">
        <v>15</v>
      </c>
      <c r="U1466">
        <v>11475</v>
      </c>
      <c r="V1466" t="str">
        <f>IF(Table1[[#This Row],[Sales]]&lt;=10000,"Low",IF(Table1[[#This Row],[Sales]]&gt;=10000 &amp; Table1[[#This Row],[Sales]]&lt;=25000,"Medium","High"))</f>
        <v>High</v>
      </c>
      <c r="W1466">
        <v>1573.27</v>
      </c>
      <c r="X1466">
        <f>Table1[[#This Row],[Profit]]/Table1[[#This Row],[Sales]]</f>
        <v>0.13710413943355121</v>
      </c>
      <c r="Y1466" t="s">
        <v>58</v>
      </c>
      <c r="Z1466" t="s">
        <v>59</v>
      </c>
      <c r="AA1466">
        <v>4</v>
      </c>
      <c r="AB1466" t="s">
        <v>42</v>
      </c>
    </row>
    <row r="1467" spans="1:28" x14ac:dyDescent="0.35">
      <c r="A1467" t="s">
        <v>3394</v>
      </c>
      <c r="B1467" s="1">
        <v>45439</v>
      </c>
      <c r="C1467" s="1" t="str">
        <f>TEXT(Table1[[#This Row],[Order_Date]],"yyyy")</f>
        <v>2024</v>
      </c>
      <c r="D1467" s="3">
        <f>MONTH(Table1[[#This Row],[Order_Date]])</f>
        <v>5</v>
      </c>
      <c r="E1467" t="str">
        <f>TEXT(Table1[[#This Row],[Order_Date]],"mmm")</f>
        <v>May</v>
      </c>
      <c r="F1467" s="1">
        <v>45446</v>
      </c>
      <c r="G1467">
        <f>(Table1[[#This Row],[Ship_Date]]-Table1[[#This Row],[Order_Date]])</f>
        <v>7</v>
      </c>
      <c r="H1467" t="s">
        <v>3395</v>
      </c>
      <c r="I1467" t="s">
        <v>3396</v>
      </c>
      <c r="J1467" t="s">
        <v>24</v>
      </c>
      <c r="K1467">
        <v>50</v>
      </c>
      <c r="L1467" t="str">
        <f>IF(Table1[[#This Row],[Age]]&lt;=20,"Teen",IF(Table1[[#This Row],[Age]]&gt;=21 &amp; Table1[[#This Row],[Age]]&lt;=50,"Adult","Senior"))</f>
        <v>Senior</v>
      </c>
      <c r="M1467" t="s">
        <v>25</v>
      </c>
      <c r="N1467" t="s">
        <v>26</v>
      </c>
      <c r="O1467" t="s">
        <v>27</v>
      </c>
      <c r="P1467" t="s">
        <v>39</v>
      </c>
      <c r="Q1467" t="s">
        <v>40</v>
      </c>
      <c r="R1467">
        <v>8</v>
      </c>
      <c r="S1467">
        <v>2500</v>
      </c>
      <c r="T1467">
        <v>10</v>
      </c>
      <c r="U1467">
        <v>18000</v>
      </c>
      <c r="V1467" t="str">
        <f>IF(Table1[[#This Row],[Sales]]&lt;=10000,"Low",IF(Table1[[#This Row],[Sales]]&gt;=10000 &amp; Table1[[#This Row],[Sales]]&lt;=25000,"Medium","High"))</f>
        <v>High</v>
      </c>
      <c r="W1467">
        <v>2393.36</v>
      </c>
      <c r="X1467">
        <f>Table1[[#This Row],[Profit]]/Table1[[#This Row],[Sales]]</f>
        <v>0.13296444444444444</v>
      </c>
      <c r="Y1467" t="s">
        <v>58</v>
      </c>
      <c r="Z1467" t="s">
        <v>59</v>
      </c>
      <c r="AA1467">
        <v>1</v>
      </c>
      <c r="AB1467" t="s">
        <v>42</v>
      </c>
    </row>
    <row r="1468" spans="1:28" x14ac:dyDescent="0.35">
      <c r="A1468" t="s">
        <v>3418</v>
      </c>
      <c r="B1468" s="1">
        <v>45804</v>
      </c>
      <c r="C1468" s="1" t="str">
        <f>TEXT(Table1[[#This Row],[Order_Date]],"yyyy")</f>
        <v>2025</v>
      </c>
      <c r="D1468" s="3">
        <f>MONTH(Table1[[#This Row],[Order_Date]])</f>
        <v>5</v>
      </c>
      <c r="E1468" t="str">
        <f>TEXT(Table1[[#This Row],[Order_Date]],"mmm")</f>
        <v>May</v>
      </c>
      <c r="F1468" s="1">
        <v>45807</v>
      </c>
      <c r="G1468">
        <f>(Table1[[#This Row],[Ship_Date]]-Table1[[#This Row],[Order_Date]])</f>
        <v>3</v>
      </c>
      <c r="H1468" t="s">
        <v>3419</v>
      </c>
      <c r="I1468" t="s">
        <v>3420</v>
      </c>
      <c r="J1468" t="s">
        <v>52</v>
      </c>
      <c r="K1468">
        <v>29</v>
      </c>
      <c r="L1468" t="str">
        <f>IF(Table1[[#This Row],[Age]]&lt;=20,"Teen",IF(Table1[[#This Row],[Age]]&gt;=21 &amp; Table1[[#This Row],[Age]]&lt;=50,"Adult","Senior"))</f>
        <v>Senior</v>
      </c>
      <c r="M1468" t="s">
        <v>36</v>
      </c>
      <c r="N1468" t="s">
        <v>37</v>
      </c>
      <c r="O1468" t="s">
        <v>38</v>
      </c>
      <c r="P1468" t="s">
        <v>74</v>
      </c>
      <c r="Q1468" t="s">
        <v>132</v>
      </c>
      <c r="R1468">
        <v>3</v>
      </c>
      <c r="S1468">
        <v>55000</v>
      </c>
      <c r="T1468">
        <v>5</v>
      </c>
      <c r="U1468">
        <v>156750</v>
      </c>
      <c r="V1468" t="str">
        <f>IF(Table1[[#This Row],[Sales]]&lt;=10000,"Low",IF(Table1[[#This Row],[Sales]]&gt;=10000 &amp; Table1[[#This Row],[Sales]]&lt;=25000,"Medium","High"))</f>
        <v>High</v>
      </c>
      <c r="W1468">
        <v>56094.31</v>
      </c>
      <c r="X1468">
        <f>Table1[[#This Row],[Profit]]/Table1[[#This Row],[Sales]]</f>
        <v>0.35785843700159486</v>
      </c>
      <c r="Y1468" t="s">
        <v>93</v>
      </c>
      <c r="Z1468" t="s">
        <v>41</v>
      </c>
      <c r="AA1468">
        <v>5</v>
      </c>
      <c r="AB1468" t="s">
        <v>42</v>
      </c>
    </row>
    <row r="1469" spans="1:28" x14ac:dyDescent="0.35">
      <c r="A1469" t="s">
        <v>3497</v>
      </c>
      <c r="B1469" s="1">
        <v>46155</v>
      </c>
      <c r="C1469" s="1" t="str">
        <f>TEXT(Table1[[#This Row],[Order_Date]],"yyyy")</f>
        <v>2026</v>
      </c>
      <c r="D1469" s="3">
        <f>MONTH(Table1[[#This Row],[Order_Date]])</f>
        <v>5</v>
      </c>
      <c r="E1469" t="str">
        <f>TEXT(Table1[[#This Row],[Order_Date]],"mmm")</f>
        <v>May</v>
      </c>
      <c r="F1469" s="1">
        <v>46158</v>
      </c>
      <c r="G1469">
        <f>(Table1[[#This Row],[Ship_Date]]-Table1[[#This Row],[Order_Date]])</f>
        <v>3</v>
      </c>
      <c r="H1469" t="s">
        <v>3498</v>
      </c>
      <c r="I1469" t="s">
        <v>3499</v>
      </c>
      <c r="J1469" t="s">
        <v>52</v>
      </c>
      <c r="K1469">
        <v>50</v>
      </c>
      <c r="L1469" t="str">
        <f>IF(Table1[[#This Row],[Age]]&lt;=20,"Teen",IF(Table1[[#This Row],[Age]]&gt;=21 &amp; Table1[[#This Row],[Age]]&lt;=50,"Adult","Senior"))</f>
        <v>Senior</v>
      </c>
      <c r="M1469" t="s">
        <v>46</v>
      </c>
      <c r="N1469" t="s">
        <v>46</v>
      </c>
      <c r="O1469" t="s">
        <v>38</v>
      </c>
      <c r="P1469" t="s">
        <v>28</v>
      </c>
      <c r="Q1469" t="s">
        <v>29</v>
      </c>
      <c r="R1469">
        <v>5</v>
      </c>
      <c r="S1469">
        <v>15000</v>
      </c>
      <c r="T1469">
        <v>10</v>
      </c>
      <c r="U1469">
        <v>67500</v>
      </c>
      <c r="V1469" t="str">
        <f>IF(Table1[[#This Row],[Sales]]&lt;=10000,"Low",IF(Table1[[#This Row],[Sales]]&gt;=10000 &amp; Table1[[#This Row],[Sales]]&lt;=25000,"Medium","High"))</f>
        <v>High</v>
      </c>
      <c r="W1469">
        <v>25749.88</v>
      </c>
      <c r="X1469">
        <f>Table1[[#This Row],[Profit]]/Table1[[#This Row],[Sales]]</f>
        <v>0.38147970370370371</v>
      </c>
      <c r="Y1469" t="s">
        <v>58</v>
      </c>
      <c r="Z1469" t="s">
        <v>59</v>
      </c>
      <c r="AA1469">
        <v>3</v>
      </c>
      <c r="AB1469" t="s">
        <v>42</v>
      </c>
    </row>
    <row r="1470" spans="1:28" x14ac:dyDescent="0.35">
      <c r="A1470" t="s">
        <v>3515</v>
      </c>
      <c r="B1470" s="1">
        <v>45790</v>
      </c>
      <c r="C1470" s="1" t="str">
        <f>TEXT(Table1[[#This Row],[Order_Date]],"yyyy")</f>
        <v>2025</v>
      </c>
      <c r="D1470" s="3">
        <f>MONTH(Table1[[#This Row],[Order_Date]])</f>
        <v>5</v>
      </c>
      <c r="E1470" t="str">
        <f>TEXT(Table1[[#This Row],[Order_Date]],"mmm")</f>
        <v>May</v>
      </c>
      <c r="F1470" s="1">
        <v>45793</v>
      </c>
      <c r="G1470">
        <f>(Table1[[#This Row],[Ship_Date]]-Table1[[#This Row],[Order_Date]])</f>
        <v>3</v>
      </c>
      <c r="H1470" t="s">
        <v>3516</v>
      </c>
      <c r="I1470" t="s">
        <v>3517</v>
      </c>
      <c r="J1470" t="s">
        <v>52</v>
      </c>
      <c r="K1470">
        <v>44</v>
      </c>
      <c r="L1470" t="str">
        <f>IF(Table1[[#This Row],[Age]]&lt;=20,"Teen",IF(Table1[[#This Row],[Age]]&gt;=21 &amp; Table1[[#This Row],[Age]]&lt;=50,"Adult","Senior"))</f>
        <v>Senior</v>
      </c>
      <c r="M1470" t="s">
        <v>63</v>
      </c>
      <c r="N1470" t="s">
        <v>64</v>
      </c>
      <c r="O1470" t="s">
        <v>55</v>
      </c>
      <c r="P1470" t="s">
        <v>74</v>
      </c>
      <c r="Q1470" t="s">
        <v>75</v>
      </c>
      <c r="R1470">
        <v>1</v>
      </c>
      <c r="S1470">
        <v>2000</v>
      </c>
      <c r="T1470">
        <v>0</v>
      </c>
      <c r="U1470">
        <v>2000</v>
      </c>
      <c r="V1470" t="str">
        <f>IF(Table1[[#This Row],[Sales]]&lt;=10000,"Low",IF(Table1[[#This Row],[Sales]]&gt;=10000 &amp; Table1[[#This Row],[Sales]]&lt;=25000,"Medium","High"))</f>
        <v>Low</v>
      </c>
      <c r="W1470">
        <v>688.56</v>
      </c>
      <c r="X1470">
        <f>Table1[[#This Row],[Profit]]/Table1[[#This Row],[Sales]]</f>
        <v>0.34427999999999997</v>
      </c>
      <c r="Y1470" t="s">
        <v>93</v>
      </c>
      <c r="Z1470" t="s">
        <v>31</v>
      </c>
      <c r="AA1470">
        <v>3</v>
      </c>
      <c r="AB1470" t="s">
        <v>42</v>
      </c>
    </row>
    <row r="1471" spans="1:28" x14ac:dyDescent="0.35">
      <c r="A1471" t="s">
        <v>3530</v>
      </c>
      <c r="B1471" s="1">
        <v>45781</v>
      </c>
      <c r="C1471" s="1" t="str">
        <f>TEXT(Table1[[#This Row],[Order_Date]],"yyyy")</f>
        <v>2025</v>
      </c>
      <c r="D1471" s="3">
        <f>MONTH(Table1[[#This Row],[Order_Date]])</f>
        <v>5</v>
      </c>
      <c r="E1471" t="str">
        <f>TEXT(Table1[[#This Row],[Order_Date]],"mmm")</f>
        <v>May</v>
      </c>
      <c r="F1471" s="1">
        <v>45784</v>
      </c>
      <c r="G1471">
        <f>(Table1[[#This Row],[Ship_Date]]-Table1[[#This Row],[Order_Date]])</f>
        <v>3</v>
      </c>
      <c r="H1471" t="s">
        <v>3089</v>
      </c>
      <c r="I1471" t="s">
        <v>3531</v>
      </c>
      <c r="J1471" t="s">
        <v>52</v>
      </c>
      <c r="K1471">
        <v>52</v>
      </c>
      <c r="L1471" t="str">
        <f>IF(Table1[[#This Row],[Age]]&lt;=20,"Teen",IF(Table1[[#This Row],[Age]]&gt;=21 &amp; Table1[[#This Row],[Age]]&lt;=50,"Adult","Senior"))</f>
        <v>Senior</v>
      </c>
      <c r="M1471" t="s">
        <v>84</v>
      </c>
      <c r="N1471" t="s">
        <v>85</v>
      </c>
      <c r="O1471" t="s">
        <v>86</v>
      </c>
      <c r="P1471" t="s">
        <v>47</v>
      </c>
      <c r="Q1471" t="s">
        <v>48</v>
      </c>
      <c r="R1471">
        <v>3</v>
      </c>
      <c r="S1471">
        <v>3500</v>
      </c>
      <c r="T1471">
        <v>10</v>
      </c>
      <c r="U1471">
        <v>9450</v>
      </c>
      <c r="V1471" t="str">
        <f>IF(Table1[[#This Row],[Sales]]&lt;=10000,"Low",IF(Table1[[#This Row],[Sales]]&gt;=10000 &amp; Table1[[#This Row],[Sales]]&lt;=25000,"Medium","High"))</f>
        <v>Low</v>
      </c>
      <c r="W1471">
        <v>1820.84</v>
      </c>
      <c r="X1471">
        <f>Table1[[#This Row],[Profit]]/Table1[[#This Row],[Sales]]</f>
        <v>0.19268148148148148</v>
      </c>
      <c r="Y1471" t="s">
        <v>58</v>
      </c>
      <c r="Z1471" t="s">
        <v>59</v>
      </c>
      <c r="AA1471">
        <v>3</v>
      </c>
      <c r="AB1471" t="s">
        <v>42</v>
      </c>
    </row>
    <row r="1472" spans="1:28" x14ac:dyDescent="0.35">
      <c r="A1472" t="s">
        <v>3576</v>
      </c>
      <c r="B1472" s="1">
        <v>45789</v>
      </c>
      <c r="C1472" s="1" t="str">
        <f>TEXT(Table1[[#This Row],[Order_Date]],"yyyy")</f>
        <v>2025</v>
      </c>
      <c r="D1472" s="3">
        <f>MONTH(Table1[[#This Row],[Order_Date]])</f>
        <v>5</v>
      </c>
      <c r="E1472" t="str">
        <f>TEXT(Table1[[#This Row],[Order_Date]],"mmm")</f>
        <v>May</v>
      </c>
      <c r="F1472" s="1">
        <v>45795</v>
      </c>
      <c r="G1472">
        <f>(Table1[[#This Row],[Ship_Date]]-Table1[[#This Row],[Order_Date]])</f>
        <v>6</v>
      </c>
      <c r="H1472" t="s">
        <v>3577</v>
      </c>
      <c r="I1472" t="s">
        <v>3578</v>
      </c>
      <c r="J1472" t="s">
        <v>52</v>
      </c>
      <c r="K1472">
        <v>49</v>
      </c>
      <c r="L1472" t="str">
        <f>IF(Table1[[#This Row],[Age]]&lt;=20,"Teen",IF(Table1[[#This Row],[Age]]&gt;=21 &amp; Table1[[#This Row],[Age]]&lt;=50,"Adult","Senior"))</f>
        <v>Senior</v>
      </c>
      <c r="M1472" t="s">
        <v>101</v>
      </c>
      <c r="N1472" t="s">
        <v>102</v>
      </c>
      <c r="O1472" t="s">
        <v>27</v>
      </c>
      <c r="P1472" t="s">
        <v>56</v>
      </c>
      <c r="Q1472" t="s">
        <v>168</v>
      </c>
      <c r="R1472">
        <v>6</v>
      </c>
      <c r="S1472">
        <v>1200</v>
      </c>
      <c r="T1472">
        <v>25</v>
      </c>
      <c r="U1472">
        <v>5400</v>
      </c>
      <c r="V1472" t="str">
        <f>IF(Table1[[#This Row],[Sales]]&lt;=10000,"Low",IF(Table1[[#This Row],[Sales]]&gt;=10000 &amp; Table1[[#This Row],[Sales]]&lt;=25000,"Medium","High"))</f>
        <v>Low</v>
      </c>
      <c r="W1472">
        <v>1402.81</v>
      </c>
      <c r="X1472">
        <f>Table1[[#This Row],[Profit]]/Table1[[#This Row],[Sales]]</f>
        <v>0.25977962962962964</v>
      </c>
      <c r="Y1472" t="s">
        <v>30</v>
      </c>
      <c r="Z1472" t="s">
        <v>59</v>
      </c>
      <c r="AA1472">
        <v>4</v>
      </c>
      <c r="AB1472" t="s">
        <v>42</v>
      </c>
    </row>
    <row r="1473" spans="1:28" x14ac:dyDescent="0.35">
      <c r="A1473" t="s">
        <v>3612</v>
      </c>
      <c r="B1473" s="1">
        <v>45789</v>
      </c>
      <c r="C1473" s="1" t="str">
        <f>TEXT(Table1[[#This Row],[Order_Date]],"yyyy")</f>
        <v>2025</v>
      </c>
      <c r="D1473" s="3">
        <f>MONTH(Table1[[#This Row],[Order_Date]])</f>
        <v>5</v>
      </c>
      <c r="E1473" t="str">
        <f>TEXT(Table1[[#This Row],[Order_Date]],"mmm")</f>
        <v>May</v>
      </c>
      <c r="F1473" s="1">
        <v>45794</v>
      </c>
      <c r="G1473">
        <f>(Table1[[#This Row],[Ship_Date]]-Table1[[#This Row],[Order_Date]])</f>
        <v>5</v>
      </c>
      <c r="H1473" t="s">
        <v>3613</v>
      </c>
      <c r="I1473" t="s">
        <v>3614</v>
      </c>
      <c r="J1473" t="s">
        <v>24</v>
      </c>
      <c r="K1473">
        <v>57</v>
      </c>
      <c r="L1473" t="str">
        <f>IF(Table1[[#This Row],[Age]]&lt;=20,"Teen",IF(Table1[[#This Row],[Age]]&gt;=21 &amp; Table1[[#This Row],[Age]]&lt;=50,"Adult","Senior"))</f>
        <v>Senior</v>
      </c>
      <c r="M1473" t="s">
        <v>84</v>
      </c>
      <c r="N1473" t="s">
        <v>85</v>
      </c>
      <c r="O1473" t="s">
        <v>86</v>
      </c>
      <c r="P1473" t="s">
        <v>47</v>
      </c>
      <c r="Q1473" t="s">
        <v>164</v>
      </c>
      <c r="R1473">
        <v>6</v>
      </c>
      <c r="S1473">
        <v>1800</v>
      </c>
      <c r="T1473">
        <v>25</v>
      </c>
      <c r="U1473">
        <v>8100</v>
      </c>
      <c r="V1473" t="str">
        <f>IF(Table1[[#This Row],[Sales]]&lt;=10000,"Low",IF(Table1[[#This Row],[Sales]]&gt;=10000 &amp; Table1[[#This Row],[Sales]]&lt;=25000,"Medium","High"))</f>
        <v>Low</v>
      </c>
      <c r="W1473">
        <v>2106.23</v>
      </c>
      <c r="X1473">
        <f>Table1[[#This Row],[Profit]]/Table1[[#This Row],[Sales]]</f>
        <v>0.26002839506172842</v>
      </c>
      <c r="Y1473" t="s">
        <v>30</v>
      </c>
      <c r="Z1473" t="s">
        <v>41</v>
      </c>
      <c r="AA1473">
        <v>3</v>
      </c>
      <c r="AB1473" t="s">
        <v>42</v>
      </c>
    </row>
    <row r="1474" spans="1:28" x14ac:dyDescent="0.35">
      <c r="A1474" t="s">
        <v>3633</v>
      </c>
      <c r="B1474" s="1">
        <v>46159</v>
      </c>
      <c r="C1474" s="1" t="str">
        <f>TEXT(Table1[[#This Row],[Order_Date]],"yyyy")</f>
        <v>2026</v>
      </c>
      <c r="D1474" s="3">
        <f>MONTH(Table1[[#This Row],[Order_Date]])</f>
        <v>5</v>
      </c>
      <c r="E1474" t="str">
        <f>TEXT(Table1[[#This Row],[Order_Date]],"mmm")</f>
        <v>May</v>
      </c>
      <c r="F1474" s="1">
        <v>46162</v>
      </c>
      <c r="G1474">
        <f>(Table1[[#This Row],[Ship_Date]]-Table1[[#This Row],[Order_Date]])</f>
        <v>3</v>
      </c>
      <c r="H1474" t="s">
        <v>1777</v>
      </c>
      <c r="I1474" t="s">
        <v>3634</v>
      </c>
      <c r="J1474" t="s">
        <v>24</v>
      </c>
      <c r="K1474">
        <v>19</v>
      </c>
      <c r="L1474" t="str">
        <f>IF(Table1[[#This Row],[Age]]&lt;=20,"Teen",IF(Table1[[#This Row],[Age]]&gt;=21 &amp; Table1[[#This Row],[Age]]&lt;=50,"Adult","Senior"))</f>
        <v>Teen</v>
      </c>
      <c r="M1474" t="s">
        <v>36</v>
      </c>
      <c r="N1474" t="s">
        <v>37</v>
      </c>
      <c r="O1474" t="s">
        <v>38</v>
      </c>
      <c r="P1474" t="s">
        <v>39</v>
      </c>
      <c r="Q1474" t="s">
        <v>151</v>
      </c>
      <c r="R1474">
        <v>4</v>
      </c>
      <c r="S1474">
        <v>900</v>
      </c>
      <c r="T1474">
        <v>5</v>
      </c>
      <c r="U1474">
        <v>3420</v>
      </c>
      <c r="V1474" t="str">
        <f>IF(Table1[[#This Row],[Sales]]&lt;=10000,"Low",IF(Table1[[#This Row],[Sales]]&gt;=10000 &amp; Table1[[#This Row],[Sales]]&lt;=25000,"Medium","High"))</f>
        <v>Low</v>
      </c>
      <c r="W1474">
        <v>574.55999999999995</v>
      </c>
      <c r="X1474">
        <f>Table1[[#This Row],[Profit]]/Table1[[#This Row],[Sales]]</f>
        <v>0.16799999999999998</v>
      </c>
      <c r="Y1474" t="s">
        <v>58</v>
      </c>
      <c r="Z1474" t="s">
        <v>31</v>
      </c>
      <c r="AA1474">
        <v>4</v>
      </c>
      <c r="AB1474" t="s">
        <v>42</v>
      </c>
    </row>
    <row r="1475" spans="1:28" x14ac:dyDescent="0.35">
      <c r="A1475" t="s">
        <v>3688</v>
      </c>
      <c r="B1475" s="1">
        <v>45433</v>
      </c>
      <c r="C1475" s="1" t="str">
        <f>TEXT(Table1[[#This Row],[Order_Date]],"yyyy")</f>
        <v>2024</v>
      </c>
      <c r="D1475" s="3">
        <f>MONTH(Table1[[#This Row],[Order_Date]])</f>
        <v>5</v>
      </c>
      <c r="E1475" t="str">
        <f>TEXT(Table1[[#This Row],[Order_Date]],"mmm")</f>
        <v>May</v>
      </c>
      <c r="F1475" s="1">
        <v>45435</v>
      </c>
      <c r="G1475">
        <f>(Table1[[#This Row],[Ship_Date]]-Table1[[#This Row],[Order_Date]])</f>
        <v>2</v>
      </c>
      <c r="H1475" t="s">
        <v>3689</v>
      </c>
      <c r="I1475" t="s">
        <v>3690</v>
      </c>
      <c r="J1475" t="s">
        <v>24</v>
      </c>
      <c r="K1475">
        <v>44</v>
      </c>
      <c r="L1475" t="str">
        <f>IF(Table1[[#This Row],[Age]]&lt;=20,"Teen",IF(Table1[[#This Row],[Age]]&gt;=21 &amp; Table1[[#This Row],[Age]]&lt;=50,"Adult","Senior"))</f>
        <v>Senior</v>
      </c>
      <c r="M1475" t="s">
        <v>116</v>
      </c>
      <c r="N1475" t="s">
        <v>117</v>
      </c>
      <c r="O1475" t="s">
        <v>86</v>
      </c>
      <c r="P1475" t="s">
        <v>28</v>
      </c>
      <c r="Q1475" t="s">
        <v>29</v>
      </c>
      <c r="R1475">
        <v>2</v>
      </c>
      <c r="S1475">
        <v>15000</v>
      </c>
      <c r="T1475">
        <v>10</v>
      </c>
      <c r="U1475">
        <v>27000</v>
      </c>
      <c r="V1475" t="str">
        <f>IF(Table1[[#This Row],[Sales]]&lt;=10000,"Low",IF(Table1[[#This Row],[Sales]]&gt;=10000 &amp; Table1[[#This Row],[Sales]]&lt;=25000,"Medium","High"))</f>
        <v>High</v>
      </c>
      <c r="W1475">
        <v>8615.36</v>
      </c>
      <c r="X1475">
        <f>Table1[[#This Row],[Profit]]/Table1[[#This Row],[Sales]]</f>
        <v>0.31908740740740743</v>
      </c>
      <c r="Y1475" t="s">
        <v>30</v>
      </c>
      <c r="Z1475" t="s">
        <v>41</v>
      </c>
      <c r="AA1475">
        <v>3</v>
      </c>
      <c r="AB1475" t="s">
        <v>42</v>
      </c>
    </row>
    <row r="1476" spans="1:28" x14ac:dyDescent="0.35">
      <c r="A1476" t="s">
        <v>3720</v>
      </c>
      <c r="B1476" s="1">
        <v>45803</v>
      </c>
      <c r="C1476" s="1" t="str">
        <f>TEXT(Table1[[#This Row],[Order_Date]],"yyyy")</f>
        <v>2025</v>
      </c>
      <c r="D1476" s="3">
        <f>MONTH(Table1[[#This Row],[Order_Date]])</f>
        <v>5</v>
      </c>
      <c r="E1476" t="str">
        <f>TEXT(Table1[[#This Row],[Order_Date]],"mmm")</f>
        <v>May</v>
      </c>
      <c r="F1476" s="1">
        <v>45807</v>
      </c>
      <c r="G1476">
        <f>(Table1[[#This Row],[Ship_Date]]-Table1[[#This Row],[Order_Date]])</f>
        <v>4</v>
      </c>
      <c r="H1476" t="s">
        <v>3721</v>
      </c>
      <c r="I1476" t="s">
        <v>3722</v>
      </c>
      <c r="J1476" t="s">
        <v>52</v>
      </c>
      <c r="K1476">
        <v>54</v>
      </c>
      <c r="L1476" t="str">
        <f>IF(Table1[[#This Row],[Age]]&lt;=20,"Teen",IF(Table1[[#This Row],[Age]]&gt;=21 &amp; Table1[[#This Row],[Age]]&lt;=50,"Adult","Senior"))</f>
        <v>Senior</v>
      </c>
      <c r="M1476" t="s">
        <v>101</v>
      </c>
      <c r="N1476" t="s">
        <v>102</v>
      </c>
      <c r="O1476" t="s">
        <v>27</v>
      </c>
      <c r="P1476" t="s">
        <v>47</v>
      </c>
      <c r="Q1476" t="s">
        <v>69</v>
      </c>
      <c r="R1476">
        <v>4</v>
      </c>
      <c r="S1476">
        <v>800</v>
      </c>
      <c r="T1476">
        <v>5</v>
      </c>
      <c r="U1476">
        <v>3040</v>
      </c>
      <c r="V1476" t="str">
        <f>IF(Table1[[#This Row],[Sales]]&lt;=10000,"Low",IF(Table1[[#This Row],[Sales]]&gt;=10000 &amp; Table1[[#This Row],[Sales]]&lt;=25000,"Medium","High"))</f>
        <v>Low</v>
      </c>
      <c r="W1476">
        <v>705.07</v>
      </c>
      <c r="X1476">
        <f>Table1[[#This Row],[Profit]]/Table1[[#This Row],[Sales]]</f>
        <v>0.23193092105263161</v>
      </c>
      <c r="Y1476" t="s">
        <v>93</v>
      </c>
      <c r="Z1476" t="s">
        <v>59</v>
      </c>
      <c r="AA1476">
        <v>1</v>
      </c>
      <c r="AB1476" t="s">
        <v>42</v>
      </c>
    </row>
    <row r="1477" spans="1:28" x14ac:dyDescent="0.35">
      <c r="A1477" t="s">
        <v>3791</v>
      </c>
      <c r="B1477" s="1">
        <v>45442</v>
      </c>
      <c r="C1477" s="1" t="str">
        <f>TEXT(Table1[[#This Row],[Order_Date]],"yyyy")</f>
        <v>2024</v>
      </c>
      <c r="D1477" s="3">
        <f>MONTH(Table1[[#This Row],[Order_Date]])</f>
        <v>5</v>
      </c>
      <c r="E1477" t="str">
        <f>TEXT(Table1[[#This Row],[Order_Date]],"mmm")</f>
        <v>May</v>
      </c>
      <c r="F1477" s="1">
        <v>45449</v>
      </c>
      <c r="G1477">
        <f>(Table1[[#This Row],[Ship_Date]]-Table1[[#This Row],[Order_Date]])</f>
        <v>7</v>
      </c>
      <c r="H1477" t="s">
        <v>3792</v>
      </c>
      <c r="I1477" t="s">
        <v>3793</v>
      </c>
      <c r="J1477" t="s">
        <v>52</v>
      </c>
      <c r="K1477">
        <v>31</v>
      </c>
      <c r="L1477" t="str">
        <f>IF(Table1[[#This Row],[Age]]&lt;=20,"Teen",IF(Table1[[#This Row],[Age]]&gt;=21 &amp; Table1[[#This Row],[Age]]&lt;=50,"Adult","Senior"))</f>
        <v>Senior</v>
      </c>
      <c r="M1477" t="s">
        <v>84</v>
      </c>
      <c r="N1477" t="s">
        <v>85</v>
      </c>
      <c r="O1477" t="s">
        <v>86</v>
      </c>
      <c r="P1477" t="s">
        <v>28</v>
      </c>
      <c r="Q1477" t="s">
        <v>103</v>
      </c>
      <c r="R1477">
        <v>8</v>
      </c>
      <c r="S1477">
        <v>25000</v>
      </c>
      <c r="T1477">
        <v>20</v>
      </c>
      <c r="U1477">
        <v>160000</v>
      </c>
      <c r="V1477" t="str">
        <f>IF(Table1[[#This Row],[Sales]]&lt;=10000,"Low",IF(Table1[[#This Row],[Sales]]&gt;=10000 &amp; Table1[[#This Row],[Sales]]&lt;=25000,"Medium","High"))</f>
        <v>High</v>
      </c>
      <c r="W1477">
        <v>30126.880000000001</v>
      </c>
      <c r="X1477">
        <f>Table1[[#This Row],[Profit]]/Table1[[#This Row],[Sales]]</f>
        <v>0.18829300000000002</v>
      </c>
      <c r="Y1477" t="s">
        <v>58</v>
      </c>
      <c r="Z1477" t="s">
        <v>31</v>
      </c>
      <c r="AA1477">
        <v>1</v>
      </c>
      <c r="AB1477" t="s">
        <v>42</v>
      </c>
    </row>
    <row r="1478" spans="1:28" x14ac:dyDescent="0.35">
      <c r="A1478" t="s">
        <v>3802</v>
      </c>
      <c r="B1478" s="1">
        <v>46146</v>
      </c>
      <c r="C1478" s="1" t="str">
        <f>TEXT(Table1[[#This Row],[Order_Date]],"yyyy")</f>
        <v>2026</v>
      </c>
      <c r="D1478" s="3">
        <f>MONTH(Table1[[#This Row],[Order_Date]])</f>
        <v>5</v>
      </c>
      <c r="E1478" t="str">
        <f>TEXT(Table1[[#This Row],[Order_Date]],"mmm")</f>
        <v>May</v>
      </c>
      <c r="F1478" s="1">
        <v>46147</v>
      </c>
      <c r="G1478">
        <f>(Table1[[#This Row],[Ship_Date]]-Table1[[#This Row],[Order_Date]])</f>
        <v>1</v>
      </c>
      <c r="H1478" t="s">
        <v>3803</v>
      </c>
      <c r="I1478" t="s">
        <v>3804</v>
      </c>
      <c r="J1478" t="s">
        <v>24</v>
      </c>
      <c r="K1478">
        <v>37</v>
      </c>
      <c r="L1478" t="str">
        <f>IF(Table1[[#This Row],[Age]]&lt;=20,"Teen",IF(Table1[[#This Row],[Age]]&gt;=21 &amp; Table1[[#This Row],[Age]]&lt;=50,"Adult","Senior"))</f>
        <v>Senior</v>
      </c>
      <c r="M1478" t="s">
        <v>63</v>
      </c>
      <c r="N1478" t="s">
        <v>64</v>
      </c>
      <c r="O1478" t="s">
        <v>55</v>
      </c>
      <c r="P1478" t="s">
        <v>28</v>
      </c>
      <c r="Q1478" t="s">
        <v>65</v>
      </c>
      <c r="R1478">
        <v>7</v>
      </c>
      <c r="S1478">
        <v>30000</v>
      </c>
      <c r="T1478">
        <v>5</v>
      </c>
      <c r="U1478">
        <v>199500</v>
      </c>
      <c r="V1478" t="str">
        <f>IF(Table1[[#This Row],[Sales]]&lt;=10000,"Low",IF(Table1[[#This Row],[Sales]]&gt;=10000 &amp; Table1[[#This Row],[Sales]]&lt;=25000,"Medium","High"))</f>
        <v>High</v>
      </c>
      <c r="W1478">
        <v>70177.350000000006</v>
      </c>
      <c r="X1478">
        <f>Table1[[#This Row],[Profit]]/Table1[[#This Row],[Sales]]</f>
        <v>0.35176616541353384</v>
      </c>
      <c r="Y1478" t="s">
        <v>58</v>
      </c>
      <c r="Z1478" t="s">
        <v>59</v>
      </c>
      <c r="AA1478">
        <v>4</v>
      </c>
      <c r="AB1478" t="s">
        <v>42</v>
      </c>
    </row>
    <row r="1479" spans="1:28" x14ac:dyDescent="0.35">
      <c r="A1479" t="s">
        <v>3888</v>
      </c>
      <c r="B1479" s="1">
        <v>45434</v>
      </c>
      <c r="C1479" s="1" t="str">
        <f>TEXT(Table1[[#This Row],[Order_Date]],"yyyy")</f>
        <v>2024</v>
      </c>
      <c r="D1479" s="3">
        <f>MONTH(Table1[[#This Row],[Order_Date]])</f>
        <v>5</v>
      </c>
      <c r="E1479" t="str">
        <f>TEXT(Table1[[#This Row],[Order_Date]],"mmm")</f>
        <v>May</v>
      </c>
      <c r="F1479" s="1">
        <v>45437</v>
      </c>
      <c r="G1479">
        <f>(Table1[[#This Row],[Ship_Date]]-Table1[[#This Row],[Order_Date]])</f>
        <v>3</v>
      </c>
      <c r="H1479" t="s">
        <v>3889</v>
      </c>
      <c r="I1479" t="s">
        <v>3890</v>
      </c>
      <c r="J1479" t="s">
        <v>24</v>
      </c>
      <c r="K1479">
        <v>64</v>
      </c>
      <c r="L1479" t="str">
        <f>IF(Table1[[#This Row],[Age]]&lt;=20,"Teen",IF(Table1[[#This Row],[Age]]&gt;=21 &amp; Table1[[#This Row],[Age]]&lt;=50,"Adult","Senior"))</f>
        <v>Senior</v>
      </c>
      <c r="M1479" t="s">
        <v>116</v>
      </c>
      <c r="N1479" t="s">
        <v>117</v>
      </c>
      <c r="O1479" t="s">
        <v>86</v>
      </c>
      <c r="P1479" t="s">
        <v>28</v>
      </c>
      <c r="Q1479" t="s">
        <v>311</v>
      </c>
      <c r="R1479">
        <v>5</v>
      </c>
      <c r="S1479">
        <v>5000</v>
      </c>
      <c r="T1479">
        <v>15</v>
      </c>
      <c r="U1479">
        <v>21250</v>
      </c>
      <c r="V1479" t="str">
        <f>IF(Table1[[#This Row],[Sales]]&lt;=10000,"Low",IF(Table1[[#This Row],[Sales]]&gt;=10000 &amp; Table1[[#This Row],[Sales]]&lt;=25000,"Medium","High"))</f>
        <v>High</v>
      </c>
      <c r="W1479">
        <v>3816.6</v>
      </c>
      <c r="X1479">
        <f>Table1[[#This Row],[Profit]]/Table1[[#This Row],[Sales]]</f>
        <v>0.17960470588235294</v>
      </c>
      <c r="Y1479" t="s">
        <v>58</v>
      </c>
      <c r="Z1479" t="s">
        <v>31</v>
      </c>
      <c r="AA1479">
        <v>4</v>
      </c>
      <c r="AB1479" t="s">
        <v>42</v>
      </c>
    </row>
    <row r="1480" spans="1:28" x14ac:dyDescent="0.35">
      <c r="A1480" t="s">
        <v>3931</v>
      </c>
      <c r="B1480" s="1">
        <v>46158</v>
      </c>
      <c r="C1480" s="1" t="str">
        <f>TEXT(Table1[[#This Row],[Order_Date]],"yyyy")</f>
        <v>2026</v>
      </c>
      <c r="D1480" s="3">
        <f>MONTH(Table1[[#This Row],[Order_Date]])</f>
        <v>5</v>
      </c>
      <c r="E1480" t="str">
        <f>TEXT(Table1[[#This Row],[Order_Date]],"mmm")</f>
        <v>May</v>
      </c>
      <c r="F1480" s="1">
        <v>46164</v>
      </c>
      <c r="G1480">
        <f>(Table1[[#This Row],[Ship_Date]]-Table1[[#This Row],[Order_Date]])</f>
        <v>6</v>
      </c>
      <c r="H1480" t="s">
        <v>1583</v>
      </c>
      <c r="I1480" t="s">
        <v>3932</v>
      </c>
      <c r="J1480" t="s">
        <v>24</v>
      </c>
      <c r="K1480">
        <v>51</v>
      </c>
      <c r="L1480" t="str">
        <f>IF(Table1[[#This Row],[Age]]&lt;=20,"Teen",IF(Table1[[#This Row],[Age]]&gt;=21 &amp; Table1[[#This Row],[Age]]&lt;=50,"Adult","Senior"))</f>
        <v>Senior</v>
      </c>
      <c r="M1480" t="s">
        <v>91</v>
      </c>
      <c r="N1480" t="s">
        <v>92</v>
      </c>
      <c r="O1480" t="s">
        <v>55</v>
      </c>
      <c r="P1480" t="s">
        <v>47</v>
      </c>
      <c r="Q1480" t="s">
        <v>185</v>
      </c>
      <c r="R1480">
        <v>5</v>
      </c>
      <c r="S1480">
        <v>4500</v>
      </c>
      <c r="T1480">
        <v>5</v>
      </c>
      <c r="U1480">
        <v>21375</v>
      </c>
      <c r="V1480" t="str">
        <f>IF(Table1[[#This Row],[Sales]]&lt;=10000,"Low",IF(Table1[[#This Row],[Sales]]&gt;=10000 &amp; Table1[[#This Row],[Sales]]&lt;=25000,"Medium","High"))</f>
        <v>High</v>
      </c>
      <c r="W1480">
        <v>9463.82</v>
      </c>
      <c r="X1480">
        <f>Table1[[#This Row],[Profit]]/Table1[[#This Row],[Sales]]</f>
        <v>0.44275181286549709</v>
      </c>
      <c r="Y1480" t="s">
        <v>93</v>
      </c>
      <c r="Z1480" t="s">
        <v>59</v>
      </c>
      <c r="AA1480">
        <v>4</v>
      </c>
      <c r="AB1480" t="s">
        <v>42</v>
      </c>
    </row>
    <row r="1481" spans="1:28" x14ac:dyDescent="0.35">
      <c r="A1481" t="s">
        <v>3941</v>
      </c>
      <c r="B1481" s="1">
        <v>46151</v>
      </c>
      <c r="C1481" s="1" t="str">
        <f>TEXT(Table1[[#This Row],[Order_Date]],"yyyy")</f>
        <v>2026</v>
      </c>
      <c r="D1481" s="3">
        <f>MONTH(Table1[[#This Row],[Order_Date]])</f>
        <v>5</v>
      </c>
      <c r="E1481" t="str">
        <f>TEXT(Table1[[#This Row],[Order_Date]],"mmm")</f>
        <v>May</v>
      </c>
      <c r="F1481" s="1">
        <v>46157</v>
      </c>
      <c r="G1481">
        <f>(Table1[[#This Row],[Ship_Date]]-Table1[[#This Row],[Order_Date]])</f>
        <v>6</v>
      </c>
      <c r="H1481" t="s">
        <v>820</v>
      </c>
      <c r="I1481" t="s">
        <v>3942</v>
      </c>
      <c r="J1481" t="s">
        <v>52</v>
      </c>
      <c r="K1481">
        <v>33</v>
      </c>
      <c r="L1481" t="str">
        <f>IF(Table1[[#This Row],[Age]]&lt;=20,"Teen",IF(Table1[[#This Row],[Age]]&gt;=21 &amp; Table1[[#This Row],[Age]]&lt;=50,"Adult","Senior"))</f>
        <v>Senior</v>
      </c>
      <c r="M1481" t="s">
        <v>36</v>
      </c>
      <c r="N1481" t="s">
        <v>37</v>
      </c>
      <c r="O1481" t="s">
        <v>38</v>
      </c>
      <c r="P1481" t="s">
        <v>39</v>
      </c>
      <c r="Q1481" t="s">
        <v>118</v>
      </c>
      <c r="R1481">
        <v>3</v>
      </c>
      <c r="S1481">
        <v>4000</v>
      </c>
      <c r="T1481">
        <v>10</v>
      </c>
      <c r="U1481">
        <v>10800</v>
      </c>
      <c r="V1481" t="str">
        <f>IF(Table1[[#This Row],[Sales]]&lt;=10000,"Low",IF(Table1[[#This Row],[Sales]]&gt;=10000 &amp; Table1[[#This Row],[Sales]]&lt;=25000,"Medium","High"))</f>
        <v>High</v>
      </c>
      <c r="W1481">
        <v>3606.74</v>
      </c>
      <c r="X1481">
        <f>Table1[[#This Row],[Profit]]/Table1[[#This Row],[Sales]]</f>
        <v>0.33395740740740737</v>
      </c>
      <c r="Y1481" t="s">
        <v>58</v>
      </c>
      <c r="Z1481" t="s">
        <v>31</v>
      </c>
      <c r="AA1481">
        <v>2</v>
      </c>
      <c r="AB1481" t="s">
        <v>42</v>
      </c>
    </row>
    <row r="1482" spans="1:28" x14ac:dyDescent="0.35">
      <c r="A1482" t="s">
        <v>3952</v>
      </c>
      <c r="B1482" s="1">
        <v>46157</v>
      </c>
      <c r="C1482" s="1" t="str">
        <f>TEXT(Table1[[#This Row],[Order_Date]],"yyyy")</f>
        <v>2026</v>
      </c>
      <c r="D1482" s="3">
        <f>MONTH(Table1[[#This Row],[Order_Date]])</f>
        <v>5</v>
      </c>
      <c r="E1482" t="str">
        <f>TEXT(Table1[[#This Row],[Order_Date]],"mmm")</f>
        <v>May</v>
      </c>
      <c r="F1482" s="1">
        <v>46163</v>
      </c>
      <c r="G1482">
        <f>(Table1[[#This Row],[Ship_Date]]-Table1[[#This Row],[Order_Date]])</f>
        <v>6</v>
      </c>
      <c r="H1482" t="s">
        <v>3953</v>
      </c>
      <c r="I1482" t="s">
        <v>3954</v>
      </c>
      <c r="J1482" t="s">
        <v>24</v>
      </c>
      <c r="K1482">
        <v>20</v>
      </c>
      <c r="L1482" t="str">
        <f>IF(Table1[[#This Row],[Age]]&lt;=20,"Teen",IF(Table1[[#This Row],[Age]]&gt;=21 &amp; Table1[[#This Row],[Age]]&lt;=50,"Adult","Senior"))</f>
        <v>Teen</v>
      </c>
      <c r="M1482" t="s">
        <v>46</v>
      </c>
      <c r="N1482" t="s">
        <v>46</v>
      </c>
      <c r="O1482" t="s">
        <v>38</v>
      </c>
      <c r="P1482" t="s">
        <v>74</v>
      </c>
      <c r="Q1482" t="s">
        <v>132</v>
      </c>
      <c r="R1482">
        <v>2</v>
      </c>
      <c r="S1482">
        <v>55000</v>
      </c>
      <c r="T1482">
        <v>20</v>
      </c>
      <c r="U1482">
        <v>88000</v>
      </c>
      <c r="V1482" t="str">
        <f>IF(Table1[[#This Row],[Sales]]&lt;=10000,"Low",IF(Table1[[#This Row],[Sales]]&gt;=10000 &amp; Table1[[#This Row],[Sales]]&lt;=25000,"Medium","High"))</f>
        <v>High</v>
      </c>
      <c r="W1482">
        <v>16150.31</v>
      </c>
      <c r="X1482">
        <f>Table1[[#This Row],[Profit]]/Table1[[#This Row],[Sales]]</f>
        <v>0.18352625</v>
      </c>
      <c r="Y1482" t="s">
        <v>30</v>
      </c>
      <c r="Z1482" t="s">
        <v>59</v>
      </c>
      <c r="AA1482">
        <v>4</v>
      </c>
      <c r="AB1482" t="s">
        <v>42</v>
      </c>
    </row>
    <row r="1483" spans="1:28" x14ac:dyDescent="0.35">
      <c r="A1483" t="s">
        <v>3961</v>
      </c>
      <c r="B1483" s="1">
        <v>45441</v>
      </c>
      <c r="C1483" s="1" t="str">
        <f>TEXT(Table1[[#This Row],[Order_Date]],"yyyy")</f>
        <v>2024</v>
      </c>
      <c r="D1483" s="3">
        <f>MONTH(Table1[[#This Row],[Order_Date]])</f>
        <v>5</v>
      </c>
      <c r="E1483" t="str">
        <f>TEXT(Table1[[#This Row],[Order_Date]],"mmm")</f>
        <v>May</v>
      </c>
      <c r="F1483" s="1">
        <v>45444</v>
      </c>
      <c r="G1483">
        <f>(Table1[[#This Row],[Ship_Date]]-Table1[[#This Row],[Order_Date]])</f>
        <v>3</v>
      </c>
      <c r="H1483" t="s">
        <v>3962</v>
      </c>
      <c r="I1483" t="s">
        <v>3963</v>
      </c>
      <c r="J1483" t="s">
        <v>24</v>
      </c>
      <c r="K1483">
        <v>64</v>
      </c>
      <c r="L1483" t="str">
        <f>IF(Table1[[#This Row],[Age]]&lt;=20,"Teen",IF(Table1[[#This Row],[Age]]&gt;=21 &amp; Table1[[#This Row],[Age]]&lt;=50,"Adult","Senior"))</f>
        <v>Senior</v>
      </c>
      <c r="M1483" t="s">
        <v>46</v>
      </c>
      <c r="N1483" t="s">
        <v>46</v>
      </c>
      <c r="O1483" t="s">
        <v>38</v>
      </c>
      <c r="P1483" t="s">
        <v>74</v>
      </c>
      <c r="Q1483" t="s">
        <v>231</v>
      </c>
      <c r="R1483">
        <v>4</v>
      </c>
      <c r="S1483">
        <v>18000</v>
      </c>
      <c r="T1483">
        <v>15</v>
      </c>
      <c r="U1483">
        <v>61200</v>
      </c>
      <c r="V1483" t="str">
        <f>IF(Table1[[#This Row],[Sales]]&lt;=10000,"Low",IF(Table1[[#This Row],[Sales]]&gt;=10000 &amp; Table1[[#This Row],[Sales]]&lt;=25000,"Medium","High"))</f>
        <v>High</v>
      </c>
      <c r="W1483">
        <v>19659.48</v>
      </c>
      <c r="X1483">
        <f>Table1[[#This Row],[Profit]]/Table1[[#This Row],[Sales]]</f>
        <v>0.32123333333333332</v>
      </c>
      <c r="Y1483" t="s">
        <v>93</v>
      </c>
      <c r="Z1483" t="s">
        <v>31</v>
      </c>
      <c r="AA1483">
        <v>3</v>
      </c>
      <c r="AB1483" t="s">
        <v>42</v>
      </c>
    </row>
    <row r="1484" spans="1:28" x14ac:dyDescent="0.35">
      <c r="A1484" t="s">
        <v>3991</v>
      </c>
      <c r="B1484" s="1">
        <v>45792</v>
      </c>
      <c r="C1484" s="1" t="str">
        <f>TEXT(Table1[[#This Row],[Order_Date]],"yyyy")</f>
        <v>2025</v>
      </c>
      <c r="D1484" s="3">
        <f>MONTH(Table1[[#This Row],[Order_Date]])</f>
        <v>5</v>
      </c>
      <c r="E1484" t="str">
        <f>TEXT(Table1[[#This Row],[Order_Date]],"mmm")</f>
        <v>May</v>
      </c>
      <c r="F1484" s="1">
        <v>45795</v>
      </c>
      <c r="G1484">
        <f>(Table1[[#This Row],[Ship_Date]]-Table1[[#This Row],[Order_Date]])</f>
        <v>3</v>
      </c>
      <c r="H1484" t="s">
        <v>3992</v>
      </c>
      <c r="I1484" t="s">
        <v>3993</v>
      </c>
      <c r="J1484" t="s">
        <v>52</v>
      </c>
      <c r="K1484">
        <v>56</v>
      </c>
      <c r="L1484" t="str">
        <f>IF(Table1[[#This Row],[Age]]&lt;=20,"Teen",IF(Table1[[#This Row],[Age]]&gt;=21 &amp; Table1[[#This Row],[Age]]&lt;=50,"Adult","Senior"))</f>
        <v>Senior</v>
      </c>
      <c r="M1484" t="s">
        <v>53</v>
      </c>
      <c r="N1484" t="s">
        <v>54</v>
      </c>
      <c r="O1484" t="s">
        <v>55</v>
      </c>
      <c r="P1484" t="s">
        <v>39</v>
      </c>
      <c r="Q1484" t="s">
        <v>118</v>
      </c>
      <c r="R1484">
        <v>7</v>
      </c>
      <c r="S1484">
        <v>4000</v>
      </c>
      <c r="T1484">
        <v>20</v>
      </c>
      <c r="U1484">
        <v>22400</v>
      </c>
      <c r="V1484" t="str">
        <f>IF(Table1[[#This Row],[Sales]]&lt;=10000,"Low",IF(Table1[[#This Row],[Sales]]&gt;=10000 &amp; Table1[[#This Row],[Sales]]&lt;=25000,"Medium","High"))</f>
        <v>High</v>
      </c>
      <c r="W1484">
        <v>5589.91</v>
      </c>
      <c r="X1484">
        <f>Table1[[#This Row],[Profit]]/Table1[[#This Row],[Sales]]</f>
        <v>0.24954955357142858</v>
      </c>
      <c r="Y1484" t="s">
        <v>58</v>
      </c>
      <c r="Z1484" t="s">
        <v>59</v>
      </c>
      <c r="AA1484">
        <v>4</v>
      </c>
      <c r="AB1484" t="s">
        <v>42</v>
      </c>
    </row>
    <row r="1485" spans="1:28" x14ac:dyDescent="0.35">
      <c r="A1485" t="s">
        <v>4021</v>
      </c>
      <c r="B1485" s="1">
        <v>45795</v>
      </c>
      <c r="C1485" s="1" t="str">
        <f>TEXT(Table1[[#This Row],[Order_Date]],"yyyy")</f>
        <v>2025</v>
      </c>
      <c r="D1485" s="3">
        <f>MONTH(Table1[[#This Row],[Order_Date]])</f>
        <v>5</v>
      </c>
      <c r="E1485" t="str">
        <f>TEXT(Table1[[#This Row],[Order_Date]],"mmm")</f>
        <v>May</v>
      </c>
      <c r="F1485" s="1">
        <v>45796</v>
      </c>
      <c r="G1485">
        <f>(Table1[[#This Row],[Ship_Date]]-Table1[[#This Row],[Order_Date]])</f>
        <v>1</v>
      </c>
      <c r="H1485" t="s">
        <v>4022</v>
      </c>
      <c r="I1485" t="s">
        <v>4023</v>
      </c>
      <c r="J1485" t="s">
        <v>52</v>
      </c>
      <c r="K1485">
        <v>50</v>
      </c>
      <c r="L1485" t="str">
        <f>IF(Table1[[#This Row],[Age]]&lt;=20,"Teen",IF(Table1[[#This Row],[Age]]&gt;=21 &amp; Table1[[#This Row],[Age]]&lt;=50,"Adult","Senior"))</f>
        <v>Senior</v>
      </c>
      <c r="M1485" t="s">
        <v>73</v>
      </c>
      <c r="N1485" t="s">
        <v>26</v>
      </c>
      <c r="O1485" t="s">
        <v>27</v>
      </c>
      <c r="P1485" t="s">
        <v>74</v>
      </c>
      <c r="Q1485" t="s">
        <v>132</v>
      </c>
      <c r="R1485">
        <v>4</v>
      </c>
      <c r="S1485">
        <v>55000</v>
      </c>
      <c r="T1485">
        <v>20</v>
      </c>
      <c r="U1485">
        <v>176000</v>
      </c>
      <c r="V1485" t="str">
        <f>IF(Table1[[#This Row],[Sales]]&lt;=10000,"Low",IF(Table1[[#This Row],[Sales]]&gt;=10000 &amp; Table1[[#This Row],[Sales]]&lt;=25000,"Medium","High"))</f>
        <v>High</v>
      </c>
      <c r="W1485">
        <v>58573.8</v>
      </c>
      <c r="X1485">
        <f>Table1[[#This Row],[Profit]]/Table1[[#This Row],[Sales]]</f>
        <v>0.33280568181818182</v>
      </c>
      <c r="Y1485" t="s">
        <v>93</v>
      </c>
      <c r="Z1485" t="s">
        <v>59</v>
      </c>
      <c r="AA1485">
        <v>1</v>
      </c>
      <c r="AB1485" t="s">
        <v>32</v>
      </c>
    </row>
    <row r="1486" spans="1:28" x14ac:dyDescent="0.35">
      <c r="A1486" t="s">
        <v>4036</v>
      </c>
      <c r="B1486" s="1">
        <v>45803</v>
      </c>
      <c r="C1486" s="1" t="str">
        <f>TEXT(Table1[[#This Row],[Order_Date]],"yyyy")</f>
        <v>2025</v>
      </c>
      <c r="D1486" s="3">
        <f>MONTH(Table1[[#This Row],[Order_Date]])</f>
        <v>5</v>
      </c>
      <c r="E1486" t="str">
        <f>TEXT(Table1[[#This Row],[Order_Date]],"mmm")</f>
        <v>May</v>
      </c>
      <c r="F1486" s="1">
        <v>45807</v>
      </c>
      <c r="G1486">
        <f>(Table1[[#This Row],[Ship_Date]]-Table1[[#This Row],[Order_Date]])</f>
        <v>4</v>
      </c>
      <c r="H1486" t="s">
        <v>3645</v>
      </c>
      <c r="I1486" t="s">
        <v>4037</v>
      </c>
      <c r="J1486" t="s">
        <v>52</v>
      </c>
      <c r="K1486">
        <v>22</v>
      </c>
      <c r="L1486" t="str">
        <f>IF(Table1[[#This Row],[Age]]&lt;=20,"Teen",IF(Table1[[#This Row],[Age]]&gt;=21 &amp; Table1[[#This Row],[Age]]&lt;=50,"Adult","Senior"))</f>
        <v>Senior</v>
      </c>
      <c r="M1486" t="s">
        <v>73</v>
      </c>
      <c r="N1486" t="s">
        <v>26</v>
      </c>
      <c r="O1486" t="s">
        <v>27</v>
      </c>
      <c r="P1486" t="s">
        <v>28</v>
      </c>
      <c r="Q1486" t="s">
        <v>29</v>
      </c>
      <c r="R1486">
        <v>8</v>
      </c>
      <c r="S1486">
        <v>15000</v>
      </c>
      <c r="T1486">
        <v>5</v>
      </c>
      <c r="U1486">
        <v>114000</v>
      </c>
      <c r="V1486" t="str">
        <f>IF(Table1[[#This Row],[Sales]]&lt;=10000,"Low",IF(Table1[[#This Row],[Sales]]&gt;=10000 &amp; Table1[[#This Row],[Sales]]&lt;=25000,"Medium","High"))</f>
        <v>High</v>
      </c>
      <c r="W1486">
        <v>47741.440000000002</v>
      </c>
      <c r="X1486">
        <f>Table1[[#This Row],[Profit]]/Table1[[#This Row],[Sales]]</f>
        <v>0.41878456140350878</v>
      </c>
      <c r="Y1486" t="s">
        <v>30</v>
      </c>
      <c r="Z1486" t="s">
        <v>59</v>
      </c>
      <c r="AA1486">
        <v>2</v>
      </c>
      <c r="AB1486" t="s">
        <v>42</v>
      </c>
    </row>
    <row r="1487" spans="1:28" x14ac:dyDescent="0.35">
      <c r="A1487" t="s">
        <v>4065</v>
      </c>
      <c r="B1487" s="1">
        <v>45431</v>
      </c>
      <c r="C1487" s="1" t="str">
        <f>TEXT(Table1[[#This Row],[Order_Date]],"yyyy")</f>
        <v>2024</v>
      </c>
      <c r="D1487" s="3">
        <f>MONTH(Table1[[#This Row],[Order_Date]])</f>
        <v>5</v>
      </c>
      <c r="E1487" t="str">
        <f>TEXT(Table1[[#This Row],[Order_Date]],"mmm")</f>
        <v>May</v>
      </c>
      <c r="F1487" s="1">
        <v>45438</v>
      </c>
      <c r="G1487">
        <f>(Table1[[#This Row],[Ship_Date]]-Table1[[#This Row],[Order_Date]])</f>
        <v>7</v>
      </c>
      <c r="H1487" t="s">
        <v>4066</v>
      </c>
      <c r="I1487" t="s">
        <v>4067</v>
      </c>
      <c r="J1487" t="s">
        <v>24</v>
      </c>
      <c r="K1487">
        <v>41</v>
      </c>
      <c r="L1487" t="str">
        <f>IF(Table1[[#This Row],[Age]]&lt;=20,"Teen",IF(Table1[[#This Row],[Age]]&gt;=21 &amp; Table1[[#This Row],[Age]]&lt;=50,"Adult","Senior"))</f>
        <v>Senior</v>
      </c>
      <c r="M1487" t="s">
        <v>116</v>
      </c>
      <c r="N1487" t="s">
        <v>117</v>
      </c>
      <c r="O1487" t="s">
        <v>86</v>
      </c>
      <c r="P1487" t="s">
        <v>56</v>
      </c>
      <c r="Q1487" t="s">
        <v>57</v>
      </c>
      <c r="R1487">
        <v>3</v>
      </c>
      <c r="S1487">
        <v>60</v>
      </c>
      <c r="T1487">
        <v>0</v>
      </c>
      <c r="U1487">
        <v>180</v>
      </c>
      <c r="V1487" t="str">
        <f>IF(Table1[[#This Row],[Sales]]&lt;=10000,"Low",IF(Table1[[#This Row],[Sales]]&gt;=10000 &amp; Table1[[#This Row],[Sales]]&lt;=25000,"Medium","High"))</f>
        <v>Low</v>
      </c>
      <c r="W1487">
        <v>39.49</v>
      </c>
      <c r="X1487">
        <f>Table1[[#This Row],[Profit]]/Table1[[#This Row],[Sales]]</f>
        <v>0.21938888888888891</v>
      </c>
      <c r="Y1487" t="s">
        <v>58</v>
      </c>
      <c r="Z1487" t="s">
        <v>59</v>
      </c>
      <c r="AA1487">
        <v>2</v>
      </c>
      <c r="AB1487" t="s">
        <v>42</v>
      </c>
    </row>
    <row r="1488" spans="1:28" x14ac:dyDescent="0.35">
      <c r="A1488" t="s">
        <v>4073</v>
      </c>
      <c r="B1488" s="1">
        <v>45438</v>
      </c>
      <c r="C1488" s="1" t="str">
        <f>TEXT(Table1[[#This Row],[Order_Date]],"yyyy")</f>
        <v>2024</v>
      </c>
      <c r="D1488" s="3">
        <f>MONTH(Table1[[#This Row],[Order_Date]])</f>
        <v>5</v>
      </c>
      <c r="E1488" t="str">
        <f>TEXT(Table1[[#This Row],[Order_Date]],"mmm")</f>
        <v>May</v>
      </c>
      <c r="F1488" s="1">
        <v>45441</v>
      </c>
      <c r="G1488">
        <f>(Table1[[#This Row],[Ship_Date]]-Table1[[#This Row],[Order_Date]])</f>
        <v>3</v>
      </c>
      <c r="H1488" t="s">
        <v>4074</v>
      </c>
      <c r="I1488" t="s">
        <v>4075</v>
      </c>
      <c r="J1488" t="s">
        <v>52</v>
      </c>
      <c r="K1488">
        <v>57</v>
      </c>
      <c r="L1488" t="str">
        <f>IF(Table1[[#This Row],[Age]]&lt;=20,"Teen",IF(Table1[[#This Row],[Age]]&gt;=21 &amp; Table1[[#This Row],[Age]]&lt;=50,"Adult","Senior"))</f>
        <v>Senior</v>
      </c>
      <c r="M1488" t="s">
        <v>91</v>
      </c>
      <c r="N1488" t="s">
        <v>92</v>
      </c>
      <c r="O1488" t="s">
        <v>55</v>
      </c>
      <c r="P1488" t="s">
        <v>39</v>
      </c>
      <c r="Q1488" t="s">
        <v>151</v>
      </c>
      <c r="R1488">
        <v>1</v>
      </c>
      <c r="S1488">
        <v>900</v>
      </c>
      <c r="T1488">
        <v>5</v>
      </c>
      <c r="U1488">
        <v>855</v>
      </c>
      <c r="V1488" t="str">
        <f>IF(Table1[[#This Row],[Sales]]&lt;=10000,"Low",IF(Table1[[#This Row],[Sales]]&gt;=10000 &amp; Table1[[#This Row],[Sales]]&lt;=25000,"Medium","High"))</f>
        <v>Low</v>
      </c>
      <c r="W1488">
        <v>346.78</v>
      </c>
      <c r="X1488">
        <f>Table1[[#This Row],[Profit]]/Table1[[#This Row],[Sales]]</f>
        <v>0.40559064327485378</v>
      </c>
      <c r="Y1488" t="s">
        <v>93</v>
      </c>
      <c r="Z1488" t="s">
        <v>41</v>
      </c>
      <c r="AA1488">
        <v>1</v>
      </c>
      <c r="AB1488" t="s">
        <v>42</v>
      </c>
    </row>
    <row r="1489" spans="1:28" x14ac:dyDescent="0.35">
      <c r="A1489" t="s">
        <v>4102</v>
      </c>
      <c r="B1489" s="1">
        <v>45789</v>
      </c>
      <c r="C1489" s="1" t="str">
        <f>TEXT(Table1[[#This Row],[Order_Date]],"yyyy")</f>
        <v>2025</v>
      </c>
      <c r="D1489" s="3">
        <f>MONTH(Table1[[#This Row],[Order_Date]])</f>
        <v>5</v>
      </c>
      <c r="E1489" t="str">
        <f>TEXT(Table1[[#This Row],[Order_Date]],"mmm")</f>
        <v>May</v>
      </c>
      <c r="F1489" s="1">
        <v>45791</v>
      </c>
      <c r="G1489">
        <f>(Table1[[#This Row],[Ship_Date]]-Table1[[#This Row],[Order_Date]])</f>
        <v>2</v>
      </c>
      <c r="H1489" t="s">
        <v>4103</v>
      </c>
      <c r="I1489" t="s">
        <v>4104</v>
      </c>
      <c r="J1489" t="s">
        <v>52</v>
      </c>
      <c r="K1489">
        <v>64</v>
      </c>
      <c r="L1489" t="str">
        <f>IF(Table1[[#This Row],[Age]]&lt;=20,"Teen",IF(Table1[[#This Row],[Age]]&gt;=21 &amp; Table1[[#This Row],[Age]]&lt;=50,"Adult","Senior"))</f>
        <v>Senior</v>
      </c>
      <c r="M1489" t="s">
        <v>79</v>
      </c>
      <c r="N1489" t="s">
        <v>80</v>
      </c>
      <c r="O1489" t="s">
        <v>38</v>
      </c>
      <c r="P1489" t="s">
        <v>28</v>
      </c>
      <c r="Q1489" t="s">
        <v>65</v>
      </c>
      <c r="R1489">
        <v>7</v>
      </c>
      <c r="S1489">
        <v>30000</v>
      </c>
      <c r="T1489">
        <v>5</v>
      </c>
      <c r="U1489">
        <v>199500</v>
      </c>
      <c r="V1489" t="str">
        <f>IF(Table1[[#This Row],[Sales]]&lt;=10000,"Low",IF(Table1[[#This Row],[Sales]]&gt;=10000 &amp; Table1[[#This Row],[Sales]]&lt;=25000,"Medium","High"))</f>
        <v>High</v>
      </c>
      <c r="W1489">
        <v>22140.55</v>
      </c>
      <c r="X1489">
        <f>Table1[[#This Row],[Profit]]/Table1[[#This Row],[Sales]]</f>
        <v>0.11098020050125312</v>
      </c>
      <c r="Y1489" t="s">
        <v>58</v>
      </c>
      <c r="Z1489" t="s">
        <v>31</v>
      </c>
      <c r="AA1489">
        <v>2</v>
      </c>
      <c r="AB1489" t="s">
        <v>42</v>
      </c>
    </row>
    <row r="1490" spans="1:28" x14ac:dyDescent="0.35">
      <c r="A1490" t="s">
        <v>4164</v>
      </c>
      <c r="B1490" s="1">
        <v>46158</v>
      </c>
      <c r="C1490" s="1" t="str">
        <f>TEXT(Table1[[#This Row],[Order_Date]],"yyyy")</f>
        <v>2026</v>
      </c>
      <c r="D1490" s="3">
        <f>MONTH(Table1[[#This Row],[Order_Date]])</f>
        <v>5</v>
      </c>
      <c r="E1490" t="str">
        <f>TEXT(Table1[[#This Row],[Order_Date]],"mmm")</f>
        <v>May</v>
      </c>
      <c r="F1490" s="1">
        <v>46162</v>
      </c>
      <c r="G1490">
        <f>(Table1[[#This Row],[Ship_Date]]-Table1[[#This Row],[Order_Date]])</f>
        <v>4</v>
      </c>
      <c r="H1490" t="s">
        <v>4165</v>
      </c>
      <c r="I1490" t="s">
        <v>4166</v>
      </c>
      <c r="J1490" t="s">
        <v>24</v>
      </c>
      <c r="K1490">
        <v>46</v>
      </c>
      <c r="L1490" t="str">
        <f>IF(Table1[[#This Row],[Age]]&lt;=20,"Teen",IF(Table1[[#This Row],[Age]]&gt;=21 &amp; Table1[[#This Row],[Age]]&lt;=50,"Adult","Senior"))</f>
        <v>Senior</v>
      </c>
      <c r="M1490" t="s">
        <v>53</v>
      </c>
      <c r="N1490" t="s">
        <v>54</v>
      </c>
      <c r="O1490" t="s">
        <v>55</v>
      </c>
      <c r="P1490" t="s">
        <v>28</v>
      </c>
      <c r="Q1490" t="s">
        <v>103</v>
      </c>
      <c r="R1490">
        <v>3</v>
      </c>
      <c r="S1490">
        <v>25000</v>
      </c>
      <c r="T1490">
        <v>0</v>
      </c>
      <c r="U1490">
        <v>75000</v>
      </c>
      <c r="V1490" t="str">
        <f>IF(Table1[[#This Row],[Sales]]&lt;=10000,"Low",IF(Table1[[#This Row],[Sales]]&gt;=10000 &amp; Table1[[#This Row],[Sales]]&lt;=25000,"Medium","High"))</f>
        <v>High</v>
      </c>
      <c r="W1490">
        <v>25197.16</v>
      </c>
      <c r="X1490">
        <f>Table1[[#This Row],[Profit]]/Table1[[#This Row],[Sales]]</f>
        <v>0.33596213333333336</v>
      </c>
      <c r="Y1490" t="s">
        <v>58</v>
      </c>
      <c r="Z1490" t="s">
        <v>41</v>
      </c>
      <c r="AA1490">
        <v>2</v>
      </c>
      <c r="AB1490" t="s">
        <v>42</v>
      </c>
    </row>
    <row r="1491" spans="1:28" x14ac:dyDescent="0.35">
      <c r="A1491" t="s">
        <v>4170</v>
      </c>
      <c r="B1491" s="1">
        <v>45802</v>
      </c>
      <c r="C1491" s="1" t="str">
        <f>TEXT(Table1[[#This Row],[Order_Date]],"yyyy")</f>
        <v>2025</v>
      </c>
      <c r="D1491" s="3">
        <f>MONTH(Table1[[#This Row],[Order_Date]])</f>
        <v>5</v>
      </c>
      <c r="E1491" t="str">
        <f>TEXT(Table1[[#This Row],[Order_Date]],"mmm")</f>
        <v>May</v>
      </c>
      <c r="F1491" s="1">
        <v>45805</v>
      </c>
      <c r="G1491">
        <f>(Table1[[#This Row],[Ship_Date]]-Table1[[#This Row],[Order_Date]])</f>
        <v>3</v>
      </c>
      <c r="H1491" t="s">
        <v>4171</v>
      </c>
      <c r="I1491" t="s">
        <v>4172</v>
      </c>
      <c r="J1491" t="s">
        <v>24</v>
      </c>
      <c r="K1491">
        <v>54</v>
      </c>
      <c r="L1491" t="str">
        <f>IF(Table1[[#This Row],[Age]]&lt;=20,"Teen",IF(Table1[[#This Row],[Age]]&gt;=21 &amp; Table1[[#This Row],[Age]]&lt;=50,"Adult","Senior"))</f>
        <v>Senior</v>
      </c>
      <c r="M1491" t="s">
        <v>36</v>
      </c>
      <c r="N1491" t="s">
        <v>37</v>
      </c>
      <c r="O1491" t="s">
        <v>38</v>
      </c>
      <c r="P1491" t="s">
        <v>28</v>
      </c>
      <c r="Q1491" t="s">
        <v>65</v>
      </c>
      <c r="R1491">
        <v>5</v>
      </c>
      <c r="S1491">
        <v>30000</v>
      </c>
      <c r="T1491">
        <v>10</v>
      </c>
      <c r="U1491">
        <v>135000</v>
      </c>
      <c r="V1491" t="str">
        <f>IF(Table1[[#This Row],[Sales]]&lt;=10000,"Low",IF(Table1[[#This Row],[Sales]]&gt;=10000 &amp; Table1[[#This Row],[Sales]]&lt;=25000,"Medium","High"))</f>
        <v>High</v>
      </c>
      <c r="W1491">
        <v>41005.39</v>
      </c>
      <c r="X1491">
        <f>Table1[[#This Row],[Profit]]/Table1[[#This Row],[Sales]]</f>
        <v>0.30374362962962964</v>
      </c>
      <c r="Y1491" t="s">
        <v>30</v>
      </c>
      <c r="Z1491" t="s">
        <v>41</v>
      </c>
      <c r="AA1491">
        <v>4</v>
      </c>
      <c r="AB1491" t="s">
        <v>42</v>
      </c>
    </row>
    <row r="1492" spans="1:28" x14ac:dyDescent="0.35">
      <c r="A1492" t="s">
        <v>4262</v>
      </c>
      <c r="B1492" s="1">
        <v>46158</v>
      </c>
      <c r="C1492" s="1" t="str">
        <f>TEXT(Table1[[#This Row],[Order_Date]],"yyyy")</f>
        <v>2026</v>
      </c>
      <c r="D1492" s="3">
        <f>MONTH(Table1[[#This Row],[Order_Date]])</f>
        <v>5</v>
      </c>
      <c r="E1492" t="str">
        <f>TEXT(Table1[[#This Row],[Order_Date]],"mmm")</f>
        <v>May</v>
      </c>
      <c r="F1492" s="1">
        <v>46165</v>
      </c>
      <c r="G1492">
        <f>(Table1[[#This Row],[Ship_Date]]-Table1[[#This Row],[Order_Date]])</f>
        <v>7</v>
      </c>
      <c r="H1492" t="s">
        <v>4263</v>
      </c>
      <c r="I1492" t="s">
        <v>4264</v>
      </c>
      <c r="J1492" t="s">
        <v>24</v>
      </c>
      <c r="K1492">
        <v>38</v>
      </c>
      <c r="L1492" t="str">
        <f>IF(Table1[[#This Row],[Age]]&lt;=20,"Teen",IF(Table1[[#This Row],[Age]]&gt;=21 &amp; Table1[[#This Row],[Age]]&lt;=50,"Adult","Senior"))</f>
        <v>Senior</v>
      </c>
      <c r="M1492" t="s">
        <v>73</v>
      </c>
      <c r="N1492" t="s">
        <v>26</v>
      </c>
      <c r="O1492" t="s">
        <v>27</v>
      </c>
      <c r="P1492" t="s">
        <v>74</v>
      </c>
      <c r="Q1492" t="s">
        <v>75</v>
      </c>
      <c r="R1492">
        <v>3</v>
      </c>
      <c r="S1492">
        <v>2000</v>
      </c>
      <c r="T1492">
        <v>0</v>
      </c>
      <c r="U1492">
        <v>6000</v>
      </c>
      <c r="V1492" t="str">
        <f>IF(Table1[[#This Row],[Sales]]&lt;=10000,"Low",IF(Table1[[#This Row],[Sales]]&gt;=10000 &amp; Table1[[#This Row],[Sales]]&lt;=25000,"Medium","High"))</f>
        <v>Low</v>
      </c>
      <c r="W1492">
        <v>2163.4</v>
      </c>
      <c r="X1492">
        <f>Table1[[#This Row],[Profit]]/Table1[[#This Row],[Sales]]</f>
        <v>0.3605666666666667</v>
      </c>
      <c r="Y1492" t="s">
        <v>58</v>
      </c>
      <c r="Z1492" t="s">
        <v>59</v>
      </c>
      <c r="AA1492">
        <v>5</v>
      </c>
      <c r="AB1492" t="s">
        <v>42</v>
      </c>
    </row>
    <row r="1493" spans="1:28" x14ac:dyDescent="0.35">
      <c r="A1493" t="s">
        <v>4339</v>
      </c>
      <c r="B1493" s="1">
        <v>45786</v>
      </c>
      <c r="C1493" s="1" t="str">
        <f>TEXT(Table1[[#This Row],[Order_Date]],"yyyy")</f>
        <v>2025</v>
      </c>
      <c r="D1493" s="3">
        <f>MONTH(Table1[[#This Row],[Order_Date]])</f>
        <v>5</v>
      </c>
      <c r="E1493" t="str">
        <f>TEXT(Table1[[#This Row],[Order_Date]],"mmm")</f>
        <v>May</v>
      </c>
      <c r="F1493" s="1">
        <v>45790</v>
      </c>
      <c r="G1493">
        <f>(Table1[[#This Row],[Ship_Date]]-Table1[[#This Row],[Order_Date]])</f>
        <v>4</v>
      </c>
      <c r="H1493" t="s">
        <v>4340</v>
      </c>
      <c r="I1493" t="s">
        <v>4341</v>
      </c>
      <c r="J1493" t="s">
        <v>24</v>
      </c>
      <c r="K1493">
        <v>21</v>
      </c>
      <c r="L1493" t="str">
        <f>IF(Table1[[#This Row],[Age]]&lt;=20,"Teen",IF(Table1[[#This Row],[Age]]&gt;=21 &amp; Table1[[#This Row],[Age]]&lt;=50,"Adult","Senior"))</f>
        <v>Senior</v>
      </c>
      <c r="M1493" t="s">
        <v>116</v>
      </c>
      <c r="N1493" t="s">
        <v>117</v>
      </c>
      <c r="O1493" t="s">
        <v>86</v>
      </c>
      <c r="P1493" t="s">
        <v>39</v>
      </c>
      <c r="Q1493" t="s">
        <v>118</v>
      </c>
      <c r="R1493">
        <v>5</v>
      </c>
      <c r="S1493">
        <v>4000</v>
      </c>
      <c r="T1493">
        <v>5</v>
      </c>
      <c r="U1493">
        <v>19000</v>
      </c>
      <c r="V1493" t="str">
        <f>IF(Table1[[#This Row],[Sales]]&lt;=10000,"Low",IF(Table1[[#This Row],[Sales]]&gt;=10000 &amp; Table1[[#This Row],[Sales]]&lt;=25000,"Medium","High"))</f>
        <v>High</v>
      </c>
      <c r="W1493">
        <v>6563.56</v>
      </c>
      <c r="X1493">
        <f>Table1[[#This Row],[Profit]]/Table1[[#This Row],[Sales]]</f>
        <v>0.34545052631578949</v>
      </c>
      <c r="Y1493" t="s">
        <v>93</v>
      </c>
      <c r="Z1493" t="s">
        <v>59</v>
      </c>
      <c r="AA1493">
        <v>5</v>
      </c>
      <c r="AB1493" t="s">
        <v>42</v>
      </c>
    </row>
    <row r="1494" spans="1:28" x14ac:dyDescent="0.35">
      <c r="A1494" t="s">
        <v>4368</v>
      </c>
      <c r="B1494" s="1">
        <v>46156</v>
      </c>
      <c r="C1494" s="1" t="str">
        <f>TEXT(Table1[[#This Row],[Order_Date]],"yyyy")</f>
        <v>2026</v>
      </c>
      <c r="D1494" s="3">
        <f>MONTH(Table1[[#This Row],[Order_Date]])</f>
        <v>5</v>
      </c>
      <c r="E1494" t="str">
        <f>TEXT(Table1[[#This Row],[Order_Date]],"mmm")</f>
        <v>May</v>
      </c>
      <c r="F1494" s="1">
        <v>46158</v>
      </c>
      <c r="G1494">
        <f>(Table1[[#This Row],[Ship_Date]]-Table1[[#This Row],[Order_Date]])</f>
        <v>2</v>
      </c>
      <c r="H1494" t="s">
        <v>4369</v>
      </c>
      <c r="I1494" t="s">
        <v>4370</v>
      </c>
      <c r="J1494" t="s">
        <v>24</v>
      </c>
      <c r="K1494">
        <v>25</v>
      </c>
      <c r="L1494" t="str">
        <f>IF(Table1[[#This Row],[Age]]&lt;=20,"Teen",IF(Table1[[#This Row],[Age]]&gt;=21 &amp; Table1[[#This Row],[Age]]&lt;=50,"Adult","Senior"))</f>
        <v>Senior</v>
      </c>
      <c r="M1494" t="s">
        <v>63</v>
      </c>
      <c r="N1494" t="s">
        <v>64</v>
      </c>
      <c r="O1494" t="s">
        <v>55</v>
      </c>
      <c r="P1494" t="s">
        <v>39</v>
      </c>
      <c r="Q1494" t="s">
        <v>253</v>
      </c>
      <c r="R1494">
        <v>6</v>
      </c>
      <c r="S1494">
        <v>1200</v>
      </c>
      <c r="T1494">
        <v>10</v>
      </c>
      <c r="U1494">
        <v>6480</v>
      </c>
      <c r="V1494" t="str">
        <f>IF(Table1[[#This Row],[Sales]]&lt;=10000,"Low",IF(Table1[[#This Row],[Sales]]&gt;=10000 &amp; Table1[[#This Row],[Sales]]&lt;=25000,"Medium","High"))</f>
        <v>Low</v>
      </c>
      <c r="W1494">
        <v>2094.92</v>
      </c>
      <c r="X1494">
        <f>Table1[[#This Row],[Profit]]/Table1[[#This Row],[Sales]]</f>
        <v>0.32329012345679015</v>
      </c>
      <c r="Y1494" t="s">
        <v>58</v>
      </c>
      <c r="Z1494" t="s">
        <v>59</v>
      </c>
      <c r="AA1494">
        <v>3</v>
      </c>
      <c r="AB1494" t="s">
        <v>32</v>
      </c>
    </row>
    <row r="1495" spans="1:28" x14ac:dyDescent="0.35">
      <c r="A1495" t="s">
        <v>4383</v>
      </c>
      <c r="B1495" s="1">
        <v>45432</v>
      </c>
      <c r="C1495" s="1" t="str">
        <f>TEXT(Table1[[#This Row],[Order_Date]],"yyyy")</f>
        <v>2024</v>
      </c>
      <c r="D1495" s="3">
        <f>MONTH(Table1[[#This Row],[Order_Date]])</f>
        <v>5</v>
      </c>
      <c r="E1495" t="str">
        <f>TEXT(Table1[[#This Row],[Order_Date]],"mmm")</f>
        <v>May</v>
      </c>
      <c r="F1495" s="1">
        <v>45435</v>
      </c>
      <c r="G1495">
        <f>(Table1[[#This Row],[Ship_Date]]-Table1[[#This Row],[Order_Date]])</f>
        <v>3</v>
      </c>
      <c r="H1495" t="s">
        <v>4384</v>
      </c>
      <c r="I1495" t="s">
        <v>4385</v>
      </c>
      <c r="J1495" t="s">
        <v>24</v>
      </c>
      <c r="K1495">
        <v>35</v>
      </c>
      <c r="L1495" t="str">
        <f>IF(Table1[[#This Row],[Age]]&lt;=20,"Teen",IF(Table1[[#This Row],[Age]]&gt;=21 &amp; Table1[[#This Row],[Age]]&lt;=50,"Adult","Senior"))</f>
        <v>Senior</v>
      </c>
      <c r="M1495" t="s">
        <v>91</v>
      </c>
      <c r="N1495" t="s">
        <v>92</v>
      </c>
      <c r="O1495" t="s">
        <v>55</v>
      </c>
      <c r="P1495" t="s">
        <v>28</v>
      </c>
      <c r="Q1495" t="s">
        <v>65</v>
      </c>
      <c r="R1495">
        <v>4</v>
      </c>
      <c r="S1495">
        <v>30000</v>
      </c>
      <c r="T1495">
        <v>10</v>
      </c>
      <c r="U1495">
        <v>108000</v>
      </c>
      <c r="V1495" t="str">
        <f>IF(Table1[[#This Row],[Sales]]&lt;=10000,"Low",IF(Table1[[#This Row],[Sales]]&gt;=10000 &amp; Table1[[#This Row],[Sales]]&lt;=25000,"Medium","High"))</f>
        <v>High</v>
      </c>
      <c r="W1495">
        <v>48153.38</v>
      </c>
      <c r="X1495">
        <f>Table1[[#This Row],[Profit]]/Table1[[#This Row],[Sales]]</f>
        <v>0.44586462962962958</v>
      </c>
      <c r="Y1495" t="s">
        <v>58</v>
      </c>
      <c r="Z1495" t="s">
        <v>59</v>
      </c>
      <c r="AA1495">
        <v>1</v>
      </c>
      <c r="AB1495" t="s">
        <v>42</v>
      </c>
    </row>
    <row r="1496" spans="1:28" x14ac:dyDescent="0.35">
      <c r="A1496" t="s">
        <v>4394</v>
      </c>
      <c r="B1496" s="1">
        <v>45440</v>
      </c>
      <c r="C1496" s="1" t="str">
        <f>TEXT(Table1[[#This Row],[Order_Date]],"yyyy")</f>
        <v>2024</v>
      </c>
      <c r="D1496" s="3">
        <f>MONTH(Table1[[#This Row],[Order_Date]])</f>
        <v>5</v>
      </c>
      <c r="E1496" t="str">
        <f>TEXT(Table1[[#This Row],[Order_Date]],"mmm")</f>
        <v>May</v>
      </c>
      <c r="F1496" s="1">
        <v>45447</v>
      </c>
      <c r="G1496">
        <f>(Table1[[#This Row],[Ship_Date]]-Table1[[#This Row],[Order_Date]])</f>
        <v>7</v>
      </c>
      <c r="H1496" t="s">
        <v>4395</v>
      </c>
      <c r="I1496" t="s">
        <v>4396</v>
      </c>
      <c r="J1496" t="s">
        <v>24</v>
      </c>
      <c r="K1496">
        <v>62</v>
      </c>
      <c r="L1496" t="str">
        <f>IF(Table1[[#This Row],[Age]]&lt;=20,"Teen",IF(Table1[[#This Row],[Age]]&gt;=21 &amp; Table1[[#This Row],[Age]]&lt;=50,"Adult","Senior"))</f>
        <v>Senior</v>
      </c>
      <c r="M1496" t="s">
        <v>91</v>
      </c>
      <c r="N1496" t="s">
        <v>92</v>
      </c>
      <c r="O1496" t="s">
        <v>55</v>
      </c>
      <c r="P1496" t="s">
        <v>74</v>
      </c>
      <c r="Q1496" t="s">
        <v>75</v>
      </c>
      <c r="R1496">
        <v>6</v>
      </c>
      <c r="S1496">
        <v>2000</v>
      </c>
      <c r="T1496">
        <v>15</v>
      </c>
      <c r="U1496">
        <v>10200</v>
      </c>
      <c r="V1496" t="str">
        <f>IF(Table1[[#This Row],[Sales]]&lt;=10000,"Low",IF(Table1[[#This Row],[Sales]]&gt;=10000 &amp; Table1[[#This Row],[Sales]]&lt;=25000,"Medium","High"))</f>
        <v>High</v>
      </c>
      <c r="W1496">
        <v>2523.77</v>
      </c>
      <c r="X1496">
        <f>Table1[[#This Row],[Profit]]/Table1[[#This Row],[Sales]]</f>
        <v>0.24742843137254902</v>
      </c>
      <c r="Y1496" t="s">
        <v>93</v>
      </c>
      <c r="Z1496" t="s">
        <v>59</v>
      </c>
      <c r="AA1496">
        <v>2</v>
      </c>
      <c r="AB1496" t="s">
        <v>42</v>
      </c>
    </row>
    <row r="1497" spans="1:28" x14ac:dyDescent="0.35">
      <c r="A1497" t="s">
        <v>4408</v>
      </c>
      <c r="B1497" s="1">
        <v>45807</v>
      </c>
      <c r="C1497" s="1" t="str">
        <f>TEXT(Table1[[#This Row],[Order_Date]],"yyyy")</f>
        <v>2025</v>
      </c>
      <c r="D1497" s="3">
        <f>MONTH(Table1[[#This Row],[Order_Date]])</f>
        <v>5</v>
      </c>
      <c r="E1497" t="str">
        <f>TEXT(Table1[[#This Row],[Order_Date]],"mmm")</f>
        <v>May</v>
      </c>
      <c r="F1497" s="1">
        <v>45811</v>
      </c>
      <c r="G1497">
        <f>(Table1[[#This Row],[Ship_Date]]-Table1[[#This Row],[Order_Date]])</f>
        <v>4</v>
      </c>
      <c r="H1497" t="s">
        <v>4409</v>
      </c>
      <c r="I1497" t="s">
        <v>4410</v>
      </c>
      <c r="J1497" t="s">
        <v>52</v>
      </c>
      <c r="K1497">
        <v>25</v>
      </c>
      <c r="L1497" t="str">
        <f>IF(Table1[[#This Row],[Age]]&lt;=20,"Teen",IF(Table1[[#This Row],[Age]]&gt;=21 &amp; Table1[[#This Row],[Age]]&lt;=50,"Adult","Senior"))</f>
        <v>Senior</v>
      </c>
      <c r="M1497" t="s">
        <v>116</v>
      </c>
      <c r="N1497" t="s">
        <v>117</v>
      </c>
      <c r="O1497" t="s">
        <v>86</v>
      </c>
      <c r="P1497" t="s">
        <v>74</v>
      </c>
      <c r="Q1497" t="s">
        <v>231</v>
      </c>
      <c r="R1497">
        <v>8</v>
      </c>
      <c r="S1497">
        <v>18000</v>
      </c>
      <c r="T1497">
        <v>25</v>
      </c>
      <c r="U1497">
        <v>108000</v>
      </c>
      <c r="V1497" t="str">
        <f>IF(Table1[[#This Row],[Sales]]&lt;=10000,"Low",IF(Table1[[#This Row],[Sales]]&gt;=10000 &amp; Table1[[#This Row],[Sales]]&lt;=25000,"Medium","High"))</f>
        <v>High</v>
      </c>
      <c r="W1497">
        <v>34000.36</v>
      </c>
      <c r="X1497">
        <f>Table1[[#This Row],[Profit]]/Table1[[#This Row],[Sales]]</f>
        <v>0.31481814814814818</v>
      </c>
      <c r="Y1497" t="s">
        <v>30</v>
      </c>
      <c r="Z1497" t="s">
        <v>31</v>
      </c>
      <c r="AA1497">
        <v>1</v>
      </c>
      <c r="AB1497" t="s">
        <v>42</v>
      </c>
    </row>
    <row r="1498" spans="1:28" x14ac:dyDescent="0.35">
      <c r="A1498" t="s">
        <v>4440</v>
      </c>
      <c r="B1498" s="1">
        <v>45782</v>
      </c>
      <c r="C1498" s="1" t="str">
        <f>TEXT(Table1[[#This Row],[Order_Date]],"yyyy")</f>
        <v>2025</v>
      </c>
      <c r="D1498" s="3">
        <f>MONTH(Table1[[#This Row],[Order_Date]])</f>
        <v>5</v>
      </c>
      <c r="E1498" t="str">
        <f>TEXT(Table1[[#This Row],[Order_Date]],"mmm")</f>
        <v>May</v>
      </c>
      <c r="F1498" s="1">
        <v>45785</v>
      </c>
      <c r="G1498">
        <f>(Table1[[#This Row],[Ship_Date]]-Table1[[#This Row],[Order_Date]])</f>
        <v>3</v>
      </c>
      <c r="H1498" t="s">
        <v>4441</v>
      </c>
      <c r="I1498" t="s">
        <v>4442</v>
      </c>
      <c r="J1498" t="s">
        <v>52</v>
      </c>
      <c r="K1498">
        <v>25</v>
      </c>
      <c r="L1498" t="str">
        <f>IF(Table1[[#This Row],[Age]]&lt;=20,"Teen",IF(Table1[[#This Row],[Age]]&gt;=21 &amp; Table1[[#This Row],[Age]]&lt;=50,"Adult","Senior"))</f>
        <v>Senior</v>
      </c>
      <c r="M1498" t="s">
        <v>79</v>
      </c>
      <c r="N1498" t="s">
        <v>80</v>
      </c>
      <c r="O1498" t="s">
        <v>38</v>
      </c>
      <c r="P1498" t="s">
        <v>56</v>
      </c>
      <c r="Q1498" t="s">
        <v>212</v>
      </c>
      <c r="R1498">
        <v>5</v>
      </c>
      <c r="S1498">
        <v>300</v>
      </c>
      <c r="T1498">
        <v>25</v>
      </c>
      <c r="U1498">
        <v>1125</v>
      </c>
      <c r="V1498" t="str">
        <f>IF(Table1[[#This Row],[Sales]]&lt;=10000,"Low",IF(Table1[[#This Row],[Sales]]&gt;=10000 &amp; Table1[[#This Row],[Sales]]&lt;=25000,"Medium","High"))</f>
        <v>Low</v>
      </c>
      <c r="W1498">
        <v>470.73</v>
      </c>
      <c r="X1498">
        <f>Table1[[#This Row],[Profit]]/Table1[[#This Row],[Sales]]</f>
        <v>0.41842666666666667</v>
      </c>
      <c r="Y1498" t="s">
        <v>30</v>
      </c>
      <c r="Z1498" t="s">
        <v>41</v>
      </c>
      <c r="AA1498">
        <v>2</v>
      </c>
      <c r="AB1498" t="s">
        <v>42</v>
      </c>
    </row>
    <row r="1499" spans="1:28" x14ac:dyDescent="0.35">
      <c r="A1499" t="s">
        <v>4476</v>
      </c>
      <c r="B1499" s="1">
        <v>46151</v>
      </c>
      <c r="C1499" s="1" t="str">
        <f>TEXT(Table1[[#This Row],[Order_Date]],"yyyy")</f>
        <v>2026</v>
      </c>
      <c r="D1499" s="3">
        <f>MONTH(Table1[[#This Row],[Order_Date]])</f>
        <v>5</v>
      </c>
      <c r="E1499" t="str">
        <f>TEXT(Table1[[#This Row],[Order_Date]],"mmm")</f>
        <v>May</v>
      </c>
      <c r="F1499" s="1">
        <v>46158</v>
      </c>
      <c r="G1499">
        <f>(Table1[[#This Row],[Ship_Date]]-Table1[[#This Row],[Order_Date]])</f>
        <v>7</v>
      </c>
      <c r="H1499" t="s">
        <v>4477</v>
      </c>
      <c r="I1499" t="s">
        <v>4478</v>
      </c>
      <c r="J1499" t="s">
        <v>24</v>
      </c>
      <c r="K1499">
        <v>48</v>
      </c>
      <c r="L1499" t="str">
        <f>IF(Table1[[#This Row],[Age]]&lt;=20,"Teen",IF(Table1[[#This Row],[Age]]&gt;=21 &amp; Table1[[#This Row],[Age]]&lt;=50,"Adult","Senior"))</f>
        <v>Senior</v>
      </c>
      <c r="M1499" t="s">
        <v>73</v>
      </c>
      <c r="N1499" t="s">
        <v>26</v>
      </c>
      <c r="O1499" t="s">
        <v>27</v>
      </c>
      <c r="P1499" t="s">
        <v>47</v>
      </c>
      <c r="Q1499" t="s">
        <v>175</v>
      </c>
      <c r="R1499">
        <v>2</v>
      </c>
      <c r="S1499">
        <v>1200</v>
      </c>
      <c r="T1499">
        <v>5</v>
      </c>
      <c r="U1499">
        <v>2280</v>
      </c>
      <c r="V1499" t="str">
        <f>IF(Table1[[#This Row],[Sales]]&lt;=10000,"Low",IF(Table1[[#This Row],[Sales]]&gt;=10000 &amp; Table1[[#This Row],[Sales]]&lt;=25000,"Medium","High"))</f>
        <v>Low</v>
      </c>
      <c r="W1499">
        <v>306.45</v>
      </c>
      <c r="X1499">
        <f>Table1[[#This Row],[Profit]]/Table1[[#This Row],[Sales]]</f>
        <v>0.13440789473684209</v>
      </c>
      <c r="Y1499" t="s">
        <v>30</v>
      </c>
      <c r="Z1499" t="s">
        <v>31</v>
      </c>
      <c r="AA1499">
        <v>1</v>
      </c>
      <c r="AB1499" t="s">
        <v>32</v>
      </c>
    </row>
    <row r="1500" spans="1:28" x14ac:dyDescent="0.35">
      <c r="A1500" t="s">
        <v>4488</v>
      </c>
      <c r="B1500" s="1">
        <v>45808</v>
      </c>
      <c r="C1500" s="1" t="str">
        <f>TEXT(Table1[[#This Row],[Order_Date]],"yyyy")</f>
        <v>2025</v>
      </c>
      <c r="D1500" s="3">
        <f>MONTH(Table1[[#This Row],[Order_Date]])</f>
        <v>5</v>
      </c>
      <c r="E1500" t="str">
        <f>TEXT(Table1[[#This Row],[Order_Date]],"mmm")</f>
        <v>May</v>
      </c>
      <c r="F1500" s="1">
        <v>45812</v>
      </c>
      <c r="G1500">
        <f>(Table1[[#This Row],[Ship_Date]]-Table1[[#This Row],[Order_Date]])</f>
        <v>4</v>
      </c>
      <c r="H1500" t="s">
        <v>4489</v>
      </c>
      <c r="I1500" t="s">
        <v>4490</v>
      </c>
      <c r="J1500" t="s">
        <v>24</v>
      </c>
      <c r="K1500">
        <v>39</v>
      </c>
      <c r="L1500" t="str">
        <f>IF(Table1[[#This Row],[Age]]&lt;=20,"Teen",IF(Table1[[#This Row],[Age]]&gt;=21 &amp; Table1[[#This Row],[Age]]&lt;=50,"Adult","Senior"))</f>
        <v>Senior</v>
      </c>
      <c r="M1500" t="s">
        <v>101</v>
      </c>
      <c r="N1500" t="s">
        <v>102</v>
      </c>
      <c r="O1500" t="s">
        <v>27</v>
      </c>
      <c r="P1500" t="s">
        <v>74</v>
      </c>
      <c r="Q1500" t="s">
        <v>109</v>
      </c>
      <c r="R1500">
        <v>8</v>
      </c>
      <c r="S1500">
        <v>40000</v>
      </c>
      <c r="T1500">
        <v>10</v>
      </c>
      <c r="U1500">
        <v>288000</v>
      </c>
      <c r="V1500" t="str">
        <f>IF(Table1[[#This Row],[Sales]]&lt;=10000,"Low",IF(Table1[[#This Row],[Sales]]&gt;=10000 &amp; Table1[[#This Row],[Sales]]&lt;=25000,"Medium","High"))</f>
        <v>High</v>
      </c>
      <c r="W1500">
        <v>58567.46</v>
      </c>
      <c r="X1500">
        <f>Table1[[#This Row],[Profit]]/Table1[[#This Row],[Sales]]</f>
        <v>0.20335923611111112</v>
      </c>
      <c r="Y1500" t="s">
        <v>58</v>
      </c>
      <c r="Z1500" t="s">
        <v>59</v>
      </c>
      <c r="AA1500">
        <v>4</v>
      </c>
      <c r="AB1500" t="s">
        <v>42</v>
      </c>
    </row>
    <row r="1501" spans="1:28" x14ac:dyDescent="0.35">
      <c r="A1501" t="s">
        <v>4523</v>
      </c>
      <c r="B1501" s="1">
        <v>46143</v>
      </c>
      <c r="C1501" s="1" t="str">
        <f>TEXT(Table1[[#This Row],[Order_Date]],"yyyy")</f>
        <v>2026</v>
      </c>
      <c r="D1501" s="3">
        <f>MONTH(Table1[[#This Row],[Order_Date]])</f>
        <v>5</v>
      </c>
      <c r="E1501" t="str">
        <f>TEXT(Table1[[#This Row],[Order_Date]],"mmm")</f>
        <v>May</v>
      </c>
      <c r="F1501" s="1">
        <v>46149</v>
      </c>
      <c r="G1501">
        <f>(Table1[[#This Row],[Ship_Date]]-Table1[[#This Row],[Order_Date]])</f>
        <v>6</v>
      </c>
      <c r="H1501" t="s">
        <v>4524</v>
      </c>
      <c r="I1501" t="s">
        <v>4525</v>
      </c>
      <c r="J1501" t="s">
        <v>52</v>
      </c>
      <c r="K1501">
        <v>34</v>
      </c>
      <c r="L1501" t="str">
        <f>IF(Table1[[#This Row],[Age]]&lt;=20,"Teen",IF(Table1[[#This Row],[Age]]&gt;=21 &amp; Table1[[#This Row],[Age]]&lt;=50,"Adult","Senior"))</f>
        <v>Senior</v>
      </c>
      <c r="M1501" t="s">
        <v>116</v>
      </c>
      <c r="N1501" t="s">
        <v>117</v>
      </c>
      <c r="O1501" t="s">
        <v>86</v>
      </c>
      <c r="P1501" t="s">
        <v>28</v>
      </c>
      <c r="Q1501" t="s">
        <v>311</v>
      </c>
      <c r="R1501">
        <v>5</v>
      </c>
      <c r="S1501">
        <v>5000</v>
      </c>
      <c r="T1501">
        <v>25</v>
      </c>
      <c r="U1501">
        <v>18750</v>
      </c>
      <c r="V1501" t="str">
        <f>IF(Table1[[#This Row],[Sales]]&lt;=10000,"Low",IF(Table1[[#This Row],[Sales]]&gt;=10000 &amp; Table1[[#This Row],[Sales]]&lt;=25000,"Medium","High"))</f>
        <v>High</v>
      </c>
      <c r="W1501">
        <v>3973.57</v>
      </c>
      <c r="X1501">
        <f>Table1[[#This Row],[Profit]]/Table1[[#This Row],[Sales]]</f>
        <v>0.21192373333333334</v>
      </c>
      <c r="Y1501" t="s">
        <v>58</v>
      </c>
      <c r="Z1501" t="s">
        <v>59</v>
      </c>
      <c r="AA1501">
        <v>2</v>
      </c>
      <c r="AB1501" t="s">
        <v>42</v>
      </c>
    </row>
    <row r="1502" spans="1:28" x14ac:dyDescent="0.35">
      <c r="A1502" t="s">
        <v>4538</v>
      </c>
      <c r="B1502" s="1">
        <v>45432</v>
      </c>
      <c r="C1502" s="1" t="str">
        <f>TEXT(Table1[[#This Row],[Order_Date]],"yyyy")</f>
        <v>2024</v>
      </c>
      <c r="D1502" s="3">
        <f>MONTH(Table1[[#This Row],[Order_Date]])</f>
        <v>5</v>
      </c>
      <c r="E1502" t="str">
        <f>TEXT(Table1[[#This Row],[Order_Date]],"mmm")</f>
        <v>May</v>
      </c>
      <c r="F1502" s="1">
        <v>45435</v>
      </c>
      <c r="G1502">
        <f>(Table1[[#This Row],[Ship_Date]]-Table1[[#This Row],[Order_Date]])</f>
        <v>3</v>
      </c>
      <c r="H1502" t="s">
        <v>4539</v>
      </c>
      <c r="I1502" t="s">
        <v>4540</v>
      </c>
      <c r="J1502" t="s">
        <v>24</v>
      </c>
      <c r="K1502">
        <v>27</v>
      </c>
      <c r="L1502" t="str">
        <f>IF(Table1[[#This Row],[Age]]&lt;=20,"Teen",IF(Table1[[#This Row],[Age]]&gt;=21 &amp; Table1[[#This Row],[Age]]&lt;=50,"Adult","Senior"))</f>
        <v>Senior</v>
      </c>
      <c r="M1502" t="s">
        <v>107</v>
      </c>
      <c r="N1502" t="s">
        <v>108</v>
      </c>
      <c r="O1502" t="s">
        <v>86</v>
      </c>
      <c r="P1502" t="s">
        <v>74</v>
      </c>
      <c r="Q1502" t="s">
        <v>109</v>
      </c>
      <c r="R1502">
        <v>7</v>
      </c>
      <c r="S1502">
        <v>40000</v>
      </c>
      <c r="T1502">
        <v>15</v>
      </c>
      <c r="U1502">
        <v>238000</v>
      </c>
      <c r="V1502" t="str">
        <f>IF(Table1[[#This Row],[Sales]]&lt;=10000,"Low",IF(Table1[[#This Row],[Sales]]&gt;=10000 &amp; Table1[[#This Row],[Sales]]&lt;=25000,"Medium","High"))</f>
        <v>High</v>
      </c>
      <c r="W1502">
        <v>88778.66</v>
      </c>
      <c r="X1502">
        <f>Table1[[#This Row],[Profit]]/Table1[[#This Row],[Sales]]</f>
        <v>0.37301957983193279</v>
      </c>
      <c r="Y1502" t="s">
        <v>93</v>
      </c>
      <c r="Z1502" t="s">
        <v>59</v>
      </c>
      <c r="AA1502">
        <v>2</v>
      </c>
      <c r="AB1502" t="s">
        <v>42</v>
      </c>
    </row>
    <row r="1503" spans="1:28" x14ac:dyDescent="0.35">
      <c r="A1503" t="s">
        <v>4570</v>
      </c>
      <c r="B1503" s="1">
        <v>45433</v>
      </c>
      <c r="C1503" s="1" t="str">
        <f>TEXT(Table1[[#This Row],[Order_Date]],"yyyy")</f>
        <v>2024</v>
      </c>
      <c r="D1503" s="3">
        <f>MONTH(Table1[[#This Row],[Order_Date]])</f>
        <v>5</v>
      </c>
      <c r="E1503" t="str">
        <f>TEXT(Table1[[#This Row],[Order_Date]],"mmm")</f>
        <v>May</v>
      </c>
      <c r="F1503" s="1">
        <v>45439</v>
      </c>
      <c r="G1503">
        <f>(Table1[[#This Row],[Ship_Date]]-Table1[[#This Row],[Order_Date]])</f>
        <v>6</v>
      </c>
      <c r="H1503" t="s">
        <v>4571</v>
      </c>
      <c r="I1503" t="s">
        <v>4572</v>
      </c>
      <c r="J1503" t="s">
        <v>24</v>
      </c>
      <c r="K1503">
        <v>22</v>
      </c>
      <c r="L1503" t="str">
        <f>IF(Table1[[#This Row],[Age]]&lt;=20,"Teen",IF(Table1[[#This Row],[Age]]&gt;=21 &amp; Table1[[#This Row],[Age]]&lt;=50,"Adult","Senior"))</f>
        <v>Senior</v>
      </c>
      <c r="M1503" t="s">
        <v>46</v>
      </c>
      <c r="N1503" t="s">
        <v>46</v>
      </c>
      <c r="O1503" t="s">
        <v>38</v>
      </c>
      <c r="P1503" t="s">
        <v>47</v>
      </c>
      <c r="Q1503" t="s">
        <v>175</v>
      </c>
      <c r="R1503">
        <v>4</v>
      </c>
      <c r="S1503">
        <v>1200</v>
      </c>
      <c r="T1503">
        <v>25</v>
      </c>
      <c r="U1503">
        <v>3600</v>
      </c>
      <c r="V1503" t="str">
        <f>IF(Table1[[#This Row],[Sales]]&lt;=10000,"Low",IF(Table1[[#This Row],[Sales]]&gt;=10000 &amp; Table1[[#This Row],[Sales]]&lt;=25000,"Medium","High"))</f>
        <v>Low</v>
      </c>
      <c r="W1503">
        <v>1607.14</v>
      </c>
      <c r="X1503">
        <f>Table1[[#This Row],[Profit]]/Table1[[#This Row],[Sales]]</f>
        <v>0.44642777777777781</v>
      </c>
      <c r="Y1503" t="s">
        <v>58</v>
      </c>
      <c r="Z1503" t="s">
        <v>31</v>
      </c>
      <c r="AA1503">
        <v>2</v>
      </c>
      <c r="AB1503" t="s">
        <v>42</v>
      </c>
    </row>
    <row r="1504" spans="1:28" x14ac:dyDescent="0.35">
      <c r="A1504" t="s">
        <v>4599</v>
      </c>
      <c r="B1504" s="1">
        <v>46158</v>
      </c>
      <c r="C1504" s="1" t="str">
        <f>TEXT(Table1[[#This Row],[Order_Date]],"yyyy")</f>
        <v>2026</v>
      </c>
      <c r="D1504" s="3">
        <f>MONTH(Table1[[#This Row],[Order_Date]])</f>
        <v>5</v>
      </c>
      <c r="E1504" t="str">
        <f>TEXT(Table1[[#This Row],[Order_Date]],"mmm")</f>
        <v>May</v>
      </c>
      <c r="F1504" s="1">
        <v>46159</v>
      </c>
      <c r="G1504">
        <f>(Table1[[#This Row],[Ship_Date]]-Table1[[#This Row],[Order_Date]])</f>
        <v>1</v>
      </c>
      <c r="H1504" t="s">
        <v>4600</v>
      </c>
      <c r="I1504" t="s">
        <v>4601</v>
      </c>
      <c r="J1504" t="s">
        <v>24</v>
      </c>
      <c r="K1504">
        <v>34</v>
      </c>
      <c r="L1504" t="str">
        <f>IF(Table1[[#This Row],[Age]]&lt;=20,"Teen",IF(Table1[[#This Row],[Age]]&gt;=21 &amp; Table1[[#This Row],[Age]]&lt;=50,"Adult","Senior"))</f>
        <v>Senior</v>
      </c>
      <c r="M1504" t="s">
        <v>73</v>
      </c>
      <c r="N1504" t="s">
        <v>26</v>
      </c>
      <c r="O1504" t="s">
        <v>27</v>
      </c>
      <c r="P1504" t="s">
        <v>56</v>
      </c>
      <c r="Q1504" t="s">
        <v>97</v>
      </c>
      <c r="R1504">
        <v>6</v>
      </c>
      <c r="S1504">
        <v>1500</v>
      </c>
      <c r="T1504">
        <v>25</v>
      </c>
      <c r="U1504">
        <v>6750</v>
      </c>
      <c r="V1504" t="str">
        <f>IF(Table1[[#This Row],[Sales]]&lt;=10000,"Low",IF(Table1[[#This Row],[Sales]]&gt;=10000 &amp; Table1[[#This Row],[Sales]]&lt;=25000,"Medium","High"))</f>
        <v>Low</v>
      </c>
      <c r="W1504">
        <v>1726.77</v>
      </c>
      <c r="X1504">
        <f>Table1[[#This Row],[Profit]]/Table1[[#This Row],[Sales]]</f>
        <v>0.25581777777777776</v>
      </c>
      <c r="Y1504" t="s">
        <v>93</v>
      </c>
      <c r="Z1504" t="s">
        <v>31</v>
      </c>
      <c r="AA1504">
        <v>3</v>
      </c>
      <c r="AB1504" t="s">
        <v>42</v>
      </c>
    </row>
    <row r="1505" spans="1:28" x14ac:dyDescent="0.35">
      <c r="A1505" t="s">
        <v>4607</v>
      </c>
      <c r="B1505" s="1">
        <v>45434</v>
      </c>
      <c r="C1505" s="1" t="str">
        <f>TEXT(Table1[[#This Row],[Order_Date]],"yyyy")</f>
        <v>2024</v>
      </c>
      <c r="D1505" s="3">
        <f>MONTH(Table1[[#This Row],[Order_Date]])</f>
        <v>5</v>
      </c>
      <c r="E1505" t="str">
        <f>TEXT(Table1[[#This Row],[Order_Date]],"mmm")</f>
        <v>May</v>
      </c>
      <c r="F1505" s="1">
        <v>45440</v>
      </c>
      <c r="G1505">
        <f>(Table1[[#This Row],[Ship_Date]]-Table1[[#This Row],[Order_Date]])</f>
        <v>6</v>
      </c>
      <c r="H1505" t="s">
        <v>4608</v>
      </c>
      <c r="I1505" t="s">
        <v>4609</v>
      </c>
      <c r="J1505" t="s">
        <v>52</v>
      </c>
      <c r="K1505">
        <v>52</v>
      </c>
      <c r="L1505" t="str">
        <f>IF(Table1[[#This Row],[Age]]&lt;=20,"Teen",IF(Table1[[#This Row],[Age]]&gt;=21 &amp; Table1[[#This Row],[Age]]&lt;=50,"Adult","Senior"))</f>
        <v>Senior</v>
      </c>
      <c r="M1505" t="s">
        <v>73</v>
      </c>
      <c r="N1505" t="s">
        <v>26</v>
      </c>
      <c r="O1505" t="s">
        <v>27</v>
      </c>
      <c r="P1505" t="s">
        <v>28</v>
      </c>
      <c r="Q1505" t="s">
        <v>29</v>
      </c>
      <c r="R1505">
        <v>5</v>
      </c>
      <c r="S1505">
        <v>15000</v>
      </c>
      <c r="T1505">
        <v>5</v>
      </c>
      <c r="U1505">
        <v>71250</v>
      </c>
      <c r="V1505" t="str">
        <f>IF(Table1[[#This Row],[Sales]]&lt;=10000,"Low",IF(Table1[[#This Row],[Sales]]&gt;=10000 &amp; Table1[[#This Row],[Sales]]&lt;=25000,"Medium","High"))</f>
        <v>High</v>
      </c>
      <c r="W1505">
        <v>8387.74</v>
      </c>
      <c r="X1505">
        <f>Table1[[#This Row],[Profit]]/Table1[[#This Row],[Sales]]</f>
        <v>0.11772266666666667</v>
      </c>
      <c r="Y1505" t="s">
        <v>93</v>
      </c>
      <c r="Z1505" t="s">
        <v>31</v>
      </c>
      <c r="AA1505">
        <v>1</v>
      </c>
      <c r="AB1505" t="s">
        <v>42</v>
      </c>
    </row>
    <row r="1506" spans="1:28" x14ac:dyDescent="0.35">
      <c r="A1506" t="s">
        <v>4651</v>
      </c>
      <c r="B1506" s="1">
        <v>45435</v>
      </c>
      <c r="C1506" s="1" t="str">
        <f>TEXT(Table1[[#This Row],[Order_Date]],"yyyy")</f>
        <v>2024</v>
      </c>
      <c r="D1506" s="3">
        <f>MONTH(Table1[[#This Row],[Order_Date]])</f>
        <v>5</v>
      </c>
      <c r="E1506" t="str">
        <f>TEXT(Table1[[#This Row],[Order_Date]],"mmm")</f>
        <v>May</v>
      </c>
      <c r="F1506" s="1">
        <v>45442</v>
      </c>
      <c r="G1506">
        <f>(Table1[[#This Row],[Ship_Date]]-Table1[[#This Row],[Order_Date]])</f>
        <v>7</v>
      </c>
      <c r="H1506" t="s">
        <v>2245</v>
      </c>
      <c r="I1506" t="s">
        <v>4652</v>
      </c>
      <c r="J1506" t="s">
        <v>24</v>
      </c>
      <c r="K1506">
        <v>43</v>
      </c>
      <c r="L1506" t="str">
        <f>IF(Table1[[#This Row],[Age]]&lt;=20,"Teen",IF(Table1[[#This Row],[Age]]&gt;=21 &amp; Table1[[#This Row],[Age]]&lt;=50,"Adult","Senior"))</f>
        <v>Senior</v>
      </c>
      <c r="M1506" t="s">
        <v>36</v>
      </c>
      <c r="N1506" t="s">
        <v>37</v>
      </c>
      <c r="O1506" t="s">
        <v>38</v>
      </c>
      <c r="P1506" t="s">
        <v>74</v>
      </c>
      <c r="Q1506" t="s">
        <v>109</v>
      </c>
      <c r="R1506">
        <v>3</v>
      </c>
      <c r="S1506">
        <v>40000</v>
      </c>
      <c r="T1506">
        <v>0</v>
      </c>
      <c r="U1506">
        <v>120000</v>
      </c>
      <c r="V1506" t="str">
        <f>IF(Table1[[#This Row],[Sales]]&lt;=10000,"Low",IF(Table1[[#This Row],[Sales]]&gt;=10000 &amp; Table1[[#This Row],[Sales]]&lt;=25000,"Medium","High"))</f>
        <v>High</v>
      </c>
      <c r="W1506">
        <v>45664.7</v>
      </c>
      <c r="X1506">
        <f>Table1[[#This Row],[Profit]]/Table1[[#This Row],[Sales]]</f>
        <v>0.38053916666666665</v>
      </c>
      <c r="Y1506" t="s">
        <v>30</v>
      </c>
      <c r="Z1506" t="s">
        <v>59</v>
      </c>
      <c r="AA1506">
        <v>2</v>
      </c>
      <c r="AB1506" t="s">
        <v>42</v>
      </c>
    </row>
    <row r="1507" spans="1:28" x14ac:dyDescent="0.35">
      <c r="A1507" t="s">
        <v>4658</v>
      </c>
      <c r="B1507" s="1">
        <v>46160</v>
      </c>
      <c r="C1507" s="1" t="str">
        <f>TEXT(Table1[[#This Row],[Order_Date]],"yyyy")</f>
        <v>2026</v>
      </c>
      <c r="D1507" s="3">
        <f>MONTH(Table1[[#This Row],[Order_Date]])</f>
        <v>5</v>
      </c>
      <c r="E1507" t="str">
        <f>TEXT(Table1[[#This Row],[Order_Date]],"mmm")</f>
        <v>May</v>
      </c>
      <c r="F1507" s="1">
        <v>46165</v>
      </c>
      <c r="G1507">
        <f>(Table1[[#This Row],[Ship_Date]]-Table1[[#This Row],[Order_Date]])</f>
        <v>5</v>
      </c>
      <c r="H1507" t="s">
        <v>4659</v>
      </c>
      <c r="I1507" t="s">
        <v>4660</v>
      </c>
      <c r="J1507" t="s">
        <v>24</v>
      </c>
      <c r="K1507">
        <v>36</v>
      </c>
      <c r="L1507" t="str">
        <f>IF(Table1[[#This Row],[Age]]&lt;=20,"Teen",IF(Table1[[#This Row],[Age]]&gt;=21 &amp; Table1[[#This Row],[Age]]&lt;=50,"Adult","Senior"))</f>
        <v>Senior</v>
      </c>
      <c r="M1507" t="s">
        <v>101</v>
      </c>
      <c r="N1507" t="s">
        <v>102</v>
      </c>
      <c r="O1507" t="s">
        <v>27</v>
      </c>
      <c r="P1507" t="s">
        <v>56</v>
      </c>
      <c r="Q1507" t="s">
        <v>97</v>
      </c>
      <c r="R1507">
        <v>6</v>
      </c>
      <c r="S1507">
        <v>1500</v>
      </c>
      <c r="T1507">
        <v>5</v>
      </c>
      <c r="U1507">
        <v>8550</v>
      </c>
      <c r="V1507" t="str">
        <f>IF(Table1[[#This Row],[Sales]]&lt;=10000,"Low",IF(Table1[[#This Row],[Sales]]&gt;=10000 &amp; Table1[[#This Row],[Sales]]&lt;=25000,"Medium","High"))</f>
        <v>Low</v>
      </c>
      <c r="W1507">
        <v>3460.86</v>
      </c>
      <c r="X1507">
        <f>Table1[[#This Row],[Profit]]/Table1[[#This Row],[Sales]]</f>
        <v>0.40477894736842107</v>
      </c>
      <c r="Y1507" t="s">
        <v>58</v>
      </c>
      <c r="Z1507" t="s">
        <v>59</v>
      </c>
      <c r="AA1507">
        <v>4</v>
      </c>
      <c r="AB1507" t="s">
        <v>42</v>
      </c>
    </row>
    <row r="1508" spans="1:28" x14ac:dyDescent="0.35">
      <c r="A1508" t="s">
        <v>4680</v>
      </c>
      <c r="B1508" s="1">
        <v>45794</v>
      </c>
      <c r="C1508" s="1" t="str">
        <f>TEXT(Table1[[#This Row],[Order_Date]],"yyyy")</f>
        <v>2025</v>
      </c>
      <c r="D1508" s="3">
        <f>MONTH(Table1[[#This Row],[Order_Date]])</f>
        <v>5</v>
      </c>
      <c r="E1508" t="str">
        <f>TEXT(Table1[[#This Row],[Order_Date]],"mmm")</f>
        <v>May</v>
      </c>
      <c r="F1508" s="1">
        <v>45796</v>
      </c>
      <c r="G1508">
        <f>(Table1[[#This Row],[Ship_Date]]-Table1[[#This Row],[Order_Date]])</f>
        <v>2</v>
      </c>
      <c r="H1508" t="s">
        <v>4681</v>
      </c>
      <c r="I1508" t="s">
        <v>4682</v>
      </c>
      <c r="J1508" t="s">
        <v>24</v>
      </c>
      <c r="K1508">
        <v>43</v>
      </c>
      <c r="L1508" t="str">
        <f>IF(Table1[[#This Row],[Age]]&lt;=20,"Teen",IF(Table1[[#This Row],[Age]]&gt;=21 &amp; Table1[[#This Row],[Age]]&lt;=50,"Adult","Senior"))</f>
        <v>Senior</v>
      </c>
      <c r="M1508" t="s">
        <v>63</v>
      </c>
      <c r="N1508" t="s">
        <v>64</v>
      </c>
      <c r="O1508" t="s">
        <v>55</v>
      </c>
      <c r="P1508" t="s">
        <v>74</v>
      </c>
      <c r="Q1508" t="s">
        <v>231</v>
      </c>
      <c r="R1508">
        <v>5</v>
      </c>
      <c r="S1508">
        <v>18000</v>
      </c>
      <c r="T1508">
        <v>25</v>
      </c>
      <c r="U1508">
        <v>67500</v>
      </c>
      <c r="V1508" t="str">
        <f>IF(Table1[[#This Row],[Sales]]&lt;=10000,"Low",IF(Table1[[#This Row],[Sales]]&gt;=10000 &amp; Table1[[#This Row],[Sales]]&lt;=25000,"Medium","High"))</f>
        <v>High</v>
      </c>
      <c r="W1508">
        <v>20941.62</v>
      </c>
      <c r="X1508">
        <f>Table1[[#This Row],[Profit]]/Table1[[#This Row],[Sales]]</f>
        <v>0.3102462222222222</v>
      </c>
      <c r="Y1508" t="s">
        <v>30</v>
      </c>
      <c r="Z1508" t="s">
        <v>41</v>
      </c>
      <c r="AA1508">
        <v>5</v>
      </c>
      <c r="AB1508" t="s">
        <v>42</v>
      </c>
    </row>
    <row r="1509" spans="1:28" x14ac:dyDescent="0.35">
      <c r="A1509" t="s">
        <v>4696</v>
      </c>
      <c r="B1509" s="1">
        <v>45804</v>
      </c>
      <c r="C1509" s="1" t="str">
        <f>TEXT(Table1[[#This Row],[Order_Date]],"yyyy")</f>
        <v>2025</v>
      </c>
      <c r="D1509" s="3">
        <f>MONTH(Table1[[#This Row],[Order_Date]])</f>
        <v>5</v>
      </c>
      <c r="E1509" t="str">
        <f>TEXT(Table1[[#This Row],[Order_Date]],"mmm")</f>
        <v>May</v>
      </c>
      <c r="F1509" s="1">
        <v>45808</v>
      </c>
      <c r="G1509">
        <f>(Table1[[#This Row],[Ship_Date]]-Table1[[#This Row],[Order_Date]])</f>
        <v>4</v>
      </c>
      <c r="H1509" t="s">
        <v>3355</v>
      </c>
      <c r="I1509" t="s">
        <v>4697</v>
      </c>
      <c r="J1509" t="s">
        <v>52</v>
      </c>
      <c r="K1509">
        <v>32</v>
      </c>
      <c r="L1509" t="str">
        <f>IF(Table1[[#This Row],[Age]]&lt;=20,"Teen",IF(Table1[[#This Row],[Age]]&gt;=21 &amp; Table1[[#This Row],[Age]]&lt;=50,"Adult","Senior"))</f>
        <v>Senior</v>
      </c>
      <c r="M1509" t="s">
        <v>107</v>
      </c>
      <c r="N1509" t="s">
        <v>108</v>
      </c>
      <c r="O1509" t="s">
        <v>86</v>
      </c>
      <c r="P1509" t="s">
        <v>39</v>
      </c>
      <c r="Q1509" t="s">
        <v>253</v>
      </c>
      <c r="R1509">
        <v>3</v>
      </c>
      <c r="S1509">
        <v>1200</v>
      </c>
      <c r="T1509">
        <v>15</v>
      </c>
      <c r="U1509">
        <v>3060</v>
      </c>
      <c r="V1509" t="str">
        <f>IF(Table1[[#This Row],[Sales]]&lt;=10000,"Low",IF(Table1[[#This Row],[Sales]]&gt;=10000 &amp; Table1[[#This Row],[Sales]]&lt;=25000,"Medium","High"))</f>
        <v>Low</v>
      </c>
      <c r="W1509">
        <v>678.67</v>
      </c>
      <c r="X1509">
        <f>Table1[[#This Row],[Profit]]/Table1[[#This Row],[Sales]]</f>
        <v>0.2217875816993464</v>
      </c>
      <c r="Y1509" t="s">
        <v>30</v>
      </c>
      <c r="Z1509" t="s">
        <v>41</v>
      </c>
      <c r="AA1509">
        <v>1</v>
      </c>
      <c r="AB1509" t="s">
        <v>42</v>
      </c>
    </row>
    <row r="1510" spans="1:28" x14ac:dyDescent="0.35">
      <c r="A1510" t="s">
        <v>4716</v>
      </c>
      <c r="B1510" s="1">
        <v>45798</v>
      </c>
      <c r="C1510" s="1" t="str">
        <f>TEXT(Table1[[#This Row],[Order_Date]],"yyyy")</f>
        <v>2025</v>
      </c>
      <c r="D1510" s="3">
        <f>MONTH(Table1[[#This Row],[Order_Date]])</f>
        <v>5</v>
      </c>
      <c r="E1510" t="str">
        <f>TEXT(Table1[[#This Row],[Order_Date]],"mmm")</f>
        <v>May</v>
      </c>
      <c r="F1510" s="1">
        <v>45804</v>
      </c>
      <c r="G1510">
        <f>(Table1[[#This Row],[Ship_Date]]-Table1[[#This Row],[Order_Date]])</f>
        <v>6</v>
      </c>
      <c r="H1510" t="s">
        <v>4717</v>
      </c>
      <c r="I1510" t="s">
        <v>4718</v>
      </c>
      <c r="J1510" t="s">
        <v>24</v>
      </c>
      <c r="K1510">
        <v>38</v>
      </c>
      <c r="L1510" t="str">
        <f>IF(Table1[[#This Row],[Age]]&lt;=20,"Teen",IF(Table1[[#This Row],[Age]]&gt;=21 &amp; Table1[[#This Row],[Age]]&lt;=50,"Adult","Senior"))</f>
        <v>Senior</v>
      </c>
      <c r="M1510" t="s">
        <v>73</v>
      </c>
      <c r="N1510" t="s">
        <v>26</v>
      </c>
      <c r="O1510" t="s">
        <v>27</v>
      </c>
      <c r="P1510" t="s">
        <v>74</v>
      </c>
      <c r="Q1510" t="s">
        <v>75</v>
      </c>
      <c r="R1510">
        <v>8</v>
      </c>
      <c r="S1510">
        <v>2000</v>
      </c>
      <c r="T1510">
        <v>25</v>
      </c>
      <c r="U1510">
        <v>12000</v>
      </c>
      <c r="V1510" t="str">
        <f>IF(Table1[[#This Row],[Sales]]&lt;=10000,"Low",IF(Table1[[#This Row],[Sales]]&gt;=10000 &amp; Table1[[#This Row],[Sales]]&lt;=25000,"Medium","High"))</f>
        <v>High</v>
      </c>
      <c r="W1510">
        <v>5366.58</v>
      </c>
      <c r="X1510">
        <f>Table1[[#This Row],[Profit]]/Table1[[#This Row],[Sales]]</f>
        <v>0.44721499999999997</v>
      </c>
      <c r="Y1510" t="s">
        <v>93</v>
      </c>
      <c r="Z1510" t="s">
        <v>41</v>
      </c>
      <c r="AA1510">
        <v>3</v>
      </c>
      <c r="AB1510" t="s">
        <v>42</v>
      </c>
    </row>
    <row r="1511" spans="1:28" x14ac:dyDescent="0.35">
      <c r="A1511" t="s">
        <v>4748</v>
      </c>
      <c r="B1511" s="1">
        <v>45435</v>
      </c>
      <c r="C1511" s="1" t="str">
        <f>TEXT(Table1[[#This Row],[Order_Date]],"yyyy")</f>
        <v>2024</v>
      </c>
      <c r="D1511" s="3">
        <f>MONTH(Table1[[#This Row],[Order_Date]])</f>
        <v>5</v>
      </c>
      <c r="E1511" t="str">
        <f>TEXT(Table1[[#This Row],[Order_Date]],"mmm")</f>
        <v>May</v>
      </c>
      <c r="F1511" s="1">
        <v>45436</v>
      </c>
      <c r="G1511">
        <f>(Table1[[#This Row],[Ship_Date]]-Table1[[#This Row],[Order_Date]])</f>
        <v>1</v>
      </c>
      <c r="H1511" t="s">
        <v>4749</v>
      </c>
      <c r="I1511" t="s">
        <v>4750</v>
      </c>
      <c r="J1511" t="s">
        <v>52</v>
      </c>
      <c r="K1511">
        <v>53</v>
      </c>
      <c r="L1511" t="str">
        <f>IF(Table1[[#This Row],[Age]]&lt;=20,"Teen",IF(Table1[[#This Row],[Age]]&gt;=21 &amp; Table1[[#This Row],[Age]]&lt;=50,"Adult","Senior"))</f>
        <v>Senior</v>
      </c>
      <c r="M1511" t="s">
        <v>25</v>
      </c>
      <c r="N1511" t="s">
        <v>26</v>
      </c>
      <c r="O1511" t="s">
        <v>27</v>
      </c>
      <c r="P1511" t="s">
        <v>28</v>
      </c>
      <c r="Q1511" t="s">
        <v>65</v>
      </c>
      <c r="R1511">
        <v>6</v>
      </c>
      <c r="S1511">
        <v>30000</v>
      </c>
      <c r="T1511">
        <v>15</v>
      </c>
      <c r="U1511">
        <v>153000</v>
      </c>
      <c r="V1511" t="str">
        <f>IF(Table1[[#This Row],[Sales]]&lt;=10000,"Low",IF(Table1[[#This Row],[Sales]]&gt;=10000 &amp; Table1[[#This Row],[Sales]]&lt;=25000,"Medium","High"))</f>
        <v>High</v>
      </c>
      <c r="W1511">
        <v>48078.69</v>
      </c>
      <c r="X1511">
        <f>Table1[[#This Row],[Profit]]/Table1[[#This Row],[Sales]]</f>
        <v>0.31423980392156864</v>
      </c>
      <c r="Y1511" t="s">
        <v>58</v>
      </c>
      <c r="Z1511" t="s">
        <v>41</v>
      </c>
      <c r="AA1511">
        <v>1</v>
      </c>
      <c r="AB1511" t="s">
        <v>32</v>
      </c>
    </row>
    <row r="1512" spans="1:28" x14ac:dyDescent="0.35">
      <c r="A1512" t="s">
        <v>4798</v>
      </c>
      <c r="B1512" s="1">
        <v>46153</v>
      </c>
      <c r="C1512" s="1" t="str">
        <f>TEXT(Table1[[#This Row],[Order_Date]],"yyyy")</f>
        <v>2026</v>
      </c>
      <c r="D1512" s="3">
        <f>MONTH(Table1[[#This Row],[Order_Date]])</f>
        <v>5</v>
      </c>
      <c r="E1512" t="str">
        <f>TEXT(Table1[[#This Row],[Order_Date]],"mmm")</f>
        <v>May</v>
      </c>
      <c r="F1512" s="1">
        <v>46154</v>
      </c>
      <c r="G1512">
        <f>(Table1[[#This Row],[Ship_Date]]-Table1[[#This Row],[Order_Date]])</f>
        <v>1</v>
      </c>
      <c r="H1512" t="s">
        <v>4799</v>
      </c>
      <c r="I1512" t="s">
        <v>4800</v>
      </c>
      <c r="J1512" t="s">
        <v>24</v>
      </c>
      <c r="K1512">
        <v>27</v>
      </c>
      <c r="L1512" t="str">
        <f>IF(Table1[[#This Row],[Age]]&lt;=20,"Teen",IF(Table1[[#This Row],[Age]]&gt;=21 &amp; Table1[[#This Row],[Age]]&lt;=50,"Adult","Senior"))</f>
        <v>Senior</v>
      </c>
      <c r="M1512" t="s">
        <v>79</v>
      </c>
      <c r="N1512" t="s">
        <v>80</v>
      </c>
      <c r="O1512" t="s">
        <v>38</v>
      </c>
      <c r="P1512" t="s">
        <v>56</v>
      </c>
      <c r="Q1512" t="s">
        <v>125</v>
      </c>
      <c r="R1512">
        <v>4</v>
      </c>
      <c r="S1512">
        <v>450</v>
      </c>
      <c r="T1512">
        <v>5</v>
      </c>
      <c r="U1512">
        <v>1710</v>
      </c>
      <c r="V1512" t="str">
        <f>IF(Table1[[#This Row],[Sales]]&lt;=10000,"Low",IF(Table1[[#This Row],[Sales]]&gt;=10000 &amp; Table1[[#This Row],[Sales]]&lt;=25000,"Medium","High"))</f>
        <v>Low</v>
      </c>
      <c r="W1512">
        <v>435.8</v>
      </c>
      <c r="X1512">
        <f>Table1[[#This Row],[Profit]]/Table1[[#This Row],[Sales]]</f>
        <v>0.25485380116959067</v>
      </c>
      <c r="Y1512" t="s">
        <v>30</v>
      </c>
      <c r="Z1512" t="s">
        <v>59</v>
      </c>
      <c r="AA1512">
        <v>2</v>
      </c>
      <c r="AB1512" t="s">
        <v>42</v>
      </c>
    </row>
    <row r="1513" spans="1:28" x14ac:dyDescent="0.35">
      <c r="A1513" t="s">
        <v>4845</v>
      </c>
      <c r="B1513" s="1">
        <v>46152</v>
      </c>
      <c r="C1513" s="1" t="str">
        <f>TEXT(Table1[[#This Row],[Order_Date]],"yyyy")</f>
        <v>2026</v>
      </c>
      <c r="D1513" s="3">
        <f>MONTH(Table1[[#This Row],[Order_Date]])</f>
        <v>5</v>
      </c>
      <c r="E1513" t="str">
        <f>TEXT(Table1[[#This Row],[Order_Date]],"mmm")</f>
        <v>May</v>
      </c>
      <c r="F1513" s="1">
        <v>46157</v>
      </c>
      <c r="G1513">
        <f>(Table1[[#This Row],[Ship_Date]]-Table1[[#This Row],[Order_Date]])</f>
        <v>5</v>
      </c>
      <c r="H1513" t="s">
        <v>4846</v>
      </c>
      <c r="I1513" t="s">
        <v>4847</v>
      </c>
      <c r="J1513" t="s">
        <v>24</v>
      </c>
      <c r="K1513">
        <v>59</v>
      </c>
      <c r="L1513" t="str">
        <f>IF(Table1[[#This Row],[Age]]&lt;=20,"Teen",IF(Table1[[#This Row],[Age]]&gt;=21 &amp; Table1[[#This Row],[Age]]&lt;=50,"Adult","Senior"))</f>
        <v>Senior</v>
      </c>
      <c r="M1513" t="s">
        <v>84</v>
      </c>
      <c r="N1513" t="s">
        <v>85</v>
      </c>
      <c r="O1513" t="s">
        <v>86</v>
      </c>
      <c r="P1513" t="s">
        <v>39</v>
      </c>
      <c r="Q1513" t="s">
        <v>253</v>
      </c>
      <c r="R1513">
        <v>2</v>
      </c>
      <c r="S1513">
        <v>1200</v>
      </c>
      <c r="T1513">
        <v>25</v>
      </c>
      <c r="U1513">
        <v>1800</v>
      </c>
      <c r="V1513" t="str">
        <f>IF(Table1[[#This Row],[Sales]]&lt;=10000,"Low",IF(Table1[[#This Row],[Sales]]&gt;=10000 &amp; Table1[[#This Row],[Sales]]&lt;=25000,"Medium","High"))</f>
        <v>Low</v>
      </c>
      <c r="W1513">
        <v>463.78</v>
      </c>
      <c r="X1513">
        <f>Table1[[#This Row],[Profit]]/Table1[[#This Row],[Sales]]</f>
        <v>0.25765555555555553</v>
      </c>
      <c r="Y1513" t="s">
        <v>30</v>
      </c>
      <c r="Z1513" t="s">
        <v>59</v>
      </c>
      <c r="AA1513">
        <v>1</v>
      </c>
      <c r="AB1513" t="s">
        <v>42</v>
      </c>
    </row>
    <row r="1514" spans="1:28" x14ac:dyDescent="0.35">
      <c r="A1514" t="s">
        <v>4883</v>
      </c>
      <c r="B1514" s="1">
        <v>45780</v>
      </c>
      <c r="C1514" s="1" t="str">
        <f>TEXT(Table1[[#This Row],[Order_Date]],"yyyy")</f>
        <v>2025</v>
      </c>
      <c r="D1514" s="3">
        <f>MONTH(Table1[[#This Row],[Order_Date]])</f>
        <v>5</v>
      </c>
      <c r="E1514" t="str">
        <f>TEXT(Table1[[#This Row],[Order_Date]],"mmm")</f>
        <v>May</v>
      </c>
      <c r="F1514" s="1">
        <v>45786</v>
      </c>
      <c r="G1514">
        <f>(Table1[[#This Row],[Ship_Date]]-Table1[[#This Row],[Order_Date]])</f>
        <v>6</v>
      </c>
      <c r="H1514" t="s">
        <v>4884</v>
      </c>
      <c r="I1514" t="s">
        <v>4885</v>
      </c>
      <c r="J1514" t="s">
        <v>52</v>
      </c>
      <c r="K1514">
        <v>65</v>
      </c>
      <c r="L1514" t="str">
        <f>IF(Table1[[#This Row],[Age]]&lt;=20,"Teen",IF(Table1[[#This Row],[Age]]&gt;=21 &amp; Table1[[#This Row],[Age]]&lt;=50,"Adult","Senior"))</f>
        <v>Senior</v>
      </c>
      <c r="M1514" t="s">
        <v>25</v>
      </c>
      <c r="N1514" t="s">
        <v>26</v>
      </c>
      <c r="O1514" t="s">
        <v>27</v>
      </c>
      <c r="P1514" t="s">
        <v>28</v>
      </c>
      <c r="Q1514" t="s">
        <v>103</v>
      </c>
      <c r="R1514">
        <v>1</v>
      </c>
      <c r="S1514">
        <v>25000</v>
      </c>
      <c r="T1514">
        <v>15</v>
      </c>
      <c r="U1514">
        <v>21250</v>
      </c>
      <c r="V1514" t="str">
        <f>IF(Table1[[#This Row],[Sales]]&lt;=10000,"Low",IF(Table1[[#This Row],[Sales]]&gt;=10000 &amp; Table1[[#This Row],[Sales]]&lt;=25000,"Medium","High"))</f>
        <v>High</v>
      </c>
      <c r="W1514">
        <v>7568.38</v>
      </c>
      <c r="X1514">
        <f>Table1[[#This Row],[Profit]]/Table1[[#This Row],[Sales]]</f>
        <v>0.35615905882352944</v>
      </c>
      <c r="Y1514" t="s">
        <v>58</v>
      </c>
      <c r="Z1514" t="s">
        <v>59</v>
      </c>
      <c r="AA1514">
        <v>4</v>
      </c>
      <c r="AB1514" t="s">
        <v>42</v>
      </c>
    </row>
    <row r="1515" spans="1:28" x14ac:dyDescent="0.35">
      <c r="A1515" t="s">
        <v>4899</v>
      </c>
      <c r="B1515" s="1">
        <v>45778</v>
      </c>
      <c r="C1515" s="1" t="str">
        <f>TEXT(Table1[[#This Row],[Order_Date]],"yyyy")</f>
        <v>2025</v>
      </c>
      <c r="D1515" s="3">
        <f>MONTH(Table1[[#This Row],[Order_Date]])</f>
        <v>5</v>
      </c>
      <c r="E1515" t="str">
        <f>TEXT(Table1[[#This Row],[Order_Date]],"mmm")</f>
        <v>May</v>
      </c>
      <c r="F1515" s="1">
        <v>45783</v>
      </c>
      <c r="G1515">
        <f>(Table1[[#This Row],[Ship_Date]]-Table1[[#This Row],[Order_Date]])</f>
        <v>5</v>
      </c>
      <c r="H1515" t="s">
        <v>4900</v>
      </c>
      <c r="I1515" t="s">
        <v>4901</v>
      </c>
      <c r="J1515" t="s">
        <v>24</v>
      </c>
      <c r="K1515">
        <v>52</v>
      </c>
      <c r="L1515" t="str">
        <f>IF(Table1[[#This Row],[Age]]&lt;=20,"Teen",IF(Table1[[#This Row],[Age]]&gt;=21 &amp; Table1[[#This Row],[Age]]&lt;=50,"Adult","Senior"))</f>
        <v>Senior</v>
      </c>
      <c r="M1515" t="s">
        <v>84</v>
      </c>
      <c r="N1515" t="s">
        <v>85</v>
      </c>
      <c r="O1515" t="s">
        <v>86</v>
      </c>
      <c r="P1515" t="s">
        <v>47</v>
      </c>
      <c r="Q1515" t="s">
        <v>175</v>
      </c>
      <c r="R1515">
        <v>5</v>
      </c>
      <c r="S1515">
        <v>1200</v>
      </c>
      <c r="T1515">
        <v>10</v>
      </c>
      <c r="U1515">
        <v>5400</v>
      </c>
      <c r="V1515" t="str">
        <f>IF(Table1[[#This Row],[Sales]]&lt;=10000,"Low",IF(Table1[[#This Row],[Sales]]&gt;=10000 &amp; Table1[[#This Row],[Sales]]&lt;=25000,"Medium","High"))</f>
        <v>Low</v>
      </c>
      <c r="W1515">
        <v>1447.04</v>
      </c>
      <c r="X1515">
        <f>Table1[[#This Row],[Profit]]/Table1[[#This Row],[Sales]]</f>
        <v>0.26797037037037036</v>
      </c>
      <c r="Y1515" t="s">
        <v>58</v>
      </c>
      <c r="Z1515" t="s">
        <v>41</v>
      </c>
      <c r="AA1515">
        <v>2</v>
      </c>
      <c r="AB1515" t="s">
        <v>32</v>
      </c>
    </row>
    <row r="1516" spans="1:28" x14ac:dyDescent="0.35">
      <c r="A1516" t="s">
        <v>4928</v>
      </c>
      <c r="B1516" s="1">
        <v>46144</v>
      </c>
      <c r="C1516" s="1" t="str">
        <f>TEXT(Table1[[#This Row],[Order_Date]],"yyyy")</f>
        <v>2026</v>
      </c>
      <c r="D1516" s="3">
        <f>MONTH(Table1[[#This Row],[Order_Date]])</f>
        <v>5</v>
      </c>
      <c r="E1516" t="str">
        <f>TEXT(Table1[[#This Row],[Order_Date]],"mmm")</f>
        <v>May</v>
      </c>
      <c r="F1516" s="1">
        <v>46151</v>
      </c>
      <c r="G1516">
        <f>(Table1[[#This Row],[Ship_Date]]-Table1[[#This Row],[Order_Date]])</f>
        <v>7</v>
      </c>
      <c r="H1516" t="s">
        <v>4929</v>
      </c>
      <c r="I1516" t="s">
        <v>4930</v>
      </c>
      <c r="J1516" t="s">
        <v>24</v>
      </c>
      <c r="K1516">
        <v>65</v>
      </c>
      <c r="L1516" t="str">
        <f>IF(Table1[[#This Row],[Age]]&lt;=20,"Teen",IF(Table1[[#This Row],[Age]]&gt;=21 &amp; Table1[[#This Row],[Age]]&lt;=50,"Adult","Senior"))</f>
        <v>Senior</v>
      </c>
      <c r="M1516" t="s">
        <v>73</v>
      </c>
      <c r="N1516" t="s">
        <v>26</v>
      </c>
      <c r="O1516" t="s">
        <v>27</v>
      </c>
      <c r="P1516" t="s">
        <v>56</v>
      </c>
      <c r="Q1516" t="s">
        <v>97</v>
      </c>
      <c r="R1516">
        <v>3</v>
      </c>
      <c r="S1516">
        <v>1500</v>
      </c>
      <c r="T1516">
        <v>0</v>
      </c>
      <c r="U1516">
        <v>4500</v>
      </c>
      <c r="V1516" t="str">
        <f>IF(Table1[[#This Row],[Sales]]&lt;=10000,"Low",IF(Table1[[#This Row],[Sales]]&gt;=10000 &amp; Table1[[#This Row],[Sales]]&lt;=25000,"Medium","High"))</f>
        <v>Low</v>
      </c>
      <c r="W1516">
        <v>559.42999999999995</v>
      </c>
      <c r="X1516">
        <f>Table1[[#This Row],[Profit]]/Table1[[#This Row],[Sales]]</f>
        <v>0.12431777777777776</v>
      </c>
      <c r="Y1516" t="s">
        <v>30</v>
      </c>
      <c r="Z1516" t="s">
        <v>31</v>
      </c>
      <c r="AA1516">
        <v>1</v>
      </c>
      <c r="AB1516" t="s">
        <v>42</v>
      </c>
    </row>
    <row r="1517" spans="1:28" x14ac:dyDescent="0.35">
      <c r="A1517" t="s">
        <v>4949</v>
      </c>
      <c r="B1517" s="1">
        <v>45802</v>
      </c>
      <c r="C1517" s="1" t="str">
        <f>TEXT(Table1[[#This Row],[Order_Date]],"yyyy")</f>
        <v>2025</v>
      </c>
      <c r="D1517" s="3">
        <f>MONTH(Table1[[#This Row],[Order_Date]])</f>
        <v>5</v>
      </c>
      <c r="E1517" t="str">
        <f>TEXT(Table1[[#This Row],[Order_Date]],"mmm")</f>
        <v>May</v>
      </c>
      <c r="F1517" s="1">
        <v>45808</v>
      </c>
      <c r="G1517">
        <f>(Table1[[#This Row],[Ship_Date]]-Table1[[#This Row],[Order_Date]])</f>
        <v>6</v>
      </c>
      <c r="H1517" t="s">
        <v>4950</v>
      </c>
      <c r="I1517" t="s">
        <v>4951</v>
      </c>
      <c r="J1517" t="s">
        <v>24</v>
      </c>
      <c r="K1517">
        <v>59</v>
      </c>
      <c r="L1517" t="str">
        <f>IF(Table1[[#This Row],[Age]]&lt;=20,"Teen",IF(Table1[[#This Row],[Age]]&gt;=21 &amp; Table1[[#This Row],[Age]]&lt;=50,"Adult","Senior"))</f>
        <v>Senior</v>
      </c>
      <c r="M1517" t="s">
        <v>36</v>
      </c>
      <c r="N1517" t="s">
        <v>37</v>
      </c>
      <c r="O1517" t="s">
        <v>38</v>
      </c>
      <c r="P1517" t="s">
        <v>39</v>
      </c>
      <c r="Q1517" t="s">
        <v>253</v>
      </c>
      <c r="R1517">
        <v>7</v>
      </c>
      <c r="S1517">
        <v>1200</v>
      </c>
      <c r="T1517">
        <v>0</v>
      </c>
      <c r="U1517">
        <v>8400</v>
      </c>
      <c r="V1517" t="str">
        <f>IF(Table1[[#This Row],[Sales]]&lt;=10000,"Low",IF(Table1[[#This Row],[Sales]]&gt;=10000 &amp; Table1[[#This Row],[Sales]]&lt;=25000,"Medium","High"))</f>
        <v>Low</v>
      </c>
      <c r="W1517">
        <v>2271.84</v>
      </c>
      <c r="X1517">
        <f>Table1[[#This Row],[Profit]]/Table1[[#This Row],[Sales]]</f>
        <v>0.2704571428571429</v>
      </c>
      <c r="Y1517" t="s">
        <v>93</v>
      </c>
      <c r="Z1517" t="s">
        <v>41</v>
      </c>
      <c r="AA1517">
        <v>5</v>
      </c>
      <c r="AB1517" t="s">
        <v>42</v>
      </c>
    </row>
    <row r="1518" spans="1:28" x14ac:dyDescent="0.35">
      <c r="A1518" t="s">
        <v>4963</v>
      </c>
      <c r="B1518" s="1">
        <v>46153</v>
      </c>
      <c r="C1518" s="1" t="str">
        <f>TEXT(Table1[[#This Row],[Order_Date]],"yyyy")</f>
        <v>2026</v>
      </c>
      <c r="D1518" s="3">
        <f>MONTH(Table1[[#This Row],[Order_Date]])</f>
        <v>5</v>
      </c>
      <c r="E1518" t="str">
        <f>TEXT(Table1[[#This Row],[Order_Date]],"mmm")</f>
        <v>May</v>
      </c>
      <c r="F1518" s="1">
        <v>46156</v>
      </c>
      <c r="G1518">
        <f>(Table1[[#This Row],[Ship_Date]]-Table1[[#This Row],[Order_Date]])</f>
        <v>3</v>
      </c>
      <c r="H1518" t="s">
        <v>4964</v>
      </c>
      <c r="I1518" t="s">
        <v>4965</v>
      </c>
      <c r="J1518" t="s">
        <v>52</v>
      </c>
      <c r="K1518">
        <v>34</v>
      </c>
      <c r="L1518" t="str">
        <f>IF(Table1[[#This Row],[Age]]&lt;=20,"Teen",IF(Table1[[#This Row],[Age]]&gt;=21 &amp; Table1[[#This Row],[Age]]&lt;=50,"Adult","Senior"))</f>
        <v>Senior</v>
      </c>
      <c r="M1518" t="s">
        <v>101</v>
      </c>
      <c r="N1518" t="s">
        <v>102</v>
      </c>
      <c r="O1518" t="s">
        <v>27</v>
      </c>
      <c r="P1518" t="s">
        <v>74</v>
      </c>
      <c r="Q1518" t="s">
        <v>231</v>
      </c>
      <c r="R1518">
        <v>1</v>
      </c>
      <c r="S1518">
        <v>18000</v>
      </c>
      <c r="T1518">
        <v>25</v>
      </c>
      <c r="U1518">
        <v>13500</v>
      </c>
      <c r="V1518" t="str">
        <f>IF(Table1[[#This Row],[Sales]]&lt;=10000,"Low",IF(Table1[[#This Row],[Sales]]&gt;=10000 &amp; Table1[[#This Row],[Sales]]&lt;=25000,"Medium","High"))</f>
        <v>High</v>
      </c>
      <c r="W1518">
        <v>5900.5</v>
      </c>
      <c r="X1518">
        <f>Table1[[#This Row],[Profit]]/Table1[[#This Row],[Sales]]</f>
        <v>0.43707407407407406</v>
      </c>
      <c r="Y1518" t="s">
        <v>58</v>
      </c>
      <c r="Z1518" t="s">
        <v>59</v>
      </c>
      <c r="AA1518">
        <v>1</v>
      </c>
      <c r="AB1518" t="s">
        <v>42</v>
      </c>
    </row>
    <row r="1519" spans="1:28" x14ac:dyDescent="0.35">
      <c r="A1519" t="s">
        <v>4966</v>
      </c>
      <c r="B1519" s="1">
        <v>45805</v>
      </c>
      <c r="C1519" s="1" t="str">
        <f>TEXT(Table1[[#This Row],[Order_Date]],"yyyy")</f>
        <v>2025</v>
      </c>
      <c r="D1519" s="3">
        <f>MONTH(Table1[[#This Row],[Order_Date]])</f>
        <v>5</v>
      </c>
      <c r="E1519" t="str">
        <f>TEXT(Table1[[#This Row],[Order_Date]],"mmm")</f>
        <v>May</v>
      </c>
      <c r="F1519" s="1">
        <v>45809</v>
      </c>
      <c r="G1519">
        <f>(Table1[[#This Row],[Ship_Date]]-Table1[[#This Row],[Order_Date]])</f>
        <v>4</v>
      </c>
      <c r="H1519" t="s">
        <v>4967</v>
      </c>
      <c r="I1519" t="s">
        <v>4968</v>
      </c>
      <c r="J1519" t="s">
        <v>24</v>
      </c>
      <c r="K1519">
        <v>52</v>
      </c>
      <c r="L1519" t="str">
        <f>IF(Table1[[#This Row],[Age]]&lt;=20,"Teen",IF(Table1[[#This Row],[Age]]&gt;=21 &amp; Table1[[#This Row],[Age]]&lt;=50,"Adult","Senior"))</f>
        <v>Senior</v>
      </c>
      <c r="M1519" t="s">
        <v>73</v>
      </c>
      <c r="N1519" t="s">
        <v>26</v>
      </c>
      <c r="O1519" t="s">
        <v>27</v>
      </c>
      <c r="P1519" t="s">
        <v>47</v>
      </c>
      <c r="Q1519" t="s">
        <v>164</v>
      </c>
      <c r="R1519">
        <v>2</v>
      </c>
      <c r="S1519">
        <v>1800</v>
      </c>
      <c r="T1519">
        <v>25</v>
      </c>
      <c r="U1519">
        <v>2700</v>
      </c>
      <c r="V1519" t="str">
        <f>IF(Table1[[#This Row],[Sales]]&lt;=10000,"Low",IF(Table1[[#This Row],[Sales]]&gt;=10000 &amp; Table1[[#This Row],[Sales]]&lt;=25000,"Medium","High"))</f>
        <v>Low</v>
      </c>
      <c r="W1519">
        <v>1134.69</v>
      </c>
      <c r="X1519">
        <f>Table1[[#This Row],[Profit]]/Table1[[#This Row],[Sales]]</f>
        <v>0.42025555555555555</v>
      </c>
      <c r="Y1519" t="s">
        <v>58</v>
      </c>
      <c r="Z1519" t="s">
        <v>59</v>
      </c>
      <c r="AA1519">
        <v>5</v>
      </c>
      <c r="AB1519" t="s">
        <v>42</v>
      </c>
    </row>
    <row r="1520" spans="1:28" x14ac:dyDescent="0.35">
      <c r="A1520" t="s">
        <v>4969</v>
      </c>
      <c r="B1520" s="1">
        <v>45801</v>
      </c>
      <c r="C1520" s="1" t="str">
        <f>TEXT(Table1[[#This Row],[Order_Date]],"yyyy")</f>
        <v>2025</v>
      </c>
      <c r="D1520" s="3">
        <f>MONTH(Table1[[#This Row],[Order_Date]])</f>
        <v>5</v>
      </c>
      <c r="E1520" t="str">
        <f>TEXT(Table1[[#This Row],[Order_Date]],"mmm")</f>
        <v>May</v>
      </c>
      <c r="F1520" s="1">
        <v>45804</v>
      </c>
      <c r="G1520">
        <f>(Table1[[#This Row],[Ship_Date]]-Table1[[#This Row],[Order_Date]])</f>
        <v>3</v>
      </c>
      <c r="H1520" t="s">
        <v>4970</v>
      </c>
      <c r="I1520" t="s">
        <v>4971</v>
      </c>
      <c r="J1520" t="s">
        <v>52</v>
      </c>
      <c r="K1520">
        <v>42</v>
      </c>
      <c r="L1520" t="str">
        <f>IF(Table1[[#This Row],[Age]]&lt;=20,"Teen",IF(Table1[[#This Row],[Age]]&gt;=21 &amp; Table1[[#This Row],[Age]]&lt;=50,"Adult","Senior"))</f>
        <v>Senior</v>
      </c>
      <c r="M1520" t="s">
        <v>25</v>
      </c>
      <c r="N1520" t="s">
        <v>26</v>
      </c>
      <c r="O1520" t="s">
        <v>27</v>
      </c>
      <c r="P1520" t="s">
        <v>39</v>
      </c>
      <c r="Q1520" t="s">
        <v>118</v>
      </c>
      <c r="R1520">
        <v>5</v>
      </c>
      <c r="S1520">
        <v>4000</v>
      </c>
      <c r="T1520">
        <v>20</v>
      </c>
      <c r="U1520">
        <v>16000</v>
      </c>
      <c r="V1520" t="str">
        <f>IF(Table1[[#This Row],[Sales]]&lt;=10000,"Low",IF(Table1[[#This Row],[Sales]]&gt;=10000 &amp; Table1[[#This Row],[Sales]]&lt;=25000,"Medium","High"))</f>
        <v>High</v>
      </c>
      <c r="W1520">
        <v>2993.94</v>
      </c>
      <c r="X1520">
        <f>Table1[[#This Row],[Profit]]/Table1[[#This Row],[Sales]]</f>
        <v>0.18712125000000002</v>
      </c>
      <c r="Y1520" t="s">
        <v>58</v>
      </c>
      <c r="Z1520" t="s">
        <v>59</v>
      </c>
      <c r="AA1520">
        <v>5</v>
      </c>
      <c r="AB1520" t="s">
        <v>42</v>
      </c>
    </row>
    <row r="1521" spans="1:28" x14ac:dyDescent="0.35">
      <c r="A1521" t="s">
        <v>4983</v>
      </c>
      <c r="B1521" s="1">
        <v>46147</v>
      </c>
      <c r="C1521" s="1" t="str">
        <f>TEXT(Table1[[#This Row],[Order_Date]],"yyyy")</f>
        <v>2026</v>
      </c>
      <c r="D1521" s="3">
        <f>MONTH(Table1[[#This Row],[Order_Date]])</f>
        <v>5</v>
      </c>
      <c r="E1521" t="str">
        <f>TEXT(Table1[[#This Row],[Order_Date]],"mmm")</f>
        <v>May</v>
      </c>
      <c r="F1521" s="1">
        <v>46151</v>
      </c>
      <c r="G1521">
        <f>(Table1[[#This Row],[Ship_Date]]-Table1[[#This Row],[Order_Date]])</f>
        <v>4</v>
      </c>
      <c r="H1521" t="s">
        <v>4984</v>
      </c>
      <c r="I1521" t="s">
        <v>4985</v>
      </c>
      <c r="J1521" t="s">
        <v>24</v>
      </c>
      <c r="K1521">
        <v>41</v>
      </c>
      <c r="L1521" t="str">
        <f>IF(Table1[[#This Row],[Age]]&lt;=20,"Teen",IF(Table1[[#This Row],[Age]]&gt;=21 &amp; Table1[[#This Row],[Age]]&lt;=50,"Adult","Senior"))</f>
        <v>Senior</v>
      </c>
      <c r="M1521" t="s">
        <v>101</v>
      </c>
      <c r="N1521" t="s">
        <v>102</v>
      </c>
      <c r="O1521" t="s">
        <v>27</v>
      </c>
      <c r="P1521" t="s">
        <v>28</v>
      </c>
      <c r="Q1521" t="s">
        <v>103</v>
      </c>
      <c r="R1521">
        <v>7</v>
      </c>
      <c r="S1521">
        <v>25000</v>
      </c>
      <c r="T1521">
        <v>15</v>
      </c>
      <c r="U1521">
        <v>148750</v>
      </c>
      <c r="V1521" t="str">
        <f>IF(Table1[[#This Row],[Sales]]&lt;=10000,"Low",IF(Table1[[#This Row],[Sales]]&gt;=10000 &amp; Table1[[#This Row],[Sales]]&lt;=25000,"Medium","High"))</f>
        <v>High</v>
      </c>
      <c r="W1521">
        <v>36470.47</v>
      </c>
      <c r="X1521">
        <f>Table1[[#This Row],[Profit]]/Table1[[#This Row],[Sales]]</f>
        <v>0.24517963025210085</v>
      </c>
      <c r="Y1521" t="s">
        <v>30</v>
      </c>
      <c r="Z1521" t="s">
        <v>31</v>
      </c>
      <c r="AA1521">
        <v>2</v>
      </c>
      <c r="AB1521" t="s">
        <v>42</v>
      </c>
    </row>
    <row r="1522" spans="1:28" x14ac:dyDescent="0.35">
      <c r="A1522" t="s">
        <v>5073</v>
      </c>
      <c r="B1522" s="1">
        <v>45431</v>
      </c>
      <c r="C1522" s="1" t="str">
        <f>TEXT(Table1[[#This Row],[Order_Date]],"yyyy")</f>
        <v>2024</v>
      </c>
      <c r="D1522" s="3">
        <f>MONTH(Table1[[#This Row],[Order_Date]])</f>
        <v>5</v>
      </c>
      <c r="E1522" t="str">
        <f>TEXT(Table1[[#This Row],[Order_Date]],"mmm")</f>
        <v>May</v>
      </c>
      <c r="F1522" s="1">
        <v>45433</v>
      </c>
      <c r="G1522">
        <f>(Table1[[#This Row],[Ship_Date]]-Table1[[#This Row],[Order_Date]])</f>
        <v>2</v>
      </c>
      <c r="H1522" t="s">
        <v>5074</v>
      </c>
      <c r="I1522" t="s">
        <v>5075</v>
      </c>
      <c r="J1522" t="s">
        <v>52</v>
      </c>
      <c r="K1522">
        <v>37</v>
      </c>
      <c r="L1522" t="str">
        <f>IF(Table1[[#This Row],[Age]]&lt;=20,"Teen",IF(Table1[[#This Row],[Age]]&gt;=21 &amp; Table1[[#This Row],[Age]]&lt;=50,"Adult","Senior"))</f>
        <v>Senior</v>
      </c>
      <c r="M1522" t="s">
        <v>53</v>
      </c>
      <c r="N1522" t="s">
        <v>54</v>
      </c>
      <c r="O1522" t="s">
        <v>55</v>
      </c>
      <c r="P1522" t="s">
        <v>56</v>
      </c>
      <c r="Q1522" t="s">
        <v>212</v>
      </c>
      <c r="R1522">
        <v>3</v>
      </c>
      <c r="S1522">
        <v>300</v>
      </c>
      <c r="T1522">
        <v>15</v>
      </c>
      <c r="U1522">
        <v>765</v>
      </c>
      <c r="V1522" t="str">
        <f>IF(Table1[[#This Row],[Sales]]&lt;=10000,"Low",IF(Table1[[#This Row],[Sales]]&gt;=10000 &amp; Table1[[#This Row],[Sales]]&lt;=25000,"Medium","High"))</f>
        <v>Low</v>
      </c>
      <c r="W1522">
        <v>179.04</v>
      </c>
      <c r="X1522">
        <f>Table1[[#This Row],[Profit]]/Table1[[#This Row],[Sales]]</f>
        <v>0.2340392156862745</v>
      </c>
      <c r="Y1522" t="s">
        <v>30</v>
      </c>
      <c r="Z1522" t="s">
        <v>41</v>
      </c>
      <c r="AA1522">
        <v>2</v>
      </c>
      <c r="AB1522" t="s">
        <v>42</v>
      </c>
    </row>
    <row r="1523" spans="1:28" x14ac:dyDescent="0.35">
      <c r="A1523" t="s">
        <v>5084</v>
      </c>
      <c r="B1523" s="1">
        <v>45806</v>
      </c>
      <c r="C1523" s="1" t="str">
        <f>TEXT(Table1[[#This Row],[Order_Date]],"yyyy")</f>
        <v>2025</v>
      </c>
      <c r="D1523" s="3">
        <f>MONTH(Table1[[#This Row],[Order_Date]])</f>
        <v>5</v>
      </c>
      <c r="E1523" t="str">
        <f>TEXT(Table1[[#This Row],[Order_Date]],"mmm")</f>
        <v>May</v>
      </c>
      <c r="F1523" s="1">
        <v>45811</v>
      </c>
      <c r="G1523">
        <f>(Table1[[#This Row],[Ship_Date]]-Table1[[#This Row],[Order_Date]])</f>
        <v>5</v>
      </c>
      <c r="H1523" t="s">
        <v>5085</v>
      </c>
      <c r="I1523" t="s">
        <v>5086</v>
      </c>
      <c r="J1523" t="s">
        <v>52</v>
      </c>
      <c r="K1523">
        <v>26</v>
      </c>
      <c r="L1523" t="str">
        <f>IF(Table1[[#This Row],[Age]]&lt;=20,"Teen",IF(Table1[[#This Row],[Age]]&gt;=21 &amp; Table1[[#This Row],[Age]]&lt;=50,"Adult","Senior"))</f>
        <v>Senior</v>
      </c>
      <c r="M1523" t="s">
        <v>73</v>
      </c>
      <c r="N1523" t="s">
        <v>26</v>
      </c>
      <c r="O1523" t="s">
        <v>27</v>
      </c>
      <c r="P1523" t="s">
        <v>56</v>
      </c>
      <c r="Q1523" t="s">
        <v>212</v>
      </c>
      <c r="R1523">
        <v>1</v>
      </c>
      <c r="S1523">
        <v>300</v>
      </c>
      <c r="T1523">
        <v>0</v>
      </c>
      <c r="U1523">
        <v>300</v>
      </c>
      <c r="V1523" t="str">
        <f>IF(Table1[[#This Row],[Sales]]&lt;=10000,"Low",IF(Table1[[#This Row],[Sales]]&gt;=10000 &amp; Table1[[#This Row],[Sales]]&lt;=25000,"Medium","High"))</f>
        <v>Low</v>
      </c>
      <c r="W1523">
        <v>82.48</v>
      </c>
      <c r="X1523">
        <f>Table1[[#This Row],[Profit]]/Table1[[#This Row],[Sales]]</f>
        <v>0.27493333333333336</v>
      </c>
      <c r="Y1523" t="s">
        <v>30</v>
      </c>
      <c r="Z1523" t="s">
        <v>31</v>
      </c>
      <c r="AA1523">
        <v>3</v>
      </c>
      <c r="AB1523" t="s">
        <v>42</v>
      </c>
    </row>
    <row r="1524" spans="1:28" x14ac:dyDescent="0.35">
      <c r="A1524" t="s">
        <v>5104</v>
      </c>
      <c r="B1524" s="1">
        <v>45433</v>
      </c>
      <c r="C1524" s="1" t="str">
        <f>TEXT(Table1[[#This Row],[Order_Date]],"yyyy")</f>
        <v>2024</v>
      </c>
      <c r="D1524" s="3">
        <f>MONTH(Table1[[#This Row],[Order_Date]])</f>
        <v>5</v>
      </c>
      <c r="E1524" t="str">
        <f>TEXT(Table1[[#This Row],[Order_Date]],"mmm")</f>
        <v>May</v>
      </c>
      <c r="F1524" s="1">
        <v>45434</v>
      </c>
      <c r="G1524">
        <f>(Table1[[#This Row],[Ship_Date]]-Table1[[#This Row],[Order_Date]])</f>
        <v>1</v>
      </c>
      <c r="H1524" t="s">
        <v>5105</v>
      </c>
      <c r="I1524" t="s">
        <v>5106</v>
      </c>
      <c r="J1524" t="s">
        <v>24</v>
      </c>
      <c r="K1524">
        <v>43</v>
      </c>
      <c r="L1524" t="str">
        <f>IF(Table1[[#This Row],[Age]]&lt;=20,"Teen",IF(Table1[[#This Row],[Age]]&gt;=21 &amp; Table1[[#This Row],[Age]]&lt;=50,"Adult","Senior"))</f>
        <v>Senior</v>
      </c>
      <c r="M1524" t="s">
        <v>116</v>
      </c>
      <c r="N1524" t="s">
        <v>117</v>
      </c>
      <c r="O1524" t="s">
        <v>86</v>
      </c>
      <c r="P1524" t="s">
        <v>74</v>
      </c>
      <c r="Q1524" t="s">
        <v>231</v>
      </c>
      <c r="R1524">
        <v>2</v>
      </c>
      <c r="S1524">
        <v>18000</v>
      </c>
      <c r="T1524">
        <v>15</v>
      </c>
      <c r="U1524">
        <v>30600</v>
      </c>
      <c r="V1524" t="str">
        <f>IF(Table1[[#This Row],[Sales]]&lt;=10000,"Low",IF(Table1[[#This Row],[Sales]]&gt;=10000 &amp; Table1[[#This Row],[Sales]]&lt;=25000,"Medium","High"))</f>
        <v>High</v>
      </c>
      <c r="W1524">
        <v>7689.75</v>
      </c>
      <c r="X1524">
        <f>Table1[[#This Row],[Profit]]/Table1[[#This Row],[Sales]]</f>
        <v>0.25129901960784312</v>
      </c>
      <c r="Y1524" t="s">
        <v>93</v>
      </c>
      <c r="Z1524" t="s">
        <v>41</v>
      </c>
      <c r="AA1524">
        <v>2</v>
      </c>
      <c r="AB1524" t="s">
        <v>42</v>
      </c>
    </row>
    <row r="1525" spans="1:28" x14ac:dyDescent="0.35">
      <c r="A1525" t="s">
        <v>5112</v>
      </c>
      <c r="B1525" s="1">
        <v>46147</v>
      </c>
      <c r="C1525" s="1" t="str">
        <f>TEXT(Table1[[#This Row],[Order_Date]],"yyyy")</f>
        <v>2026</v>
      </c>
      <c r="D1525" s="3">
        <f>MONTH(Table1[[#This Row],[Order_Date]])</f>
        <v>5</v>
      </c>
      <c r="E1525" t="str">
        <f>TEXT(Table1[[#This Row],[Order_Date]],"mmm")</f>
        <v>May</v>
      </c>
      <c r="F1525" s="1">
        <v>46150</v>
      </c>
      <c r="G1525">
        <f>(Table1[[#This Row],[Ship_Date]]-Table1[[#This Row],[Order_Date]])</f>
        <v>3</v>
      </c>
      <c r="H1525" t="s">
        <v>5113</v>
      </c>
      <c r="I1525" t="s">
        <v>5114</v>
      </c>
      <c r="J1525" t="s">
        <v>24</v>
      </c>
      <c r="K1525">
        <v>45</v>
      </c>
      <c r="L1525" t="str">
        <f>IF(Table1[[#This Row],[Age]]&lt;=20,"Teen",IF(Table1[[#This Row],[Age]]&gt;=21 &amp; Table1[[#This Row],[Age]]&lt;=50,"Adult","Senior"))</f>
        <v>Senior</v>
      </c>
      <c r="M1525" t="s">
        <v>107</v>
      </c>
      <c r="N1525" t="s">
        <v>108</v>
      </c>
      <c r="O1525" t="s">
        <v>86</v>
      </c>
      <c r="P1525" t="s">
        <v>74</v>
      </c>
      <c r="Q1525" t="s">
        <v>196</v>
      </c>
      <c r="R1525">
        <v>8</v>
      </c>
      <c r="S1525">
        <v>25000</v>
      </c>
      <c r="T1525">
        <v>0</v>
      </c>
      <c r="U1525">
        <v>200000</v>
      </c>
      <c r="V1525" t="str">
        <f>IF(Table1[[#This Row],[Sales]]&lt;=10000,"Low",IF(Table1[[#This Row],[Sales]]&gt;=10000 &amp; Table1[[#This Row],[Sales]]&lt;=25000,"Medium","High"))</f>
        <v>High</v>
      </c>
      <c r="W1525">
        <v>24930.16</v>
      </c>
      <c r="X1525">
        <f>Table1[[#This Row],[Profit]]/Table1[[#This Row],[Sales]]</f>
        <v>0.12465080000000001</v>
      </c>
      <c r="Y1525" t="s">
        <v>30</v>
      </c>
      <c r="Z1525" t="s">
        <v>31</v>
      </c>
      <c r="AA1525">
        <v>5</v>
      </c>
      <c r="AB1525" t="s">
        <v>42</v>
      </c>
    </row>
    <row r="1526" spans="1:28" x14ac:dyDescent="0.35">
      <c r="A1526" t="s">
        <v>5137</v>
      </c>
      <c r="B1526" s="1">
        <v>46160</v>
      </c>
      <c r="C1526" s="1" t="str">
        <f>TEXT(Table1[[#This Row],[Order_Date]],"yyyy")</f>
        <v>2026</v>
      </c>
      <c r="D1526" s="3">
        <f>MONTH(Table1[[#This Row],[Order_Date]])</f>
        <v>5</v>
      </c>
      <c r="E1526" t="str">
        <f>TEXT(Table1[[#This Row],[Order_Date]],"mmm")</f>
        <v>May</v>
      </c>
      <c r="F1526" s="1">
        <v>46162</v>
      </c>
      <c r="G1526">
        <f>(Table1[[#This Row],[Ship_Date]]-Table1[[#This Row],[Order_Date]])</f>
        <v>2</v>
      </c>
      <c r="H1526" t="s">
        <v>5138</v>
      </c>
      <c r="I1526" t="s">
        <v>5139</v>
      </c>
      <c r="J1526" t="s">
        <v>24</v>
      </c>
      <c r="K1526">
        <v>47</v>
      </c>
      <c r="L1526" t="str">
        <f>IF(Table1[[#This Row],[Age]]&lt;=20,"Teen",IF(Table1[[#This Row],[Age]]&gt;=21 &amp; Table1[[#This Row],[Age]]&lt;=50,"Adult","Senior"))</f>
        <v>Senior</v>
      </c>
      <c r="M1526" t="s">
        <v>107</v>
      </c>
      <c r="N1526" t="s">
        <v>108</v>
      </c>
      <c r="O1526" t="s">
        <v>86</v>
      </c>
      <c r="P1526" t="s">
        <v>74</v>
      </c>
      <c r="Q1526" t="s">
        <v>132</v>
      </c>
      <c r="R1526">
        <v>3</v>
      </c>
      <c r="S1526">
        <v>55000</v>
      </c>
      <c r="T1526">
        <v>5</v>
      </c>
      <c r="U1526">
        <v>156750</v>
      </c>
      <c r="V1526" t="str">
        <f>IF(Table1[[#This Row],[Sales]]&lt;=10000,"Low",IF(Table1[[#This Row],[Sales]]&gt;=10000 &amp; Table1[[#This Row],[Sales]]&lt;=25000,"Medium","High"))</f>
        <v>High</v>
      </c>
      <c r="W1526">
        <v>16574.240000000002</v>
      </c>
      <c r="X1526">
        <f>Table1[[#This Row],[Profit]]/Table1[[#This Row],[Sales]]</f>
        <v>0.1057367783094099</v>
      </c>
      <c r="Y1526" t="s">
        <v>58</v>
      </c>
      <c r="Z1526" t="s">
        <v>59</v>
      </c>
      <c r="AA1526">
        <v>2</v>
      </c>
      <c r="AB1526" t="s">
        <v>42</v>
      </c>
    </row>
    <row r="1527" spans="1:28" x14ac:dyDescent="0.35">
      <c r="A1527" t="s">
        <v>5176</v>
      </c>
      <c r="B1527" s="1">
        <v>45443</v>
      </c>
      <c r="C1527" s="1" t="str">
        <f>TEXT(Table1[[#This Row],[Order_Date]],"yyyy")</f>
        <v>2024</v>
      </c>
      <c r="D1527" s="3">
        <f>MONTH(Table1[[#This Row],[Order_Date]])</f>
        <v>5</v>
      </c>
      <c r="E1527" t="str">
        <f>TEXT(Table1[[#This Row],[Order_Date]],"mmm")</f>
        <v>May</v>
      </c>
      <c r="F1527" s="1">
        <v>45445</v>
      </c>
      <c r="G1527">
        <f>(Table1[[#This Row],[Ship_Date]]-Table1[[#This Row],[Order_Date]])</f>
        <v>2</v>
      </c>
      <c r="H1527" t="s">
        <v>5177</v>
      </c>
      <c r="I1527" t="s">
        <v>5178</v>
      </c>
      <c r="J1527" t="s">
        <v>24</v>
      </c>
      <c r="K1527">
        <v>63</v>
      </c>
      <c r="L1527" t="str">
        <f>IF(Table1[[#This Row],[Age]]&lt;=20,"Teen",IF(Table1[[#This Row],[Age]]&gt;=21 &amp; Table1[[#This Row],[Age]]&lt;=50,"Adult","Senior"))</f>
        <v>Senior</v>
      </c>
      <c r="M1527" t="s">
        <v>46</v>
      </c>
      <c r="N1527" t="s">
        <v>46</v>
      </c>
      <c r="O1527" t="s">
        <v>38</v>
      </c>
      <c r="P1527" t="s">
        <v>74</v>
      </c>
      <c r="Q1527" t="s">
        <v>75</v>
      </c>
      <c r="R1527">
        <v>7</v>
      </c>
      <c r="S1527">
        <v>2000</v>
      </c>
      <c r="T1527">
        <v>0</v>
      </c>
      <c r="U1527">
        <v>14000</v>
      </c>
      <c r="V1527" t="str">
        <f>IF(Table1[[#This Row],[Sales]]&lt;=10000,"Low",IF(Table1[[#This Row],[Sales]]&gt;=10000 &amp; Table1[[#This Row],[Sales]]&lt;=25000,"Medium","High"))</f>
        <v>High</v>
      </c>
      <c r="W1527">
        <v>2263.4</v>
      </c>
      <c r="X1527">
        <f>Table1[[#This Row],[Profit]]/Table1[[#This Row],[Sales]]</f>
        <v>0.16167142857142858</v>
      </c>
      <c r="Y1527" t="s">
        <v>93</v>
      </c>
      <c r="Z1527" t="s">
        <v>41</v>
      </c>
      <c r="AA1527">
        <v>2</v>
      </c>
      <c r="AB1527" t="s">
        <v>42</v>
      </c>
    </row>
    <row r="1528" spans="1:28" x14ac:dyDescent="0.35">
      <c r="A1528" t="s">
        <v>5195</v>
      </c>
      <c r="B1528" s="1">
        <v>45803</v>
      </c>
      <c r="C1528" s="1" t="str">
        <f>TEXT(Table1[[#This Row],[Order_Date]],"yyyy")</f>
        <v>2025</v>
      </c>
      <c r="D1528" s="3">
        <f>MONTH(Table1[[#This Row],[Order_Date]])</f>
        <v>5</v>
      </c>
      <c r="E1528" t="str">
        <f>TEXT(Table1[[#This Row],[Order_Date]],"mmm")</f>
        <v>May</v>
      </c>
      <c r="F1528" s="1">
        <v>45807</v>
      </c>
      <c r="G1528">
        <f>(Table1[[#This Row],[Ship_Date]]-Table1[[#This Row],[Order_Date]])</f>
        <v>4</v>
      </c>
      <c r="H1528" t="s">
        <v>5196</v>
      </c>
      <c r="I1528" t="s">
        <v>5197</v>
      </c>
      <c r="J1528" t="s">
        <v>24</v>
      </c>
      <c r="K1528">
        <v>30</v>
      </c>
      <c r="L1528" t="str">
        <f>IF(Table1[[#This Row],[Age]]&lt;=20,"Teen",IF(Table1[[#This Row],[Age]]&gt;=21 &amp; Table1[[#This Row],[Age]]&lt;=50,"Adult","Senior"))</f>
        <v>Senior</v>
      </c>
      <c r="M1528" t="s">
        <v>63</v>
      </c>
      <c r="N1528" t="s">
        <v>64</v>
      </c>
      <c r="O1528" t="s">
        <v>55</v>
      </c>
      <c r="P1528" t="s">
        <v>39</v>
      </c>
      <c r="Q1528" t="s">
        <v>118</v>
      </c>
      <c r="R1528">
        <v>7</v>
      </c>
      <c r="S1528">
        <v>4000</v>
      </c>
      <c r="T1528">
        <v>10</v>
      </c>
      <c r="U1528">
        <v>25200</v>
      </c>
      <c r="V1528" t="str">
        <f>IF(Table1[[#This Row],[Sales]]&lt;=10000,"Low",IF(Table1[[#This Row],[Sales]]&gt;=10000 &amp; Table1[[#This Row],[Sales]]&lt;=25000,"Medium","High"))</f>
        <v>High</v>
      </c>
      <c r="W1528">
        <v>7096.51</v>
      </c>
      <c r="X1528">
        <f>Table1[[#This Row],[Profit]]/Table1[[#This Row],[Sales]]</f>
        <v>0.28160753968253971</v>
      </c>
      <c r="Y1528" t="s">
        <v>30</v>
      </c>
      <c r="Z1528" t="s">
        <v>59</v>
      </c>
      <c r="AA1528">
        <v>1</v>
      </c>
      <c r="AB1528" t="s">
        <v>42</v>
      </c>
    </row>
    <row r="1529" spans="1:28" x14ac:dyDescent="0.35">
      <c r="A1529" t="s">
        <v>5221</v>
      </c>
      <c r="B1529" s="1">
        <v>45435</v>
      </c>
      <c r="C1529" s="1" t="str">
        <f>TEXT(Table1[[#This Row],[Order_Date]],"yyyy")</f>
        <v>2024</v>
      </c>
      <c r="D1529" s="3">
        <f>MONTH(Table1[[#This Row],[Order_Date]])</f>
        <v>5</v>
      </c>
      <c r="E1529" t="str">
        <f>TEXT(Table1[[#This Row],[Order_Date]],"mmm")</f>
        <v>May</v>
      </c>
      <c r="F1529" s="1">
        <v>45439</v>
      </c>
      <c r="G1529">
        <f>(Table1[[#This Row],[Ship_Date]]-Table1[[#This Row],[Order_Date]])</f>
        <v>4</v>
      </c>
      <c r="H1529" t="s">
        <v>3077</v>
      </c>
      <c r="I1529" t="s">
        <v>5222</v>
      </c>
      <c r="J1529" t="s">
        <v>24</v>
      </c>
      <c r="K1529">
        <v>60</v>
      </c>
      <c r="L1529" t="str">
        <f>IF(Table1[[#This Row],[Age]]&lt;=20,"Teen",IF(Table1[[#This Row],[Age]]&gt;=21 &amp; Table1[[#This Row],[Age]]&lt;=50,"Adult","Senior"))</f>
        <v>Senior</v>
      </c>
      <c r="M1529" t="s">
        <v>91</v>
      </c>
      <c r="N1529" t="s">
        <v>92</v>
      </c>
      <c r="O1529" t="s">
        <v>55</v>
      </c>
      <c r="P1529" t="s">
        <v>47</v>
      </c>
      <c r="Q1529" t="s">
        <v>164</v>
      </c>
      <c r="R1529">
        <v>5</v>
      </c>
      <c r="S1529">
        <v>1800</v>
      </c>
      <c r="T1529">
        <v>20</v>
      </c>
      <c r="U1529">
        <v>7200</v>
      </c>
      <c r="V1529" t="str">
        <f>IF(Table1[[#This Row],[Sales]]&lt;=10000,"Low",IF(Table1[[#This Row],[Sales]]&gt;=10000 &amp; Table1[[#This Row],[Sales]]&lt;=25000,"Medium","High"))</f>
        <v>Low</v>
      </c>
      <c r="W1529">
        <v>3011.4</v>
      </c>
      <c r="X1529">
        <f>Table1[[#This Row],[Profit]]/Table1[[#This Row],[Sales]]</f>
        <v>0.41825000000000001</v>
      </c>
      <c r="Y1529" t="s">
        <v>93</v>
      </c>
      <c r="Z1529" t="s">
        <v>59</v>
      </c>
      <c r="AA1529">
        <v>1</v>
      </c>
      <c r="AB1529" t="s">
        <v>42</v>
      </c>
    </row>
    <row r="1530" spans="1:28" x14ac:dyDescent="0.35">
      <c r="A1530" t="s">
        <v>5223</v>
      </c>
      <c r="B1530" s="1">
        <v>46154</v>
      </c>
      <c r="C1530" s="1" t="str">
        <f>TEXT(Table1[[#This Row],[Order_Date]],"yyyy")</f>
        <v>2026</v>
      </c>
      <c r="D1530" s="3">
        <f>MONTH(Table1[[#This Row],[Order_Date]])</f>
        <v>5</v>
      </c>
      <c r="E1530" t="str">
        <f>TEXT(Table1[[#This Row],[Order_Date]],"mmm")</f>
        <v>May</v>
      </c>
      <c r="F1530" s="1">
        <v>46158</v>
      </c>
      <c r="G1530">
        <f>(Table1[[#This Row],[Ship_Date]]-Table1[[#This Row],[Order_Date]])</f>
        <v>4</v>
      </c>
      <c r="H1530" t="s">
        <v>5224</v>
      </c>
      <c r="I1530" t="s">
        <v>5225</v>
      </c>
      <c r="J1530" t="s">
        <v>52</v>
      </c>
      <c r="K1530">
        <v>27</v>
      </c>
      <c r="L1530" t="str">
        <f>IF(Table1[[#This Row],[Age]]&lt;=20,"Teen",IF(Table1[[#This Row],[Age]]&gt;=21 &amp; Table1[[#This Row],[Age]]&lt;=50,"Adult","Senior"))</f>
        <v>Senior</v>
      </c>
      <c r="M1530" t="s">
        <v>79</v>
      </c>
      <c r="N1530" t="s">
        <v>80</v>
      </c>
      <c r="O1530" t="s">
        <v>38</v>
      </c>
      <c r="P1530" t="s">
        <v>39</v>
      </c>
      <c r="Q1530" t="s">
        <v>118</v>
      </c>
      <c r="R1530">
        <v>7</v>
      </c>
      <c r="S1530">
        <v>4000</v>
      </c>
      <c r="T1530">
        <v>0</v>
      </c>
      <c r="U1530">
        <v>28000</v>
      </c>
      <c r="V1530" t="str">
        <f>IF(Table1[[#This Row],[Sales]]&lt;=10000,"Low",IF(Table1[[#This Row],[Sales]]&gt;=10000 &amp; Table1[[#This Row],[Sales]]&lt;=25000,"Medium","High"))</f>
        <v>High</v>
      </c>
      <c r="W1530">
        <v>9463.44</v>
      </c>
      <c r="X1530">
        <f>Table1[[#This Row],[Profit]]/Table1[[#This Row],[Sales]]</f>
        <v>0.33798</v>
      </c>
      <c r="Y1530" t="s">
        <v>30</v>
      </c>
      <c r="Z1530" t="s">
        <v>41</v>
      </c>
      <c r="AA1530">
        <v>2</v>
      </c>
      <c r="AB1530" t="s">
        <v>42</v>
      </c>
    </row>
    <row r="1531" spans="1:28" x14ac:dyDescent="0.35">
      <c r="A1531" t="s">
        <v>5271</v>
      </c>
      <c r="B1531" s="1">
        <v>45443</v>
      </c>
      <c r="C1531" s="1" t="str">
        <f>TEXT(Table1[[#This Row],[Order_Date]],"yyyy")</f>
        <v>2024</v>
      </c>
      <c r="D1531" s="3">
        <f>MONTH(Table1[[#This Row],[Order_Date]])</f>
        <v>5</v>
      </c>
      <c r="E1531" t="str">
        <f>TEXT(Table1[[#This Row],[Order_Date]],"mmm")</f>
        <v>May</v>
      </c>
      <c r="F1531" s="1">
        <v>45444</v>
      </c>
      <c r="G1531">
        <f>(Table1[[#This Row],[Ship_Date]]-Table1[[#This Row],[Order_Date]])</f>
        <v>1</v>
      </c>
      <c r="H1531" t="s">
        <v>5272</v>
      </c>
      <c r="I1531" t="s">
        <v>5273</v>
      </c>
      <c r="J1531" t="s">
        <v>52</v>
      </c>
      <c r="K1531">
        <v>54</v>
      </c>
      <c r="L1531" t="str">
        <f>IF(Table1[[#This Row],[Age]]&lt;=20,"Teen",IF(Table1[[#This Row],[Age]]&gt;=21 &amp; Table1[[#This Row],[Age]]&lt;=50,"Adult","Senior"))</f>
        <v>Senior</v>
      </c>
      <c r="M1531" t="s">
        <v>36</v>
      </c>
      <c r="N1531" t="s">
        <v>37</v>
      </c>
      <c r="O1531" t="s">
        <v>38</v>
      </c>
      <c r="P1531" t="s">
        <v>74</v>
      </c>
      <c r="Q1531" t="s">
        <v>132</v>
      </c>
      <c r="R1531">
        <v>5</v>
      </c>
      <c r="S1531">
        <v>55000</v>
      </c>
      <c r="T1531">
        <v>5</v>
      </c>
      <c r="U1531">
        <v>261250</v>
      </c>
      <c r="V1531" t="str">
        <f>IF(Table1[[#This Row],[Sales]]&lt;=10000,"Low",IF(Table1[[#This Row],[Sales]]&gt;=10000 &amp; Table1[[#This Row],[Sales]]&lt;=25000,"Medium","High"))</f>
        <v>High</v>
      </c>
      <c r="W1531">
        <v>55512.26</v>
      </c>
      <c r="X1531">
        <f>Table1[[#This Row],[Profit]]/Table1[[#This Row],[Sales]]</f>
        <v>0.21248711961722488</v>
      </c>
      <c r="Y1531" t="s">
        <v>93</v>
      </c>
      <c r="Z1531" t="s">
        <v>31</v>
      </c>
      <c r="AA1531">
        <v>3</v>
      </c>
      <c r="AB1531" t="s">
        <v>42</v>
      </c>
    </row>
    <row r="1532" spans="1:28" x14ac:dyDescent="0.35">
      <c r="A1532" t="s">
        <v>5331</v>
      </c>
      <c r="B1532" s="1">
        <v>45781</v>
      </c>
      <c r="C1532" s="1" t="str">
        <f>TEXT(Table1[[#This Row],[Order_Date]],"yyyy")</f>
        <v>2025</v>
      </c>
      <c r="D1532" s="3">
        <f>MONTH(Table1[[#This Row],[Order_Date]])</f>
        <v>5</v>
      </c>
      <c r="E1532" t="str">
        <f>TEXT(Table1[[#This Row],[Order_Date]],"mmm")</f>
        <v>May</v>
      </c>
      <c r="F1532" s="1">
        <v>45785</v>
      </c>
      <c r="G1532">
        <f>(Table1[[#This Row],[Ship_Date]]-Table1[[#This Row],[Order_Date]])</f>
        <v>4</v>
      </c>
      <c r="H1532" t="s">
        <v>5332</v>
      </c>
      <c r="I1532" t="s">
        <v>5333</v>
      </c>
      <c r="J1532" t="s">
        <v>52</v>
      </c>
      <c r="K1532">
        <v>49</v>
      </c>
      <c r="L1532" t="str">
        <f>IF(Table1[[#This Row],[Age]]&lt;=20,"Teen",IF(Table1[[#This Row],[Age]]&gt;=21 &amp; Table1[[#This Row],[Age]]&lt;=50,"Adult","Senior"))</f>
        <v>Senior</v>
      </c>
      <c r="M1532" t="s">
        <v>63</v>
      </c>
      <c r="N1532" t="s">
        <v>64</v>
      </c>
      <c r="O1532" t="s">
        <v>55</v>
      </c>
      <c r="P1532" t="s">
        <v>56</v>
      </c>
      <c r="Q1532" t="s">
        <v>57</v>
      </c>
      <c r="R1532">
        <v>4</v>
      </c>
      <c r="S1532">
        <v>60</v>
      </c>
      <c r="T1532">
        <v>5</v>
      </c>
      <c r="U1532">
        <v>228</v>
      </c>
      <c r="V1532" t="str">
        <f>IF(Table1[[#This Row],[Sales]]&lt;=10000,"Low",IF(Table1[[#This Row],[Sales]]&gt;=10000 &amp; Table1[[#This Row],[Sales]]&lt;=25000,"Medium","High"))</f>
        <v>Low</v>
      </c>
      <c r="W1532">
        <v>32.33</v>
      </c>
      <c r="X1532">
        <f>Table1[[#This Row],[Profit]]/Table1[[#This Row],[Sales]]</f>
        <v>0.14179824561403509</v>
      </c>
      <c r="Y1532" t="s">
        <v>58</v>
      </c>
      <c r="Z1532" t="s">
        <v>59</v>
      </c>
      <c r="AA1532">
        <v>2</v>
      </c>
      <c r="AB1532" t="s">
        <v>42</v>
      </c>
    </row>
    <row r="1533" spans="1:28" x14ac:dyDescent="0.35">
      <c r="A1533" t="s">
        <v>5348</v>
      </c>
      <c r="B1533" s="1">
        <v>45784</v>
      </c>
      <c r="C1533" s="1" t="str">
        <f>TEXT(Table1[[#This Row],[Order_Date]],"yyyy")</f>
        <v>2025</v>
      </c>
      <c r="D1533" s="3">
        <f>MONTH(Table1[[#This Row],[Order_Date]])</f>
        <v>5</v>
      </c>
      <c r="E1533" t="str">
        <f>TEXT(Table1[[#This Row],[Order_Date]],"mmm")</f>
        <v>May</v>
      </c>
      <c r="F1533" s="1">
        <v>45785</v>
      </c>
      <c r="G1533">
        <f>(Table1[[#This Row],[Ship_Date]]-Table1[[#This Row],[Order_Date]])</f>
        <v>1</v>
      </c>
      <c r="H1533" t="s">
        <v>5349</v>
      </c>
      <c r="I1533" t="s">
        <v>5350</v>
      </c>
      <c r="J1533" t="s">
        <v>24</v>
      </c>
      <c r="K1533">
        <v>33</v>
      </c>
      <c r="L1533" t="str">
        <f>IF(Table1[[#This Row],[Age]]&lt;=20,"Teen",IF(Table1[[#This Row],[Age]]&gt;=21 &amp; Table1[[#This Row],[Age]]&lt;=50,"Adult","Senior"))</f>
        <v>Senior</v>
      </c>
      <c r="M1533" t="s">
        <v>25</v>
      </c>
      <c r="N1533" t="s">
        <v>26</v>
      </c>
      <c r="O1533" t="s">
        <v>27</v>
      </c>
      <c r="P1533" t="s">
        <v>74</v>
      </c>
      <c r="Q1533" t="s">
        <v>75</v>
      </c>
      <c r="R1533">
        <v>3</v>
      </c>
      <c r="S1533">
        <v>2000</v>
      </c>
      <c r="T1533">
        <v>20</v>
      </c>
      <c r="U1533">
        <v>4800</v>
      </c>
      <c r="V1533" t="str">
        <f>IF(Table1[[#This Row],[Sales]]&lt;=10000,"Low",IF(Table1[[#This Row],[Sales]]&gt;=10000 &amp; Table1[[#This Row],[Sales]]&lt;=25000,"Medium","High"))</f>
        <v>Low</v>
      </c>
      <c r="W1533">
        <v>2140.77</v>
      </c>
      <c r="X1533">
        <f>Table1[[#This Row],[Profit]]/Table1[[#This Row],[Sales]]</f>
        <v>0.44599375000000002</v>
      </c>
      <c r="Y1533" t="s">
        <v>58</v>
      </c>
      <c r="Z1533" t="s">
        <v>59</v>
      </c>
      <c r="AA1533">
        <v>1</v>
      </c>
      <c r="AB1533" t="s">
        <v>42</v>
      </c>
    </row>
    <row r="1534" spans="1:28" x14ac:dyDescent="0.35">
      <c r="A1534" t="s">
        <v>5395</v>
      </c>
      <c r="B1534" s="1">
        <v>45440</v>
      </c>
      <c r="C1534" s="1" t="str">
        <f>TEXT(Table1[[#This Row],[Order_Date]],"yyyy")</f>
        <v>2024</v>
      </c>
      <c r="D1534" s="3">
        <f>MONTH(Table1[[#This Row],[Order_Date]])</f>
        <v>5</v>
      </c>
      <c r="E1534" t="str">
        <f>TEXT(Table1[[#This Row],[Order_Date]],"mmm")</f>
        <v>May</v>
      </c>
      <c r="F1534" s="1">
        <v>45443</v>
      </c>
      <c r="G1534">
        <f>(Table1[[#This Row],[Ship_Date]]-Table1[[#This Row],[Order_Date]])</f>
        <v>3</v>
      </c>
      <c r="H1534" t="s">
        <v>4814</v>
      </c>
      <c r="I1534" t="s">
        <v>5396</v>
      </c>
      <c r="J1534" t="s">
        <v>52</v>
      </c>
      <c r="K1534">
        <v>26</v>
      </c>
      <c r="L1534" t="str">
        <f>IF(Table1[[#This Row],[Age]]&lt;=20,"Teen",IF(Table1[[#This Row],[Age]]&gt;=21 &amp; Table1[[#This Row],[Age]]&lt;=50,"Adult","Senior"))</f>
        <v>Senior</v>
      </c>
      <c r="M1534" t="s">
        <v>63</v>
      </c>
      <c r="N1534" t="s">
        <v>64</v>
      </c>
      <c r="O1534" t="s">
        <v>55</v>
      </c>
      <c r="P1534" t="s">
        <v>56</v>
      </c>
      <c r="Q1534" t="s">
        <v>97</v>
      </c>
      <c r="R1534">
        <v>7</v>
      </c>
      <c r="S1534">
        <v>1500</v>
      </c>
      <c r="T1534">
        <v>20</v>
      </c>
      <c r="U1534">
        <v>8400</v>
      </c>
      <c r="V1534" t="str">
        <f>IF(Table1[[#This Row],[Sales]]&lt;=10000,"Low",IF(Table1[[#This Row],[Sales]]&gt;=10000 &amp; Table1[[#This Row],[Sales]]&lt;=25000,"Medium","High"))</f>
        <v>Low</v>
      </c>
      <c r="W1534">
        <v>1061.6300000000001</v>
      </c>
      <c r="X1534">
        <f>Table1[[#This Row],[Profit]]/Table1[[#This Row],[Sales]]</f>
        <v>0.12638452380952384</v>
      </c>
      <c r="Y1534" t="s">
        <v>30</v>
      </c>
      <c r="Z1534" t="s">
        <v>41</v>
      </c>
      <c r="AA1534">
        <v>1</v>
      </c>
      <c r="AB1534" t="s">
        <v>42</v>
      </c>
    </row>
    <row r="1535" spans="1:28" x14ac:dyDescent="0.35">
      <c r="A1535" t="s">
        <v>5400</v>
      </c>
      <c r="B1535" s="1">
        <v>45438</v>
      </c>
      <c r="C1535" s="1" t="str">
        <f>TEXT(Table1[[#This Row],[Order_Date]],"yyyy")</f>
        <v>2024</v>
      </c>
      <c r="D1535" s="3">
        <f>MONTH(Table1[[#This Row],[Order_Date]])</f>
        <v>5</v>
      </c>
      <c r="E1535" t="str">
        <f>TEXT(Table1[[#This Row],[Order_Date]],"mmm")</f>
        <v>May</v>
      </c>
      <c r="F1535" s="1">
        <v>45445</v>
      </c>
      <c r="G1535">
        <f>(Table1[[#This Row],[Ship_Date]]-Table1[[#This Row],[Order_Date]])</f>
        <v>7</v>
      </c>
      <c r="H1535" t="s">
        <v>5401</v>
      </c>
      <c r="I1535" t="s">
        <v>5402</v>
      </c>
      <c r="J1535" t="s">
        <v>24</v>
      </c>
      <c r="K1535">
        <v>51</v>
      </c>
      <c r="L1535" t="str">
        <f>IF(Table1[[#This Row],[Age]]&lt;=20,"Teen",IF(Table1[[#This Row],[Age]]&gt;=21 &amp; Table1[[#This Row],[Age]]&lt;=50,"Adult","Senior"))</f>
        <v>Senior</v>
      </c>
      <c r="M1535" t="s">
        <v>25</v>
      </c>
      <c r="N1535" t="s">
        <v>26</v>
      </c>
      <c r="O1535" t="s">
        <v>27</v>
      </c>
      <c r="P1535" t="s">
        <v>47</v>
      </c>
      <c r="Q1535" t="s">
        <v>69</v>
      </c>
      <c r="R1535">
        <v>8</v>
      </c>
      <c r="S1535">
        <v>800</v>
      </c>
      <c r="T1535">
        <v>25</v>
      </c>
      <c r="U1535">
        <v>4800</v>
      </c>
      <c r="V1535" t="str">
        <f>IF(Table1[[#This Row],[Sales]]&lt;=10000,"Low",IF(Table1[[#This Row],[Sales]]&gt;=10000 &amp; Table1[[#This Row],[Sales]]&lt;=25000,"Medium","High"))</f>
        <v>Low</v>
      </c>
      <c r="W1535">
        <v>746.69</v>
      </c>
      <c r="X1535">
        <f>Table1[[#This Row],[Profit]]/Table1[[#This Row],[Sales]]</f>
        <v>0.15556041666666667</v>
      </c>
      <c r="Y1535" t="s">
        <v>30</v>
      </c>
      <c r="Z1535" t="s">
        <v>31</v>
      </c>
      <c r="AA1535">
        <v>5</v>
      </c>
      <c r="AB1535" t="s">
        <v>42</v>
      </c>
    </row>
    <row r="1536" spans="1:28" x14ac:dyDescent="0.35">
      <c r="A1536" t="s">
        <v>5455</v>
      </c>
      <c r="B1536" s="1">
        <v>45441</v>
      </c>
      <c r="C1536" s="1" t="str">
        <f>TEXT(Table1[[#This Row],[Order_Date]],"yyyy")</f>
        <v>2024</v>
      </c>
      <c r="D1536" s="3">
        <f>MONTH(Table1[[#This Row],[Order_Date]])</f>
        <v>5</v>
      </c>
      <c r="E1536" t="str">
        <f>TEXT(Table1[[#This Row],[Order_Date]],"mmm")</f>
        <v>May</v>
      </c>
      <c r="F1536" s="1">
        <v>45446</v>
      </c>
      <c r="G1536">
        <f>(Table1[[#This Row],[Ship_Date]]-Table1[[#This Row],[Order_Date]])</f>
        <v>5</v>
      </c>
      <c r="H1536" t="s">
        <v>5456</v>
      </c>
      <c r="I1536" t="s">
        <v>5457</v>
      </c>
      <c r="J1536" t="s">
        <v>52</v>
      </c>
      <c r="K1536">
        <v>21</v>
      </c>
      <c r="L1536" t="str">
        <f>IF(Table1[[#This Row],[Age]]&lt;=20,"Teen",IF(Table1[[#This Row],[Age]]&gt;=21 &amp; Table1[[#This Row],[Age]]&lt;=50,"Adult","Senior"))</f>
        <v>Senior</v>
      </c>
      <c r="M1536" t="s">
        <v>63</v>
      </c>
      <c r="N1536" t="s">
        <v>64</v>
      </c>
      <c r="O1536" t="s">
        <v>55</v>
      </c>
      <c r="P1536" t="s">
        <v>28</v>
      </c>
      <c r="Q1536" t="s">
        <v>311</v>
      </c>
      <c r="R1536">
        <v>4</v>
      </c>
      <c r="S1536">
        <v>5000</v>
      </c>
      <c r="T1536">
        <v>25</v>
      </c>
      <c r="U1536">
        <v>15000</v>
      </c>
      <c r="V1536" t="str">
        <f>IF(Table1[[#This Row],[Sales]]&lt;=10000,"Low",IF(Table1[[#This Row],[Sales]]&gt;=10000 &amp; Table1[[#This Row],[Sales]]&lt;=25000,"Medium","High"))</f>
        <v>High</v>
      </c>
      <c r="W1536">
        <v>2017.89</v>
      </c>
      <c r="X1536">
        <f>Table1[[#This Row],[Profit]]/Table1[[#This Row],[Sales]]</f>
        <v>0.13452600000000001</v>
      </c>
      <c r="Y1536" t="s">
        <v>93</v>
      </c>
      <c r="Z1536" t="s">
        <v>59</v>
      </c>
      <c r="AA1536">
        <v>3</v>
      </c>
      <c r="AB1536" t="s">
        <v>42</v>
      </c>
    </row>
    <row r="1537" spans="1:28" x14ac:dyDescent="0.35">
      <c r="A1537" t="s">
        <v>5460</v>
      </c>
      <c r="B1537" s="1">
        <v>46153</v>
      </c>
      <c r="C1537" s="1" t="str">
        <f>TEXT(Table1[[#This Row],[Order_Date]],"yyyy")</f>
        <v>2026</v>
      </c>
      <c r="D1537" s="3">
        <f>MONTH(Table1[[#This Row],[Order_Date]])</f>
        <v>5</v>
      </c>
      <c r="E1537" t="str">
        <f>TEXT(Table1[[#This Row],[Order_Date]],"mmm")</f>
        <v>May</v>
      </c>
      <c r="F1537" s="1">
        <v>46159</v>
      </c>
      <c r="G1537">
        <f>(Table1[[#This Row],[Ship_Date]]-Table1[[#This Row],[Order_Date]])</f>
        <v>6</v>
      </c>
      <c r="H1537" t="s">
        <v>5461</v>
      </c>
      <c r="I1537" t="s">
        <v>5462</v>
      </c>
      <c r="J1537" t="s">
        <v>52</v>
      </c>
      <c r="K1537">
        <v>28</v>
      </c>
      <c r="L1537" t="str">
        <f>IF(Table1[[#This Row],[Age]]&lt;=20,"Teen",IF(Table1[[#This Row],[Age]]&gt;=21 &amp; Table1[[#This Row],[Age]]&lt;=50,"Adult","Senior"))</f>
        <v>Senior</v>
      </c>
      <c r="M1537" t="s">
        <v>63</v>
      </c>
      <c r="N1537" t="s">
        <v>64</v>
      </c>
      <c r="O1537" t="s">
        <v>55</v>
      </c>
      <c r="P1537" t="s">
        <v>47</v>
      </c>
      <c r="Q1537" t="s">
        <v>164</v>
      </c>
      <c r="R1537">
        <v>7</v>
      </c>
      <c r="S1537">
        <v>1800</v>
      </c>
      <c r="T1537">
        <v>20</v>
      </c>
      <c r="U1537">
        <v>10080</v>
      </c>
      <c r="V1537" t="str">
        <f>IF(Table1[[#This Row],[Sales]]&lt;=10000,"Low",IF(Table1[[#This Row],[Sales]]&gt;=10000 &amp; Table1[[#This Row],[Sales]]&lt;=25000,"Medium","High"))</f>
        <v>High</v>
      </c>
      <c r="W1537">
        <v>4470.49</v>
      </c>
      <c r="X1537">
        <f>Table1[[#This Row],[Profit]]/Table1[[#This Row],[Sales]]</f>
        <v>0.44350099206349203</v>
      </c>
      <c r="Y1537" t="s">
        <v>93</v>
      </c>
      <c r="Z1537" t="s">
        <v>31</v>
      </c>
      <c r="AA1537">
        <v>1</v>
      </c>
      <c r="AB1537" t="s">
        <v>42</v>
      </c>
    </row>
    <row r="1538" spans="1:28" x14ac:dyDescent="0.35">
      <c r="A1538" t="s">
        <v>5488</v>
      </c>
      <c r="B1538" s="1">
        <v>45788</v>
      </c>
      <c r="C1538" s="1" t="str">
        <f>TEXT(Table1[[#This Row],[Order_Date]],"yyyy")</f>
        <v>2025</v>
      </c>
      <c r="D1538" s="3">
        <f>MONTH(Table1[[#This Row],[Order_Date]])</f>
        <v>5</v>
      </c>
      <c r="E1538" t="str">
        <f>TEXT(Table1[[#This Row],[Order_Date]],"mmm")</f>
        <v>May</v>
      </c>
      <c r="F1538" s="1">
        <v>45791</v>
      </c>
      <c r="G1538">
        <f>(Table1[[#This Row],[Ship_Date]]-Table1[[#This Row],[Order_Date]])</f>
        <v>3</v>
      </c>
      <c r="H1538" t="s">
        <v>5489</v>
      </c>
      <c r="I1538" t="s">
        <v>5490</v>
      </c>
      <c r="J1538" t="s">
        <v>24</v>
      </c>
      <c r="K1538">
        <v>34</v>
      </c>
      <c r="L1538" t="str">
        <f>IF(Table1[[#This Row],[Age]]&lt;=20,"Teen",IF(Table1[[#This Row],[Age]]&gt;=21 &amp; Table1[[#This Row],[Age]]&lt;=50,"Adult","Senior"))</f>
        <v>Senior</v>
      </c>
      <c r="M1538" t="s">
        <v>36</v>
      </c>
      <c r="N1538" t="s">
        <v>37</v>
      </c>
      <c r="O1538" t="s">
        <v>38</v>
      </c>
      <c r="P1538" t="s">
        <v>28</v>
      </c>
      <c r="Q1538" t="s">
        <v>192</v>
      </c>
      <c r="R1538">
        <v>5</v>
      </c>
      <c r="S1538">
        <v>7000</v>
      </c>
      <c r="T1538">
        <v>20</v>
      </c>
      <c r="U1538">
        <v>28000</v>
      </c>
      <c r="V1538" t="str">
        <f>IF(Table1[[#This Row],[Sales]]&lt;=10000,"Low",IF(Table1[[#This Row],[Sales]]&gt;=10000 &amp; Table1[[#This Row],[Sales]]&lt;=25000,"Medium","High"))</f>
        <v>High</v>
      </c>
      <c r="W1538">
        <v>4631.63</v>
      </c>
      <c r="X1538">
        <f>Table1[[#This Row],[Profit]]/Table1[[#This Row],[Sales]]</f>
        <v>0.16541535714285716</v>
      </c>
      <c r="Y1538" t="s">
        <v>58</v>
      </c>
      <c r="Z1538" t="s">
        <v>41</v>
      </c>
      <c r="AA1538">
        <v>1</v>
      </c>
      <c r="AB1538" t="s">
        <v>42</v>
      </c>
    </row>
    <row r="1539" spans="1:28" x14ac:dyDescent="0.35">
      <c r="A1539" t="s">
        <v>5508</v>
      </c>
      <c r="B1539" s="1">
        <v>45808</v>
      </c>
      <c r="C1539" s="1" t="str">
        <f>TEXT(Table1[[#This Row],[Order_Date]],"yyyy")</f>
        <v>2025</v>
      </c>
      <c r="D1539" s="3">
        <f>MONTH(Table1[[#This Row],[Order_Date]])</f>
        <v>5</v>
      </c>
      <c r="E1539" t="str">
        <f>TEXT(Table1[[#This Row],[Order_Date]],"mmm")</f>
        <v>May</v>
      </c>
      <c r="F1539" s="1">
        <v>45813</v>
      </c>
      <c r="G1539">
        <f>(Table1[[#This Row],[Ship_Date]]-Table1[[#This Row],[Order_Date]])</f>
        <v>5</v>
      </c>
      <c r="H1539" t="s">
        <v>5509</v>
      </c>
      <c r="I1539" t="s">
        <v>966</v>
      </c>
      <c r="J1539" t="s">
        <v>52</v>
      </c>
      <c r="K1539">
        <v>24</v>
      </c>
      <c r="L1539" t="str">
        <f>IF(Table1[[#This Row],[Age]]&lt;=20,"Teen",IF(Table1[[#This Row],[Age]]&gt;=21 &amp; Table1[[#This Row],[Age]]&lt;=50,"Adult","Senior"))</f>
        <v>Senior</v>
      </c>
      <c r="M1539" t="s">
        <v>36</v>
      </c>
      <c r="N1539" t="s">
        <v>37</v>
      </c>
      <c r="O1539" t="s">
        <v>38</v>
      </c>
      <c r="P1539" t="s">
        <v>56</v>
      </c>
      <c r="Q1539" t="s">
        <v>57</v>
      </c>
      <c r="R1539">
        <v>6</v>
      </c>
      <c r="S1539">
        <v>60</v>
      </c>
      <c r="T1539">
        <v>15</v>
      </c>
      <c r="U1539">
        <v>306</v>
      </c>
      <c r="V1539" t="str">
        <f>IF(Table1[[#This Row],[Sales]]&lt;=10000,"Low",IF(Table1[[#This Row],[Sales]]&gt;=10000 &amp; Table1[[#This Row],[Sales]]&lt;=25000,"Medium","High"))</f>
        <v>Low</v>
      </c>
      <c r="W1539">
        <v>121.32</v>
      </c>
      <c r="X1539">
        <f>Table1[[#This Row],[Profit]]/Table1[[#This Row],[Sales]]</f>
        <v>0.39647058823529407</v>
      </c>
      <c r="Y1539" t="s">
        <v>93</v>
      </c>
      <c r="Z1539" t="s">
        <v>59</v>
      </c>
      <c r="AA1539">
        <v>3</v>
      </c>
      <c r="AB1539" t="s">
        <v>42</v>
      </c>
    </row>
    <row r="1540" spans="1:28" x14ac:dyDescent="0.35">
      <c r="A1540" t="s">
        <v>5533</v>
      </c>
      <c r="B1540" s="1">
        <v>45797</v>
      </c>
      <c r="C1540" s="1" t="str">
        <f>TEXT(Table1[[#This Row],[Order_Date]],"yyyy")</f>
        <v>2025</v>
      </c>
      <c r="D1540" s="3">
        <f>MONTH(Table1[[#This Row],[Order_Date]])</f>
        <v>5</v>
      </c>
      <c r="E1540" t="str">
        <f>TEXT(Table1[[#This Row],[Order_Date]],"mmm")</f>
        <v>May</v>
      </c>
      <c r="F1540" s="1">
        <v>45803</v>
      </c>
      <c r="G1540">
        <f>(Table1[[#This Row],[Ship_Date]]-Table1[[#This Row],[Order_Date]])</f>
        <v>6</v>
      </c>
      <c r="H1540" t="s">
        <v>5534</v>
      </c>
      <c r="I1540" t="s">
        <v>5535</v>
      </c>
      <c r="J1540" t="s">
        <v>52</v>
      </c>
      <c r="K1540">
        <v>18</v>
      </c>
      <c r="L1540" t="str">
        <f>IF(Table1[[#This Row],[Age]]&lt;=20,"Teen",IF(Table1[[#This Row],[Age]]&gt;=21 &amp; Table1[[#This Row],[Age]]&lt;=50,"Adult","Senior"))</f>
        <v>Teen</v>
      </c>
      <c r="M1540" t="s">
        <v>116</v>
      </c>
      <c r="N1540" t="s">
        <v>117</v>
      </c>
      <c r="O1540" t="s">
        <v>86</v>
      </c>
      <c r="P1540" t="s">
        <v>47</v>
      </c>
      <c r="Q1540" t="s">
        <v>69</v>
      </c>
      <c r="R1540">
        <v>4</v>
      </c>
      <c r="S1540">
        <v>800</v>
      </c>
      <c r="T1540">
        <v>0</v>
      </c>
      <c r="U1540">
        <v>3200</v>
      </c>
      <c r="V1540" t="str">
        <f>IF(Table1[[#This Row],[Sales]]&lt;=10000,"Low",IF(Table1[[#This Row],[Sales]]&gt;=10000 &amp; Table1[[#This Row],[Sales]]&lt;=25000,"Medium","High"))</f>
        <v>Low</v>
      </c>
      <c r="W1540">
        <v>637.16</v>
      </c>
      <c r="X1540">
        <f>Table1[[#This Row],[Profit]]/Table1[[#This Row],[Sales]]</f>
        <v>0.1991125</v>
      </c>
      <c r="Y1540" t="s">
        <v>93</v>
      </c>
      <c r="Z1540" t="s">
        <v>41</v>
      </c>
      <c r="AA1540">
        <v>3</v>
      </c>
      <c r="AB1540" t="s">
        <v>42</v>
      </c>
    </row>
    <row r="1541" spans="1:28" x14ac:dyDescent="0.35">
      <c r="A1541" t="s">
        <v>5541</v>
      </c>
      <c r="B1541" s="1">
        <v>46157</v>
      </c>
      <c r="C1541" s="1" t="str">
        <f>TEXT(Table1[[#This Row],[Order_Date]],"yyyy")</f>
        <v>2026</v>
      </c>
      <c r="D1541" s="3">
        <f>MONTH(Table1[[#This Row],[Order_Date]])</f>
        <v>5</v>
      </c>
      <c r="E1541" t="str">
        <f>TEXT(Table1[[#This Row],[Order_Date]],"mmm")</f>
        <v>May</v>
      </c>
      <c r="F1541" s="1">
        <v>46158</v>
      </c>
      <c r="G1541">
        <f>(Table1[[#This Row],[Ship_Date]]-Table1[[#This Row],[Order_Date]])</f>
        <v>1</v>
      </c>
      <c r="H1541" t="s">
        <v>5542</v>
      </c>
      <c r="I1541" t="s">
        <v>5543</v>
      </c>
      <c r="J1541" t="s">
        <v>52</v>
      </c>
      <c r="K1541">
        <v>38</v>
      </c>
      <c r="L1541" t="str">
        <f>IF(Table1[[#This Row],[Age]]&lt;=20,"Teen",IF(Table1[[#This Row],[Age]]&gt;=21 &amp; Table1[[#This Row],[Age]]&lt;=50,"Adult","Senior"))</f>
        <v>Senior</v>
      </c>
      <c r="M1541" t="s">
        <v>84</v>
      </c>
      <c r="N1541" t="s">
        <v>85</v>
      </c>
      <c r="O1541" t="s">
        <v>86</v>
      </c>
      <c r="P1541" t="s">
        <v>39</v>
      </c>
      <c r="Q1541" t="s">
        <v>151</v>
      </c>
      <c r="R1541">
        <v>2</v>
      </c>
      <c r="S1541">
        <v>900</v>
      </c>
      <c r="T1541">
        <v>15</v>
      </c>
      <c r="U1541">
        <v>1530</v>
      </c>
      <c r="V1541" t="str">
        <f>IF(Table1[[#This Row],[Sales]]&lt;=10000,"Low",IF(Table1[[#This Row],[Sales]]&gt;=10000 &amp; Table1[[#This Row],[Sales]]&lt;=25000,"Medium","High"))</f>
        <v>Low</v>
      </c>
      <c r="W1541">
        <v>537.23</v>
      </c>
      <c r="X1541">
        <f>Table1[[#This Row],[Profit]]/Table1[[#This Row],[Sales]]</f>
        <v>0.35113071895424836</v>
      </c>
      <c r="Y1541" t="s">
        <v>93</v>
      </c>
      <c r="Z1541" t="s">
        <v>31</v>
      </c>
      <c r="AA1541">
        <v>4</v>
      </c>
      <c r="AB1541" t="s">
        <v>42</v>
      </c>
    </row>
    <row r="1542" spans="1:28" x14ac:dyDescent="0.35">
      <c r="A1542" t="s">
        <v>5575</v>
      </c>
      <c r="B1542" s="1">
        <v>45441</v>
      </c>
      <c r="C1542" s="1" t="str">
        <f>TEXT(Table1[[#This Row],[Order_Date]],"yyyy")</f>
        <v>2024</v>
      </c>
      <c r="D1542" s="3">
        <f>MONTH(Table1[[#This Row],[Order_Date]])</f>
        <v>5</v>
      </c>
      <c r="E1542" t="str">
        <f>TEXT(Table1[[#This Row],[Order_Date]],"mmm")</f>
        <v>May</v>
      </c>
      <c r="F1542" s="1">
        <v>45447</v>
      </c>
      <c r="G1542">
        <f>(Table1[[#This Row],[Ship_Date]]-Table1[[#This Row],[Order_Date]])</f>
        <v>6</v>
      </c>
      <c r="H1542" t="s">
        <v>5576</v>
      </c>
      <c r="I1542" t="s">
        <v>5577</v>
      </c>
      <c r="J1542" t="s">
        <v>52</v>
      </c>
      <c r="K1542">
        <v>20</v>
      </c>
      <c r="L1542" t="str">
        <f>IF(Table1[[#This Row],[Age]]&lt;=20,"Teen",IF(Table1[[#This Row],[Age]]&gt;=21 &amp; Table1[[#This Row],[Age]]&lt;=50,"Adult","Senior"))</f>
        <v>Teen</v>
      </c>
      <c r="M1542" t="s">
        <v>116</v>
      </c>
      <c r="N1542" t="s">
        <v>117</v>
      </c>
      <c r="O1542" t="s">
        <v>86</v>
      </c>
      <c r="P1542" t="s">
        <v>39</v>
      </c>
      <c r="Q1542" t="s">
        <v>118</v>
      </c>
      <c r="R1542">
        <v>7</v>
      </c>
      <c r="S1542">
        <v>4000</v>
      </c>
      <c r="T1542">
        <v>0</v>
      </c>
      <c r="U1542">
        <v>28000</v>
      </c>
      <c r="V1542" t="str">
        <f>IF(Table1[[#This Row],[Sales]]&lt;=10000,"Low",IF(Table1[[#This Row],[Sales]]&gt;=10000 &amp; Table1[[#This Row],[Sales]]&lt;=25000,"Medium","High"))</f>
        <v>High</v>
      </c>
      <c r="W1542">
        <v>11296.13</v>
      </c>
      <c r="X1542">
        <f>Table1[[#This Row],[Profit]]/Table1[[#This Row],[Sales]]</f>
        <v>0.40343321428571427</v>
      </c>
      <c r="Y1542" t="s">
        <v>30</v>
      </c>
      <c r="Z1542" t="s">
        <v>59</v>
      </c>
      <c r="AA1542">
        <v>4</v>
      </c>
      <c r="AB1542" t="s">
        <v>42</v>
      </c>
    </row>
    <row r="1543" spans="1:28" x14ac:dyDescent="0.35">
      <c r="A1543" t="s">
        <v>5583</v>
      </c>
      <c r="B1543" s="1">
        <v>45438</v>
      </c>
      <c r="C1543" s="1" t="str">
        <f>TEXT(Table1[[#This Row],[Order_Date]],"yyyy")</f>
        <v>2024</v>
      </c>
      <c r="D1543" s="3">
        <f>MONTH(Table1[[#This Row],[Order_Date]])</f>
        <v>5</v>
      </c>
      <c r="E1543" t="str">
        <f>TEXT(Table1[[#This Row],[Order_Date]],"mmm")</f>
        <v>May</v>
      </c>
      <c r="F1543" s="1">
        <v>45441</v>
      </c>
      <c r="G1543">
        <f>(Table1[[#This Row],[Ship_Date]]-Table1[[#This Row],[Order_Date]])</f>
        <v>3</v>
      </c>
      <c r="H1543" t="s">
        <v>647</v>
      </c>
      <c r="I1543" t="s">
        <v>5584</v>
      </c>
      <c r="J1543" t="s">
        <v>24</v>
      </c>
      <c r="K1543">
        <v>36</v>
      </c>
      <c r="L1543" t="str">
        <f>IF(Table1[[#This Row],[Age]]&lt;=20,"Teen",IF(Table1[[#This Row],[Age]]&gt;=21 &amp; Table1[[#This Row],[Age]]&lt;=50,"Adult","Senior"))</f>
        <v>Senior</v>
      </c>
      <c r="M1543" t="s">
        <v>25</v>
      </c>
      <c r="N1543" t="s">
        <v>26</v>
      </c>
      <c r="O1543" t="s">
        <v>27</v>
      </c>
      <c r="P1543" t="s">
        <v>47</v>
      </c>
      <c r="Q1543" t="s">
        <v>185</v>
      </c>
      <c r="R1543">
        <v>7</v>
      </c>
      <c r="S1543">
        <v>4500</v>
      </c>
      <c r="T1543">
        <v>5</v>
      </c>
      <c r="U1543">
        <v>29925</v>
      </c>
      <c r="V1543" t="str">
        <f>IF(Table1[[#This Row],[Sales]]&lt;=10000,"Low",IF(Table1[[#This Row],[Sales]]&gt;=10000 &amp; Table1[[#This Row],[Sales]]&lt;=25000,"Medium","High"))</f>
        <v>High</v>
      </c>
      <c r="W1543">
        <v>4385.97</v>
      </c>
      <c r="X1543">
        <f>Table1[[#This Row],[Profit]]/Table1[[#This Row],[Sales]]</f>
        <v>0.14656541353383459</v>
      </c>
      <c r="Y1543" t="s">
        <v>30</v>
      </c>
      <c r="Z1543" t="s">
        <v>31</v>
      </c>
      <c r="AA1543">
        <v>5</v>
      </c>
      <c r="AB1543" t="s">
        <v>42</v>
      </c>
    </row>
    <row r="1544" spans="1:28" x14ac:dyDescent="0.35">
      <c r="A1544" t="s">
        <v>5594</v>
      </c>
      <c r="B1544" s="1">
        <v>45443</v>
      </c>
      <c r="C1544" s="1" t="str">
        <f>TEXT(Table1[[#This Row],[Order_Date]],"yyyy")</f>
        <v>2024</v>
      </c>
      <c r="D1544" s="3">
        <f>MONTH(Table1[[#This Row],[Order_Date]])</f>
        <v>5</v>
      </c>
      <c r="E1544" t="str">
        <f>TEXT(Table1[[#This Row],[Order_Date]],"mmm")</f>
        <v>May</v>
      </c>
      <c r="F1544" s="1">
        <v>45445</v>
      </c>
      <c r="G1544">
        <f>(Table1[[#This Row],[Ship_Date]]-Table1[[#This Row],[Order_Date]])</f>
        <v>2</v>
      </c>
      <c r="H1544" t="s">
        <v>5595</v>
      </c>
      <c r="I1544" t="s">
        <v>5596</v>
      </c>
      <c r="J1544" t="s">
        <v>52</v>
      </c>
      <c r="K1544">
        <v>49</v>
      </c>
      <c r="L1544" t="str">
        <f>IF(Table1[[#This Row],[Age]]&lt;=20,"Teen",IF(Table1[[#This Row],[Age]]&gt;=21 &amp; Table1[[#This Row],[Age]]&lt;=50,"Adult","Senior"))</f>
        <v>Senior</v>
      </c>
      <c r="M1544" t="s">
        <v>107</v>
      </c>
      <c r="N1544" t="s">
        <v>108</v>
      </c>
      <c r="O1544" t="s">
        <v>86</v>
      </c>
      <c r="P1544" t="s">
        <v>47</v>
      </c>
      <c r="Q1544" t="s">
        <v>185</v>
      </c>
      <c r="R1544">
        <v>1</v>
      </c>
      <c r="S1544">
        <v>4500</v>
      </c>
      <c r="T1544">
        <v>10</v>
      </c>
      <c r="U1544">
        <v>4050</v>
      </c>
      <c r="V1544" t="str">
        <f>IF(Table1[[#This Row],[Sales]]&lt;=10000,"Low",IF(Table1[[#This Row],[Sales]]&gt;=10000 &amp; Table1[[#This Row],[Sales]]&lt;=25000,"Medium","High"))</f>
        <v>Low</v>
      </c>
      <c r="W1544">
        <v>1076.0999999999999</v>
      </c>
      <c r="X1544">
        <f>Table1[[#This Row],[Profit]]/Table1[[#This Row],[Sales]]</f>
        <v>0.26570370370370366</v>
      </c>
      <c r="Y1544" t="s">
        <v>93</v>
      </c>
      <c r="Z1544" t="s">
        <v>31</v>
      </c>
      <c r="AA1544">
        <v>5</v>
      </c>
      <c r="AB1544" t="s">
        <v>32</v>
      </c>
    </row>
    <row r="1545" spans="1:28" x14ac:dyDescent="0.35">
      <c r="A1545" t="s">
        <v>5629</v>
      </c>
      <c r="B1545" s="1">
        <v>45799</v>
      </c>
      <c r="C1545" s="1" t="str">
        <f>TEXT(Table1[[#This Row],[Order_Date]],"yyyy")</f>
        <v>2025</v>
      </c>
      <c r="D1545" s="3">
        <f>MONTH(Table1[[#This Row],[Order_Date]])</f>
        <v>5</v>
      </c>
      <c r="E1545" t="str">
        <f>TEXT(Table1[[#This Row],[Order_Date]],"mmm")</f>
        <v>May</v>
      </c>
      <c r="F1545" s="1">
        <v>45805</v>
      </c>
      <c r="G1545">
        <f>(Table1[[#This Row],[Ship_Date]]-Table1[[#This Row],[Order_Date]])</f>
        <v>6</v>
      </c>
      <c r="H1545" t="s">
        <v>5630</v>
      </c>
      <c r="I1545" t="s">
        <v>5631</v>
      </c>
      <c r="J1545" t="s">
        <v>24</v>
      </c>
      <c r="K1545">
        <v>49</v>
      </c>
      <c r="L1545" t="str">
        <f>IF(Table1[[#This Row],[Age]]&lt;=20,"Teen",IF(Table1[[#This Row],[Age]]&gt;=21 &amp; Table1[[#This Row],[Age]]&lt;=50,"Adult","Senior"))</f>
        <v>Senior</v>
      </c>
      <c r="M1545" t="s">
        <v>79</v>
      </c>
      <c r="N1545" t="s">
        <v>80</v>
      </c>
      <c r="O1545" t="s">
        <v>38</v>
      </c>
      <c r="P1545" t="s">
        <v>56</v>
      </c>
      <c r="Q1545" t="s">
        <v>212</v>
      </c>
      <c r="R1545">
        <v>4</v>
      </c>
      <c r="S1545">
        <v>300</v>
      </c>
      <c r="T1545">
        <v>5</v>
      </c>
      <c r="U1545">
        <v>1140</v>
      </c>
      <c r="V1545" t="str">
        <f>IF(Table1[[#This Row],[Sales]]&lt;=10000,"Low",IF(Table1[[#This Row],[Sales]]&gt;=10000 &amp; Table1[[#This Row],[Sales]]&lt;=25000,"Medium","High"))</f>
        <v>Low</v>
      </c>
      <c r="W1545">
        <v>138.25</v>
      </c>
      <c r="X1545">
        <f>Table1[[#This Row],[Profit]]/Table1[[#This Row],[Sales]]</f>
        <v>0.12127192982456141</v>
      </c>
      <c r="Y1545" t="s">
        <v>58</v>
      </c>
      <c r="Z1545" t="s">
        <v>41</v>
      </c>
      <c r="AA1545">
        <v>4</v>
      </c>
      <c r="AB1545" t="s">
        <v>42</v>
      </c>
    </row>
    <row r="1546" spans="1:28" x14ac:dyDescent="0.35">
      <c r="A1546" t="s">
        <v>5639</v>
      </c>
      <c r="B1546" s="1">
        <v>46145</v>
      </c>
      <c r="C1546" s="1" t="str">
        <f>TEXT(Table1[[#This Row],[Order_Date]],"yyyy")</f>
        <v>2026</v>
      </c>
      <c r="D1546" s="3">
        <f>MONTH(Table1[[#This Row],[Order_Date]])</f>
        <v>5</v>
      </c>
      <c r="E1546" t="str">
        <f>TEXT(Table1[[#This Row],[Order_Date]],"mmm")</f>
        <v>May</v>
      </c>
      <c r="F1546" s="1">
        <v>46150</v>
      </c>
      <c r="G1546">
        <f>(Table1[[#This Row],[Ship_Date]]-Table1[[#This Row],[Order_Date]])</f>
        <v>5</v>
      </c>
      <c r="H1546" t="s">
        <v>5640</v>
      </c>
      <c r="I1546" t="s">
        <v>5641</v>
      </c>
      <c r="J1546" t="s">
        <v>52</v>
      </c>
      <c r="K1546">
        <v>28</v>
      </c>
      <c r="L1546" t="str">
        <f>IF(Table1[[#This Row],[Age]]&lt;=20,"Teen",IF(Table1[[#This Row],[Age]]&gt;=21 &amp; Table1[[#This Row],[Age]]&lt;=50,"Adult","Senior"))</f>
        <v>Senior</v>
      </c>
      <c r="M1546" t="s">
        <v>116</v>
      </c>
      <c r="N1546" t="s">
        <v>117</v>
      </c>
      <c r="O1546" t="s">
        <v>86</v>
      </c>
      <c r="P1546" t="s">
        <v>74</v>
      </c>
      <c r="Q1546" t="s">
        <v>196</v>
      </c>
      <c r="R1546">
        <v>7</v>
      </c>
      <c r="S1546">
        <v>25000</v>
      </c>
      <c r="T1546">
        <v>5</v>
      </c>
      <c r="U1546">
        <v>166250</v>
      </c>
      <c r="V1546" t="str">
        <f>IF(Table1[[#This Row],[Sales]]&lt;=10000,"Low",IF(Table1[[#This Row],[Sales]]&gt;=10000 &amp; Table1[[#This Row],[Sales]]&lt;=25000,"Medium","High"))</f>
        <v>High</v>
      </c>
      <c r="W1546">
        <v>27980.28</v>
      </c>
      <c r="X1546">
        <f>Table1[[#This Row],[Profit]]/Table1[[#This Row],[Sales]]</f>
        <v>0.16830243609022555</v>
      </c>
      <c r="Y1546" t="s">
        <v>30</v>
      </c>
      <c r="Z1546" t="s">
        <v>59</v>
      </c>
      <c r="AA1546">
        <v>3</v>
      </c>
      <c r="AB1546" t="s">
        <v>42</v>
      </c>
    </row>
    <row r="1547" spans="1:28" x14ac:dyDescent="0.35">
      <c r="A1547" t="s">
        <v>5712</v>
      </c>
      <c r="B1547" s="1">
        <v>45781</v>
      </c>
      <c r="C1547" s="1" t="str">
        <f>TEXT(Table1[[#This Row],[Order_Date]],"yyyy")</f>
        <v>2025</v>
      </c>
      <c r="D1547" s="3">
        <f>MONTH(Table1[[#This Row],[Order_Date]])</f>
        <v>5</v>
      </c>
      <c r="E1547" t="str">
        <f>TEXT(Table1[[#This Row],[Order_Date]],"mmm")</f>
        <v>May</v>
      </c>
      <c r="F1547" s="1">
        <v>45787</v>
      </c>
      <c r="G1547">
        <f>(Table1[[#This Row],[Ship_Date]]-Table1[[#This Row],[Order_Date]])</f>
        <v>6</v>
      </c>
      <c r="H1547" t="s">
        <v>5713</v>
      </c>
      <c r="I1547" t="s">
        <v>5714</v>
      </c>
      <c r="J1547" t="s">
        <v>52</v>
      </c>
      <c r="K1547">
        <v>63</v>
      </c>
      <c r="L1547" t="str">
        <f>IF(Table1[[#This Row],[Age]]&lt;=20,"Teen",IF(Table1[[#This Row],[Age]]&gt;=21 &amp; Table1[[#This Row],[Age]]&lt;=50,"Adult","Senior"))</f>
        <v>Senior</v>
      </c>
      <c r="M1547" t="s">
        <v>91</v>
      </c>
      <c r="N1547" t="s">
        <v>92</v>
      </c>
      <c r="O1547" t="s">
        <v>55</v>
      </c>
      <c r="P1547" t="s">
        <v>47</v>
      </c>
      <c r="Q1547" t="s">
        <v>164</v>
      </c>
      <c r="R1547">
        <v>8</v>
      </c>
      <c r="S1547">
        <v>1800</v>
      </c>
      <c r="T1547">
        <v>15</v>
      </c>
      <c r="U1547">
        <v>12240</v>
      </c>
      <c r="V1547" t="str">
        <f>IF(Table1[[#This Row],[Sales]]&lt;=10000,"Low",IF(Table1[[#This Row],[Sales]]&gt;=10000 &amp; Table1[[#This Row],[Sales]]&lt;=25000,"Medium","High"))</f>
        <v>High</v>
      </c>
      <c r="W1547">
        <v>1915.25</v>
      </c>
      <c r="X1547">
        <f>Table1[[#This Row],[Profit]]/Table1[[#This Row],[Sales]]</f>
        <v>0.15647467320261438</v>
      </c>
      <c r="Y1547" t="s">
        <v>93</v>
      </c>
      <c r="Z1547" t="s">
        <v>31</v>
      </c>
      <c r="AA1547">
        <v>3</v>
      </c>
      <c r="AB1547" t="s">
        <v>42</v>
      </c>
    </row>
    <row r="1548" spans="1:28" x14ac:dyDescent="0.35">
      <c r="A1548" t="s">
        <v>5741</v>
      </c>
      <c r="B1548" s="1">
        <v>45785</v>
      </c>
      <c r="C1548" s="1" t="str">
        <f>TEXT(Table1[[#This Row],[Order_Date]],"yyyy")</f>
        <v>2025</v>
      </c>
      <c r="D1548" s="3">
        <f>MONTH(Table1[[#This Row],[Order_Date]])</f>
        <v>5</v>
      </c>
      <c r="E1548" t="str">
        <f>TEXT(Table1[[#This Row],[Order_Date]],"mmm")</f>
        <v>May</v>
      </c>
      <c r="F1548" s="1">
        <v>45792</v>
      </c>
      <c r="G1548">
        <f>(Table1[[#This Row],[Ship_Date]]-Table1[[#This Row],[Order_Date]])</f>
        <v>7</v>
      </c>
      <c r="H1548" t="s">
        <v>5742</v>
      </c>
      <c r="I1548" t="s">
        <v>5743</v>
      </c>
      <c r="J1548" t="s">
        <v>52</v>
      </c>
      <c r="K1548">
        <v>59</v>
      </c>
      <c r="L1548" t="str">
        <f>IF(Table1[[#This Row],[Age]]&lt;=20,"Teen",IF(Table1[[#This Row],[Age]]&gt;=21 &amp; Table1[[#This Row],[Age]]&lt;=50,"Adult","Senior"))</f>
        <v>Senior</v>
      </c>
      <c r="M1548" t="s">
        <v>107</v>
      </c>
      <c r="N1548" t="s">
        <v>108</v>
      </c>
      <c r="O1548" t="s">
        <v>86</v>
      </c>
      <c r="P1548" t="s">
        <v>39</v>
      </c>
      <c r="Q1548" t="s">
        <v>253</v>
      </c>
      <c r="R1548">
        <v>1</v>
      </c>
      <c r="S1548">
        <v>1200</v>
      </c>
      <c r="T1548">
        <v>25</v>
      </c>
      <c r="U1548">
        <v>900</v>
      </c>
      <c r="V1548" t="str">
        <f>IF(Table1[[#This Row],[Sales]]&lt;=10000,"Low",IF(Table1[[#This Row],[Sales]]&gt;=10000 &amp; Table1[[#This Row],[Sales]]&lt;=25000,"Medium","High"))</f>
        <v>Low</v>
      </c>
      <c r="W1548">
        <v>144.33000000000001</v>
      </c>
      <c r="X1548">
        <f>Table1[[#This Row],[Profit]]/Table1[[#This Row],[Sales]]</f>
        <v>0.16036666666666669</v>
      </c>
      <c r="Y1548" t="s">
        <v>30</v>
      </c>
      <c r="Z1548" t="s">
        <v>41</v>
      </c>
      <c r="AA1548">
        <v>1</v>
      </c>
      <c r="AB1548" t="s">
        <v>42</v>
      </c>
    </row>
    <row r="1549" spans="1:28" x14ac:dyDescent="0.35">
      <c r="A1549" t="s">
        <v>5758</v>
      </c>
      <c r="B1549" s="1">
        <v>45786</v>
      </c>
      <c r="C1549" s="1" t="str">
        <f>TEXT(Table1[[#This Row],[Order_Date]],"yyyy")</f>
        <v>2025</v>
      </c>
      <c r="D1549" s="3">
        <f>MONTH(Table1[[#This Row],[Order_Date]])</f>
        <v>5</v>
      </c>
      <c r="E1549" t="str">
        <f>TEXT(Table1[[#This Row],[Order_Date]],"mmm")</f>
        <v>May</v>
      </c>
      <c r="F1549" s="1">
        <v>45791</v>
      </c>
      <c r="G1549">
        <f>(Table1[[#This Row],[Ship_Date]]-Table1[[#This Row],[Order_Date]])</f>
        <v>5</v>
      </c>
      <c r="H1549" t="s">
        <v>5759</v>
      </c>
      <c r="I1549" t="s">
        <v>5760</v>
      </c>
      <c r="J1549" t="s">
        <v>24</v>
      </c>
      <c r="K1549">
        <v>22</v>
      </c>
      <c r="L1549" t="str">
        <f>IF(Table1[[#This Row],[Age]]&lt;=20,"Teen",IF(Table1[[#This Row],[Age]]&gt;=21 &amp; Table1[[#This Row],[Age]]&lt;=50,"Adult","Senior"))</f>
        <v>Senior</v>
      </c>
      <c r="M1549" t="s">
        <v>25</v>
      </c>
      <c r="N1549" t="s">
        <v>26</v>
      </c>
      <c r="O1549" t="s">
        <v>27</v>
      </c>
      <c r="P1549" t="s">
        <v>74</v>
      </c>
      <c r="Q1549" t="s">
        <v>75</v>
      </c>
      <c r="R1549">
        <v>8</v>
      </c>
      <c r="S1549">
        <v>2000</v>
      </c>
      <c r="T1549">
        <v>0</v>
      </c>
      <c r="U1549">
        <v>16000</v>
      </c>
      <c r="V1549" t="str">
        <f>IF(Table1[[#This Row],[Sales]]&lt;=10000,"Low",IF(Table1[[#This Row],[Sales]]&gt;=10000 &amp; Table1[[#This Row],[Sales]]&lt;=25000,"Medium","High"))</f>
        <v>High</v>
      </c>
      <c r="W1549">
        <v>3552.16</v>
      </c>
      <c r="X1549">
        <f>Table1[[#This Row],[Profit]]/Table1[[#This Row],[Sales]]</f>
        <v>0.22200999999999999</v>
      </c>
      <c r="Y1549" t="s">
        <v>93</v>
      </c>
      <c r="Z1549" t="s">
        <v>41</v>
      </c>
      <c r="AA1549">
        <v>1</v>
      </c>
      <c r="AB1549" t="s">
        <v>42</v>
      </c>
    </row>
    <row r="1550" spans="1:28" x14ac:dyDescent="0.35">
      <c r="A1550" t="s">
        <v>5761</v>
      </c>
      <c r="B1550" s="1">
        <v>45805</v>
      </c>
      <c r="C1550" s="1" t="str">
        <f>TEXT(Table1[[#This Row],[Order_Date]],"yyyy")</f>
        <v>2025</v>
      </c>
      <c r="D1550" s="3">
        <f>MONTH(Table1[[#This Row],[Order_Date]])</f>
        <v>5</v>
      </c>
      <c r="E1550" t="str">
        <f>TEXT(Table1[[#This Row],[Order_Date]],"mmm")</f>
        <v>May</v>
      </c>
      <c r="F1550" s="1">
        <v>45812</v>
      </c>
      <c r="G1550">
        <f>(Table1[[#This Row],[Ship_Date]]-Table1[[#This Row],[Order_Date]])</f>
        <v>7</v>
      </c>
      <c r="H1550" t="s">
        <v>5762</v>
      </c>
      <c r="I1550" t="s">
        <v>5763</v>
      </c>
      <c r="J1550" t="s">
        <v>24</v>
      </c>
      <c r="K1550">
        <v>30</v>
      </c>
      <c r="L1550" t="str">
        <f>IF(Table1[[#This Row],[Age]]&lt;=20,"Teen",IF(Table1[[#This Row],[Age]]&gt;=21 &amp; Table1[[#This Row],[Age]]&lt;=50,"Adult","Senior"))</f>
        <v>Senior</v>
      </c>
      <c r="M1550" t="s">
        <v>46</v>
      </c>
      <c r="N1550" t="s">
        <v>46</v>
      </c>
      <c r="O1550" t="s">
        <v>38</v>
      </c>
      <c r="P1550" t="s">
        <v>39</v>
      </c>
      <c r="Q1550" t="s">
        <v>87</v>
      </c>
      <c r="R1550">
        <v>2</v>
      </c>
      <c r="S1550">
        <v>3200</v>
      </c>
      <c r="T1550">
        <v>10</v>
      </c>
      <c r="U1550">
        <v>5760</v>
      </c>
      <c r="V1550" t="str">
        <f>IF(Table1[[#This Row],[Sales]]&lt;=10000,"Low",IF(Table1[[#This Row],[Sales]]&gt;=10000 &amp; Table1[[#This Row],[Sales]]&lt;=25000,"Medium","High"))</f>
        <v>Low</v>
      </c>
      <c r="W1550">
        <v>1326.39</v>
      </c>
      <c r="X1550">
        <f>Table1[[#This Row],[Profit]]/Table1[[#This Row],[Sales]]</f>
        <v>0.23027604166666668</v>
      </c>
      <c r="Y1550" t="s">
        <v>58</v>
      </c>
      <c r="Z1550" t="s">
        <v>41</v>
      </c>
      <c r="AA1550">
        <v>4</v>
      </c>
      <c r="AB1550" t="s">
        <v>42</v>
      </c>
    </row>
    <row r="1551" spans="1:28" x14ac:dyDescent="0.35">
      <c r="A1551" t="s">
        <v>5786</v>
      </c>
      <c r="B1551" s="1">
        <v>45430</v>
      </c>
      <c r="C1551" s="1" t="str">
        <f>TEXT(Table1[[#This Row],[Order_Date]],"yyyy")</f>
        <v>2024</v>
      </c>
      <c r="D1551" s="3">
        <f>MONTH(Table1[[#This Row],[Order_Date]])</f>
        <v>5</v>
      </c>
      <c r="E1551" t="str">
        <f>TEXT(Table1[[#This Row],[Order_Date]],"mmm")</f>
        <v>May</v>
      </c>
      <c r="F1551" s="1">
        <v>45431</v>
      </c>
      <c r="G1551">
        <f>(Table1[[#This Row],[Ship_Date]]-Table1[[#This Row],[Order_Date]])</f>
        <v>1</v>
      </c>
      <c r="H1551" t="s">
        <v>5787</v>
      </c>
      <c r="I1551" t="s">
        <v>5788</v>
      </c>
      <c r="J1551" t="s">
        <v>24</v>
      </c>
      <c r="K1551">
        <v>43</v>
      </c>
      <c r="L1551" t="str">
        <f>IF(Table1[[#This Row],[Age]]&lt;=20,"Teen",IF(Table1[[#This Row],[Age]]&gt;=21 &amp; Table1[[#This Row],[Age]]&lt;=50,"Adult","Senior"))</f>
        <v>Senior</v>
      </c>
      <c r="M1551" t="s">
        <v>91</v>
      </c>
      <c r="N1551" t="s">
        <v>92</v>
      </c>
      <c r="O1551" t="s">
        <v>55</v>
      </c>
      <c r="P1551" t="s">
        <v>39</v>
      </c>
      <c r="Q1551" t="s">
        <v>40</v>
      </c>
      <c r="R1551">
        <v>5</v>
      </c>
      <c r="S1551">
        <v>2500</v>
      </c>
      <c r="T1551">
        <v>0</v>
      </c>
      <c r="U1551">
        <v>12500</v>
      </c>
      <c r="V1551" t="str">
        <f>IF(Table1[[#This Row],[Sales]]&lt;=10000,"Low",IF(Table1[[#This Row],[Sales]]&gt;=10000 &amp; Table1[[#This Row],[Sales]]&lt;=25000,"Medium","High"))</f>
        <v>High</v>
      </c>
      <c r="W1551">
        <v>4627.82</v>
      </c>
      <c r="X1551">
        <f>Table1[[#This Row],[Profit]]/Table1[[#This Row],[Sales]]</f>
        <v>0.37022559999999999</v>
      </c>
      <c r="Y1551" t="s">
        <v>58</v>
      </c>
      <c r="Z1551" t="s">
        <v>59</v>
      </c>
      <c r="AA1551">
        <v>3</v>
      </c>
      <c r="AB1551" t="s">
        <v>42</v>
      </c>
    </row>
    <row r="1552" spans="1:28" x14ac:dyDescent="0.35">
      <c r="A1552" t="s">
        <v>5812</v>
      </c>
      <c r="B1552" s="1">
        <v>45795</v>
      </c>
      <c r="C1552" s="1" t="str">
        <f>TEXT(Table1[[#This Row],[Order_Date]],"yyyy")</f>
        <v>2025</v>
      </c>
      <c r="D1552" s="3">
        <f>MONTH(Table1[[#This Row],[Order_Date]])</f>
        <v>5</v>
      </c>
      <c r="E1552" t="str">
        <f>TEXT(Table1[[#This Row],[Order_Date]],"mmm")</f>
        <v>May</v>
      </c>
      <c r="F1552" s="1">
        <v>45801</v>
      </c>
      <c r="G1552">
        <f>(Table1[[#This Row],[Ship_Date]]-Table1[[#This Row],[Order_Date]])</f>
        <v>6</v>
      </c>
      <c r="H1552" t="s">
        <v>328</v>
      </c>
      <c r="I1552" t="s">
        <v>5813</v>
      </c>
      <c r="J1552" t="s">
        <v>52</v>
      </c>
      <c r="K1552">
        <v>40</v>
      </c>
      <c r="L1552" t="str">
        <f>IF(Table1[[#This Row],[Age]]&lt;=20,"Teen",IF(Table1[[#This Row],[Age]]&gt;=21 &amp; Table1[[#This Row],[Age]]&lt;=50,"Adult","Senior"))</f>
        <v>Senior</v>
      </c>
      <c r="M1552" t="s">
        <v>91</v>
      </c>
      <c r="N1552" t="s">
        <v>92</v>
      </c>
      <c r="O1552" t="s">
        <v>55</v>
      </c>
      <c r="P1552" t="s">
        <v>28</v>
      </c>
      <c r="Q1552" t="s">
        <v>29</v>
      </c>
      <c r="R1552">
        <v>8</v>
      </c>
      <c r="S1552">
        <v>15000</v>
      </c>
      <c r="T1552">
        <v>25</v>
      </c>
      <c r="U1552">
        <v>90000</v>
      </c>
      <c r="V1552" t="str">
        <f>IF(Table1[[#This Row],[Sales]]&lt;=10000,"Low",IF(Table1[[#This Row],[Sales]]&gt;=10000 &amp; Table1[[#This Row],[Sales]]&lt;=25000,"Medium","High"))</f>
        <v>High</v>
      </c>
      <c r="W1552">
        <v>26681.84</v>
      </c>
      <c r="X1552">
        <f>Table1[[#This Row],[Profit]]/Table1[[#This Row],[Sales]]</f>
        <v>0.29646488888888889</v>
      </c>
      <c r="Y1552" t="s">
        <v>30</v>
      </c>
      <c r="Z1552" t="s">
        <v>41</v>
      </c>
      <c r="AA1552">
        <v>3</v>
      </c>
      <c r="AB1552" t="s">
        <v>42</v>
      </c>
    </row>
    <row r="1553" spans="1:28" x14ac:dyDescent="0.35">
      <c r="A1553" t="s">
        <v>5844</v>
      </c>
      <c r="B1553" s="1">
        <v>45783</v>
      </c>
      <c r="C1553" s="1" t="str">
        <f>TEXT(Table1[[#This Row],[Order_Date]],"yyyy")</f>
        <v>2025</v>
      </c>
      <c r="D1553" s="3">
        <f>MONTH(Table1[[#This Row],[Order_Date]])</f>
        <v>5</v>
      </c>
      <c r="E1553" t="str">
        <f>TEXT(Table1[[#This Row],[Order_Date]],"mmm")</f>
        <v>May</v>
      </c>
      <c r="F1553" s="1">
        <v>45785</v>
      </c>
      <c r="G1553">
        <f>(Table1[[#This Row],[Ship_Date]]-Table1[[#This Row],[Order_Date]])</f>
        <v>2</v>
      </c>
      <c r="H1553" t="s">
        <v>5845</v>
      </c>
      <c r="I1553" t="s">
        <v>5846</v>
      </c>
      <c r="J1553" t="s">
        <v>24</v>
      </c>
      <c r="K1553">
        <v>43</v>
      </c>
      <c r="L1553" t="str">
        <f>IF(Table1[[#This Row],[Age]]&lt;=20,"Teen",IF(Table1[[#This Row],[Age]]&gt;=21 &amp; Table1[[#This Row],[Age]]&lt;=50,"Adult","Senior"))</f>
        <v>Senior</v>
      </c>
      <c r="M1553" t="s">
        <v>46</v>
      </c>
      <c r="N1553" t="s">
        <v>46</v>
      </c>
      <c r="O1553" t="s">
        <v>38</v>
      </c>
      <c r="P1553" t="s">
        <v>28</v>
      </c>
      <c r="Q1553" t="s">
        <v>29</v>
      </c>
      <c r="R1553">
        <v>3</v>
      </c>
      <c r="S1553">
        <v>15000</v>
      </c>
      <c r="T1553">
        <v>5</v>
      </c>
      <c r="U1553">
        <v>42750</v>
      </c>
      <c r="V1553" t="str">
        <f>IF(Table1[[#This Row],[Sales]]&lt;=10000,"Low",IF(Table1[[#This Row],[Sales]]&gt;=10000 &amp; Table1[[#This Row],[Sales]]&lt;=25000,"Medium","High"))</f>
        <v>High</v>
      </c>
      <c r="W1553">
        <v>17207.34</v>
      </c>
      <c r="X1553">
        <f>Table1[[#This Row],[Profit]]/Table1[[#This Row],[Sales]]</f>
        <v>0.40251087719298245</v>
      </c>
      <c r="Y1553" t="s">
        <v>93</v>
      </c>
      <c r="Z1553" t="s">
        <v>59</v>
      </c>
      <c r="AA1553">
        <v>2</v>
      </c>
      <c r="AB1553" t="s">
        <v>42</v>
      </c>
    </row>
    <row r="1554" spans="1:28" x14ac:dyDescent="0.35">
      <c r="A1554" t="s">
        <v>5872</v>
      </c>
      <c r="B1554" s="1">
        <v>45793</v>
      </c>
      <c r="C1554" s="1" t="str">
        <f>TEXT(Table1[[#This Row],[Order_Date]],"yyyy")</f>
        <v>2025</v>
      </c>
      <c r="D1554" s="3">
        <f>MONTH(Table1[[#This Row],[Order_Date]])</f>
        <v>5</v>
      </c>
      <c r="E1554" t="str">
        <f>TEXT(Table1[[#This Row],[Order_Date]],"mmm")</f>
        <v>May</v>
      </c>
      <c r="F1554" s="1">
        <v>45799</v>
      </c>
      <c r="G1554">
        <f>(Table1[[#This Row],[Ship_Date]]-Table1[[#This Row],[Order_Date]])</f>
        <v>6</v>
      </c>
      <c r="H1554" t="s">
        <v>5873</v>
      </c>
      <c r="I1554" t="s">
        <v>5874</v>
      </c>
      <c r="J1554" t="s">
        <v>24</v>
      </c>
      <c r="K1554">
        <v>58</v>
      </c>
      <c r="L1554" t="str">
        <f>IF(Table1[[#This Row],[Age]]&lt;=20,"Teen",IF(Table1[[#This Row],[Age]]&gt;=21 &amp; Table1[[#This Row],[Age]]&lt;=50,"Adult","Senior"))</f>
        <v>Senior</v>
      </c>
      <c r="M1554" t="s">
        <v>91</v>
      </c>
      <c r="N1554" t="s">
        <v>92</v>
      </c>
      <c r="O1554" t="s">
        <v>55</v>
      </c>
      <c r="P1554" t="s">
        <v>39</v>
      </c>
      <c r="Q1554" t="s">
        <v>151</v>
      </c>
      <c r="R1554">
        <v>4</v>
      </c>
      <c r="S1554">
        <v>900</v>
      </c>
      <c r="T1554">
        <v>5</v>
      </c>
      <c r="U1554">
        <v>3420</v>
      </c>
      <c r="V1554" t="str">
        <f>IF(Table1[[#This Row],[Sales]]&lt;=10000,"Low",IF(Table1[[#This Row],[Sales]]&gt;=10000 &amp; Table1[[#This Row],[Sales]]&lt;=25000,"Medium","High"))</f>
        <v>Low</v>
      </c>
      <c r="W1554">
        <v>1192.31</v>
      </c>
      <c r="X1554">
        <f>Table1[[#This Row],[Profit]]/Table1[[#This Row],[Sales]]</f>
        <v>0.34862865497076023</v>
      </c>
      <c r="Y1554" t="s">
        <v>58</v>
      </c>
      <c r="Z1554" t="s">
        <v>31</v>
      </c>
      <c r="AA1554">
        <v>4</v>
      </c>
      <c r="AB1554" t="s">
        <v>42</v>
      </c>
    </row>
    <row r="1555" spans="1:28" x14ac:dyDescent="0.35">
      <c r="A1555" t="s">
        <v>5881</v>
      </c>
      <c r="B1555" s="1">
        <v>46149</v>
      </c>
      <c r="C1555" s="1" t="str">
        <f>TEXT(Table1[[#This Row],[Order_Date]],"yyyy")</f>
        <v>2026</v>
      </c>
      <c r="D1555" s="3">
        <f>MONTH(Table1[[#This Row],[Order_Date]])</f>
        <v>5</v>
      </c>
      <c r="E1555" t="str">
        <f>TEXT(Table1[[#This Row],[Order_Date]],"mmm")</f>
        <v>May</v>
      </c>
      <c r="F1555" s="1">
        <v>46154</v>
      </c>
      <c r="G1555">
        <f>(Table1[[#This Row],[Ship_Date]]-Table1[[#This Row],[Order_Date]])</f>
        <v>5</v>
      </c>
      <c r="H1555" t="s">
        <v>5882</v>
      </c>
      <c r="I1555" t="s">
        <v>5883</v>
      </c>
      <c r="J1555" t="s">
        <v>52</v>
      </c>
      <c r="K1555">
        <v>54</v>
      </c>
      <c r="L1555" t="str">
        <f>IF(Table1[[#This Row],[Age]]&lt;=20,"Teen",IF(Table1[[#This Row],[Age]]&gt;=21 &amp; Table1[[#This Row],[Age]]&lt;=50,"Adult","Senior"))</f>
        <v>Senior</v>
      </c>
      <c r="M1555" t="s">
        <v>79</v>
      </c>
      <c r="N1555" t="s">
        <v>80</v>
      </c>
      <c r="O1555" t="s">
        <v>38</v>
      </c>
      <c r="P1555" t="s">
        <v>39</v>
      </c>
      <c r="Q1555" t="s">
        <v>253</v>
      </c>
      <c r="R1555">
        <v>2</v>
      </c>
      <c r="S1555">
        <v>1200</v>
      </c>
      <c r="T1555">
        <v>15</v>
      </c>
      <c r="U1555">
        <v>2040</v>
      </c>
      <c r="V1555" t="str">
        <f>IF(Table1[[#This Row],[Sales]]&lt;=10000,"Low",IF(Table1[[#This Row],[Sales]]&gt;=10000 &amp; Table1[[#This Row],[Sales]]&lt;=25000,"Medium","High"))</f>
        <v>Low</v>
      </c>
      <c r="W1555">
        <v>849.33</v>
      </c>
      <c r="X1555">
        <f>Table1[[#This Row],[Profit]]/Table1[[#This Row],[Sales]]</f>
        <v>0.41633823529411768</v>
      </c>
      <c r="Y1555" t="s">
        <v>58</v>
      </c>
      <c r="Z1555" t="s">
        <v>31</v>
      </c>
      <c r="AA1555">
        <v>2</v>
      </c>
      <c r="AB1555" t="s">
        <v>42</v>
      </c>
    </row>
    <row r="1556" spans="1:28" x14ac:dyDescent="0.35">
      <c r="A1556" t="s">
        <v>5946</v>
      </c>
      <c r="B1556" s="1">
        <v>45807</v>
      </c>
      <c r="C1556" s="1" t="str">
        <f>TEXT(Table1[[#This Row],[Order_Date]],"yyyy")</f>
        <v>2025</v>
      </c>
      <c r="D1556" s="3">
        <f>MONTH(Table1[[#This Row],[Order_Date]])</f>
        <v>5</v>
      </c>
      <c r="E1556" t="str">
        <f>TEXT(Table1[[#This Row],[Order_Date]],"mmm")</f>
        <v>May</v>
      </c>
      <c r="F1556" s="1">
        <v>45811</v>
      </c>
      <c r="G1556">
        <f>(Table1[[#This Row],[Ship_Date]]-Table1[[#This Row],[Order_Date]])</f>
        <v>4</v>
      </c>
      <c r="H1556" t="s">
        <v>2480</v>
      </c>
      <c r="I1556" t="s">
        <v>5947</v>
      </c>
      <c r="J1556" t="s">
        <v>52</v>
      </c>
      <c r="K1556">
        <v>19</v>
      </c>
      <c r="L1556" t="str">
        <f>IF(Table1[[#This Row],[Age]]&lt;=20,"Teen",IF(Table1[[#This Row],[Age]]&gt;=21 &amp; Table1[[#This Row],[Age]]&lt;=50,"Adult","Senior"))</f>
        <v>Teen</v>
      </c>
      <c r="M1556" t="s">
        <v>63</v>
      </c>
      <c r="N1556" t="s">
        <v>64</v>
      </c>
      <c r="O1556" t="s">
        <v>55</v>
      </c>
      <c r="P1556" t="s">
        <v>74</v>
      </c>
      <c r="Q1556" t="s">
        <v>132</v>
      </c>
      <c r="R1556">
        <v>5</v>
      </c>
      <c r="S1556">
        <v>55000</v>
      </c>
      <c r="T1556">
        <v>25</v>
      </c>
      <c r="U1556">
        <v>206250</v>
      </c>
      <c r="V1556" t="str">
        <f>IF(Table1[[#This Row],[Sales]]&lt;=10000,"Low",IF(Table1[[#This Row],[Sales]]&gt;=10000 &amp; Table1[[#This Row],[Sales]]&lt;=25000,"Medium","High"))</f>
        <v>High</v>
      </c>
      <c r="W1556">
        <v>26329.16</v>
      </c>
      <c r="X1556">
        <f>Table1[[#This Row],[Profit]]/Table1[[#This Row],[Sales]]</f>
        <v>0.12765653333333332</v>
      </c>
      <c r="Y1556" t="s">
        <v>93</v>
      </c>
      <c r="Z1556" t="s">
        <v>59</v>
      </c>
      <c r="AA1556">
        <v>1</v>
      </c>
      <c r="AB1556" t="s">
        <v>42</v>
      </c>
    </row>
    <row r="1557" spans="1:28" x14ac:dyDescent="0.35">
      <c r="A1557" t="s">
        <v>6009</v>
      </c>
      <c r="B1557" s="1">
        <v>45432</v>
      </c>
      <c r="C1557" s="1" t="str">
        <f>TEXT(Table1[[#This Row],[Order_Date]],"yyyy")</f>
        <v>2024</v>
      </c>
      <c r="D1557" s="3">
        <f>MONTH(Table1[[#This Row],[Order_Date]])</f>
        <v>5</v>
      </c>
      <c r="E1557" t="str">
        <f>TEXT(Table1[[#This Row],[Order_Date]],"mmm")</f>
        <v>May</v>
      </c>
      <c r="F1557" s="1">
        <v>45433</v>
      </c>
      <c r="G1557">
        <f>(Table1[[#This Row],[Ship_Date]]-Table1[[#This Row],[Order_Date]])</f>
        <v>1</v>
      </c>
      <c r="H1557" t="s">
        <v>1277</v>
      </c>
      <c r="I1557" t="s">
        <v>6010</v>
      </c>
      <c r="J1557" t="s">
        <v>52</v>
      </c>
      <c r="K1557">
        <v>28</v>
      </c>
      <c r="L1557" t="str">
        <f>IF(Table1[[#This Row],[Age]]&lt;=20,"Teen",IF(Table1[[#This Row],[Age]]&gt;=21 &amp; Table1[[#This Row],[Age]]&lt;=50,"Adult","Senior"))</f>
        <v>Senior</v>
      </c>
      <c r="M1557" t="s">
        <v>91</v>
      </c>
      <c r="N1557" t="s">
        <v>92</v>
      </c>
      <c r="O1557" t="s">
        <v>55</v>
      </c>
      <c r="P1557" t="s">
        <v>28</v>
      </c>
      <c r="Q1557" t="s">
        <v>29</v>
      </c>
      <c r="R1557">
        <v>1</v>
      </c>
      <c r="S1557">
        <v>15000</v>
      </c>
      <c r="T1557">
        <v>10</v>
      </c>
      <c r="U1557">
        <v>13500</v>
      </c>
      <c r="V1557" t="str">
        <f>IF(Table1[[#This Row],[Sales]]&lt;=10000,"Low",IF(Table1[[#This Row],[Sales]]&gt;=10000 &amp; Table1[[#This Row],[Sales]]&lt;=25000,"Medium","High"))</f>
        <v>High</v>
      </c>
      <c r="W1557">
        <v>5663.86</v>
      </c>
      <c r="X1557">
        <f>Table1[[#This Row],[Profit]]/Table1[[#This Row],[Sales]]</f>
        <v>0.41954518518518519</v>
      </c>
      <c r="Y1557" t="s">
        <v>93</v>
      </c>
      <c r="Z1557" t="s">
        <v>31</v>
      </c>
      <c r="AA1557">
        <v>4</v>
      </c>
      <c r="AB1557" t="s">
        <v>42</v>
      </c>
    </row>
    <row r="1558" spans="1:28" x14ac:dyDescent="0.35">
      <c r="A1558" t="s">
        <v>6021</v>
      </c>
      <c r="B1558" s="1">
        <v>45782</v>
      </c>
      <c r="C1558" s="1" t="str">
        <f>TEXT(Table1[[#This Row],[Order_Date]],"yyyy")</f>
        <v>2025</v>
      </c>
      <c r="D1558" s="3">
        <f>MONTH(Table1[[#This Row],[Order_Date]])</f>
        <v>5</v>
      </c>
      <c r="E1558" t="str">
        <f>TEXT(Table1[[#This Row],[Order_Date]],"mmm")</f>
        <v>May</v>
      </c>
      <c r="F1558" s="1">
        <v>45785</v>
      </c>
      <c r="G1558">
        <f>(Table1[[#This Row],[Ship_Date]]-Table1[[#This Row],[Order_Date]])</f>
        <v>3</v>
      </c>
      <c r="H1558" t="s">
        <v>6022</v>
      </c>
      <c r="I1558" t="s">
        <v>6023</v>
      </c>
      <c r="J1558" t="s">
        <v>24</v>
      </c>
      <c r="K1558">
        <v>50</v>
      </c>
      <c r="L1558" t="str">
        <f>IF(Table1[[#This Row],[Age]]&lt;=20,"Teen",IF(Table1[[#This Row],[Age]]&gt;=21 &amp; Table1[[#This Row],[Age]]&lt;=50,"Adult","Senior"))</f>
        <v>Senior</v>
      </c>
      <c r="M1558" t="s">
        <v>53</v>
      </c>
      <c r="N1558" t="s">
        <v>54</v>
      </c>
      <c r="O1558" t="s">
        <v>55</v>
      </c>
      <c r="P1558" t="s">
        <v>47</v>
      </c>
      <c r="Q1558" t="s">
        <v>48</v>
      </c>
      <c r="R1558">
        <v>5</v>
      </c>
      <c r="S1558">
        <v>3500</v>
      </c>
      <c r="T1558">
        <v>0</v>
      </c>
      <c r="U1558">
        <v>17500</v>
      </c>
      <c r="V1558" t="str">
        <f>IF(Table1[[#This Row],[Sales]]&lt;=10000,"Low",IF(Table1[[#This Row],[Sales]]&gt;=10000 &amp; Table1[[#This Row],[Sales]]&lt;=25000,"Medium","High"))</f>
        <v>High</v>
      </c>
      <c r="W1558">
        <v>3421.55</v>
      </c>
      <c r="X1558">
        <f>Table1[[#This Row],[Profit]]/Table1[[#This Row],[Sales]]</f>
        <v>0.19551714285714286</v>
      </c>
      <c r="Y1558" t="s">
        <v>93</v>
      </c>
      <c r="Z1558" t="s">
        <v>31</v>
      </c>
      <c r="AA1558">
        <v>5</v>
      </c>
      <c r="AB1558" t="s">
        <v>42</v>
      </c>
    </row>
    <row r="1559" spans="1:28" x14ac:dyDescent="0.35">
      <c r="A1559" t="s">
        <v>6035</v>
      </c>
      <c r="B1559" s="1">
        <v>45778</v>
      </c>
      <c r="C1559" s="1" t="str">
        <f>TEXT(Table1[[#This Row],[Order_Date]],"yyyy")</f>
        <v>2025</v>
      </c>
      <c r="D1559" s="3">
        <f>MONTH(Table1[[#This Row],[Order_Date]])</f>
        <v>5</v>
      </c>
      <c r="E1559" t="str">
        <f>TEXT(Table1[[#This Row],[Order_Date]],"mmm")</f>
        <v>May</v>
      </c>
      <c r="F1559" s="1">
        <v>45779</v>
      </c>
      <c r="G1559">
        <f>(Table1[[#This Row],[Ship_Date]]-Table1[[#This Row],[Order_Date]])</f>
        <v>1</v>
      </c>
      <c r="H1559" t="s">
        <v>6036</v>
      </c>
      <c r="I1559" t="s">
        <v>6037</v>
      </c>
      <c r="J1559" t="s">
        <v>24</v>
      </c>
      <c r="K1559">
        <v>26</v>
      </c>
      <c r="L1559" t="str">
        <f>IF(Table1[[#This Row],[Age]]&lt;=20,"Teen",IF(Table1[[#This Row],[Age]]&gt;=21 &amp; Table1[[#This Row],[Age]]&lt;=50,"Adult","Senior"))</f>
        <v>Senior</v>
      </c>
      <c r="M1559" t="s">
        <v>73</v>
      </c>
      <c r="N1559" t="s">
        <v>26</v>
      </c>
      <c r="O1559" t="s">
        <v>27</v>
      </c>
      <c r="P1559" t="s">
        <v>74</v>
      </c>
      <c r="Q1559" t="s">
        <v>132</v>
      </c>
      <c r="R1559">
        <v>7</v>
      </c>
      <c r="S1559">
        <v>55000</v>
      </c>
      <c r="T1559">
        <v>15</v>
      </c>
      <c r="U1559">
        <v>327250</v>
      </c>
      <c r="V1559" t="str">
        <f>IF(Table1[[#This Row],[Sales]]&lt;=10000,"Low",IF(Table1[[#This Row],[Sales]]&gt;=10000 &amp; Table1[[#This Row],[Sales]]&lt;=25000,"Medium","High"))</f>
        <v>High</v>
      </c>
      <c r="W1559">
        <v>75554.740000000005</v>
      </c>
      <c r="X1559">
        <f>Table1[[#This Row],[Profit]]/Table1[[#This Row],[Sales]]</f>
        <v>0.23087773873185641</v>
      </c>
      <c r="Y1559" t="s">
        <v>58</v>
      </c>
      <c r="Z1559" t="s">
        <v>59</v>
      </c>
      <c r="AA1559">
        <v>4</v>
      </c>
      <c r="AB1559" t="s">
        <v>32</v>
      </c>
    </row>
    <row r="1560" spans="1:28" x14ac:dyDescent="0.35">
      <c r="A1560" t="s">
        <v>6058</v>
      </c>
      <c r="B1560" s="1">
        <v>45439</v>
      </c>
      <c r="C1560" s="1" t="str">
        <f>TEXT(Table1[[#This Row],[Order_Date]],"yyyy")</f>
        <v>2024</v>
      </c>
      <c r="D1560" s="3">
        <f>MONTH(Table1[[#This Row],[Order_Date]])</f>
        <v>5</v>
      </c>
      <c r="E1560" t="str">
        <f>TEXT(Table1[[#This Row],[Order_Date]],"mmm")</f>
        <v>May</v>
      </c>
      <c r="F1560" s="1">
        <v>45443</v>
      </c>
      <c r="G1560">
        <f>(Table1[[#This Row],[Ship_Date]]-Table1[[#This Row],[Order_Date]])</f>
        <v>4</v>
      </c>
      <c r="H1560" t="s">
        <v>6059</v>
      </c>
      <c r="I1560" t="s">
        <v>6060</v>
      </c>
      <c r="J1560" t="s">
        <v>52</v>
      </c>
      <c r="K1560">
        <v>38</v>
      </c>
      <c r="L1560" t="str">
        <f>IF(Table1[[#This Row],[Age]]&lt;=20,"Teen",IF(Table1[[#This Row],[Age]]&gt;=21 &amp; Table1[[#This Row],[Age]]&lt;=50,"Adult","Senior"))</f>
        <v>Senior</v>
      </c>
      <c r="M1560" t="s">
        <v>46</v>
      </c>
      <c r="N1560" t="s">
        <v>46</v>
      </c>
      <c r="O1560" t="s">
        <v>38</v>
      </c>
      <c r="P1560" t="s">
        <v>39</v>
      </c>
      <c r="Q1560" t="s">
        <v>87</v>
      </c>
      <c r="R1560">
        <v>7</v>
      </c>
      <c r="S1560">
        <v>3200</v>
      </c>
      <c r="T1560">
        <v>10</v>
      </c>
      <c r="U1560">
        <v>20160</v>
      </c>
      <c r="V1560" t="str">
        <f>IF(Table1[[#This Row],[Sales]]&lt;=10000,"Low",IF(Table1[[#This Row],[Sales]]&gt;=10000 &amp; Table1[[#This Row],[Sales]]&lt;=25000,"Medium","High"))</f>
        <v>High</v>
      </c>
      <c r="W1560">
        <v>5339.84</v>
      </c>
      <c r="X1560">
        <f>Table1[[#This Row],[Profit]]/Table1[[#This Row],[Sales]]</f>
        <v>0.26487301587301587</v>
      </c>
      <c r="Y1560" t="s">
        <v>30</v>
      </c>
      <c r="Z1560" t="s">
        <v>31</v>
      </c>
      <c r="AA1560">
        <v>5</v>
      </c>
      <c r="AB1560" t="s">
        <v>42</v>
      </c>
    </row>
    <row r="1561" spans="1:28" x14ac:dyDescent="0.35">
      <c r="A1561" t="s">
        <v>6083</v>
      </c>
      <c r="B1561" s="1">
        <v>45801</v>
      </c>
      <c r="C1561" s="1" t="str">
        <f>TEXT(Table1[[#This Row],[Order_Date]],"yyyy")</f>
        <v>2025</v>
      </c>
      <c r="D1561" s="3">
        <f>MONTH(Table1[[#This Row],[Order_Date]])</f>
        <v>5</v>
      </c>
      <c r="E1561" t="str">
        <f>TEXT(Table1[[#This Row],[Order_Date]],"mmm")</f>
        <v>May</v>
      </c>
      <c r="F1561" s="1">
        <v>45808</v>
      </c>
      <c r="G1561">
        <f>(Table1[[#This Row],[Ship_Date]]-Table1[[#This Row],[Order_Date]])</f>
        <v>7</v>
      </c>
      <c r="H1561" t="s">
        <v>6084</v>
      </c>
      <c r="I1561" t="s">
        <v>6085</v>
      </c>
      <c r="J1561" t="s">
        <v>52</v>
      </c>
      <c r="K1561">
        <v>50</v>
      </c>
      <c r="L1561" t="str">
        <f>IF(Table1[[#This Row],[Age]]&lt;=20,"Teen",IF(Table1[[#This Row],[Age]]&gt;=21 &amp; Table1[[#This Row],[Age]]&lt;=50,"Adult","Senior"))</f>
        <v>Senior</v>
      </c>
      <c r="M1561" t="s">
        <v>25</v>
      </c>
      <c r="N1561" t="s">
        <v>26</v>
      </c>
      <c r="O1561" t="s">
        <v>27</v>
      </c>
      <c r="P1561" t="s">
        <v>28</v>
      </c>
      <c r="Q1561" t="s">
        <v>311</v>
      </c>
      <c r="R1561">
        <v>5</v>
      </c>
      <c r="S1561">
        <v>5000</v>
      </c>
      <c r="T1561">
        <v>20</v>
      </c>
      <c r="U1561">
        <v>20000</v>
      </c>
      <c r="V1561" t="str">
        <f>IF(Table1[[#This Row],[Sales]]&lt;=10000,"Low",IF(Table1[[#This Row],[Sales]]&gt;=10000 &amp; Table1[[#This Row],[Sales]]&lt;=25000,"Medium","High"))</f>
        <v>High</v>
      </c>
      <c r="W1561">
        <v>7575.22</v>
      </c>
      <c r="X1561">
        <f>Table1[[#This Row],[Profit]]/Table1[[#This Row],[Sales]]</f>
        <v>0.37876100000000001</v>
      </c>
      <c r="Y1561" t="s">
        <v>30</v>
      </c>
      <c r="Z1561" t="s">
        <v>41</v>
      </c>
      <c r="AA1561">
        <v>2</v>
      </c>
      <c r="AB1561" t="s">
        <v>42</v>
      </c>
    </row>
    <row r="1562" spans="1:28" x14ac:dyDescent="0.35">
      <c r="A1562" t="s">
        <v>6110</v>
      </c>
      <c r="B1562" s="1">
        <v>45790</v>
      </c>
      <c r="C1562" s="1" t="str">
        <f>TEXT(Table1[[#This Row],[Order_Date]],"yyyy")</f>
        <v>2025</v>
      </c>
      <c r="D1562" s="3">
        <f>MONTH(Table1[[#This Row],[Order_Date]])</f>
        <v>5</v>
      </c>
      <c r="E1562" t="str">
        <f>TEXT(Table1[[#This Row],[Order_Date]],"mmm")</f>
        <v>May</v>
      </c>
      <c r="F1562" s="1">
        <v>45791</v>
      </c>
      <c r="G1562">
        <f>(Table1[[#This Row],[Ship_Date]]-Table1[[#This Row],[Order_Date]])</f>
        <v>1</v>
      </c>
      <c r="H1562" t="s">
        <v>6111</v>
      </c>
      <c r="I1562" t="s">
        <v>6112</v>
      </c>
      <c r="J1562" t="s">
        <v>52</v>
      </c>
      <c r="K1562">
        <v>42</v>
      </c>
      <c r="L1562" t="str">
        <f>IF(Table1[[#This Row],[Age]]&lt;=20,"Teen",IF(Table1[[#This Row],[Age]]&gt;=21 &amp; Table1[[#This Row],[Age]]&lt;=50,"Adult","Senior"))</f>
        <v>Senior</v>
      </c>
      <c r="M1562" t="s">
        <v>79</v>
      </c>
      <c r="N1562" t="s">
        <v>80</v>
      </c>
      <c r="O1562" t="s">
        <v>38</v>
      </c>
      <c r="P1562" t="s">
        <v>47</v>
      </c>
      <c r="Q1562" t="s">
        <v>175</v>
      </c>
      <c r="R1562">
        <v>4</v>
      </c>
      <c r="S1562">
        <v>1200</v>
      </c>
      <c r="T1562">
        <v>25</v>
      </c>
      <c r="U1562">
        <v>3600</v>
      </c>
      <c r="V1562" t="str">
        <f>IF(Table1[[#This Row],[Sales]]&lt;=10000,"Low",IF(Table1[[#This Row],[Sales]]&gt;=10000 &amp; Table1[[#This Row],[Sales]]&lt;=25000,"Medium","High"))</f>
        <v>Low</v>
      </c>
      <c r="W1562">
        <v>1369</v>
      </c>
      <c r="X1562">
        <f>Table1[[#This Row],[Profit]]/Table1[[#This Row],[Sales]]</f>
        <v>0.38027777777777777</v>
      </c>
      <c r="Y1562" t="s">
        <v>93</v>
      </c>
      <c r="Z1562" t="s">
        <v>41</v>
      </c>
      <c r="AA1562">
        <v>4</v>
      </c>
      <c r="AB1562" t="s">
        <v>32</v>
      </c>
    </row>
    <row r="1563" spans="1:28" x14ac:dyDescent="0.35">
      <c r="A1563" t="s">
        <v>6125</v>
      </c>
      <c r="B1563" s="1">
        <v>46143</v>
      </c>
      <c r="C1563" s="1" t="str">
        <f>TEXT(Table1[[#This Row],[Order_Date]],"yyyy")</f>
        <v>2026</v>
      </c>
      <c r="D1563" s="3">
        <f>MONTH(Table1[[#This Row],[Order_Date]])</f>
        <v>5</v>
      </c>
      <c r="E1563" t="str">
        <f>TEXT(Table1[[#This Row],[Order_Date]],"mmm")</f>
        <v>May</v>
      </c>
      <c r="F1563" s="1">
        <v>46145</v>
      </c>
      <c r="G1563">
        <f>(Table1[[#This Row],[Ship_Date]]-Table1[[#This Row],[Order_Date]])</f>
        <v>2</v>
      </c>
      <c r="H1563" t="s">
        <v>6126</v>
      </c>
      <c r="I1563" t="s">
        <v>6127</v>
      </c>
      <c r="J1563" t="s">
        <v>52</v>
      </c>
      <c r="K1563">
        <v>22</v>
      </c>
      <c r="L1563" t="str">
        <f>IF(Table1[[#This Row],[Age]]&lt;=20,"Teen",IF(Table1[[#This Row],[Age]]&gt;=21 &amp; Table1[[#This Row],[Age]]&lt;=50,"Adult","Senior"))</f>
        <v>Senior</v>
      </c>
      <c r="M1563" t="s">
        <v>63</v>
      </c>
      <c r="N1563" t="s">
        <v>64</v>
      </c>
      <c r="O1563" t="s">
        <v>55</v>
      </c>
      <c r="P1563" t="s">
        <v>47</v>
      </c>
      <c r="Q1563" t="s">
        <v>69</v>
      </c>
      <c r="R1563">
        <v>3</v>
      </c>
      <c r="S1563">
        <v>800</v>
      </c>
      <c r="T1563">
        <v>10</v>
      </c>
      <c r="U1563">
        <v>2160</v>
      </c>
      <c r="V1563" t="str">
        <f>IF(Table1[[#This Row],[Sales]]&lt;=10000,"Low",IF(Table1[[#This Row],[Sales]]&gt;=10000 &amp; Table1[[#This Row],[Sales]]&lt;=25000,"Medium","High"))</f>
        <v>Low</v>
      </c>
      <c r="W1563">
        <v>876.91</v>
      </c>
      <c r="X1563">
        <f>Table1[[#This Row],[Profit]]/Table1[[#This Row],[Sales]]</f>
        <v>0.40597685185185184</v>
      </c>
      <c r="Y1563" t="s">
        <v>30</v>
      </c>
      <c r="Z1563" t="s">
        <v>59</v>
      </c>
      <c r="AA1563">
        <v>5</v>
      </c>
      <c r="AB1563" t="s">
        <v>42</v>
      </c>
    </row>
    <row r="1564" spans="1:28" x14ac:dyDescent="0.35">
      <c r="A1564" t="s">
        <v>6151</v>
      </c>
      <c r="B1564" s="1">
        <v>45803</v>
      </c>
      <c r="C1564" s="1" t="str">
        <f>TEXT(Table1[[#This Row],[Order_Date]],"yyyy")</f>
        <v>2025</v>
      </c>
      <c r="D1564" s="3">
        <f>MONTH(Table1[[#This Row],[Order_Date]])</f>
        <v>5</v>
      </c>
      <c r="E1564" t="str">
        <f>TEXT(Table1[[#This Row],[Order_Date]],"mmm")</f>
        <v>May</v>
      </c>
      <c r="F1564" s="1">
        <v>45804</v>
      </c>
      <c r="G1564">
        <f>(Table1[[#This Row],[Ship_Date]]-Table1[[#This Row],[Order_Date]])</f>
        <v>1</v>
      </c>
      <c r="H1564" t="s">
        <v>6152</v>
      </c>
      <c r="I1564" t="s">
        <v>6153</v>
      </c>
      <c r="J1564" t="s">
        <v>52</v>
      </c>
      <c r="K1564">
        <v>49</v>
      </c>
      <c r="L1564" t="str">
        <f>IF(Table1[[#This Row],[Age]]&lt;=20,"Teen",IF(Table1[[#This Row],[Age]]&gt;=21 &amp; Table1[[#This Row],[Age]]&lt;=50,"Adult","Senior"))</f>
        <v>Senior</v>
      </c>
      <c r="M1564" t="s">
        <v>63</v>
      </c>
      <c r="N1564" t="s">
        <v>64</v>
      </c>
      <c r="O1564" t="s">
        <v>55</v>
      </c>
      <c r="P1564" t="s">
        <v>39</v>
      </c>
      <c r="Q1564" t="s">
        <v>40</v>
      </c>
      <c r="R1564">
        <v>2</v>
      </c>
      <c r="S1564">
        <v>2500</v>
      </c>
      <c r="T1564">
        <v>10</v>
      </c>
      <c r="U1564">
        <v>4500</v>
      </c>
      <c r="V1564" t="str">
        <f>IF(Table1[[#This Row],[Sales]]&lt;=10000,"Low",IF(Table1[[#This Row],[Sales]]&gt;=10000 &amp; Table1[[#This Row],[Sales]]&lt;=25000,"Medium","High"))</f>
        <v>Low</v>
      </c>
      <c r="W1564">
        <v>1966.5</v>
      </c>
      <c r="X1564">
        <f>Table1[[#This Row],[Profit]]/Table1[[#This Row],[Sales]]</f>
        <v>0.437</v>
      </c>
      <c r="Y1564" t="s">
        <v>30</v>
      </c>
      <c r="Z1564" t="s">
        <v>41</v>
      </c>
      <c r="AA1564">
        <v>1</v>
      </c>
      <c r="AB1564" t="s">
        <v>32</v>
      </c>
    </row>
    <row r="1565" spans="1:28" x14ac:dyDescent="0.35">
      <c r="A1565" t="s">
        <v>6154</v>
      </c>
      <c r="B1565" s="1">
        <v>46144</v>
      </c>
      <c r="C1565" s="1" t="str">
        <f>TEXT(Table1[[#This Row],[Order_Date]],"yyyy")</f>
        <v>2026</v>
      </c>
      <c r="D1565" s="3">
        <f>MONTH(Table1[[#This Row],[Order_Date]])</f>
        <v>5</v>
      </c>
      <c r="E1565" t="str">
        <f>TEXT(Table1[[#This Row],[Order_Date]],"mmm")</f>
        <v>May</v>
      </c>
      <c r="F1565" s="1">
        <v>46151</v>
      </c>
      <c r="G1565">
        <f>(Table1[[#This Row],[Ship_Date]]-Table1[[#This Row],[Order_Date]])</f>
        <v>7</v>
      </c>
      <c r="H1565" t="s">
        <v>4483</v>
      </c>
      <c r="I1565" t="s">
        <v>6155</v>
      </c>
      <c r="J1565" t="s">
        <v>52</v>
      </c>
      <c r="K1565">
        <v>18</v>
      </c>
      <c r="L1565" t="str">
        <f>IF(Table1[[#This Row],[Age]]&lt;=20,"Teen",IF(Table1[[#This Row],[Age]]&gt;=21 &amp; Table1[[#This Row],[Age]]&lt;=50,"Adult","Senior"))</f>
        <v>Teen</v>
      </c>
      <c r="M1565" t="s">
        <v>116</v>
      </c>
      <c r="N1565" t="s">
        <v>117</v>
      </c>
      <c r="O1565" t="s">
        <v>86</v>
      </c>
      <c r="P1565" t="s">
        <v>39</v>
      </c>
      <c r="Q1565" t="s">
        <v>40</v>
      </c>
      <c r="R1565">
        <v>3</v>
      </c>
      <c r="S1565">
        <v>2500</v>
      </c>
      <c r="T1565">
        <v>15</v>
      </c>
      <c r="U1565">
        <v>6375</v>
      </c>
      <c r="V1565" t="str">
        <f>IF(Table1[[#This Row],[Sales]]&lt;=10000,"Low",IF(Table1[[#This Row],[Sales]]&gt;=10000 &amp; Table1[[#This Row],[Sales]]&lt;=25000,"Medium","High"))</f>
        <v>Low</v>
      </c>
      <c r="W1565">
        <v>2090.83</v>
      </c>
      <c r="X1565">
        <f>Table1[[#This Row],[Profit]]/Table1[[#This Row],[Sales]]</f>
        <v>0.32797333333333334</v>
      </c>
      <c r="Y1565" t="s">
        <v>58</v>
      </c>
      <c r="Z1565" t="s">
        <v>59</v>
      </c>
      <c r="AA1565">
        <v>5</v>
      </c>
      <c r="AB1565" t="s">
        <v>42</v>
      </c>
    </row>
    <row r="1566" spans="1:28" x14ac:dyDescent="0.35">
      <c r="A1566" t="s">
        <v>6186</v>
      </c>
      <c r="B1566" s="1">
        <v>45804</v>
      </c>
      <c r="C1566" s="1" t="str">
        <f>TEXT(Table1[[#This Row],[Order_Date]],"yyyy")</f>
        <v>2025</v>
      </c>
      <c r="D1566" s="3">
        <f>MONTH(Table1[[#This Row],[Order_Date]])</f>
        <v>5</v>
      </c>
      <c r="E1566" t="str">
        <f>TEXT(Table1[[#This Row],[Order_Date]],"mmm")</f>
        <v>May</v>
      </c>
      <c r="F1566" s="1">
        <v>45806</v>
      </c>
      <c r="G1566">
        <f>(Table1[[#This Row],[Ship_Date]]-Table1[[#This Row],[Order_Date]])</f>
        <v>2</v>
      </c>
      <c r="H1566" t="s">
        <v>6187</v>
      </c>
      <c r="I1566" t="s">
        <v>6188</v>
      </c>
      <c r="J1566" t="s">
        <v>52</v>
      </c>
      <c r="K1566">
        <v>49</v>
      </c>
      <c r="L1566" t="str">
        <f>IF(Table1[[#This Row],[Age]]&lt;=20,"Teen",IF(Table1[[#This Row],[Age]]&gt;=21 &amp; Table1[[#This Row],[Age]]&lt;=50,"Adult","Senior"))</f>
        <v>Senior</v>
      </c>
      <c r="M1566" t="s">
        <v>73</v>
      </c>
      <c r="N1566" t="s">
        <v>26</v>
      </c>
      <c r="O1566" t="s">
        <v>27</v>
      </c>
      <c r="P1566" t="s">
        <v>39</v>
      </c>
      <c r="Q1566" t="s">
        <v>87</v>
      </c>
      <c r="R1566">
        <v>5</v>
      </c>
      <c r="S1566">
        <v>3200</v>
      </c>
      <c r="T1566">
        <v>5</v>
      </c>
      <c r="U1566">
        <v>15200</v>
      </c>
      <c r="V1566" t="str">
        <f>IF(Table1[[#This Row],[Sales]]&lt;=10000,"Low",IF(Table1[[#This Row],[Sales]]&gt;=10000 &amp; Table1[[#This Row],[Sales]]&lt;=25000,"Medium","High"))</f>
        <v>High</v>
      </c>
      <c r="W1566">
        <v>6336.38</v>
      </c>
      <c r="X1566">
        <f>Table1[[#This Row],[Profit]]/Table1[[#This Row],[Sales]]</f>
        <v>0.4168671052631579</v>
      </c>
      <c r="Y1566" t="s">
        <v>58</v>
      </c>
      <c r="Z1566" t="s">
        <v>59</v>
      </c>
      <c r="AA1566">
        <v>5</v>
      </c>
      <c r="AB1566" t="s">
        <v>42</v>
      </c>
    </row>
    <row r="1567" spans="1:28" x14ac:dyDescent="0.35">
      <c r="A1567" t="s">
        <v>6196</v>
      </c>
      <c r="B1567" s="1">
        <v>45804</v>
      </c>
      <c r="C1567" s="1" t="str">
        <f>TEXT(Table1[[#This Row],[Order_Date]],"yyyy")</f>
        <v>2025</v>
      </c>
      <c r="D1567" s="3">
        <f>MONTH(Table1[[#This Row],[Order_Date]])</f>
        <v>5</v>
      </c>
      <c r="E1567" t="str">
        <f>TEXT(Table1[[#This Row],[Order_Date]],"mmm")</f>
        <v>May</v>
      </c>
      <c r="F1567" s="1">
        <v>45808</v>
      </c>
      <c r="G1567">
        <f>(Table1[[#This Row],[Ship_Date]]-Table1[[#This Row],[Order_Date]])</f>
        <v>4</v>
      </c>
      <c r="H1567" t="s">
        <v>4897</v>
      </c>
      <c r="I1567" t="s">
        <v>6197</v>
      </c>
      <c r="J1567" t="s">
        <v>24</v>
      </c>
      <c r="K1567">
        <v>54</v>
      </c>
      <c r="L1567" t="str">
        <f>IF(Table1[[#This Row],[Age]]&lt;=20,"Teen",IF(Table1[[#This Row],[Age]]&gt;=21 &amp; Table1[[#This Row],[Age]]&lt;=50,"Adult","Senior"))</f>
        <v>Senior</v>
      </c>
      <c r="M1567" t="s">
        <v>53</v>
      </c>
      <c r="N1567" t="s">
        <v>54</v>
      </c>
      <c r="O1567" t="s">
        <v>55</v>
      </c>
      <c r="P1567" t="s">
        <v>28</v>
      </c>
      <c r="Q1567" t="s">
        <v>311</v>
      </c>
      <c r="R1567">
        <v>7</v>
      </c>
      <c r="S1567">
        <v>5000</v>
      </c>
      <c r="T1567">
        <v>0</v>
      </c>
      <c r="U1567">
        <v>35000</v>
      </c>
      <c r="V1567" t="str">
        <f>IF(Table1[[#This Row],[Sales]]&lt;=10000,"Low",IF(Table1[[#This Row],[Sales]]&gt;=10000 &amp; Table1[[#This Row],[Sales]]&lt;=25000,"Medium","High"))</f>
        <v>High</v>
      </c>
      <c r="W1567">
        <v>4117.37</v>
      </c>
      <c r="X1567">
        <f>Table1[[#This Row],[Profit]]/Table1[[#This Row],[Sales]]</f>
        <v>0.11763914285714286</v>
      </c>
      <c r="Y1567" t="s">
        <v>58</v>
      </c>
      <c r="Z1567" t="s">
        <v>41</v>
      </c>
      <c r="AA1567">
        <v>3</v>
      </c>
      <c r="AB1567" t="s">
        <v>42</v>
      </c>
    </row>
    <row r="1568" spans="1:28" x14ac:dyDescent="0.35">
      <c r="A1568" t="s">
        <v>6219</v>
      </c>
      <c r="B1568" s="1">
        <v>46143</v>
      </c>
      <c r="C1568" s="1" t="str">
        <f>TEXT(Table1[[#This Row],[Order_Date]],"yyyy")</f>
        <v>2026</v>
      </c>
      <c r="D1568" s="3">
        <f>MONTH(Table1[[#This Row],[Order_Date]])</f>
        <v>5</v>
      </c>
      <c r="E1568" t="str">
        <f>TEXT(Table1[[#This Row],[Order_Date]],"mmm")</f>
        <v>May</v>
      </c>
      <c r="F1568" s="1">
        <v>46150</v>
      </c>
      <c r="G1568">
        <f>(Table1[[#This Row],[Ship_Date]]-Table1[[#This Row],[Order_Date]])</f>
        <v>7</v>
      </c>
      <c r="H1568" t="s">
        <v>6220</v>
      </c>
      <c r="I1568" t="s">
        <v>6221</v>
      </c>
      <c r="J1568" t="s">
        <v>24</v>
      </c>
      <c r="K1568">
        <v>19</v>
      </c>
      <c r="L1568" t="str">
        <f>IF(Table1[[#This Row],[Age]]&lt;=20,"Teen",IF(Table1[[#This Row],[Age]]&gt;=21 &amp; Table1[[#This Row],[Age]]&lt;=50,"Adult","Senior"))</f>
        <v>Teen</v>
      </c>
      <c r="M1568" t="s">
        <v>84</v>
      </c>
      <c r="N1568" t="s">
        <v>85</v>
      </c>
      <c r="O1568" t="s">
        <v>86</v>
      </c>
      <c r="P1568" t="s">
        <v>47</v>
      </c>
      <c r="Q1568" t="s">
        <v>164</v>
      </c>
      <c r="R1568">
        <v>7</v>
      </c>
      <c r="S1568">
        <v>1800</v>
      </c>
      <c r="T1568">
        <v>25</v>
      </c>
      <c r="U1568">
        <v>9450</v>
      </c>
      <c r="V1568" t="str">
        <f>IF(Table1[[#This Row],[Sales]]&lt;=10000,"Low",IF(Table1[[#This Row],[Sales]]&gt;=10000 &amp; Table1[[#This Row],[Sales]]&lt;=25000,"Medium","High"))</f>
        <v>Low</v>
      </c>
      <c r="W1568">
        <v>1902.24</v>
      </c>
      <c r="X1568">
        <f>Table1[[#This Row],[Profit]]/Table1[[#This Row],[Sales]]</f>
        <v>0.20129523809523808</v>
      </c>
      <c r="Y1568" t="s">
        <v>58</v>
      </c>
      <c r="Z1568" t="s">
        <v>59</v>
      </c>
      <c r="AA1568">
        <v>2</v>
      </c>
      <c r="AB1568" t="s">
        <v>42</v>
      </c>
    </row>
    <row r="1569" spans="1:28" x14ac:dyDescent="0.35">
      <c r="A1569" t="s">
        <v>6222</v>
      </c>
      <c r="B1569" s="1">
        <v>46144</v>
      </c>
      <c r="C1569" s="1" t="str">
        <f>TEXT(Table1[[#This Row],[Order_Date]],"yyyy")</f>
        <v>2026</v>
      </c>
      <c r="D1569" s="3">
        <f>MONTH(Table1[[#This Row],[Order_Date]])</f>
        <v>5</v>
      </c>
      <c r="E1569" t="str">
        <f>TEXT(Table1[[#This Row],[Order_Date]],"mmm")</f>
        <v>May</v>
      </c>
      <c r="F1569" s="1">
        <v>46147</v>
      </c>
      <c r="G1569">
        <f>(Table1[[#This Row],[Ship_Date]]-Table1[[#This Row],[Order_Date]])</f>
        <v>3</v>
      </c>
      <c r="H1569" t="s">
        <v>6223</v>
      </c>
      <c r="I1569" t="s">
        <v>6224</v>
      </c>
      <c r="J1569" t="s">
        <v>52</v>
      </c>
      <c r="K1569">
        <v>65</v>
      </c>
      <c r="L1569" t="str">
        <f>IF(Table1[[#This Row],[Age]]&lt;=20,"Teen",IF(Table1[[#This Row],[Age]]&gt;=21 &amp; Table1[[#This Row],[Age]]&lt;=50,"Adult","Senior"))</f>
        <v>Senior</v>
      </c>
      <c r="M1569" t="s">
        <v>63</v>
      </c>
      <c r="N1569" t="s">
        <v>64</v>
      </c>
      <c r="O1569" t="s">
        <v>55</v>
      </c>
      <c r="P1569" t="s">
        <v>47</v>
      </c>
      <c r="Q1569" t="s">
        <v>69</v>
      </c>
      <c r="R1569">
        <v>6</v>
      </c>
      <c r="S1569">
        <v>800</v>
      </c>
      <c r="T1569">
        <v>15</v>
      </c>
      <c r="U1569">
        <v>4080</v>
      </c>
      <c r="V1569" t="str">
        <f>IF(Table1[[#This Row],[Sales]]&lt;=10000,"Low",IF(Table1[[#This Row],[Sales]]&gt;=10000 &amp; Table1[[#This Row],[Sales]]&lt;=25000,"Medium","High"))</f>
        <v>Low</v>
      </c>
      <c r="W1569">
        <v>573.46</v>
      </c>
      <c r="X1569">
        <f>Table1[[#This Row],[Profit]]/Table1[[#This Row],[Sales]]</f>
        <v>0.14055392156862745</v>
      </c>
      <c r="Y1569" t="s">
        <v>30</v>
      </c>
      <c r="Z1569" t="s">
        <v>59</v>
      </c>
      <c r="AA1569">
        <v>1</v>
      </c>
      <c r="AB1569" t="s">
        <v>42</v>
      </c>
    </row>
    <row r="1570" spans="1:28" x14ac:dyDescent="0.35">
      <c r="A1570" t="s">
        <v>6248</v>
      </c>
      <c r="B1570" s="1">
        <v>45804</v>
      </c>
      <c r="C1570" s="1" t="str">
        <f>TEXT(Table1[[#This Row],[Order_Date]],"yyyy")</f>
        <v>2025</v>
      </c>
      <c r="D1570" s="3">
        <f>MONTH(Table1[[#This Row],[Order_Date]])</f>
        <v>5</v>
      </c>
      <c r="E1570" t="str">
        <f>TEXT(Table1[[#This Row],[Order_Date]],"mmm")</f>
        <v>May</v>
      </c>
      <c r="F1570" s="1">
        <v>45810</v>
      </c>
      <c r="G1570">
        <f>(Table1[[#This Row],[Ship_Date]]-Table1[[#This Row],[Order_Date]])</f>
        <v>6</v>
      </c>
      <c r="H1570" t="s">
        <v>6249</v>
      </c>
      <c r="I1570" t="s">
        <v>6250</v>
      </c>
      <c r="J1570" t="s">
        <v>24</v>
      </c>
      <c r="K1570">
        <v>53</v>
      </c>
      <c r="L1570" t="str">
        <f>IF(Table1[[#This Row],[Age]]&lt;=20,"Teen",IF(Table1[[#This Row],[Age]]&gt;=21 &amp; Table1[[#This Row],[Age]]&lt;=50,"Adult","Senior"))</f>
        <v>Senior</v>
      </c>
      <c r="M1570" t="s">
        <v>116</v>
      </c>
      <c r="N1570" t="s">
        <v>117</v>
      </c>
      <c r="O1570" t="s">
        <v>86</v>
      </c>
      <c r="P1570" t="s">
        <v>74</v>
      </c>
      <c r="Q1570" t="s">
        <v>109</v>
      </c>
      <c r="R1570">
        <v>3</v>
      </c>
      <c r="S1570">
        <v>40000</v>
      </c>
      <c r="T1570">
        <v>10</v>
      </c>
      <c r="U1570">
        <v>108000</v>
      </c>
      <c r="V1570" t="str">
        <f>IF(Table1[[#This Row],[Sales]]&lt;=10000,"Low",IF(Table1[[#This Row],[Sales]]&gt;=10000 &amp; Table1[[#This Row],[Sales]]&lt;=25000,"Medium","High"))</f>
        <v>High</v>
      </c>
      <c r="W1570">
        <v>27466.22</v>
      </c>
      <c r="X1570">
        <f>Table1[[#This Row],[Profit]]/Table1[[#This Row],[Sales]]</f>
        <v>0.25431685185185188</v>
      </c>
      <c r="Y1570" t="s">
        <v>93</v>
      </c>
      <c r="Z1570" t="s">
        <v>41</v>
      </c>
      <c r="AA1570">
        <v>3</v>
      </c>
      <c r="AB1570" t="s">
        <v>42</v>
      </c>
    </row>
    <row r="1571" spans="1:28" x14ac:dyDescent="0.35">
      <c r="A1571" t="s">
        <v>6299</v>
      </c>
      <c r="B1571" s="1">
        <v>45440</v>
      </c>
      <c r="C1571" s="1" t="str">
        <f>TEXT(Table1[[#This Row],[Order_Date]],"yyyy")</f>
        <v>2024</v>
      </c>
      <c r="D1571" s="3">
        <f>MONTH(Table1[[#This Row],[Order_Date]])</f>
        <v>5</v>
      </c>
      <c r="E1571" t="str">
        <f>TEXT(Table1[[#This Row],[Order_Date]],"mmm")</f>
        <v>May</v>
      </c>
      <c r="F1571" s="1">
        <v>45443</v>
      </c>
      <c r="G1571">
        <f>(Table1[[#This Row],[Ship_Date]]-Table1[[#This Row],[Order_Date]])</f>
        <v>3</v>
      </c>
      <c r="H1571" t="s">
        <v>6300</v>
      </c>
      <c r="I1571" t="s">
        <v>6301</v>
      </c>
      <c r="J1571" t="s">
        <v>52</v>
      </c>
      <c r="K1571">
        <v>49</v>
      </c>
      <c r="L1571" t="str">
        <f>IF(Table1[[#This Row],[Age]]&lt;=20,"Teen",IF(Table1[[#This Row],[Age]]&gt;=21 &amp; Table1[[#This Row],[Age]]&lt;=50,"Adult","Senior"))</f>
        <v>Senior</v>
      </c>
      <c r="M1571" t="s">
        <v>116</v>
      </c>
      <c r="N1571" t="s">
        <v>117</v>
      </c>
      <c r="O1571" t="s">
        <v>86</v>
      </c>
      <c r="P1571" t="s">
        <v>56</v>
      </c>
      <c r="Q1571" t="s">
        <v>125</v>
      </c>
      <c r="R1571">
        <v>6</v>
      </c>
      <c r="S1571">
        <v>450</v>
      </c>
      <c r="T1571">
        <v>20</v>
      </c>
      <c r="U1571">
        <v>2160</v>
      </c>
      <c r="V1571" t="str">
        <f>IF(Table1[[#This Row],[Sales]]&lt;=10000,"Low",IF(Table1[[#This Row],[Sales]]&gt;=10000 &amp; Table1[[#This Row],[Sales]]&lt;=25000,"Medium","High"))</f>
        <v>Low</v>
      </c>
      <c r="W1571">
        <v>412.19</v>
      </c>
      <c r="X1571">
        <f>Table1[[#This Row],[Profit]]/Table1[[#This Row],[Sales]]</f>
        <v>0.19082870370370369</v>
      </c>
      <c r="Y1571" t="s">
        <v>93</v>
      </c>
      <c r="Z1571" t="s">
        <v>31</v>
      </c>
      <c r="AA1571">
        <v>1</v>
      </c>
      <c r="AB1571" t="s">
        <v>42</v>
      </c>
    </row>
    <row r="1572" spans="1:28" x14ac:dyDescent="0.35">
      <c r="A1572" t="s">
        <v>6358</v>
      </c>
      <c r="B1572" s="1">
        <v>45435</v>
      </c>
      <c r="C1572" s="1" t="str">
        <f>TEXT(Table1[[#This Row],[Order_Date]],"yyyy")</f>
        <v>2024</v>
      </c>
      <c r="D1572" s="3">
        <f>MONTH(Table1[[#This Row],[Order_Date]])</f>
        <v>5</v>
      </c>
      <c r="E1572" t="str">
        <f>TEXT(Table1[[#This Row],[Order_Date]],"mmm")</f>
        <v>May</v>
      </c>
      <c r="F1572" s="1">
        <v>45439</v>
      </c>
      <c r="G1572">
        <f>(Table1[[#This Row],[Ship_Date]]-Table1[[#This Row],[Order_Date]])</f>
        <v>4</v>
      </c>
      <c r="H1572" t="s">
        <v>6359</v>
      </c>
      <c r="I1572" t="s">
        <v>6360</v>
      </c>
      <c r="J1572" t="s">
        <v>24</v>
      </c>
      <c r="K1572">
        <v>50</v>
      </c>
      <c r="L1572" t="str">
        <f>IF(Table1[[#This Row],[Age]]&lt;=20,"Teen",IF(Table1[[#This Row],[Age]]&gt;=21 &amp; Table1[[#This Row],[Age]]&lt;=50,"Adult","Senior"))</f>
        <v>Senior</v>
      </c>
      <c r="M1572" t="s">
        <v>84</v>
      </c>
      <c r="N1572" t="s">
        <v>85</v>
      </c>
      <c r="O1572" t="s">
        <v>86</v>
      </c>
      <c r="P1572" t="s">
        <v>47</v>
      </c>
      <c r="Q1572" t="s">
        <v>185</v>
      </c>
      <c r="R1572">
        <v>2</v>
      </c>
      <c r="S1572">
        <v>4500</v>
      </c>
      <c r="T1572">
        <v>20</v>
      </c>
      <c r="U1572">
        <v>7200</v>
      </c>
      <c r="V1572" t="str">
        <f>IF(Table1[[#This Row],[Sales]]&lt;=10000,"Low",IF(Table1[[#This Row],[Sales]]&gt;=10000 &amp; Table1[[#This Row],[Sales]]&lt;=25000,"Medium","High"))</f>
        <v>Low</v>
      </c>
      <c r="W1572">
        <v>2754.7</v>
      </c>
      <c r="X1572">
        <f>Table1[[#This Row],[Profit]]/Table1[[#This Row],[Sales]]</f>
        <v>0.3825972222222222</v>
      </c>
      <c r="Y1572" t="s">
        <v>30</v>
      </c>
      <c r="Z1572" t="s">
        <v>41</v>
      </c>
      <c r="AA1572">
        <v>1</v>
      </c>
      <c r="AB1572" t="s">
        <v>42</v>
      </c>
    </row>
    <row r="1573" spans="1:28" x14ac:dyDescent="0.35">
      <c r="A1573" t="s">
        <v>6395</v>
      </c>
      <c r="B1573" s="1">
        <v>45439</v>
      </c>
      <c r="C1573" s="1" t="str">
        <f>TEXT(Table1[[#This Row],[Order_Date]],"yyyy")</f>
        <v>2024</v>
      </c>
      <c r="D1573" s="3">
        <f>MONTH(Table1[[#This Row],[Order_Date]])</f>
        <v>5</v>
      </c>
      <c r="E1573" t="str">
        <f>TEXT(Table1[[#This Row],[Order_Date]],"mmm")</f>
        <v>May</v>
      </c>
      <c r="F1573" s="1">
        <v>45443</v>
      </c>
      <c r="G1573">
        <f>(Table1[[#This Row],[Ship_Date]]-Table1[[#This Row],[Order_Date]])</f>
        <v>4</v>
      </c>
      <c r="H1573" t="s">
        <v>6396</v>
      </c>
      <c r="I1573" t="s">
        <v>6397</v>
      </c>
      <c r="J1573" t="s">
        <v>52</v>
      </c>
      <c r="K1573">
        <v>64</v>
      </c>
      <c r="L1573" t="str">
        <f>IF(Table1[[#This Row],[Age]]&lt;=20,"Teen",IF(Table1[[#This Row],[Age]]&gt;=21 &amp; Table1[[#This Row],[Age]]&lt;=50,"Adult","Senior"))</f>
        <v>Senior</v>
      </c>
      <c r="M1573" t="s">
        <v>116</v>
      </c>
      <c r="N1573" t="s">
        <v>117</v>
      </c>
      <c r="O1573" t="s">
        <v>86</v>
      </c>
      <c r="P1573" t="s">
        <v>39</v>
      </c>
      <c r="Q1573" t="s">
        <v>118</v>
      </c>
      <c r="R1573">
        <v>3</v>
      </c>
      <c r="S1573">
        <v>4000</v>
      </c>
      <c r="T1573">
        <v>25</v>
      </c>
      <c r="U1573">
        <v>9000</v>
      </c>
      <c r="V1573" t="str">
        <f>IF(Table1[[#This Row],[Sales]]&lt;=10000,"Low",IF(Table1[[#This Row],[Sales]]&gt;=10000 &amp; Table1[[#This Row],[Sales]]&lt;=25000,"Medium","High"))</f>
        <v>Low</v>
      </c>
      <c r="W1573">
        <v>3711.02</v>
      </c>
      <c r="X1573">
        <f>Table1[[#This Row],[Profit]]/Table1[[#This Row],[Sales]]</f>
        <v>0.41233555555555557</v>
      </c>
      <c r="Y1573" t="s">
        <v>93</v>
      </c>
      <c r="Z1573" t="s">
        <v>59</v>
      </c>
      <c r="AA1573">
        <v>4</v>
      </c>
      <c r="AB1573" t="s">
        <v>42</v>
      </c>
    </row>
    <row r="1574" spans="1:28" x14ac:dyDescent="0.35">
      <c r="A1574" t="s">
        <v>6500</v>
      </c>
      <c r="B1574" s="1">
        <v>45798</v>
      </c>
      <c r="C1574" s="1" t="str">
        <f>TEXT(Table1[[#This Row],[Order_Date]],"yyyy")</f>
        <v>2025</v>
      </c>
      <c r="D1574" s="3">
        <f>MONTH(Table1[[#This Row],[Order_Date]])</f>
        <v>5</v>
      </c>
      <c r="E1574" t="str">
        <f>TEXT(Table1[[#This Row],[Order_Date]],"mmm")</f>
        <v>May</v>
      </c>
      <c r="F1574" s="1">
        <v>45804</v>
      </c>
      <c r="G1574">
        <f>(Table1[[#This Row],[Ship_Date]]-Table1[[#This Row],[Order_Date]])</f>
        <v>6</v>
      </c>
      <c r="H1574" t="s">
        <v>6501</v>
      </c>
      <c r="I1574" t="s">
        <v>6502</v>
      </c>
      <c r="J1574" t="s">
        <v>52</v>
      </c>
      <c r="K1574">
        <v>33</v>
      </c>
      <c r="L1574" t="str">
        <f>IF(Table1[[#This Row],[Age]]&lt;=20,"Teen",IF(Table1[[#This Row],[Age]]&gt;=21 &amp; Table1[[#This Row],[Age]]&lt;=50,"Adult","Senior"))</f>
        <v>Senior</v>
      </c>
      <c r="M1574" t="s">
        <v>101</v>
      </c>
      <c r="N1574" t="s">
        <v>102</v>
      </c>
      <c r="O1574" t="s">
        <v>27</v>
      </c>
      <c r="P1574" t="s">
        <v>28</v>
      </c>
      <c r="Q1574" t="s">
        <v>29</v>
      </c>
      <c r="R1574">
        <v>3</v>
      </c>
      <c r="S1574">
        <v>15000</v>
      </c>
      <c r="T1574">
        <v>15</v>
      </c>
      <c r="U1574">
        <v>38250</v>
      </c>
      <c r="V1574" t="str">
        <f>IF(Table1[[#This Row],[Sales]]&lt;=10000,"Low",IF(Table1[[#This Row],[Sales]]&gt;=10000 &amp; Table1[[#This Row],[Sales]]&lt;=25000,"Medium","High"))</f>
        <v>High</v>
      </c>
      <c r="W1574">
        <v>11458.05</v>
      </c>
      <c r="X1574">
        <f>Table1[[#This Row],[Profit]]/Table1[[#This Row],[Sales]]</f>
        <v>0.29955686274509802</v>
      </c>
      <c r="Y1574" t="s">
        <v>58</v>
      </c>
      <c r="Z1574" t="s">
        <v>31</v>
      </c>
      <c r="AA1574">
        <v>1</v>
      </c>
      <c r="AB1574" t="s">
        <v>42</v>
      </c>
    </row>
    <row r="1575" spans="1:28" x14ac:dyDescent="0.35">
      <c r="A1575" t="s">
        <v>6517</v>
      </c>
      <c r="B1575" s="1">
        <v>46151</v>
      </c>
      <c r="C1575" s="1" t="str">
        <f>TEXT(Table1[[#This Row],[Order_Date]],"yyyy")</f>
        <v>2026</v>
      </c>
      <c r="D1575" s="3">
        <f>MONTH(Table1[[#This Row],[Order_Date]])</f>
        <v>5</v>
      </c>
      <c r="E1575" t="str">
        <f>TEXT(Table1[[#This Row],[Order_Date]],"mmm")</f>
        <v>May</v>
      </c>
      <c r="F1575" s="1">
        <v>46154</v>
      </c>
      <c r="G1575">
        <f>(Table1[[#This Row],[Ship_Date]]-Table1[[#This Row],[Order_Date]])</f>
        <v>3</v>
      </c>
      <c r="H1575" t="s">
        <v>767</v>
      </c>
      <c r="I1575" t="s">
        <v>6518</v>
      </c>
      <c r="J1575" t="s">
        <v>24</v>
      </c>
      <c r="K1575">
        <v>62</v>
      </c>
      <c r="L1575" t="str">
        <f>IF(Table1[[#This Row],[Age]]&lt;=20,"Teen",IF(Table1[[#This Row],[Age]]&gt;=21 &amp; Table1[[#This Row],[Age]]&lt;=50,"Adult","Senior"))</f>
        <v>Senior</v>
      </c>
      <c r="M1575" t="s">
        <v>73</v>
      </c>
      <c r="N1575" t="s">
        <v>26</v>
      </c>
      <c r="O1575" t="s">
        <v>27</v>
      </c>
      <c r="P1575" t="s">
        <v>74</v>
      </c>
      <c r="Q1575" t="s">
        <v>196</v>
      </c>
      <c r="R1575">
        <v>3</v>
      </c>
      <c r="S1575">
        <v>25000</v>
      </c>
      <c r="T1575">
        <v>15</v>
      </c>
      <c r="U1575">
        <v>63750</v>
      </c>
      <c r="V1575" t="str">
        <f>IF(Table1[[#This Row],[Sales]]&lt;=10000,"Low",IF(Table1[[#This Row],[Sales]]&gt;=10000 &amp; Table1[[#This Row],[Sales]]&lt;=25000,"Medium","High"))</f>
        <v>High</v>
      </c>
      <c r="W1575">
        <v>19253.48</v>
      </c>
      <c r="X1575">
        <f>Table1[[#This Row],[Profit]]/Table1[[#This Row],[Sales]]</f>
        <v>0.30201537254901961</v>
      </c>
      <c r="Y1575" t="s">
        <v>30</v>
      </c>
      <c r="Z1575" t="s">
        <v>59</v>
      </c>
      <c r="AA1575">
        <v>3</v>
      </c>
      <c r="AB1575" t="s">
        <v>42</v>
      </c>
    </row>
    <row r="1576" spans="1:28" x14ac:dyDescent="0.35">
      <c r="A1576" t="s">
        <v>6530</v>
      </c>
      <c r="B1576" s="1">
        <v>45435</v>
      </c>
      <c r="C1576" s="1" t="str">
        <f>TEXT(Table1[[#This Row],[Order_Date]],"yyyy")</f>
        <v>2024</v>
      </c>
      <c r="D1576" s="3">
        <f>MONTH(Table1[[#This Row],[Order_Date]])</f>
        <v>5</v>
      </c>
      <c r="E1576" t="str">
        <f>TEXT(Table1[[#This Row],[Order_Date]],"mmm")</f>
        <v>May</v>
      </c>
      <c r="F1576" s="1">
        <v>45438</v>
      </c>
      <c r="G1576">
        <f>(Table1[[#This Row],[Ship_Date]]-Table1[[#This Row],[Order_Date]])</f>
        <v>3</v>
      </c>
      <c r="H1576" t="s">
        <v>6531</v>
      </c>
      <c r="I1576" t="s">
        <v>6532</v>
      </c>
      <c r="J1576" t="s">
        <v>24</v>
      </c>
      <c r="K1576">
        <v>23</v>
      </c>
      <c r="L1576" t="str">
        <f>IF(Table1[[#This Row],[Age]]&lt;=20,"Teen",IF(Table1[[#This Row],[Age]]&gt;=21 &amp; Table1[[#This Row],[Age]]&lt;=50,"Adult","Senior"))</f>
        <v>Senior</v>
      </c>
      <c r="M1576" t="s">
        <v>73</v>
      </c>
      <c r="N1576" t="s">
        <v>26</v>
      </c>
      <c r="O1576" t="s">
        <v>27</v>
      </c>
      <c r="P1576" t="s">
        <v>47</v>
      </c>
      <c r="Q1576" t="s">
        <v>69</v>
      </c>
      <c r="R1576">
        <v>4</v>
      </c>
      <c r="S1576">
        <v>800</v>
      </c>
      <c r="T1576">
        <v>0</v>
      </c>
      <c r="U1576">
        <v>3200</v>
      </c>
      <c r="V1576" t="str">
        <f>IF(Table1[[#This Row],[Sales]]&lt;=10000,"Low",IF(Table1[[#This Row],[Sales]]&gt;=10000 &amp; Table1[[#This Row],[Sales]]&lt;=25000,"Medium","High"))</f>
        <v>Low</v>
      </c>
      <c r="W1576">
        <v>1281.68</v>
      </c>
      <c r="X1576">
        <f>Table1[[#This Row],[Profit]]/Table1[[#This Row],[Sales]]</f>
        <v>0.40052500000000002</v>
      </c>
      <c r="Y1576" t="s">
        <v>30</v>
      </c>
      <c r="Z1576" t="s">
        <v>59</v>
      </c>
      <c r="AA1576">
        <v>5</v>
      </c>
      <c r="AB1576" t="s">
        <v>42</v>
      </c>
    </row>
    <row r="1577" spans="1:28" x14ac:dyDescent="0.35">
      <c r="A1577" t="s">
        <v>6592</v>
      </c>
      <c r="B1577" s="1">
        <v>45432</v>
      </c>
      <c r="C1577" s="1" t="str">
        <f>TEXT(Table1[[#This Row],[Order_Date]],"yyyy")</f>
        <v>2024</v>
      </c>
      <c r="D1577" s="3">
        <f>MONTH(Table1[[#This Row],[Order_Date]])</f>
        <v>5</v>
      </c>
      <c r="E1577" t="str">
        <f>TEXT(Table1[[#This Row],[Order_Date]],"mmm")</f>
        <v>May</v>
      </c>
      <c r="F1577" s="1">
        <v>45439</v>
      </c>
      <c r="G1577">
        <f>(Table1[[#This Row],[Ship_Date]]-Table1[[#This Row],[Order_Date]])</f>
        <v>7</v>
      </c>
      <c r="H1577" t="s">
        <v>6593</v>
      </c>
      <c r="I1577" t="s">
        <v>6594</v>
      </c>
      <c r="J1577" t="s">
        <v>24</v>
      </c>
      <c r="K1577">
        <v>54</v>
      </c>
      <c r="L1577" t="str">
        <f>IF(Table1[[#This Row],[Age]]&lt;=20,"Teen",IF(Table1[[#This Row],[Age]]&gt;=21 &amp; Table1[[#This Row],[Age]]&lt;=50,"Adult","Senior"))</f>
        <v>Senior</v>
      </c>
      <c r="M1577" t="s">
        <v>91</v>
      </c>
      <c r="N1577" t="s">
        <v>92</v>
      </c>
      <c r="O1577" t="s">
        <v>55</v>
      </c>
      <c r="P1577" t="s">
        <v>74</v>
      </c>
      <c r="Q1577" t="s">
        <v>196</v>
      </c>
      <c r="R1577">
        <v>1</v>
      </c>
      <c r="S1577">
        <v>25000</v>
      </c>
      <c r="T1577">
        <v>5</v>
      </c>
      <c r="U1577">
        <v>23750</v>
      </c>
      <c r="V1577" t="str">
        <f>IF(Table1[[#This Row],[Sales]]&lt;=10000,"Low",IF(Table1[[#This Row],[Sales]]&gt;=10000 &amp; Table1[[#This Row],[Sales]]&lt;=25000,"Medium","High"))</f>
        <v>High</v>
      </c>
      <c r="W1577">
        <v>7950.44</v>
      </c>
      <c r="X1577">
        <f>Table1[[#This Row],[Profit]]/Table1[[#This Row],[Sales]]</f>
        <v>0.33475536842105263</v>
      </c>
      <c r="Y1577" t="s">
        <v>58</v>
      </c>
      <c r="Z1577" t="s">
        <v>41</v>
      </c>
      <c r="AA1577">
        <v>3</v>
      </c>
      <c r="AB1577" t="s">
        <v>42</v>
      </c>
    </row>
    <row r="1578" spans="1:28" x14ac:dyDescent="0.35">
      <c r="A1578" t="s">
        <v>6595</v>
      </c>
      <c r="B1578" s="1">
        <v>46154</v>
      </c>
      <c r="C1578" s="1" t="str">
        <f>TEXT(Table1[[#This Row],[Order_Date]],"yyyy")</f>
        <v>2026</v>
      </c>
      <c r="D1578" s="3">
        <f>MONTH(Table1[[#This Row],[Order_Date]])</f>
        <v>5</v>
      </c>
      <c r="E1578" t="str">
        <f>TEXT(Table1[[#This Row],[Order_Date]],"mmm")</f>
        <v>May</v>
      </c>
      <c r="F1578" s="1">
        <v>46161</v>
      </c>
      <c r="G1578">
        <f>(Table1[[#This Row],[Ship_Date]]-Table1[[#This Row],[Order_Date]])</f>
        <v>7</v>
      </c>
      <c r="H1578" t="s">
        <v>6596</v>
      </c>
      <c r="I1578" t="s">
        <v>6597</v>
      </c>
      <c r="J1578" t="s">
        <v>24</v>
      </c>
      <c r="K1578">
        <v>53</v>
      </c>
      <c r="L1578" t="str">
        <f>IF(Table1[[#This Row],[Age]]&lt;=20,"Teen",IF(Table1[[#This Row],[Age]]&gt;=21 &amp; Table1[[#This Row],[Age]]&lt;=50,"Adult","Senior"))</f>
        <v>Senior</v>
      </c>
      <c r="M1578" t="s">
        <v>84</v>
      </c>
      <c r="N1578" t="s">
        <v>85</v>
      </c>
      <c r="O1578" t="s">
        <v>86</v>
      </c>
      <c r="P1578" t="s">
        <v>39</v>
      </c>
      <c r="Q1578" t="s">
        <v>151</v>
      </c>
      <c r="R1578">
        <v>5</v>
      </c>
      <c r="S1578">
        <v>900</v>
      </c>
      <c r="T1578">
        <v>0</v>
      </c>
      <c r="U1578">
        <v>4500</v>
      </c>
      <c r="V1578" t="str">
        <f>IF(Table1[[#This Row],[Sales]]&lt;=10000,"Low",IF(Table1[[#This Row],[Sales]]&gt;=10000 &amp; Table1[[#This Row],[Sales]]&lt;=25000,"Medium","High"))</f>
        <v>Low</v>
      </c>
      <c r="W1578">
        <v>1097.1300000000001</v>
      </c>
      <c r="X1578">
        <f>Table1[[#This Row],[Profit]]/Table1[[#This Row],[Sales]]</f>
        <v>0.2438066666666667</v>
      </c>
      <c r="Y1578" t="s">
        <v>58</v>
      </c>
      <c r="Z1578" t="s">
        <v>41</v>
      </c>
      <c r="AA1578">
        <v>1</v>
      </c>
      <c r="AB1578" t="s">
        <v>42</v>
      </c>
    </row>
    <row r="1579" spans="1:28" x14ac:dyDescent="0.35">
      <c r="A1579" t="s">
        <v>6639</v>
      </c>
      <c r="B1579" s="1">
        <v>45802</v>
      </c>
      <c r="C1579" s="1" t="str">
        <f>TEXT(Table1[[#This Row],[Order_Date]],"yyyy")</f>
        <v>2025</v>
      </c>
      <c r="D1579" s="3">
        <f>MONTH(Table1[[#This Row],[Order_Date]])</f>
        <v>5</v>
      </c>
      <c r="E1579" t="str">
        <f>TEXT(Table1[[#This Row],[Order_Date]],"mmm")</f>
        <v>May</v>
      </c>
      <c r="F1579" s="1">
        <v>45809</v>
      </c>
      <c r="G1579">
        <f>(Table1[[#This Row],[Ship_Date]]-Table1[[#This Row],[Order_Date]])</f>
        <v>7</v>
      </c>
      <c r="H1579" t="s">
        <v>2663</v>
      </c>
      <c r="I1579" t="s">
        <v>6640</v>
      </c>
      <c r="J1579" t="s">
        <v>24</v>
      </c>
      <c r="K1579">
        <v>49</v>
      </c>
      <c r="L1579" t="str">
        <f>IF(Table1[[#This Row],[Age]]&lt;=20,"Teen",IF(Table1[[#This Row],[Age]]&gt;=21 &amp; Table1[[#This Row],[Age]]&lt;=50,"Adult","Senior"))</f>
        <v>Senior</v>
      </c>
      <c r="M1579" t="s">
        <v>84</v>
      </c>
      <c r="N1579" t="s">
        <v>85</v>
      </c>
      <c r="O1579" t="s">
        <v>86</v>
      </c>
      <c r="P1579" t="s">
        <v>74</v>
      </c>
      <c r="Q1579" t="s">
        <v>75</v>
      </c>
      <c r="R1579">
        <v>4</v>
      </c>
      <c r="S1579">
        <v>2000</v>
      </c>
      <c r="T1579">
        <v>15</v>
      </c>
      <c r="U1579">
        <v>6800</v>
      </c>
      <c r="V1579" t="str">
        <f>IF(Table1[[#This Row],[Sales]]&lt;=10000,"Low",IF(Table1[[#This Row],[Sales]]&gt;=10000 &amp; Table1[[#This Row],[Sales]]&lt;=25000,"Medium","High"))</f>
        <v>Low</v>
      </c>
      <c r="W1579">
        <v>858.07</v>
      </c>
      <c r="X1579">
        <f>Table1[[#This Row],[Profit]]/Table1[[#This Row],[Sales]]</f>
        <v>0.12618676470588236</v>
      </c>
      <c r="Y1579" t="s">
        <v>93</v>
      </c>
      <c r="Z1579" t="s">
        <v>31</v>
      </c>
      <c r="AA1579">
        <v>3</v>
      </c>
      <c r="AB1579" t="s">
        <v>42</v>
      </c>
    </row>
    <row r="1580" spans="1:28" x14ac:dyDescent="0.35">
      <c r="A1580" t="s">
        <v>6684</v>
      </c>
      <c r="B1580" s="1">
        <v>45797</v>
      </c>
      <c r="C1580" s="1" t="str">
        <f>TEXT(Table1[[#This Row],[Order_Date]],"yyyy")</f>
        <v>2025</v>
      </c>
      <c r="D1580" s="3">
        <f>MONTH(Table1[[#This Row],[Order_Date]])</f>
        <v>5</v>
      </c>
      <c r="E1580" t="str">
        <f>TEXT(Table1[[#This Row],[Order_Date]],"mmm")</f>
        <v>May</v>
      </c>
      <c r="F1580" s="1">
        <v>45803</v>
      </c>
      <c r="G1580">
        <f>(Table1[[#This Row],[Ship_Date]]-Table1[[#This Row],[Order_Date]])</f>
        <v>6</v>
      </c>
      <c r="H1580" t="s">
        <v>6685</v>
      </c>
      <c r="I1580" t="s">
        <v>6686</v>
      </c>
      <c r="J1580" t="s">
        <v>52</v>
      </c>
      <c r="K1580">
        <v>64</v>
      </c>
      <c r="L1580" t="str">
        <f>IF(Table1[[#This Row],[Age]]&lt;=20,"Teen",IF(Table1[[#This Row],[Age]]&gt;=21 &amp; Table1[[#This Row],[Age]]&lt;=50,"Adult","Senior"))</f>
        <v>Senior</v>
      </c>
      <c r="M1580" t="s">
        <v>79</v>
      </c>
      <c r="N1580" t="s">
        <v>80</v>
      </c>
      <c r="O1580" t="s">
        <v>38</v>
      </c>
      <c r="P1580" t="s">
        <v>39</v>
      </c>
      <c r="Q1580" t="s">
        <v>87</v>
      </c>
      <c r="R1580">
        <v>4</v>
      </c>
      <c r="S1580">
        <v>3200</v>
      </c>
      <c r="T1580">
        <v>10</v>
      </c>
      <c r="U1580">
        <v>11520</v>
      </c>
      <c r="V1580" t="str">
        <f>IF(Table1[[#This Row],[Sales]]&lt;=10000,"Low",IF(Table1[[#This Row],[Sales]]&gt;=10000 &amp; Table1[[#This Row],[Sales]]&lt;=25000,"Medium","High"))</f>
        <v>High</v>
      </c>
      <c r="W1580">
        <v>4682.07</v>
      </c>
      <c r="X1580">
        <f>Table1[[#This Row],[Profit]]/Table1[[#This Row],[Sales]]</f>
        <v>0.40642968749999997</v>
      </c>
      <c r="Y1580" t="s">
        <v>58</v>
      </c>
      <c r="Z1580" t="s">
        <v>59</v>
      </c>
      <c r="AA1580">
        <v>3</v>
      </c>
      <c r="AB1580" t="s">
        <v>42</v>
      </c>
    </row>
    <row r="1581" spans="1:28" x14ac:dyDescent="0.35">
      <c r="A1581" t="s">
        <v>6744</v>
      </c>
      <c r="B1581" s="1">
        <v>46145</v>
      </c>
      <c r="C1581" s="1" t="str">
        <f>TEXT(Table1[[#This Row],[Order_Date]],"yyyy")</f>
        <v>2026</v>
      </c>
      <c r="D1581" s="3">
        <f>MONTH(Table1[[#This Row],[Order_Date]])</f>
        <v>5</v>
      </c>
      <c r="E1581" t="str">
        <f>TEXT(Table1[[#This Row],[Order_Date]],"mmm")</f>
        <v>May</v>
      </c>
      <c r="F1581" s="1">
        <v>46150</v>
      </c>
      <c r="G1581">
        <f>(Table1[[#This Row],[Ship_Date]]-Table1[[#This Row],[Order_Date]])</f>
        <v>5</v>
      </c>
      <c r="H1581" t="s">
        <v>6745</v>
      </c>
      <c r="I1581" t="s">
        <v>6746</v>
      </c>
      <c r="J1581" t="s">
        <v>52</v>
      </c>
      <c r="K1581">
        <v>20</v>
      </c>
      <c r="L1581" t="str">
        <f>IF(Table1[[#This Row],[Age]]&lt;=20,"Teen",IF(Table1[[#This Row],[Age]]&gt;=21 &amp; Table1[[#This Row],[Age]]&lt;=50,"Adult","Senior"))</f>
        <v>Teen</v>
      </c>
      <c r="M1581" t="s">
        <v>101</v>
      </c>
      <c r="N1581" t="s">
        <v>102</v>
      </c>
      <c r="O1581" t="s">
        <v>27</v>
      </c>
      <c r="P1581" t="s">
        <v>28</v>
      </c>
      <c r="Q1581" t="s">
        <v>103</v>
      </c>
      <c r="R1581">
        <v>1</v>
      </c>
      <c r="S1581">
        <v>25000</v>
      </c>
      <c r="T1581">
        <v>15</v>
      </c>
      <c r="U1581">
        <v>21250</v>
      </c>
      <c r="V1581" t="str">
        <f>IF(Table1[[#This Row],[Sales]]&lt;=10000,"Low",IF(Table1[[#This Row],[Sales]]&gt;=10000 &amp; Table1[[#This Row],[Sales]]&lt;=25000,"Medium","High"))</f>
        <v>High</v>
      </c>
      <c r="W1581">
        <v>3726.83</v>
      </c>
      <c r="X1581">
        <f>Table1[[#This Row],[Profit]]/Table1[[#This Row],[Sales]]</f>
        <v>0.17538023529411764</v>
      </c>
      <c r="Y1581" t="s">
        <v>58</v>
      </c>
      <c r="Z1581" t="s">
        <v>31</v>
      </c>
      <c r="AA1581">
        <v>3</v>
      </c>
      <c r="AB1581" t="s">
        <v>42</v>
      </c>
    </row>
    <row r="1582" spans="1:28" x14ac:dyDescent="0.35">
      <c r="A1582" t="s">
        <v>6821</v>
      </c>
      <c r="B1582" s="1">
        <v>45799</v>
      </c>
      <c r="C1582" s="1" t="str">
        <f>TEXT(Table1[[#This Row],[Order_Date]],"yyyy")</f>
        <v>2025</v>
      </c>
      <c r="D1582" s="3">
        <f>MONTH(Table1[[#This Row],[Order_Date]])</f>
        <v>5</v>
      </c>
      <c r="E1582" t="str">
        <f>TEXT(Table1[[#This Row],[Order_Date]],"mmm")</f>
        <v>May</v>
      </c>
      <c r="F1582" s="1">
        <v>45803</v>
      </c>
      <c r="G1582">
        <f>(Table1[[#This Row],[Ship_Date]]-Table1[[#This Row],[Order_Date]])</f>
        <v>4</v>
      </c>
      <c r="H1582" t="s">
        <v>6306</v>
      </c>
      <c r="I1582" t="s">
        <v>6822</v>
      </c>
      <c r="J1582" t="s">
        <v>24</v>
      </c>
      <c r="K1582">
        <v>57</v>
      </c>
      <c r="L1582" t="str">
        <f>IF(Table1[[#This Row],[Age]]&lt;=20,"Teen",IF(Table1[[#This Row],[Age]]&gt;=21 &amp; Table1[[#This Row],[Age]]&lt;=50,"Adult","Senior"))</f>
        <v>Senior</v>
      </c>
      <c r="M1582" t="s">
        <v>53</v>
      </c>
      <c r="N1582" t="s">
        <v>54</v>
      </c>
      <c r="O1582" t="s">
        <v>55</v>
      </c>
      <c r="P1582" t="s">
        <v>47</v>
      </c>
      <c r="Q1582" t="s">
        <v>175</v>
      </c>
      <c r="R1582">
        <v>7</v>
      </c>
      <c r="S1582">
        <v>1200</v>
      </c>
      <c r="T1582">
        <v>15</v>
      </c>
      <c r="U1582">
        <v>7140</v>
      </c>
      <c r="V1582" t="str">
        <f>IF(Table1[[#This Row],[Sales]]&lt;=10000,"Low",IF(Table1[[#This Row],[Sales]]&gt;=10000 &amp; Table1[[#This Row],[Sales]]&lt;=25000,"Medium","High"))</f>
        <v>Low</v>
      </c>
      <c r="W1582">
        <v>907.66</v>
      </c>
      <c r="X1582">
        <f>Table1[[#This Row],[Profit]]/Table1[[#This Row],[Sales]]</f>
        <v>0.12712324929971988</v>
      </c>
      <c r="Y1582" t="s">
        <v>58</v>
      </c>
      <c r="Z1582" t="s">
        <v>31</v>
      </c>
      <c r="AA1582">
        <v>5</v>
      </c>
      <c r="AB1582" t="s">
        <v>42</v>
      </c>
    </row>
    <row r="1583" spans="1:28" x14ac:dyDescent="0.35">
      <c r="A1583" t="s">
        <v>6910</v>
      </c>
      <c r="B1583" s="1">
        <v>45439</v>
      </c>
      <c r="C1583" s="1" t="str">
        <f>TEXT(Table1[[#This Row],[Order_Date]],"yyyy")</f>
        <v>2024</v>
      </c>
      <c r="D1583" s="3">
        <f>MONTH(Table1[[#This Row],[Order_Date]])</f>
        <v>5</v>
      </c>
      <c r="E1583" t="str">
        <f>TEXT(Table1[[#This Row],[Order_Date]],"mmm")</f>
        <v>May</v>
      </c>
      <c r="F1583" s="1">
        <v>45440</v>
      </c>
      <c r="G1583">
        <f>(Table1[[#This Row],[Ship_Date]]-Table1[[#This Row],[Order_Date]])</f>
        <v>1</v>
      </c>
      <c r="H1583" t="s">
        <v>6911</v>
      </c>
      <c r="I1583" t="s">
        <v>6912</v>
      </c>
      <c r="J1583" t="s">
        <v>24</v>
      </c>
      <c r="K1583">
        <v>40</v>
      </c>
      <c r="L1583" t="str">
        <f>IF(Table1[[#This Row],[Age]]&lt;=20,"Teen",IF(Table1[[#This Row],[Age]]&gt;=21 &amp; Table1[[#This Row],[Age]]&lt;=50,"Adult","Senior"))</f>
        <v>Senior</v>
      </c>
      <c r="M1583" t="s">
        <v>116</v>
      </c>
      <c r="N1583" t="s">
        <v>117</v>
      </c>
      <c r="O1583" t="s">
        <v>86</v>
      </c>
      <c r="P1583" t="s">
        <v>47</v>
      </c>
      <c r="Q1583" t="s">
        <v>69</v>
      </c>
      <c r="R1583">
        <v>7</v>
      </c>
      <c r="S1583">
        <v>800</v>
      </c>
      <c r="T1583">
        <v>0</v>
      </c>
      <c r="U1583">
        <v>5600</v>
      </c>
      <c r="V1583" t="str">
        <f>IF(Table1[[#This Row],[Sales]]&lt;=10000,"Low",IF(Table1[[#This Row],[Sales]]&gt;=10000 &amp; Table1[[#This Row],[Sales]]&lt;=25000,"Medium","High"))</f>
        <v>Low</v>
      </c>
      <c r="W1583">
        <v>2273.9899999999998</v>
      </c>
      <c r="X1583">
        <f>Table1[[#This Row],[Profit]]/Table1[[#This Row],[Sales]]</f>
        <v>0.40606964285714281</v>
      </c>
      <c r="Y1583" t="s">
        <v>93</v>
      </c>
      <c r="Z1583" t="s">
        <v>59</v>
      </c>
      <c r="AA1583">
        <v>2</v>
      </c>
      <c r="AB1583" t="s">
        <v>42</v>
      </c>
    </row>
    <row r="1584" spans="1:28" x14ac:dyDescent="0.35">
      <c r="A1584" t="s">
        <v>6919</v>
      </c>
      <c r="B1584" s="1">
        <v>45796</v>
      </c>
      <c r="C1584" s="1" t="str">
        <f>TEXT(Table1[[#This Row],[Order_Date]],"yyyy")</f>
        <v>2025</v>
      </c>
      <c r="D1584" s="3">
        <f>MONTH(Table1[[#This Row],[Order_Date]])</f>
        <v>5</v>
      </c>
      <c r="E1584" t="str">
        <f>TEXT(Table1[[#This Row],[Order_Date]],"mmm")</f>
        <v>May</v>
      </c>
      <c r="F1584" s="1">
        <v>45803</v>
      </c>
      <c r="G1584">
        <f>(Table1[[#This Row],[Ship_Date]]-Table1[[#This Row],[Order_Date]])</f>
        <v>7</v>
      </c>
      <c r="H1584" t="s">
        <v>1648</v>
      </c>
      <c r="I1584" t="s">
        <v>6920</v>
      </c>
      <c r="J1584" t="s">
        <v>24</v>
      </c>
      <c r="K1584">
        <v>38</v>
      </c>
      <c r="L1584" t="str">
        <f>IF(Table1[[#This Row],[Age]]&lt;=20,"Teen",IF(Table1[[#This Row],[Age]]&gt;=21 &amp; Table1[[#This Row],[Age]]&lt;=50,"Adult","Senior"))</f>
        <v>Senior</v>
      </c>
      <c r="M1584" t="s">
        <v>73</v>
      </c>
      <c r="N1584" t="s">
        <v>26</v>
      </c>
      <c r="O1584" t="s">
        <v>27</v>
      </c>
      <c r="P1584" t="s">
        <v>39</v>
      </c>
      <c r="Q1584" t="s">
        <v>40</v>
      </c>
      <c r="R1584">
        <v>8</v>
      </c>
      <c r="S1584">
        <v>2500</v>
      </c>
      <c r="T1584">
        <v>20</v>
      </c>
      <c r="U1584">
        <v>16000</v>
      </c>
      <c r="V1584" t="str">
        <f>IF(Table1[[#This Row],[Sales]]&lt;=10000,"Low",IF(Table1[[#This Row],[Sales]]&gt;=10000 &amp; Table1[[#This Row],[Sales]]&lt;=25000,"Medium","High"))</f>
        <v>High</v>
      </c>
      <c r="W1584">
        <v>6777.94</v>
      </c>
      <c r="X1584">
        <f>Table1[[#This Row],[Profit]]/Table1[[#This Row],[Sales]]</f>
        <v>0.42362124999999995</v>
      </c>
      <c r="Y1584" t="s">
        <v>58</v>
      </c>
      <c r="Z1584" t="s">
        <v>59</v>
      </c>
      <c r="AA1584">
        <v>1</v>
      </c>
      <c r="AB1584" t="s">
        <v>42</v>
      </c>
    </row>
    <row r="1585" spans="1:28" x14ac:dyDescent="0.35">
      <c r="A1585" t="s">
        <v>6944</v>
      </c>
      <c r="B1585" s="1">
        <v>45804</v>
      </c>
      <c r="C1585" s="1" t="str">
        <f>TEXT(Table1[[#This Row],[Order_Date]],"yyyy")</f>
        <v>2025</v>
      </c>
      <c r="D1585" s="3">
        <f>MONTH(Table1[[#This Row],[Order_Date]])</f>
        <v>5</v>
      </c>
      <c r="E1585" t="str">
        <f>TEXT(Table1[[#This Row],[Order_Date]],"mmm")</f>
        <v>May</v>
      </c>
      <c r="F1585" s="1">
        <v>45809</v>
      </c>
      <c r="G1585">
        <f>(Table1[[#This Row],[Ship_Date]]-Table1[[#This Row],[Order_Date]])</f>
        <v>5</v>
      </c>
      <c r="H1585" t="s">
        <v>2777</v>
      </c>
      <c r="I1585" t="s">
        <v>6945</v>
      </c>
      <c r="J1585" t="s">
        <v>52</v>
      </c>
      <c r="K1585">
        <v>48</v>
      </c>
      <c r="L1585" t="str">
        <f>IF(Table1[[#This Row],[Age]]&lt;=20,"Teen",IF(Table1[[#This Row],[Age]]&gt;=21 &amp; Table1[[#This Row],[Age]]&lt;=50,"Adult","Senior"))</f>
        <v>Senior</v>
      </c>
      <c r="M1585" t="s">
        <v>84</v>
      </c>
      <c r="N1585" t="s">
        <v>85</v>
      </c>
      <c r="O1585" t="s">
        <v>86</v>
      </c>
      <c r="P1585" t="s">
        <v>39</v>
      </c>
      <c r="Q1585" t="s">
        <v>40</v>
      </c>
      <c r="R1585">
        <v>1</v>
      </c>
      <c r="S1585">
        <v>2500</v>
      </c>
      <c r="T1585">
        <v>15</v>
      </c>
      <c r="U1585">
        <v>2125</v>
      </c>
      <c r="V1585" t="str">
        <f>IF(Table1[[#This Row],[Sales]]&lt;=10000,"Low",IF(Table1[[#This Row],[Sales]]&gt;=10000 &amp; Table1[[#This Row],[Sales]]&lt;=25000,"Medium","High"))</f>
        <v>Low</v>
      </c>
      <c r="W1585">
        <v>250.25</v>
      </c>
      <c r="X1585">
        <f>Table1[[#This Row],[Profit]]/Table1[[#This Row],[Sales]]</f>
        <v>0.11776470588235294</v>
      </c>
      <c r="Y1585" t="s">
        <v>93</v>
      </c>
      <c r="Z1585" t="s">
        <v>41</v>
      </c>
      <c r="AA1585">
        <v>4</v>
      </c>
      <c r="AB1585" t="s">
        <v>42</v>
      </c>
    </row>
    <row r="1586" spans="1:28" x14ac:dyDescent="0.35">
      <c r="A1586" t="s">
        <v>6972</v>
      </c>
      <c r="B1586" s="1">
        <v>45808</v>
      </c>
      <c r="C1586" s="1" t="str">
        <f>TEXT(Table1[[#This Row],[Order_Date]],"yyyy")</f>
        <v>2025</v>
      </c>
      <c r="D1586" s="3">
        <f>MONTH(Table1[[#This Row],[Order_Date]])</f>
        <v>5</v>
      </c>
      <c r="E1586" t="str">
        <f>TEXT(Table1[[#This Row],[Order_Date]],"mmm")</f>
        <v>May</v>
      </c>
      <c r="F1586" s="1">
        <v>45809</v>
      </c>
      <c r="G1586">
        <f>(Table1[[#This Row],[Ship_Date]]-Table1[[#This Row],[Order_Date]])</f>
        <v>1</v>
      </c>
      <c r="H1586" t="s">
        <v>6973</v>
      </c>
      <c r="I1586" t="s">
        <v>6974</v>
      </c>
      <c r="J1586" t="s">
        <v>24</v>
      </c>
      <c r="K1586">
        <v>55</v>
      </c>
      <c r="L1586" t="str">
        <f>IF(Table1[[#This Row],[Age]]&lt;=20,"Teen",IF(Table1[[#This Row],[Age]]&gt;=21 &amp; Table1[[#This Row],[Age]]&lt;=50,"Adult","Senior"))</f>
        <v>Senior</v>
      </c>
      <c r="M1586" t="s">
        <v>107</v>
      </c>
      <c r="N1586" t="s">
        <v>108</v>
      </c>
      <c r="O1586" t="s">
        <v>86</v>
      </c>
      <c r="P1586" t="s">
        <v>47</v>
      </c>
      <c r="Q1586" t="s">
        <v>164</v>
      </c>
      <c r="R1586">
        <v>6</v>
      </c>
      <c r="S1586">
        <v>1800</v>
      </c>
      <c r="T1586">
        <v>5</v>
      </c>
      <c r="U1586">
        <v>10260</v>
      </c>
      <c r="V1586" t="str">
        <f>IF(Table1[[#This Row],[Sales]]&lt;=10000,"Low",IF(Table1[[#This Row],[Sales]]&gt;=10000 &amp; Table1[[#This Row],[Sales]]&lt;=25000,"Medium","High"))</f>
        <v>High</v>
      </c>
      <c r="W1586">
        <v>2408.2199999999998</v>
      </c>
      <c r="X1586">
        <f>Table1[[#This Row],[Profit]]/Table1[[#This Row],[Sales]]</f>
        <v>0.23471929824561402</v>
      </c>
      <c r="Y1586" t="s">
        <v>93</v>
      </c>
      <c r="Z1586" t="s">
        <v>59</v>
      </c>
      <c r="AA1586">
        <v>5</v>
      </c>
      <c r="AB1586" t="s">
        <v>42</v>
      </c>
    </row>
    <row r="1587" spans="1:28" x14ac:dyDescent="0.35">
      <c r="A1587" t="s">
        <v>6977</v>
      </c>
      <c r="B1587" s="1">
        <v>45788</v>
      </c>
      <c r="C1587" s="1" t="str">
        <f>TEXT(Table1[[#This Row],[Order_Date]],"yyyy")</f>
        <v>2025</v>
      </c>
      <c r="D1587" s="3">
        <f>MONTH(Table1[[#This Row],[Order_Date]])</f>
        <v>5</v>
      </c>
      <c r="E1587" t="str">
        <f>TEXT(Table1[[#This Row],[Order_Date]],"mmm")</f>
        <v>May</v>
      </c>
      <c r="F1587" s="1">
        <v>45794</v>
      </c>
      <c r="G1587">
        <f>(Table1[[#This Row],[Ship_Date]]-Table1[[#This Row],[Order_Date]])</f>
        <v>6</v>
      </c>
      <c r="H1587" t="s">
        <v>6978</v>
      </c>
      <c r="I1587" t="s">
        <v>6979</v>
      </c>
      <c r="J1587" t="s">
        <v>52</v>
      </c>
      <c r="K1587">
        <v>24</v>
      </c>
      <c r="L1587" t="str">
        <f>IF(Table1[[#This Row],[Age]]&lt;=20,"Teen",IF(Table1[[#This Row],[Age]]&gt;=21 &amp; Table1[[#This Row],[Age]]&lt;=50,"Adult","Senior"))</f>
        <v>Senior</v>
      </c>
      <c r="M1587" t="s">
        <v>36</v>
      </c>
      <c r="N1587" t="s">
        <v>37</v>
      </c>
      <c r="O1587" t="s">
        <v>38</v>
      </c>
      <c r="P1587" t="s">
        <v>39</v>
      </c>
      <c r="Q1587" t="s">
        <v>87</v>
      </c>
      <c r="R1587">
        <v>3</v>
      </c>
      <c r="S1587">
        <v>3200</v>
      </c>
      <c r="T1587">
        <v>5</v>
      </c>
      <c r="U1587">
        <v>9120</v>
      </c>
      <c r="V1587" t="str">
        <f>IF(Table1[[#This Row],[Sales]]&lt;=10000,"Low",IF(Table1[[#This Row],[Sales]]&gt;=10000 &amp; Table1[[#This Row],[Sales]]&lt;=25000,"Medium","High"))</f>
        <v>Low</v>
      </c>
      <c r="W1587">
        <v>3028.86</v>
      </c>
      <c r="X1587">
        <f>Table1[[#This Row],[Profit]]/Table1[[#This Row],[Sales]]</f>
        <v>0.33211184210526318</v>
      </c>
      <c r="Y1587" t="s">
        <v>58</v>
      </c>
      <c r="Z1587" t="s">
        <v>59</v>
      </c>
      <c r="AA1587">
        <v>4</v>
      </c>
      <c r="AB1587" t="s">
        <v>42</v>
      </c>
    </row>
    <row r="1588" spans="1:28" x14ac:dyDescent="0.35">
      <c r="A1588" t="s">
        <v>6993</v>
      </c>
      <c r="B1588" s="1">
        <v>45807</v>
      </c>
      <c r="C1588" s="1" t="str">
        <f>TEXT(Table1[[#This Row],[Order_Date]],"yyyy")</f>
        <v>2025</v>
      </c>
      <c r="D1588" s="3">
        <f>MONTH(Table1[[#This Row],[Order_Date]])</f>
        <v>5</v>
      </c>
      <c r="E1588" t="str">
        <f>TEXT(Table1[[#This Row],[Order_Date]],"mmm")</f>
        <v>May</v>
      </c>
      <c r="F1588" s="1">
        <v>45809</v>
      </c>
      <c r="G1588">
        <f>(Table1[[#This Row],[Ship_Date]]-Table1[[#This Row],[Order_Date]])</f>
        <v>2</v>
      </c>
      <c r="H1588" t="s">
        <v>6994</v>
      </c>
      <c r="I1588" t="s">
        <v>6995</v>
      </c>
      <c r="J1588" t="s">
        <v>24</v>
      </c>
      <c r="K1588">
        <v>47</v>
      </c>
      <c r="L1588" t="str">
        <f>IF(Table1[[#This Row],[Age]]&lt;=20,"Teen",IF(Table1[[#This Row],[Age]]&gt;=21 &amp; Table1[[#This Row],[Age]]&lt;=50,"Adult","Senior"))</f>
        <v>Senior</v>
      </c>
      <c r="M1588" t="s">
        <v>73</v>
      </c>
      <c r="N1588" t="s">
        <v>26</v>
      </c>
      <c r="O1588" t="s">
        <v>27</v>
      </c>
      <c r="P1588" t="s">
        <v>56</v>
      </c>
      <c r="Q1588" t="s">
        <v>168</v>
      </c>
      <c r="R1588">
        <v>5</v>
      </c>
      <c r="S1588">
        <v>1200</v>
      </c>
      <c r="T1588">
        <v>10</v>
      </c>
      <c r="U1588">
        <v>5400</v>
      </c>
      <c r="V1588" t="str">
        <f>IF(Table1[[#This Row],[Sales]]&lt;=10000,"Low",IF(Table1[[#This Row],[Sales]]&gt;=10000 &amp; Table1[[#This Row],[Sales]]&lt;=25000,"Medium","High"))</f>
        <v>Low</v>
      </c>
      <c r="W1588">
        <v>2351.4699999999998</v>
      </c>
      <c r="X1588">
        <f>Table1[[#This Row],[Profit]]/Table1[[#This Row],[Sales]]</f>
        <v>0.43545740740740735</v>
      </c>
      <c r="Y1588" t="s">
        <v>93</v>
      </c>
      <c r="Z1588" t="s">
        <v>41</v>
      </c>
      <c r="AA1588">
        <v>1</v>
      </c>
      <c r="AB1588" t="s">
        <v>42</v>
      </c>
    </row>
    <row r="1589" spans="1:28" x14ac:dyDescent="0.35">
      <c r="A1589" t="s">
        <v>7022</v>
      </c>
      <c r="B1589" s="1">
        <v>45805</v>
      </c>
      <c r="C1589" s="1" t="str">
        <f>TEXT(Table1[[#This Row],[Order_Date]],"yyyy")</f>
        <v>2025</v>
      </c>
      <c r="D1589" s="3">
        <f>MONTH(Table1[[#This Row],[Order_Date]])</f>
        <v>5</v>
      </c>
      <c r="E1589" t="str">
        <f>TEXT(Table1[[#This Row],[Order_Date]],"mmm")</f>
        <v>May</v>
      </c>
      <c r="F1589" s="1">
        <v>45812</v>
      </c>
      <c r="G1589">
        <f>(Table1[[#This Row],[Ship_Date]]-Table1[[#This Row],[Order_Date]])</f>
        <v>7</v>
      </c>
      <c r="H1589" t="s">
        <v>7023</v>
      </c>
      <c r="I1589" t="s">
        <v>7024</v>
      </c>
      <c r="J1589" t="s">
        <v>24</v>
      </c>
      <c r="K1589">
        <v>32</v>
      </c>
      <c r="L1589" t="str">
        <f>IF(Table1[[#This Row],[Age]]&lt;=20,"Teen",IF(Table1[[#This Row],[Age]]&gt;=21 &amp; Table1[[#This Row],[Age]]&lt;=50,"Adult","Senior"))</f>
        <v>Senior</v>
      </c>
      <c r="M1589" t="s">
        <v>84</v>
      </c>
      <c r="N1589" t="s">
        <v>85</v>
      </c>
      <c r="O1589" t="s">
        <v>86</v>
      </c>
      <c r="P1589" t="s">
        <v>56</v>
      </c>
      <c r="Q1589" t="s">
        <v>212</v>
      </c>
      <c r="R1589">
        <v>6</v>
      </c>
      <c r="S1589">
        <v>300</v>
      </c>
      <c r="T1589">
        <v>5</v>
      </c>
      <c r="U1589">
        <v>1710</v>
      </c>
      <c r="V1589" t="str">
        <f>IF(Table1[[#This Row],[Sales]]&lt;=10000,"Low",IF(Table1[[#This Row],[Sales]]&gt;=10000 &amp; Table1[[#This Row],[Sales]]&lt;=25000,"Medium","High"))</f>
        <v>Low</v>
      </c>
      <c r="W1589">
        <v>206.73</v>
      </c>
      <c r="X1589">
        <f>Table1[[#This Row],[Profit]]/Table1[[#This Row],[Sales]]</f>
        <v>0.12089473684210526</v>
      </c>
      <c r="Y1589" t="s">
        <v>30</v>
      </c>
      <c r="Z1589" t="s">
        <v>59</v>
      </c>
      <c r="AA1589">
        <v>5</v>
      </c>
      <c r="AB1589" t="s">
        <v>32</v>
      </c>
    </row>
    <row r="1590" spans="1:28" x14ac:dyDescent="0.35">
      <c r="A1590" t="s">
        <v>7088</v>
      </c>
      <c r="B1590" s="1">
        <v>46150</v>
      </c>
      <c r="C1590" s="1" t="str">
        <f>TEXT(Table1[[#This Row],[Order_Date]],"yyyy")</f>
        <v>2026</v>
      </c>
      <c r="D1590" s="3">
        <f>MONTH(Table1[[#This Row],[Order_Date]])</f>
        <v>5</v>
      </c>
      <c r="E1590" t="str">
        <f>TEXT(Table1[[#This Row],[Order_Date]],"mmm")</f>
        <v>May</v>
      </c>
      <c r="F1590" s="1">
        <v>46156</v>
      </c>
      <c r="G1590">
        <f>(Table1[[#This Row],[Ship_Date]]-Table1[[#This Row],[Order_Date]])</f>
        <v>6</v>
      </c>
      <c r="H1590" t="s">
        <v>7089</v>
      </c>
      <c r="I1590" t="s">
        <v>7090</v>
      </c>
      <c r="J1590" t="s">
        <v>52</v>
      </c>
      <c r="K1590">
        <v>26</v>
      </c>
      <c r="L1590" t="str">
        <f>IF(Table1[[#This Row],[Age]]&lt;=20,"Teen",IF(Table1[[#This Row],[Age]]&gt;=21 &amp; Table1[[#This Row],[Age]]&lt;=50,"Adult","Senior"))</f>
        <v>Senior</v>
      </c>
      <c r="M1590" t="s">
        <v>36</v>
      </c>
      <c r="N1590" t="s">
        <v>37</v>
      </c>
      <c r="O1590" t="s">
        <v>38</v>
      </c>
      <c r="P1590" t="s">
        <v>28</v>
      </c>
      <c r="Q1590" t="s">
        <v>311</v>
      </c>
      <c r="R1590">
        <v>8</v>
      </c>
      <c r="S1590">
        <v>5000</v>
      </c>
      <c r="T1590">
        <v>0</v>
      </c>
      <c r="U1590">
        <v>40000</v>
      </c>
      <c r="V1590" t="str">
        <f>IF(Table1[[#This Row],[Sales]]&lt;=10000,"Low",IF(Table1[[#This Row],[Sales]]&gt;=10000 &amp; Table1[[#This Row],[Sales]]&lt;=25000,"Medium","High"))</f>
        <v>High</v>
      </c>
      <c r="W1590">
        <v>15552.73</v>
      </c>
      <c r="X1590">
        <f>Table1[[#This Row],[Profit]]/Table1[[#This Row],[Sales]]</f>
        <v>0.38881824999999998</v>
      </c>
      <c r="Y1590" t="s">
        <v>58</v>
      </c>
      <c r="Z1590" t="s">
        <v>59</v>
      </c>
      <c r="AA1590">
        <v>5</v>
      </c>
      <c r="AB1590" t="s">
        <v>42</v>
      </c>
    </row>
    <row r="1591" spans="1:28" x14ac:dyDescent="0.35">
      <c r="A1591" t="s">
        <v>7129</v>
      </c>
      <c r="B1591" s="1">
        <v>45799</v>
      </c>
      <c r="C1591" s="1" t="str">
        <f>TEXT(Table1[[#This Row],[Order_Date]],"yyyy")</f>
        <v>2025</v>
      </c>
      <c r="D1591" s="3">
        <f>MONTH(Table1[[#This Row],[Order_Date]])</f>
        <v>5</v>
      </c>
      <c r="E1591" t="str">
        <f>TEXT(Table1[[#This Row],[Order_Date]],"mmm")</f>
        <v>May</v>
      </c>
      <c r="F1591" s="1">
        <v>45802</v>
      </c>
      <c r="G1591">
        <f>(Table1[[#This Row],[Ship_Date]]-Table1[[#This Row],[Order_Date]])</f>
        <v>3</v>
      </c>
      <c r="H1591" t="s">
        <v>7130</v>
      </c>
      <c r="I1591" t="s">
        <v>7131</v>
      </c>
      <c r="J1591" t="s">
        <v>24</v>
      </c>
      <c r="K1591">
        <v>19</v>
      </c>
      <c r="L1591" t="str">
        <f>IF(Table1[[#This Row],[Age]]&lt;=20,"Teen",IF(Table1[[#This Row],[Age]]&gt;=21 &amp; Table1[[#This Row],[Age]]&lt;=50,"Adult","Senior"))</f>
        <v>Teen</v>
      </c>
      <c r="M1591" t="s">
        <v>101</v>
      </c>
      <c r="N1591" t="s">
        <v>102</v>
      </c>
      <c r="O1591" t="s">
        <v>27</v>
      </c>
      <c r="P1591" t="s">
        <v>74</v>
      </c>
      <c r="Q1591" t="s">
        <v>132</v>
      </c>
      <c r="R1591">
        <v>2</v>
      </c>
      <c r="S1591">
        <v>55000</v>
      </c>
      <c r="T1591">
        <v>20</v>
      </c>
      <c r="U1591">
        <v>88000</v>
      </c>
      <c r="V1591" t="str">
        <f>IF(Table1[[#This Row],[Sales]]&lt;=10000,"Low",IF(Table1[[#This Row],[Sales]]&gt;=10000 &amp; Table1[[#This Row],[Sales]]&lt;=25000,"Medium","High"))</f>
        <v>High</v>
      </c>
      <c r="W1591">
        <v>30249.9</v>
      </c>
      <c r="X1591">
        <f>Table1[[#This Row],[Profit]]/Table1[[#This Row],[Sales]]</f>
        <v>0.34374886363636364</v>
      </c>
      <c r="Y1591" t="s">
        <v>58</v>
      </c>
      <c r="Z1591" t="s">
        <v>31</v>
      </c>
      <c r="AA1591">
        <v>5</v>
      </c>
      <c r="AB1591" t="s">
        <v>42</v>
      </c>
    </row>
    <row r="1592" spans="1:28" x14ac:dyDescent="0.35">
      <c r="A1592" t="s">
        <v>7139</v>
      </c>
      <c r="B1592" s="1">
        <v>45799</v>
      </c>
      <c r="C1592" s="1" t="str">
        <f>TEXT(Table1[[#This Row],[Order_Date]],"yyyy")</f>
        <v>2025</v>
      </c>
      <c r="D1592" s="3">
        <f>MONTH(Table1[[#This Row],[Order_Date]])</f>
        <v>5</v>
      </c>
      <c r="E1592" t="str">
        <f>TEXT(Table1[[#This Row],[Order_Date]],"mmm")</f>
        <v>May</v>
      </c>
      <c r="F1592" s="1">
        <v>45803</v>
      </c>
      <c r="G1592">
        <f>(Table1[[#This Row],[Ship_Date]]-Table1[[#This Row],[Order_Date]])</f>
        <v>4</v>
      </c>
      <c r="H1592" t="s">
        <v>5525</v>
      </c>
      <c r="I1592" t="s">
        <v>7140</v>
      </c>
      <c r="J1592" t="s">
        <v>52</v>
      </c>
      <c r="K1592">
        <v>18</v>
      </c>
      <c r="L1592" t="str">
        <f>IF(Table1[[#This Row],[Age]]&lt;=20,"Teen",IF(Table1[[#This Row],[Age]]&gt;=21 &amp; Table1[[#This Row],[Age]]&lt;=50,"Adult","Senior"))</f>
        <v>Teen</v>
      </c>
      <c r="M1592" t="s">
        <v>73</v>
      </c>
      <c r="N1592" t="s">
        <v>26</v>
      </c>
      <c r="O1592" t="s">
        <v>27</v>
      </c>
      <c r="P1592" t="s">
        <v>28</v>
      </c>
      <c r="Q1592" t="s">
        <v>192</v>
      </c>
      <c r="R1592">
        <v>5</v>
      </c>
      <c r="S1592">
        <v>7000</v>
      </c>
      <c r="T1592">
        <v>10</v>
      </c>
      <c r="U1592">
        <v>31500</v>
      </c>
      <c r="V1592" t="str">
        <f>IF(Table1[[#This Row],[Sales]]&lt;=10000,"Low",IF(Table1[[#This Row],[Sales]]&gt;=10000 &amp; Table1[[#This Row],[Sales]]&lt;=25000,"Medium","High"))</f>
        <v>High</v>
      </c>
      <c r="W1592">
        <v>11105.11</v>
      </c>
      <c r="X1592">
        <f>Table1[[#This Row],[Profit]]/Table1[[#This Row],[Sales]]</f>
        <v>0.35254317460317464</v>
      </c>
      <c r="Y1592" t="s">
        <v>93</v>
      </c>
      <c r="Z1592" t="s">
        <v>59</v>
      </c>
      <c r="AA1592">
        <v>3</v>
      </c>
      <c r="AB1592" t="s">
        <v>32</v>
      </c>
    </row>
    <row r="1593" spans="1:28" x14ac:dyDescent="0.35">
      <c r="A1593" t="s">
        <v>7158</v>
      </c>
      <c r="B1593" s="1">
        <v>45804</v>
      </c>
      <c r="C1593" s="1" t="str">
        <f>TEXT(Table1[[#This Row],[Order_Date]],"yyyy")</f>
        <v>2025</v>
      </c>
      <c r="D1593" s="3">
        <f>MONTH(Table1[[#This Row],[Order_Date]])</f>
        <v>5</v>
      </c>
      <c r="E1593" t="str">
        <f>TEXT(Table1[[#This Row],[Order_Date]],"mmm")</f>
        <v>May</v>
      </c>
      <c r="F1593" s="1">
        <v>45811</v>
      </c>
      <c r="G1593">
        <f>(Table1[[#This Row],[Ship_Date]]-Table1[[#This Row],[Order_Date]])</f>
        <v>7</v>
      </c>
      <c r="H1593" t="s">
        <v>6775</v>
      </c>
      <c r="I1593" t="s">
        <v>7159</v>
      </c>
      <c r="J1593" t="s">
        <v>52</v>
      </c>
      <c r="K1593">
        <v>50</v>
      </c>
      <c r="L1593" t="str">
        <f>IF(Table1[[#This Row],[Age]]&lt;=20,"Teen",IF(Table1[[#This Row],[Age]]&gt;=21 &amp; Table1[[#This Row],[Age]]&lt;=50,"Adult","Senior"))</f>
        <v>Senior</v>
      </c>
      <c r="M1593" t="s">
        <v>63</v>
      </c>
      <c r="N1593" t="s">
        <v>64</v>
      </c>
      <c r="O1593" t="s">
        <v>55</v>
      </c>
      <c r="P1593" t="s">
        <v>56</v>
      </c>
      <c r="Q1593" t="s">
        <v>97</v>
      </c>
      <c r="R1593">
        <v>8</v>
      </c>
      <c r="S1593">
        <v>1500</v>
      </c>
      <c r="T1593">
        <v>15</v>
      </c>
      <c r="U1593">
        <v>10200</v>
      </c>
      <c r="V1593" t="str">
        <f>IF(Table1[[#This Row],[Sales]]&lt;=10000,"Low",IF(Table1[[#This Row],[Sales]]&gt;=10000 &amp; Table1[[#This Row],[Sales]]&lt;=25000,"Medium","High"))</f>
        <v>High</v>
      </c>
      <c r="W1593">
        <v>2076.2800000000002</v>
      </c>
      <c r="X1593">
        <f>Table1[[#This Row],[Profit]]/Table1[[#This Row],[Sales]]</f>
        <v>0.20355686274509807</v>
      </c>
      <c r="Y1593" t="s">
        <v>30</v>
      </c>
      <c r="Z1593" t="s">
        <v>31</v>
      </c>
      <c r="AA1593">
        <v>5</v>
      </c>
      <c r="AB1593" t="s">
        <v>42</v>
      </c>
    </row>
    <row r="1594" spans="1:28" x14ac:dyDescent="0.35">
      <c r="A1594" t="s">
        <v>7163</v>
      </c>
      <c r="B1594" s="1">
        <v>46149</v>
      </c>
      <c r="C1594" s="1" t="str">
        <f>TEXT(Table1[[#This Row],[Order_Date]],"yyyy")</f>
        <v>2026</v>
      </c>
      <c r="D1594" s="3">
        <f>MONTH(Table1[[#This Row],[Order_Date]])</f>
        <v>5</v>
      </c>
      <c r="E1594" t="str">
        <f>TEXT(Table1[[#This Row],[Order_Date]],"mmm")</f>
        <v>May</v>
      </c>
      <c r="F1594" s="1">
        <v>46150</v>
      </c>
      <c r="G1594">
        <f>(Table1[[#This Row],[Ship_Date]]-Table1[[#This Row],[Order_Date]])</f>
        <v>1</v>
      </c>
      <c r="H1594" t="s">
        <v>7164</v>
      </c>
      <c r="I1594" t="s">
        <v>7165</v>
      </c>
      <c r="J1594" t="s">
        <v>24</v>
      </c>
      <c r="K1594">
        <v>52</v>
      </c>
      <c r="L1594" t="str">
        <f>IF(Table1[[#This Row],[Age]]&lt;=20,"Teen",IF(Table1[[#This Row],[Age]]&gt;=21 &amp; Table1[[#This Row],[Age]]&lt;=50,"Adult","Senior"))</f>
        <v>Senior</v>
      </c>
      <c r="M1594" t="s">
        <v>46</v>
      </c>
      <c r="N1594" t="s">
        <v>46</v>
      </c>
      <c r="O1594" t="s">
        <v>38</v>
      </c>
      <c r="P1594" t="s">
        <v>74</v>
      </c>
      <c r="Q1594" t="s">
        <v>75</v>
      </c>
      <c r="R1594">
        <v>3</v>
      </c>
      <c r="S1594">
        <v>2000</v>
      </c>
      <c r="T1594">
        <v>5</v>
      </c>
      <c r="U1594">
        <v>5700</v>
      </c>
      <c r="V1594" t="str">
        <f>IF(Table1[[#This Row],[Sales]]&lt;=10000,"Low",IF(Table1[[#This Row],[Sales]]&gt;=10000 &amp; Table1[[#This Row],[Sales]]&lt;=25000,"Medium","High"))</f>
        <v>Low</v>
      </c>
      <c r="W1594">
        <v>1349.74</v>
      </c>
      <c r="X1594">
        <f>Table1[[#This Row],[Profit]]/Table1[[#This Row],[Sales]]</f>
        <v>0.23679649122807017</v>
      </c>
      <c r="Y1594" t="s">
        <v>58</v>
      </c>
      <c r="Z1594" t="s">
        <v>59</v>
      </c>
      <c r="AA1594">
        <v>2</v>
      </c>
      <c r="AB1594" t="s">
        <v>42</v>
      </c>
    </row>
    <row r="1595" spans="1:28" x14ac:dyDescent="0.35">
      <c r="A1595" t="s">
        <v>7166</v>
      </c>
      <c r="B1595" s="1">
        <v>45441</v>
      </c>
      <c r="C1595" s="1" t="str">
        <f>TEXT(Table1[[#This Row],[Order_Date]],"yyyy")</f>
        <v>2024</v>
      </c>
      <c r="D1595" s="3">
        <f>MONTH(Table1[[#This Row],[Order_Date]])</f>
        <v>5</v>
      </c>
      <c r="E1595" t="str">
        <f>TEXT(Table1[[#This Row],[Order_Date]],"mmm")</f>
        <v>May</v>
      </c>
      <c r="F1595" s="1">
        <v>45447</v>
      </c>
      <c r="G1595">
        <f>(Table1[[#This Row],[Ship_Date]]-Table1[[#This Row],[Order_Date]])</f>
        <v>6</v>
      </c>
      <c r="H1595" t="s">
        <v>7167</v>
      </c>
      <c r="I1595" t="s">
        <v>7168</v>
      </c>
      <c r="J1595" t="s">
        <v>52</v>
      </c>
      <c r="K1595">
        <v>56</v>
      </c>
      <c r="L1595" t="str">
        <f>IF(Table1[[#This Row],[Age]]&lt;=20,"Teen",IF(Table1[[#This Row],[Age]]&gt;=21 &amp; Table1[[#This Row],[Age]]&lt;=50,"Adult","Senior"))</f>
        <v>Senior</v>
      </c>
      <c r="M1595" t="s">
        <v>84</v>
      </c>
      <c r="N1595" t="s">
        <v>85</v>
      </c>
      <c r="O1595" t="s">
        <v>86</v>
      </c>
      <c r="P1595" t="s">
        <v>74</v>
      </c>
      <c r="Q1595" t="s">
        <v>75</v>
      </c>
      <c r="R1595">
        <v>6</v>
      </c>
      <c r="S1595">
        <v>2000</v>
      </c>
      <c r="T1595">
        <v>20</v>
      </c>
      <c r="U1595">
        <v>9600</v>
      </c>
      <c r="V1595" t="str">
        <f>IF(Table1[[#This Row],[Sales]]&lt;=10000,"Low",IF(Table1[[#This Row],[Sales]]&gt;=10000 &amp; Table1[[#This Row],[Sales]]&lt;=25000,"Medium","High"))</f>
        <v>Low</v>
      </c>
      <c r="W1595">
        <v>2953.27</v>
      </c>
      <c r="X1595">
        <f>Table1[[#This Row],[Profit]]/Table1[[#This Row],[Sales]]</f>
        <v>0.30763229166666667</v>
      </c>
      <c r="Y1595" t="s">
        <v>58</v>
      </c>
      <c r="Z1595" t="s">
        <v>41</v>
      </c>
      <c r="AA1595">
        <v>3</v>
      </c>
      <c r="AB1595" t="s">
        <v>42</v>
      </c>
    </row>
    <row r="1596" spans="1:28" x14ac:dyDescent="0.35">
      <c r="A1596" t="s">
        <v>7191</v>
      </c>
      <c r="B1596" s="1">
        <v>45801</v>
      </c>
      <c r="C1596" s="1" t="str">
        <f>TEXT(Table1[[#This Row],[Order_Date]],"yyyy")</f>
        <v>2025</v>
      </c>
      <c r="D1596" s="3">
        <f>MONTH(Table1[[#This Row],[Order_Date]])</f>
        <v>5</v>
      </c>
      <c r="E1596" t="str">
        <f>TEXT(Table1[[#This Row],[Order_Date]],"mmm")</f>
        <v>May</v>
      </c>
      <c r="F1596" s="1">
        <v>45806</v>
      </c>
      <c r="G1596">
        <f>(Table1[[#This Row],[Ship_Date]]-Table1[[#This Row],[Order_Date]])</f>
        <v>5</v>
      </c>
      <c r="H1596" t="s">
        <v>7192</v>
      </c>
      <c r="I1596" t="s">
        <v>7193</v>
      </c>
      <c r="J1596" t="s">
        <v>52</v>
      </c>
      <c r="K1596">
        <v>38</v>
      </c>
      <c r="L1596" t="str">
        <f>IF(Table1[[#This Row],[Age]]&lt;=20,"Teen",IF(Table1[[#This Row],[Age]]&gt;=21 &amp; Table1[[#This Row],[Age]]&lt;=50,"Adult","Senior"))</f>
        <v>Senior</v>
      </c>
      <c r="M1596" t="s">
        <v>79</v>
      </c>
      <c r="N1596" t="s">
        <v>80</v>
      </c>
      <c r="O1596" t="s">
        <v>38</v>
      </c>
      <c r="P1596" t="s">
        <v>47</v>
      </c>
      <c r="Q1596" t="s">
        <v>48</v>
      </c>
      <c r="R1596">
        <v>5</v>
      </c>
      <c r="S1596">
        <v>3500</v>
      </c>
      <c r="T1596">
        <v>0</v>
      </c>
      <c r="U1596">
        <v>17500</v>
      </c>
      <c r="V1596" t="str">
        <f>IF(Table1[[#This Row],[Sales]]&lt;=10000,"Low",IF(Table1[[#This Row],[Sales]]&gt;=10000 &amp; Table1[[#This Row],[Sales]]&lt;=25000,"Medium","High"))</f>
        <v>High</v>
      </c>
      <c r="W1596">
        <v>2668.76</v>
      </c>
      <c r="X1596">
        <f>Table1[[#This Row],[Profit]]/Table1[[#This Row],[Sales]]</f>
        <v>0.15250057142857143</v>
      </c>
      <c r="Y1596" t="s">
        <v>58</v>
      </c>
      <c r="Z1596" t="s">
        <v>31</v>
      </c>
      <c r="AA1596">
        <v>1</v>
      </c>
      <c r="AB1596" t="s">
        <v>42</v>
      </c>
    </row>
    <row r="1597" spans="1:28" x14ac:dyDescent="0.35">
      <c r="A1597" t="s">
        <v>7200</v>
      </c>
      <c r="B1597" s="1">
        <v>45786</v>
      </c>
      <c r="C1597" s="1" t="str">
        <f>TEXT(Table1[[#This Row],[Order_Date]],"yyyy")</f>
        <v>2025</v>
      </c>
      <c r="D1597" s="3">
        <f>MONTH(Table1[[#This Row],[Order_Date]])</f>
        <v>5</v>
      </c>
      <c r="E1597" t="str">
        <f>TEXT(Table1[[#This Row],[Order_Date]],"mmm")</f>
        <v>May</v>
      </c>
      <c r="F1597" s="1">
        <v>45792</v>
      </c>
      <c r="G1597">
        <f>(Table1[[#This Row],[Ship_Date]]-Table1[[#This Row],[Order_Date]])</f>
        <v>6</v>
      </c>
      <c r="H1597" t="s">
        <v>7201</v>
      </c>
      <c r="I1597" t="s">
        <v>7202</v>
      </c>
      <c r="J1597" t="s">
        <v>52</v>
      </c>
      <c r="K1597">
        <v>50</v>
      </c>
      <c r="L1597" t="str">
        <f>IF(Table1[[#This Row],[Age]]&lt;=20,"Teen",IF(Table1[[#This Row],[Age]]&gt;=21 &amp; Table1[[#This Row],[Age]]&lt;=50,"Adult","Senior"))</f>
        <v>Senior</v>
      </c>
      <c r="M1597" t="s">
        <v>101</v>
      </c>
      <c r="N1597" t="s">
        <v>102</v>
      </c>
      <c r="O1597" t="s">
        <v>27</v>
      </c>
      <c r="P1597" t="s">
        <v>56</v>
      </c>
      <c r="Q1597" t="s">
        <v>57</v>
      </c>
      <c r="R1597">
        <v>4</v>
      </c>
      <c r="S1597">
        <v>60</v>
      </c>
      <c r="T1597">
        <v>25</v>
      </c>
      <c r="U1597">
        <v>180</v>
      </c>
      <c r="V1597" t="str">
        <f>IF(Table1[[#This Row],[Sales]]&lt;=10000,"Low",IF(Table1[[#This Row],[Sales]]&gt;=10000 &amp; Table1[[#This Row],[Sales]]&lt;=25000,"Medium","High"))</f>
        <v>Low</v>
      </c>
      <c r="W1597">
        <v>49.7</v>
      </c>
      <c r="X1597">
        <f>Table1[[#This Row],[Profit]]/Table1[[#This Row],[Sales]]</f>
        <v>0.27611111111111114</v>
      </c>
      <c r="Y1597" t="s">
        <v>58</v>
      </c>
      <c r="Z1597" t="s">
        <v>31</v>
      </c>
      <c r="AA1597">
        <v>4</v>
      </c>
      <c r="AB1597" t="s">
        <v>42</v>
      </c>
    </row>
    <row r="1598" spans="1:28" x14ac:dyDescent="0.35">
      <c r="A1598" t="s">
        <v>7278</v>
      </c>
      <c r="B1598" s="1">
        <v>45438</v>
      </c>
      <c r="C1598" s="1" t="str">
        <f>TEXT(Table1[[#This Row],[Order_Date]],"yyyy")</f>
        <v>2024</v>
      </c>
      <c r="D1598" s="3">
        <f>MONTH(Table1[[#This Row],[Order_Date]])</f>
        <v>5</v>
      </c>
      <c r="E1598" t="str">
        <f>TEXT(Table1[[#This Row],[Order_Date]],"mmm")</f>
        <v>May</v>
      </c>
      <c r="F1598" s="1">
        <v>45439</v>
      </c>
      <c r="G1598">
        <f>(Table1[[#This Row],[Ship_Date]]-Table1[[#This Row],[Order_Date]])</f>
        <v>1</v>
      </c>
      <c r="H1598" t="s">
        <v>7279</v>
      </c>
      <c r="I1598" t="s">
        <v>7280</v>
      </c>
      <c r="J1598" t="s">
        <v>52</v>
      </c>
      <c r="K1598">
        <v>18</v>
      </c>
      <c r="L1598" t="str">
        <f>IF(Table1[[#This Row],[Age]]&lt;=20,"Teen",IF(Table1[[#This Row],[Age]]&gt;=21 &amp; Table1[[#This Row],[Age]]&lt;=50,"Adult","Senior"))</f>
        <v>Teen</v>
      </c>
      <c r="M1598" t="s">
        <v>53</v>
      </c>
      <c r="N1598" t="s">
        <v>54</v>
      </c>
      <c r="O1598" t="s">
        <v>55</v>
      </c>
      <c r="P1598" t="s">
        <v>39</v>
      </c>
      <c r="Q1598" t="s">
        <v>87</v>
      </c>
      <c r="R1598">
        <v>8</v>
      </c>
      <c r="S1598">
        <v>3200</v>
      </c>
      <c r="T1598">
        <v>0</v>
      </c>
      <c r="U1598">
        <v>25600</v>
      </c>
      <c r="V1598" t="str">
        <f>IF(Table1[[#This Row],[Sales]]&lt;=10000,"Low",IF(Table1[[#This Row],[Sales]]&gt;=10000 &amp; Table1[[#This Row],[Sales]]&lt;=25000,"Medium","High"))</f>
        <v>High</v>
      </c>
      <c r="W1598">
        <v>8231.51</v>
      </c>
      <c r="X1598">
        <f>Table1[[#This Row],[Profit]]/Table1[[#This Row],[Sales]]</f>
        <v>0.321543359375</v>
      </c>
      <c r="Y1598" t="s">
        <v>58</v>
      </c>
      <c r="Z1598" t="s">
        <v>31</v>
      </c>
      <c r="AA1598">
        <v>1</v>
      </c>
      <c r="AB1598" t="s">
        <v>42</v>
      </c>
    </row>
    <row r="1599" spans="1:28" x14ac:dyDescent="0.35">
      <c r="A1599" t="s">
        <v>7308</v>
      </c>
      <c r="B1599" s="1">
        <v>46160</v>
      </c>
      <c r="C1599" s="1" t="str">
        <f>TEXT(Table1[[#This Row],[Order_Date]],"yyyy")</f>
        <v>2026</v>
      </c>
      <c r="D1599" s="3">
        <f>MONTH(Table1[[#This Row],[Order_Date]])</f>
        <v>5</v>
      </c>
      <c r="E1599" t="str">
        <f>TEXT(Table1[[#This Row],[Order_Date]],"mmm")</f>
        <v>May</v>
      </c>
      <c r="F1599" s="1">
        <v>46164</v>
      </c>
      <c r="G1599">
        <f>(Table1[[#This Row],[Ship_Date]]-Table1[[#This Row],[Order_Date]])</f>
        <v>4</v>
      </c>
      <c r="H1599" t="s">
        <v>1395</v>
      </c>
      <c r="I1599" t="s">
        <v>7309</v>
      </c>
      <c r="J1599" t="s">
        <v>24</v>
      </c>
      <c r="K1599">
        <v>34</v>
      </c>
      <c r="L1599" t="str">
        <f>IF(Table1[[#This Row],[Age]]&lt;=20,"Teen",IF(Table1[[#This Row],[Age]]&gt;=21 &amp; Table1[[#This Row],[Age]]&lt;=50,"Adult","Senior"))</f>
        <v>Senior</v>
      </c>
      <c r="M1599" t="s">
        <v>101</v>
      </c>
      <c r="N1599" t="s">
        <v>102</v>
      </c>
      <c r="O1599" t="s">
        <v>27</v>
      </c>
      <c r="P1599" t="s">
        <v>28</v>
      </c>
      <c r="Q1599" t="s">
        <v>65</v>
      </c>
      <c r="R1599">
        <v>3</v>
      </c>
      <c r="S1599">
        <v>30000</v>
      </c>
      <c r="T1599">
        <v>15</v>
      </c>
      <c r="U1599">
        <v>76500</v>
      </c>
      <c r="V1599" t="str">
        <f>IF(Table1[[#This Row],[Sales]]&lt;=10000,"Low",IF(Table1[[#This Row],[Sales]]&gt;=10000 &amp; Table1[[#This Row],[Sales]]&lt;=25000,"Medium","High"))</f>
        <v>High</v>
      </c>
      <c r="W1599">
        <v>14701.53</v>
      </c>
      <c r="X1599">
        <f>Table1[[#This Row],[Profit]]/Table1[[#This Row],[Sales]]</f>
        <v>0.19217686274509804</v>
      </c>
      <c r="Y1599" t="s">
        <v>93</v>
      </c>
      <c r="Z1599" t="s">
        <v>31</v>
      </c>
      <c r="AA1599">
        <v>1</v>
      </c>
      <c r="AB1599" t="s">
        <v>32</v>
      </c>
    </row>
    <row r="1600" spans="1:28" x14ac:dyDescent="0.35">
      <c r="A1600" t="s">
        <v>7347</v>
      </c>
      <c r="B1600" s="1">
        <v>45792</v>
      </c>
      <c r="C1600" s="1" t="str">
        <f>TEXT(Table1[[#This Row],[Order_Date]],"yyyy")</f>
        <v>2025</v>
      </c>
      <c r="D1600" s="3">
        <f>MONTH(Table1[[#This Row],[Order_Date]])</f>
        <v>5</v>
      </c>
      <c r="E1600" t="str">
        <f>TEXT(Table1[[#This Row],[Order_Date]],"mmm")</f>
        <v>May</v>
      </c>
      <c r="F1600" s="1">
        <v>45799</v>
      </c>
      <c r="G1600">
        <f>(Table1[[#This Row],[Ship_Date]]-Table1[[#This Row],[Order_Date]])</f>
        <v>7</v>
      </c>
      <c r="H1600" t="s">
        <v>7348</v>
      </c>
      <c r="I1600" t="s">
        <v>7349</v>
      </c>
      <c r="J1600" t="s">
        <v>24</v>
      </c>
      <c r="K1600">
        <v>59</v>
      </c>
      <c r="L1600" t="str">
        <f>IF(Table1[[#This Row],[Age]]&lt;=20,"Teen",IF(Table1[[#This Row],[Age]]&gt;=21 &amp; Table1[[#This Row],[Age]]&lt;=50,"Adult","Senior"))</f>
        <v>Senior</v>
      </c>
      <c r="M1600" t="s">
        <v>53</v>
      </c>
      <c r="N1600" t="s">
        <v>54</v>
      </c>
      <c r="O1600" t="s">
        <v>55</v>
      </c>
      <c r="P1600" t="s">
        <v>56</v>
      </c>
      <c r="Q1600" t="s">
        <v>168</v>
      </c>
      <c r="R1600">
        <v>7</v>
      </c>
      <c r="S1600">
        <v>1200</v>
      </c>
      <c r="T1600">
        <v>25</v>
      </c>
      <c r="U1600">
        <v>6300</v>
      </c>
      <c r="V1600" t="str">
        <f>IF(Table1[[#This Row],[Sales]]&lt;=10000,"Low",IF(Table1[[#This Row],[Sales]]&gt;=10000 &amp; Table1[[#This Row],[Sales]]&lt;=25000,"Medium","High"))</f>
        <v>Low</v>
      </c>
      <c r="W1600">
        <v>1404.62</v>
      </c>
      <c r="X1600">
        <f>Table1[[#This Row],[Profit]]/Table1[[#This Row],[Sales]]</f>
        <v>0.22295555555555555</v>
      </c>
      <c r="Y1600" t="s">
        <v>30</v>
      </c>
      <c r="Z1600" t="s">
        <v>59</v>
      </c>
      <c r="AA1600">
        <v>3</v>
      </c>
      <c r="AB1600" t="s">
        <v>42</v>
      </c>
    </row>
    <row r="1601" spans="1:28" x14ac:dyDescent="0.35">
      <c r="A1601" t="s">
        <v>7414</v>
      </c>
      <c r="B1601" s="1">
        <v>46150</v>
      </c>
      <c r="C1601" s="1" t="str">
        <f>TEXT(Table1[[#This Row],[Order_Date]],"yyyy")</f>
        <v>2026</v>
      </c>
      <c r="D1601" s="3">
        <f>MONTH(Table1[[#This Row],[Order_Date]])</f>
        <v>5</v>
      </c>
      <c r="E1601" t="str">
        <f>TEXT(Table1[[#This Row],[Order_Date]],"mmm")</f>
        <v>May</v>
      </c>
      <c r="F1601" s="1">
        <v>46155</v>
      </c>
      <c r="G1601">
        <f>(Table1[[#This Row],[Ship_Date]]-Table1[[#This Row],[Order_Date]])</f>
        <v>5</v>
      </c>
      <c r="H1601" t="s">
        <v>7415</v>
      </c>
      <c r="I1601" t="s">
        <v>7416</v>
      </c>
      <c r="J1601" t="s">
        <v>24</v>
      </c>
      <c r="K1601">
        <v>62</v>
      </c>
      <c r="L1601" t="str">
        <f>IF(Table1[[#This Row],[Age]]&lt;=20,"Teen",IF(Table1[[#This Row],[Age]]&gt;=21 &amp; Table1[[#This Row],[Age]]&lt;=50,"Adult","Senior"))</f>
        <v>Senior</v>
      </c>
      <c r="M1601" t="s">
        <v>101</v>
      </c>
      <c r="N1601" t="s">
        <v>102</v>
      </c>
      <c r="O1601" t="s">
        <v>27</v>
      </c>
      <c r="P1601" t="s">
        <v>28</v>
      </c>
      <c r="Q1601" t="s">
        <v>65</v>
      </c>
      <c r="R1601">
        <v>3</v>
      </c>
      <c r="S1601">
        <v>30000</v>
      </c>
      <c r="T1601">
        <v>0</v>
      </c>
      <c r="U1601">
        <v>90000</v>
      </c>
      <c r="V1601" t="str">
        <f>IF(Table1[[#This Row],[Sales]]&lt;=10000,"Low",IF(Table1[[#This Row],[Sales]]&gt;=10000 &amp; Table1[[#This Row],[Sales]]&lt;=25000,"Medium","High"))</f>
        <v>High</v>
      </c>
      <c r="W1601">
        <v>10814.27</v>
      </c>
      <c r="X1601">
        <f>Table1[[#This Row],[Profit]]/Table1[[#This Row],[Sales]]</f>
        <v>0.12015855555555556</v>
      </c>
      <c r="Y1601" t="s">
        <v>58</v>
      </c>
      <c r="Z1601" t="s">
        <v>31</v>
      </c>
      <c r="AA1601">
        <v>5</v>
      </c>
      <c r="AB1601" t="s">
        <v>42</v>
      </c>
    </row>
    <row r="1602" spans="1:28" x14ac:dyDescent="0.35">
      <c r="A1602" t="s">
        <v>7423</v>
      </c>
      <c r="B1602" s="1">
        <v>46151</v>
      </c>
      <c r="C1602" s="1" t="str">
        <f>TEXT(Table1[[#This Row],[Order_Date]],"yyyy")</f>
        <v>2026</v>
      </c>
      <c r="D1602" s="3">
        <f>MONTH(Table1[[#This Row],[Order_Date]])</f>
        <v>5</v>
      </c>
      <c r="E1602" t="str">
        <f>TEXT(Table1[[#This Row],[Order_Date]],"mmm")</f>
        <v>May</v>
      </c>
      <c r="F1602" s="1">
        <v>46158</v>
      </c>
      <c r="G1602">
        <f>(Table1[[#This Row],[Ship_Date]]-Table1[[#This Row],[Order_Date]])</f>
        <v>7</v>
      </c>
      <c r="H1602" t="s">
        <v>7424</v>
      </c>
      <c r="I1602" t="s">
        <v>7425</v>
      </c>
      <c r="J1602" t="s">
        <v>24</v>
      </c>
      <c r="K1602">
        <v>37</v>
      </c>
      <c r="L1602" t="str">
        <f>IF(Table1[[#This Row],[Age]]&lt;=20,"Teen",IF(Table1[[#This Row],[Age]]&gt;=21 &amp; Table1[[#This Row],[Age]]&lt;=50,"Adult","Senior"))</f>
        <v>Senior</v>
      </c>
      <c r="M1602" t="s">
        <v>116</v>
      </c>
      <c r="N1602" t="s">
        <v>117</v>
      </c>
      <c r="O1602" t="s">
        <v>86</v>
      </c>
      <c r="P1602" t="s">
        <v>28</v>
      </c>
      <c r="Q1602" t="s">
        <v>65</v>
      </c>
      <c r="R1602">
        <v>4</v>
      </c>
      <c r="S1602">
        <v>30000</v>
      </c>
      <c r="T1602">
        <v>5</v>
      </c>
      <c r="U1602">
        <v>114000</v>
      </c>
      <c r="V1602" t="str">
        <f>IF(Table1[[#This Row],[Sales]]&lt;=10000,"Low",IF(Table1[[#This Row],[Sales]]&gt;=10000 &amp; Table1[[#This Row],[Sales]]&lt;=25000,"Medium","High"))</f>
        <v>High</v>
      </c>
      <c r="W1602">
        <v>22432.53</v>
      </c>
      <c r="X1602">
        <f>Table1[[#This Row],[Profit]]/Table1[[#This Row],[Sales]]</f>
        <v>0.19677657894736841</v>
      </c>
      <c r="Y1602" t="s">
        <v>58</v>
      </c>
      <c r="Z1602" t="s">
        <v>59</v>
      </c>
      <c r="AA1602">
        <v>1</v>
      </c>
      <c r="AB1602" t="s">
        <v>42</v>
      </c>
    </row>
    <row r="1603" spans="1:28" x14ac:dyDescent="0.35">
      <c r="A1603" t="s">
        <v>7496</v>
      </c>
      <c r="B1603" s="1">
        <v>45433</v>
      </c>
      <c r="C1603" s="1" t="str">
        <f>TEXT(Table1[[#This Row],[Order_Date]],"yyyy")</f>
        <v>2024</v>
      </c>
      <c r="D1603" s="3">
        <f>MONTH(Table1[[#This Row],[Order_Date]])</f>
        <v>5</v>
      </c>
      <c r="E1603" t="str">
        <f>TEXT(Table1[[#This Row],[Order_Date]],"mmm")</f>
        <v>May</v>
      </c>
      <c r="F1603" s="1">
        <v>45439</v>
      </c>
      <c r="G1603">
        <f>(Table1[[#This Row],[Ship_Date]]-Table1[[#This Row],[Order_Date]])</f>
        <v>6</v>
      </c>
      <c r="H1603" t="s">
        <v>7497</v>
      </c>
      <c r="I1603" t="s">
        <v>7498</v>
      </c>
      <c r="J1603" t="s">
        <v>52</v>
      </c>
      <c r="K1603">
        <v>39</v>
      </c>
      <c r="L1603" t="str">
        <f>IF(Table1[[#This Row],[Age]]&lt;=20,"Teen",IF(Table1[[#This Row],[Age]]&gt;=21 &amp; Table1[[#This Row],[Age]]&lt;=50,"Adult","Senior"))</f>
        <v>Senior</v>
      </c>
      <c r="M1603" t="s">
        <v>101</v>
      </c>
      <c r="N1603" t="s">
        <v>102</v>
      </c>
      <c r="O1603" t="s">
        <v>27</v>
      </c>
      <c r="P1603" t="s">
        <v>47</v>
      </c>
      <c r="Q1603" t="s">
        <v>185</v>
      </c>
      <c r="R1603">
        <v>6</v>
      </c>
      <c r="S1603">
        <v>4500</v>
      </c>
      <c r="T1603">
        <v>10</v>
      </c>
      <c r="U1603">
        <v>24300</v>
      </c>
      <c r="V1603" t="str">
        <f>IF(Table1[[#This Row],[Sales]]&lt;=10000,"Low",IF(Table1[[#This Row],[Sales]]&gt;=10000 &amp; Table1[[#This Row],[Sales]]&lt;=25000,"Medium","High"))</f>
        <v>High</v>
      </c>
      <c r="W1603">
        <v>9442.7999999999993</v>
      </c>
      <c r="X1603">
        <f>Table1[[#This Row],[Profit]]/Table1[[#This Row],[Sales]]</f>
        <v>0.38859259259259255</v>
      </c>
      <c r="Y1603" t="s">
        <v>93</v>
      </c>
      <c r="Z1603" t="s">
        <v>59</v>
      </c>
      <c r="AA1603">
        <v>4</v>
      </c>
      <c r="AB1603" t="s">
        <v>42</v>
      </c>
    </row>
    <row r="1604" spans="1:28" x14ac:dyDescent="0.35">
      <c r="A1604" t="s">
        <v>7563</v>
      </c>
      <c r="B1604" s="1">
        <v>46156</v>
      </c>
      <c r="C1604" s="1" t="str">
        <f>TEXT(Table1[[#This Row],[Order_Date]],"yyyy")</f>
        <v>2026</v>
      </c>
      <c r="D1604" s="3">
        <f>MONTH(Table1[[#This Row],[Order_Date]])</f>
        <v>5</v>
      </c>
      <c r="E1604" t="str">
        <f>TEXT(Table1[[#This Row],[Order_Date]],"mmm")</f>
        <v>May</v>
      </c>
      <c r="F1604" s="1">
        <v>46159</v>
      </c>
      <c r="G1604">
        <f>(Table1[[#This Row],[Ship_Date]]-Table1[[#This Row],[Order_Date]])</f>
        <v>3</v>
      </c>
      <c r="H1604" t="s">
        <v>7564</v>
      </c>
      <c r="I1604" t="s">
        <v>7565</v>
      </c>
      <c r="J1604" t="s">
        <v>52</v>
      </c>
      <c r="K1604">
        <v>56</v>
      </c>
      <c r="L1604" t="str">
        <f>IF(Table1[[#This Row],[Age]]&lt;=20,"Teen",IF(Table1[[#This Row],[Age]]&gt;=21 &amp; Table1[[#This Row],[Age]]&lt;=50,"Adult","Senior"))</f>
        <v>Senior</v>
      </c>
      <c r="M1604" t="s">
        <v>84</v>
      </c>
      <c r="N1604" t="s">
        <v>85</v>
      </c>
      <c r="O1604" t="s">
        <v>86</v>
      </c>
      <c r="P1604" t="s">
        <v>56</v>
      </c>
      <c r="Q1604" t="s">
        <v>212</v>
      </c>
      <c r="R1604">
        <v>5</v>
      </c>
      <c r="S1604">
        <v>300</v>
      </c>
      <c r="T1604">
        <v>20</v>
      </c>
      <c r="U1604">
        <v>1200</v>
      </c>
      <c r="V1604" t="str">
        <f>IF(Table1[[#This Row],[Sales]]&lt;=10000,"Low",IF(Table1[[#This Row],[Sales]]&gt;=10000 &amp; Table1[[#This Row],[Sales]]&lt;=25000,"Medium","High"))</f>
        <v>Low</v>
      </c>
      <c r="W1604">
        <v>355.09</v>
      </c>
      <c r="X1604">
        <f>Table1[[#This Row],[Profit]]/Table1[[#This Row],[Sales]]</f>
        <v>0.29590833333333333</v>
      </c>
      <c r="Y1604" t="s">
        <v>93</v>
      </c>
      <c r="Z1604" t="s">
        <v>41</v>
      </c>
      <c r="AA1604">
        <v>4</v>
      </c>
      <c r="AB1604" t="s">
        <v>42</v>
      </c>
    </row>
    <row r="1605" spans="1:28" x14ac:dyDescent="0.35">
      <c r="A1605" t="s">
        <v>7602</v>
      </c>
      <c r="B1605" s="1">
        <v>46153</v>
      </c>
      <c r="C1605" s="1" t="str">
        <f>TEXT(Table1[[#This Row],[Order_Date]],"yyyy")</f>
        <v>2026</v>
      </c>
      <c r="D1605" s="3">
        <f>MONTH(Table1[[#This Row],[Order_Date]])</f>
        <v>5</v>
      </c>
      <c r="E1605" t="str">
        <f>TEXT(Table1[[#This Row],[Order_Date]],"mmm")</f>
        <v>May</v>
      </c>
      <c r="F1605" s="1">
        <v>46159</v>
      </c>
      <c r="G1605">
        <f>(Table1[[#This Row],[Ship_Date]]-Table1[[#This Row],[Order_Date]])</f>
        <v>6</v>
      </c>
      <c r="H1605" t="s">
        <v>7603</v>
      </c>
      <c r="I1605" t="s">
        <v>7604</v>
      </c>
      <c r="J1605" t="s">
        <v>52</v>
      </c>
      <c r="K1605">
        <v>57</v>
      </c>
      <c r="L1605" t="str">
        <f>IF(Table1[[#This Row],[Age]]&lt;=20,"Teen",IF(Table1[[#This Row],[Age]]&gt;=21 &amp; Table1[[#This Row],[Age]]&lt;=50,"Adult","Senior"))</f>
        <v>Senior</v>
      </c>
      <c r="M1605" t="s">
        <v>73</v>
      </c>
      <c r="N1605" t="s">
        <v>26</v>
      </c>
      <c r="O1605" t="s">
        <v>27</v>
      </c>
      <c r="P1605" t="s">
        <v>47</v>
      </c>
      <c r="Q1605" t="s">
        <v>164</v>
      </c>
      <c r="R1605">
        <v>4</v>
      </c>
      <c r="S1605">
        <v>1800</v>
      </c>
      <c r="T1605">
        <v>25</v>
      </c>
      <c r="U1605">
        <v>5400</v>
      </c>
      <c r="V1605" t="str">
        <f>IF(Table1[[#This Row],[Sales]]&lt;=10000,"Low",IF(Table1[[#This Row],[Sales]]&gt;=10000 &amp; Table1[[#This Row],[Sales]]&lt;=25000,"Medium","High"))</f>
        <v>Low</v>
      </c>
      <c r="W1605">
        <v>912.73</v>
      </c>
      <c r="X1605">
        <f>Table1[[#This Row],[Profit]]/Table1[[#This Row],[Sales]]</f>
        <v>0.16902407407407408</v>
      </c>
      <c r="Y1605" t="s">
        <v>30</v>
      </c>
      <c r="Z1605" t="s">
        <v>41</v>
      </c>
      <c r="AA1605">
        <v>1</v>
      </c>
      <c r="AB1605" t="s">
        <v>42</v>
      </c>
    </row>
    <row r="1606" spans="1:28" x14ac:dyDescent="0.35">
      <c r="A1606" t="s">
        <v>7637</v>
      </c>
      <c r="B1606" s="1">
        <v>45800</v>
      </c>
      <c r="C1606" s="1" t="str">
        <f>TEXT(Table1[[#This Row],[Order_Date]],"yyyy")</f>
        <v>2025</v>
      </c>
      <c r="D1606" s="3">
        <f>MONTH(Table1[[#This Row],[Order_Date]])</f>
        <v>5</v>
      </c>
      <c r="E1606" t="str">
        <f>TEXT(Table1[[#This Row],[Order_Date]],"mmm")</f>
        <v>May</v>
      </c>
      <c r="F1606" s="1">
        <v>45801</v>
      </c>
      <c r="G1606">
        <f>(Table1[[#This Row],[Ship_Date]]-Table1[[#This Row],[Order_Date]])</f>
        <v>1</v>
      </c>
      <c r="H1606" t="s">
        <v>273</v>
      </c>
      <c r="I1606" t="s">
        <v>7638</v>
      </c>
      <c r="J1606" t="s">
        <v>52</v>
      </c>
      <c r="K1606">
        <v>24</v>
      </c>
      <c r="L1606" t="str">
        <f>IF(Table1[[#This Row],[Age]]&lt;=20,"Teen",IF(Table1[[#This Row],[Age]]&gt;=21 &amp; Table1[[#This Row],[Age]]&lt;=50,"Adult","Senior"))</f>
        <v>Senior</v>
      </c>
      <c r="M1606" t="s">
        <v>46</v>
      </c>
      <c r="N1606" t="s">
        <v>46</v>
      </c>
      <c r="O1606" t="s">
        <v>38</v>
      </c>
      <c r="P1606" t="s">
        <v>47</v>
      </c>
      <c r="Q1606" t="s">
        <v>48</v>
      </c>
      <c r="R1606">
        <v>2</v>
      </c>
      <c r="S1606">
        <v>3500</v>
      </c>
      <c r="T1606">
        <v>0</v>
      </c>
      <c r="U1606">
        <v>7000</v>
      </c>
      <c r="V1606" t="str">
        <f>IF(Table1[[#This Row],[Sales]]&lt;=10000,"Low",IF(Table1[[#This Row],[Sales]]&gt;=10000 &amp; Table1[[#This Row],[Sales]]&lt;=25000,"Medium","High"))</f>
        <v>Low</v>
      </c>
      <c r="W1606">
        <v>2450.37</v>
      </c>
      <c r="X1606">
        <f>Table1[[#This Row],[Profit]]/Table1[[#This Row],[Sales]]</f>
        <v>0.35005285714285711</v>
      </c>
      <c r="Y1606" t="s">
        <v>58</v>
      </c>
      <c r="Z1606" t="s">
        <v>59</v>
      </c>
      <c r="AA1606">
        <v>4</v>
      </c>
      <c r="AB1606" t="s">
        <v>42</v>
      </c>
    </row>
    <row r="1607" spans="1:28" x14ac:dyDescent="0.35">
      <c r="A1607" t="s">
        <v>7674</v>
      </c>
      <c r="B1607" s="1">
        <v>45782</v>
      </c>
      <c r="C1607" s="1" t="str">
        <f>TEXT(Table1[[#This Row],[Order_Date]],"yyyy")</f>
        <v>2025</v>
      </c>
      <c r="D1607" s="3">
        <f>MONTH(Table1[[#This Row],[Order_Date]])</f>
        <v>5</v>
      </c>
      <c r="E1607" t="str">
        <f>TEXT(Table1[[#This Row],[Order_Date]],"mmm")</f>
        <v>May</v>
      </c>
      <c r="F1607" s="1">
        <v>45789</v>
      </c>
      <c r="G1607">
        <f>(Table1[[#This Row],[Ship_Date]]-Table1[[#This Row],[Order_Date]])</f>
        <v>7</v>
      </c>
      <c r="H1607" t="s">
        <v>7675</v>
      </c>
      <c r="I1607" t="s">
        <v>7676</v>
      </c>
      <c r="J1607" t="s">
        <v>24</v>
      </c>
      <c r="K1607">
        <v>43</v>
      </c>
      <c r="L1607" t="str">
        <f>IF(Table1[[#This Row],[Age]]&lt;=20,"Teen",IF(Table1[[#This Row],[Age]]&gt;=21 &amp; Table1[[#This Row],[Age]]&lt;=50,"Adult","Senior"))</f>
        <v>Senior</v>
      </c>
      <c r="M1607" t="s">
        <v>63</v>
      </c>
      <c r="N1607" t="s">
        <v>64</v>
      </c>
      <c r="O1607" t="s">
        <v>55</v>
      </c>
      <c r="P1607" t="s">
        <v>47</v>
      </c>
      <c r="Q1607" t="s">
        <v>69</v>
      </c>
      <c r="R1607">
        <v>6</v>
      </c>
      <c r="S1607">
        <v>800</v>
      </c>
      <c r="T1607">
        <v>10</v>
      </c>
      <c r="U1607">
        <v>4320</v>
      </c>
      <c r="V1607" t="str">
        <f>IF(Table1[[#This Row],[Sales]]&lt;=10000,"Low",IF(Table1[[#This Row],[Sales]]&gt;=10000 &amp; Table1[[#This Row],[Sales]]&lt;=25000,"Medium","High"))</f>
        <v>Low</v>
      </c>
      <c r="W1607">
        <v>1761.33</v>
      </c>
      <c r="X1607">
        <f>Table1[[#This Row],[Profit]]/Table1[[#This Row],[Sales]]</f>
        <v>0.40771527777777777</v>
      </c>
      <c r="Y1607" t="s">
        <v>58</v>
      </c>
      <c r="Z1607" t="s">
        <v>41</v>
      </c>
      <c r="AA1607">
        <v>1</v>
      </c>
      <c r="AB1607" t="s">
        <v>42</v>
      </c>
    </row>
    <row r="1608" spans="1:28" x14ac:dyDescent="0.35">
      <c r="A1608" t="s">
        <v>7677</v>
      </c>
      <c r="B1608" s="1">
        <v>45799</v>
      </c>
      <c r="C1608" s="1" t="str">
        <f>TEXT(Table1[[#This Row],[Order_Date]],"yyyy")</f>
        <v>2025</v>
      </c>
      <c r="D1608" s="3">
        <f>MONTH(Table1[[#This Row],[Order_Date]])</f>
        <v>5</v>
      </c>
      <c r="E1608" t="str">
        <f>TEXT(Table1[[#This Row],[Order_Date]],"mmm")</f>
        <v>May</v>
      </c>
      <c r="F1608" s="1">
        <v>45801</v>
      </c>
      <c r="G1608">
        <f>(Table1[[#This Row],[Ship_Date]]-Table1[[#This Row],[Order_Date]])</f>
        <v>2</v>
      </c>
      <c r="H1608" t="s">
        <v>1205</v>
      </c>
      <c r="I1608" t="s">
        <v>7678</v>
      </c>
      <c r="J1608" t="s">
        <v>52</v>
      </c>
      <c r="K1608">
        <v>23</v>
      </c>
      <c r="L1608" t="str">
        <f>IF(Table1[[#This Row],[Age]]&lt;=20,"Teen",IF(Table1[[#This Row],[Age]]&gt;=21 &amp; Table1[[#This Row],[Age]]&lt;=50,"Adult","Senior"))</f>
        <v>Senior</v>
      </c>
      <c r="M1608" t="s">
        <v>36</v>
      </c>
      <c r="N1608" t="s">
        <v>37</v>
      </c>
      <c r="O1608" t="s">
        <v>38</v>
      </c>
      <c r="P1608" t="s">
        <v>56</v>
      </c>
      <c r="Q1608" t="s">
        <v>212</v>
      </c>
      <c r="R1608">
        <v>2</v>
      </c>
      <c r="S1608">
        <v>300</v>
      </c>
      <c r="T1608">
        <v>15</v>
      </c>
      <c r="U1608">
        <v>510</v>
      </c>
      <c r="V1608" t="str">
        <f>IF(Table1[[#This Row],[Sales]]&lt;=10000,"Low",IF(Table1[[#This Row],[Sales]]&gt;=10000 &amp; Table1[[#This Row],[Sales]]&lt;=25000,"Medium","High"))</f>
        <v>Low</v>
      </c>
      <c r="W1608">
        <v>228.11</v>
      </c>
      <c r="X1608">
        <f>Table1[[#This Row],[Profit]]/Table1[[#This Row],[Sales]]</f>
        <v>0.44727450980392158</v>
      </c>
      <c r="Y1608" t="s">
        <v>58</v>
      </c>
      <c r="Z1608" t="s">
        <v>31</v>
      </c>
      <c r="AA1608">
        <v>1</v>
      </c>
      <c r="AB1608" t="s">
        <v>42</v>
      </c>
    </row>
    <row r="1609" spans="1:28" x14ac:dyDescent="0.35">
      <c r="A1609" t="s">
        <v>7694</v>
      </c>
      <c r="B1609" s="1">
        <v>45799</v>
      </c>
      <c r="C1609" s="1" t="str">
        <f>TEXT(Table1[[#This Row],[Order_Date]],"yyyy")</f>
        <v>2025</v>
      </c>
      <c r="D1609" s="3">
        <f>MONTH(Table1[[#This Row],[Order_Date]])</f>
        <v>5</v>
      </c>
      <c r="E1609" t="str">
        <f>TEXT(Table1[[#This Row],[Order_Date]],"mmm")</f>
        <v>May</v>
      </c>
      <c r="F1609" s="1">
        <v>45806</v>
      </c>
      <c r="G1609">
        <f>(Table1[[#This Row],[Ship_Date]]-Table1[[#This Row],[Order_Date]])</f>
        <v>7</v>
      </c>
      <c r="H1609" t="s">
        <v>731</v>
      </c>
      <c r="I1609" t="s">
        <v>7695</v>
      </c>
      <c r="J1609" t="s">
        <v>24</v>
      </c>
      <c r="K1609">
        <v>21</v>
      </c>
      <c r="L1609" t="str">
        <f>IF(Table1[[#This Row],[Age]]&lt;=20,"Teen",IF(Table1[[#This Row],[Age]]&gt;=21 &amp; Table1[[#This Row],[Age]]&lt;=50,"Adult","Senior"))</f>
        <v>Senior</v>
      </c>
      <c r="M1609" t="s">
        <v>46</v>
      </c>
      <c r="N1609" t="s">
        <v>46</v>
      </c>
      <c r="O1609" t="s">
        <v>38</v>
      </c>
      <c r="P1609" t="s">
        <v>28</v>
      </c>
      <c r="Q1609" t="s">
        <v>29</v>
      </c>
      <c r="R1609">
        <v>2</v>
      </c>
      <c r="S1609">
        <v>15000</v>
      </c>
      <c r="T1609">
        <v>10</v>
      </c>
      <c r="U1609">
        <v>27000</v>
      </c>
      <c r="V1609" t="str">
        <f>IF(Table1[[#This Row],[Sales]]&lt;=10000,"Low",IF(Table1[[#This Row],[Sales]]&gt;=10000 &amp; Table1[[#This Row],[Sales]]&lt;=25000,"Medium","High"))</f>
        <v>High</v>
      </c>
      <c r="W1609">
        <v>4438.8599999999997</v>
      </c>
      <c r="X1609">
        <f>Table1[[#This Row],[Profit]]/Table1[[#This Row],[Sales]]</f>
        <v>0.1644022222222222</v>
      </c>
      <c r="Y1609" t="s">
        <v>58</v>
      </c>
      <c r="Z1609" t="s">
        <v>41</v>
      </c>
      <c r="AA1609">
        <v>3</v>
      </c>
      <c r="AB1609" t="s">
        <v>42</v>
      </c>
    </row>
    <row r="1610" spans="1:28" x14ac:dyDescent="0.35">
      <c r="A1610" t="s">
        <v>7696</v>
      </c>
      <c r="B1610" s="1">
        <v>45430</v>
      </c>
      <c r="C1610" s="1" t="str">
        <f>TEXT(Table1[[#This Row],[Order_Date]],"yyyy")</f>
        <v>2024</v>
      </c>
      <c r="D1610" s="3">
        <f>MONTH(Table1[[#This Row],[Order_Date]])</f>
        <v>5</v>
      </c>
      <c r="E1610" t="str">
        <f>TEXT(Table1[[#This Row],[Order_Date]],"mmm")</f>
        <v>May</v>
      </c>
      <c r="F1610" s="1">
        <v>45436</v>
      </c>
      <c r="G1610">
        <f>(Table1[[#This Row],[Ship_Date]]-Table1[[#This Row],[Order_Date]])</f>
        <v>6</v>
      </c>
      <c r="H1610" t="s">
        <v>7697</v>
      </c>
      <c r="I1610" t="s">
        <v>7698</v>
      </c>
      <c r="J1610" t="s">
        <v>24</v>
      </c>
      <c r="K1610">
        <v>19</v>
      </c>
      <c r="L1610" t="str">
        <f>IF(Table1[[#This Row],[Age]]&lt;=20,"Teen",IF(Table1[[#This Row],[Age]]&gt;=21 &amp; Table1[[#This Row],[Age]]&lt;=50,"Adult","Senior"))</f>
        <v>Teen</v>
      </c>
      <c r="M1610" t="s">
        <v>91</v>
      </c>
      <c r="N1610" t="s">
        <v>92</v>
      </c>
      <c r="O1610" t="s">
        <v>55</v>
      </c>
      <c r="P1610" t="s">
        <v>56</v>
      </c>
      <c r="Q1610" t="s">
        <v>168</v>
      </c>
      <c r="R1610">
        <v>7</v>
      </c>
      <c r="S1610">
        <v>1200</v>
      </c>
      <c r="T1610">
        <v>20</v>
      </c>
      <c r="U1610">
        <v>6720</v>
      </c>
      <c r="V1610" t="str">
        <f>IF(Table1[[#This Row],[Sales]]&lt;=10000,"Low",IF(Table1[[#This Row],[Sales]]&gt;=10000 &amp; Table1[[#This Row],[Sales]]&lt;=25000,"Medium","High"))</f>
        <v>Low</v>
      </c>
      <c r="W1610">
        <v>2910.16</v>
      </c>
      <c r="X1610">
        <f>Table1[[#This Row],[Profit]]/Table1[[#This Row],[Sales]]</f>
        <v>0.43305952380952378</v>
      </c>
      <c r="Y1610" t="s">
        <v>30</v>
      </c>
      <c r="Z1610" t="s">
        <v>31</v>
      </c>
      <c r="AA1610">
        <v>3</v>
      </c>
      <c r="AB1610" t="s">
        <v>42</v>
      </c>
    </row>
    <row r="1611" spans="1:28" x14ac:dyDescent="0.35">
      <c r="A1611" t="s">
        <v>7738</v>
      </c>
      <c r="B1611" s="1">
        <v>46156</v>
      </c>
      <c r="C1611" s="1" t="str">
        <f>TEXT(Table1[[#This Row],[Order_Date]],"yyyy")</f>
        <v>2026</v>
      </c>
      <c r="D1611" s="3">
        <f>MONTH(Table1[[#This Row],[Order_Date]])</f>
        <v>5</v>
      </c>
      <c r="E1611" t="str">
        <f>TEXT(Table1[[#This Row],[Order_Date]],"mmm")</f>
        <v>May</v>
      </c>
      <c r="F1611" s="1">
        <v>46162</v>
      </c>
      <c r="G1611">
        <f>(Table1[[#This Row],[Ship_Date]]-Table1[[#This Row],[Order_Date]])</f>
        <v>6</v>
      </c>
      <c r="H1611" t="s">
        <v>2315</v>
      </c>
      <c r="I1611" t="s">
        <v>7739</v>
      </c>
      <c r="J1611" t="s">
        <v>52</v>
      </c>
      <c r="K1611">
        <v>19</v>
      </c>
      <c r="L1611" t="str">
        <f>IF(Table1[[#This Row],[Age]]&lt;=20,"Teen",IF(Table1[[#This Row],[Age]]&gt;=21 &amp; Table1[[#This Row],[Age]]&lt;=50,"Adult","Senior"))</f>
        <v>Teen</v>
      </c>
      <c r="M1611" t="s">
        <v>36</v>
      </c>
      <c r="N1611" t="s">
        <v>37</v>
      </c>
      <c r="O1611" t="s">
        <v>38</v>
      </c>
      <c r="P1611" t="s">
        <v>56</v>
      </c>
      <c r="Q1611" t="s">
        <v>57</v>
      </c>
      <c r="R1611">
        <v>4</v>
      </c>
      <c r="S1611">
        <v>60</v>
      </c>
      <c r="T1611">
        <v>10</v>
      </c>
      <c r="U1611">
        <v>216</v>
      </c>
      <c r="V1611" t="str">
        <f>IF(Table1[[#This Row],[Sales]]&lt;=10000,"Low",IF(Table1[[#This Row],[Sales]]&gt;=10000 &amp; Table1[[#This Row],[Sales]]&lt;=25000,"Medium","High"))</f>
        <v>Low</v>
      </c>
      <c r="W1611">
        <v>44.68</v>
      </c>
      <c r="X1611">
        <f>Table1[[#This Row],[Profit]]/Table1[[#This Row],[Sales]]</f>
        <v>0.20685185185185184</v>
      </c>
      <c r="Y1611" t="s">
        <v>58</v>
      </c>
      <c r="Z1611" t="s">
        <v>59</v>
      </c>
      <c r="AA1611">
        <v>2</v>
      </c>
      <c r="AB1611" t="s">
        <v>42</v>
      </c>
    </row>
    <row r="1612" spans="1:28" x14ac:dyDescent="0.35">
      <c r="A1612" t="s">
        <v>7780</v>
      </c>
      <c r="B1612" s="1">
        <v>45800</v>
      </c>
      <c r="C1612" s="1" t="str">
        <f>TEXT(Table1[[#This Row],[Order_Date]],"yyyy")</f>
        <v>2025</v>
      </c>
      <c r="D1612" s="3">
        <f>MONTH(Table1[[#This Row],[Order_Date]])</f>
        <v>5</v>
      </c>
      <c r="E1612" t="str">
        <f>TEXT(Table1[[#This Row],[Order_Date]],"mmm")</f>
        <v>May</v>
      </c>
      <c r="F1612" s="1">
        <v>45804</v>
      </c>
      <c r="G1612">
        <f>(Table1[[#This Row],[Ship_Date]]-Table1[[#This Row],[Order_Date]])</f>
        <v>4</v>
      </c>
      <c r="H1612" t="s">
        <v>7781</v>
      </c>
      <c r="I1612" t="s">
        <v>7782</v>
      </c>
      <c r="J1612" t="s">
        <v>24</v>
      </c>
      <c r="K1612">
        <v>49</v>
      </c>
      <c r="L1612" t="str">
        <f>IF(Table1[[#This Row],[Age]]&lt;=20,"Teen",IF(Table1[[#This Row],[Age]]&gt;=21 &amp; Table1[[#This Row],[Age]]&lt;=50,"Adult","Senior"))</f>
        <v>Senior</v>
      </c>
      <c r="M1612" t="s">
        <v>25</v>
      </c>
      <c r="N1612" t="s">
        <v>26</v>
      </c>
      <c r="O1612" t="s">
        <v>27</v>
      </c>
      <c r="P1612" t="s">
        <v>39</v>
      </c>
      <c r="Q1612" t="s">
        <v>40</v>
      </c>
      <c r="R1612">
        <v>4</v>
      </c>
      <c r="S1612">
        <v>2500</v>
      </c>
      <c r="T1612">
        <v>5</v>
      </c>
      <c r="U1612">
        <v>9500</v>
      </c>
      <c r="V1612" t="str">
        <f>IF(Table1[[#This Row],[Sales]]&lt;=10000,"Low",IF(Table1[[#This Row],[Sales]]&gt;=10000 &amp; Table1[[#This Row],[Sales]]&lt;=25000,"Medium","High"))</f>
        <v>Low</v>
      </c>
      <c r="W1612">
        <v>3884.23</v>
      </c>
      <c r="X1612">
        <f>Table1[[#This Row],[Profit]]/Table1[[#This Row],[Sales]]</f>
        <v>0.40886631578947369</v>
      </c>
      <c r="Y1612" t="s">
        <v>58</v>
      </c>
      <c r="Z1612" t="s">
        <v>59</v>
      </c>
      <c r="AA1612">
        <v>2</v>
      </c>
      <c r="AB1612" t="s">
        <v>42</v>
      </c>
    </row>
    <row r="1613" spans="1:28" x14ac:dyDescent="0.35">
      <c r="A1613" t="s">
        <v>7809</v>
      </c>
      <c r="B1613" s="1">
        <v>45439</v>
      </c>
      <c r="C1613" s="1" t="str">
        <f>TEXT(Table1[[#This Row],[Order_Date]],"yyyy")</f>
        <v>2024</v>
      </c>
      <c r="D1613" s="3">
        <f>MONTH(Table1[[#This Row],[Order_Date]])</f>
        <v>5</v>
      </c>
      <c r="E1613" t="str">
        <f>TEXT(Table1[[#This Row],[Order_Date]],"mmm")</f>
        <v>May</v>
      </c>
      <c r="F1613" s="1">
        <v>45444</v>
      </c>
      <c r="G1613">
        <f>(Table1[[#This Row],[Ship_Date]]-Table1[[#This Row],[Order_Date]])</f>
        <v>5</v>
      </c>
      <c r="H1613" t="s">
        <v>7810</v>
      </c>
      <c r="I1613" t="s">
        <v>7811</v>
      </c>
      <c r="J1613" t="s">
        <v>24</v>
      </c>
      <c r="K1613">
        <v>22</v>
      </c>
      <c r="L1613" t="str">
        <f>IF(Table1[[#This Row],[Age]]&lt;=20,"Teen",IF(Table1[[#This Row],[Age]]&gt;=21 &amp; Table1[[#This Row],[Age]]&lt;=50,"Adult","Senior"))</f>
        <v>Senior</v>
      </c>
      <c r="M1613" t="s">
        <v>91</v>
      </c>
      <c r="N1613" t="s">
        <v>92</v>
      </c>
      <c r="O1613" t="s">
        <v>55</v>
      </c>
      <c r="P1613" t="s">
        <v>28</v>
      </c>
      <c r="Q1613" t="s">
        <v>311</v>
      </c>
      <c r="R1613">
        <v>4</v>
      </c>
      <c r="S1613">
        <v>5000</v>
      </c>
      <c r="T1613">
        <v>0</v>
      </c>
      <c r="U1613">
        <v>20000</v>
      </c>
      <c r="V1613" t="str">
        <f>IF(Table1[[#This Row],[Sales]]&lt;=10000,"Low",IF(Table1[[#This Row],[Sales]]&gt;=10000 &amp; Table1[[#This Row],[Sales]]&lt;=25000,"Medium","High"))</f>
        <v>High</v>
      </c>
      <c r="W1613">
        <v>7539.98</v>
      </c>
      <c r="X1613">
        <f>Table1[[#This Row],[Profit]]/Table1[[#This Row],[Sales]]</f>
        <v>0.37699899999999997</v>
      </c>
      <c r="Y1613" t="s">
        <v>58</v>
      </c>
      <c r="Z1613" t="s">
        <v>59</v>
      </c>
      <c r="AA1613">
        <v>4</v>
      </c>
      <c r="AB1613" t="s">
        <v>42</v>
      </c>
    </row>
    <row r="1614" spans="1:28" x14ac:dyDescent="0.35">
      <c r="A1614" t="s">
        <v>7815</v>
      </c>
      <c r="B1614" s="1">
        <v>45431</v>
      </c>
      <c r="C1614" s="1" t="str">
        <f>TEXT(Table1[[#This Row],[Order_Date]],"yyyy")</f>
        <v>2024</v>
      </c>
      <c r="D1614" s="3">
        <f>MONTH(Table1[[#This Row],[Order_Date]])</f>
        <v>5</v>
      </c>
      <c r="E1614" t="str">
        <f>TEXT(Table1[[#This Row],[Order_Date]],"mmm")</f>
        <v>May</v>
      </c>
      <c r="F1614" s="1">
        <v>45432</v>
      </c>
      <c r="G1614">
        <f>(Table1[[#This Row],[Ship_Date]]-Table1[[#This Row],[Order_Date]])</f>
        <v>1</v>
      </c>
      <c r="H1614" t="s">
        <v>7816</v>
      </c>
      <c r="I1614" t="s">
        <v>7817</v>
      </c>
      <c r="J1614" t="s">
        <v>52</v>
      </c>
      <c r="K1614">
        <v>23</v>
      </c>
      <c r="L1614" t="str">
        <f>IF(Table1[[#This Row],[Age]]&lt;=20,"Teen",IF(Table1[[#This Row],[Age]]&gt;=21 &amp; Table1[[#This Row],[Age]]&lt;=50,"Adult","Senior"))</f>
        <v>Senior</v>
      </c>
      <c r="M1614" t="s">
        <v>79</v>
      </c>
      <c r="N1614" t="s">
        <v>80</v>
      </c>
      <c r="O1614" t="s">
        <v>38</v>
      </c>
      <c r="P1614" t="s">
        <v>47</v>
      </c>
      <c r="Q1614" t="s">
        <v>175</v>
      </c>
      <c r="R1614">
        <v>2</v>
      </c>
      <c r="S1614">
        <v>1200</v>
      </c>
      <c r="T1614">
        <v>20</v>
      </c>
      <c r="U1614">
        <v>1920</v>
      </c>
      <c r="V1614" t="str">
        <f>IF(Table1[[#This Row],[Sales]]&lt;=10000,"Low",IF(Table1[[#This Row],[Sales]]&gt;=10000 &amp; Table1[[#This Row],[Sales]]&lt;=25000,"Medium","High"))</f>
        <v>Low</v>
      </c>
      <c r="W1614">
        <v>631.46</v>
      </c>
      <c r="X1614">
        <f>Table1[[#This Row],[Profit]]/Table1[[#This Row],[Sales]]</f>
        <v>0.32888541666666671</v>
      </c>
      <c r="Y1614" t="s">
        <v>58</v>
      </c>
      <c r="Z1614" t="s">
        <v>41</v>
      </c>
      <c r="AA1614">
        <v>5</v>
      </c>
      <c r="AB1614" t="s">
        <v>32</v>
      </c>
    </row>
    <row r="1615" spans="1:28" x14ac:dyDescent="0.35">
      <c r="A1615" t="s">
        <v>7833</v>
      </c>
      <c r="B1615" s="1">
        <v>45792</v>
      </c>
      <c r="C1615" s="1" t="str">
        <f>TEXT(Table1[[#This Row],[Order_Date]],"yyyy")</f>
        <v>2025</v>
      </c>
      <c r="D1615" s="3">
        <f>MONTH(Table1[[#This Row],[Order_Date]])</f>
        <v>5</v>
      </c>
      <c r="E1615" t="str">
        <f>TEXT(Table1[[#This Row],[Order_Date]],"mmm")</f>
        <v>May</v>
      </c>
      <c r="F1615" s="1">
        <v>45798</v>
      </c>
      <c r="G1615">
        <f>(Table1[[#This Row],[Ship_Date]]-Table1[[#This Row],[Order_Date]])</f>
        <v>6</v>
      </c>
      <c r="H1615" t="s">
        <v>7834</v>
      </c>
      <c r="I1615" t="s">
        <v>7835</v>
      </c>
      <c r="J1615" t="s">
        <v>24</v>
      </c>
      <c r="K1615">
        <v>20</v>
      </c>
      <c r="L1615" t="str">
        <f>IF(Table1[[#This Row],[Age]]&lt;=20,"Teen",IF(Table1[[#This Row],[Age]]&gt;=21 &amp; Table1[[#This Row],[Age]]&lt;=50,"Adult","Senior"))</f>
        <v>Teen</v>
      </c>
      <c r="M1615" t="s">
        <v>84</v>
      </c>
      <c r="N1615" t="s">
        <v>85</v>
      </c>
      <c r="O1615" t="s">
        <v>86</v>
      </c>
      <c r="P1615" t="s">
        <v>28</v>
      </c>
      <c r="Q1615" t="s">
        <v>311</v>
      </c>
      <c r="R1615">
        <v>3</v>
      </c>
      <c r="S1615">
        <v>5000</v>
      </c>
      <c r="T1615">
        <v>15</v>
      </c>
      <c r="U1615">
        <v>12750</v>
      </c>
      <c r="V1615" t="str">
        <f>IF(Table1[[#This Row],[Sales]]&lt;=10000,"Low",IF(Table1[[#This Row],[Sales]]&gt;=10000 &amp; Table1[[#This Row],[Sales]]&lt;=25000,"Medium","High"))</f>
        <v>High</v>
      </c>
      <c r="W1615">
        <v>4373.97</v>
      </c>
      <c r="X1615">
        <f>Table1[[#This Row],[Profit]]/Table1[[#This Row],[Sales]]</f>
        <v>0.3430564705882353</v>
      </c>
      <c r="Y1615" t="s">
        <v>58</v>
      </c>
      <c r="Z1615" t="s">
        <v>59</v>
      </c>
      <c r="AA1615">
        <v>2</v>
      </c>
      <c r="AB1615" t="s">
        <v>32</v>
      </c>
    </row>
    <row r="1616" spans="1:28" x14ac:dyDescent="0.35">
      <c r="A1616" t="s">
        <v>7841</v>
      </c>
      <c r="B1616" s="1">
        <v>46153</v>
      </c>
      <c r="C1616" s="1" t="str">
        <f>TEXT(Table1[[#This Row],[Order_Date]],"yyyy")</f>
        <v>2026</v>
      </c>
      <c r="D1616" s="3">
        <f>MONTH(Table1[[#This Row],[Order_Date]])</f>
        <v>5</v>
      </c>
      <c r="E1616" t="str">
        <f>TEXT(Table1[[#This Row],[Order_Date]],"mmm")</f>
        <v>May</v>
      </c>
      <c r="F1616" s="1">
        <v>46157</v>
      </c>
      <c r="G1616">
        <f>(Table1[[#This Row],[Ship_Date]]-Table1[[#This Row],[Order_Date]])</f>
        <v>4</v>
      </c>
      <c r="H1616" t="s">
        <v>7842</v>
      </c>
      <c r="I1616" t="s">
        <v>7843</v>
      </c>
      <c r="J1616" t="s">
        <v>24</v>
      </c>
      <c r="K1616">
        <v>64</v>
      </c>
      <c r="L1616" t="str">
        <f>IF(Table1[[#This Row],[Age]]&lt;=20,"Teen",IF(Table1[[#This Row],[Age]]&gt;=21 &amp; Table1[[#This Row],[Age]]&lt;=50,"Adult","Senior"))</f>
        <v>Senior</v>
      </c>
      <c r="M1616" t="s">
        <v>46</v>
      </c>
      <c r="N1616" t="s">
        <v>46</v>
      </c>
      <c r="O1616" t="s">
        <v>38</v>
      </c>
      <c r="P1616" t="s">
        <v>74</v>
      </c>
      <c r="Q1616" t="s">
        <v>231</v>
      </c>
      <c r="R1616">
        <v>7</v>
      </c>
      <c r="S1616">
        <v>18000</v>
      </c>
      <c r="T1616">
        <v>20</v>
      </c>
      <c r="U1616">
        <v>100800</v>
      </c>
      <c r="V1616" t="str">
        <f>IF(Table1[[#This Row],[Sales]]&lt;=10000,"Low",IF(Table1[[#This Row],[Sales]]&gt;=10000 &amp; Table1[[#This Row],[Sales]]&lt;=25000,"Medium","High"))</f>
        <v>High</v>
      </c>
      <c r="W1616">
        <v>33353.1</v>
      </c>
      <c r="X1616">
        <f>Table1[[#This Row],[Profit]]/Table1[[#This Row],[Sales]]</f>
        <v>0.33088392857142856</v>
      </c>
      <c r="Y1616" t="s">
        <v>58</v>
      </c>
      <c r="Z1616" t="s">
        <v>41</v>
      </c>
      <c r="AA1616">
        <v>5</v>
      </c>
      <c r="AB1616" t="s">
        <v>42</v>
      </c>
    </row>
    <row r="1617" spans="1:28" x14ac:dyDescent="0.35">
      <c r="A1617" t="s">
        <v>7852</v>
      </c>
      <c r="B1617" s="1">
        <v>45789</v>
      </c>
      <c r="C1617" s="1" t="str">
        <f>TEXT(Table1[[#This Row],[Order_Date]],"yyyy")</f>
        <v>2025</v>
      </c>
      <c r="D1617" s="3">
        <f>MONTH(Table1[[#This Row],[Order_Date]])</f>
        <v>5</v>
      </c>
      <c r="E1617" t="str">
        <f>TEXT(Table1[[#This Row],[Order_Date]],"mmm")</f>
        <v>May</v>
      </c>
      <c r="F1617" s="1">
        <v>45792</v>
      </c>
      <c r="G1617">
        <f>(Table1[[#This Row],[Ship_Date]]-Table1[[#This Row],[Order_Date]])</f>
        <v>3</v>
      </c>
      <c r="H1617" t="s">
        <v>7853</v>
      </c>
      <c r="I1617" t="s">
        <v>7854</v>
      </c>
      <c r="J1617" t="s">
        <v>24</v>
      </c>
      <c r="K1617">
        <v>40</v>
      </c>
      <c r="L1617" t="str">
        <f>IF(Table1[[#This Row],[Age]]&lt;=20,"Teen",IF(Table1[[#This Row],[Age]]&gt;=21 &amp; Table1[[#This Row],[Age]]&lt;=50,"Adult","Senior"))</f>
        <v>Senior</v>
      </c>
      <c r="M1617" t="s">
        <v>101</v>
      </c>
      <c r="N1617" t="s">
        <v>102</v>
      </c>
      <c r="O1617" t="s">
        <v>27</v>
      </c>
      <c r="P1617" t="s">
        <v>28</v>
      </c>
      <c r="Q1617" t="s">
        <v>65</v>
      </c>
      <c r="R1617">
        <v>8</v>
      </c>
      <c r="S1617">
        <v>30000</v>
      </c>
      <c r="T1617">
        <v>10</v>
      </c>
      <c r="U1617">
        <v>216000</v>
      </c>
      <c r="V1617" t="str">
        <f>IF(Table1[[#This Row],[Sales]]&lt;=10000,"Low",IF(Table1[[#This Row],[Sales]]&gt;=10000 &amp; Table1[[#This Row],[Sales]]&lt;=25000,"Medium","High"))</f>
        <v>High</v>
      </c>
      <c r="W1617">
        <v>31916.799999999999</v>
      </c>
      <c r="X1617">
        <f>Table1[[#This Row],[Profit]]/Table1[[#This Row],[Sales]]</f>
        <v>0.14776296296296296</v>
      </c>
      <c r="Y1617" t="s">
        <v>93</v>
      </c>
      <c r="Z1617" t="s">
        <v>59</v>
      </c>
      <c r="AA1617">
        <v>1</v>
      </c>
      <c r="AB1617" t="s">
        <v>42</v>
      </c>
    </row>
    <row r="1618" spans="1:28" x14ac:dyDescent="0.35">
      <c r="A1618" t="s">
        <v>7904</v>
      </c>
      <c r="B1618" s="1">
        <v>45443</v>
      </c>
      <c r="C1618" s="1" t="str">
        <f>TEXT(Table1[[#This Row],[Order_Date]],"yyyy")</f>
        <v>2024</v>
      </c>
      <c r="D1618" s="3">
        <f>MONTH(Table1[[#This Row],[Order_Date]])</f>
        <v>5</v>
      </c>
      <c r="E1618" t="str">
        <f>TEXT(Table1[[#This Row],[Order_Date]],"mmm")</f>
        <v>May</v>
      </c>
      <c r="F1618" s="1">
        <v>45446</v>
      </c>
      <c r="G1618">
        <f>(Table1[[#This Row],[Ship_Date]]-Table1[[#This Row],[Order_Date]])</f>
        <v>3</v>
      </c>
      <c r="H1618" t="s">
        <v>7905</v>
      </c>
      <c r="I1618" t="s">
        <v>7906</v>
      </c>
      <c r="J1618" t="s">
        <v>52</v>
      </c>
      <c r="K1618">
        <v>34</v>
      </c>
      <c r="L1618" t="str">
        <f>IF(Table1[[#This Row],[Age]]&lt;=20,"Teen",IF(Table1[[#This Row],[Age]]&gt;=21 &amp; Table1[[#This Row],[Age]]&lt;=50,"Adult","Senior"))</f>
        <v>Senior</v>
      </c>
      <c r="M1618" t="s">
        <v>25</v>
      </c>
      <c r="N1618" t="s">
        <v>26</v>
      </c>
      <c r="O1618" t="s">
        <v>27</v>
      </c>
      <c r="P1618" t="s">
        <v>74</v>
      </c>
      <c r="Q1618" t="s">
        <v>231</v>
      </c>
      <c r="R1618">
        <v>6</v>
      </c>
      <c r="S1618">
        <v>18000</v>
      </c>
      <c r="T1618">
        <v>25</v>
      </c>
      <c r="U1618">
        <v>81000</v>
      </c>
      <c r="V1618" t="str">
        <f>IF(Table1[[#This Row],[Sales]]&lt;=10000,"Low",IF(Table1[[#This Row],[Sales]]&gt;=10000 &amp; Table1[[#This Row],[Sales]]&lt;=25000,"Medium","High"))</f>
        <v>High</v>
      </c>
      <c r="W1618">
        <v>19790.87</v>
      </c>
      <c r="X1618">
        <f>Table1[[#This Row],[Profit]]/Table1[[#This Row],[Sales]]</f>
        <v>0.2443317283950617</v>
      </c>
      <c r="Y1618" t="s">
        <v>93</v>
      </c>
      <c r="Z1618" t="s">
        <v>41</v>
      </c>
      <c r="AA1618">
        <v>1</v>
      </c>
      <c r="AB1618" t="s">
        <v>42</v>
      </c>
    </row>
    <row r="1619" spans="1:28" x14ac:dyDescent="0.35">
      <c r="A1619" t="s">
        <v>7922</v>
      </c>
      <c r="B1619" s="1">
        <v>45808</v>
      </c>
      <c r="C1619" s="1" t="str">
        <f>TEXT(Table1[[#This Row],[Order_Date]],"yyyy")</f>
        <v>2025</v>
      </c>
      <c r="D1619" s="3">
        <f>MONTH(Table1[[#This Row],[Order_Date]])</f>
        <v>5</v>
      </c>
      <c r="E1619" t="str">
        <f>TEXT(Table1[[#This Row],[Order_Date]],"mmm")</f>
        <v>May</v>
      </c>
      <c r="F1619" s="1">
        <v>45813</v>
      </c>
      <c r="G1619">
        <f>(Table1[[#This Row],[Ship_Date]]-Table1[[#This Row],[Order_Date]])</f>
        <v>5</v>
      </c>
      <c r="H1619" t="s">
        <v>7923</v>
      </c>
      <c r="I1619" t="s">
        <v>7924</v>
      </c>
      <c r="J1619" t="s">
        <v>24</v>
      </c>
      <c r="K1619">
        <v>54</v>
      </c>
      <c r="L1619" t="str">
        <f>IF(Table1[[#This Row],[Age]]&lt;=20,"Teen",IF(Table1[[#This Row],[Age]]&gt;=21 &amp; Table1[[#This Row],[Age]]&lt;=50,"Adult","Senior"))</f>
        <v>Senior</v>
      </c>
      <c r="M1619" t="s">
        <v>73</v>
      </c>
      <c r="N1619" t="s">
        <v>26</v>
      </c>
      <c r="O1619" t="s">
        <v>27</v>
      </c>
      <c r="P1619" t="s">
        <v>74</v>
      </c>
      <c r="Q1619" t="s">
        <v>75</v>
      </c>
      <c r="R1619">
        <v>5</v>
      </c>
      <c r="S1619">
        <v>2000</v>
      </c>
      <c r="T1619">
        <v>20</v>
      </c>
      <c r="U1619">
        <v>8000</v>
      </c>
      <c r="V1619" t="str">
        <f>IF(Table1[[#This Row],[Sales]]&lt;=10000,"Low",IF(Table1[[#This Row],[Sales]]&gt;=10000 &amp; Table1[[#This Row],[Sales]]&lt;=25000,"Medium","High"))</f>
        <v>Low</v>
      </c>
      <c r="W1619">
        <v>2793.92</v>
      </c>
      <c r="X1619">
        <f>Table1[[#This Row],[Profit]]/Table1[[#This Row],[Sales]]</f>
        <v>0.34923999999999999</v>
      </c>
      <c r="Y1619" t="s">
        <v>58</v>
      </c>
      <c r="Z1619" t="s">
        <v>59</v>
      </c>
      <c r="AA1619">
        <v>4</v>
      </c>
      <c r="AB1619" t="s">
        <v>42</v>
      </c>
    </row>
    <row r="1620" spans="1:28" x14ac:dyDescent="0.35">
      <c r="A1620" t="s">
        <v>7935</v>
      </c>
      <c r="B1620" s="1">
        <v>45439</v>
      </c>
      <c r="C1620" s="1" t="str">
        <f>TEXT(Table1[[#This Row],[Order_Date]],"yyyy")</f>
        <v>2024</v>
      </c>
      <c r="D1620" s="3">
        <f>MONTH(Table1[[#This Row],[Order_Date]])</f>
        <v>5</v>
      </c>
      <c r="E1620" t="str">
        <f>TEXT(Table1[[#This Row],[Order_Date]],"mmm")</f>
        <v>May</v>
      </c>
      <c r="F1620" s="1">
        <v>45444</v>
      </c>
      <c r="G1620">
        <f>(Table1[[#This Row],[Ship_Date]]-Table1[[#This Row],[Order_Date]])</f>
        <v>5</v>
      </c>
      <c r="H1620" t="s">
        <v>7936</v>
      </c>
      <c r="I1620" t="s">
        <v>7937</v>
      </c>
      <c r="J1620" t="s">
        <v>24</v>
      </c>
      <c r="K1620">
        <v>63</v>
      </c>
      <c r="L1620" t="str">
        <f>IF(Table1[[#This Row],[Age]]&lt;=20,"Teen",IF(Table1[[#This Row],[Age]]&gt;=21 &amp; Table1[[#This Row],[Age]]&lt;=50,"Adult","Senior"))</f>
        <v>Senior</v>
      </c>
      <c r="M1620" t="s">
        <v>101</v>
      </c>
      <c r="N1620" t="s">
        <v>102</v>
      </c>
      <c r="O1620" t="s">
        <v>27</v>
      </c>
      <c r="P1620" t="s">
        <v>74</v>
      </c>
      <c r="Q1620" t="s">
        <v>231</v>
      </c>
      <c r="R1620">
        <v>3</v>
      </c>
      <c r="S1620">
        <v>18000</v>
      </c>
      <c r="T1620">
        <v>25</v>
      </c>
      <c r="U1620">
        <v>40500</v>
      </c>
      <c r="V1620" t="str">
        <f>IF(Table1[[#This Row],[Sales]]&lt;=10000,"Low",IF(Table1[[#This Row],[Sales]]&gt;=10000 &amp; Table1[[#This Row],[Sales]]&lt;=25000,"Medium","High"))</f>
        <v>High</v>
      </c>
      <c r="W1620">
        <v>14606.01</v>
      </c>
      <c r="X1620">
        <f>Table1[[#This Row],[Profit]]/Table1[[#This Row],[Sales]]</f>
        <v>0.36064222222222225</v>
      </c>
      <c r="Y1620" t="s">
        <v>93</v>
      </c>
      <c r="Z1620" t="s">
        <v>31</v>
      </c>
      <c r="AA1620">
        <v>4</v>
      </c>
      <c r="AB1620" t="s">
        <v>42</v>
      </c>
    </row>
    <row r="1621" spans="1:28" x14ac:dyDescent="0.35">
      <c r="A1621" t="s">
        <v>7940</v>
      </c>
      <c r="B1621" s="1">
        <v>45803</v>
      </c>
      <c r="C1621" s="1" t="str">
        <f>TEXT(Table1[[#This Row],[Order_Date]],"yyyy")</f>
        <v>2025</v>
      </c>
      <c r="D1621" s="3">
        <f>MONTH(Table1[[#This Row],[Order_Date]])</f>
        <v>5</v>
      </c>
      <c r="E1621" t="str">
        <f>TEXT(Table1[[#This Row],[Order_Date]],"mmm")</f>
        <v>May</v>
      </c>
      <c r="F1621" s="1">
        <v>45808</v>
      </c>
      <c r="G1621">
        <f>(Table1[[#This Row],[Ship_Date]]-Table1[[#This Row],[Order_Date]])</f>
        <v>5</v>
      </c>
      <c r="H1621" t="s">
        <v>7941</v>
      </c>
      <c r="I1621" t="s">
        <v>7942</v>
      </c>
      <c r="J1621" t="s">
        <v>24</v>
      </c>
      <c r="K1621">
        <v>50</v>
      </c>
      <c r="L1621" t="str">
        <f>IF(Table1[[#This Row],[Age]]&lt;=20,"Teen",IF(Table1[[#This Row],[Age]]&gt;=21 &amp; Table1[[#This Row],[Age]]&lt;=50,"Adult","Senior"))</f>
        <v>Senior</v>
      </c>
      <c r="M1621" t="s">
        <v>53</v>
      </c>
      <c r="N1621" t="s">
        <v>54</v>
      </c>
      <c r="O1621" t="s">
        <v>55</v>
      </c>
      <c r="P1621" t="s">
        <v>28</v>
      </c>
      <c r="Q1621" t="s">
        <v>29</v>
      </c>
      <c r="R1621">
        <v>8</v>
      </c>
      <c r="S1621">
        <v>15000</v>
      </c>
      <c r="T1621">
        <v>15</v>
      </c>
      <c r="U1621">
        <v>102000</v>
      </c>
      <c r="V1621" t="str">
        <f>IF(Table1[[#This Row],[Sales]]&lt;=10000,"Low",IF(Table1[[#This Row],[Sales]]&gt;=10000 &amp; Table1[[#This Row],[Sales]]&lt;=25000,"Medium","High"))</f>
        <v>High</v>
      </c>
      <c r="W1621">
        <v>18198.080000000002</v>
      </c>
      <c r="X1621">
        <f>Table1[[#This Row],[Profit]]/Table1[[#This Row],[Sales]]</f>
        <v>0.17841254901960785</v>
      </c>
      <c r="Y1621" t="s">
        <v>30</v>
      </c>
      <c r="Z1621" t="s">
        <v>41</v>
      </c>
      <c r="AA1621">
        <v>3</v>
      </c>
      <c r="AB1621" t="s">
        <v>42</v>
      </c>
    </row>
    <row r="1622" spans="1:28" x14ac:dyDescent="0.35">
      <c r="A1622" t="s">
        <v>8026</v>
      </c>
      <c r="B1622" s="1">
        <v>45438</v>
      </c>
      <c r="C1622" s="1" t="str">
        <f>TEXT(Table1[[#This Row],[Order_Date]],"yyyy")</f>
        <v>2024</v>
      </c>
      <c r="D1622" s="3">
        <f>MONTH(Table1[[#This Row],[Order_Date]])</f>
        <v>5</v>
      </c>
      <c r="E1622" t="str">
        <f>TEXT(Table1[[#This Row],[Order_Date]],"mmm")</f>
        <v>May</v>
      </c>
      <c r="F1622" s="1">
        <v>45440</v>
      </c>
      <c r="G1622">
        <f>(Table1[[#This Row],[Ship_Date]]-Table1[[#This Row],[Order_Date]])</f>
        <v>2</v>
      </c>
      <c r="H1622" t="s">
        <v>1449</v>
      </c>
      <c r="I1622" t="s">
        <v>8027</v>
      </c>
      <c r="J1622" t="s">
        <v>24</v>
      </c>
      <c r="K1622">
        <v>18</v>
      </c>
      <c r="L1622" t="str">
        <f>IF(Table1[[#This Row],[Age]]&lt;=20,"Teen",IF(Table1[[#This Row],[Age]]&gt;=21 &amp; Table1[[#This Row],[Age]]&lt;=50,"Adult","Senior"))</f>
        <v>Teen</v>
      </c>
      <c r="M1622" t="s">
        <v>46</v>
      </c>
      <c r="N1622" t="s">
        <v>46</v>
      </c>
      <c r="O1622" t="s">
        <v>38</v>
      </c>
      <c r="P1622" t="s">
        <v>74</v>
      </c>
      <c r="Q1622" t="s">
        <v>231</v>
      </c>
      <c r="R1622">
        <v>2</v>
      </c>
      <c r="S1622">
        <v>18000</v>
      </c>
      <c r="T1622">
        <v>25</v>
      </c>
      <c r="U1622">
        <v>27000</v>
      </c>
      <c r="V1622" t="str">
        <f>IF(Table1[[#This Row],[Sales]]&lt;=10000,"Low",IF(Table1[[#This Row],[Sales]]&gt;=10000 &amp; Table1[[#This Row],[Sales]]&lt;=25000,"Medium","High"))</f>
        <v>High</v>
      </c>
      <c r="W1622">
        <v>4368.17</v>
      </c>
      <c r="X1622">
        <f>Table1[[#This Row],[Profit]]/Table1[[#This Row],[Sales]]</f>
        <v>0.16178407407407408</v>
      </c>
      <c r="Y1622" t="s">
        <v>93</v>
      </c>
      <c r="Z1622" t="s">
        <v>31</v>
      </c>
      <c r="AA1622">
        <v>1</v>
      </c>
      <c r="AB1622" t="s">
        <v>32</v>
      </c>
    </row>
    <row r="1623" spans="1:28" x14ac:dyDescent="0.35">
      <c r="A1623" t="s">
        <v>8050</v>
      </c>
      <c r="B1623" s="1">
        <v>46144</v>
      </c>
      <c r="C1623" s="1" t="str">
        <f>TEXT(Table1[[#This Row],[Order_Date]],"yyyy")</f>
        <v>2026</v>
      </c>
      <c r="D1623" s="3">
        <f>MONTH(Table1[[#This Row],[Order_Date]])</f>
        <v>5</v>
      </c>
      <c r="E1623" t="str">
        <f>TEXT(Table1[[#This Row],[Order_Date]],"mmm")</f>
        <v>May</v>
      </c>
      <c r="F1623" s="1">
        <v>46146</v>
      </c>
      <c r="G1623">
        <f>(Table1[[#This Row],[Ship_Date]]-Table1[[#This Row],[Order_Date]])</f>
        <v>2</v>
      </c>
      <c r="H1623" t="s">
        <v>8051</v>
      </c>
      <c r="I1623" t="s">
        <v>4700</v>
      </c>
      <c r="J1623" t="s">
        <v>52</v>
      </c>
      <c r="K1623">
        <v>35</v>
      </c>
      <c r="L1623" t="str">
        <f>IF(Table1[[#This Row],[Age]]&lt;=20,"Teen",IF(Table1[[#This Row],[Age]]&gt;=21 &amp; Table1[[#This Row],[Age]]&lt;=50,"Adult","Senior"))</f>
        <v>Senior</v>
      </c>
      <c r="M1623" t="s">
        <v>36</v>
      </c>
      <c r="N1623" t="s">
        <v>37</v>
      </c>
      <c r="O1623" t="s">
        <v>38</v>
      </c>
      <c r="P1623" t="s">
        <v>47</v>
      </c>
      <c r="Q1623" t="s">
        <v>175</v>
      </c>
      <c r="R1623">
        <v>6</v>
      </c>
      <c r="S1623">
        <v>1200</v>
      </c>
      <c r="T1623">
        <v>0</v>
      </c>
      <c r="U1623">
        <v>7200</v>
      </c>
      <c r="V1623" t="str">
        <f>IF(Table1[[#This Row],[Sales]]&lt;=10000,"Low",IF(Table1[[#This Row],[Sales]]&gt;=10000 &amp; Table1[[#This Row],[Sales]]&lt;=25000,"Medium","High"))</f>
        <v>Low</v>
      </c>
      <c r="W1623">
        <v>1045.4000000000001</v>
      </c>
      <c r="X1623">
        <f>Table1[[#This Row],[Profit]]/Table1[[#This Row],[Sales]]</f>
        <v>0.14519444444444446</v>
      </c>
      <c r="Y1623" t="s">
        <v>93</v>
      </c>
      <c r="Z1623" t="s">
        <v>59</v>
      </c>
      <c r="AA1623">
        <v>4</v>
      </c>
      <c r="AB1623" t="s">
        <v>42</v>
      </c>
    </row>
    <row r="1624" spans="1:28" x14ac:dyDescent="0.35">
      <c r="A1624" t="s">
        <v>8089</v>
      </c>
      <c r="B1624" s="1">
        <v>45808</v>
      </c>
      <c r="C1624" s="1" t="str">
        <f>TEXT(Table1[[#This Row],[Order_Date]],"yyyy")</f>
        <v>2025</v>
      </c>
      <c r="D1624" s="3">
        <f>MONTH(Table1[[#This Row],[Order_Date]])</f>
        <v>5</v>
      </c>
      <c r="E1624" t="str">
        <f>TEXT(Table1[[#This Row],[Order_Date]],"mmm")</f>
        <v>May</v>
      </c>
      <c r="F1624" s="1">
        <v>45811</v>
      </c>
      <c r="G1624">
        <f>(Table1[[#This Row],[Ship_Date]]-Table1[[#This Row],[Order_Date]])</f>
        <v>3</v>
      </c>
      <c r="H1624" t="s">
        <v>8090</v>
      </c>
      <c r="I1624" t="s">
        <v>8091</v>
      </c>
      <c r="J1624" t="s">
        <v>52</v>
      </c>
      <c r="K1624">
        <v>47</v>
      </c>
      <c r="L1624" t="str">
        <f>IF(Table1[[#This Row],[Age]]&lt;=20,"Teen",IF(Table1[[#This Row],[Age]]&gt;=21 &amp; Table1[[#This Row],[Age]]&lt;=50,"Adult","Senior"))</f>
        <v>Senior</v>
      </c>
      <c r="M1624" t="s">
        <v>79</v>
      </c>
      <c r="N1624" t="s">
        <v>80</v>
      </c>
      <c r="O1624" t="s">
        <v>38</v>
      </c>
      <c r="P1624" t="s">
        <v>56</v>
      </c>
      <c r="Q1624" t="s">
        <v>168</v>
      </c>
      <c r="R1624">
        <v>2</v>
      </c>
      <c r="S1624">
        <v>1200</v>
      </c>
      <c r="T1624">
        <v>10</v>
      </c>
      <c r="U1624">
        <v>2160</v>
      </c>
      <c r="V1624" t="str">
        <f>IF(Table1[[#This Row],[Sales]]&lt;=10000,"Low",IF(Table1[[#This Row],[Sales]]&gt;=10000 &amp; Table1[[#This Row],[Sales]]&lt;=25000,"Medium","High"))</f>
        <v>Low</v>
      </c>
      <c r="W1624">
        <v>464.71</v>
      </c>
      <c r="X1624">
        <f>Table1[[#This Row],[Profit]]/Table1[[#This Row],[Sales]]</f>
        <v>0.21514351851851851</v>
      </c>
      <c r="Y1624" t="s">
        <v>30</v>
      </c>
      <c r="Z1624" t="s">
        <v>41</v>
      </c>
      <c r="AA1624">
        <v>4</v>
      </c>
      <c r="AB1624" t="s">
        <v>42</v>
      </c>
    </row>
    <row r="1625" spans="1:28" x14ac:dyDescent="0.35">
      <c r="A1625" t="s">
        <v>8122</v>
      </c>
      <c r="B1625" s="1">
        <v>45790</v>
      </c>
      <c r="C1625" s="1" t="str">
        <f>TEXT(Table1[[#This Row],[Order_Date]],"yyyy")</f>
        <v>2025</v>
      </c>
      <c r="D1625" s="3">
        <f>MONTH(Table1[[#This Row],[Order_Date]])</f>
        <v>5</v>
      </c>
      <c r="E1625" t="str">
        <f>TEXT(Table1[[#This Row],[Order_Date]],"mmm")</f>
        <v>May</v>
      </c>
      <c r="F1625" s="1">
        <v>45795</v>
      </c>
      <c r="G1625">
        <f>(Table1[[#This Row],[Ship_Date]]-Table1[[#This Row],[Order_Date]])</f>
        <v>5</v>
      </c>
      <c r="H1625" t="s">
        <v>8123</v>
      </c>
      <c r="I1625" t="s">
        <v>8124</v>
      </c>
      <c r="J1625" t="s">
        <v>52</v>
      </c>
      <c r="K1625">
        <v>18</v>
      </c>
      <c r="L1625" t="str">
        <f>IF(Table1[[#This Row],[Age]]&lt;=20,"Teen",IF(Table1[[#This Row],[Age]]&gt;=21 &amp; Table1[[#This Row],[Age]]&lt;=50,"Adult","Senior"))</f>
        <v>Teen</v>
      </c>
      <c r="M1625" t="s">
        <v>73</v>
      </c>
      <c r="N1625" t="s">
        <v>26</v>
      </c>
      <c r="O1625" t="s">
        <v>27</v>
      </c>
      <c r="P1625" t="s">
        <v>39</v>
      </c>
      <c r="Q1625" t="s">
        <v>151</v>
      </c>
      <c r="R1625">
        <v>8</v>
      </c>
      <c r="S1625">
        <v>900</v>
      </c>
      <c r="T1625">
        <v>10</v>
      </c>
      <c r="U1625">
        <v>6480</v>
      </c>
      <c r="V1625" t="str">
        <f>IF(Table1[[#This Row],[Sales]]&lt;=10000,"Low",IF(Table1[[#This Row],[Sales]]&gt;=10000 &amp; Table1[[#This Row],[Sales]]&lt;=25000,"Medium","High"))</f>
        <v>Low</v>
      </c>
      <c r="W1625">
        <v>1018.82</v>
      </c>
      <c r="X1625">
        <f>Table1[[#This Row],[Profit]]/Table1[[#This Row],[Sales]]</f>
        <v>0.15722530864197531</v>
      </c>
      <c r="Y1625" t="s">
        <v>30</v>
      </c>
      <c r="Z1625" t="s">
        <v>41</v>
      </c>
      <c r="AA1625">
        <v>1</v>
      </c>
      <c r="AB1625" t="s">
        <v>42</v>
      </c>
    </row>
    <row r="1626" spans="1:28" x14ac:dyDescent="0.35">
      <c r="A1626" t="s">
        <v>8153</v>
      </c>
      <c r="B1626" s="1">
        <v>45432</v>
      </c>
      <c r="C1626" s="1" t="str">
        <f>TEXT(Table1[[#This Row],[Order_Date]],"yyyy")</f>
        <v>2024</v>
      </c>
      <c r="D1626" s="3">
        <f>MONTH(Table1[[#This Row],[Order_Date]])</f>
        <v>5</v>
      </c>
      <c r="E1626" t="str">
        <f>TEXT(Table1[[#This Row],[Order_Date]],"mmm")</f>
        <v>May</v>
      </c>
      <c r="F1626" s="1">
        <v>45434</v>
      </c>
      <c r="G1626">
        <f>(Table1[[#This Row],[Ship_Date]]-Table1[[#This Row],[Order_Date]])</f>
        <v>2</v>
      </c>
      <c r="H1626" t="s">
        <v>8154</v>
      </c>
      <c r="I1626" t="s">
        <v>8155</v>
      </c>
      <c r="J1626" t="s">
        <v>24</v>
      </c>
      <c r="K1626">
        <v>35</v>
      </c>
      <c r="L1626" t="str">
        <f>IF(Table1[[#This Row],[Age]]&lt;=20,"Teen",IF(Table1[[#This Row],[Age]]&gt;=21 &amp; Table1[[#This Row],[Age]]&lt;=50,"Adult","Senior"))</f>
        <v>Senior</v>
      </c>
      <c r="M1626" t="s">
        <v>46</v>
      </c>
      <c r="N1626" t="s">
        <v>46</v>
      </c>
      <c r="O1626" t="s">
        <v>38</v>
      </c>
      <c r="P1626" t="s">
        <v>56</v>
      </c>
      <c r="Q1626" t="s">
        <v>168</v>
      </c>
      <c r="R1626">
        <v>6</v>
      </c>
      <c r="S1626">
        <v>1200</v>
      </c>
      <c r="T1626">
        <v>10</v>
      </c>
      <c r="U1626">
        <v>6480</v>
      </c>
      <c r="V1626" t="str">
        <f>IF(Table1[[#This Row],[Sales]]&lt;=10000,"Low",IF(Table1[[#This Row],[Sales]]&gt;=10000 &amp; Table1[[#This Row],[Sales]]&lt;=25000,"Medium","High"))</f>
        <v>Low</v>
      </c>
      <c r="W1626">
        <v>1844.86</v>
      </c>
      <c r="X1626">
        <f>Table1[[#This Row],[Profit]]/Table1[[#This Row],[Sales]]</f>
        <v>0.28470061728395057</v>
      </c>
      <c r="Y1626" t="s">
        <v>93</v>
      </c>
      <c r="Z1626" t="s">
        <v>59</v>
      </c>
      <c r="AA1626">
        <v>1</v>
      </c>
      <c r="AB1626" t="s">
        <v>42</v>
      </c>
    </row>
    <row r="1627" spans="1:28" x14ac:dyDescent="0.35">
      <c r="A1627" t="s">
        <v>8198</v>
      </c>
      <c r="B1627" s="1">
        <v>45439</v>
      </c>
      <c r="C1627" s="1" t="str">
        <f>TEXT(Table1[[#This Row],[Order_Date]],"yyyy")</f>
        <v>2024</v>
      </c>
      <c r="D1627" s="3">
        <f>MONTH(Table1[[#This Row],[Order_Date]])</f>
        <v>5</v>
      </c>
      <c r="E1627" t="str">
        <f>TEXT(Table1[[#This Row],[Order_Date]],"mmm")</f>
        <v>May</v>
      </c>
      <c r="F1627" s="1">
        <v>45446</v>
      </c>
      <c r="G1627">
        <f>(Table1[[#This Row],[Ship_Date]]-Table1[[#This Row],[Order_Date]])</f>
        <v>7</v>
      </c>
      <c r="H1627" t="s">
        <v>1598</v>
      </c>
      <c r="I1627" t="s">
        <v>8199</v>
      </c>
      <c r="J1627" t="s">
        <v>24</v>
      </c>
      <c r="K1627">
        <v>19</v>
      </c>
      <c r="L1627" t="str">
        <f>IF(Table1[[#This Row],[Age]]&lt;=20,"Teen",IF(Table1[[#This Row],[Age]]&gt;=21 &amp; Table1[[#This Row],[Age]]&lt;=50,"Adult","Senior"))</f>
        <v>Teen</v>
      </c>
      <c r="M1627" t="s">
        <v>53</v>
      </c>
      <c r="N1627" t="s">
        <v>54</v>
      </c>
      <c r="O1627" t="s">
        <v>55</v>
      </c>
      <c r="P1627" t="s">
        <v>39</v>
      </c>
      <c r="Q1627" t="s">
        <v>87</v>
      </c>
      <c r="R1627">
        <v>3</v>
      </c>
      <c r="S1627">
        <v>3200</v>
      </c>
      <c r="T1627">
        <v>10</v>
      </c>
      <c r="U1627">
        <v>8640</v>
      </c>
      <c r="V1627" t="str">
        <f>IF(Table1[[#This Row],[Sales]]&lt;=10000,"Low",IF(Table1[[#This Row],[Sales]]&gt;=10000 &amp; Table1[[#This Row],[Sales]]&lt;=25000,"Medium","High"))</f>
        <v>Low</v>
      </c>
      <c r="W1627">
        <v>1474</v>
      </c>
      <c r="X1627">
        <f>Table1[[#This Row],[Profit]]/Table1[[#This Row],[Sales]]</f>
        <v>0.17060185185185187</v>
      </c>
      <c r="Y1627" t="s">
        <v>93</v>
      </c>
      <c r="Z1627" t="s">
        <v>59</v>
      </c>
      <c r="AA1627">
        <v>2</v>
      </c>
      <c r="AB1627" t="s">
        <v>42</v>
      </c>
    </row>
    <row r="1628" spans="1:28" x14ac:dyDescent="0.35">
      <c r="A1628" t="s">
        <v>8206</v>
      </c>
      <c r="B1628" s="1">
        <v>45436</v>
      </c>
      <c r="C1628" s="1" t="str">
        <f>TEXT(Table1[[#This Row],[Order_Date]],"yyyy")</f>
        <v>2024</v>
      </c>
      <c r="D1628" s="3">
        <f>MONTH(Table1[[#This Row],[Order_Date]])</f>
        <v>5</v>
      </c>
      <c r="E1628" t="str">
        <f>TEXT(Table1[[#This Row],[Order_Date]],"mmm")</f>
        <v>May</v>
      </c>
      <c r="F1628" s="1">
        <v>45438</v>
      </c>
      <c r="G1628">
        <f>(Table1[[#This Row],[Ship_Date]]-Table1[[#This Row],[Order_Date]])</f>
        <v>2</v>
      </c>
      <c r="H1628" t="s">
        <v>8207</v>
      </c>
      <c r="I1628" t="s">
        <v>8208</v>
      </c>
      <c r="J1628" t="s">
        <v>52</v>
      </c>
      <c r="K1628">
        <v>51</v>
      </c>
      <c r="L1628" t="str">
        <f>IF(Table1[[#This Row],[Age]]&lt;=20,"Teen",IF(Table1[[#This Row],[Age]]&gt;=21 &amp; Table1[[#This Row],[Age]]&lt;=50,"Adult","Senior"))</f>
        <v>Senior</v>
      </c>
      <c r="M1628" t="s">
        <v>116</v>
      </c>
      <c r="N1628" t="s">
        <v>117</v>
      </c>
      <c r="O1628" t="s">
        <v>86</v>
      </c>
      <c r="P1628" t="s">
        <v>56</v>
      </c>
      <c r="Q1628" t="s">
        <v>168</v>
      </c>
      <c r="R1628">
        <v>5</v>
      </c>
      <c r="S1628">
        <v>1200</v>
      </c>
      <c r="T1628">
        <v>5</v>
      </c>
      <c r="U1628">
        <v>5700</v>
      </c>
      <c r="V1628" t="str">
        <f>IF(Table1[[#This Row],[Sales]]&lt;=10000,"Low",IF(Table1[[#This Row],[Sales]]&gt;=10000 &amp; Table1[[#This Row],[Sales]]&lt;=25000,"Medium","High"))</f>
        <v>Low</v>
      </c>
      <c r="W1628">
        <v>1266.83</v>
      </c>
      <c r="X1628">
        <f>Table1[[#This Row],[Profit]]/Table1[[#This Row],[Sales]]</f>
        <v>0.22225087719298245</v>
      </c>
      <c r="Y1628" t="s">
        <v>30</v>
      </c>
      <c r="Z1628" t="s">
        <v>41</v>
      </c>
      <c r="AA1628">
        <v>2</v>
      </c>
      <c r="AB1628" t="s">
        <v>42</v>
      </c>
    </row>
    <row r="1629" spans="1:28" x14ac:dyDescent="0.35">
      <c r="A1629" t="s">
        <v>8266</v>
      </c>
      <c r="B1629" s="1">
        <v>46154</v>
      </c>
      <c r="C1629" s="1" t="str">
        <f>TEXT(Table1[[#This Row],[Order_Date]],"yyyy")</f>
        <v>2026</v>
      </c>
      <c r="D1629" s="3">
        <f>MONTH(Table1[[#This Row],[Order_Date]])</f>
        <v>5</v>
      </c>
      <c r="E1629" t="str">
        <f>TEXT(Table1[[#This Row],[Order_Date]],"mmm")</f>
        <v>May</v>
      </c>
      <c r="F1629" s="1">
        <v>46160</v>
      </c>
      <c r="G1629">
        <f>(Table1[[#This Row],[Ship_Date]]-Table1[[#This Row],[Order_Date]])</f>
        <v>6</v>
      </c>
      <c r="H1629" t="s">
        <v>8267</v>
      </c>
      <c r="I1629" t="s">
        <v>8268</v>
      </c>
      <c r="J1629" t="s">
        <v>24</v>
      </c>
      <c r="K1629">
        <v>58</v>
      </c>
      <c r="L1629" t="str">
        <f>IF(Table1[[#This Row],[Age]]&lt;=20,"Teen",IF(Table1[[#This Row],[Age]]&gt;=21 &amp; Table1[[#This Row],[Age]]&lt;=50,"Adult","Senior"))</f>
        <v>Senior</v>
      </c>
      <c r="M1629" t="s">
        <v>63</v>
      </c>
      <c r="N1629" t="s">
        <v>64</v>
      </c>
      <c r="O1629" t="s">
        <v>55</v>
      </c>
      <c r="P1629" t="s">
        <v>74</v>
      </c>
      <c r="Q1629" t="s">
        <v>75</v>
      </c>
      <c r="R1629">
        <v>8</v>
      </c>
      <c r="S1629">
        <v>2000</v>
      </c>
      <c r="T1629">
        <v>10</v>
      </c>
      <c r="U1629">
        <v>14400</v>
      </c>
      <c r="V1629" t="str">
        <f>IF(Table1[[#This Row],[Sales]]&lt;=10000,"Low",IF(Table1[[#This Row],[Sales]]&gt;=10000 &amp; Table1[[#This Row],[Sales]]&lt;=25000,"Medium","High"))</f>
        <v>High</v>
      </c>
      <c r="W1629">
        <v>3909.61</v>
      </c>
      <c r="X1629">
        <f>Table1[[#This Row],[Profit]]/Table1[[#This Row],[Sales]]</f>
        <v>0.27150069444444447</v>
      </c>
      <c r="Y1629" t="s">
        <v>58</v>
      </c>
      <c r="Z1629" t="s">
        <v>31</v>
      </c>
      <c r="AA1629">
        <v>5</v>
      </c>
      <c r="AB1629" t="s">
        <v>42</v>
      </c>
    </row>
    <row r="1630" spans="1:28" x14ac:dyDescent="0.35">
      <c r="A1630" t="s">
        <v>8308</v>
      </c>
      <c r="B1630" s="1">
        <v>45430</v>
      </c>
      <c r="C1630" s="1" t="str">
        <f>TEXT(Table1[[#This Row],[Order_Date]],"yyyy")</f>
        <v>2024</v>
      </c>
      <c r="D1630" s="3">
        <f>MONTH(Table1[[#This Row],[Order_Date]])</f>
        <v>5</v>
      </c>
      <c r="E1630" t="str">
        <f>TEXT(Table1[[#This Row],[Order_Date]],"mmm")</f>
        <v>May</v>
      </c>
      <c r="F1630" s="1">
        <v>45433</v>
      </c>
      <c r="G1630">
        <f>(Table1[[#This Row],[Ship_Date]]-Table1[[#This Row],[Order_Date]])</f>
        <v>3</v>
      </c>
      <c r="H1630" t="s">
        <v>8309</v>
      </c>
      <c r="I1630" t="s">
        <v>8310</v>
      </c>
      <c r="J1630" t="s">
        <v>52</v>
      </c>
      <c r="K1630">
        <v>36</v>
      </c>
      <c r="L1630" t="str">
        <f>IF(Table1[[#This Row],[Age]]&lt;=20,"Teen",IF(Table1[[#This Row],[Age]]&gt;=21 &amp; Table1[[#This Row],[Age]]&lt;=50,"Adult","Senior"))</f>
        <v>Senior</v>
      </c>
      <c r="M1630" t="s">
        <v>116</v>
      </c>
      <c r="N1630" t="s">
        <v>117</v>
      </c>
      <c r="O1630" t="s">
        <v>86</v>
      </c>
      <c r="P1630" t="s">
        <v>47</v>
      </c>
      <c r="Q1630" t="s">
        <v>164</v>
      </c>
      <c r="R1630">
        <v>7</v>
      </c>
      <c r="S1630">
        <v>1800</v>
      </c>
      <c r="T1630">
        <v>5</v>
      </c>
      <c r="U1630">
        <v>11970</v>
      </c>
      <c r="V1630" t="str">
        <f>IF(Table1[[#This Row],[Sales]]&lt;=10000,"Low",IF(Table1[[#This Row],[Sales]]&gt;=10000 &amp; Table1[[#This Row],[Sales]]&lt;=25000,"Medium","High"))</f>
        <v>High</v>
      </c>
      <c r="W1630">
        <v>4065.96</v>
      </c>
      <c r="X1630">
        <f>Table1[[#This Row],[Profit]]/Table1[[#This Row],[Sales]]</f>
        <v>0.33967919799498747</v>
      </c>
      <c r="Y1630" t="s">
        <v>93</v>
      </c>
      <c r="Z1630" t="s">
        <v>59</v>
      </c>
      <c r="AA1630">
        <v>2</v>
      </c>
      <c r="AB1630" t="s">
        <v>42</v>
      </c>
    </row>
    <row r="1631" spans="1:28" x14ac:dyDescent="0.35">
      <c r="A1631" t="s">
        <v>8334</v>
      </c>
      <c r="B1631" s="1">
        <v>45779</v>
      </c>
      <c r="C1631" s="1" t="str">
        <f>TEXT(Table1[[#This Row],[Order_Date]],"yyyy")</f>
        <v>2025</v>
      </c>
      <c r="D1631" s="3">
        <f>MONTH(Table1[[#This Row],[Order_Date]])</f>
        <v>5</v>
      </c>
      <c r="E1631" t="str">
        <f>TEXT(Table1[[#This Row],[Order_Date]],"mmm")</f>
        <v>May</v>
      </c>
      <c r="F1631" s="1">
        <v>45782</v>
      </c>
      <c r="G1631">
        <f>(Table1[[#This Row],[Ship_Date]]-Table1[[#This Row],[Order_Date]])</f>
        <v>3</v>
      </c>
      <c r="H1631" t="s">
        <v>8335</v>
      </c>
      <c r="I1631" t="s">
        <v>8336</v>
      </c>
      <c r="J1631" t="s">
        <v>52</v>
      </c>
      <c r="K1631">
        <v>34</v>
      </c>
      <c r="L1631" t="str">
        <f>IF(Table1[[#This Row],[Age]]&lt;=20,"Teen",IF(Table1[[#This Row],[Age]]&gt;=21 &amp; Table1[[#This Row],[Age]]&lt;=50,"Adult","Senior"))</f>
        <v>Senior</v>
      </c>
      <c r="M1631" t="s">
        <v>91</v>
      </c>
      <c r="N1631" t="s">
        <v>92</v>
      </c>
      <c r="O1631" t="s">
        <v>55</v>
      </c>
      <c r="P1631" t="s">
        <v>28</v>
      </c>
      <c r="Q1631" t="s">
        <v>192</v>
      </c>
      <c r="R1631">
        <v>5</v>
      </c>
      <c r="S1631">
        <v>7000</v>
      </c>
      <c r="T1631">
        <v>15</v>
      </c>
      <c r="U1631">
        <v>29750</v>
      </c>
      <c r="V1631" t="str">
        <f>IF(Table1[[#This Row],[Sales]]&lt;=10000,"Low",IF(Table1[[#This Row],[Sales]]&gt;=10000 &amp; Table1[[#This Row],[Sales]]&lt;=25000,"Medium","High"))</f>
        <v>High</v>
      </c>
      <c r="W1631">
        <v>10447.93</v>
      </c>
      <c r="X1631">
        <f>Table1[[#This Row],[Profit]]/Table1[[#This Row],[Sales]]</f>
        <v>0.35119092436974791</v>
      </c>
      <c r="Y1631" t="s">
        <v>93</v>
      </c>
      <c r="Z1631" t="s">
        <v>59</v>
      </c>
      <c r="AA1631">
        <v>1</v>
      </c>
      <c r="AB1631" t="s">
        <v>32</v>
      </c>
    </row>
    <row r="1632" spans="1:28" x14ac:dyDescent="0.35">
      <c r="A1632" t="s">
        <v>8394</v>
      </c>
      <c r="B1632" s="1">
        <v>46143</v>
      </c>
      <c r="C1632" s="1" t="str">
        <f>TEXT(Table1[[#This Row],[Order_Date]],"yyyy")</f>
        <v>2026</v>
      </c>
      <c r="D1632" s="3">
        <f>MONTH(Table1[[#This Row],[Order_Date]])</f>
        <v>5</v>
      </c>
      <c r="E1632" t="str">
        <f>TEXT(Table1[[#This Row],[Order_Date]],"mmm")</f>
        <v>May</v>
      </c>
      <c r="F1632" s="1">
        <v>46150</v>
      </c>
      <c r="G1632">
        <f>(Table1[[#This Row],[Ship_Date]]-Table1[[#This Row],[Order_Date]])</f>
        <v>7</v>
      </c>
      <c r="H1632" t="s">
        <v>8395</v>
      </c>
      <c r="I1632" t="s">
        <v>8396</v>
      </c>
      <c r="J1632" t="s">
        <v>52</v>
      </c>
      <c r="K1632">
        <v>22</v>
      </c>
      <c r="L1632" t="str">
        <f>IF(Table1[[#This Row],[Age]]&lt;=20,"Teen",IF(Table1[[#This Row],[Age]]&gt;=21 &amp; Table1[[#This Row],[Age]]&lt;=50,"Adult","Senior"))</f>
        <v>Senior</v>
      </c>
      <c r="M1632" t="s">
        <v>79</v>
      </c>
      <c r="N1632" t="s">
        <v>80</v>
      </c>
      <c r="O1632" t="s">
        <v>38</v>
      </c>
      <c r="P1632" t="s">
        <v>47</v>
      </c>
      <c r="Q1632" t="s">
        <v>69</v>
      </c>
      <c r="R1632">
        <v>3</v>
      </c>
      <c r="S1632">
        <v>800</v>
      </c>
      <c r="T1632">
        <v>25</v>
      </c>
      <c r="U1632">
        <v>1800</v>
      </c>
      <c r="V1632" t="str">
        <f>IF(Table1[[#This Row],[Sales]]&lt;=10000,"Low",IF(Table1[[#This Row],[Sales]]&gt;=10000 &amp; Table1[[#This Row],[Sales]]&lt;=25000,"Medium","High"))</f>
        <v>Low</v>
      </c>
      <c r="W1632">
        <v>633.79999999999995</v>
      </c>
      <c r="X1632">
        <f>Table1[[#This Row],[Profit]]/Table1[[#This Row],[Sales]]</f>
        <v>0.3521111111111111</v>
      </c>
      <c r="Y1632" t="s">
        <v>93</v>
      </c>
      <c r="Z1632" t="s">
        <v>59</v>
      </c>
      <c r="AA1632">
        <v>2</v>
      </c>
      <c r="AB1632" t="s">
        <v>42</v>
      </c>
    </row>
    <row r="1633" spans="1:28" x14ac:dyDescent="0.35">
      <c r="A1633" t="s">
        <v>8403</v>
      </c>
      <c r="B1633" s="1">
        <v>46143</v>
      </c>
      <c r="C1633" s="1" t="str">
        <f>TEXT(Table1[[#This Row],[Order_Date]],"yyyy")</f>
        <v>2026</v>
      </c>
      <c r="D1633" s="3">
        <f>MONTH(Table1[[#This Row],[Order_Date]])</f>
        <v>5</v>
      </c>
      <c r="E1633" t="str">
        <f>TEXT(Table1[[#This Row],[Order_Date]],"mmm")</f>
        <v>May</v>
      </c>
      <c r="F1633" s="1">
        <v>46147</v>
      </c>
      <c r="G1633">
        <f>(Table1[[#This Row],[Ship_Date]]-Table1[[#This Row],[Order_Date]])</f>
        <v>4</v>
      </c>
      <c r="H1633" t="s">
        <v>8404</v>
      </c>
      <c r="I1633" t="s">
        <v>8405</v>
      </c>
      <c r="J1633" t="s">
        <v>52</v>
      </c>
      <c r="K1633">
        <v>29</v>
      </c>
      <c r="L1633" t="str">
        <f>IF(Table1[[#This Row],[Age]]&lt;=20,"Teen",IF(Table1[[#This Row],[Age]]&gt;=21 &amp; Table1[[#This Row],[Age]]&lt;=50,"Adult","Senior"))</f>
        <v>Senior</v>
      </c>
      <c r="M1633" t="s">
        <v>36</v>
      </c>
      <c r="N1633" t="s">
        <v>37</v>
      </c>
      <c r="O1633" t="s">
        <v>38</v>
      </c>
      <c r="P1633" t="s">
        <v>56</v>
      </c>
      <c r="Q1633" t="s">
        <v>125</v>
      </c>
      <c r="R1633">
        <v>2</v>
      </c>
      <c r="S1633">
        <v>450</v>
      </c>
      <c r="T1633">
        <v>20</v>
      </c>
      <c r="U1633">
        <v>720</v>
      </c>
      <c r="V1633" t="str">
        <f>IF(Table1[[#This Row],[Sales]]&lt;=10000,"Low",IF(Table1[[#This Row],[Sales]]&gt;=10000 &amp; Table1[[#This Row],[Sales]]&lt;=25000,"Medium","High"))</f>
        <v>Low</v>
      </c>
      <c r="W1633">
        <v>94.36</v>
      </c>
      <c r="X1633">
        <f>Table1[[#This Row],[Profit]]/Table1[[#This Row],[Sales]]</f>
        <v>0.13105555555555556</v>
      </c>
      <c r="Y1633" t="s">
        <v>93</v>
      </c>
      <c r="Z1633" t="s">
        <v>31</v>
      </c>
      <c r="AA1633">
        <v>3</v>
      </c>
      <c r="AB1633" t="s">
        <v>42</v>
      </c>
    </row>
    <row r="1634" spans="1:28" x14ac:dyDescent="0.35">
      <c r="A1634" t="s">
        <v>8409</v>
      </c>
      <c r="B1634" s="1">
        <v>45793</v>
      </c>
      <c r="C1634" s="1" t="str">
        <f>TEXT(Table1[[#This Row],[Order_Date]],"yyyy")</f>
        <v>2025</v>
      </c>
      <c r="D1634" s="3">
        <f>MONTH(Table1[[#This Row],[Order_Date]])</f>
        <v>5</v>
      </c>
      <c r="E1634" t="str">
        <f>TEXT(Table1[[#This Row],[Order_Date]],"mmm")</f>
        <v>May</v>
      </c>
      <c r="F1634" s="1">
        <v>45798</v>
      </c>
      <c r="G1634">
        <f>(Table1[[#This Row],[Ship_Date]]-Table1[[#This Row],[Order_Date]])</f>
        <v>5</v>
      </c>
      <c r="H1634" t="s">
        <v>1404</v>
      </c>
      <c r="I1634" t="s">
        <v>8410</v>
      </c>
      <c r="J1634" t="s">
        <v>52</v>
      </c>
      <c r="K1634">
        <v>24</v>
      </c>
      <c r="L1634" t="str">
        <f>IF(Table1[[#This Row],[Age]]&lt;=20,"Teen",IF(Table1[[#This Row],[Age]]&gt;=21 &amp; Table1[[#This Row],[Age]]&lt;=50,"Adult","Senior"))</f>
        <v>Senior</v>
      </c>
      <c r="M1634" t="s">
        <v>46</v>
      </c>
      <c r="N1634" t="s">
        <v>46</v>
      </c>
      <c r="O1634" t="s">
        <v>38</v>
      </c>
      <c r="P1634" t="s">
        <v>56</v>
      </c>
      <c r="Q1634" t="s">
        <v>212</v>
      </c>
      <c r="R1634">
        <v>5</v>
      </c>
      <c r="S1634">
        <v>300</v>
      </c>
      <c r="T1634">
        <v>0</v>
      </c>
      <c r="U1634">
        <v>1500</v>
      </c>
      <c r="V1634" t="str">
        <f>IF(Table1[[#This Row],[Sales]]&lt;=10000,"Low",IF(Table1[[#This Row],[Sales]]&gt;=10000 &amp; Table1[[#This Row],[Sales]]&lt;=25000,"Medium","High"))</f>
        <v>Low</v>
      </c>
      <c r="W1634">
        <v>443.15</v>
      </c>
      <c r="X1634">
        <f>Table1[[#This Row],[Profit]]/Table1[[#This Row],[Sales]]</f>
        <v>0.29543333333333333</v>
      </c>
      <c r="Y1634" t="s">
        <v>58</v>
      </c>
      <c r="Z1634" t="s">
        <v>59</v>
      </c>
      <c r="AA1634">
        <v>5</v>
      </c>
      <c r="AB1634" t="s">
        <v>42</v>
      </c>
    </row>
    <row r="1635" spans="1:28" x14ac:dyDescent="0.35">
      <c r="A1635" t="s">
        <v>8471</v>
      </c>
      <c r="B1635" s="1">
        <v>45432</v>
      </c>
      <c r="C1635" s="1" t="str">
        <f>TEXT(Table1[[#This Row],[Order_Date]],"yyyy")</f>
        <v>2024</v>
      </c>
      <c r="D1635" s="3">
        <f>MONTH(Table1[[#This Row],[Order_Date]])</f>
        <v>5</v>
      </c>
      <c r="E1635" t="str">
        <f>TEXT(Table1[[#This Row],[Order_Date]],"mmm")</f>
        <v>May</v>
      </c>
      <c r="F1635" s="1">
        <v>45434</v>
      </c>
      <c r="G1635">
        <f>(Table1[[#This Row],[Ship_Date]]-Table1[[#This Row],[Order_Date]])</f>
        <v>2</v>
      </c>
      <c r="H1635" t="s">
        <v>8472</v>
      </c>
      <c r="I1635" t="s">
        <v>8473</v>
      </c>
      <c r="J1635" t="s">
        <v>52</v>
      </c>
      <c r="K1635">
        <v>27</v>
      </c>
      <c r="L1635" t="str">
        <f>IF(Table1[[#This Row],[Age]]&lt;=20,"Teen",IF(Table1[[#This Row],[Age]]&gt;=21 &amp; Table1[[#This Row],[Age]]&lt;=50,"Adult","Senior"))</f>
        <v>Senior</v>
      </c>
      <c r="M1635" t="s">
        <v>79</v>
      </c>
      <c r="N1635" t="s">
        <v>80</v>
      </c>
      <c r="O1635" t="s">
        <v>38</v>
      </c>
      <c r="P1635" t="s">
        <v>47</v>
      </c>
      <c r="Q1635" t="s">
        <v>48</v>
      </c>
      <c r="R1635">
        <v>5</v>
      </c>
      <c r="S1635">
        <v>3500</v>
      </c>
      <c r="T1635">
        <v>5</v>
      </c>
      <c r="U1635">
        <v>16625</v>
      </c>
      <c r="V1635" t="str">
        <f>IF(Table1[[#This Row],[Sales]]&lt;=10000,"Low",IF(Table1[[#This Row],[Sales]]&gt;=10000 &amp; Table1[[#This Row],[Sales]]&lt;=25000,"Medium","High"))</f>
        <v>High</v>
      </c>
      <c r="W1635">
        <v>6511.78</v>
      </c>
      <c r="X1635">
        <f>Table1[[#This Row],[Profit]]/Table1[[#This Row],[Sales]]</f>
        <v>0.39168601503759398</v>
      </c>
      <c r="Y1635" t="s">
        <v>58</v>
      </c>
      <c r="Z1635" t="s">
        <v>41</v>
      </c>
      <c r="AA1635">
        <v>4</v>
      </c>
      <c r="AB1635" t="s">
        <v>32</v>
      </c>
    </row>
    <row r="1636" spans="1:28" x14ac:dyDescent="0.35">
      <c r="A1636" t="s">
        <v>8479</v>
      </c>
      <c r="B1636" s="1">
        <v>45781</v>
      </c>
      <c r="C1636" s="1" t="str">
        <f>TEXT(Table1[[#This Row],[Order_Date]],"yyyy")</f>
        <v>2025</v>
      </c>
      <c r="D1636" s="3">
        <f>MONTH(Table1[[#This Row],[Order_Date]])</f>
        <v>5</v>
      </c>
      <c r="E1636" t="str">
        <f>TEXT(Table1[[#This Row],[Order_Date]],"mmm")</f>
        <v>May</v>
      </c>
      <c r="F1636" s="1">
        <v>45783</v>
      </c>
      <c r="G1636">
        <f>(Table1[[#This Row],[Ship_Date]]-Table1[[#This Row],[Order_Date]])</f>
        <v>2</v>
      </c>
      <c r="H1636" t="s">
        <v>7760</v>
      </c>
      <c r="I1636" t="s">
        <v>8480</v>
      </c>
      <c r="J1636" t="s">
        <v>24</v>
      </c>
      <c r="K1636">
        <v>23</v>
      </c>
      <c r="L1636" t="str">
        <f>IF(Table1[[#This Row],[Age]]&lt;=20,"Teen",IF(Table1[[#This Row],[Age]]&gt;=21 &amp; Table1[[#This Row],[Age]]&lt;=50,"Adult","Senior"))</f>
        <v>Senior</v>
      </c>
      <c r="M1636" t="s">
        <v>36</v>
      </c>
      <c r="N1636" t="s">
        <v>37</v>
      </c>
      <c r="O1636" t="s">
        <v>38</v>
      </c>
      <c r="P1636" t="s">
        <v>28</v>
      </c>
      <c r="Q1636" t="s">
        <v>103</v>
      </c>
      <c r="R1636">
        <v>4</v>
      </c>
      <c r="S1636">
        <v>25000</v>
      </c>
      <c r="T1636">
        <v>5</v>
      </c>
      <c r="U1636">
        <v>95000</v>
      </c>
      <c r="V1636" t="str">
        <f>IF(Table1[[#This Row],[Sales]]&lt;=10000,"Low",IF(Table1[[#This Row],[Sales]]&gt;=10000 &amp; Table1[[#This Row],[Sales]]&lt;=25000,"Medium","High"))</f>
        <v>High</v>
      </c>
      <c r="W1636">
        <v>15458.49</v>
      </c>
      <c r="X1636">
        <f>Table1[[#This Row],[Profit]]/Table1[[#This Row],[Sales]]</f>
        <v>0.16272094736842105</v>
      </c>
      <c r="Y1636" t="s">
        <v>93</v>
      </c>
      <c r="Z1636" t="s">
        <v>41</v>
      </c>
      <c r="AA1636">
        <v>1</v>
      </c>
      <c r="AB1636" t="s">
        <v>42</v>
      </c>
    </row>
    <row r="1637" spans="1:28" x14ac:dyDescent="0.35">
      <c r="A1637" t="s">
        <v>8481</v>
      </c>
      <c r="B1637" s="1">
        <v>45430</v>
      </c>
      <c r="C1637" s="1" t="str">
        <f>TEXT(Table1[[#This Row],[Order_Date]],"yyyy")</f>
        <v>2024</v>
      </c>
      <c r="D1637" s="3">
        <f>MONTH(Table1[[#This Row],[Order_Date]])</f>
        <v>5</v>
      </c>
      <c r="E1637" t="str">
        <f>TEXT(Table1[[#This Row],[Order_Date]],"mmm")</f>
        <v>May</v>
      </c>
      <c r="F1637" s="1">
        <v>45433</v>
      </c>
      <c r="G1637">
        <f>(Table1[[#This Row],[Ship_Date]]-Table1[[#This Row],[Order_Date]])</f>
        <v>3</v>
      </c>
      <c r="H1637" t="s">
        <v>8482</v>
      </c>
      <c r="I1637" t="s">
        <v>8483</v>
      </c>
      <c r="J1637" t="s">
        <v>52</v>
      </c>
      <c r="K1637">
        <v>40</v>
      </c>
      <c r="L1637" t="str">
        <f>IF(Table1[[#This Row],[Age]]&lt;=20,"Teen",IF(Table1[[#This Row],[Age]]&gt;=21 &amp; Table1[[#This Row],[Age]]&lt;=50,"Adult","Senior"))</f>
        <v>Senior</v>
      </c>
      <c r="M1637" t="s">
        <v>25</v>
      </c>
      <c r="N1637" t="s">
        <v>26</v>
      </c>
      <c r="O1637" t="s">
        <v>27</v>
      </c>
      <c r="P1637" t="s">
        <v>39</v>
      </c>
      <c r="Q1637" t="s">
        <v>118</v>
      </c>
      <c r="R1637">
        <v>6</v>
      </c>
      <c r="S1637">
        <v>4000</v>
      </c>
      <c r="T1637">
        <v>10</v>
      </c>
      <c r="U1637">
        <v>21600</v>
      </c>
      <c r="V1637" t="str">
        <f>IF(Table1[[#This Row],[Sales]]&lt;=10000,"Low",IF(Table1[[#This Row],[Sales]]&gt;=10000 &amp; Table1[[#This Row],[Sales]]&lt;=25000,"Medium","High"))</f>
        <v>High</v>
      </c>
      <c r="W1637">
        <v>5765.59</v>
      </c>
      <c r="X1637">
        <f>Table1[[#This Row],[Profit]]/Table1[[#This Row],[Sales]]</f>
        <v>0.26692546296296299</v>
      </c>
      <c r="Y1637" t="s">
        <v>58</v>
      </c>
      <c r="Z1637" t="s">
        <v>59</v>
      </c>
      <c r="AA1637">
        <v>3</v>
      </c>
      <c r="AB1637" t="s">
        <v>42</v>
      </c>
    </row>
    <row r="1638" spans="1:28" x14ac:dyDescent="0.35">
      <c r="A1638" t="s">
        <v>8506</v>
      </c>
      <c r="B1638" s="1">
        <v>45798</v>
      </c>
      <c r="C1638" s="1" t="str">
        <f>TEXT(Table1[[#This Row],[Order_Date]],"yyyy")</f>
        <v>2025</v>
      </c>
      <c r="D1638" s="3">
        <f>MONTH(Table1[[#This Row],[Order_Date]])</f>
        <v>5</v>
      </c>
      <c r="E1638" t="str">
        <f>TEXT(Table1[[#This Row],[Order_Date]],"mmm")</f>
        <v>May</v>
      </c>
      <c r="F1638" s="1">
        <v>45804</v>
      </c>
      <c r="G1638">
        <f>(Table1[[#This Row],[Ship_Date]]-Table1[[#This Row],[Order_Date]])</f>
        <v>6</v>
      </c>
      <c r="H1638" t="s">
        <v>8507</v>
      </c>
      <c r="I1638" t="s">
        <v>8508</v>
      </c>
      <c r="J1638" t="s">
        <v>52</v>
      </c>
      <c r="K1638">
        <v>64</v>
      </c>
      <c r="L1638" t="str">
        <f>IF(Table1[[#This Row],[Age]]&lt;=20,"Teen",IF(Table1[[#This Row],[Age]]&gt;=21 &amp; Table1[[#This Row],[Age]]&lt;=50,"Adult","Senior"))</f>
        <v>Senior</v>
      </c>
      <c r="M1638" t="s">
        <v>46</v>
      </c>
      <c r="N1638" t="s">
        <v>46</v>
      </c>
      <c r="O1638" t="s">
        <v>38</v>
      </c>
      <c r="P1638" t="s">
        <v>28</v>
      </c>
      <c r="Q1638" t="s">
        <v>65</v>
      </c>
      <c r="R1638">
        <v>5</v>
      </c>
      <c r="S1638">
        <v>30000</v>
      </c>
      <c r="T1638">
        <v>15</v>
      </c>
      <c r="U1638">
        <v>127500</v>
      </c>
      <c r="V1638" t="str">
        <f>IF(Table1[[#This Row],[Sales]]&lt;=10000,"Low",IF(Table1[[#This Row],[Sales]]&gt;=10000 &amp; Table1[[#This Row],[Sales]]&lt;=25000,"Medium","High"))</f>
        <v>High</v>
      </c>
      <c r="W1638">
        <v>26644.98</v>
      </c>
      <c r="X1638">
        <f>Table1[[#This Row],[Profit]]/Table1[[#This Row],[Sales]]</f>
        <v>0.20898023529411763</v>
      </c>
      <c r="Y1638" t="s">
        <v>30</v>
      </c>
      <c r="Z1638" t="s">
        <v>59</v>
      </c>
      <c r="AA1638">
        <v>2</v>
      </c>
      <c r="AB1638" t="s">
        <v>32</v>
      </c>
    </row>
    <row r="1639" spans="1:28" x14ac:dyDescent="0.35">
      <c r="A1639" t="s">
        <v>8565</v>
      </c>
      <c r="B1639" s="1">
        <v>46147</v>
      </c>
      <c r="C1639" s="1" t="str">
        <f>TEXT(Table1[[#This Row],[Order_Date]],"yyyy")</f>
        <v>2026</v>
      </c>
      <c r="D1639" s="3">
        <f>MONTH(Table1[[#This Row],[Order_Date]])</f>
        <v>5</v>
      </c>
      <c r="E1639" t="str">
        <f>TEXT(Table1[[#This Row],[Order_Date]],"mmm")</f>
        <v>May</v>
      </c>
      <c r="F1639" s="1">
        <v>46150</v>
      </c>
      <c r="G1639">
        <f>(Table1[[#This Row],[Ship_Date]]-Table1[[#This Row],[Order_Date]])</f>
        <v>3</v>
      </c>
      <c r="H1639" t="s">
        <v>3873</v>
      </c>
      <c r="I1639" t="s">
        <v>8566</v>
      </c>
      <c r="J1639" t="s">
        <v>24</v>
      </c>
      <c r="K1639">
        <v>20</v>
      </c>
      <c r="L1639" t="str">
        <f>IF(Table1[[#This Row],[Age]]&lt;=20,"Teen",IF(Table1[[#This Row],[Age]]&gt;=21 &amp; Table1[[#This Row],[Age]]&lt;=50,"Adult","Senior"))</f>
        <v>Teen</v>
      </c>
      <c r="M1639" t="s">
        <v>63</v>
      </c>
      <c r="N1639" t="s">
        <v>64</v>
      </c>
      <c r="O1639" t="s">
        <v>55</v>
      </c>
      <c r="P1639" t="s">
        <v>28</v>
      </c>
      <c r="Q1639" t="s">
        <v>29</v>
      </c>
      <c r="R1639">
        <v>8</v>
      </c>
      <c r="S1639">
        <v>15000</v>
      </c>
      <c r="T1639">
        <v>25</v>
      </c>
      <c r="U1639">
        <v>90000</v>
      </c>
      <c r="V1639" t="str">
        <f>IF(Table1[[#This Row],[Sales]]&lt;=10000,"Low",IF(Table1[[#This Row],[Sales]]&gt;=10000 &amp; Table1[[#This Row],[Sales]]&lt;=25000,"Medium","High"))</f>
        <v>High</v>
      </c>
      <c r="W1639">
        <v>30584.53</v>
      </c>
      <c r="X1639">
        <f>Table1[[#This Row],[Profit]]/Table1[[#This Row],[Sales]]</f>
        <v>0.33982811111111111</v>
      </c>
      <c r="Y1639" t="s">
        <v>30</v>
      </c>
      <c r="Z1639" t="s">
        <v>41</v>
      </c>
      <c r="AA1639">
        <v>2</v>
      </c>
      <c r="AB1639" t="s">
        <v>42</v>
      </c>
    </row>
    <row r="1640" spans="1:28" x14ac:dyDescent="0.35">
      <c r="A1640" t="s">
        <v>8567</v>
      </c>
      <c r="B1640" s="1">
        <v>45786</v>
      </c>
      <c r="C1640" s="1" t="str">
        <f>TEXT(Table1[[#This Row],[Order_Date]],"yyyy")</f>
        <v>2025</v>
      </c>
      <c r="D1640" s="3">
        <f>MONTH(Table1[[#This Row],[Order_Date]])</f>
        <v>5</v>
      </c>
      <c r="E1640" t="str">
        <f>TEXT(Table1[[#This Row],[Order_Date]],"mmm")</f>
        <v>May</v>
      </c>
      <c r="F1640" s="1">
        <v>45789</v>
      </c>
      <c r="G1640">
        <f>(Table1[[#This Row],[Ship_Date]]-Table1[[#This Row],[Order_Date]])</f>
        <v>3</v>
      </c>
      <c r="H1640" t="s">
        <v>1160</v>
      </c>
      <c r="I1640" t="s">
        <v>8568</v>
      </c>
      <c r="J1640" t="s">
        <v>52</v>
      </c>
      <c r="K1640">
        <v>58</v>
      </c>
      <c r="L1640" t="str">
        <f>IF(Table1[[#This Row],[Age]]&lt;=20,"Teen",IF(Table1[[#This Row],[Age]]&gt;=21 &amp; Table1[[#This Row],[Age]]&lt;=50,"Adult","Senior"))</f>
        <v>Senior</v>
      </c>
      <c r="M1640" t="s">
        <v>84</v>
      </c>
      <c r="N1640" t="s">
        <v>85</v>
      </c>
      <c r="O1640" t="s">
        <v>86</v>
      </c>
      <c r="P1640" t="s">
        <v>74</v>
      </c>
      <c r="Q1640" t="s">
        <v>132</v>
      </c>
      <c r="R1640">
        <v>3</v>
      </c>
      <c r="S1640">
        <v>55000</v>
      </c>
      <c r="T1640">
        <v>5</v>
      </c>
      <c r="U1640">
        <v>156750</v>
      </c>
      <c r="V1640" t="str">
        <f>IF(Table1[[#This Row],[Sales]]&lt;=10000,"Low",IF(Table1[[#This Row],[Sales]]&gt;=10000 &amp; Table1[[#This Row],[Sales]]&lt;=25000,"Medium","High"))</f>
        <v>High</v>
      </c>
      <c r="W1640">
        <v>17279.07</v>
      </c>
      <c r="X1640">
        <f>Table1[[#This Row],[Profit]]/Table1[[#This Row],[Sales]]</f>
        <v>0.1102333014354067</v>
      </c>
      <c r="Y1640" t="s">
        <v>58</v>
      </c>
      <c r="Z1640" t="s">
        <v>59</v>
      </c>
      <c r="AA1640">
        <v>2</v>
      </c>
      <c r="AB1640" t="s">
        <v>42</v>
      </c>
    </row>
    <row r="1641" spans="1:28" x14ac:dyDescent="0.35">
      <c r="A1641" t="s">
        <v>8616</v>
      </c>
      <c r="B1641" s="1">
        <v>45443</v>
      </c>
      <c r="C1641" s="1" t="str">
        <f>TEXT(Table1[[#This Row],[Order_Date]],"yyyy")</f>
        <v>2024</v>
      </c>
      <c r="D1641" s="3">
        <f>MONTH(Table1[[#This Row],[Order_Date]])</f>
        <v>5</v>
      </c>
      <c r="E1641" t="str">
        <f>TEXT(Table1[[#This Row],[Order_Date]],"mmm")</f>
        <v>May</v>
      </c>
      <c r="F1641" s="1">
        <v>45450</v>
      </c>
      <c r="G1641">
        <f>(Table1[[#This Row],[Ship_Date]]-Table1[[#This Row],[Order_Date]])</f>
        <v>7</v>
      </c>
      <c r="H1641" t="s">
        <v>8617</v>
      </c>
      <c r="I1641" t="s">
        <v>8618</v>
      </c>
      <c r="J1641" t="s">
        <v>24</v>
      </c>
      <c r="K1641">
        <v>36</v>
      </c>
      <c r="L1641" t="str">
        <f>IF(Table1[[#This Row],[Age]]&lt;=20,"Teen",IF(Table1[[#This Row],[Age]]&gt;=21 &amp; Table1[[#This Row],[Age]]&lt;=50,"Adult","Senior"))</f>
        <v>Senior</v>
      </c>
      <c r="M1641" t="s">
        <v>116</v>
      </c>
      <c r="N1641" t="s">
        <v>117</v>
      </c>
      <c r="O1641" t="s">
        <v>86</v>
      </c>
      <c r="P1641" t="s">
        <v>39</v>
      </c>
      <c r="Q1641" t="s">
        <v>118</v>
      </c>
      <c r="R1641">
        <v>3</v>
      </c>
      <c r="S1641">
        <v>4000</v>
      </c>
      <c r="T1641">
        <v>0</v>
      </c>
      <c r="U1641">
        <v>12000</v>
      </c>
      <c r="V1641" t="str">
        <f>IF(Table1[[#This Row],[Sales]]&lt;=10000,"Low",IF(Table1[[#This Row],[Sales]]&gt;=10000 &amp; Table1[[#This Row],[Sales]]&lt;=25000,"Medium","High"))</f>
        <v>High</v>
      </c>
      <c r="W1641">
        <v>4694.5600000000004</v>
      </c>
      <c r="X1641">
        <f>Table1[[#This Row],[Profit]]/Table1[[#This Row],[Sales]]</f>
        <v>0.39121333333333336</v>
      </c>
      <c r="Y1641" t="s">
        <v>93</v>
      </c>
      <c r="Z1641" t="s">
        <v>41</v>
      </c>
      <c r="AA1641">
        <v>1</v>
      </c>
      <c r="AB1641" t="s">
        <v>42</v>
      </c>
    </row>
    <row r="1642" spans="1:28" x14ac:dyDescent="0.35">
      <c r="A1642" t="s">
        <v>8683</v>
      </c>
      <c r="B1642" s="1">
        <v>46159</v>
      </c>
      <c r="C1642" s="1" t="str">
        <f>TEXT(Table1[[#This Row],[Order_Date]],"yyyy")</f>
        <v>2026</v>
      </c>
      <c r="D1642" s="3">
        <f>MONTH(Table1[[#This Row],[Order_Date]])</f>
        <v>5</v>
      </c>
      <c r="E1642" t="str">
        <f>TEXT(Table1[[#This Row],[Order_Date]],"mmm")</f>
        <v>May</v>
      </c>
      <c r="F1642" s="1">
        <v>46161</v>
      </c>
      <c r="G1642">
        <f>(Table1[[#This Row],[Ship_Date]]-Table1[[#This Row],[Order_Date]])</f>
        <v>2</v>
      </c>
      <c r="H1642" t="s">
        <v>8684</v>
      </c>
      <c r="I1642" t="s">
        <v>8685</v>
      </c>
      <c r="J1642" t="s">
        <v>24</v>
      </c>
      <c r="K1642">
        <v>34</v>
      </c>
      <c r="L1642" t="str">
        <f>IF(Table1[[#This Row],[Age]]&lt;=20,"Teen",IF(Table1[[#This Row],[Age]]&gt;=21 &amp; Table1[[#This Row],[Age]]&lt;=50,"Adult","Senior"))</f>
        <v>Senior</v>
      </c>
      <c r="M1642" t="s">
        <v>53</v>
      </c>
      <c r="N1642" t="s">
        <v>54</v>
      </c>
      <c r="O1642" t="s">
        <v>55</v>
      </c>
      <c r="P1642" t="s">
        <v>47</v>
      </c>
      <c r="Q1642" t="s">
        <v>164</v>
      </c>
      <c r="R1642">
        <v>5</v>
      </c>
      <c r="S1642">
        <v>1800</v>
      </c>
      <c r="T1642">
        <v>15</v>
      </c>
      <c r="U1642">
        <v>7650</v>
      </c>
      <c r="V1642" t="str">
        <f>IF(Table1[[#This Row],[Sales]]&lt;=10000,"Low",IF(Table1[[#This Row],[Sales]]&gt;=10000 &amp; Table1[[#This Row],[Sales]]&lt;=25000,"Medium","High"))</f>
        <v>Low</v>
      </c>
      <c r="W1642">
        <v>2090.89</v>
      </c>
      <c r="X1642">
        <f>Table1[[#This Row],[Profit]]/Table1[[#This Row],[Sales]]</f>
        <v>0.273318954248366</v>
      </c>
      <c r="Y1642" t="s">
        <v>58</v>
      </c>
      <c r="Z1642" t="s">
        <v>31</v>
      </c>
      <c r="AA1642">
        <v>2</v>
      </c>
      <c r="AB1642" t="s">
        <v>42</v>
      </c>
    </row>
    <row r="1643" spans="1:28" x14ac:dyDescent="0.35">
      <c r="A1643" t="s">
        <v>8688</v>
      </c>
      <c r="B1643" s="1">
        <v>45438</v>
      </c>
      <c r="C1643" s="1" t="str">
        <f>TEXT(Table1[[#This Row],[Order_Date]],"yyyy")</f>
        <v>2024</v>
      </c>
      <c r="D1643" s="3">
        <f>MONTH(Table1[[#This Row],[Order_Date]])</f>
        <v>5</v>
      </c>
      <c r="E1643" t="str">
        <f>TEXT(Table1[[#This Row],[Order_Date]],"mmm")</f>
        <v>May</v>
      </c>
      <c r="F1643" s="1">
        <v>45444</v>
      </c>
      <c r="G1643">
        <f>(Table1[[#This Row],[Ship_Date]]-Table1[[#This Row],[Order_Date]])</f>
        <v>6</v>
      </c>
      <c r="H1643" t="s">
        <v>8689</v>
      </c>
      <c r="I1643" t="s">
        <v>8690</v>
      </c>
      <c r="J1643" t="s">
        <v>52</v>
      </c>
      <c r="K1643">
        <v>29</v>
      </c>
      <c r="L1643" t="str">
        <f>IF(Table1[[#This Row],[Age]]&lt;=20,"Teen",IF(Table1[[#This Row],[Age]]&gt;=21 &amp; Table1[[#This Row],[Age]]&lt;=50,"Adult","Senior"))</f>
        <v>Senior</v>
      </c>
      <c r="M1643" t="s">
        <v>79</v>
      </c>
      <c r="N1643" t="s">
        <v>80</v>
      </c>
      <c r="O1643" t="s">
        <v>38</v>
      </c>
      <c r="P1643" t="s">
        <v>28</v>
      </c>
      <c r="Q1643" t="s">
        <v>103</v>
      </c>
      <c r="R1643">
        <v>4</v>
      </c>
      <c r="S1643">
        <v>25000</v>
      </c>
      <c r="T1643">
        <v>5</v>
      </c>
      <c r="U1643">
        <v>95000</v>
      </c>
      <c r="V1643" t="str">
        <f>IF(Table1[[#This Row],[Sales]]&lt;=10000,"Low",IF(Table1[[#This Row],[Sales]]&gt;=10000 &amp; Table1[[#This Row],[Sales]]&lt;=25000,"Medium","High"))</f>
        <v>High</v>
      </c>
      <c r="W1643">
        <v>21848.37</v>
      </c>
      <c r="X1643">
        <f>Table1[[#This Row],[Profit]]/Table1[[#This Row],[Sales]]</f>
        <v>0.22998284210526315</v>
      </c>
      <c r="Y1643" t="s">
        <v>58</v>
      </c>
      <c r="Z1643" t="s">
        <v>41</v>
      </c>
      <c r="AA1643">
        <v>3</v>
      </c>
      <c r="AB1643" t="s">
        <v>42</v>
      </c>
    </row>
    <row r="1644" spans="1:28" x14ac:dyDescent="0.35">
      <c r="A1644" t="s">
        <v>8705</v>
      </c>
      <c r="B1644" s="1">
        <v>46149</v>
      </c>
      <c r="C1644" s="1" t="str">
        <f>TEXT(Table1[[#This Row],[Order_Date]],"yyyy")</f>
        <v>2026</v>
      </c>
      <c r="D1644" s="3">
        <f>MONTH(Table1[[#This Row],[Order_Date]])</f>
        <v>5</v>
      </c>
      <c r="E1644" t="str">
        <f>TEXT(Table1[[#This Row],[Order_Date]],"mmm")</f>
        <v>May</v>
      </c>
      <c r="F1644" s="1">
        <v>46154</v>
      </c>
      <c r="G1644">
        <f>(Table1[[#This Row],[Ship_Date]]-Table1[[#This Row],[Order_Date]])</f>
        <v>5</v>
      </c>
      <c r="H1644" t="s">
        <v>8706</v>
      </c>
      <c r="I1644" t="s">
        <v>8707</v>
      </c>
      <c r="J1644" t="s">
        <v>24</v>
      </c>
      <c r="K1644">
        <v>31</v>
      </c>
      <c r="L1644" t="str">
        <f>IF(Table1[[#This Row],[Age]]&lt;=20,"Teen",IF(Table1[[#This Row],[Age]]&gt;=21 &amp; Table1[[#This Row],[Age]]&lt;=50,"Adult","Senior"))</f>
        <v>Senior</v>
      </c>
      <c r="M1644" t="s">
        <v>73</v>
      </c>
      <c r="N1644" t="s">
        <v>26</v>
      </c>
      <c r="O1644" t="s">
        <v>27</v>
      </c>
      <c r="P1644" t="s">
        <v>47</v>
      </c>
      <c r="Q1644" t="s">
        <v>185</v>
      </c>
      <c r="R1644">
        <v>1</v>
      </c>
      <c r="S1644">
        <v>4500</v>
      </c>
      <c r="T1644">
        <v>10</v>
      </c>
      <c r="U1644">
        <v>4050</v>
      </c>
      <c r="V1644" t="str">
        <f>IF(Table1[[#This Row],[Sales]]&lt;=10000,"Low",IF(Table1[[#This Row],[Sales]]&gt;=10000 &amp; Table1[[#This Row],[Sales]]&lt;=25000,"Medium","High"))</f>
        <v>Low</v>
      </c>
      <c r="W1644">
        <v>1431.36</v>
      </c>
      <c r="X1644">
        <f>Table1[[#This Row],[Profit]]/Table1[[#This Row],[Sales]]</f>
        <v>0.35342222222222219</v>
      </c>
      <c r="Y1644" t="s">
        <v>58</v>
      </c>
      <c r="Z1644" t="s">
        <v>31</v>
      </c>
      <c r="AA1644">
        <v>3</v>
      </c>
      <c r="AB1644" t="s">
        <v>42</v>
      </c>
    </row>
    <row r="1645" spans="1:28" x14ac:dyDescent="0.35">
      <c r="A1645" t="s">
        <v>8730</v>
      </c>
      <c r="B1645" s="1">
        <v>45781</v>
      </c>
      <c r="C1645" s="1" t="str">
        <f>TEXT(Table1[[#This Row],[Order_Date]],"yyyy")</f>
        <v>2025</v>
      </c>
      <c r="D1645" s="3">
        <f>MONTH(Table1[[#This Row],[Order_Date]])</f>
        <v>5</v>
      </c>
      <c r="E1645" t="str">
        <f>TEXT(Table1[[#This Row],[Order_Date]],"mmm")</f>
        <v>May</v>
      </c>
      <c r="F1645" s="1">
        <v>45787</v>
      </c>
      <c r="G1645">
        <f>(Table1[[#This Row],[Ship_Date]]-Table1[[#This Row],[Order_Date]])</f>
        <v>6</v>
      </c>
      <c r="H1645" t="s">
        <v>8731</v>
      </c>
      <c r="I1645" t="s">
        <v>8732</v>
      </c>
      <c r="J1645" t="s">
        <v>52</v>
      </c>
      <c r="K1645">
        <v>39</v>
      </c>
      <c r="L1645" t="str">
        <f>IF(Table1[[#This Row],[Age]]&lt;=20,"Teen",IF(Table1[[#This Row],[Age]]&gt;=21 &amp; Table1[[#This Row],[Age]]&lt;=50,"Adult","Senior"))</f>
        <v>Senior</v>
      </c>
      <c r="M1645" t="s">
        <v>116</v>
      </c>
      <c r="N1645" t="s">
        <v>117</v>
      </c>
      <c r="O1645" t="s">
        <v>86</v>
      </c>
      <c r="P1645" t="s">
        <v>56</v>
      </c>
      <c r="Q1645" t="s">
        <v>168</v>
      </c>
      <c r="R1645">
        <v>5</v>
      </c>
      <c r="S1645">
        <v>1200</v>
      </c>
      <c r="T1645">
        <v>15</v>
      </c>
      <c r="U1645">
        <v>5100</v>
      </c>
      <c r="V1645" t="str">
        <f>IF(Table1[[#This Row],[Sales]]&lt;=10000,"Low",IF(Table1[[#This Row],[Sales]]&gt;=10000 &amp; Table1[[#This Row],[Sales]]&lt;=25000,"Medium","High"))</f>
        <v>Low</v>
      </c>
      <c r="W1645">
        <v>2145.91</v>
      </c>
      <c r="X1645">
        <f>Table1[[#This Row],[Profit]]/Table1[[#This Row],[Sales]]</f>
        <v>0.42076666666666662</v>
      </c>
      <c r="Y1645" t="s">
        <v>93</v>
      </c>
      <c r="Z1645" t="s">
        <v>31</v>
      </c>
      <c r="AA1645">
        <v>5</v>
      </c>
      <c r="AB1645" t="s">
        <v>32</v>
      </c>
    </row>
    <row r="1646" spans="1:28" x14ac:dyDescent="0.35">
      <c r="A1646" t="s">
        <v>8746</v>
      </c>
      <c r="B1646" s="1">
        <v>45791</v>
      </c>
      <c r="C1646" s="1" t="str">
        <f>TEXT(Table1[[#This Row],[Order_Date]],"yyyy")</f>
        <v>2025</v>
      </c>
      <c r="D1646" s="3">
        <f>MONTH(Table1[[#This Row],[Order_Date]])</f>
        <v>5</v>
      </c>
      <c r="E1646" t="str">
        <f>TEXT(Table1[[#This Row],[Order_Date]],"mmm")</f>
        <v>May</v>
      </c>
      <c r="F1646" s="1">
        <v>45794</v>
      </c>
      <c r="G1646">
        <f>(Table1[[#This Row],[Ship_Date]]-Table1[[#This Row],[Order_Date]])</f>
        <v>3</v>
      </c>
      <c r="H1646" t="s">
        <v>8747</v>
      </c>
      <c r="I1646" t="s">
        <v>8748</v>
      </c>
      <c r="J1646" t="s">
        <v>52</v>
      </c>
      <c r="K1646">
        <v>60</v>
      </c>
      <c r="L1646" t="str">
        <f>IF(Table1[[#This Row],[Age]]&lt;=20,"Teen",IF(Table1[[#This Row],[Age]]&gt;=21 &amp; Table1[[#This Row],[Age]]&lt;=50,"Adult","Senior"))</f>
        <v>Senior</v>
      </c>
      <c r="M1646" t="s">
        <v>79</v>
      </c>
      <c r="N1646" t="s">
        <v>80</v>
      </c>
      <c r="O1646" t="s">
        <v>38</v>
      </c>
      <c r="P1646" t="s">
        <v>56</v>
      </c>
      <c r="Q1646" t="s">
        <v>97</v>
      </c>
      <c r="R1646">
        <v>8</v>
      </c>
      <c r="S1646">
        <v>1500</v>
      </c>
      <c r="T1646">
        <v>25</v>
      </c>
      <c r="U1646">
        <v>9000</v>
      </c>
      <c r="V1646" t="str">
        <f>IF(Table1[[#This Row],[Sales]]&lt;=10000,"Low",IF(Table1[[#This Row],[Sales]]&gt;=10000 &amp; Table1[[#This Row],[Sales]]&lt;=25000,"Medium","High"))</f>
        <v>Low</v>
      </c>
      <c r="W1646">
        <v>1640.61</v>
      </c>
      <c r="X1646">
        <f>Table1[[#This Row],[Profit]]/Table1[[#This Row],[Sales]]</f>
        <v>0.18228999999999998</v>
      </c>
      <c r="Y1646" t="s">
        <v>93</v>
      </c>
      <c r="Z1646" t="s">
        <v>31</v>
      </c>
      <c r="AA1646">
        <v>5</v>
      </c>
      <c r="AB1646" t="s">
        <v>42</v>
      </c>
    </row>
    <row r="1647" spans="1:28" x14ac:dyDescent="0.35">
      <c r="A1647" t="s">
        <v>8794</v>
      </c>
      <c r="B1647" s="1">
        <v>45782</v>
      </c>
      <c r="C1647" s="1" t="str">
        <f>TEXT(Table1[[#This Row],[Order_Date]],"yyyy")</f>
        <v>2025</v>
      </c>
      <c r="D1647" s="3">
        <f>MONTH(Table1[[#This Row],[Order_Date]])</f>
        <v>5</v>
      </c>
      <c r="E1647" t="str">
        <f>TEXT(Table1[[#This Row],[Order_Date]],"mmm")</f>
        <v>May</v>
      </c>
      <c r="F1647" s="1">
        <v>45783</v>
      </c>
      <c r="G1647">
        <f>(Table1[[#This Row],[Ship_Date]]-Table1[[#This Row],[Order_Date]])</f>
        <v>1</v>
      </c>
      <c r="H1647" t="s">
        <v>120</v>
      </c>
      <c r="I1647" t="s">
        <v>8795</v>
      </c>
      <c r="J1647" t="s">
        <v>24</v>
      </c>
      <c r="K1647">
        <v>44</v>
      </c>
      <c r="L1647" t="str">
        <f>IF(Table1[[#This Row],[Age]]&lt;=20,"Teen",IF(Table1[[#This Row],[Age]]&gt;=21 &amp; Table1[[#This Row],[Age]]&lt;=50,"Adult","Senior"))</f>
        <v>Senior</v>
      </c>
      <c r="M1647" t="s">
        <v>79</v>
      </c>
      <c r="N1647" t="s">
        <v>80</v>
      </c>
      <c r="O1647" t="s">
        <v>38</v>
      </c>
      <c r="P1647" t="s">
        <v>56</v>
      </c>
      <c r="Q1647" t="s">
        <v>212</v>
      </c>
      <c r="R1647">
        <v>8</v>
      </c>
      <c r="S1647">
        <v>300</v>
      </c>
      <c r="T1647">
        <v>15</v>
      </c>
      <c r="U1647">
        <v>2040</v>
      </c>
      <c r="V1647" t="str">
        <f>IF(Table1[[#This Row],[Sales]]&lt;=10000,"Low",IF(Table1[[#This Row],[Sales]]&gt;=10000 &amp; Table1[[#This Row],[Sales]]&lt;=25000,"Medium","High"))</f>
        <v>Low</v>
      </c>
      <c r="W1647">
        <v>593.19000000000005</v>
      </c>
      <c r="X1647">
        <f>Table1[[#This Row],[Profit]]/Table1[[#This Row],[Sales]]</f>
        <v>0.2907794117647059</v>
      </c>
      <c r="Y1647" t="s">
        <v>30</v>
      </c>
      <c r="Z1647" t="s">
        <v>59</v>
      </c>
      <c r="AA1647">
        <v>4</v>
      </c>
      <c r="AB1647" t="s">
        <v>42</v>
      </c>
    </row>
    <row r="1648" spans="1:28" x14ac:dyDescent="0.35">
      <c r="A1648" t="s">
        <v>8862</v>
      </c>
      <c r="B1648" s="1">
        <v>45800</v>
      </c>
      <c r="C1648" s="1" t="str">
        <f>TEXT(Table1[[#This Row],[Order_Date]],"yyyy")</f>
        <v>2025</v>
      </c>
      <c r="D1648" s="3">
        <f>MONTH(Table1[[#This Row],[Order_Date]])</f>
        <v>5</v>
      </c>
      <c r="E1648" t="str">
        <f>TEXT(Table1[[#This Row],[Order_Date]],"mmm")</f>
        <v>May</v>
      </c>
      <c r="F1648" s="1">
        <v>45807</v>
      </c>
      <c r="G1648">
        <f>(Table1[[#This Row],[Ship_Date]]-Table1[[#This Row],[Order_Date]])</f>
        <v>7</v>
      </c>
      <c r="H1648" t="s">
        <v>8863</v>
      </c>
      <c r="I1648" t="s">
        <v>8864</v>
      </c>
      <c r="J1648" t="s">
        <v>24</v>
      </c>
      <c r="K1648">
        <v>63</v>
      </c>
      <c r="L1648" t="str">
        <f>IF(Table1[[#This Row],[Age]]&lt;=20,"Teen",IF(Table1[[#This Row],[Age]]&gt;=21 &amp; Table1[[#This Row],[Age]]&lt;=50,"Adult","Senior"))</f>
        <v>Senior</v>
      </c>
      <c r="M1648" t="s">
        <v>116</v>
      </c>
      <c r="N1648" t="s">
        <v>117</v>
      </c>
      <c r="O1648" t="s">
        <v>86</v>
      </c>
      <c r="P1648" t="s">
        <v>28</v>
      </c>
      <c r="Q1648" t="s">
        <v>29</v>
      </c>
      <c r="R1648">
        <v>8</v>
      </c>
      <c r="S1648">
        <v>15000</v>
      </c>
      <c r="T1648">
        <v>5</v>
      </c>
      <c r="U1648">
        <v>114000</v>
      </c>
      <c r="V1648" t="str">
        <f>IF(Table1[[#This Row],[Sales]]&lt;=10000,"Low",IF(Table1[[#This Row],[Sales]]&gt;=10000 &amp; Table1[[#This Row],[Sales]]&lt;=25000,"Medium","High"))</f>
        <v>High</v>
      </c>
      <c r="W1648">
        <v>50563.199999999997</v>
      </c>
      <c r="X1648">
        <f>Table1[[#This Row],[Profit]]/Table1[[#This Row],[Sales]]</f>
        <v>0.44353684210526312</v>
      </c>
      <c r="Y1648" t="s">
        <v>58</v>
      </c>
      <c r="Z1648" t="s">
        <v>31</v>
      </c>
      <c r="AA1648">
        <v>2</v>
      </c>
      <c r="AB1648" t="s">
        <v>42</v>
      </c>
    </row>
    <row r="1649" spans="1:28" x14ac:dyDescent="0.35">
      <c r="A1649" t="s">
        <v>8865</v>
      </c>
      <c r="B1649" s="1">
        <v>45794</v>
      </c>
      <c r="C1649" s="1" t="str">
        <f>TEXT(Table1[[#This Row],[Order_Date]],"yyyy")</f>
        <v>2025</v>
      </c>
      <c r="D1649" s="3">
        <f>MONTH(Table1[[#This Row],[Order_Date]])</f>
        <v>5</v>
      </c>
      <c r="E1649" t="str">
        <f>TEXT(Table1[[#This Row],[Order_Date]],"mmm")</f>
        <v>May</v>
      </c>
      <c r="F1649" s="1">
        <v>45800</v>
      </c>
      <c r="G1649">
        <f>(Table1[[#This Row],[Ship_Date]]-Table1[[#This Row],[Order_Date]])</f>
        <v>6</v>
      </c>
      <c r="H1649" t="s">
        <v>2684</v>
      </c>
      <c r="I1649" t="s">
        <v>8866</v>
      </c>
      <c r="J1649" t="s">
        <v>52</v>
      </c>
      <c r="K1649">
        <v>62</v>
      </c>
      <c r="L1649" t="str">
        <f>IF(Table1[[#This Row],[Age]]&lt;=20,"Teen",IF(Table1[[#This Row],[Age]]&gt;=21 &amp; Table1[[#This Row],[Age]]&lt;=50,"Adult","Senior"))</f>
        <v>Senior</v>
      </c>
      <c r="M1649" t="s">
        <v>46</v>
      </c>
      <c r="N1649" t="s">
        <v>46</v>
      </c>
      <c r="O1649" t="s">
        <v>38</v>
      </c>
      <c r="P1649" t="s">
        <v>28</v>
      </c>
      <c r="Q1649" t="s">
        <v>65</v>
      </c>
      <c r="R1649">
        <v>3</v>
      </c>
      <c r="S1649">
        <v>30000</v>
      </c>
      <c r="T1649">
        <v>25</v>
      </c>
      <c r="U1649">
        <v>67500</v>
      </c>
      <c r="V1649" t="str">
        <f>IF(Table1[[#This Row],[Sales]]&lt;=10000,"Low",IF(Table1[[#This Row],[Sales]]&gt;=10000 &amp; Table1[[#This Row],[Sales]]&lt;=25000,"Medium","High"))</f>
        <v>High</v>
      </c>
      <c r="W1649">
        <v>13255.68</v>
      </c>
      <c r="X1649">
        <f>Table1[[#This Row],[Profit]]/Table1[[#This Row],[Sales]]</f>
        <v>0.19638044444444444</v>
      </c>
      <c r="Y1649" t="s">
        <v>93</v>
      </c>
      <c r="Z1649" t="s">
        <v>31</v>
      </c>
      <c r="AA1649">
        <v>3</v>
      </c>
      <c r="AB1649" t="s">
        <v>42</v>
      </c>
    </row>
    <row r="1650" spans="1:28" x14ac:dyDescent="0.35">
      <c r="A1650" t="s">
        <v>8867</v>
      </c>
      <c r="B1650" s="1">
        <v>45432</v>
      </c>
      <c r="C1650" s="1" t="str">
        <f>TEXT(Table1[[#This Row],[Order_Date]],"yyyy")</f>
        <v>2024</v>
      </c>
      <c r="D1650" s="3">
        <f>MONTH(Table1[[#This Row],[Order_Date]])</f>
        <v>5</v>
      </c>
      <c r="E1650" t="str">
        <f>TEXT(Table1[[#This Row],[Order_Date]],"mmm")</f>
        <v>May</v>
      </c>
      <c r="F1650" s="1">
        <v>45437</v>
      </c>
      <c r="G1650">
        <f>(Table1[[#This Row],[Ship_Date]]-Table1[[#This Row],[Order_Date]])</f>
        <v>5</v>
      </c>
      <c r="H1650" t="s">
        <v>8868</v>
      </c>
      <c r="I1650" t="s">
        <v>8869</v>
      </c>
      <c r="J1650" t="s">
        <v>24</v>
      </c>
      <c r="K1650">
        <v>18</v>
      </c>
      <c r="L1650" t="str">
        <f>IF(Table1[[#This Row],[Age]]&lt;=20,"Teen",IF(Table1[[#This Row],[Age]]&gt;=21 &amp; Table1[[#This Row],[Age]]&lt;=50,"Adult","Senior"))</f>
        <v>Teen</v>
      </c>
      <c r="M1650" t="s">
        <v>73</v>
      </c>
      <c r="N1650" t="s">
        <v>26</v>
      </c>
      <c r="O1650" t="s">
        <v>27</v>
      </c>
      <c r="P1650" t="s">
        <v>39</v>
      </c>
      <c r="Q1650" t="s">
        <v>40</v>
      </c>
      <c r="R1650">
        <v>7</v>
      </c>
      <c r="S1650">
        <v>2500</v>
      </c>
      <c r="T1650">
        <v>25</v>
      </c>
      <c r="U1650">
        <v>13125</v>
      </c>
      <c r="V1650" t="str">
        <f>IF(Table1[[#This Row],[Sales]]&lt;=10000,"Low",IF(Table1[[#This Row],[Sales]]&gt;=10000 &amp; Table1[[#This Row],[Sales]]&lt;=25000,"Medium","High"))</f>
        <v>High</v>
      </c>
      <c r="W1650">
        <v>2674.23</v>
      </c>
      <c r="X1650">
        <f>Table1[[#This Row],[Profit]]/Table1[[#This Row],[Sales]]</f>
        <v>0.20375085714285715</v>
      </c>
      <c r="Y1650" t="s">
        <v>58</v>
      </c>
      <c r="Z1650" t="s">
        <v>59</v>
      </c>
      <c r="AA1650">
        <v>5</v>
      </c>
      <c r="AB1650" t="s">
        <v>42</v>
      </c>
    </row>
    <row r="1651" spans="1:28" x14ac:dyDescent="0.35">
      <c r="A1651" t="s">
        <v>8879</v>
      </c>
      <c r="B1651" s="1">
        <v>46143</v>
      </c>
      <c r="C1651" s="1" t="str">
        <f>TEXT(Table1[[#This Row],[Order_Date]],"yyyy")</f>
        <v>2026</v>
      </c>
      <c r="D1651" s="3">
        <f>MONTH(Table1[[#This Row],[Order_Date]])</f>
        <v>5</v>
      </c>
      <c r="E1651" t="str">
        <f>TEXT(Table1[[#This Row],[Order_Date]],"mmm")</f>
        <v>May</v>
      </c>
      <c r="F1651" s="1">
        <v>46144</v>
      </c>
      <c r="G1651">
        <f>(Table1[[#This Row],[Ship_Date]]-Table1[[#This Row],[Order_Date]])</f>
        <v>1</v>
      </c>
      <c r="H1651" t="s">
        <v>8880</v>
      </c>
      <c r="I1651" t="s">
        <v>8881</v>
      </c>
      <c r="J1651" t="s">
        <v>52</v>
      </c>
      <c r="K1651">
        <v>19</v>
      </c>
      <c r="L1651" t="str">
        <f>IF(Table1[[#This Row],[Age]]&lt;=20,"Teen",IF(Table1[[#This Row],[Age]]&gt;=21 &amp; Table1[[#This Row],[Age]]&lt;=50,"Adult","Senior"))</f>
        <v>Teen</v>
      </c>
      <c r="M1651" t="s">
        <v>73</v>
      </c>
      <c r="N1651" t="s">
        <v>26</v>
      </c>
      <c r="O1651" t="s">
        <v>27</v>
      </c>
      <c r="P1651" t="s">
        <v>56</v>
      </c>
      <c r="Q1651" t="s">
        <v>125</v>
      </c>
      <c r="R1651">
        <v>4</v>
      </c>
      <c r="S1651">
        <v>450</v>
      </c>
      <c r="T1651">
        <v>10</v>
      </c>
      <c r="U1651">
        <v>1620</v>
      </c>
      <c r="V1651" t="str">
        <f>IF(Table1[[#This Row],[Sales]]&lt;=10000,"Low",IF(Table1[[#This Row],[Sales]]&gt;=10000 &amp; Table1[[#This Row],[Sales]]&lt;=25000,"Medium","High"))</f>
        <v>Low</v>
      </c>
      <c r="W1651">
        <v>370.12</v>
      </c>
      <c r="X1651">
        <f>Table1[[#This Row],[Profit]]/Table1[[#This Row],[Sales]]</f>
        <v>0.22846913580246914</v>
      </c>
      <c r="Y1651" t="s">
        <v>93</v>
      </c>
      <c r="Z1651" t="s">
        <v>41</v>
      </c>
      <c r="AA1651">
        <v>2</v>
      </c>
      <c r="AB1651" t="s">
        <v>42</v>
      </c>
    </row>
    <row r="1652" spans="1:28" x14ac:dyDescent="0.35">
      <c r="A1652" t="s">
        <v>8930</v>
      </c>
      <c r="B1652" s="1">
        <v>45780</v>
      </c>
      <c r="C1652" s="1" t="str">
        <f>TEXT(Table1[[#This Row],[Order_Date]],"yyyy")</f>
        <v>2025</v>
      </c>
      <c r="D1652" s="3">
        <f>MONTH(Table1[[#This Row],[Order_Date]])</f>
        <v>5</v>
      </c>
      <c r="E1652" t="str">
        <f>TEXT(Table1[[#This Row],[Order_Date]],"mmm")</f>
        <v>May</v>
      </c>
      <c r="F1652" s="1">
        <v>45786</v>
      </c>
      <c r="G1652">
        <f>(Table1[[#This Row],[Ship_Date]]-Table1[[#This Row],[Order_Date]])</f>
        <v>6</v>
      </c>
      <c r="H1652" t="s">
        <v>7798</v>
      </c>
      <c r="I1652" t="s">
        <v>8931</v>
      </c>
      <c r="J1652" t="s">
        <v>52</v>
      </c>
      <c r="K1652">
        <v>24</v>
      </c>
      <c r="L1652" t="str">
        <f>IF(Table1[[#This Row],[Age]]&lt;=20,"Teen",IF(Table1[[#This Row],[Age]]&gt;=21 &amp; Table1[[#This Row],[Age]]&lt;=50,"Adult","Senior"))</f>
        <v>Senior</v>
      </c>
      <c r="M1652" t="s">
        <v>73</v>
      </c>
      <c r="N1652" t="s">
        <v>26</v>
      </c>
      <c r="O1652" t="s">
        <v>27</v>
      </c>
      <c r="P1652" t="s">
        <v>74</v>
      </c>
      <c r="Q1652" t="s">
        <v>231</v>
      </c>
      <c r="R1652">
        <v>6</v>
      </c>
      <c r="S1652">
        <v>18000</v>
      </c>
      <c r="T1652">
        <v>20</v>
      </c>
      <c r="U1652">
        <v>86400</v>
      </c>
      <c r="V1652" t="str">
        <f>IF(Table1[[#This Row],[Sales]]&lt;=10000,"Low",IF(Table1[[#This Row],[Sales]]&gt;=10000 &amp; Table1[[#This Row],[Sales]]&lt;=25000,"Medium","High"))</f>
        <v>High</v>
      </c>
      <c r="W1652">
        <v>27450.400000000001</v>
      </c>
      <c r="X1652">
        <f>Table1[[#This Row],[Profit]]/Table1[[#This Row],[Sales]]</f>
        <v>0.31771296296296297</v>
      </c>
      <c r="Y1652" t="s">
        <v>93</v>
      </c>
      <c r="Z1652" t="s">
        <v>31</v>
      </c>
      <c r="AA1652">
        <v>1</v>
      </c>
      <c r="AB1652" t="s">
        <v>42</v>
      </c>
    </row>
    <row r="1653" spans="1:28" x14ac:dyDescent="0.35">
      <c r="A1653" t="s">
        <v>8932</v>
      </c>
      <c r="B1653" s="1">
        <v>45779</v>
      </c>
      <c r="C1653" s="1" t="str">
        <f>TEXT(Table1[[#This Row],[Order_Date]],"yyyy")</f>
        <v>2025</v>
      </c>
      <c r="D1653" s="3">
        <f>MONTH(Table1[[#This Row],[Order_Date]])</f>
        <v>5</v>
      </c>
      <c r="E1653" t="str">
        <f>TEXT(Table1[[#This Row],[Order_Date]],"mmm")</f>
        <v>May</v>
      </c>
      <c r="F1653" s="1">
        <v>45781</v>
      </c>
      <c r="G1653">
        <f>(Table1[[#This Row],[Ship_Date]]-Table1[[#This Row],[Order_Date]])</f>
        <v>2</v>
      </c>
      <c r="H1653" t="s">
        <v>8933</v>
      </c>
      <c r="I1653" t="s">
        <v>8934</v>
      </c>
      <c r="J1653" t="s">
        <v>52</v>
      </c>
      <c r="K1653">
        <v>36</v>
      </c>
      <c r="L1653" t="str">
        <f>IF(Table1[[#This Row],[Age]]&lt;=20,"Teen",IF(Table1[[#This Row],[Age]]&gt;=21 &amp; Table1[[#This Row],[Age]]&lt;=50,"Adult","Senior"))</f>
        <v>Senior</v>
      </c>
      <c r="M1653" t="s">
        <v>84</v>
      </c>
      <c r="N1653" t="s">
        <v>85</v>
      </c>
      <c r="O1653" t="s">
        <v>86</v>
      </c>
      <c r="P1653" t="s">
        <v>39</v>
      </c>
      <c r="Q1653" t="s">
        <v>151</v>
      </c>
      <c r="R1653">
        <v>3</v>
      </c>
      <c r="S1653">
        <v>900</v>
      </c>
      <c r="T1653">
        <v>10</v>
      </c>
      <c r="U1653">
        <v>2430</v>
      </c>
      <c r="V1653" t="str">
        <f>IF(Table1[[#This Row],[Sales]]&lt;=10000,"Low",IF(Table1[[#This Row],[Sales]]&gt;=10000 &amp; Table1[[#This Row],[Sales]]&lt;=25000,"Medium","High"))</f>
        <v>Low</v>
      </c>
      <c r="W1653">
        <v>557.46</v>
      </c>
      <c r="X1653">
        <f>Table1[[#This Row],[Profit]]/Table1[[#This Row],[Sales]]</f>
        <v>0.22940740740740742</v>
      </c>
      <c r="Y1653" t="s">
        <v>58</v>
      </c>
      <c r="Z1653" t="s">
        <v>41</v>
      </c>
      <c r="AA1653">
        <v>1</v>
      </c>
      <c r="AB1653" t="s">
        <v>32</v>
      </c>
    </row>
    <row r="1654" spans="1:28" x14ac:dyDescent="0.35">
      <c r="A1654" t="s">
        <v>9020</v>
      </c>
      <c r="B1654" s="1">
        <v>45781</v>
      </c>
      <c r="C1654" s="1" t="str">
        <f>TEXT(Table1[[#This Row],[Order_Date]],"yyyy")</f>
        <v>2025</v>
      </c>
      <c r="D1654" s="3">
        <f>MONTH(Table1[[#This Row],[Order_Date]])</f>
        <v>5</v>
      </c>
      <c r="E1654" t="str">
        <f>TEXT(Table1[[#This Row],[Order_Date]],"mmm")</f>
        <v>May</v>
      </c>
      <c r="F1654" s="1">
        <v>45784</v>
      </c>
      <c r="G1654">
        <f>(Table1[[#This Row],[Ship_Date]]-Table1[[#This Row],[Order_Date]])</f>
        <v>3</v>
      </c>
      <c r="H1654" t="s">
        <v>7079</v>
      </c>
      <c r="I1654" t="s">
        <v>9021</v>
      </c>
      <c r="J1654" t="s">
        <v>52</v>
      </c>
      <c r="K1654">
        <v>37</v>
      </c>
      <c r="L1654" t="str">
        <f>IF(Table1[[#This Row],[Age]]&lt;=20,"Teen",IF(Table1[[#This Row],[Age]]&gt;=21 &amp; Table1[[#This Row],[Age]]&lt;=50,"Adult","Senior"))</f>
        <v>Senior</v>
      </c>
      <c r="M1654" t="s">
        <v>107</v>
      </c>
      <c r="N1654" t="s">
        <v>108</v>
      </c>
      <c r="O1654" t="s">
        <v>86</v>
      </c>
      <c r="P1654" t="s">
        <v>47</v>
      </c>
      <c r="Q1654" t="s">
        <v>69</v>
      </c>
      <c r="R1654">
        <v>6</v>
      </c>
      <c r="S1654">
        <v>800</v>
      </c>
      <c r="T1654">
        <v>15</v>
      </c>
      <c r="U1654">
        <v>4080</v>
      </c>
      <c r="V1654" t="str">
        <f>IF(Table1[[#This Row],[Sales]]&lt;=10000,"Low",IF(Table1[[#This Row],[Sales]]&gt;=10000 &amp; Table1[[#This Row],[Sales]]&lt;=25000,"Medium","High"))</f>
        <v>Low</v>
      </c>
      <c r="W1654">
        <v>957.32</v>
      </c>
      <c r="X1654">
        <f>Table1[[#This Row],[Profit]]/Table1[[#This Row],[Sales]]</f>
        <v>0.2346372549019608</v>
      </c>
      <c r="Y1654" t="s">
        <v>58</v>
      </c>
      <c r="Z1654" t="s">
        <v>59</v>
      </c>
      <c r="AA1654">
        <v>4</v>
      </c>
      <c r="AB1654" t="s">
        <v>42</v>
      </c>
    </row>
    <row r="1655" spans="1:28" x14ac:dyDescent="0.35">
      <c r="A1655" t="s">
        <v>9084</v>
      </c>
      <c r="B1655" s="1">
        <v>46143</v>
      </c>
      <c r="C1655" s="1" t="str">
        <f>TEXT(Table1[[#This Row],[Order_Date]],"yyyy")</f>
        <v>2026</v>
      </c>
      <c r="D1655" s="3">
        <f>MONTH(Table1[[#This Row],[Order_Date]])</f>
        <v>5</v>
      </c>
      <c r="E1655" t="str">
        <f>TEXT(Table1[[#This Row],[Order_Date]],"mmm")</f>
        <v>May</v>
      </c>
      <c r="F1655" s="1">
        <v>46147</v>
      </c>
      <c r="G1655">
        <f>(Table1[[#This Row],[Ship_Date]]-Table1[[#This Row],[Order_Date]])</f>
        <v>4</v>
      </c>
      <c r="H1655" t="s">
        <v>9085</v>
      </c>
      <c r="I1655" t="s">
        <v>9086</v>
      </c>
      <c r="J1655" t="s">
        <v>52</v>
      </c>
      <c r="K1655">
        <v>28</v>
      </c>
      <c r="L1655" t="str">
        <f>IF(Table1[[#This Row],[Age]]&lt;=20,"Teen",IF(Table1[[#This Row],[Age]]&gt;=21 &amp; Table1[[#This Row],[Age]]&lt;=50,"Adult","Senior"))</f>
        <v>Senior</v>
      </c>
      <c r="M1655" t="s">
        <v>91</v>
      </c>
      <c r="N1655" t="s">
        <v>92</v>
      </c>
      <c r="O1655" t="s">
        <v>55</v>
      </c>
      <c r="P1655" t="s">
        <v>39</v>
      </c>
      <c r="Q1655" t="s">
        <v>253</v>
      </c>
      <c r="R1655">
        <v>4</v>
      </c>
      <c r="S1655">
        <v>1200</v>
      </c>
      <c r="T1655">
        <v>0</v>
      </c>
      <c r="U1655">
        <v>4800</v>
      </c>
      <c r="V1655" t="str">
        <f>IF(Table1[[#This Row],[Sales]]&lt;=10000,"Low",IF(Table1[[#This Row],[Sales]]&gt;=10000 &amp; Table1[[#This Row],[Sales]]&lt;=25000,"Medium","High"))</f>
        <v>Low</v>
      </c>
      <c r="W1655">
        <v>1808.56</v>
      </c>
      <c r="X1655">
        <f>Table1[[#This Row],[Profit]]/Table1[[#This Row],[Sales]]</f>
        <v>0.3767833333333333</v>
      </c>
      <c r="Y1655" t="s">
        <v>30</v>
      </c>
      <c r="Z1655" t="s">
        <v>31</v>
      </c>
      <c r="AA1655">
        <v>5</v>
      </c>
      <c r="AB1655" t="s">
        <v>42</v>
      </c>
    </row>
    <row r="1656" spans="1:28" x14ac:dyDescent="0.35">
      <c r="A1656" t="s">
        <v>9161</v>
      </c>
      <c r="B1656" s="1">
        <v>45439</v>
      </c>
      <c r="C1656" s="1" t="str">
        <f>TEXT(Table1[[#This Row],[Order_Date]],"yyyy")</f>
        <v>2024</v>
      </c>
      <c r="D1656" s="3">
        <f>MONTH(Table1[[#This Row],[Order_Date]])</f>
        <v>5</v>
      </c>
      <c r="E1656" t="str">
        <f>TEXT(Table1[[#This Row],[Order_Date]],"mmm")</f>
        <v>May</v>
      </c>
      <c r="F1656" s="1">
        <v>45446</v>
      </c>
      <c r="G1656">
        <f>(Table1[[#This Row],[Ship_Date]]-Table1[[#This Row],[Order_Date]])</f>
        <v>7</v>
      </c>
      <c r="H1656" t="s">
        <v>5453</v>
      </c>
      <c r="I1656" t="s">
        <v>9162</v>
      </c>
      <c r="J1656" t="s">
        <v>52</v>
      </c>
      <c r="K1656">
        <v>40</v>
      </c>
      <c r="L1656" t="str">
        <f>IF(Table1[[#This Row],[Age]]&lt;=20,"Teen",IF(Table1[[#This Row],[Age]]&gt;=21 &amp; Table1[[#This Row],[Age]]&lt;=50,"Adult","Senior"))</f>
        <v>Senior</v>
      </c>
      <c r="M1656" t="s">
        <v>101</v>
      </c>
      <c r="N1656" t="s">
        <v>102</v>
      </c>
      <c r="O1656" t="s">
        <v>27</v>
      </c>
      <c r="P1656" t="s">
        <v>47</v>
      </c>
      <c r="Q1656" t="s">
        <v>164</v>
      </c>
      <c r="R1656">
        <v>7</v>
      </c>
      <c r="S1656">
        <v>1800</v>
      </c>
      <c r="T1656">
        <v>0</v>
      </c>
      <c r="U1656">
        <v>12600</v>
      </c>
      <c r="V1656" t="str">
        <f>IF(Table1[[#This Row],[Sales]]&lt;=10000,"Low",IF(Table1[[#This Row],[Sales]]&gt;=10000 &amp; Table1[[#This Row],[Sales]]&lt;=25000,"Medium","High"))</f>
        <v>High</v>
      </c>
      <c r="W1656">
        <v>4279.51</v>
      </c>
      <c r="X1656">
        <f>Table1[[#This Row],[Profit]]/Table1[[#This Row],[Sales]]</f>
        <v>0.33964365079365083</v>
      </c>
      <c r="Y1656" t="s">
        <v>58</v>
      </c>
      <c r="Z1656" t="s">
        <v>59</v>
      </c>
      <c r="AA1656">
        <v>1</v>
      </c>
      <c r="AB1656" t="s">
        <v>42</v>
      </c>
    </row>
    <row r="1657" spans="1:28" x14ac:dyDescent="0.35">
      <c r="A1657" t="s">
        <v>9187</v>
      </c>
      <c r="B1657" s="1">
        <v>46150</v>
      </c>
      <c r="C1657" s="1" t="str">
        <f>TEXT(Table1[[#This Row],[Order_Date]],"yyyy")</f>
        <v>2026</v>
      </c>
      <c r="D1657" s="3">
        <f>MONTH(Table1[[#This Row],[Order_Date]])</f>
        <v>5</v>
      </c>
      <c r="E1657" t="str">
        <f>TEXT(Table1[[#This Row],[Order_Date]],"mmm")</f>
        <v>May</v>
      </c>
      <c r="F1657" s="1">
        <v>46151</v>
      </c>
      <c r="G1657">
        <f>(Table1[[#This Row],[Ship_Date]]-Table1[[#This Row],[Order_Date]])</f>
        <v>1</v>
      </c>
      <c r="H1657" t="s">
        <v>3133</v>
      </c>
      <c r="I1657" t="s">
        <v>9188</v>
      </c>
      <c r="J1657" t="s">
        <v>24</v>
      </c>
      <c r="K1657">
        <v>39</v>
      </c>
      <c r="L1657" t="str">
        <f>IF(Table1[[#This Row],[Age]]&lt;=20,"Teen",IF(Table1[[#This Row],[Age]]&gt;=21 &amp; Table1[[#This Row],[Age]]&lt;=50,"Adult","Senior"))</f>
        <v>Senior</v>
      </c>
      <c r="M1657" t="s">
        <v>46</v>
      </c>
      <c r="N1657" t="s">
        <v>46</v>
      </c>
      <c r="O1657" t="s">
        <v>38</v>
      </c>
      <c r="P1657" t="s">
        <v>28</v>
      </c>
      <c r="Q1657" t="s">
        <v>65</v>
      </c>
      <c r="R1657">
        <v>7</v>
      </c>
      <c r="S1657">
        <v>30000</v>
      </c>
      <c r="T1657">
        <v>20</v>
      </c>
      <c r="U1657">
        <v>168000</v>
      </c>
      <c r="V1657" t="str">
        <f>IF(Table1[[#This Row],[Sales]]&lt;=10000,"Low",IF(Table1[[#This Row],[Sales]]&gt;=10000 &amp; Table1[[#This Row],[Sales]]&lt;=25000,"Medium","High"))</f>
        <v>High</v>
      </c>
      <c r="W1657">
        <v>40890.42</v>
      </c>
      <c r="X1657">
        <f>Table1[[#This Row],[Profit]]/Table1[[#This Row],[Sales]]</f>
        <v>0.24339535714285712</v>
      </c>
      <c r="Y1657" t="s">
        <v>93</v>
      </c>
      <c r="Z1657" t="s">
        <v>31</v>
      </c>
      <c r="AA1657">
        <v>2</v>
      </c>
      <c r="AB1657" t="s">
        <v>42</v>
      </c>
    </row>
    <row r="1658" spans="1:28" x14ac:dyDescent="0.35">
      <c r="A1658" t="s">
        <v>9237</v>
      </c>
      <c r="B1658" s="1">
        <v>46159</v>
      </c>
      <c r="C1658" s="1" t="str">
        <f>TEXT(Table1[[#This Row],[Order_Date]],"yyyy")</f>
        <v>2026</v>
      </c>
      <c r="D1658" s="3">
        <f>MONTH(Table1[[#This Row],[Order_Date]])</f>
        <v>5</v>
      </c>
      <c r="E1658" t="str">
        <f>TEXT(Table1[[#This Row],[Order_Date]],"mmm")</f>
        <v>May</v>
      </c>
      <c r="F1658" s="1">
        <v>46161</v>
      </c>
      <c r="G1658">
        <f>(Table1[[#This Row],[Ship_Date]]-Table1[[#This Row],[Order_Date]])</f>
        <v>2</v>
      </c>
      <c r="H1658" t="s">
        <v>9238</v>
      </c>
      <c r="I1658" t="s">
        <v>9239</v>
      </c>
      <c r="J1658" t="s">
        <v>24</v>
      </c>
      <c r="K1658">
        <v>41</v>
      </c>
      <c r="L1658" t="str">
        <f>IF(Table1[[#This Row],[Age]]&lt;=20,"Teen",IF(Table1[[#This Row],[Age]]&gt;=21 &amp; Table1[[#This Row],[Age]]&lt;=50,"Adult","Senior"))</f>
        <v>Senior</v>
      </c>
      <c r="M1658" t="s">
        <v>79</v>
      </c>
      <c r="N1658" t="s">
        <v>80</v>
      </c>
      <c r="O1658" t="s">
        <v>38</v>
      </c>
      <c r="P1658" t="s">
        <v>56</v>
      </c>
      <c r="Q1658" t="s">
        <v>212</v>
      </c>
      <c r="R1658">
        <v>3</v>
      </c>
      <c r="S1658">
        <v>300</v>
      </c>
      <c r="T1658">
        <v>15</v>
      </c>
      <c r="U1658">
        <v>765</v>
      </c>
      <c r="V1658" t="str">
        <f>IF(Table1[[#This Row],[Sales]]&lt;=10000,"Low",IF(Table1[[#This Row],[Sales]]&gt;=10000 &amp; Table1[[#This Row],[Sales]]&lt;=25000,"Medium","High"))</f>
        <v>Low</v>
      </c>
      <c r="W1658">
        <v>222.11</v>
      </c>
      <c r="X1658">
        <f>Table1[[#This Row],[Profit]]/Table1[[#This Row],[Sales]]</f>
        <v>0.29033986928104577</v>
      </c>
      <c r="Y1658" t="s">
        <v>30</v>
      </c>
      <c r="Z1658" t="s">
        <v>31</v>
      </c>
      <c r="AA1658">
        <v>3</v>
      </c>
      <c r="AB1658" t="s">
        <v>42</v>
      </c>
    </row>
    <row r="1659" spans="1:28" x14ac:dyDescent="0.35">
      <c r="A1659" t="s">
        <v>9267</v>
      </c>
      <c r="B1659" s="1">
        <v>45807</v>
      </c>
      <c r="C1659" s="1" t="str">
        <f>TEXT(Table1[[#This Row],[Order_Date]],"yyyy")</f>
        <v>2025</v>
      </c>
      <c r="D1659" s="3">
        <f>MONTH(Table1[[#This Row],[Order_Date]])</f>
        <v>5</v>
      </c>
      <c r="E1659" t="str">
        <f>TEXT(Table1[[#This Row],[Order_Date]],"mmm")</f>
        <v>May</v>
      </c>
      <c r="F1659" s="1">
        <v>45814</v>
      </c>
      <c r="G1659">
        <f>(Table1[[#This Row],[Ship_Date]]-Table1[[#This Row],[Order_Date]])</f>
        <v>7</v>
      </c>
      <c r="H1659" t="s">
        <v>9268</v>
      </c>
      <c r="I1659" t="s">
        <v>9269</v>
      </c>
      <c r="J1659" t="s">
        <v>52</v>
      </c>
      <c r="K1659">
        <v>46</v>
      </c>
      <c r="L1659" t="str">
        <f>IF(Table1[[#This Row],[Age]]&lt;=20,"Teen",IF(Table1[[#This Row],[Age]]&gt;=21 &amp; Table1[[#This Row],[Age]]&lt;=50,"Adult","Senior"))</f>
        <v>Senior</v>
      </c>
      <c r="M1659" t="s">
        <v>107</v>
      </c>
      <c r="N1659" t="s">
        <v>108</v>
      </c>
      <c r="O1659" t="s">
        <v>86</v>
      </c>
      <c r="P1659" t="s">
        <v>74</v>
      </c>
      <c r="Q1659" t="s">
        <v>231</v>
      </c>
      <c r="R1659">
        <v>1</v>
      </c>
      <c r="S1659">
        <v>18000</v>
      </c>
      <c r="T1659">
        <v>0</v>
      </c>
      <c r="U1659">
        <v>18000</v>
      </c>
      <c r="V1659" t="str">
        <f>IF(Table1[[#This Row],[Sales]]&lt;=10000,"Low",IF(Table1[[#This Row],[Sales]]&gt;=10000 &amp; Table1[[#This Row],[Sales]]&lt;=25000,"Medium","High"))</f>
        <v>High</v>
      </c>
      <c r="W1659">
        <v>3607.01</v>
      </c>
      <c r="X1659">
        <f>Table1[[#This Row],[Profit]]/Table1[[#This Row],[Sales]]</f>
        <v>0.20038944444444445</v>
      </c>
      <c r="Y1659" t="s">
        <v>30</v>
      </c>
      <c r="Z1659" t="s">
        <v>31</v>
      </c>
      <c r="AA1659">
        <v>3</v>
      </c>
      <c r="AB1659" t="s">
        <v>42</v>
      </c>
    </row>
    <row r="1660" spans="1:28" x14ac:dyDescent="0.35">
      <c r="A1660" t="s">
        <v>9280</v>
      </c>
      <c r="B1660" s="1">
        <v>46153</v>
      </c>
      <c r="C1660" s="1" t="str">
        <f>TEXT(Table1[[#This Row],[Order_Date]],"yyyy")</f>
        <v>2026</v>
      </c>
      <c r="D1660" s="3">
        <f>MONTH(Table1[[#This Row],[Order_Date]])</f>
        <v>5</v>
      </c>
      <c r="E1660" t="str">
        <f>TEXT(Table1[[#This Row],[Order_Date]],"mmm")</f>
        <v>May</v>
      </c>
      <c r="F1660" s="1">
        <v>46154</v>
      </c>
      <c r="G1660">
        <f>(Table1[[#This Row],[Ship_Date]]-Table1[[#This Row],[Order_Date]])</f>
        <v>1</v>
      </c>
      <c r="H1660" t="s">
        <v>9281</v>
      </c>
      <c r="I1660" t="s">
        <v>9282</v>
      </c>
      <c r="J1660" t="s">
        <v>52</v>
      </c>
      <c r="K1660">
        <v>22</v>
      </c>
      <c r="L1660" t="str">
        <f>IF(Table1[[#This Row],[Age]]&lt;=20,"Teen",IF(Table1[[#This Row],[Age]]&gt;=21 &amp; Table1[[#This Row],[Age]]&lt;=50,"Adult","Senior"))</f>
        <v>Senior</v>
      </c>
      <c r="M1660" t="s">
        <v>63</v>
      </c>
      <c r="N1660" t="s">
        <v>64</v>
      </c>
      <c r="O1660" t="s">
        <v>55</v>
      </c>
      <c r="P1660" t="s">
        <v>28</v>
      </c>
      <c r="Q1660" t="s">
        <v>103</v>
      </c>
      <c r="R1660">
        <v>1</v>
      </c>
      <c r="S1660">
        <v>25000</v>
      </c>
      <c r="T1660">
        <v>15</v>
      </c>
      <c r="U1660">
        <v>21250</v>
      </c>
      <c r="V1660" t="str">
        <f>IF(Table1[[#This Row],[Sales]]&lt;=10000,"Low",IF(Table1[[#This Row],[Sales]]&gt;=10000 &amp; Table1[[#This Row],[Sales]]&lt;=25000,"Medium","High"))</f>
        <v>High</v>
      </c>
      <c r="W1660">
        <v>8927.7900000000009</v>
      </c>
      <c r="X1660">
        <f>Table1[[#This Row],[Profit]]/Table1[[#This Row],[Sales]]</f>
        <v>0.4201312941176471</v>
      </c>
      <c r="Y1660" t="s">
        <v>30</v>
      </c>
      <c r="Z1660" t="s">
        <v>59</v>
      </c>
      <c r="AA1660">
        <v>5</v>
      </c>
      <c r="AB1660" t="s">
        <v>42</v>
      </c>
    </row>
    <row r="1661" spans="1:28" x14ac:dyDescent="0.35">
      <c r="A1661" t="s">
        <v>9343</v>
      </c>
      <c r="B1661" s="1">
        <v>45433</v>
      </c>
      <c r="C1661" s="1" t="str">
        <f>TEXT(Table1[[#This Row],[Order_Date]],"yyyy")</f>
        <v>2024</v>
      </c>
      <c r="D1661" s="3">
        <f>MONTH(Table1[[#This Row],[Order_Date]])</f>
        <v>5</v>
      </c>
      <c r="E1661" t="str">
        <f>TEXT(Table1[[#This Row],[Order_Date]],"mmm")</f>
        <v>May</v>
      </c>
      <c r="F1661" s="1">
        <v>45435</v>
      </c>
      <c r="G1661">
        <f>(Table1[[#This Row],[Ship_Date]]-Table1[[#This Row],[Order_Date]])</f>
        <v>2</v>
      </c>
      <c r="H1661" t="s">
        <v>3151</v>
      </c>
      <c r="I1661" t="s">
        <v>9344</v>
      </c>
      <c r="J1661" t="s">
        <v>52</v>
      </c>
      <c r="K1661">
        <v>54</v>
      </c>
      <c r="L1661" t="str">
        <f>IF(Table1[[#This Row],[Age]]&lt;=20,"Teen",IF(Table1[[#This Row],[Age]]&gt;=21 &amp; Table1[[#This Row],[Age]]&lt;=50,"Adult","Senior"))</f>
        <v>Senior</v>
      </c>
      <c r="M1661" t="s">
        <v>84</v>
      </c>
      <c r="N1661" t="s">
        <v>85</v>
      </c>
      <c r="O1661" t="s">
        <v>86</v>
      </c>
      <c r="P1661" t="s">
        <v>28</v>
      </c>
      <c r="Q1661" t="s">
        <v>311</v>
      </c>
      <c r="R1661">
        <v>3</v>
      </c>
      <c r="S1661">
        <v>5000</v>
      </c>
      <c r="T1661">
        <v>20</v>
      </c>
      <c r="U1661">
        <v>12000</v>
      </c>
      <c r="V1661" t="str">
        <f>IF(Table1[[#This Row],[Sales]]&lt;=10000,"Low",IF(Table1[[#This Row],[Sales]]&gt;=10000 &amp; Table1[[#This Row],[Sales]]&lt;=25000,"Medium","High"))</f>
        <v>High</v>
      </c>
      <c r="W1661">
        <v>4919.34</v>
      </c>
      <c r="X1661">
        <f>Table1[[#This Row],[Profit]]/Table1[[#This Row],[Sales]]</f>
        <v>0.409945</v>
      </c>
      <c r="Y1661" t="s">
        <v>93</v>
      </c>
      <c r="Z1661" t="s">
        <v>31</v>
      </c>
      <c r="AA1661">
        <v>1</v>
      </c>
      <c r="AB1661" t="s">
        <v>42</v>
      </c>
    </row>
    <row r="1662" spans="1:28" x14ac:dyDescent="0.35">
      <c r="A1662" t="s">
        <v>9385</v>
      </c>
      <c r="B1662" s="1">
        <v>46160</v>
      </c>
      <c r="C1662" s="1" t="str">
        <f>TEXT(Table1[[#This Row],[Order_Date]],"yyyy")</f>
        <v>2026</v>
      </c>
      <c r="D1662" s="3">
        <f>MONTH(Table1[[#This Row],[Order_Date]])</f>
        <v>5</v>
      </c>
      <c r="E1662" t="str">
        <f>TEXT(Table1[[#This Row],[Order_Date]],"mmm")</f>
        <v>May</v>
      </c>
      <c r="F1662" s="1">
        <v>46165</v>
      </c>
      <c r="G1662">
        <f>(Table1[[#This Row],[Ship_Date]]-Table1[[#This Row],[Order_Date]])</f>
        <v>5</v>
      </c>
      <c r="H1662" t="s">
        <v>9386</v>
      </c>
      <c r="I1662" t="s">
        <v>3545</v>
      </c>
      <c r="J1662" t="s">
        <v>52</v>
      </c>
      <c r="K1662">
        <v>18</v>
      </c>
      <c r="L1662" t="str">
        <f>IF(Table1[[#This Row],[Age]]&lt;=20,"Teen",IF(Table1[[#This Row],[Age]]&gt;=21 &amp; Table1[[#This Row],[Age]]&lt;=50,"Adult","Senior"))</f>
        <v>Teen</v>
      </c>
      <c r="M1662" t="s">
        <v>116</v>
      </c>
      <c r="N1662" t="s">
        <v>117</v>
      </c>
      <c r="O1662" t="s">
        <v>86</v>
      </c>
      <c r="P1662" t="s">
        <v>47</v>
      </c>
      <c r="Q1662" t="s">
        <v>48</v>
      </c>
      <c r="R1662">
        <v>6</v>
      </c>
      <c r="S1662">
        <v>3500</v>
      </c>
      <c r="T1662">
        <v>25</v>
      </c>
      <c r="U1662">
        <v>15750</v>
      </c>
      <c r="V1662" t="str">
        <f>IF(Table1[[#This Row],[Sales]]&lt;=10000,"Low",IF(Table1[[#This Row],[Sales]]&gt;=10000 &amp; Table1[[#This Row],[Sales]]&lt;=25000,"Medium","High"))</f>
        <v>High</v>
      </c>
      <c r="W1662">
        <v>6831.89</v>
      </c>
      <c r="X1662">
        <f>Table1[[#This Row],[Profit]]/Table1[[#This Row],[Sales]]</f>
        <v>0.43377079365079368</v>
      </c>
      <c r="Y1662" t="s">
        <v>93</v>
      </c>
      <c r="Z1662" t="s">
        <v>41</v>
      </c>
      <c r="AA1662">
        <v>2</v>
      </c>
      <c r="AB1662" t="s">
        <v>42</v>
      </c>
    </row>
    <row r="1663" spans="1:28" x14ac:dyDescent="0.35">
      <c r="A1663" t="s">
        <v>9417</v>
      </c>
      <c r="B1663" s="1">
        <v>45807</v>
      </c>
      <c r="C1663" s="1" t="str">
        <f>TEXT(Table1[[#This Row],[Order_Date]],"yyyy")</f>
        <v>2025</v>
      </c>
      <c r="D1663" s="3">
        <f>MONTH(Table1[[#This Row],[Order_Date]])</f>
        <v>5</v>
      </c>
      <c r="E1663" t="str">
        <f>TEXT(Table1[[#This Row],[Order_Date]],"mmm")</f>
        <v>May</v>
      </c>
      <c r="F1663" s="1">
        <v>45810</v>
      </c>
      <c r="G1663">
        <f>(Table1[[#This Row],[Ship_Date]]-Table1[[#This Row],[Order_Date]])</f>
        <v>3</v>
      </c>
      <c r="H1663" t="s">
        <v>8373</v>
      </c>
      <c r="I1663" t="s">
        <v>9418</v>
      </c>
      <c r="J1663" t="s">
        <v>52</v>
      </c>
      <c r="K1663">
        <v>20</v>
      </c>
      <c r="L1663" t="str">
        <f>IF(Table1[[#This Row],[Age]]&lt;=20,"Teen",IF(Table1[[#This Row],[Age]]&gt;=21 &amp; Table1[[#This Row],[Age]]&lt;=50,"Adult","Senior"))</f>
        <v>Teen</v>
      </c>
      <c r="M1663" t="s">
        <v>84</v>
      </c>
      <c r="N1663" t="s">
        <v>85</v>
      </c>
      <c r="O1663" t="s">
        <v>86</v>
      </c>
      <c r="P1663" t="s">
        <v>47</v>
      </c>
      <c r="Q1663" t="s">
        <v>175</v>
      </c>
      <c r="R1663">
        <v>2</v>
      </c>
      <c r="S1663">
        <v>1200</v>
      </c>
      <c r="T1663">
        <v>0</v>
      </c>
      <c r="U1663">
        <v>2400</v>
      </c>
      <c r="V1663" t="str">
        <f>IF(Table1[[#This Row],[Sales]]&lt;=10000,"Low",IF(Table1[[#This Row],[Sales]]&gt;=10000 &amp; Table1[[#This Row],[Sales]]&lt;=25000,"Medium","High"))</f>
        <v>Low</v>
      </c>
      <c r="W1663">
        <v>552.33000000000004</v>
      </c>
      <c r="X1663">
        <f>Table1[[#This Row],[Profit]]/Table1[[#This Row],[Sales]]</f>
        <v>0.23013750000000002</v>
      </c>
      <c r="Y1663" t="s">
        <v>58</v>
      </c>
      <c r="Z1663" t="s">
        <v>59</v>
      </c>
      <c r="AA1663">
        <v>3</v>
      </c>
      <c r="AB1663" t="s">
        <v>42</v>
      </c>
    </row>
    <row r="1664" spans="1:28" x14ac:dyDescent="0.35">
      <c r="A1664" t="s">
        <v>9432</v>
      </c>
      <c r="B1664" s="1">
        <v>45798</v>
      </c>
      <c r="C1664" s="1" t="str">
        <f>TEXT(Table1[[#This Row],[Order_Date]],"yyyy")</f>
        <v>2025</v>
      </c>
      <c r="D1664" s="3">
        <f>MONTH(Table1[[#This Row],[Order_Date]])</f>
        <v>5</v>
      </c>
      <c r="E1664" t="str">
        <f>TEXT(Table1[[#This Row],[Order_Date]],"mmm")</f>
        <v>May</v>
      </c>
      <c r="F1664" s="1">
        <v>45801</v>
      </c>
      <c r="G1664">
        <f>(Table1[[#This Row],[Ship_Date]]-Table1[[#This Row],[Order_Date]])</f>
        <v>3</v>
      </c>
      <c r="H1664" t="s">
        <v>9433</v>
      </c>
      <c r="I1664" t="s">
        <v>9434</v>
      </c>
      <c r="J1664" t="s">
        <v>24</v>
      </c>
      <c r="K1664">
        <v>61</v>
      </c>
      <c r="L1664" t="str">
        <f>IF(Table1[[#This Row],[Age]]&lt;=20,"Teen",IF(Table1[[#This Row],[Age]]&gt;=21 &amp; Table1[[#This Row],[Age]]&lt;=50,"Adult","Senior"))</f>
        <v>Senior</v>
      </c>
      <c r="M1664" t="s">
        <v>73</v>
      </c>
      <c r="N1664" t="s">
        <v>26</v>
      </c>
      <c r="O1664" t="s">
        <v>27</v>
      </c>
      <c r="P1664" t="s">
        <v>56</v>
      </c>
      <c r="Q1664" t="s">
        <v>97</v>
      </c>
      <c r="R1664">
        <v>4</v>
      </c>
      <c r="S1664">
        <v>1500</v>
      </c>
      <c r="T1664">
        <v>15</v>
      </c>
      <c r="U1664">
        <v>5100</v>
      </c>
      <c r="V1664" t="str">
        <f>IF(Table1[[#This Row],[Sales]]&lt;=10000,"Low",IF(Table1[[#This Row],[Sales]]&gt;=10000 &amp; Table1[[#This Row],[Sales]]&lt;=25000,"Medium","High"))</f>
        <v>Low</v>
      </c>
      <c r="W1664">
        <v>1772.21</v>
      </c>
      <c r="X1664">
        <f>Table1[[#This Row],[Profit]]/Table1[[#This Row],[Sales]]</f>
        <v>0.34749215686274509</v>
      </c>
      <c r="Y1664" t="s">
        <v>30</v>
      </c>
      <c r="Z1664" t="s">
        <v>59</v>
      </c>
      <c r="AA1664">
        <v>2</v>
      </c>
      <c r="AB1664" t="s">
        <v>42</v>
      </c>
    </row>
    <row r="1665" spans="1:28" x14ac:dyDescent="0.35">
      <c r="A1665" t="s">
        <v>9440</v>
      </c>
      <c r="B1665" s="1">
        <v>46150</v>
      </c>
      <c r="C1665" s="1" t="str">
        <f>TEXT(Table1[[#This Row],[Order_Date]],"yyyy")</f>
        <v>2026</v>
      </c>
      <c r="D1665" s="3">
        <f>MONTH(Table1[[#This Row],[Order_Date]])</f>
        <v>5</v>
      </c>
      <c r="E1665" t="str">
        <f>TEXT(Table1[[#This Row],[Order_Date]],"mmm")</f>
        <v>May</v>
      </c>
      <c r="F1665" s="1">
        <v>46155</v>
      </c>
      <c r="G1665">
        <f>(Table1[[#This Row],[Ship_Date]]-Table1[[#This Row],[Order_Date]])</f>
        <v>5</v>
      </c>
      <c r="H1665" t="s">
        <v>9441</v>
      </c>
      <c r="I1665" t="s">
        <v>9442</v>
      </c>
      <c r="J1665" t="s">
        <v>52</v>
      </c>
      <c r="K1665">
        <v>62</v>
      </c>
      <c r="L1665" t="str">
        <f>IF(Table1[[#This Row],[Age]]&lt;=20,"Teen",IF(Table1[[#This Row],[Age]]&gt;=21 &amp; Table1[[#This Row],[Age]]&lt;=50,"Adult","Senior"))</f>
        <v>Senior</v>
      </c>
      <c r="M1665" t="s">
        <v>53</v>
      </c>
      <c r="N1665" t="s">
        <v>54</v>
      </c>
      <c r="O1665" t="s">
        <v>55</v>
      </c>
      <c r="P1665" t="s">
        <v>39</v>
      </c>
      <c r="Q1665" t="s">
        <v>118</v>
      </c>
      <c r="R1665">
        <v>7</v>
      </c>
      <c r="S1665">
        <v>4000</v>
      </c>
      <c r="T1665">
        <v>15</v>
      </c>
      <c r="U1665">
        <v>23800</v>
      </c>
      <c r="V1665" t="str">
        <f>IF(Table1[[#This Row],[Sales]]&lt;=10000,"Low",IF(Table1[[#This Row],[Sales]]&gt;=10000 &amp; Table1[[#This Row],[Sales]]&lt;=25000,"Medium","High"))</f>
        <v>High</v>
      </c>
      <c r="W1665">
        <v>5445.72</v>
      </c>
      <c r="X1665">
        <f>Table1[[#This Row],[Profit]]/Table1[[#This Row],[Sales]]</f>
        <v>0.22881176470588235</v>
      </c>
      <c r="Y1665" t="s">
        <v>93</v>
      </c>
      <c r="Z1665" t="s">
        <v>41</v>
      </c>
      <c r="AA1665">
        <v>3</v>
      </c>
      <c r="AB1665" t="s">
        <v>42</v>
      </c>
    </row>
    <row r="1666" spans="1:28" x14ac:dyDescent="0.35">
      <c r="A1666" t="s">
        <v>9496</v>
      </c>
      <c r="B1666" s="1">
        <v>46155</v>
      </c>
      <c r="C1666" s="1" t="str">
        <f>TEXT(Table1[[#This Row],[Order_Date]],"yyyy")</f>
        <v>2026</v>
      </c>
      <c r="D1666" s="3">
        <f>MONTH(Table1[[#This Row],[Order_Date]])</f>
        <v>5</v>
      </c>
      <c r="E1666" t="str">
        <f>TEXT(Table1[[#This Row],[Order_Date]],"mmm")</f>
        <v>May</v>
      </c>
      <c r="F1666" s="1">
        <v>46158</v>
      </c>
      <c r="G1666">
        <f>(Table1[[#This Row],[Ship_Date]]-Table1[[#This Row],[Order_Date]])</f>
        <v>3</v>
      </c>
      <c r="H1666" t="s">
        <v>9497</v>
      </c>
      <c r="I1666" t="s">
        <v>9498</v>
      </c>
      <c r="J1666" t="s">
        <v>52</v>
      </c>
      <c r="K1666">
        <v>59</v>
      </c>
      <c r="L1666" t="str">
        <f>IF(Table1[[#This Row],[Age]]&lt;=20,"Teen",IF(Table1[[#This Row],[Age]]&gt;=21 &amp; Table1[[#This Row],[Age]]&lt;=50,"Adult","Senior"))</f>
        <v>Senior</v>
      </c>
      <c r="M1666" t="s">
        <v>46</v>
      </c>
      <c r="N1666" t="s">
        <v>46</v>
      </c>
      <c r="O1666" t="s">
        <v>38</v>
      </c>
      <c r="P1666" t="s">
        <v>56</v>
      </c>
      <c r="Q1666" t="s">
        <v>57</v>
      </c>
      <c r="R1666">
        <v>4</v>
      </c>
      <c r="S1666">
        <v>60</v>
      </c>
      <c r="T1666">
        <v>5</v>
      </c>
      <c r="U1666">
        <v>228</v>
      </c>
      <c r="V1666" t="str">
        <f>IF(Table1[[#This Row],[Sales]]&lt;=10000,"Low",IF(Table1[[#This Row],[Sales]]&gt;=10000 &amp; Table1[[#This Row],[Sales]]&lt;=25000,"Medium","High"))</f>
        <v>Low</v>
      </c>
      <c r="W1666">
        <v>100.07</v>
      </c>
      <c r="X1666">
        <f>Table1[[#This Row],[Profit]]/Table1[[#This Row],[Sales]]</f>
        <v>0.4389035087719298</v>
      </c>
      <c r="Y1666" t="s">
        <v>58</v>
      </c>
      <c r="Z1666" t="s">
        <v>41</v>
      </c>
      <c r="AA1666">
        <v>1</v>
      </c>
      <c r="AB1666" t="s">
        <v>42</v>
      </c>
    </row>
    <row r="1667" spans="1:28" x14ac:dyDescent="0.35">
      <c r="A1667" t="s">
        <v>9520</v>
      </c>
      <c r="B1667" s="1">
        <v>45791</v>
      </c>
      <c r="C1667" s="1" t="str">
        <f>TEXT(Table1[[#This Row],[Order_Date]],"yyyy")</f>
        <v>2025</v>
      </c>
      <c r="D1667" s="3">
        <f>MONTH(Table1[[#This Row],[Order_Date]])</f>
        <v>5</v>
      </c>
      <c r="E1667" t="str">
        <f>TEXT(Table1[[#This Row],[Order_Date]],"mmm")</f>
        <v>May</v>
      </c>
      <c r="F1667" s="1">
        <v>45798</v>
      </c>
      <c r="G1667">
        <f>(Table1[[#This Row],[Ship_Date]]-Table1[[#This Row],[Order_Date]])</f>
        <v>7</v>
      </c>
      <c r="H1667" t="s">
        <v>9521</v>
      </c>
      <c r="I1667" t="s">
        <v>9522</v>
      </c>
      <c r="J1667" t="s">
        <v>24</v>
      </c>
      <c r="K1667">
        <v>25</v>
      </c>
      <c r="L1667" t="str">
        <f>IF(Table1[[#This Row],[Age]]&lt;=20,"Teen",IF(Table1[[#This Row],[Age]]&gt;=21 &amp; Table1[[#This Row],[Age]]&lt;=50,"Adult","Senior"))</f>
        <v>Senior</v>
      </c>
      <c r="M1667" t="s">
        <v>25</v>
      </c>
      <c r="N1667" t="s">
        <v>26</v>
      </c>
      <c r="O1667" t="s">
        <v>27</v>
      </c>
      <c r="P1667" t="s">
        <v>74</v>
      </c>
      <c r="Q1667" t="s">
        <v>109</v>
      </c>
      <c r="R1667">
        <v>4</v>
      </c>
      <c r="S1667">
        <v>40000</v>
      </c>
      <c r="T1667">
        <v>15</v>
      </c>
      <c r="U1667">
        <v>136000</v>
      </c>
      <c r="V1667" t="str">
        <f>IF(Table1[[#This Row],[Sales]]&lt;=10000,"Low",IF(Table1[[#This Row],[Sales]]&gt;=10000 &amp; Table1[[#This Row],[Sales]]&lt;=25000,"Medium","High"))</f>
        <v>High</v>
      </c>
      <c r="W1667">
        <v>14283.6</v>
      </c>
      <c r="X1667">
        <f>Table1[[#This Row],[Profit]]/Table1[[#This Row],[Sales]]</f>
        <v>0.10502647058823529</v>
      </c>
      <c r="Y1667" t="s">
        <v>30</v>
      </c>
      <c r="Z1667" t="s">
        <v>31</v>
      </c>
      <c r="AA1667">
        <v>1</v>
      </c>
      <c r="AB1667" t="s">
        <v>42</v>
      </c>
    </row>
    <row r="1668" spans="1:28" x14ac:dyDescent="0.35">
      <c r="A1668" t="s">
        <v>9529</v>
      </c>
      <c r="B1668" s="1">
        <v>45430</v>
      </c>
      <c r="C1668" s="1" t="str">
        <f>TEXT(Table1[[#This Row],[Order_Date]],"yyyy")</f>
        <v>2024</v>
      </c>
      <c r="D1668" s="3">
        <f>MONTH(Table1[[#This Row],[Order_Date]])</f>
        <v>5</v>
      </c>
      <c r="E1668" t="str">
        <f>TEXT(Table1[[#This Row],[Order_Date]],"mmm")</f>
        <v>May</v>
      </c>
      <c r="F1668" s="1">
        <v>45435</v>
      </c>
      <c r="G1668">
        <f>(Table1[[#This Row],[Ship_Date]]-Table1[[#This Row],[Order_Date]])</f>
        <v>5</v>
      </c>
      <c r="H1668" t="s">
        <v>9530</v>
      </c>
      <c r="I1668" t="s">
        <v>9531</v>
      </c>
      <c r="J1668" t="s">
        <v>24</v>
      </c>
      <c r="K1668">
        <v>22</v>
      </c>
      <c r="L1668" t="str">
        <f>IF(Table1[[#This Row],[Age]]&lt;=20,"Teen",IF(Table1[[#This Row],[Age]]&gt;=21 &amp; Table1[[#This Row],[Age]]&lt;=50,"Adult","Senior"))</f>
        <v>Senior</v>
      </c>
      <c r="M1668" t="s">
        <v>73</v>
      </c>
      <c r="N1668" t="s">
        <v>26</v>
      </c>
      <c r="O1668" t="s">
        <v>27</v>
      </c>
      <c r="P1668" t="s">
        <v>28</v>
      </c>
      <c r="Q1668" t="s">
        <v>311</v>
      </c>
      <c r="R1668">
        <v>4</v>
      </c>
      <c r="S1668">
        <v>5000</v>
      </c>
      <c r="T1668">
        <v>20</v>
      </c>
      <c r="U1668">
        <v>16000</v>
      </c>
      <c r="V1668" t="str">
        <f>IF(Table1[[#This Row],[Sales]]&lt;=10000,"Low",IF(Table1[[#This Row],[Sales]]&gt;=10000 &amp; Table1[[#This Row],[Sales]]&lt;=25000,"Medium","High"))</f>
        <v>High</v>
      </c>
      <c r="W1668">
        <v>6543.66</v>
      </c>
      <c r="X1668">
        <f>Table1[[#This Row],[Profit]]/Table1[[#This Row],[Sales]]</f>
        <v>0.40897875</v>
      </c>
      <c r="Y1668" t="s">
        <v>93</v>
      </c>
      <c r="Z1668" t="s">
        <v>41</v>
      </c>
      <c r="AA1668">
        <v>3</v>
      </c>
      <c r="AB1668" t="s">
        <v>42</v>
      </c>
    </row>
    <row r="1669" spans="1:28" x14ac:dyDescent="0.35">
      <c r="A1669" t="s">
        <v>9532</v>
      </c>
      <c r="B1669" s="1">
        <v>45782</v>
      </c>
      <c r="C1669" s="1" t="str">
        <f>TEXT(Table1[[#This Row],[Order_Date]],"yyyy")</f>
        <v>2025</v>
      </c>
      <c r="D1669" s="3">
        <f>MONTH(Table1[[#This Row],[Order_Date]])</f>
        <v>5</v>
      </c>
      <c r="E1669" t="str">
        <f>TEXT(Table1[[#This Row],[Order_Date]],"mmm")</f>
        <v>May</v>
      </c>
      <c r="F1669" s="1">
        <v>45789</v>
      </c>
      <c r="G1669">
        <f>(Table1[[#This Row],[Ship_Date]]-Table1[[#This Row],[Order_Date]])</f>
        <v>7</v>
      </c>
      <c r="H1669" t="s">
        <v>9533</v>
      </c>
      <c r="I1669" t="s">
        <v>9534</v>
      </c>
      <c r="J1669" t="s">
        <v>24</v>
      </c>
      <c r="K1669">
        <v>26</v>
      </c>
      <c r="L1669" t="str">
        <f>IF(Table1[[#This Row],[Age]]&lt;=20,"Teen",IF(Table1[[#This Row],[Age]]&gt;=21 &amp; Table1[[#This Row],[Age]]&lt;=50,"Adult","Senior"))</f>
        <v>Senior</v>
      </c>
      <c r="M1669" t="s">
        <v>91</v>
      </c>
      <c r="N1669" t="s">
        <v>92</v>
      </c>
      <c r="O1669" t="s">
        <v>55</v>
      </c>
      <c r="P1669" t="s">
        <v>56</v>
      </c>
      <c r="Q1669" t="s">
        <v>97</v>
      </c>
      <c r="R1669">
        <v>6</v>
      </c>
      <c r="S1669">
        <v>1500</v>
      </c>
      <c r="T1669">
        <v>10</v>
      </c>
      <c r="U1669">
        <v>8100</v>
      </c>
      <c r="V1669" t="str">
        <f>IF(Table1[[#This Row],[Sales]]&lt;=10000,"Low",IF(Table1[[#This Row],[Sales]]&gt;=10000 &amp; Table1[[#This Row],[Sales]]&lt;=25000,"Medium","High"))</f>
        <v>Low</v>
      </c>
      <c r="W1669">
        <v>3539.62</v>
      </c>
      <c r="X1669">
        <f>Table1[[#This Row],[Profit]]/Table1[[#This Row],[Sales]]</f>
        <v>0.43699012345679011</v>
      </c>
      <c r="Y1669" t="s">
        <v>58</v>
      </c>
      <c r="Z1669" t="s">
        <v>31</v>
      </c>
      <c r="AA1669">
        <v>3</v>
      </c>
      <c r="AB1669" t="s">
        <v>42</v>
      </c>
    </row>
    <row r="1670" spans="1:28" x14ac:dyDescent="0.35">
      <c r="A1670" t="s">
        <v>9538</v>
      </c>
      <c r="B1670" s="1">
        <v>45779</v>
      </c>
      <c r="C1670" s="1" t="str">
        <f>TEXT(Table1[[#This Row],[Order_Date]],"yyyy")</f>
        <v>2025</v>
      </c>
      <c r="D1670" s="3">
        <f>MONTH(Table1[[#This Row],[Order_Date]])</f>
        <v>5</v>
      </c>
      <c r="E1670" t="str">
        <f>TEXT(Table1[[#This Row],[Order_Date]],"mmm")</f>
        <v>May</v>
      </c>
      <c r="F1670" s="1">
        <v>45783</v>
      </c>
      <c r="G1670">
        <f>(Table1[[#This Row],[Ship_Date]]-Table1[[#This Row],[Order_Date]])</f>
        <v>4</v>
      </c>
      <c r="H1670" t="s">
        <v>9539</v>
      </c>
      <c r="I1670" t="s">
        <v>9540</v>
      </c>
      <c r="J1670" t="s">
        <v>52</v>
      </c>
      <c r="K1670">
        <v>45</v>
      </c>
      <c r="L1670" t="str">
        <f>IF(Table1[[#This Row],[Age]]&lt;=20,"Teen",IF(Table1[[#This Row],[Age]]&gt;=21 &amp; Table1[[#This Row],[Age]]&lt;=50,"Adult","Senior"))</f>
        <v>Senior</v>
      </c>
      <c r="M1670" t="s">
        <v>73</v>
      </c>
      <c r="N1670" t="s">
        <v>26</v>
      </c>
      <c r="O1670" t="s">
        <v>27</v>
      </c>
      <c r="P1670" t="s">
        <v>56</v>
      </c>
      <c r="Q1670" t="s">
        <v>212</v>
      </c>
      <c r="R1670">
        <v>4</v>
      </c>
      <c r="S1670">
        <v>300</v>
      </c>
      <c r="T1670">
        <v>15</v>
      </c>
      <c r="U1670">
        <v>1020</v>
      </c>
      <c r="V1670" t="str">
        <f>IF(Table1[[#This Row],[Sales]]&lt;=10000,"Low",IF(Table1[[#This Row],[Sales]]&gt;=10000 &amp; Table1[[#This Row],[Sales]]&lt;=25000,"Medium","High"))</f>
        <v>Low</v>
      </c>
      <c r="W1670">
        <v>158.31</v>
      </c>
      <c r="X1670">
        <f>Table1[[#This Row],[Profit]]/Table1[[#This Row],[Sales]]</f>
        <v>0.15520588235294117</v>
      </c>
      <c r="Y1670" t="s">
        <v>58</v>
      </c>
      <c r="Z1670" t="s">
        <v>59</v>
      </c>
      <c r="AA1670">
        <v>3</v>
      </c>
      <c r="AB1670" t="s">
        <v>42</v>
      </c>
    </row>
    <row r="1671" spans="1:28" x14ac:dyDescent="0.35">
      <c r="A1671" t="s">
        <v>9576</v>
      </c>
      <c r="B1671" s="1">
        <v>45784</v>
      </c>
      <c r="C1671" s="1" t="str">
        <f>TEXT(Table1[[#This Row],[Order_Date]],"yyyy")</f>
        <v>2025</v>
      </c>
      <c r="D1671" s="3">
        <f>MONTH(Table1[[#This Row],[Order_Date]])</f>
        <v>5</v>
      </c>
      <c r="E1671" t="str">
        <f>TEXT(Table1[[#This Row],[Order_Date]],"mmm")</f>
        <v>May</v>
      </c>
      <c r="F1671" s="1">
        <v>45791</v>
      </c>
      <c r="G1671">
        <f>(Table1[[#This Row],[Ship_Date]]-Table1[[#This Row],[Order_Date]])</f>
        <v>7</v>
      </c>
      <c r="H1671" t="s">
        <v>9577</v>
      </c>
      <c r="I1671" t="s">
        <v>9578</v>
      </c>
      <c r="J1671" t="s">
        <v>52</v>
      </c>
      <c r="K1671">
        <v>41</v>
      </c>
      <c r="L1671" t="str">
        <f>IF(Table1[[#This Row],[Age]]&lt;=20,"Teen",IF(Table1[[#This Row],[Age]]&gt;=21 &amp; Table1[[#This Row],[Age]]&lt;=50,"Adult","Senior"))</f>
        <v>Senior</v>
      </c>
      <c r="M1671" t="s">
        <v>25</v>
      </c>
      <c r="N1671" t="s">
        <v>26</v>
      </c>
      <c r="O1671" t="s">
        <v>27</v>
      </c>
      <c r="P1671" t="s">
        <v>56</v>
      </c>
      <c r="Q1671" t="s">
        <v>212</v>
      </c>
      <c r="R1671">
        <v>4</v>
      </c>
      <c r="S1671">
        <v>300</v>
      </c>
      <c r="T1671">
        <v>0</v>
      </c>
      <c r="U1671">
        <v>1200</v>
      </c>
      <c r="V1671" t="str">
        <f>IF(Table1[[#This Row],[Sales]]&lt;=10000,"Low",IF(Table1[[#This Row],[Sales]]&gt;=10000 &amp; Table1[[#This Row],[Sales]]&lt;=25000,"Medium","High"))</f>
        <v>Low</v>
      </c>
      <c r="W1671">
        <v>155.57</v>
      </c>
      <c r="X1671">
        <f>Table1[[#This Row],[Profit]]/Table1[[#This Row],[Sales]]</f>
        <v>0.12964166666666666</v>
      </c>
      <c r="Y1671" t="s">
        <v>58</v>
      </c>
      <c r="Z1671" t="s">
        <v>59</v>
      </c>
      <c r="AA1671">
        <v>2</v>
      </c>
      <c r="AB1671" t="s">
        <v>42</v>
      </c>
    </row>
    <row r="1672" spans="1:28" x14ac:dyDescent="0.35">
      <c r="A1672" t="s">
        <v>9625</v>
      </c>
      <c r="B1672" s="1">
        <v>45787</v>
      </c>
      <c r="C1672" s="1" t="str">
        <f>TEXT(Table1[[#This Row],[Order_Date]],"yyyy")</f>
        <v>2025</v>
      </c>
      <c r="D1672" s="3">
        <f>MONTH(Table1[[#This Row],[Order_Date]])</f>
        <v>5</v>
      </c>
      <c r="E1672" t="str">
        <f>TEXT(Table1[[#This Row],[Order_Date]],"mmm")</f>
        <v>May</v>
      </c>
      <c r="F1672" s="1">
        <v>45792</v>
      </c>
      <c r="G1672">
        <f>(Table1[[#This Row],[Ship_Date]]-Table1[[#This Row],[Order_Date]])</f>
        <v>5</v>
      </c>
      <c r="H1672" t="s">
        <v>9626</v>
      </c>
      <c r="I1672" t="s">
        <v>9627</v>
      </c>
      <c r="J1672" t="s">
        <v>52</v>
      </c>
      <c r="K1672">
        <v>22</v>
      </c>
      <c r="L1672" t="str">
        <f>IF(Table1[[#This Row],[Age]]&lt;=20,"Teen",IF(Table1[[#This Row],[Age]]&gt;=21 &amp; Table1[[#This Row],[Age]]&lt;=50,"Adult","Senior"))</f>
        <v>Senior</v>
      </c>
      <c r="M1672" t="s">
        <v>46</v>
      </c>
      <c r="N1672" t="s">
        <v>46</v>
      </c>
      <c r="O1672" t="s">
        <v>38</v>
      </c>
      <c r="P1672" t="s">
        <v>74</v>
      </c>
      <c r="Q1672" t="s">
        <v>132</v>
      </c>
      <c r="R1672">
        <v>6</v>
      </c>
      <c r="S1672">
        <v>55000</v>
      </c>
      <c r="T1672">
        <v>10</v>
      </c>
      <c r="U1672">
        <v>297000</v>
      </c>
      <c r="V1672" t="str">
        <f>IF(Table1[[#This Row],[Sales]]&lt;=10000,"Low",IF(Table1[[#This Row],[Sales]]&gt;=10000 &amp; Table1[[#This Row],[Sales]]&lt;=25000,"Medium","High"))</f>
        <v>High</v>
      </c>
      <c r="W1672">
        <v>129987.45</v>
      </c>
      <c r="X1672">
        <f>Table1[[#This Row],[Profit]]/Table1[[#This Row],[Sales]]</f>
        <v>0.43766818181818179</v>
      </c>
      <c r="Y1672" t="s">
        <v>30</v>
      </c>
      <c r="Z1672" t="s">
        <v>41</v>
      </c>
      <c r="AA1672">
        <v>4</v>
      </c>
      <c r="AB1672" t="s">
        <v>42</v>
      </c>
    </row>
    <row r="1673" spans="1:28" x14ac:dyDescent="0.35">
      <c r="A1673" t="s">
        <v>9688</v>
      </c>
      <c r="B1673" s="1">
        <v>45430</v>
      </c>
      <c r="C1673" s="1" t="str">
        <f>TEXT(Table1[[#This Row],[Order_Date]],"yyyy")</f>
        <v>2024</v>
      </c>
      <c r="D1673" s="3">
        <f>MONTH(Table1[[#This Row],[Order_Date]])</f>
        <v>5</v>
      </c>
      <c r="E1673" t="str">
        <f>TEXT(Table1[[#This Row],[Order_Date]],"mmm")</f>
        <v>May</v>
      </c>
      <c r="F1673" s="1">
        <v>45433</v>
      </c>
      <c r="G1673">
        <f>(Table1[[#This Row],[Ship_Date]]-Table1[[#This Row],[Order_Date]])</f>
        <v>3</v>
      </c>
      <c r="H1673" t="s">
        <v>9689</v>
      </c>
      <c r="I1673" t="s">
        <v>9690</v>
      </c>
      <c r="J1673" t="s">
        <v>24</v>
      </c>
      <c r="K1673">
        <v>20</v>
      </c>
      <c r="L1673" t="str">
        <f>IF(Table1[[#This Row],[Age]]&lt;=20,"Teen",IF(Table1[[#This Row],[Age]]&gt;=21 &amp; Table1[[#This Row],[Age]]&lt;=50,"Adult","Senior"))</f>
        <v>Teen</v>
      </c>
      <c r="M1673" t="s">
        <v>79</v>
      </c>
      <c r="N1673" t="s">
        <v>80</v>
      </c>
      <c r="O1673" t="s">
        <v>38</v>
      </c>
      <c r="P1673" t="s">
        <v>28</v>
      </c>
      <c r="Q1673" t="s">
        <v>192</v>
      </c>
      <c r="R1673">
        <v>7</v>
      </c>
      <c r="S1673">
        <v>7000</v>
      </c>
      <c r="T1673">
        <v>5</v>
      </c>
      <c r="U1673">
        <v>46550</v>
      </c>
      <c r="V1673" t="str">
        <f>IF(Table1[[#This Row],[Sales]]&lt;=10000,"Low",IF(Table1[[#This Row],[Sales]]&gt;=10000 &amp; Table1[[#This Row],[Sales]]&lt;=25000,"Medium","High"))</f>
        <v>High</v>
      </c>
      <c r="W1673">
        <v>7455.27</v>
      </c>
      <c r="X1673">
        <f>Table1[[#This Row],[Profit]]/Table1[[#This Row],[Sales]]</f>
        <v>0.1601561761546724</v>
      </c>
      <c r="Y1673" t="s">
        <v>30</v>
      </c>
      <c r="Z1673" t="s">
        <v>31</v>
      </c>
      <c r="AA1673">
        <v>4</v>
      </c>
      <c r="AB1673" t="s">
        <v>42</v>
      </c>
    </row>
    <row r="1674" spans="1:28" x14ac:dyDescent="0.35">
      <c r="A1674" t="s">
        <v>9707</v>
      </c>
      <c r="B1674" s="1">
        <v>46150</v>
      </c>
      <c r="C1674" s="1" t="str">
        <f>TEXT(Table1[[#This Row],[Order_Date]],"yyyy")</f>
        <v>2026</v>
      </c>
      <c r="D1674" s="3">
        <f>MONTH(Table1[[#This Row],[Order_Date]])</f>
        <v>5</v>
      </c>
      <c r="E1674" t="str">
        <f>TEXT(Table1[[#This Row],[Order_Date]],"mmm")</f>
        <v>May</v>
      </c>
      <c r="F1674" s="1">
        <v>46155</v>
      </c>
      <c r="G1674">
        <f>(Table1[[#This Row],[Ship_Date]]-Table1[[#This Row],[Order_Date]])</f>
        <v>5</v>
      </c>
      <c r="H1674" t="s">
        <v>9708</v>
      </c>
      <c r="I1674" t="s">
        <v>9709</v>
      </c>
      <c r="J1674" t="s">
        <v>24</v>
      </c>
      <c r="K1674">
        <v>19</v>
      </c>
      <c r="L1674" t="str">
        <f>IF(Table1[[#This Row],[Age]]&lt;=20,"Teen",IF(Table1[[#This Row],[Age]]&gt;=21 &amp; Table1[[#This Row],[Age]]&lt;=50,"Adult","Senior"))</f>
        <v>Teen</v>
      </c>
      <c r="M1674" t="s">
        <v>107</v>
      </c>
      <c r="N1674" t="s">
        <v>108</v>
      </c>
      <c r="O1674" t="s">
        <v>86</v>
      </c>
      <c r="P1674" t="s">
        <v>28</v>
      </c>
      <c r="Q1674" t="s">
        <v>65</v>
      </c>
      <c r="R1674">
        <v>2</v>
      </c>
      <c r="S1674">
        <v>30000</v>
      </c>
      <c r="T1674">
        <v>10</v>
      </c>
      <c r="U1674">
        <v>54000</v>
      </c>
      <c r="V1674" t="str">
        <f>IF(Table1[[#This Row],[Sales]]&lt;=10000,"Low",IF(Table1[[#This Row],[Sales]]&gt;=10000 &amp; Table1[[#This Row],[Sales]]&lt;=25000,"Medium","High"))</f>
        <v>High</v>
      </c>
      <c r="W1674">
        <v>7797.9</v>
      </c>
      <c r="X1674">
        <f>Table1[[#This Row],[Profit]]/Table1[[#This Row],[Sales]]</f>
        <v>0.14440555555555554</v>
      </c>
      <c r="Y1674" t="s">
        <v>58</v>
      </c>
      <c r="Z1674" t="s">
        <v>31</v>
      </c>
      <c r="AA1674">
        <v>3</v>
      </c>
      <c r="AB1674" t="s">
        <v>42</v>
      </c>
    </row>
    <row r="1675" spans="1:28" x14ac:dyDescent="0.35">
      <c r="A1675" t="s">
        <v>9810</v>
      </c>
      <c r="B1675" s="1">
        <v>46151</v>
      </c>
      <c r="C1675" s="1" t="str">
        <f>TEXT(Table1[[#This Row],[Order_Date]],"yyyy")</f>
        <v>2026</v>
      </c>
      <c r="D1675" s="3">
        <f>MONTH(Table1[[#This Row],[Order_Date]])</f>
        <v>5</v>
      </c>
      <c r="E1675" t="str">
        <f>TEXT(Table1[[#This Row],[Order_Date]],"mmm")</f>
        <v>May</v>
      </c>
      <c r="F1675" s="1">
        <v>46158</v>
      </c>
      <c r="G1675">
        <f>(Table1[[#This Row],[Ship_Date]]-Table1[[#This Row],[Order_Date]])</f>
        <v>7</v>
      </c>
      <c r="H1675" t="s">
        <v>4444</v>
      </c>
      <c r="I1675" t="s">
        <v>9811</v>
      </c>
      <c r="J1675" t="s">
        <v>52</v>
      </c>
      <c r="K1675">
        <v>28</v>
      </c>
      <c r="L1675" t="str">
        <f>IF(Table1[[#This Row],[Age]]&lt;=20,"Teen",IF(Table1[[#This Row],[Age]]&gt;=21 &amp; Table1[[#This Row],[Age]]&lt;=50,"Adult","Senior"))</f>
        <v>Senior</v>
      </c>
      <c r="M1675" t="s">
        <v>101</v>
      </c>
      <c r="N1675" t="s">
        <v>102</v>
      </c>
      <c r="O1675" t="s">
        <v>27</v>
      </c>
      <c r="P1675" t="s">
        <v>74</v>
      </c>
      <c r="Q1675" t="s">
        <v>75</v>
      </c>
      <c r="R1675">
        <v>6</v>
      </c>
      <c r="S1675">
        <v>2000</v>
      </c>
      <c r="T1675">
        <v>5</v>
      </c>
      <c r="U1675">
        <v>11400</v>
      </c>
      <c r="V1675" t="str">
        <f>IF(Table1[[#This Row],[Sales]]&lt;=10000,"Low",IF(Table1[[#This Row],[Sales]]&gt;=10000 &amp; Table1[[#This Row],[Sales]]&lt;=25000,"Medium","High"))</f>
        <v>High</v>
      </c>
      <c r="W1675">
        <v>4499.82</v>
      </c>
      <c r="X1675">
        <f>Table1[[#This Row],[Profit]]/Table1[[#This Row],[Sales]]</f>
        <v>0.39472105263157892</v>
      </c>
      <c r="Y1675" t="s">
        <v>93</v>
      </c>
      <c r="Z1675" t="s">
        <v>59</v>
      </c>
      <c r="AA1675">
        <v>4</v>
      </c>
      <c r="AB1675" t="s">
        <v>42</v>
      </c>
    </row>
    <row r="1676" spans="1:28" x14ac:dyDescent="0.35">
      <c r="A1676" t="s">
        <v>9851</v>
      </c>
      <c r="B1676" s="1">
        <v>45782</v>
      </c>
      <c r="C1676" s="1" t="str">
        <f>TEXT(Table1[[#This Row],[Order_Date]],"yyyy")</f>
        <v>2025</v>
      </c>
      <c r="D1676" s="3">
        <f>MONTH(Table1[[#This Row],[Order_Date]])</f>
        <v>5</v>
      </c>
      <c r="E1676" t="str">
        <f>TEXT(Table1[[#This Row],[Order_Date]],"mmm")</f>
        <v>May</v>
      </c>
      <c r="F1676" s="1">
        <v>45785</v>
      </c>
      <c r="G1676">
        <f>(Table1[[#This Row],[Ship_Date]]-Table1[[#This Row],[Order_Date]])</f>
        <v>3</v>
      </c>
      <c r="H1676" t="s">
        <v>9852</v>
      </c>
      <c r="I1676" t="s">
        <v>9853</v>
      </c>
      <c r="J1676" t="s">
        <v>52</v>
      </c>
      <c r="K1676">
        <v>21</v>
      </c>
      <c r="L1676" t="str">
        <f>IF(Table1[[#This Row],[Age]]&lt;=20,"Teen",IF(Table1[[#This Row],[Age]]&gt;=21 &amp; Table1[[#This Row],[Age]]&lt;=50,"Adult","Senior"))</f>
        <v>Senior</v>
      </c>
      <c r="M1676" t="s">
        <v>46</v>
      </c>
      <c r="N1676" t="s">
        <v>46</v>
      </c>
      <c r="O1676" t="s">
        <v>38</v>
      </c>
      <c r="P1676" t="s">
        <v>39</v>
      </c>
      <c r="Q1676" t="s">
        <v>151</v>
      </c>
      <c r="R1676">
        <v>7</v>
      </c>
      <c r="S1676">
        <v>900</v>
      </c>
      <c r="T1676">
        <v>0</v>
      </c>
      <c r="U1676">
        <v>6300</v>
      </c>
      <c r="V1676" t="str">
        <f>IF(Table1[[#This Row],[Sales]]&lt;=10000,"Low",IF(Table1[[#This Row],[Sales]]&gt;=10000 &amp; Table1[[#This Row],[Sales]]&lt;=25000,"Medium","High"))</f>
        <v>Low</v>
      </c>
      <c r="W1676">
        <v>1114.31</v>
      </c>
      <c r="X1676">
        <f>Table1[[#This Row],[Profit]]/Table1[[#This Row],[Sales]]</f>
        <v>0.17687460317460316</v>
      </c>
      <c r="Y1676" t="s">
        <v>30</v>
      </c>
      <c r="Z1676" t="s">
        <v>31</v>
      </c>
      <c r="AA1676">
        <v>4</v>
      </c>
      <c r="AB1676" t="s">
        <v>42</v>
      </c>
    </row>
    <row r="1677" spans="1:28" x14ac:dyDescent="0.35">
      <c r="A1677" t="s">
        <v>9856</v>
      </c>
      <c r="B1677" s="1">
        <v>45782</v>
      </c>
      <c r="C1677" s="1" t="str">
        <f>TEXT(Table1[[#This Row],[Order_Date]],"yyyy")</f>
        <v>2025</v>
      </c>
      <c r="D1677" s="3">
        <f>MONTH(Table1[[#This Row],[Order_Date]])</f>
        <v>5</v>
      </c>
      <c r="E1677" t="str">
        <f>TEXT(Table1[[#This Row],[Order_Date]],"mmm")</f>
        <v>May</v>
      </c>
      <c r="F1677" s="1">
        <v>45783</v>
      </c>
      <c r="G1677">
        <f>(Table1[[#This Row],[Ship_Date]]-Table1[[#This Row],[Order_Date]])</f>
        <v>1</v>
      </c>
      <c r="H1677" t="s">
        <v>9857</v>
      </c>
      <c r="I1677" t="s">
        <v>9858</v>
      </c>
      <c r="J1677" t="s">
        <v>52</v>
      </c>
      <c r="K1677">
        <v>60</v>
      </c>
      <c r="L1677" t="str">
        <f>IF(Table1[[#This Row],[Age]]&lt;=20,"Teen",IF(Table1[[#This Row],[Age]]&gt;=21 &amp; Table1[[#This Row],[Age]]&lt;=50,"Adult","Senior"))</f>
        <v>Senior</v>
      </c>
      <c r="M1677" t="s">
        <v>101</v>
      </c>
      <c r="N1677" t="s">
        <v>102</v>
      </c>
      <c r="O1677" t="s">
        <v>27</v>
      </c>
      <c r="P1677" t="s">
        <v>47</v>
      </c>
      <c r="Q1677" t="s">
        <v>185</v>
      </c>
      <c r="R1677">
        <v>1</v>
      </c>
      <c r="S1677">
        <v>4500</v>
      </c>
      <c r="T1677">
        <v>20</v>
      </c>
      <c r="U1677">
        <v>3600</v>
      </c>
      <c r="V1677" t="str">
        <f>IF(Table1[[#This Row],[Sales]]&lt;=10000,"Low",IF(Table1[[#This Row],[Sales]]&gt;=10000 &amp; Table1[[#This Row],[Sales]]&lt;=25000,"Medium","High"))</f>
        <v>Low</v>
      </c>
      <c r="W1677">
        <v>1405.29</v>
      </c>
      <c r="X1677">
        <f>Table1[[#This Row],[Profit]]/Table1[[#This Row],[Sales]]</f>
        <v>0.39035833333333331</v>
      </c>
      <c r="Y1677" t="s">
        <v>30</v>
      </c>
      <c r="Z1677" t="s">
        <v>59</v>
      </c>
      <c r="AA1677">
        <v>4</v>
      </c>
      <c r="AB1677" t="s">
        <v>42</v>
      </c>
    </row>
    <row r="1678" spans="1:28" x14ac:dyDescent="0.35">
      <c r="A1678" t="s">
        <v>9872</v>
      </c>
      <c r="B1678" s="1">
        <v>46145</v>
      </c>
      <c r="C1678" s="1" t="str">
        <f>TEXT(Table1[[#This Row],[Order_Date]],"yyyy")</f>
        <v>2026</v>
      </c>
      <c r="D1678" s="3">
        <f>MONTH(Table1[[#This Row],[Order_Date]])</f>
        <v>5</v>
      </c>
      <c r="E1678" t="str">
        <f>TEXT(Table1[[#This Row],[Order_Date]],"mmm")</f>
        <v>May</v>
      </c>
      <c r="F1678" s="1">
        <v>46152</v>
      </c>
      <c r="G1678">
        <f>(Table1[[#This Row],[Ship_Date]]-Table1[[#This Row],[Order_Date]])</f>
        <v>7</v>
      </c>
      <c r="H1678" t="s">
        <v>9873</v>
      </c>
      <c r="I1678" t="s">
        <v>9874</v>
      </c>
      <c r="J1678" t="s">
        <v>52</v>
      </c>
      <c r="K1678">
        <v>20</v>
      </c>
      <c r="L1678" t="str">
        <f>IF(Table1[[#This Row],[Age]]&lt;=20,"Teen",IF(Table1[[#This Row],[Age]]&gt;=21 &amp; Table1[[#This Row],[Age]]&lt;=50,"Adult","Senior"))</f>
        <v>Teen</v>
      </c>
      <c r="M1678" t="s">
        <v>116</v>
      </c>
      <c r="N1678" t="s">
        <v>117</v>
      </c>
      <c r="O1678" t="s">
        <v>86</v>
      </c>
      <c r="P1678" t="s">
        <v>56</v>
      </c>
      <c r="Q1678" t="s">
        <v>212</v>
      </c>
      <c r="R1678">
        <v>1</v>
      </c>
      <c r="S1678">
        <v>300</v>
      </c>
      <c r="T1678">
        <v>0</v>
      </c>
      <c r="U1678">
        <v>300</v>
      </c>
      <c r="V1678" t="str">
        <f>IF(Table1[[#This Row],[Sales]]&lt;=10000,"Low",IF(Table1[[#This Row],[Sales]]&gt;=10000 &amp; Table1[[#This Row],[Sales]]&lt;=25000,"Medium","High"))</f>
        <v>Low</v>
      </c>
      <c r="W1678">
        <v>62.78</v>
      </c>
      <c r="X1678">
        <f>Table1[[#This Row],[Profit]]/Table1[[#This Row],[Sales]]</f>
        <v>0.20926666666666668</v>
      </c>
      <c r="Y1678" t="s">
        <v>93</v>
      </c>
      <c r="Z1678" t="s">
        <v>41</v>
      </c>
      <c r="AA1678">
        <v>4</v>
      </c>
      <c r="AB1678" t="s">
        <v>42</v>
      </c>
    </row>
    <row r="1679" spans="1:28" x14ac:dyDescent="0.35">
      <c r="A1679" t="s">
        <v>9877</v>
      </c>
      <c r="B1679" s="1">
        <v>46151</v>
      </c>
      <c r="C1679" s="1" t="str">
        <f>TEXT(Table1[[#This Row],[Order_Date]],"yyyy")</f>
        <v>2026</v>
      </c>
      <c r="D1679" s="3">
        <f>MONTH(Table1[[#This Row],[Order_Date]])</f>
        <v>5</v>
      </c>
      <c r="E1679" t="str">
        <f>TEXT(Table1[[#This Row],[Order_Date]],"mmm")</f>
        <v>May</v>
      </c>
      <c r="F1679" s="1">
        <v>46156</v>
      </c>
      <c r="G1679">
        <f>(Table1[[#This Row],[Ship_Date]]-Table1[[#This Row],[Order_Date]])</f>
        <v>5</v>
      </c>
      <c r="H1679" t="s">
        <v>9878</v>
      </c>
      <c r="I1679" t="s">
        <v>9879</v>
      </c>
      <c r="J1679" t="s">
        <v>52</v>
      </c>
      <c r="K1679">
        <v>48</v>
      </c>
      <c r="L1679" t="str">
        <f>IF(Table1[[#This Row],[Age]]&lt;=20,"Teen",IF(Table1[[#This Row],[Age]]&gt;=21 &amp; Table1[[#This Row],[Age]]&lt;=50,"Adult","Senior"))</f>
        <v>Senior</v>
      </c>
      <c r="M1679" t="s">
        <v>116</v>
      </c>
      <c r="N1679" t="s">
        <v>117</v>
      </c>
      <c r="O1679" t="s">
        <v>86</v>
      </c>
      <c r="P1679" t="s">
        <v>56</v>
      </c>
      <c r="Q1679" t="s">
        <v>212</v>
      </c>
      <c r="R1679">
        <v>8</v>
      </c>
      <c r="S1679">
        <v>300</v>
      </c>
      <c r="T1679">
        <v>5</v>
      </c>
      <c r="U1679">
        <v>2280</v>
      </c>
      <c r="V1679" t="str">
        <f>IF(Table1[[#This Row],[Sales]]&lt;=10000,"Low",IF(Table1[[#This Row],[Sales]]&gt;=10000 &amp; Table1[[#This Row],[Sales]]&lt;=25000,"Medium","High"))</f>
        <v>Low</v>
      </c>
      <c r="W1679">
        <v>476.93</v>
      </c>
      <c r="X1679">
        <f>Table1[[#This Row],[Profit]]/Table1[[#This Row],[Sales]]</f>
        <v>0.20917982456140352</v>
      </c>
      <c r="Y1679" t="s">
        <v>93</v>
      </c>
      <c r="Z1679" t="s">
        <v>41</v>
      </c>
      <c r="AA1679">
        <v>5</v>
      </c>
      <c r="AB1679" t="s">
        <v>42</v>
      </c>
    </row>
    <row r="1680" spans="1:28" x14ac:dyDescent="0.35">
      <c r="A1680" t="s">
        <v>9990</v>
      </c>
      <c r="B1680" s="1">
        <v>45778</v>
      </c>
      <c r="C1680" s="1" t="str">
        <f>TEXT(Table1[[#This Row],[Order_Date]],"yyyy")</f>
        <v>2025</v>
      </c>
      <c r="D1680" s="3">
        <f>MONTH(Table1[[#This Row],[Order_Date]])</f>
        <v>5</v>
      </c>
      <c r="E1680" t="str">
        <f>TEXT(Table1[[#This Row],[Order_Date]],"mmm")</f>
        <v>May</v>
      </c>
      <c r="F1680" s="1">
        <v>45783</v>
      </c>
      <c r="G1680">
        <f>(Table1[[#This Row],[Ship_Date]]-Table1[[#This Row],[Order_Date]])</f>
        <v>5</v>
      </c>
      <c r="H1680" t="s">
        <v>9991</v>
      </c>
      <c r="I1680" t="s">
        <v>9992</v>
      </c>
      <c r="J1680" t="s">
        <v>52</v>
      </c>
      <c r="K1680">
        <v>34</v>
      </c>
      <c r="L1680" t="str">
        <f>IF(Table1[[#This Row],[Age]]&lt;=20,"Teen",IF(Table1[[#This Row],[Age]]&gt;=21 &amp; Table1[[#This Row],[Age]]&lt;=50,"Adult","Senior"))</f>
        <v>Senior</v>
      </c>
      <c r="M1680" t="s">
        <v>116</v>
      </c>
      <c r="N1680" t="s">
        <v>117</v>
      </c>
      <c r="O1680" t="s">
        <v>86</v>
      </c>
      <c r="P1680" t="s">
        <v>74</v>
      </c>
      <c r="Q1680" t="s">
        <v>75</v>
      </c>
      <c r="R1680">
        <v>8</v>
      </c>
      <c r="S1680">
        <v>2000</v>
      </c>
      <c r="T1680">
        <v>15</v>
      </c>
      <c r="U1680">
        <v>13600</v>
      </c>
      <c r="V1680" t="str">
        <f>IF(Table1[[#This Row],[Sales]]&lt;=10000,"Low",IF(Table1[[#This Row],[Sales]]&gt;=10000 &amp; Table1[[#This Row],[Sales]]&lt;=25000,"Medium","High"))</f>
        <v>High</v>
      </c>
      <c r="W1680">
        <v>4719.12</v>
      </c>
      <c r="X1680">
        <f>Table1[[#This Row],[Profit]]/Table1[[#This Row],[Sales]]</f>
        <v>0.34699411764705884</v>
      </c>
      <c r="Y1680" t="s">
        <v>58</v>
      </c>
      <c r="Z1680" t="s">
        <v>41</v>
      </c>
      <c r="AA1680">
        <v>4</v>
      </c>
      <c r="AB1680" t="s">
        <v>42</v>
      </c>
    </row>
    <row r="1681" spans="1:28" x14ac:dyDescent="0.35">
      <c r="A1681" t="s">
        <v>9999</v>
      </c>
      <c r="B1681" s="1">
        <v>45789</v>
      </c>
      <c r="C1681" s="1" t="str">
        <f>TEXT(Table1[[#This Row],[Order_Date]],"yyyy")</f>
        <v>2025</v>
      </c>
      <c r="D1681" s="3">
        <f>MONTH(Table1[[#This Row],[Order_Date]])</f>
        <v>5</v>
      </c>
      <c r="E1681" t="str">
        <f>TEXT(Table1[[#This Row],[Order_Date]],"mmm")</f>
        <v>May</v>
      </c>
      <c r="F1681" s="1">
        <v>45793</v>
      </c>
      <c r="G1681">
        <f>(Table1[[#This Row],[Ship_Date]]-Table1[[#This Row],[Order_Date]])</f>
        <v>4</v>
      </c>
      <c r="H1681" t="s">
        <v>10000</v>
      </c>
      <c r="I1681" t="s">
        <v>10001</v>
      </c>
      <c r="J1681" t="s">
        <v>24</v>
      </c>
      <c r="K1681">
        <v>38</v>
      </c>
      <c r="L1681" t="str">
        <f>IF(Table1[[#This Row],[Age]]&lt;=20,"Teen",IF(Table1[[#This Row],[Age]]&gt;=21 &amp; Table1[[#This Row],[Age]]&lt;=50,"Adult","Senior"))</f>
        <v>Senior</v>
      </c>
      <c r="M1681" t="s">
        <v>25</v>
      </c>
      <c r="N1681" t="s">
        <v>26</v>
      </c>
      <c r="O1681" t="s">
        <v>27</v>
      </c>
      <c r="P1681" t="s">
        <v>74</v>
      </c>
      <c r="Q1681" t="s">
        <v>196</v>
      </c>
      <c r="R1681">
        <v>3</v>
      </c>
      <c r="S1681">
        <v>25000</v>
      </c>
      <c r="T1681">
        <v>15</v>
      </c>
      <c r="U1681">
        <v>63750</v>
      </c>
      <c r="V1681" t="str">
        <f>IF(Table1[[#This Row],[Sales]]&lt;=10000,"Low",IF(Table1[[#This Row],[Sales]]&gt;=10000 &amp; Table1[[#This Row],[Sales]]&lt;=25000,"Medium","High"))</f>
        <v>High</v>
      </c>
      <c r="W1681">
        <v>12683.42</v>
      </c>
      <c r="X1681">
        <f>Table1[[#This Row],[Profit]]/Table1[[#This Row],[Sales]]</f>
        <v>0.19895560784313726</v>
      </c>
      <c r="Y1681" t="s">
        <v>58</v>
      </c>
      <c r="Z1681" t="s">
        <v>41</v>
      </c>
      <c r="AA1681">
        <v>2</v>
      </c>
      <c r="AB1681" t="s">
        <v>42</v>
      </c>
    </row>
    <row r="1682" spans="1:28" x14ac:dyDescent="0.35">
      <c r="A1682" t="s">
        <v>10013</v>
      </c>
      <c r="B1682" s="1">
        <v>45441</v>
      </c>
      <c r="C1682" s="1" t="str">
        <f>TEXT(Table1[[#This Row],[Order_Date]],"yyyy")</f>
        <v>2024</v>
      </c>
      <c r="D1682" s="3">
        <f>MONTH(Table1[[#This Row],[Order_Date]])</f>
        <v>5</v>
      </c>
      <c r="E1682" t="str">
        <f>TEXT(Table1[[#This Row],[Order_Date]],"mmm")</f>
        <v>May</v>
      </c>
      <c r="F1682" s="1">
        <v>45444</v>
      </c>
      <c r="G1682">
        <f>(Table1[[#This Row],[Ship_Date]]-Table1[[#This Row],[Order_Date]])</f>
        <v>3</v>
      </c>
      <c r="H1682" t="s">
        <v>10014</v>
      </c>
      <c r="I1682" t="s">
        <v>10015</v>
      </c>
      <c r="J1682" t="s">
        <v>24</v>
      </c>
      <c r="K1682">
        <v>18</v>
      </c>
      <c r="L1682" t="str">
        <f>IF(Table1[[#This Row],[Age]]&lt;=20,"Teen",IF(Table1[[#This Row],[Age]]&gt;=21 &amp; Table1[[#This Row],[Age]]&lt;=50,"Adult","Senior"))</f>
        <v>Teen</v>
      </c>
      <c r="M1682" t="s">
        <v>116</v>
      </c>
      <c r="N1682" t="s">
        <v>117</v>
      </c>
      <c r="O1682" t="s">
        <v>86</v>
      </c>
      <c r="P1682" t="s">
        <v>39</v>
      </c>
      <c r="Q1682" t="s">
        <v>40</v>
      </c>
      <c r="R1682">
        <v>7</v>
      </c>
      <c r="S1682">
        <v>2500</v>
      </c>
      <c r="T1682">
        <v>15</v>
      </c>
      <c r="U1682">
        <v>14875</v>
      </c>
      <c r="V1682" t="str">
        <f>IF(Table1[[#This Row],[Sales]]&lt;=10000,"Low",IF(Table1[[#This Row],[Sales]]&gt;=10000 &amp; Table1[[#This Row],[Sales]]&lt;=25000,"Medium","High"))</f>
        <v>High</v>
      </c>
      <c r="W1682">
        <v>4842.3100000000004</v>
      </c>
      <c r="X1682">
        <f>Table1[[#This Row],[Profit]]/Table1[[#This Row],[Sales]]</f>
        <v>0.32553344537815126</v>
      </c>
      <c r="Y1682" t="s">
        <v>30</v>
      </c>
      <c r="Z1682" t="s">
        <v>59</v>
      </c>
      <c r="AA1682">
        <v>5</v>
      </c>
      <c r="AB1682" t="s">
        <v>42</v>
      </c>
    </row>
    <row r="1683" spans="1:28" x14ac:dyDescent="0.35">
      <c r="A1683" t="s">
        <v>10056</v>
      </c>
      <c r="B1683" s="1">
        <v>45799</v>
      </c>
      <c r="C1683" s="1" t="str">
        <f>TEXT(Table1[[#This Row],[Order_Date]],"yyyy")</f>
        <v>2025</v>
      </c>
      <c r="D1683" s="3">
        <f>MONTH(Table1[[#This Row],[Order_Date]])</f>
        <v>5</v>
      </c>
      <c r="E1683" t="str">
        <f>TEXT(Table1[[#This Row],[Order_Date]],"mmm")</f>
        <v>May</v>
      </c>
      <c r="F1683" s="1">
        <v>45800</v>
      </c>
      <c r="G1683">
        <f>(Table1[[#This Row],[Ship_Date]]-Table1[[#This Row],[Order_Date]])</f>
        <v>1</v>
      </c>
      <c r="H1683" t="s">
        <v>10057</v>
      </c>
      <c r="I1683" t="s">
        <v>10058</v>
      </c>
      <c r="J1683" t="s">
        <v>52</v>
      </c>
      <c r="K1683">
        <v>57</v>
      </c>
      <c r="L1683" t="str">
        <f>IF(Table1[[#This Row],[Age]]&lt;=20,"Teen",IF(Table1[[#This Row],[Age]]&gt;=21 &amp; Table1[[#This Row],[Age]]&lt;=50,"Adult","Senior"))</f>
        <v>Senior</v>
      </c>
      <c r="M1683" t="s">
        <v>63</v>
      </c>
      <c r="N1683" t="s">
        <v>64</v>
      </c>
      <c r="O1683" t="s">
        <v>55</v>
      </c>
      <c r="P1683" t="s">
        <v>47</v>
      </c>
      <c r="Q1683" t="s">
        <v>164</v>
      </c>
      <c r="R1683">
        <v>6</v>
      </c>
      <c r="S1683">
        <v>1800</v>
      </c>
      <c r="T1683">
        <v>15</v>
      </c>
      <c r="U1683">
        <v>9180</v>
      </c>
      <c r="V1683" t="str">
        <f>IF(Table1[[#This Row],[Sales]]&lt;=10000,"Low",IF(Table1[[#This Row],[Sales]]&gt;=10000 &amp; Table1[[#This Row],[Sales]]&lt;=25000,"Medium","High"))</f>
        <v>Low</v>
      </c>
      <c r="W1683">
        <v>2396.38</v>
      </c>
      <c r="X1683">
        <f>Table1[[#This Row],[Profit]]/Table1[[#This Row],[Sales]]</f>
        <v>0.26104357298474945</v>
      </c>
      <c r="Y1683" t="s">
        <v>58</v>
      </c>
      <c r="Z1683" t="s">
        <v>31</v>
      </c>
      <c r="AA1683">
        <v>3</v>
      </c>
      <c r="AB1683" t="s">
        <v>42</v>
      </c>
    </row>
    <row r="1684" spans="1:28" x14ac:dyDescent="0.35">
      <c r="A1684" t="s">
        <v>10065</v>
      </c>
      <c r="B1684" s="1">
        <v>46148</v>
      </c>
      <c r="C1684" s="1" t="str">
        <f>TEXT(Table1[[#This Row],[Order_Date]],"yyyy")</f>
        <v>2026</v>
      </c>
      <c r="D1684" s="3">
        <f>MONTH(Table1[[#This Row],[Order_Date]])</f>
        <v>5</v>
      </c>
      <c r="E1684" t="str">
        <f>TEXT(Table1[[#This Row],[Order_Date]],"mmm")</f>
        <v>May</v>
      </c>
      <c r="F1684" s="1">
        <v>46155</v>
      </c>
      <c r="G1684">
        <f>(Table1[[#This Row],[Ship_Date]]-Table1[[#This Row],[Order_Date]])</f>
        <v>7</v>
      </c>
      <c r="H1684" t="s">
        <v>10066</v>
      </c>
      <c r="I1684" t="s">
        <v>10067</v>
      </c>
      <c r="J1684" t="s">
        <v>52</v>
      </c>
      <c r="K1684">
        <v>19</v>
      </c>
      <c r="L1684" t="str">
        <f>IF(Table1[[#This Row],[Age]]&lt;=20,"Teen",IF(Table1[[#This Row],[Age]]&gt;=21 &amp; Table1[[#This Row],[Age]]&lt;=50,"Adult","Senior"))</f>
        <v>Teen</v>
      </c>
      <c r="M1684" t="s">
        <v>91</v>
      </c>
      <c r="N1684" t="s">
        <v>92</v>
      </c>
      <c r="O1684" t="s">
        <v>55</v>
      </c>
      <c r="P1684" t="s">
        <v>47</v>
      </c>
      <c r="Q1684" t="s">
        <v>69</v>
      </c>
      <c r="R1684">
        <v>7</v>
      </c>
      <c r="S1684">
        <v>800</v>
      </c>
      <c r="T1684">
        <v>5</v>
      </c>
      <c r="U1684">
        <v>5320</v>
      </c>
      <c r="V1684" t="str">
        <f>IF(Table1[[#This Row],[Sales]]&lt;=10000,"Low",IF(Table1[[#This Row],[Sales]]&gt;=10000 &amp; Table1[[#This Row],[Sales]]&lt;=25000,"Medium","High"))</f>
        <v>Low</v>
      </c>
      <c r="W1684">
        <v>1677.45</v>
      </c>
      <c r="X1684">
        <f>Table1[[#This Row],[Profit]]/Table1[[#This Row],[Sales]]</f>
        <v>0.31531015037593985</v>
      </c>
      <c r="Y1684" t="s">
        <v>30</v>
      </c>
      <c r="Z1684" t="s">
        <v>31</v>
      </c>
      <c r="AA1684">
        <v>2</v>
      </c>
      <c r="AB1684" t="s">
        <v>42</v>
      </c>
    </row>
    <row r="1685" spans="1:28" x14ac:dyDescent="0.35">
      <c r="A1685" t="s">
        <v>10132</v>
      </c>
      <c r="B1685" s="1">
        <v>45438</v>
      </c>
      <c r="C1685" s="1" t="str">
        <f>TEXT(Table1[[#This Row],[Order_Date]],"yyyy")</f>
        <v>2024</v>
      </c>
      <c r="D1685" s="3">
        <f>MONTH(Table1[[#This Row],[Order_Date]])</f>
        <v>5</v>
      </c>
      <c r="E1685" t="str">
        <f>TEXT(Table1[[#This Row],[Order_Date]],"mmm")</f>
        <v>May</v>
      </c>
      <c r="F1685" s="1">
        <v>45445</v>
      </c>
      <c r="G1685">
        <f>(Table1[[#This Row],[Ship_Date]]-Table1[[#This Row],[Order_Date]])</f>
        <v>7</v>
      </c>
      <c r="H1685" t="s">
        <v>1265</v>
      </c>
      <c r="I1685" t="s">
        <v>10133</v>
      </c>
      <c r="J1685" t="s">
        <v>52</v>
      </c>
      <c r="K1685">
        <v>63</v>
      </c>
      <c r="L1685" t="str">
        <f>IF(Table1[[#This Row],[Age]]&lt;=20,"Teen",IF(Table1[[#This Row],[Age]]&gt;=21 &amp; Table1[[#This Row],[Age]]&lt;=50,"Adult","Senior"))</f>
        <v>Senior</v>
      </c>
      <c r="M1685" t="s">
        <v>79</v>
      </c>
      <c r="N1685" t="s">
        <v>80</v>
      </c>
      <c r="O1685" t="s">
        <v>38</v>
      </c>
      <c r="P1685" t="s">
        <v>56</v>
      </c>
      <c r="Q1685" t="s">
        <v>57</v>
      </c>
      <c r="R1685">
        <v>3</v>
      </c>
      <c r="S1685">
        <v>60</v>
      </c>
      <c r="T1685">
        <v>10</v>
      </c>
      <c r="U1685">
        <v>162</v>
      </c>
      <c r="V1685" t="str">
        <f>IF(Table1[[#This Row],[Sales]]&lt;=10000,"Low",IF(Table1[[#This Row],[Sales]]&gt;=10000 &amp; Table1[[#This Row],[Sales]]&lt;=25000,"Medium","High"))</f>
        <v>Low</v>
      </c>
      <c r="W1685">
        <v>28.81</v>
      </c>
      <c r="X1685">
        <f>Table1[[#This Row],[Profit]]/Table1[[#This Row],[Sales]]</f>
        <v>0.1778395061728395</v>
      </c>
      <c r="Y1685" t="s">
        <v>30</v>
      </c>
      <c r="Z1685" t="s">
        <v>41</v>
      </c>
      <c r="AA1685">
        <v>4</v>
      </c>
      <c r="AB1685" t="s">
        <v>42</v>
      </c>
    </row>
    <row r="1686" spans="1:28" x14ac:dyDescent="0.35">
      <c r="A1686" t="s">
        <v>10160</v>
      </c>
      <c r="B1686" s="1">
        <v>46154</v>
      </c>
      <c r="C1686" s="1" t="str">
        <f>TEXT(Table1[[#This Row],[Order_Date]],"yyyy")</f>
        <v>2026</v>
      </c>
      <c r="D1686" s="3">
        <f>MONTH(Table1[[#This Row],[Order_Date]])</f>
        <v>5</v>
      </c>
      <c r="E1686" t="str">
        <f>TEXT(Table1[[#This Row],[Order_Date]],"mmm")</f>
        <v>May</v>
      </c>
      <c r="F1686" s="1">
        <v>46161</v>
      </c>
      <c r="G1686">
        <f>(Table1[[#This Row],[Ship_Date]]-Table1[[#This Row],[Order_Date]])</f>
        <v>7</v>
      </c>
      <c r="H1686" t="s">
        <v>2648</v>
      </c>
      <c r="I1686" t="s">
        <v>10161</v>
      </c>
      <c r="J1686" t="s">
        <v>52</v>
      </c>
      <c r="K1686">
        <v>58</v>
      </c>
      <c r="L1686" t="str">
        <f>IF(Table1[[#This Row],[Age]]&lt;=20,"Teen",IF(Table1[[#This Row],[Age]]&gt;=21 &amp; Table1[[#This Row],[Age]]&lt;=50,"Adult","Senior"))</f>
        <v>Senior</v>
      </c>
      <c r="M1686" t="s">
        <v>46</v>
      </c>
      <c r="N1686" t="s">
        <v>46</v>
      </c>
      <c r="O1686" t="s">
        <v>38</v>
      </c>
      <c r="P1686" t="s">
        <v>56</v>
      </c>
      <c r="Q1686" t="s">
        <v>168</v>
      </c>
      <c r="R1686">
        <v>2</v>
      </c>
      <c r="S1686">
        <v>1200</v>
      </c>
      <c r="T1686">
        <v>15</v>
      </c>
      <c r="U1686">
        <v>2040</v>
      </c>
      <c r="V1686" t="str">
        <f>IF(Table1[[#This Row],[Sales]]&lt;=10000,"Low",IF(Table1[[#This Row],[Sales]]&gt;=10000 &amp; Table1[[#This Row],[Sales]]&lt;=25000,"Medium","High"))</f>
        <v>Low</v>
      </c>
      <c r="W1686">
        <v>375.9</v>
      </c>
      <c r="X1686">
        <f>Table1[[#This Row],[Profit]]/Table1[[#This Row],[Sales]]</f>
        <v>0.18426470588235294</v>
      </c>
      <c r="Y1686" t="s">
        <v>30</v>
      </c>
      <c r="Z1686" t="s">
        <v>31</v>
      </c>
      <c r="AA1686">
        <v>2</v>
      </c>
      <c r="AB1686" t="s">
        <v>42</v>
      </c>
    </row>
    <row r="1687" spans="1:28" x14ac:dyDescent="0.35">
      <c r="A1687" t="s">
        <v>10162</v>
      </c>
      <c r="B1687" s="1">
        <v>46160</v>
      </c>
      <c r="C1687" s="1" t="str">
        <f>TEXT(Table1[[#This Row],[Order_Date]],"yyyy")</f>
        <v>2026</v>
      </c>
      <c r="D1687" s="3">
        <f>MONTH(Table1[[#This Row],[Order_Date]])</f>
        <v>5</v>
      </c>
      <c r="E1687" t="str">
        <f>TEXT(Table1[[#This Row],[Order_Date]],"mmm")</f>
        <v>May</v>
      </c>
      <c r="F1687" s="1">
        <v>46161</v>
      </c>
      <c r="G1687">
        <f>(Table1[[#This Row],[Ship_Date]]-Table1[[#This Row],[Order_Date]])</f>
        <v>1</v>
      </c>
      <c r="H1687" t="s">
        <v>10163</v>
      </c>
      <c r="I1687" t="s">
        <v>10164</v>
      </c>
      <c r="J1687" t="s">
        <v>52</v>
      </c>
      <c r="K1687">
        <v>21</v>
      </c>
      <c r="L1687" t="str">
        <f>IF(Table1[[#This Row],[Age]]&lt;=20,"Teen",IF(Table1[[#This Row],[Age]]&gt;=21 &amp; Table1[[#This Row],[Age]]&lt;=50,"Adult","Senior"))</f>
        <v>Senior</v>
      </c>
      <c r="M1687" t="s">
        <v>36</v>
      </c>
      <c r="N1687" t="s">
        <v>37</v>
      </c>
      <c r="O1687" t="s">
        <v>38</v>
      </c>
      <c r="P1687" t="s">
        <v>74</v>
      </c>
      <c r="Q1687" t="s">
        <v>75</v>
      </c>
      <c r="R1687">
        <v>6</v>
      </c>
      <c r="S1687">
        <v>2000</v>
      </c>
      <c r="T1687">
        <v>20</v>
      </c>
      <c r="U1687">
        <v>9600</v>
      </c>
      <c r="V1687" t="str">
        <f>IF(Table1[[#This Row],[Sales]]&lt;=10000,"Low",IF(Table1[[#This Row],[Sales]]&gt;=10000 &amp; Table1[[#This Row],[Sales]]&lt;=25000,"Medium","High"))</f>
        <v>Low</v>
      </c>
      <c r="W1687">
        <v>3803.98</v>
      </c>
      <c r="X1687">
        <f>Table1[[#This Row],[Profit]]/Table1[[#This Row],[Sales]]</f>
        <v>0.39624791666666664</v>
      </c>
      <c r="Y1687" t="s">
        <v>58</v>
      </c>
      <c r="Z1687" t="s">
        <v>59</v>
      </c>
      <c r="AA1687">
        <v>1</v>
      </c>
      <c r="AB1687" t="s">
        <v>42</v>
      </c>
    </row>
    <row r="1688" spans="1:28" x14ac:dyDescent="0.35">
      <c r="A1688" t="s">
        <v>10248</v>
      </c>
      <c r="B1688" s="1">
        <v>45796</v>
      </c>
      <c r="C1688" s="1" t="str">
        <f>TEXT(Table1[[#This Row],[Order_Date]],"yyyy")</f>
        <v>2025</v>
      </c>
      <c r="D1688" s="3">
        <f>MONTH(Table1[[#This Row],[Order_Date]])</f>
        <v>5</v>
      </c>
      <c r="E1688" t="str">
        <f>TEXT(Table1[[#This Row],[Order_Date]],"mmm")</f>
        <v>May</v>
      </c>
      <c r="F1688" s="1">
        <v>45801</v>
      </c>
      <c r="G1688">
        <f>(Table1[[#This Row],[Ship_Date]]-Table1[[#This Row],[Order_Date]])</f>
        <v>5</v>
      </c>
      <c r="H1688" t="s">
        <v>606</v>
      </c>
      <c r="I1688" t="s">
        <v>10249</v>
      </c>
      <c r="J1688" t="s">
        <v>24</v>
      </c>
      <c r="K1688">
        <v>23</v>
      </c>
      <c r="L1688" t="str">
        <f>IF(Table1[[#This Row],[Age]]&lt;=20,"Teen",IF(Table1[[#This Row],[Age]]&gt;=21 &amp; Table1[[#This Row],[Age]]&lt;=50,"Adult","Senior"))</f>
        <v>Senior</v>
      </c>
      <c r="M1688" t="s">
        <v>36</v>
      </c>
      <c r="N1688" t="s">
        <v>37</v>
      </c>
      <c r="O1688" t="s">
        <v>38</v>
      </c>
      <c r="P1688" t="s">
        <v>47</v>
      </c>
      <c r="Q1688" t="s">
        <v>175</v>
      </c>
      <c r="R1688">
        <v>3</v>
      </c>
      <c r="S1688">
        <v>1200</v>
      </c>
      <c r="T1688">
        <v>0</v>
      </c>
      <c r="U1688">
        <v>3600</v>
      </c>
      <c r="V1688" t="str">
        <f>IF(Table1[[#This Row],[Sales]]&lt;=10000,"Low",IF(Table1[[#This Row],[Sales]]&gt;=10000 &amp; Table1[[#This Row],[Sales]]&lt;=25000,"Medium","High"))</f>
        <v>Low</v>
      </c>
      <c r="W1688">
        <v>1097.72</v>
      </c>
      <c r="X1688">
        <f>Table1[[#This Row],[Profit]]/Table1[[#This Row],[Sales]]</f>
        <v>0.30492222222222221</v>
      </c>
      <c r="Y1688" t="s">
        <v>93</v>
      </c>
      <c r="Z1688" t="s">
        <v>59</v>
      </c>
      <c r="AA1688">
        <v>1</v>
      </c>
      <c r="AB1688" t="s">
        <v>42</v>
      </c>
    </row>
    <row r="1689" spans="1:28" x14ac:dyDescent="0.35">
      <c r="A1689" t="s">
        <v>10261</v>
      </c>
      <c r="B1689" s="1">
        <v>46154</v>
      </c>
      <c r="C1689" s="1" t="str">
        <f>TEXT(Table1[[#This Row],[Order_Date]],"yyyy")</f>
        <v>2026</v>
      </c>
      <c r="D1689" s="3">
        <f>MONTH(Table1[[#This Row],[Order_Date]])</f>
        <v>5</v>
      </c>
      <c r="E1689" t="str">
        <f>TEXT(Table1[[#This Row],[Order_Date]],"mmm")</f>
        <v>May</v>
      </c>
      <c r="F1689" s="1">
        <v>46156</v>
      </c>
      <c r="G1689">
        <f>(Table1[[#This Row],[Ship_Date]]-Table1[[#This Row],[Order_Date]])</f>
        <v>2</v>
      </c>
      <c r="H1689" t="s">
        <v>882</v>
      </c>
      <c r="I1689" t="s">
        <v>10262</v>
      </c>
      <c r="J1689" t="s">
        <v>24</v>
      </c>
      <c r="K1689">
        <v>20</v>
      </c>
      <c r="L1689" t="str">
        <f>IF(Table1[[#This Row],[Age]]&lt;=20,"Teen",IF(Table1[[#This Row],[Age]]&gt;=21 &amp; Table1[[#This Row],[Age]]&lt;=50,"Adult","Senior"))</f>
        <v>Teen</v>
      </c>
      <c r="M1689" t="s">
        <v>63</v>
      </c>
      <c r="N1689" t="s">
        <v>64</v>
      </c>
      <c r="O1689" t="s">
        <v>55</v>
      </c>
      <c r="P1689" t="s">
        <v>47</v>
      </c>
      <c r="Q1689" t="s">
        <v>48</v>
      </c>
      <c r="R1689">
        <v>1</v>
      </c>
      <c r="S1689">
        <v>3500</v>
      </c>
      <c r="T1689">
        <v>25</v>
      </c>
      <c r="U1689">
        <v>2625</v>
      </c>
      <c r="V1689" t="str">
        <f>IF(Table1[[#This Row],[Sales]]&lt;=10000,"Low",IF(Table1[[#This Row],[Sales]]&gt;=10000 &amp; Table1[[#This Row],[Sales]]&lt;=25000,"Medium","High"))</f>
        <v>Low</v>
      </c>
      <c r="W1689">
        <v>526.17999999999995</v>
      </c>
      <c r="X1689">
        <f>Table1[[#This Row],[Profit]]/Table1[[#This Row],[Sales]]</f>
        <v>0.2004495238095238</v>
      </c>
      <c r="Y1689" t="s">
        <v>58</v>
      </c>
      <c r="Z1689" t="s">
        <v>31</v>
      </c>
      <c r="AA1689">
        <v>5</v>
      </c>
      <c r="AB1689" t="s">
        <v>32</v>
      </c>
    </row>
    <row r="1690" spans="1:28" x14ac:dyDescent="0.35">
      <c r="A1690" t="s">
        <v>10274</v>
      </c>
      <c r="B1690" s="1">
        <v>46145</v>
      </c>
      <c r="C1690" s="1" t="str">
        <f>TEXT(Table1[[#This Row],[Order_Date]],"yyyy")</f>
        <v>2026</v>
      </c>
      <c r="D1690" s="3">
        <f>MONTH(Table1[[#This Row],[Order_Date]])</f>
        <v>5</v>
      </c>
      <c r="E1690" t="str">
        <f>TEXT(Table1[[#This Row],[Order_Date]],"mmm")</f>
        <v>May</v>
      </c>
      <c r="F1690" s="1">
        <v>46146</v>
      </c>
      <c r="G1690">
        <f>(Table1[[#This Row],[Ship_Date]]-Table1[[#This Row],[Order_Date]])</f>
        <v>1</v>
      </c>
      <c r="H1690" t="s">
        <v>10275</v>
      </c>
      <c r="I1690" t="s">
        <v>10276</v>
      </c>
      <c r="J1690" t="s">
        <v>24</v>
      </c>
      <c r="K1690">
        <v>61</v>
      </c>
      <c r="L1690" t="str">
        <f>IF(Table1[[#This Row],[Age]]&lt;=20,"Teen",IF(Table1[[#This Row],[Age]]&gt;=21 &amp; Table1[[#This Row],[Age]]&lt;=50,"Adult","Senior"))</f>
        <v>Senior</v>
      </c>
      <c r="M1690" t="s">
        <v>46</v>
      </c>
      <c r="N1690" t="s">
        <v>46</v>
      </c>
      <c r="O1690" t="s">
        <v>38</v>
      </c>
      <c r="P1690" t="s">
        <v>56</v>
      </c>
      <c r="Q1690" t="s">
        <v>125</v>
      </c>
      <c r="R1690">
        <v>1</v>
      </c>
      <c r="S1690">
        <v>450</v>
      </c>
      <c r="T1690">
        <v>0</v>
      </c>
      <c r="U1690">
        <v>450</v>
      </c>
      <c r="V1690" t="str">
        <f>IF(Table1[[#This Row],[Sales]]&lt;=10000,"Low",IF(Table1[[#This Row],[Sales]]&gt;=10000 &amp; Table1[[#This Row],[Sales]]&lt;=25000,"Medium","High"))</f>
        <v>Low</v>
      </c>
      <c r="W1690">
        <v>90.14</v>
      </c>
      <c r="X1690">
        <f>Table1[[#This Row],[Profit]]/Table1[[#This Row],[Sales]]</f>
        <v>0.20031111111111111</v>
      </c>
      <c r="Y1690" t="s">
        <v>58</v>
      </c>
      <c r="Z1690" t="s">
        <v>31</v>
      </c>
      <c r="AA1690">
        <v>4</v>
      </c>
      <c r="AB1690" t="s">
        <v>42</v>
      </c>
    </row>
    <row r="1691" spans="1:28" x14ac:dyDescent="0.35">
      <c r="A1691" t="s">
        <v>10277</v>
      </c>
      <c r="B1691" s="1">
        <v>45801</v>
      </c>
      <c r="C1691" s="1" t="str">
        <f>TEXT(Table1[[#This Row],[Order_Date]],"yyyy")</f>
        <v>2025</v>
      </c>
      <c r="D1691" s="3">
        <f>MONTH(Table1[[#This Row],[Order_Date]])</f>
        <v>5</v>
      </c>
      <c r="E1691" t="str">
        <f>TEXT(Table1[[#This Row],[Order_Date]],"mmm")</f>
        <v>May</v>
      </c>
      <c r="F1691" s="1">
        <v>45804</v>
      </c>
      <c r="G1691">
        <f>(Table1[[#This Row],[Ship_Date]]-Table1[[#This Row],[Order_Date]])</f>
        <v>3</v>
      </c>
      <c r="H1691" t="s">
        <v>9521</v>
      </c>
      <c r="I1691" t="s">
        <v>10278</v>
      </c>
      <c r="J1691" t="s">
        <v>52</v>
      </c>
      <c r="K1691">
        <v>18</v>
      </c>
      <c r="L1691" t="str">
        <f>IF(Table1[[#This Row],[Age]]&lt;=20,"Teen",IF(Table1[[#This Row],[Age]]&gt;=21 &amp; Table1[[#This Row],[Age]]&lt;=50,"Adult","Senior"))</f>
        <v>Teen</v>
      </c>
      <c r="M1691" t="s">
        <v>116</v>
      </c>
      <c r="N1691" t="s">
        <v>117</v>
      </c>
      <c r="O1691" t="s">
        <v>86</v>
      </c>
      <c r="P1691" t="s">
        <v>28</v>
      </c>
      <c r="Q1691" t="s">
        <v>103</v>
      </c>
      <c r="R1691">
        <v>5</v>
      </c>
      <c r="S1691">
        <v>25000</v>
      </c>
      <c r="T1691">
        <v>25</v>
      </c>
      <c r="U1691">
        <v>93750</v>
      </c>
      <c r="V1691" t="str">
        <f>IF(Table1[[#This Row],[Sales]]&lt;=10000,"Low",IF(Table1[[#This Row],[Sales]]&gt;=10000 &amp; Table1[[#This Row],[Sales]]&lt;=25000,"Medium","High"))</f>
        <v>High</v>
      </c>
      <c r="W1691">
        <v>12524.27</v>
      </c>
      <c r="X1691">
        <f>Table1[[#This Row],[Profit]]/Table1[[#This Row],[Sales]]</f>
        <v>0.13359221333333335</v>
      </c>
      <c r="Y1691" t="s">
        <v>30</v>
      </c>
      <c r="Z1691" t="s">
        <v>41</v>
      </c>
      <c r="AA1691">
        <v>3</v>
      </c>
      <c r="AB1691" t="s">
        <v>42</v>
      </c>
    </row>
    <row r="1692" spans="1:28" x14ac:dyDescent="0.35">
      <c r="A1692" t="s">
        <v>10281</v>
      </c>
      <c r="B1692" s="1">
        <v>45790</v>
      </c>
      <c r="C1692" s="1" t="str">
        <f>TEXT(Table1[[#This Row],[Order_Date]],"yyyy")</f>
        <v>2025</v>
      </c>
      <c r="D1692" s="3">
        <f>MONTH(Table1[[#This Row],[Order_Date]])</f>
        <v>5</v>
      </c>
      <c r="E1692" t="str">
        <f>TEXT(Table1[[#This Row],[Order_Date]],"mmm")</f>
        <v>May</v>
      </c>
      <c r="F1692" s="1">
        <v>45791</v>
      </c>
      <c r="G1692">
        <f>(Table1[[#This Row],[Ship_Date]]-Table1[[#This Row],[Order_Date]])</f>
        <v>1</v>
      </c>
      <c r="H1692" t="s">
        <v>6367</v>
      </c>
      <c r="I1692" t="s">
        <v>10282</v>
      </c>
      <c r="J1692" t="s">
        <v>52</v>
      </c>
      <c r="K1692">
        <v>40</v>
      </c>
      <c r="L1692" t="str">
        <f>IF(Table1[[#This Row],[Age]]&lt;=20,"Teen",IF(Table1[[#This Row],[Age]]&gt;=21 &amp; Table1[[#This Row],[Age]]&lt;=50,"Adult","Senior"))</f>
        <v>Senior</v>
      </c>
      <c r="M1692" t="s">
        <v>107</v>
      </c>
      <c r="N1692" t="s">
        <v>108</v>
      </c>
      <c r="O1692" t="s">
        <v>86</v>
      </c>
      <c r="P1692" t="s">
        <v>39</v>
      </c>
      <c r="Q1692" t="s">
        <v>118</v>
      </c>
      <c r="R1692">
        <v>1</v>
      </c>
      <c r="S1692">
        <v>4000</v>
      </c>
      <c r="T1692">
        <v>15</v>
      </c>
      <c r="U1692">
        <v>3400</v>
      </c>
      <c r="V1692" t="str">
        <f>IF(Table1[[#This Row],[Sales]]&lt;=10000,"Low",IF(Table1[[#This Row],[Sales]]&gt;=10000 &amp; Table1[[#This Row],[Sales]]&lt;=25000,"Medium","High"))</f>
        <v>Low</v>
      </c>
      <c r="W1692">
        <v>644.49</v>
      </c>
      <c r="X1692">
        <f>Table1[[#This Row],[Profit]]/Table1[[#This Row],[Sales]]</f>
        <v>0.18955588235294119</v>
      </c>
      <c r="Y1692" t="s">
        <v>30</v>
      </c>
      <c r="Z1692" t="s">
        <v>59</v>
      </c>
      <c r="AA1692">
        <v>5</v>
      </c>
      <c r="AB1692" t="s">
        <v>42</v>
      </c>
    </row>
    <row r="1693" spans="1:28" x14ac:dyDescent="0.35">
      <c r="A1693" t="s">
        <v>10295</v>
      </c>
      <c r="B1693" s="1">
        <v>45436</v>
      </c>
      <c r="C1693" s="1" t="str">
        <f>TEXT(Table1[[#This Row],[Order_Date]],"yyyy")</f>
        <v>2024</v>
      </c>
      <c r="D1693" s="3">
        <f>MONTH(Table1[[#This Row],[Order_Date]])</f>
        <v>5</v>
      </c>
      <c r="E1693" t="str">
        <f>TEXT(Table1[[#This Row],[Order_Date]],"mmm")</f>
        <v>May</v>
      </c>
      <c r="F1693" s="1">
        <v>45439</v>
      </c>
      <c r="G1693">
        <f>(Table1[[#This Row],[Ship_Date]]-Table1[[#This Row],[Order_Date]])</f>
        <v>3</v>
      </c>
      <c r="H1693" t="s">
        <v>10296</v>
      </c>
      <c r="I1693" t="s">
        <v>10297</v>
      </c>
      <c r="J1693" t="s">
        <v>24</v>
      </c>
      <c r="K1693">
        <v>22</v>
      </c>
      <c r="L1693" t="str">
        <f>IF(Table1[[#This Row],[Age]]&lt;=20,"Teen",IF(Table1[[#This Row],[Age]]&gt;=21 &amp; Table1[[#This Row],[Age]]&lt;=50,"Adult","Senior"))</f>
        <v>Senior</v>
      </c>
      <c r="M1693" t="s">
        <v>25</v>
      </c>
      <c r="N1693" t="s">
        <v>26</v>
      </c>
      <c r="O1693" t="s">
        <v>27</v>
      </c>
      <c r="P1693" t="s">
        <v>47</v>
      </c>
      <c r="Q1693" t="s">
        <v>175</v>
      </c>
      <c r="R1693">
        <v>6</v>
      </c>
      <c r="S1693">
        <v>1200</v>
      </c>
      <c r="T1693">
        <v>10</v>
      </c>
      <c r="U1693">
        <v>6480</v>
      </c>
      <c r="V1693" t="str">
        <f>IF(Table1[[#This Row],[Sales]]&lt;=10000,"Low",IF(Table1[[#This Row],[Sales]]&gt;=10000 &amp; Table1[[#This Row],[Sales]]&lt;=25000,"Medium","High"))</f>
        <v>Low</v>
      </c>
      <c r="W1693">
        <v>2881.24</v>
      </c>
      <c r="X1693">
        <f>Table1[[#This Row],[Profit]]/Table1[[#This Row],[Sales]]</f>
        <v>0.44463580246913575</v>
      </c>
      <c r="Y1693" t="s">
        <v>93</v>
      </c>
      <c r="Z1693" t="s">
        <v>31</v>
      </c>
      <c r="AA1693">
        <v>5</v>
      </c>
      <c r="AB1693" t="s">
        <v>42</v>
      </c>
    </row>
    <row r="1694" spans="1:28" x14ac:dyDescent="0.35">
      <c r="A1694" t="s">
        <v>10307</v>
      </c>
      <c r="B1694" s="1">
        <v>46147</v>
      </c>
      <c r="C1694" s="1" t="str">
        <f>TEXT(Table1[[#This Row],[Order_Date]],"yyyy")</f>
        <v>2026</v>
      </c>
      <c r="D1694" s="3">
        <f>MONTH(Table1[[#This Row],[Order_Date]])</f>
        <v>5</v>
      </c>
      <c r="E1694" t="str">
        <f>TEXT(Table1[[#This Row],[Order_Date]],"mmm")</f>
        <v>May</v>
      </c>
      <c r="F1694" s="1">
        <v>46148</v>
      </c>
      <c r="G1694">
        <f>(Table1[[#This Row],[Ship_Date]]-Table1[[#This Row],[Order_Date]])</f>
        <v>1</v>
      </c>
      <c r="H1694" t="s">
        <v>10308</v>
      </c>
      <c r="I1694" t="s">
        <v>10309</v>
      </c>
      <c r="J1694" t="s">
        <v>52</v>
      </c>
      <c r="K1694">
        <v>25</v>
      </c>
      <c r="L1694" t="str">
        <f>IF(Table1[[#This Row],[Age]]&lt;=20,"Teen",IF(Table1[[#This Row],[Age]]&gt;=21 &amp; Table1[[#This Row],[Age]]&lt;=50,"Adult","Senior"))</f>
        <v>Senior</v>
      </c>
      <c r="M1694" t="s">
        <v>79</v>
      </c>
      <c r="N1694" t="s">
        <v>80</v>
      </c>
      <c r="O1694" t="s">
        <v>38</v>
      </c>
      <c r="P1694" t="s">
        <v>74</v>
      </c>
      <c r="Q1694" t="s">
        <v>109</v>
      </c>
      <c r="R1694">
        <v>1</v>
      </c>
      <c r="S1694">
        <v>40000</v>
      </c>
      <c r="T1694">
        <v>5</v>
      </c>
      <c r="U1694">
        <v>38000</v>
      </c>
      <c r="V1694" t="str">
        <f>IF(Table1[[#This Row],[Sales]]&lt;=10000,"Low",IF(Table1[[#This Row],[Sales]]&gt;=10000 &amp; Table1[[#This Row],[Sales]]&lt;=25000,"Medium","High"))</f>
        <v>High</v>
      </c>
      <c r="W1694">
        <v>14792.97</v>
      </c>
      <c r="X1694">
        <f>Table1[[#This Row],[Profit]]/Table1[[#This Row],[Sales]]</f>
        <v>0.38928868421052631</v>
      </c>
      <c r="Y1694" t="s">
        <v>93</v>
      </c>
      <c r="Z1694" t="s">
        <v>41</v>
      </c>
      <c r="AA1694">
        <v>2</v>
      </c>
      <c r="AB1694" t="s">
        <v>42</v>
      </c>
    </row>
    <row r="1695" spans="1:28" x14ac:dyDescent="0.35">
      <c r="A1695" t="s">
        <v>10314</v>
      </c>
      <c r="B1695" s="1">
        <v>45803</v>
      </c>
      <c r="C1695" s="1" t="str">
        <f>TEXT(Table1[[#This Row],[Order_Date]],"yyyy")</f>
        <v>2025</v>
      </c>
      <c r="D1695" s="3">
        <f>MONTH(Table1[[#This Row],[Order_Date]])</f>
        <v>5</v>
      </c>
      <c r="E1695" t="str">
        <f>TEXT(Table1[[#This Row],[Order_Date]],"mmm")</f>
        <v>May</v>
      </c>
      <c r="F1695" s="1">
        <v>45806</v>
      </c>
      <c r="G1695">
        <f>(Table1[[#This Row],[Ship_Date]]-Table1[[#This Row],[Order_Date]])</f>
        <v>3</v>
      </c>
      <c r="H1695" t="s">
        <v>10315</v>
      </c>
      <c r="I1695" t="s">
        <v>10316</v>
      </c>
      <c r="J1695" t="s">
        <v>24</v>
      </c>
      <c r="K1695">
        <v>46</v>
      </c>
      <c r="L1695" t="str">
        <f>IF(Table1[[#This Row],[Age]]&lt;=20,"Teen",IF(Table1[[#This Row],[Age]]&gt;=21 &amp; Table1[[#This Row],[Age]]&lt;=50,"Adult","Senior"))</f>
        <v>Senior</v>
      </c>
      <c r="M1695" t="s">
        <v>73</v>
      </c>
      <c r="N1695" t="s">
        <v>26</v>
      </c>
      <c r="O1695" t="s">
        <v>27</v>
      </c>
      <c r="P1695" t="s">
        <v>39</v>
      </c>
      <c r="Q1695" t="s">
        <v>253</v>
      </c>
      <c r="R1695">
        <v>4</v>
      </c>
      <c r="S1695">
        <v>1200</v>
      </c>
      <c r="T1695">
        <v>20</v>
      </c>
      <c r="U1695">
        <v>3840</v>
      </c>
      <c r="V1695" t="str">
        <f>IF(Table1[[#This Row],[Sales]]&lt;=10000,"Low",IF(Table1[[#This Row],[Sales]]&gt;=10000 &amp; Table1[[#This Row],[Sales]]&lt;=25000,"Medium","High"))</f>
        <v>Low</v>
      </c>
      <c r="W1695">
        <v>729.55</v>
      </c>
      <c r="X1695">
        <f>Table1[[#This Row],[Profit]]/Table1[[#This Row],[Sales]]</f>
        <v>0.18998697916666665</v>
      </c>
      <c r="Y1695" t="s">
        <v>93</v>
      </c>
      <c r="Z1695" t="s">
        <v>31</v>
      </c>
      <c r="AA1695">
        <v>5</v>
      </c>
      <c r="AB1695" t="s">
        <v>42</v>
      </c>
    </row>
    <row r="1696" spans="1:28" x14ac:dyDescent="0.35">
      <c r="A1696" t="s">
        <v>10336</v>
      </c>
      <c r="B1696" s="1">
        <v>45778</v>
      </c>
      <c r="C1696" s="1" t="str">
        <f>TEXT(Table1[[#This Row],[Order_Date]],"yyyy")</f>
        <v>2025</v>
      </c>
      <c r="D1696" s="3">
        <f>MONTH(Table1[[#This Row],[Order_Date]])</f>
        <v>5</v>
      </c>
      <c r="E1696" t="str">
        <f>TEXT(Table1[[#This Row],[Order_Date]],"mmm")</f>
        <v>May</v>
      </c>
      <c r="F1696" s="1">
        <v>45783</v>
      </c>
      <c r="G1696">
        <f>(Table1[[#This Row],[Ship_Date]]-Table1[[#This Row],[Order_Date]])</f>
        <v>5</v>
      </c>
      <c r="H1696" t="s">
        <v>10337</v>
      </c>
      <c r="I1696" t="s">
        <v>10338</v>
      </c>
      <c r="J1696" t="s">
        <v>24</v>
      </c>
      <c r="K1696">
        <v>55</v>
      </c>
      <c r="L1696" t="str">
        <f>IF(Table1[[#This Row],[Age]]&lt;=20,"Teen",IF(Table1[[#This Row],[Age]]&gt;=21 &amp; Table1[[#This Row],[Age]]&lt;=50,"Adult","Senior"))</f>
        <v>Senior</v>
      </c>
      <c r="M1696" t="s">
        <v>63</v>
      </c>
      <c r="N1696" t="s">
        <v>64</v>
      </c>
      <c r="O1696" t="s">
        <v>55</v>
      </c>
      <c r="P1696" t="s">
        <v>74</v>
      </c>
      <c r="Q1696" t="s">
        <v>132</v>
      </c>
      <c r="R1696">
        <v>6</v>
      </c>
      <c r="S1696">
        <v>55000</v>
      </c>
      <c r="T1696">
        <v>0</v>
      </c>
      <c r="U1696">
        <v>330000</v>
      </c>
      <c r="V1696" t="str">
        <f>IF(Table1[[#This Row],[Sales]]&lt;=10000,"Low",IF(Table1[[#This Row],[Sales]]&gt;=10000 &amp; Table1[[#This Row],[Sales]]&lt;=25000,"Medium","High"))</f>
        <v>High</v>
      </c>
      <c r="W1696">
        <v>50948.88</v>
      </c>
      <c r="X1696">
        <f>Table1[[#This Row],[Profit]]/Table1[[#This Row],[Sales]]</f>
        <v>0.15439054545454545</v>
      </c>
      <c r="Y1696" t="s">
        <v>93</v>
      </c>
      <c r="Z1696" t="s">
        <v>41</v>
      </c>
      <c r="AA1696">
        <v>1</v>
      </c>
      <c r="AB1696" t="s">
        <v>42</v>
      </c>
    </row>
    <row r="1697" spans="1:28" x14ac:dyDescent="0.35">
      <c r="A1697" t="s">
        <v>10359</v>
      </c>
      <c r="B1697" s="1">
        <v>45435</v>
      </c>
      <c r="C1697" s="1" t="str">
        <f>TEXT(Table1[[#This Row],[Order_Date]],"yyyy")</f>
        <v>2024</v>
      </c>
      <c r="D1697" s="3">
        <f>MONTH(Table1[[#This Row],[Order_Date]])</f>
        <v>5</v>
      </c>
      <c r="E1697" t="str">
        <f>TEXT(Table1[[#This Row],[Order_Date]],"mmm")</f>
        <v>May</v>
      </c>
      <c r="F1697" s="1">
        <v>45437</v>
      </c>
      <c r="G1697">
        <f>(Table1[[#This Row],[Ship_Date]]-Table1[[#This Row],[Order_Date]])</f>
        <v>2</v>
      </c>
      <c r="H1697" t="s">
        <v>10360</v>
      </c>
      <c r="I1697" t="s">
        <v>10361</v>
      </c>
      <c r="J1697" t="s">
        <v>24</v>
      </c>
      <c r="K1697">
        <v>22</v>
      </c>
      <c r="L1697" t="str">
        <f>IF(Table1[[#This Row],[Age]]&lt;=20,"Teen",IF(Table1[[#This Row],[Age]]&gt;=21 &amp; Table1[[#This Row],[Age]]&lt;=50,"Adult","Senior"))</f>
        <v>Senior</v>
      </c>
      <c r="M1697" t="s">
        <v>107</v>
      </c>
      <c r="N1697" t="s">
        <v>108</v>
      </c>
      <c r="O1697" t="s">
        <v>86</v>
      </c>
      <c r="P1697" t="s">
        <v>47</v>
      </c>
      <c r="Q1697" t="s">
        <v>185</v>
      </c>
      <c r="R1697">
        <v>7</v>
      </c>
      <c r="S1697">
        <v>4500</v>
      </c>
      <c r="T1697">
        <v>5</v>
      </c>
      <c r="U1697">
        <v>29925</v>
      </c>
      <c r="V1697" t="str">
        <f>IF(Table1[[#This Row],[Sales]]&lt;=10000,"Low",IF(Table1[[#This Row],[Sales]]&gt;=10000 &amp; Table1[[#This Row],[Sales]]&lt;=25000,"Medium","High"))</f>
        <v>High</v>
      </c>
      <c r="W1697">
        <v>13202.6</v>
      </c>
      <c r="X1697">
        <f>Table1[[#This Row],[Profit]]/Table1[[#This Row],[Sales]]</f>
        <v>0.44118964076858813</v>
      </c>
      <c r="Y1697" t="s">
        <v>58</v>
      </c>
      <c r="Z1697" t="s">
        <v>59</v>
      </c>
      <c r="AA1697">
        <v>2</v>
      </c>
      <c r="AB1697" t="s">
        <v>42</v>
      </c>
    </row>
    <row r="1698" spans="1:28" x14ac:dyDescent="0.35">
      <c r="A1698" t="s">
        <v>10377</v>
      </c>
      <c r="B1698" s="1">
        <v>45442</v>
      </c>
      <c r="C1698" s="1" t="str">
        <f>TEXT(Table1[[#This Row],[Order_Date]],"yyyy")</f>
        <v>2024</v>
      </c>
      <c r="D1698" s="3">
        <f>MONTH(Table1[[#This Row],[Order_Date]])</f>
        <v>5</v>
      </c>
      <c r="E1698" t="str">
        <f>TEXT(Table1[[#This Row],[Order_Date]],"mmm")</f>
        <v>May</v>
      </c>
      <c r="F1698" s="1">
        <v>45444</v>
      </c>
      <c r="G1698">
        <f>(Table1[[#This Row],[Ship_Date]]-Table1[[#This Row],[Order_Date]])</f>
        <v>2</v>
      </c>
      <c r="H1698" t="s">
        <v>10378</v>
      </c>
      <c r="I1698" t="s">
        <v>10379</v>
      </c>
      <c r="J1698" t="s">
        <v>24</v>
      </c>
      <c r="K1698">
        <v>51</v>
      </c>
      <c r="L1698" t="str">
        <f>IF(Table1[[#This Row],[Age]]&lt;=20,"Teen",IF(Table1[[#This Row],[Age]]&gt;=21 &amp; Table1[[#This Row],[Age]]&lt;=50,"Adult","Senior"))</f>
        <v>Senior</v>
      </c>
      <c r="M1698" t="s">
        <v>53</v>
      </c>
      <c r="N1698" t="s">
        <v>54</v>
      </c>
      <c r="O1698" t="s">
        <v>55</v>
      </c>
      <c r="P1698" t="s">
        <v>74</v>
      </c>
      <c r="Q1698" t="s">
        <v>75</v>
      </c>
      <c r="R1698">
        <v>6</v>
      </c>
      <c r="S1698">
        <v>2000</v>
      </c>
      <c r="T1698">
        <v>0</v>
      </c>
      <c r="U1698">
        <v>12000</v>
      </c>
      <c r="V1698" t="str">
        <f>IF(Table1[[#This Row],[Sales]]&lt;=10000,"Low",IF(Table1[[#This Row],[Sales]]&gt;=10000 &amp; Table1[[#This Row],[Sales]]&lt;=25000,"Medium","High"))</f>
        <v>High</v>
      </c>
      <c r="W1698">
        <v>2670.28</v>
      </c>
      <c r="X1698">
        <f>Table1[[#This Row],[Profit]]/Table1[[#This Row],[Sales]]</f>
        <v>0.22252333333333335</v>
      </c>
      <c r="Y1698" t="s">
        <v>58</v>
      </c>
      <c r="Z1698" t="s">
        <v>41</v>
      </c>
      <c r="AA1698">
        <v>1</v>
      </c>
      <c r="AB1698" t="s">
        <v>42</v>
      </c>
    </row>
    <row r="1699" spans="1:28" x14ac:dyDescent="0.35">
      <c r="A1699" t="s">
        <v>10405</v>
      </c>
      <c r="B1699" s="1">
        <v>45439</v>
      </c>
      <c r="C1699" s="1" t="str">
        <f>TEXT(Table1[[#This Row],[Order_Date]],"yyyy")</f>
        <v>2024</v>
      </c>
      <c r="D1699" s="3">
        <f>MONTH(Table1[[#This Row],[Order_Date]])</f>
        <v>5</v>
      </c>
      <c r="E1699" t="str">
        <f>TEXT(Table1[[#This Row],[Order_Date]],"mmm")</f>
        <v>May</v>
      </c>
      <c r="F1699" s="1">
        <v>45446</v>
      </c>
      <c r="G1699">
        <f>(Table1[[#This Row],[Ship_Date]]-Table1[[#This Row],[Order_Date]])</f>
        <v>7</v>
      </c>
      <c r="H1699" t="s">
        <v>10406</v>
      </c>
      <c r="I1699" t="s">
        <v>10407</v>
      </c>
      <c r="J1699" t="s">
        <v>24</v>
      </c>
      <c r="K1699">
        <v>36</v>
      </c>
      <c r="L1699" t="str">
        <f>IF(Table1[[#This Row],[Age]]&lt;=20,"Teen",IF(Table1[[#This Row],[Age]]&gt;=21 &amp; Table1[[#This Row],[Age]]&lt;=50,"Adult","Senior"))</f>
        <v>Senior</v>
      </c>
      <c r="M1699" t="s">
        <v>36</v>
      </c>
      <c r="N1699" t="s">
        <v>37</v>
      </c>
      <c r="O1699" t="s">
        <v>38</v>
      </c>
      <c r="P1699" t="s">
        <v>56</v>
      </c>
      <c r="Q1699" t="s">
        <v>125</v>
      </c>
      <c r="R1699">
        <v>6</v>
      </c>
      <c r="S1699">
        <v>450</v>
      </c>
      <c r="T1699">
        <v>15</v>
      </c>
      <c r="U1699">
        <v>2295</v>
      </c>
      <c r="V1699" t="str">
        <f>IF(Table1[[#This Row],[Sales]]&lt;=10000,"Low",IF(Table1[[#This Row],[Sales]]&gt;=10000 &amp; Table1[[#This Row],[Sales]]&lt;=25000,"Medium","High"))</f>
        <v>Low</v>
      </c>
      <c r="W1699">
        <v>883.49</v>
      </c>
      <c r="X1699">
        <f>Table1[[#This Row],[Profit]]/Table1[[#This Row],[Sales]]</f>
        <v>0.38496296296296295</v>
      </c>
      <c r="Y1699" t="s">
        <v>58</v>
      </c>
      <c r="Z1699" t="s">
        <v>59</v>
      </c>
      <c r="AA1699">
        <v>4</v>
      </c>
      <c r="AB1699" t="s">
        <v>42</v>
      </c>
    </row>
    <row r="1700" spans="1:28" x14ac:dyDescent="0.35">
      <c r="A1700" t="s">
        <v>10469</v>
      </c>
      <c r="B1700" s="1">
        <v>46158</v>
      </c>
      <c r="C1700" s="1" t="str">
        <f>TEXT(Table1[[#This Row],[Order_Date]],"yyyy")</f>
        <v>2026</v>
      </c>
      <c r="D1700" s="3">
        <f>MONTH(Table1[[#This Row],[Order_Date]])</f>
        <v>5</v>
      </c>
      <c r="E1700" t="str">
        <f>TEXT(Table1[[#This Row],[Order_Date]],"mmm")</f>
        <v>May</v>
      </c>
      <c r="F1700" s="1">
        <v>46161</v>
      </c>
      <c r="G1700">
        <f>(Table1[[#This Row],[Ship_Date]]-Table1[[#This Row],[Order_Date]])</f>
        <v>3</v>
      </c>
      <c r="H1700" t="s">
        <v>10470</v>
      </c>
      <c r="I1700" t="s">
        <v>7296</v>
      </c>
      <c r="J1700" t="s">
        <v>24</v>
      </c>
      <c r="K1700">
        <v>53</v>
      </c>
      <c r="L1700" t="str">
        <f>IF(Table1[[#This Row],[Age]]&lt;=20,"Teen",IF(Table1[[#This Row],[Age]]&gt;=21 &amp; Table1[[#This Row],[Age]]&lt;=50,"Adult","Senior"))</f>
        <v>Senior</v>
      </c>
      <c r="M1700" t="s">
        <v>53</v>
      </c>
      <c r="N1700" t="s">
        <v>54</v>
      </c>
      <c r="O1700" t="s">
        <v>55</v>
      </c>
      <c r="P1700" t="s">
        <v>39</v>
      </c>
      <c r="Q1700" t="s">
        <v>253</v>
      </c>
      <c r="R1700">
        <v>7</v>
      </c>
      <c r="S1700">
        <v>1200</v>
      </c>
      <c r="T1700">
        <v>20</v>
      </c>
      <c r="U1700">
        <v>6720</v>
      </c>
      <c r="V1700" t="str">
        <f>IF(Table1[[#This Row],[Sales]]&lt;=10000,"Low",IF(Table1[[#This Row],[Sales]]&gt;=10000 &amp; Table1[[#This Row],[Sales]]&lt;=25000,"Medium","High"))</f>
        <v>Low</v>
      </c>
      <c r="W1700">
        <v>1972.96</v>
      </c>
      <c r="X1700">
        <f>Table1[[#This Row],[Profit]]/Table1[[#This Row],[Sales]]</f>
        <v>0.29359523809523808</v>
      </c>
      <c r="Y1700" t="s">
        <v>93</v>
      </c>
      <c r="Z1700" t="s">
        <v>31</v>
      </c>
      <c r="AA1700">
        <v>5</v>
      </c>
      <c r="AB1700" t="s">
        <v>42</v>
      </c>
    </row>
    <row r="1701" spans="1:28" x14ac:dyDescent="0.35">
      <c r="A1701" t="s">
        <v>10483</v>
      </c>
      <c r="B1701" s="1">
        <v>46154</v>
      </c>
      <c r="C1701" s="1" t="str">
        <f>TEXT(Table1[[#This Row],[Order_Date]],"yyyy")</f>
        <v>2026</v>
      </c>
      <c r="D1701" s="3">
        <f>MONTH(Table1[[#This Row],[Order_Date]])</f>
        <v>5</v>
      </c>
      <c r="E1701" t="str">
        <f>TEXT(Table1[[#This Row],[Order_Date]],"mmm")</f>
        <v>May</v>
      </c>
      <c r="F1701" s="1">
        <v>46158</v>
      </c>
      <c r="G1701">
        <f>(Table1[[#This Row],[Ship_Date]]-Table1[[#This Row],[Order_Date]])</f>
        <v>4</v>
      </c>
      <c r="H1701" t="s">
        <v>4057</v>
      </c>
      <c r="I1701" t="s">
        <v>8777</v>
      </c>
      <c r="J1701" t="s">
        <v>24</v>
      </c>
      <c r="K1701">
        <v>53</v>
      </c>
      <c r="L1701" t="str">
        <f>IF(Table1[[#This Row],[Age]]&lt;=20,"Teen",IF(Table1[[#This Row],[Age]]&gt;=21 &amp; Table1[[#This Row],[Age]]&lt;=50,"Adult","Senior"))</f>
        <v>Senior</v>
      </c>
      <c r="M1701" t="s">
        <v>116</v>
      </c>
      <c r="N1701" t="s">
        <v>117</v>
      </c>
      <c r="O1701" t="s">
        <v>86</v>
      </c>
      <c r="P1701" t="s">
        <v>28</v>
      </c>
      <c r="Q1701" t="s">
        <v>65</v>
      </c>
      <c r="R1701">
        <v>7</v>
      </c>
      <c r="S1701">
        <v>30000</v>
      </c>
      <c r="T1701">
        <v>20</v>
      </c>
      <c r="U1701">
        <v>168000</v>
      </c>
      <c r="V1701" t="str">
        <f>IF(Table1[[#This Row],[Sales]]&lt;=10000,"Low",IF(Table1[[#This Row],[Sales]]&gt;=10000 &amp; Table1[[#This Row],[Sales]]&lt;=25000,"Medium","High"))</f>
        <v>High</v>
      </c>
      <c r="W1701">
        <v>19761.13</v>
      </c>
      <c r="X1701">
        <f>Table1[[#This Row],[Profit]]/Table1[[#This Row],[Sales]]</f>
        <v>0.11762577380952381</v>
      </c>
      <c r="Y1701" t="s">
        <v>58</v>
      </c>
      <c r="Z1701" t="s">
        <v>31</v>
      </c>
      <c r="AA1701">
        <v>5</v>
      </c>
      <c r="AB1701" t="s">
        <v>42</v>
      </c>
    </row>
    <row r="1702" spans="1:28" x14ac:dyDescent="0.35">
      <c r="A1702" t="s">
        <v>10503</v>
      </c>
      <c r="B1702" s="1">
        <v>45792</v>
      </c>
      <c r="C1702" s="1" t="str">
        <f>TEXT(Table1[[#This Row],[Order_Date]],"yyyy")</f>
        <v>2025</v>
      </c>
      <c r="D1702" s="3">
        <f>MONTH(Table1[[#This Row],[Order_Date]])</f>
        <v>5</v>
      </c>
      <c r="E1702" t="str">
        <f>TEXT(Table1[[#This Row],[Order_Date]],"mmm")</f>
        <v>May</v>
      </c>
      <c r="F1702" s="1">
        <v>45797</v>
      </c>
      <c r="G1702">
        <f>(Table1[[#This Row],[Ship_Date]]-Table1[[#This Row],[Order_Date]])</f>
        <v>5</v>
      </c>
      <c r="H1702" t="s">
        <v>10504</v>
      </c>
      <c r="I1702" t="s">
        <v>10505</v>
      </c>
      <c r="J1702" t="s">
        <v>24</v>
      </c>
      <c r="K1702">
        <v>40</v>
      </c>
      <c r="L1702" t="str">
        <f>IF(Table1[[#This Row],[Age]]&lt;=20,"Teen",IF(Table1[[#This Row],[Age]]&gt;=21 &amp; Table1[[#This Row],[Age]]&lt;=50,"Adult","Senior"))</f>
        <v>Senior</v>
      </c>
      <c r="M1702" t="s">
        <v>73</v>
      </c>
      <c r="N1702" t="s">
        <v>26</v>
      </c>
      <c r="O1702" t="s">
        <v>27</v>
      </c>
      <c r="P1702" t="s">
        <v>56</v>
      </c>
      <c r="Q1702" t="s">
        <v>125</v>
      </c>
      <c r="R1702">
        <v>1</v>
      </c>
      <c r="S1702">
        <v>450</v>
      </c>
      <c r="T1702">
        <v>10</v>
      </c>
      <c r="U1702">
        <v>405</v>
      </c>
      <c r="V1702" t="str">
        <f>IF(Table1[[#This Row],[Sales]]&lt;=10000,"Low",IF(Table1[[#This Row],[Sales]]&gt;=10000 &amp; Table1[[#This Row],[Sales]]&lt;=25000,"Medium","High"))</f>
        <v>Low</v>
      </c>
      <c r="W1702">
        <v>92.52</v>
      </c>
      <c r="X1702">
        <f>Table1[[#This Row],[Profit]]/Table1[[#This Row],[Sales]]</f>
        <v>0.22844444444444442</v>
      </c>
      <c r="Y1702" t="s">
        <v>58</v>
      </c>
      <c r="Z1702" t="s">
        <v>59</v>
      </c>
      <c r="AA1702">
        <v>4</v>
      </c>
      <c r="AB1702" t="s">
        <v>42</v>
      </c>
    </row>
    <row r="1703" spans="1:28" x14ac:dyDescent="0.35">
      <c r="A1703" t="s">
        <v>10607</v>
      </c>
      <c r="B1703" s="1">
        <v>45786</v>
      </c>
      <c r="C1703" s="1" t="str">
        <f>TEXT(Table1[[#This Row],[Order_Date]],"yyyy")</f>
        <v>2025</v>
      </c>
      <c r="D1703" s="3">
        <f>MONTH(Table1[[#This Row],[Order_Date]])</f>
        <v>5</v>
      </c>
      <c r="E1703" t="str">
        <f>TEXT(Table1[[#This Row],[Order_Date]],"mmm")</f>
        <v>May</v>
      </c>
      <c r="F1703" s="1">
        <v>45788</v>
      </c>
      <c r="G1703">
        <f>(Table1[[#This Row],[Ship_Date]]-Table1[[#This Row],[Order_Date]])</f>
        <v>2</v>
      </c>
      <c r="H1703" t="s">
        <v>10608</v>
      </c>
      <c r="I1703" t="s">
        <v>10609</v>
      </c>
      <c r="J1703" t="s">
        <v>24</v>
      </c>
      <c r="K1703">
        <v>40</v>
      </c>
      <c r="L1703" t="str">
        <f>IF(Table1[[#This Row],[Age]]&lt;=20,"Teen",IF(Table1[[#This Row],[Age]]&gt;=21 &amp; Table1[[#This Row],[Age]]&lt;=50,"Adult","Senior"))</f>
        <v>Senior</v>
      </c>
      <c r="M1703" t="s">
        <v>36</v>
      </c>
      <c r="N1703" t="s">
        <v>37</v>
      </c>
      <c r="O1703" t="s">
        <v>38</v>
      </c>
      <c r="P1703" t="s">
        <v>28</v>
      </c>
      <c r="Q1703" t="s">
        <v>192</v>
      </c>
      <c r="R1703">
        <v>8</v>
      </c>
      <c r="S1703">
        <v>7000</v>
      </c>
      <c r="T1703">
        <v>5</v>
      </c>
      <c r="U1703">
        <v>53200</v>
      </c>
      <c r="V1703" t="str">
        <f>IF(Table1[[#This Row],[Sales]]&lt;=10000,"Low",IF(Table1[[#This Row],[Sales]]&gt;=10000 &amp; Table1[[#This Row],[Sales]]&lt;=25000,"Medium","High"))</f>
        <v>High</v>
      </c>
      <c r="W1703">
        <v>5658.02</v>
      </c>
      <c r="X1703">
        <f>Table1[[#This Row],[Profit]]/Table1[[#This Row],[Sales]]</f>
        <v>0.10635375939849624</v>
      </c>
      <c r="Y1703" t="s">
        <v>93</v>
      </c>
      <c r="Z1703" t="s">
        <v>41</v>
      </c>
      <c r="AA1703">
        <v>2</v>
      </c>
      <c r="AB1703" t="s">
        <v>42</v>
      </c>
    </row>
    <row r="1704" spans="1:28" x14ac:dyDescent="0.35">
      <c r="A1704" t="s">
        <v>10630</v>
      </c>
      <c r="B1704" s="1">
        <v>46149</v>
      </c>
      <c r="C1704" s="1" t="str">
        <f>TEXT(Table1[[#This Row],[Order_Date]],"yyyy")</f>
        <v>2026</v>
      </c>
      <c r="D1704" s="3">
        <f>MONTH(Table1[[#This Row],[Order_Date]])</f>
        <v>5</v>
      </c>
      <c r="E1704" t="str">
        <f>TEXT(Table1[[#This Row],[Order_Date]],"mmm")</f>
        <v>May</v>
      </c>
      <c r="F1704" s="1">
        <v>46152</v>
      </c>
      <c r="G1704">
        <f>(Table1[[#This Row],[Ship_Date]]-Table1[[#This Row],[Order_Date]])</f>
        <v>3</v>
      </c>
      <c r="H1704" t="s">
        <v>10631</v>
      </c>
      <c r="I1704" t="s">
        <v>10632</v>
      </c>
      <c r="J1704" t="s">
        <v>52</v>
      </c>
      <c r="K1704">
        <v>64</v>
      </c>
      <c r="L1704" t="str">
        <f>IF(Table1[[#This Row],[Age]]&lt;=20,"Teen",IF(Table1[[#This Row],[Age]]&gt;=21 &amp; Table1[[#This Row],[Age]]&lt;=50,"Adult","Senior"))</f>
        <v>Senior</v>
      </c>
      <c r="M1704" t="s">
        <v>63</v>
      </c>
      <c r="N1704" t="s">
        <v>64</v>
      </c>
      <c r="O1704" t="s">
        <v>55</v>
      </c>
      <c r="P1704" t="s">
        <v>28</v>
      </c>
      <c r="Q1704" t="s">
        <v>29</v>
      </c>
      <c r="R1704">
        <v>4</v>
      </c>
      <c r="S1704">
        <v>15000</v>
      </c>
      <c r="T1704">
        <v>0</v>
      </c>
      <c r="U1704">
        <v>60000</v>
      </c>
      <c r="V1704" t="str">
        <f>IF(Table1[[#This Row],[Sales]]&lt;=10000,"Low",IF(Table1[[#This Row],[Sales]]&gt;=10000 &amp; Table1[[#This Row],[Sales]]&lt;=25000,"Medium","High"))</f>
        <v>High</v>
      </c>
      <c r="W1704">
        <v>13339.5</v>
      </c>
      <c r="X1704">
        <f>Table1[[#This Row],[Profit]]/Table1[[#This Row],[Sales]]</f>
        <v>0.22232499999999999</v>
      </c>
      <c r="Y1704" t="s">
        <v>93</v>
      </c>
      <c r="Z1704" t="s">
        <v>59</v>
      </c>
      <c r="AA1704">
        <v>4</v>
      </c>
      <c r="AB1704" t="s">
        <v>42</v>
      </c>
    </row>
    <row r="1705" spans="1:28" x14ac:dyDescent="0.35">
      <c r="A1705" t="s">
        <v>10683</v>
      </c>
      <c r="B1705" s="1">
        <v>45778</v>
      </c>
      <c r="C1705" s="1" t="str">
        <f>TEXT(Table1[[#This Row],[Order_Date]],"yyyy")</f>
        <v>2025</v>
      </c>
      <c r="D1705" s="3">
        <f>MONTH(Table1[[#This Row],[Order_Date]])</f>
        <v>5</v>
      </c>
      <c r="E1705" t="str">
        <f>TEXT(Table1[[#This Row],[Order_Date]],"mmm")</f>
        <v>May</v>
      </c>
      <c r="F1705" s="1">
        <v>45784</v>
      </c>
      <c r="G1705">
        <f>(Table1[[#This Row],[Ship_Date]]-Table1[[#This Row],[Order_Date]])</f>
        <v>6</v>
      </c>
      <c r="H1705" t="s">
        <v>61</v>
      </c>
      <c r="I1705" t="s">
        <v>10684</v>
      </c>
      <c r="J1705" t="s">
        <v>24</v>
      </c>
      <c r="K1705">
        <v>52</v>
      </c>
      <c r="L1705" t="str">
        <f>IF(Table1[[#This Row],[Age]]&lt;=20,"Teen",IF(Table1[[#This Row],[Age]]&gt;=21 &amp; Table1[[#This Row],[Age]]&lt;=50,"Adult","Senior"))</f>
        <v>Senior</v>
      </c>
      <c r="M1705" t="s">
        <v>91</v>
      </c>
      <c r="N1705" t="s">
        <v>92</v>
      </c>
      <c r="O1705" t="s">
        <v>55</v>
      </c>
      <c r="P1705" t="s">
        <v>28</v>
      </c>
      <c r="Q1705" t="s">
        <v>29</v>
      </c>
      <c r="R1705">
        <v>1</v>
      </c>
      <c r="S1705">
        <v>15000</v>
      </c>
      <c r="T1705">
        <v>15</v>
      </c>
      <c r="U1705">
        <v>12750</v>
      </c>
      <c r="V1705" t="str">
        <f>IF(Table1[[#This Row],[Sales]]&lt;=10000,"Low",IF(Table1[[#This Row],[Sales]]&gt;=10000 &amp; Table1[[#This Row],[Sales]]&lt;=25000,"Medium","High"))</f>
        <v>High</v>
      </c>
      <c r="W1705">
        <v>4570.8900000000003</v>
      </c>
      <c r="X1705">
        <f>Table1[[#This Row],[Profit]]/Table1[[#This Row],[Sales]]</f>
        <v>0.35850117647058827</v>
      </c>
      <c r="Y1705" t="s">
        <v>30</v>
      </c>
      <c r="Z1705" t="s">
        <v>59</v>
      </c>
      <c r="AA1705">
        <v>1</v>
      </c>
      <c r="AB1705" t="s">
        <v>42</v>
      </c>
    </row>
    <row r="1706" spans="1:28" x14ac:dyDescent="0.35">
      <c r="A1706" t="s">
        <v>10687</v>
      </c>
      <c r="B1706" s="1">
        <v>45798</v>
      </c>
      <c r="C1706" s="1" t="str">
        <f>TEXT(Table1[[#This Row],[Order_Date]],"yyyy")</f>
        <v>2025</v>
      </c>
      <c r="D1706" s="3">
        <f>MONTH(Table1[[#This Row],[Order_Date]])</f>
        <v>5</v>
      </c>
      <c r="E1706" t="str">
        <f>TEXT(Table1[[#This Row],[Order_Date]],"mmm")</f>
        <v>May</v>
      </c>
      <c r="F1706" s="1">
        <v>45803</v>
      </c>
      <c r="G1706">
        <f>(Table1[[#This Row],[Ship_Date]]-Table1[[#This Row],[Order_Date]])</f>
        <v>5</v>
      </c>
      <c r="H1706" t="s">
        <v>10688</v>
      </c>
      <c r="I1706" t="s">
        <v>10689</v>
      </c>
      <c r="J1706" t="s">
        <v>24</v>
      </c>
      <c r="K1706">
        <v>51</v>
      </c>
      <c r="L1706" t="str">
        <f>IF(Table1[[#This Row],[Age]]&lt;=20,"Teen",IF(Table1[[#This Row],[Age]]&gt;=21 &amp; Table1[[#This Row],[Age]]&lt;=50,"Adult","Senior"))</f>
        <v>Senior</v>
      </c>
      <c r="M1706" t="s">
        <v>116</v>
      </c>
      <c r="N1706" t="s">
        <v>117</v>
      </c>
      <c r="O1706" t="s">
        <v>86</v>
      </c>
      <c r="P1706" t="s">
        <v>28</v>
      </c>
      <c r="Q1706" t="s">
        <v>29</v>
      </c>
      <c r="R1706">
        <v>7</v>
      </c>
      <c r="S1706">
        <v>15000</v>
      </c>
      <c r="T1706">
        <v>10</v>
      </c>
      <c r="U1706">
        <v>94500</v>
      </c>
      <c r="V1706" t="str">
        <f>IF(Table1[[#This Row],[Sales]]&lt;=10000,"Low",IF(Table1[[#This Row],[Sales]]&gt;=10000 &amp; Table1[[#This Row],[Sales]]&lt;=25000,"Medium","High"))</f>
        <v>High</v>
      </c>
      <c r="W1706">
        <v>28640.73</v>
      </c>
      <c r="X1706">
        <f>Table1[[#This Row],[Profit]]/Table1[[#This Row],[Sales]]</f>
        <v>0.30307650793650792</v>
      </c>
      <c r="Y1706" t="s">
        <v>93</v>
      </c>
      <c r="Z1706" t="s">
        <v>41</v>
      </c>
      <c r="AA1706">
        <v>4</v>
      </c>
      <c r="AB1706" t="s">
        <v>32</v>
      </c>
    </row>
    <row r="1707" spans="1:28" x14ac:dyDescent="0.35">
      <c r="A1707" t="s">
        <v>10719</v>
      </c>
      <c r="B1707" s="1">
        <v>45438</v>
      </c>
      <c r="C1707" s="1" t="str">
        <f>TEXT(Table1[[#This Row],[Order_Date]],"yyyy")</f>
        <v>2024</v>
      </c>
      <c r="D1707" s="3">
        <f>MONTH(Table1[[#This Row],[Order_Date]])</f>
        <v>5</v>
      </c>
      <c r="E1707" t="str">
        <f>TEXT(Table1[[#This Row],[Order_Date]],"mmm")</f>
        <v>May</v>
      </c>
      <c r="F1707" s="1">
        <v>45443</v>
      </c>
      <c r="G1707">
        <f>(Table1[[#This Row],[Ship_Date]]-Table1[[#This Row],[Order_Date]])</f>
        <v>5</v>
      </c>
      <c r="H1707" t="s">
        <v>7549</v>
      </c>
      <c r="I1707" t="s">
        <v>10720</v>
      </c>
      <c r="J1707" t="s">
        <v>52</v>
      </c>
      <c r="K1707">
        <v>58</v>
      </c>
      <c r="L1707" t="str">
        <f>IF(Table1[[#This Row],[Age]]&lt;=20,"Teen",IF(Table1[[#This Row],[Age]]&gt;=21 &amp; Table1[[#This Row],[Age]]&lt;=50,"Adult","Senior"))</f>
        <v>Senior</v>
      </c>
      <c r="M1707" t="s">
        <v>84</v>
      </c>
      <c r="N1707" t="s">
        <v>85</v>
      </c>
      <c r="O1707" t="s">
        <v>86</v>
      </c>
      <c r="P1707" t="s">
        <v>39</v>
      </c>
      <c r="Q1707" t="s">
        <v>151</v>
      </c>
      <c r="R1707">
        <v>6</v>
      </c>
      <c r="S1707">
        <v>900</v>
      </c>
      <c r="T1707">
        <v>20</v>
      </c>
      <c r="U1707">
        <v>4320</v>
      </c>
      <c r="V1707" t="str">
        <f>IF(Table1[[#This Row],[Sales]]&lt;=10000,"Low",IF(Table1[[#This Row],[Sales]]&gt;=10000 &amp; Table1[[#This Row],[Sales]]&lt;=25000,"Medium","High"))</f>
        <v>Low</v>
      </c>
      <c r="W1707">
        <v>1489.11</v>
      </c>
      <c r="X1707">
        <f>Table1[[#This Row],[Profit]]/Table1[[#This Row],[Sales]]</f>
        <v>0.34470138888888885</v>
      </c>
      <c r="Y1707" t="s">
        <v>30</v>
      </c>
      <c r="Z1707" t="s">
        <v>31</v>
      </c>
      <c r="AA1707">
        <v>4</v>
      </c>
      <c r="AB1707" t="s">
        <v>42</v>
      </c>
    </row>
    <row r="1708" spans="1:28" x14ac:dyDescent="0.35">
      <c r="A1708" t="s">
        <v>10733</v>
      </c>
      <c r="B1708" s="1">
        <v>46155</v>
      </c>
      <c r="C1708" s="1" t="str">
        <f>TEXT(Table1[[#This Row],[Order_Date]],"yyyy")</f>
        <v>2026</v>
      </c>
      <c r="D1708" s="3">
        <f>MONTH(Table1[[#This Row],[Order_Date]])</f>
        <v>5</v>
      </c>
      <c r="E1708" t="str">
        <f>TEXT(Table1[[#This Row],[Order_Date]],"mmm")</f>
        <v>May</v>
      </c>
      <c r="F1708" s="1">
        <v>46162</v>
      </c>
      <c r="G1708">
        <f>(Table1[[#This Row],[Ship_Date]]-Table1[[#This Row],[Order_Date]])</f>
        <v>7</v>
      </c>
      <c r="H1708" t="s">
        <v>2468</v>
      </c>
      <c r="I1708" t="s">
        <v>10734</v>
      </c>
      <c r="J1708" t="s">
        <v>52</v>
      </c>
      <c r="K1708">
        <v>63</v>
      </c>
      <c r="L1708" t="str">
        <f>IF(Table1[[#This Row],[Age]]&lt;=20,"Teen",IF(Table1[[#This Row],[Age]]&gt;=21 &amp; Table1[[#This Row],[Age]]&lt;=50,"Adult","Senior"))</f>
        <v>Senior</v>
      </c>
      <c r="M1708" t="s">
        <v>84</v>
      </c>
      <c r="N1708" t="s">
        <v>85</v>
      </c>
      <c r="O1708" t="s">
        <v>86</v>
      </c>
      <c r="P1708" t="s">
        <v>47</v>
      </c>
      <c r="Q1708" t="s">
        <v>175</v>
      </c>
      <c r="R1708">
        <v>5</v>
      </c>
      <c r="S1708">
        <v>1200</v>
      </c>
      <c r="T1708">
        <v>15</v>
      </c>
      <c r="U1708">
        <v>5100</v>
      </c>
      <c r="V1708" t="str">
        <f>IF(Table1[[#This Row],[Sales]]&lt;=10000,"Low",IF(Table1[[#This Row],[Sales]]&gt;=10000 &amp; Table1[[#This Row],[Sales]]&lt;=25000,"Medium","High"))</f>
        <v>Low</v>
      </c>
      <c r="W1708">
        <v>1084.08</v>
      </c>
      <c r="X1708">
        <f>Table1[[#This Row],[Profit]]/Table1[[#This Row],[Sales]]</f>
        <v>0.21256470588235293</v>
      </c>
      <c r="Y1708" t="s">
        <v>30</v>
      </c>
      <c r="Z1708" t="s">
        <v>31</v>
      </c>
      <c r="AA1708">
        <v>1</v>
      </c>
      <c r="AB1708" t="s">
        <v>42</v>
      </c>
    </row>
    <row r="1709" spans="1:28" x14ac:dyDescent="0.35">
      <c r="A1709" t="s">
        <v>10738</v>
      </c>
      <c r="B1709" s="1">
        <v>45801</v>
      </c>
      <c r="C1709" s="1" t="str">
        <f>TEXT(Table1[[#This Row],[Order_Date]],"yyyy")</f>
        <v>2025</v>
      </c>
      <c r="D1709" s="3">
        <f>MONTH(Table1[[#This Row],[Order_Date]])</f>
        <v>5</v>
      </c>
      <c r="E1709" t="str">
        <f>TEXT(Table1[[#This Row],[Order_Date]],"mmm")</f>
        <v>May</v>
      </c>
      <c r="F1709" s="1">
        <v>45805</v>
      </c>
      <c r="G1709">
        <f>(Table1[[#This Row],[Ship_Date]]-Table1[[#This Row],[Order_Date]])</f>
        <v>4</v>
      </c>
      <c r="H1709" t="s">
        <v>7586</v>
      </c>
      <c r="I1709" t="s">
        <v>10739</v>
      </c>
      <c r="J1709" t="s">
        <v>52</v>
      </c>
      <c r="K1709">
        <v>52</v>
      </c>
      <c r="L1709" t="str">
        <f>IF(Table1[[#This Row],[Age]]&lt;=20,"Teen",IF(Table1[[#This Row],[Age]]&gt;=21 &amp; Table1[[#This Row],[Age]]&lt;=50,"Adult","Senior"))</f>
        <v>Senior</v>
      </c>
      <c r="M1709" t="s">
        <v>79</v>
      </c>
      <c r="N1709" t="s">
        <v>80</v>
      </c>
      <c r="O1709" t="s">
        <v>38</v>
      </c>
      <c r="P1709" t="s">
        <v>56</v>
      </c>
      <c r="Q1709" t="s">
        <v>125</v>
      </c>
      <c r="R1709">
        <v>8</v>
      </c>
      <c r="S1709">
        <v>450</v>
      </c>
      <c r="T1709">
        <v>15</v>
      </c>
      <c r="U1709">
        <v>3060</v>
      </c>
      <c r="V1709" t="str">
        <f>IF(Table1[[#This Row],[Sales]]&lt;=10000,"Low",IF(Table1[[#This Row],[Sales]]&gt;=10000 &amp; Table1[[#This Row],[Sales]]&lt;=25000,"Medium","High"))</f>
        <v>Low</v>
      </c>
      <c r="W1709">
        <v>1116.94</v>
      </c>
      <c r="X1709">
        <f>Table1[[#This Row],[Profit]]/Table1[[#This Row],[Sales]]</f>
        <v>0.36501307189542487</v>
      </c>
      <c r="Y1709" t="s">
        <v>58</v>
      </c>
      <c r="Z1709" t="s">
        <v>31</v>
      </c>
      <c r="AA1709">
        <v>1</v>
      </c>
      <c r="AB1709" t="s">
        <v>42</v>
      </c>
    </row>
    <row r="1710" spans="1:28" x14ac:dyDescent="0.35">
      <c r="A1710" t="s">
        <v>10752</v>
      </c>
      <c r="B1710" s="1">
        <v>45781</v>
      </c>
      <c r="C1710" s="1" t="str">
        <f>TEXT(Table1[[#This Row],[Order_Date]],"yyyy")</f>
        <v>2025</v>
      </c>
      <c r="D1710" s="3">
        <f>MONTH(Table1[[#This Row],[Order_Date]])</f>
        <v>5</v>
      </c>
      <c r="E1710" t="str">
        <f>TEXT(Table1[[#This Row],[Order_Date]],"mmm")</f>
        <v>May</v>
      </c>
      <c r="F1710" s="1">
        <v>45785</v>
      </c>
      <c r="G1710">
        <f>(Table1[[#This Row],[Ship_Date]]-Table1[[#This Row],[Order_Date]])</f>
        <v>4</v>
      </c>
      <c r="H1710" t="s">
        <v>10753</v>
      </c>
      <c r="I1710" t="s">
        <v>6940</v>
      </c>
      <c r="J1710" t="s">
        <v>24</v>
      </c>
      <c r="K1710">
        <v>60</v>
      </c>
      <c r="L1710" t="str">
        <f>IF(Table1[[#This Row],[Age]]&lt;=20,"Teen",IF(Table1[[#This Row],[Age]]&gt;=21 &amp; Table1[[#This Row],[Age]]&lt;=50,"Adult","Senior"))</f>
        <v>Senior</v>
      </c>
      <c r="M1710" t="s">
        <v>46</v>
      </c>
      <c r="N1710" t="s">
        <v>46</v>
      </c>
      <c r="O1710" t="s">
        <v>38</v>
      </c>
      <c r="P1710" t="s">
        <v>47</v>
      </c>
      <c r="Q1710" t="s">
        <v>175</v>
      </c>
      <c r="R1710">
        <v>8</v>
      </c>
      <c r="S1710">
        <v>1200</v>
      </c>
      <c r="T1710">
        <v>0</v>
      </c>
      <c r="U1710">
        <v>9600</v>
      </c>
      <c r="V1710" t="str">
        <f>IF(Table1[[#This Row],[Sales]]&lt;=10000,"Low",IF(Table1[[#This Row],[Sales]]&gt;=10000 &amp; Table1[[#This Row],[Sales]]&lt;=25000,"Medium","High"))</f>
        <v>Low</v>
      </c>
      <c r="W1710">
        <v>3566.81</v>
      </c>
      <c r="X1710">
        <f>Table1[[#This Row],[Profit]]/Table1[[#This Row],[Sales]]</f>
        <v>0.3715427083333333</v>
      </c>
      <c r="Y1710" t="s">
        <v>30</v>
      </c>
      <c r="Z1710" t="s">
        <v>59</v>
      </c>
      <c r="AA1710">
        <v>1</v>
      </c>
      <c r="AB1710" t="s">
        <v>32</v>
      </c>
    </row>
    <row r="1711" spans="1:28" x14ac:dyDescent="0.35">
      <c r="A1711" t="s">
        <v>10797</v>
      </c>
      <c r="B1711" s="1">
        <v>45787</v>
      </c>
      <c r="C1711" s="1" t="str">
        <f>TEXT(Table1[[#This Row],[Order_Date]],"yyyy")</f>
        <v>2025</v>
      </c>
      <c r="D1711" s="3">
        <f>MONTH(Table1[[#This Row],[Order_Date]])</f>
        <v>5</v>
      </c>
      <c r="E1711" t="str">
        <f>TEXT(Table1[[#This Row],[Order_Date]],"mmm")</f>
        <v>May</v>
      </c>
      <c r="F1711" s="1">
        <v>45789</v>
      </c>
      <c r="G1711">
        <f>(Table1[[#This Row],[Ship_Date]]-Table1[[#This Row],[Order_Date]])</f>
        <v>2</v>
      </c>
      <c r="H1711" t="s">
        <v>137</v>
      </c>
      <c r="I1711" t="s">
        <v>10798</v>
      </c>
      <c r="J1711" t="s">
        <v>52</v>
      </c>
      <c r="K1711">
        <v>31</v>
      </c>
      <c r="L1711" t="str">
        <f>IF(Table1[[#This Row],[Age]]&lt;=20,"Teen",IF(Table1[[#This Row],[Age]]&gt;=21 &amp; Table1[[#This Row],[Age]]&lt;=50,"Adult","Senior"))</f>
        <v>Senior</v>
      </c>
      <c r="M1711" t="s">
        <v>73</v>
      </c>
      <c r="N1711" t="s">
        <v>26</v>
      </c>
      <c r="O1711" t="s">
        <v>27</v>
      </c>
      <c r="P1711" t="s">
        <v>47</v>
      </c>
      <c r="Q1711" t="s">
        <v>185</v>
      </c>
      <c r="R1711">
        <v>1</v>
      </c>
      <c r="S1711">
        <v>4500</v>
      </c>
      <c r="T1711">
        <v>5</v>
      </c>
      <c r="U1711">
        <v>4275</v>
      </c>
      <c r="V1711" t="str">
        <f>IF(Table1[[#This Row],[Sales]]&lt;=10000,"Low",IF(Table1[[#This Row],[Sales]]&gt;=10000 &amp; Table1[[#This Row],[Sales]]&lt;=25000,"Medium","High"))</f>
        <v>Low</v>
      </c>
      <c r="W1711">
        <v>951.86</v>
      </c>
      <c r="X1711">
        <f>Table1[[#This Row],[Profit]]/Table1[[#This Row],[Sales]]</f>
        <v>0.22265730994152047</v>
      </c>
      <c r="Y1711" t="s">
        <v>93</v>
      </c>
      <c r="Z1711" t="s">
        <v>31</v>
      </c>
      <c r="AA1711">
        <v>4</v>
      </c>
      <c r="AB1711" t="s">
        <v>42</v>
      </c>
    </row>
    <row r="1712" spans="1:28" x14ac:dyDescent="0.35">
      <c r="A1712" t="s">
        <v>10830</v>
      </c>
      <c r="B1712" s="1">
        <v>45789</v>
      </c>
      <c r="C1712" s="1" t="str">
        <f>TEXT(Table1[[#This Row],[Order_Date]],"yyyy")</f>
        <v>2025</v>
      </c>
      <c r="D1712" s="3">
        <f>MONTH(Table1[[#This Row],[Order_Date]])</f>
        <v>5</v>
      </c>
      <c r="E1712" t="str">
        <f>TEXT(Table1[[#This Row],[Order_Date]],"mmm")</f>
        <v>May</v>
      </c>
      <c r="F1712" s="1">
        <v>45796</v>
      </c>
      <c r="G1712">
        <f>(Table1[[#This Row],[Ship_Date]]-Table1[[#This Row],[Order_Date]])</f>
        <v>7</v>
      </c>
      <c r="H1712" t="s">
        <v>10831</v>
      </c>
      <c r="I1712" t="s">
        <v>10832</v>
      </c>
      <c r="J1712" t="s">
        <v>24</v>
      </c>
      <c r="K1712">
        <v>21</v>
      </c>
      <c r="L1712" t="str">
        <f>IF(Table1[[#This Row],[Age]]&lt;=20,"Teen",IF(Table1[[#This Row],[Age]]&gt;=21 &amp; Table1[[#This Row],[Age]]&lt;=50,"Adult","Senior"))</f>
        <v>Senior</v>
      </c>
      <c r="M1712" t="s">
        <v>84</v>
      </c>
      <c r="N1712" t="s">
        <v>85</v>
      </c>
      <c r="O1712" t="s">
        <v>86</v>
      </c>
      <c r="P1712" t="s">
        <v>39</v>
      </c>
      <c r="Q1712" t="s">
        <v>87</v>
      </c>
      <c r="R1712">
        <v>2</v>
      </c>
      <c r="S1712">
        <v>3200</v>
      </c>
      <c r="T1712">
        <v>5</v>
      </c>
      <c r="U1712">
        <v>6080</v>
      </c>
      <c r="V1712" t="str">
        <f>IF(Table1[[#This Row],[Sales]]&lt;=10000,"Low",IF(Table1[[#This Row],[Sales]]&gt;=10000 &amp; Table1[[#This Row],[Sales]]&lt;=25000,"Medium","High"))</f>
        <v>Low</v>
      </c>
      <c r="W1712">
        <v>1000.13</v>
      </c>
      <c r="X1712">
        <f>Table1[[#This Row],[Profit]]/Table1[[#This Row],[Sales]]</f>
        <v>0.16449506578947368</v>
      </c>
      <c r="Y1712" t="s">
        <v>30</v>
      </c>
      <c r="Z1712" t="s">
        <v>41</v>
      </c>
      <c r="AA1712">
        <v>2</v>
      </c>
      <c r="AB1712" t="s">
        <v>42</v>
      </c>
    </row>
    <row r="1713" spans="1:28" x14ac:dyDescent="0.35">
      <c r="A1713" t="s">
        <v>10846</v>
      </c>
      <c r="B1713" s="1">
        <v>45789</v>
      </c>
      <c r="C1713" s="1" t="str">
        <f>TEXT(Table1[[#This Row],[Order_Date]],"yyyy")</f>
        <v>2025</v>
      </c>
      <c r="D1713" s="3">
        <f>MONTH(Table1[[#This Row],[Order_Date]])</f>
        <v>5</v>
      </c>
      <c r="E1713" t="str">
        <f>TEXT(Table1[[#This Row],[Order_Date]],"mmm")</f>
        <v>May</v>
      </c>
      <c r="F1713" s="1">
        <v>45793</v>
      </c>
      <c r="G1713">
        <f>(Table1[[#This Row],[Ship_Date]]-Table1[[#This Row],[Order_Date]])</f>
        <v>4</v>
      </c>
      <c r="H1713" t="s">
        <v>10847</v>
      </c>
      <c r="I1713" t="s">
        <v>10848</v>
      </c>
      <c r="J1713" t="s">
        <v>24</v>
      </c>
      <c r="K1713">
        <v>44</v>
      </c>
      <c r="L1713" t="str">
        <f>IF(Table1[[#This Row],[Age]]&lt;=20,"Teen",IF(Table1[[#This Row],[Age]]&gt;=21 &amp; Table1[[#This Row],[Age]]&lt;=50,"Adult","Senior"))</f>
        <v>Senior</v>
      </c>
      <c r="M1713" t="s">
        <v>107</v>
      </c>
      <c r="N1713" t="s">
        <v>108</v>
      </c>
      <c r="O1713" t="s">
        <v>86</v>
      </c>
      <c r="P1713" t="s">
        <v>56</v>
      </c>
      <c r="Q1713" t="s">
        <v>97</v>
      </c>
      <c r="R1713">
        <v>7</v>
      </c>
      <c r="S1713">
        <v>1500</v>
      </c>
      <c r="T1713">
        <v>5</v>
      </c>
      <c r="U1713">
        <v>9975</v>
      </c>
      <c r="V1713" t="str">
        <f>IF(Table1[[#This Row],[Sales]]&lt;=10000,"Low",IF(Table1[[#This Row],[Sales]]&gt;=10000 &amp; Table1[[#This Row],[Sales]]&lt;=25000,"Medium","High"))</f>
        <v>Low</v>
      </c>
      <c r="W1713">
        <v>2436.94</v>
      </c>
      <c r="X1713">
        <f>Table1[[#This Row],[Profit]]/Table1[[#This Row],[Sales]]</f>
        <v>0.24430476190476191</v>
      </c>
      <c r="Y1713" t="s">
        <v>58</v>
      </c>
      <c r="Z1713" t="s">
        <v>41</v>
      </c>
      <c r="AA1713">
        <v>3</v>
      </c>
      <c r="AB1713" t="s">
        <v>42</v>
      </c>
    </row>
    <row r="1714" spans="1:28" x14ac:dyDescent="0.35">
      <c r="A1714" t="s">
        <v>10849</v>
      </c>
      <c r="B1714" s="1">
        <v>45437</v>
      </c>
      <c r="C1714" s="1" t="str">
        <f>TEXT(Table1[[#This Row],[Order_Date]],"yyyy")</f>
        <v>2024</v>
      </c>
      <c r="D1714" s="3">
        <f>MONTH(Table1[[#This Row],[Order_Date]])</f>
        <v>5</v>
      </c>
      <c r="E1714" t="str">
        <f>TEXT(Table1[[#This Row],[Order_Date]],"mmm")</f>
        <v>May</v>
      </c>
      <c r="F1714" s="1">
        <v>45442</v>
      </c>
      <c r="G1714">
        <f>(Table1[[#This Row],[Ship_Date]]-Table1[[#This Row],[Order_Date]])</f>
        <v>5</v>
      </c>
      <c r="H1714" t="s">
        <v>2063</v>
      </c>
      <c r="I1714" t="s">
        <v>10850</v>
      </c>
      <c r="J1714" t="s">
        <v>52</v>
      </c>
      <c r="K1714">
        <v>47</v>
      </c>
      <c r="L1714" t="str">
        <f>IF(Table1[[#This Row],[Age]]&lt;=20,"Teen",IF(Table1[[#This Row],[Age]]&gt;=21 &amp; Table1[[#This Row],[Age]]&lt;=50,"Adult","Senior"))</f>
        <v>Senior</v>
      </c>
      <c r="M1714" t="s">
        <v>73</v>
      </c>
      <c r="N1714" t="s">
        <v>26</v>
      </c>
      <c r="O1714" t="s">
        <v>27</v>
      </c>
      <c r="P1714" t="s">
        <v>39</v>
      </c>
      <c r="Q1714" t="s">
        <v>253</v>
      </c>
      <c r="R1714">
        <v>5</v>
      </c>
      <c r="S1714">
        <v>1200</v>
      </c>
      <c r="T1714">
        <v>5</v>
      </c>
      <c r="U1714">
        <v>5700</v>
      </c>
      <c r="V1714" t="str">
        <f>IF(Table1[[#This Row],[Sales]]&lt;=10000,"Low",IF(Table1[[#This Row],[Sales]]&gt;=10000 &amp; Table1[[#This Row],[Sales]]&lt;=25000,"Medium","High"))</f>
        <v>Low</v>
      </c>
      <c r="W1714">
        <v>677.04</v>
      </c>
      <c r="X1714">
        <f>Table1[[#This Row],[Profit]]/Table1[[#This Row],[Sales]]</f>
        <v>0.11877894736842104</v>
      </c>
      <c r="Y1714" t="s">
        <v>30</v>
      </c>
      <c r="Z1714" t="s">
        <v>31</v>
      </c>
      <c r="AA1714">
        <v>2</v>
      </c>
      <c r="AB1714" t="s">
        <v>32</v>
      </c>
    </row>
    <row r="1715" spans="1:28" x14ac:dyDescent="0.35">
      <c r="A1715" t="s">
        <v>10894</v>
      </c>
      <c r="B1715" s="1">
        <v>46160</v>
      </c>
      <c r="C1715" s="1" t="str">
        <f>TEXT(Table1[[#This Row],[Order_Date]],"yyyy")</f>
        <v>2026</v>
      </c>
      <c r="D1715" s="3">
        <f>MONTH(Table1[[#This Row],[Order_Date]])</f>
        <v>5</v>
      </c>
      <c r="E1715" t="str">
        <f>TEXT(Table1[[#This Row],[Order_Date]],"mmm")</f>
        <v>May</v>
      </c>
      <c r="F1715" s="1">
        <v>46161</v>
      </c>
      <c r="G1715">
        <f>(Table1[[#This Row],[Ship_Date]]-Table1[[#This Row],[Order_Date]])</f>
        <v>1</v>
      </c>
      <c r="H1715" t="s">
        <v>10895</v>
      </c>
      <c r="I1715" t="s">
        <v>10896</v>
      </c>
      <c r="J1715" t="s">
        <v>24</v>
      </c>
      <c r="K1715">
        <v>24</v>
      </c>
      <c r="L1715" t="str">
        <f>IF(Table1[[#This Row],[Age]]&lt;=20,"Teen",IF(Table1[[#This Row],[Age]]&gt;=21 &amp; Table1[[#This Row],[Age]]&lt;=50,"Adult","Senior"))</f>
        <v>Senior</v>
      </c>
      <c r="M1715" t="s">
        <v>84</v>
      </c>
      <c r="N1715" t="s">
        <v>85</v>
      </c>
      <c r="O1715" t="s">
        <v>86</v>
      </c>
      <c r="P1715" t="s">
        <v>47</v>
      </c>
      <c r="Q1715" t="s">
        <v>48</v>
      </c>
      <c r="R1715">
        <v>1</v>
      </c>
      <c r="S1715">
        <v>3500</v>
      </c>
      <c r="T1715">
        <v>10</v>
      </c>
      <c r="U1715">
        <v>3150</v>
      </c>
      <c r="V1715" t="str">
        <f>IF(Table1[[#This Row],[Sales]]&lt;=10000,"Low",IF(Table1[[#This Row],[Sales]]&gt;=10000 &amp; Table1[[#This Row],[Sales]]&lt;=25000,"Medium","High"))</f>
        <v>Low</v>
      </c>
      <c r="W1715">
        <v>985.62</v>
      </c>
      <c r="X1715">
        <f>Table1[[#This Row],[Profit]]/Table1[[#This Row],[Sales]]</f>
        <v>0.31289523809523812</v>
      </c>
      <c r="Y1715" t="s">
        <v>93</v>
      </c>
      <c r="Z1715" t="s">
        <v>31</v>
      </c>
      <c r="AA1715">
        <v>3</v>
      </c>
      <c r="AB1715" t="s">
        <v>42</v>
      </c>
    </row>
    <row r="1716" spans="1:28" x14ac:dyDescent="0.35">
      <c r="A1716" t="s">
        <v>10956</v>
      </c>
      <c r="B1716" s="1">
        <v>45781</v>
      </c>
      <c r="C1716" s="1" t="str">
        <f>TEXT(Table1[[#This Row],[Order_Date]],"yyyy")</f>
        <v>2025</v>
      </c>
      <c r="D1716" s="3">
        <f>MONTH(Table1[[#This Row],[Order_Date]])</f>
        <v>5</v>
      </c>
      <c r="E1716" t="str">
        <f>TEXT(Table1[[#This Row],[Order_Date]],"mmm")</f>
        <v>May</v>
      </c>
      <c r="F1716" s="1">
        <v>45782</v>
      </c>
      <c r="G1716">
        <f>(Table1[[#This Row],[Ship_Date]]-Table1[[#This Row],[Order_Date]])</f>
        <v>1</v>
      </c>
      <c r="H1716" t="s">
        <v>10957</v>
      </c>
      <c r="I1716" t="s">
        <v>10958</v>
      </c>
      <c r="J1716" t="s">
        <v>52</v>
      </c>
      <c r="K1716">
        <v>21</v>
      </c>
      <c r="L1716" t="str">
        <f>IF(Table1[[#This Row],[Age]]&lt;=20,"Teen",IF(Table1[[#This Row],[Age]]&gt;=21 &amp; Table1[[#This Row],[Age]]&lt;=50,"Adult","Senior"))</f>
        <v>Senior</v>
      </c>
      <c r="M1716" t="s">
        <v>63</v>
      </c>
      <c r="N1716" t="s">
        <v>64</v>
      </c>
      <c r="O1716" t="s">
        <v>55</v>
      </c>
      <c r="P1716" t="s">
        <v>39</v>
      </c>
      <c r="Q1716" t="s">
        <v>40</v>
      </c>
      <c r="R1716">
        <v>4</v>
      </c>
      <c r="S1716">
        <v>2500</v>
      </c>
      <c r="T1716">
        <v>0</v>
      </c>
      <c r="U1716">
        <v>10000</v>
      </c>
      <c r="V1716" t="str">
        <f>IF(Table1[[#This Row],[Sales]]&lt;=10000,"Low",IF(Table1[[#This Row],[Sales]]&gt;=10000 &amp; Table1[[#This Row],[Sales]]&lt;=25000,"Medium","High"))</f>
        <v>Low</v>
      </c>
      <c r="W1716">
        <v>3043.69</v>
      </c>
      <c r="X1716">
        <f>Table1[[#This Row],[Profit]]/Table1[[#This Row],[Sales]]</f>
        <v>0.304369</v>
      </c>
      <c r="Y1716" t="s">
        <v>93</v>
      </c>
      <c r="Z1716" t="s">
        <v>41</v>
      </c>
      <c r="AA1716">
        <v>5</v>
      </c>
      <c r="AB1716" t="s">
        <v>42</v>
      </c>
    </row>
    <row r="1717" spans="1:28" x14ac:dyDescent="0.35">
      <c r="A1717" t="s">
        <v>10990</v>
      </c>
      <c r="B1717" s="1">
        <v>45801</v>
      </c>
      <c r="C1717" s="1" t="str">
        <f>TEXT(Table1[[#This Row],[Order_Date]],"yyyy")</f>
        <v>2025</v>
      </c>
      <c r="D1717" s="3">
        <f>MONTH(Table1[[#This Row],[Order_Date]])</f>
        <v>5</v>
      </c>
      <c r="E1717" t="str">
        <f>TEXT(Table1[[#This Row],[Order_Date]],"mmm")</f>
        <v>May</v>
      </c>
      <c r="F1717" s="1">
        <v>45807</v>
      </c>
      <c r="G1717">
        <f>(Table1[[#This Row],[Ship_Date]]-Table1[[#This Row],[Order_Date]])</f>
        <v>6</v>
      </c>
      <c r="H1717" t="s">
        <v>10991</v>
      </c>
      <c r="I1717" t="s">
        <v>10992</v>
      </c>
      <c r="J1717" t="s">
        <v>24</v>
      </c>
      <c r="K1717">
        <v>65</v>
      </c>
      <c r="L1717" t="str">
        <f>IF(Table1[[#This Row],[Age]]&lt;=20,"Teen",IF(Table1[[#This Row],[Age]]&gt;=21 &amp; Table1[[#This Row],[Age]]&lt;=50,"Adult","Senior"))</f>
        <v>Senior</v>
      </c>
      <c r="M1717" t="s">
        <v>84</v>
      </c>
      <c r="N1717" t="s">
        <v>85</v>
      </c>
      <c r="O1717" t="s">
        <v>86</v>
      </c>
      <c r="P1717" t="s">
        <v>39</v>
      </c>
      <c r="Q1717" t="s">
        <v>151</v>
      </c>
      <c r="R1717">
        <v>7</v>
      </c>
      <c r="S1717">
        <v>900</v>
      </c>
      <c r="T1717">
        <v>10</v>
      </c>
      <c r="U1717">
        <v>5670</v>
      </c>
      <c r="V1717" t="str">
        <f>IF(Table1[[#This Row],[Sales]]&lt;=10000,"Low",IF(Table1[[#This Row],[Sales]]&gt;=10000 &amp; Table1[[#This Row],[Sales]]&lt;=25000,"Medium","High"))</f>
        <v>Low</v>
      </c>
      <c r="W1717">
        <v>1120.6099999999999</v>
      </c>
      <c r="X1717">
        <f>Table1[[#This Row],[Profit]]/Table1[[#This Row],[Sales]]</f>
        <v>0.19763844797178129</v>
      </c>
      <c r="Y1717" t="s">
        <v>93</v>
      </c>
      <c r="Z1717" t="s">
        <v>41</v>
      </c>
      <c r="AA1717">
        <v>5</v>
      </c>
      <c r="AB1717" t="s">
        <v>42</v>
      </c>
    </row>
    <row r="1718" spans="1:28" x14ac:dyDescent="0.35">
      <c r="A1718" t="s">
        <v>11022</v>
      </c>
      <c r="B1718" s="1">
        <v>45438</v>
      </c>
      <c r="C1718" s="1" t="str">
        <f>TEXT(Table1[[#This Row],[Order_Date]],"yyyy")</f>
        <v>2024</v>
      </c>
      <c r="D1718" s="3">
        <f>MONTH(Table1[[#This Row],[Order_Date]])</f>
        <v>5</v>
      </c>
      <c r="E1718" t="str">
        <f>TEXT(Table1[[#This Row],[Order_Date]],"mmm")</f>
        <v>May</v>
      </c>
      <c r="F1718" s="1">
        <v>45440</v>
      </c>
      <c r="G1718">
        <f>(Table1[[#This Row],[Ship_Date]]-Table1[[#This Row],[Order_Date]])</f>
        <v>2</v>
      </c>
      <c r="H1718" t="s">
        <v>7801</v>
      </c>
      <c r="I1718" t="s">
        <v>11023</v>
      </c>
      <c r="J1718" t="s">
        <v>52</v>
      </c>
      <c r="K1718">
        <v>22</v>
      </c>
      <c r="L1718" t="str">
        <f>IF(Table1[[#This Row],[Age]]&lt;=20,"Teen",IF(Table1[[#This Row],[Age]]&gt;=21 &amp; Table1[[#This Row],[Age]]&lt;=50,"Adult","Senior"))</f>
        <v>Senior</v>
      </c>
      <c r="M1718" t="s">
        <v>84</v>
      </c>
      <c r="N1718" t="s">
        <v>85</v>
      </c>
      <c r="O1718" t="s">
        <v>86</v>
      </c>
      <c r="P1718" t="s">
        <v>39</v>
      </c>
      <c r="Q1718" t="s">
        <v>118</v>
      </c>
      <c r="R1718">
        <v>3</v>
      </c>
      <c r="S1718">
        <v>4000</v>
      </c>
      <c r="T1718">
        <v>20</v>
      </c>
      <c r="U1718">
        <v>9600</v>
      </c>
      <c r="V1718" t="str">
        <f>IF(Table1[[#This Row],[Sales]]&lt;=10000,"Low",IF(Table1[[#This Row],[Sales]]&gt;=10000 &amp; Table1[[#This Row],[Sales]]&lt;=25000,"Medium","High"))</f>
        <v>Low</v>
      </c>
      <c r="W1718">
        <v>987.61</v>
      </c>
      <c r="X1718">
        <f>Table1[[#This Row],[Profit]]/Table1[[#This Row],[Sales]]</f>
        <v>0.10287604166666667</v>
      </c>
      <c r="Y1718" t="s">
        <v>93</v>
      </c>
      <c r="Z1718" t="s">
        <v>41</v>
      </c>
      <c r="AA1718">
        <v>3</v>
      </c>
      <c r="AB1718" t="s">
        <v>42</v>
      </c>
    </row>
    <row r="1719" spans="1:28" x14ac:dyDescent="0.35">
      <c r="A1719" t="s">
        <v>11027</v>
      </c>
      <c r="B1719" s="1">
        <v>45805</v>
      </c>
      <c r="C1719" s="1" t="str">
        <f>TEXT(Table1[[#This Row],[Order_Date]],"yyyy")</f>
        <v>2025</v>
      </c>
      <c r="D1719" s="3">
        <f>MONTH(Table1[[#This Row],[Order_Date]])</f>
        <v>5</v>
      </c>
      <c r="E1719" t="str">
        <f>TEXT(Table1[[#This Row],[Order_Date]],"mmm")</f>
        <v>May</v>
      </c>
      <c r="F1719" s="1">
        <v>45810</v>
      </c>
      <c r="G1719">
        <f>(Table1[[#This Row],[Ship_Date]]-Table1[[#This Row],[Order_Date]])</f>
        <v>5</v>
      </c>
      <c r="H1719" t="s">
        <v>10246</v>
      </c>
      <c r="I1719" t="s">
        <v>11028</v>
      </c>
      <c r="J1719" t="s">
        <v>24</v>
      </c>
      <c r="K1719">
        <v>30</v>
      </c>
      <c r="L1719" t="str">
        <f>IF(Table1[[#This Row],[Age]]&lt;=20,"Teen",IF(Table1[[#This Row],[Age]]&gt;=21 &amp; Table1[[#This Row],[Age]]&lt;=50,"Adult","Senior"))</f>
        <v>Senior</v>
      </c>
      <c r="M1719" t="s">
        <v>91</v>
      </c>
      <c r="N1719" t="s">
        <v>92</v>
      </c>
      <c r="O1719" t="s">
        <v>55</v>
      </c>
      <c r="P1719" t="s">
        <v>47</v>
      </c>
      <c r="Q1719" t="s">
        <v>69</v>
      </c>
      <c r="R1719">
        <v>1</v>
      </c>
      <c r="S1719">
        <v>800</v>
      </c>
      <c r="T1719">
        <v>15</v>
      </c>
      <c r="U1719">
        <v>680</v>
      </c>
      <c r="V1719" t="str">
        <f>IF(Table1[[#This Row],[Sales]]&lt;=10000,"Low",IF(Table1[[#This Row],[Sales]]&gt;=10000 &amp; Table1[[#This Row],[Sales]]&lt;=25000,"Medium","High"))</f>
        <v>Low</v>
      </c>
      <c r="W1719">
        <v>185.01</v>
      </c>
      <c r="X1719">
        <f>Table1[[#This Row],[Profit]]/Table1[[#This Row],[Sales]]</f>
        <v>0.27207352941176471</v>
      </c>
      <c r="Y1719" t="s">
        <v>30</v>
      </c>
      <c r="Z1719" t="s">
        <v>59</v>
      </c>
      <c r="AA1719">
        <v>4</v>
      </c>
      <c r="AB1719" t="s">
        <v>42</v>
      </c>
    </row>
    <row r="1720" spans="1:28" x14ac:dyDescent="0.35">
      <c r="A1720" t="s">
        <v>11037</v>
      </c>
      <c r="B1720" s="1">
        <v>45443</v>
      </c>
      <c r="C1720" s="1" t="str">
        <f>TEXT(Table1[[#This Row],[Order_Date]],"yyyy")</f>
        <v>2024</v>
      </c>
      <c r="D1720" s="3">
        <f>MONTH(Table1[[#This Row],[Order_Date]])</f>
        <v>5</v>
      </c>
      <c r="E1720" t="str">
        <f>TEXT(Table1[[#This Row],[Order_Date]],"mmm")</f>
        <v>May</v>
      </c>
      <c r="F1720" s="1">
        <v>45444</v>
      </c>
      <c r="G1720">
        <f>(Table1[[#This Row],[Ship_Date]]-Table1[[#This Row],[Order_Date]])</f>
        <v>1</v>
      </c>
      <c r="H1720" t="s">
        <v>3042</v>
      </c>
      <c r="I1720" t="s">
        <v>11038</v>
      </c>
      <c r="J1720" t="s">
        <v>24</v>
      </c>
      <c r="K1720">
        <v>62</v>
      </c>
      <c r="L1720" t="str">
        <f>IF(Table1[[#This Row],[Age]]&lt;=20,"Teen",IF(Table1[[#This Row],[Age]]&gt;=21 &amp; Table1[[#This Row],[Age]]&lt;=50,"Adult","Senior"))</f>
        <v>Senior</v>
      </c>
      <c r="M1720" t="s">
        <v>79</v>
      </c>
      <c r="N1720" t="s">
        <v>80</v>
      </c>
      <c r="O1720" t="s">
        <v>38</v>
      </c>
      <c r="P1720" t="s">
        <v>47</v>
      </c>
      <c r="Q1720" t="s">
        <v>185</v>
      </c>
      <c r="R1720">
        <v>8</v>
      </c>
      <c r="S1720">
        <v>4500</v>
      </c>
      <c r="T1720">
        <v>5</v>
      </c>
      <c r="U1720">
        <v>34200</v>
      </c>
      <c r="V1720" t="str">
        <f>IF(Table1[[#This Row],[Sales]]&lt;=10000,"Low",IF(Table1[[#This Row],[Sales]]&gt;=10000 &amp; Table1[[#This Row],[Sales]]&lt;=25000,"Medium","High"))</f>
        <v>High</v>
      </c>
      <c r="W1720">
        <v>14669.73</v>
      </c>
      <c r="X1720">
        <f>Table1[[#This Row],[Profit]]/Table1[[#This Row],[Sales]]</f>
        <v>0.42893947368421054</v>
      </c>
      <c r="Y1720" t="s">
        <v>30</v>
      </c>
      <c r="Z1720" t="s">
        <v>31</v>
      </c>
      <c r="AA1720">
        <v>4</v>
      </c>
      <c r="AB1720" t="s">
        <v>32</v>
      </c>
    </row>
    <row r="1721" spans="1:28" x14ac:dyDescent="0.35">
      <c r="A1721" t="s">
        <v>11043</v>
      </c>
      <c r="B1721" s="1">
        <v>46158</v>
      </c>
      <c r="C1721" s="1" t="str">
        <f>TEXT(Table1[[#This Row],[Order_Date]],"yyyy")</f>
        <v>2026</v>
      </c>
      <c r="D1721" s="3">
        <f>MONTH(Table1[[#This Row],[Order_Date]])</f>
        <v>5</v>
      </c>
      <c r="E1721" t="str">
        <f>TEXT(Table1[[#This Row],[Order_Date]],"mmm")</f>
        <v>May</v>
      </c>
      <c r="F1721" s="1">
        <v>46161</v>
      </c>
      <c r="G1721">
        <f>(Table1[[#This Row],[Ship_Date]]-Table1[[#This Row],[Order_Date]])</f>
        <v>3</v>
      </c>
      <c r="H1721" t="s">
        <v>2844</v>
      </c>
      <c r="I1721" t="s">
        <v>11044</v>
      </c>
      <c r="J1721" t="s">
        <v>24</v>
      </c>
      <c r="K1721">
        <v>26</v>
      </c>
      <c r="L1721" t="str">
        <f>IF(Table1[[#This Row],[Age]]&lt;=20,"Teen",IF(Table1[[#This Row],[Age]]&gt;=21 &amp; Table1[[#This Row],[Age]]&lt;=50,"Adult","Senior"))</f>
        <v>Senior</v>
      </c>
      <c r="M1721" t="s">
        <v>73</v>
      </c>
      <c r="N1721" t="s">
        <v>26</v>
      </c>
      <c r="O1721" t="s">
        <v>27</v>
      </c>
      <c r="P1721" t="s">
        <v>47</v>
      </c>
      <c r="Q1721" t="s">
        <v>185</v>
      </c>
      <c r="R1721">
        <v>2</v>
      </c>
      <c r="S1721">
        <v>4500</v>
      </c>
      <c r="T1721">
        <v>10</v>
      </c>
      <c r="U1721">
        <v>8100</v>
      </c>
      <c r="V1721" t="str">
        <f>IF(Table1[[#This Row],[Sales]]&lt;=10000,"Low",IF(Table1[[#This Row],[Sales]]&gt;=10000 &amp; Table1[[#This Row],[Sales]]&lt;=25000,"Medium","High"))</f>
        <v>Low</v>
      </c>
      <c r="W1721">
        <v>2668.2</v>
      </c>
      <c r="X1721">
        <f>Table1[[#This Row],[Profit]]/Table1[[#This Row],[Sales]]</f>
        <v>0.32940740740740737</v>
      </c>
      <c r="Y1721" t="s">
        <v>58</v>
      </c>
      <c r="Z1721" t="s">
        <v>31</v>
      </c>
      <c r="AA1721">
        <v>2</v>
      </c>
      <c r="AB1721" t="s">
        <v>42</v>
      </c>
    </row>
    <row r="1722" spans="1:28" x14ac:dyDescent="0.35">
      <c r="A1722" t="s">
        <v>11051</v>
      </c>
      <c r="B1722" s="1">
        <v>45792</v>
      </c>
      <c r="C1722" s="1" t="str">
        <f>TEXT(Table1[[#This Row],[Order_Date]],"yyyy")</f>
        <v>2025</v>
      </c>
      <c r="D1722" s="3">
        <f>MONTH(Table1[[#This Row],[Order_Date]])</f>
        <v>5</v>
      </c>
      <c r="E1722" t="str">
        <f>TEXT(Table1[[#This Row],[Order_Date]],"mmm")</f>
        <v>May</v>
      </c>
      <c r="F1722" s="1">
        <v>45797</v>
      </c>
      <c r="G1722">
        <f>(Table1[[#This Row],[Ship_Date]]-Table1[[#This Row],[Order_Date]])</f>
        <v>5</v>
      </c>
      <c r="H1722" t="s">
        <v>3398</v>
      </c>
      <c r="I1722" t="s">
        <v>11052</v>
      </c>
      <c r="J1722" t="s">
        <v>52</v>
      </c>
      <c r="K1722">
        <v>57</v>
      </c>
      <c r="L1722" t="str">
        <f>IF(Table1[[#This Row],[Age]]&lt;=20,"Teen",IF(Table1[[#This Row],[Age]]&gt;=21 &amp; Table1[[#This Row],[Age]]&lt;=50,"Adult","Senior"))</f>
        <v>Senior</v>
      </c>
      <c r="M1722" t="s">
        <v>101</v>
      </c>
      <c r="N1722" t="s">
        <v>102</v>
      </c>
      <c r="O1722" t="s">
        <v>27</v>
      </c>
      <c r="P1722" t="s">
        <v>47</v>
      </c>
      <c r="Q1722" t="s">
        <v>164</v>
      </c>
      <c r="R1722">
        <v>7</v>
      </c>
      <c r="S1722">
        <v>1800</v>
      </c>
      <c r="T1722">
        <v>25</v>
      </c>
      <c r="U1722">
        <v>9450</v>
      </c>
      <c r="V1722" t="str">
        <f>IF(Table1[[#This Row],[Sales]]&lt;=10000,"Low",IF(Table1[[#This Row],[Sales]]&gt;=10000 &amp; Table1[[#This Row],[Sales]]&lt;=25000,"Medium","High"))</f>
        <v>Low</v>
      </c>
      <c r="W1722">
        <v>3265.55</v>
      </c>
      <c r="X1722">
        <f>Table1[[#This Row],[Profit]]/Table1[[#This Row],[Sales]]</f>
        <v>0.34556084656084657</v>
      </c>
      <c r="Y1722" t="s">
        <v>93</v>
      </c>
      <c r="Z1722" t="s">
        <v>41</v>
      </c>
      <c r="AA1722">
        <v>2</v>
      </c>
      <c r="AB1722" t="s">
        <v>42</v>
      </c>
    </row>
    <row r="1723" spans="1:28" x14ac:dyDescent="0.35">
      <c r="A1723" t="s">
        <v>11061</v>
      </c>
      <c r="B1723" s="1">
        <v>46158</v>
      </c>
      <c r="C1723" s="1" t="str">
        <f>TEXT(Table1[[#This Row],[Order_Date]],"yyyy")</f>
        <v>2026</v>
      </c>
      <c r="D1723" s="3">
        <f>MONTH(Table1[[#This Row],[Order_Date]])</f>
        <v>5</v>
      </c>
      <c r="E1723" t="str">
        <f>TEXT(Table1[[#This Row],[Order_Date]],"mmm")</f>
        <v>May</v>
      </c>
      <c r="F1723" s="1">
        <v>46163</v>
      </c>
      <c r="G1723">
        <f>(Table1[[#This Row],[Ship_Date]]-Table1[[#This Row],[Order_Date]])</f>
        <v>5</v>
      </c>
      <c r="H1723" t="s">
        <v>11062</v>
      </c>
      <c r="I1723" t="s">
        <v>11063</v>
      </c>
      <c r="J1723" t="s">
        <v>24</v>
      </c>
      <c r="K1723">
        <v>53</v>
      </c>
      <c r="L1723" t="str">
        <f>IF(Table1[[#This Row],[Age]]&lt;=20,"Teen",IF(Table1[[#This Row],[Age]]&gt;=21 &amp; Table1[[#This Row],[Age]]&lt;=50,"Adult","Senior"))</f>
        <v>Senior</v>
      </c>
      <c r="M1723" t="s">
        <v>101</v>
      </c>
      <c r="N1723" t="s">
        <v>102</v>
      </c>
      <c r="O1723" t="s">
        <v>27</v>
      </c>
      <c r="P1723" t="s">
        <v>47</v>
      </c>
      <c r="Q1723" t="s">
        <v>48</v>
      </c>
      <c r="R1723">
        <v>3</v>
      </c>
      <c r="S1723">
        <v>3500</v>
      </c>
      <c r="T1723">
        <v>10</v>
      </c>
      <c r="U1723">
        <v>9450</v>
      </c>
      <c r="V1723" t="str">
        <f>IF(Table1[[#This Row],[Sales]]&lt;=10000,"Low",IF(Table1[[#This Row],[Sales]]&gt;=10000 &amp; Table1[[#This Row],[Sales]]&lt;=25000,"Medium","High"))</f>
        <v>Low</v>
      </c>
      <c r="W1723">
        <v>4051.77</v>
      </c>
      <c r="X1723">
        <f>Table1[[#This Row],[Profit]]/Table1[[#This Row],[Sales]]</f>
        <v>0.42875873015873017</v>
      </c>
      <c r="Y1723" t="s">
        <v>30</v>
      </c>
      <c r="Z1723" t="s">
        <v>41</v>
      </c>
      <c r="AA1723">
        <v>5</v>
      </c>
      <c r="AB1723" t="s">
        <v>42</v>
      </c>
    </row>
    <row r="1724" spans="1:28" x14ac:dyDescent="0.35">
      <c r="A1724" t="s">
        <v>11131</v>
      </c>
      <c r="B1724" s="1">
        <v>45789</v>
      </c>
      <c r="C1724" s="1" t="str">
        <f>TEXT(Table1[[#This Row],[Order_Date]],"yyyy")</f>
        <v>2025</v>
      </c>
      <c r="D1724" s="3">
        <f>MONTH(Table1[[#This Row],[Order_Date]])</f>
        <v>5</v>
      </c>
      <c r="E1724" t="str">
        <f>TEXT(Table1[[#This Row],[Order_Date]],"mmm")</f>
        <v>May</v>
      </c>
      <c r="F1724" s="1">
        <v>45791</v>
      </c>
      <c r="G1724">
        <f>(Table1[[#This Row],[Ship_Date]]-Table1[[#This Row],[Order_Date]])</f>
        <v>2</v>
      </c>
      <c r="H1724" t="s">
        <v>11132</v>
      </c>
      <c r="I1724" t="s">
        <v>11133</v>
      </c>
      <c r="J1724" t="s">
        <v>52</v>
      </c>
      <c r="K1724">
        <v>45</v>
      </c>
      <c r="L1724" t="str">
        <f>IF(Table1[[#This Row],[Age]]&lt;=20,"Teen",IF(Table1[[#This Row],[Age]]&gt;=21 &amp; Table1[[#This Row],[Age]]&lt;=50,"Adult","Senior"))</f>
        <v>Senior</v>
      </c>
      <c r="M1724" t="s">
        <v>53</v>
      </c>
      <c r="N1724" t="s">
        <v>54</v>
      </c>
      <c r="O1724" t="s">
        <v>55</v>
      </c>
      <c r="P1724" t="s">
        <v>28</v>
      </c>
      <c r="Q1724" t="s">
        <v>65</v>
      </c>
      <c r="R1724">
        <v>1</v>
      </c>
      <c r="S1724">
        <v>30000</v>
      </c>
      <c r="T1724">
        <v>10</v>
      </c>
      <c r="U1724">
        <v>27000</v>
      </c>
      <c r="V1724" t="str">
        <f>IF(Table1[[#This Row],[Sales]]&lt;=10000,"Low",IF(Table1[[#This Row],[Sales]]&gt;=10000 &amp; Table1[[#This Row],[Sales]]&lt;=25000,"Medium","High"))</f>
        <v>High</v>
      </c>
      <c r="W1724">
        <v>2753.52</v>
      </c>
      <c r="X1724">
        <f>Table1[[#This Row],[Profit]]/Table1[[#This Row],[Sales]]</f>
        <v>0.10198222222222222</v>
      </c>
      <c r="Y1724" t="s">
        <v>30</v>
      </c>
      <c r="Z1724" t="s">
        <v>59</v>
      </c>
      <c r="AA1724">
        <v>4</v>
      </c>
      <c r="AB1724" t="s">
        <v>32</v>
      </c>
    </row>
    <row r="1725" spans="1:28" x14ac:dyDescent="0.35">
      <c r="A1725" t="s">
        <v>11149</v>
      </c>
      <c r="B1725" s="1">
        <v>46158</v>
      </c>
      <c r="C1725" s="1" t="str">
        <f>TEXT(Table1[[#This Row],[Order_Date]],"yyyy")</f>
        <v>2026</v>
      </c>
      <c r="D1725" s="3">
        <f>MONTH(Table1[[#This Row],[Order_Date]])</f>
        <v>5</v>
      </c>
      <c r="E1725" t="str">
        <f>TEXT(Table1[[#This Row],[Order_Date]],"mmm")</f>
        <v>May</v>
      </c>
      <c r="F1725" s="1">
        <v>46163</v>
      </c>
      <c r="G1725">
        <f>(Table1[[#This Row],[Ship_Date]]-Table1[[#This Row],[Order_Date]])</f>
        <v>5</v>
      </c>
      <c r="H1725" t="s">
        <v>10103</v>
      </c>
      <c r="I1725" t="s">
        <v>11150</v>
      </c>
      <c r="J1725" t="s">
        <v>24</v>
      </c>
      <c r="K1725">
        <v>62</v>
      </c>
      <c r="L1725" t="str">
        <f>IF(Table1[[#This Row],[Age]]&lt;=20,"Teen",IF(Table1[[#This Row],[Age]]&gt;=21 &amp; Table1[[#This Row],[Age]]&lt;=50,"Adult","Senior"))</f>
        <v>Senior</v>
      </c>
      <c r="M1725" t="s">
        <v>116</v>
      </c>
      <c r="N1725" t="s">
        <v>117</v>
      </c>
      <c r="O1725" t="s">
        <v>86</v>
      </c>
      <c r="P1725" t="s">
        <v>56</v>
      </c>
      <c r="Q1725" t="s">
        <v>125</v>
      </c>
      <c r="R1725">
        <v>8</v>
      </c>
      <c r="S1725">
        <v>450</v>
      </c>
      <c r="T1725">
        <v>20</v>
      </c>
      <c r="U1725">
        <v>2880</v>
      </c>
      <c r="V1725" t="str">
        <f>IF(Table1[[#This Row],[Sales]]&lt;=10000,"Low",IF(Table1[[#This Row],[Sales]]&gt;=10000 &amp; Table1[[#This Row],[Sales]]&lt;=25000,"Medium","High"))</f>
        <v>Low</v>
      </c>
      <c r="W1725">
        <v>1217.74</v>
      </c>
      <c r="X1725">
        <f>Table1[[#This Row],[Profit]]/Table1[[#This Row],[Sales]]</f>
        <v>0.4228263888888889</v>
      </c>
      <c r="Y1725" t="s">
        <v>93</v>
      </c>
      <c r="Z1725" t="s">
        <v>41</v>
      </c>
      <c r="AA1725">
        <v>2</v>
      </c>
      <c r="AB1725" t="s">
        <v>42</v>
      </c>
    </row>
    <row r="1726" spans="1:28" x14ac:dyDescent="0.35">
      <c r="A1726" t="s">
        <v>11173</v>
      </c>
      <c r="B1726" s="1">
        <v>45790</v>
      </c>
      <c r="C1726" s="1" t="str">
        <f>TEXT(Table1[[#This Row],[Order_Date]],"yyyy")</f>
        <v>2025</v>
      </c>
      <c r="D1726" s="3">
        <f>MONTH(Table1[[#This Row],[Order_Date]])</f>
        <v>5</v>
      </c>
      <c r="E1726" t="str">
        <f>TEXT(Table1[[#This Row],[Order_Date]],"mmm")</f>
        <v>May</v>
      </c>
      <c r="F1726" s="1">
        <v>45794</v>
      </c>
      <c r="G1726">
        <f>(Table1[[#This Row],[Ship_Date]]-Table1[[#This Row],[Order_Date]])</f>
        <v>4</v>
      </c>
      <c r="H1726" t="s">
        <v>11174</v>
      </c>
      <c r="I1726" t="s">
        <v>11175</v>
      </c>
      <c r="J1726" t="s">
        <v>24</v>
      </c>
      <c r="K1726">
        <v>50</v>
      </c>
      <c r="L1726" t="str">
        <f>IF(Table1[[#This Row],[Age]]&lt;=20,"Teen",IF(Table1[[#This Row],[Age]]&gt;=21 &amp; Table1[[#This Row],[Age]]&lt;=50,"Adult","Senior"))</f>
        <v>Senior</v>
      </c>
      <c r="M1726" t="s">
        <v>116</v>
      </c>
      <c r="N1726" t="s">
        <v>117</v>
      </c>
      <c r="O1726" t="s">
        <v>86</v>
      </c>
      <c r="P1726" t="s">
        <v>56</v>
      </c>
      <c r="Q1726" t="s">
        <v>125</v>
      </c>
      <c r="R1726">
        <v>1</v>
      </c>
      <c r="S1726">
        <v>450</v>
      </c>
      <c r="T1726">
        <v>10</v>
      </c>
      <c r="U1726">
        <v>405</v>
      </c>
      <c r="V1726" t="str">
        <f>IF(Table1[[#This Row],[Sales]]&lt;=10000,"Low",IF(Table1[[#This Row],[Sales]]&gt;=10000 &amp; Table1[[#This Row],[Sales]]&lt;=25000,"Medium","High"))</f>
        <v>Low</v>
      </c>
      <c r="W1726">
        <v>43.14</v>
      </c>
      <c r="X1726">
        <f>Table1[[#This Row],[Profit]]/Table1[[#This Row],[Sales]]</f>
        <v>0.10651851851851853</v>
      </c>
      <c r="Y1726" t="s">
        <v>58</v>
      </c>
      <c r="Z1726" t="s">
        <v>41</v>
      </c>
      <c r="AA1726">
        <v>5</v>
      </c>
      <c r="AB1726" t="s">
        <v>42</v>
      </c>
    </row>
    <row r="1727" spans="1:28" x14ac:dyDescent="0.35">
      <c r="A1727" t="s">
        <v>11209</v>
      </c>
      <c r="B1727" s="1">
        <v>45782</v>
      </c>
      <c r="C1727" s="1" t="str">
        <f>TEXT(Table1[[#This Row],[Order_Date]],"yyyy")</f>
        <v>2025</v>
      </c>
      <c r="D1727" s="3">
        <f>MONTH(Table1[[#This Row],[Order_Date]])</f>
        <v>5</v>
      </c>
      <c r="E1727" t="str">
        <f>TEXT(Table1[[#This Row],[Order_Date]],"mmm")</f>
        <v>May</v>
      </c>
      <c r="F1727" s="1">
        <v>45785</v>
      </c>
      <c r="G1727">
        <f>(Table1[[#This Row],[Ship_Date]]-Table1[[#This Row],[Order_Date]])</f>
        <v>3</v>
      </c>
      <c r="H1727" t="s">
        <v>11210</v>
      </c>
      <c r="I1727" t="s">
        <v>11211</v>
      </c>
      <c r="J1727" t="s">
        <v>52</v>
      </c>
      <c r="K1727">
        <v>58</v>
      </c>
      <c r="L1727" t="str">
        <f>IF(Table1[[#This Row],[Age]]&lt;=20,"Teen",IF(Table1[[#This Row],[Age]]&gt;=21 &amp; Table1[[#This Row],[Age]]&lt;=50,"Adult","Senior"))</f>
        <v>Senior</v>
      </c>
      <c r="M1727" t="s">
        <v>84</v>
      </c>
      <c r="N1727" t="s">
        <v>85</v>
      </c>
      <c r="O1727" t="s">
        <v>86</v>
      </c>
      <c r="P1727" t="s">
        <v>28</v>
      </c>
      <c r="Q1727" t="s">
        <v>192</v>
      </c>
      <c r="R1727">
        <v>2</v>
      </c>
      <c r="S1727">
        <v>7000</v>
      </c>
      <c r="T1727">
        <v>0</v>
      </c>
      <c r="U1727">
        <v>14000</v>
      </c>
      <c r="V1727" t="str">
        <f>IF(Table1[[#This Row],[Sales]]&lt;=10000,"Low",IF(Table1[[#This Row],[Sales]]&gt;=10000 &amp; Table1[[#This Row],[Sales]]&lt;=25000,"Medium","High"))</f>
        <v>High</v>
      </c>
      <c r="W1727">
        <v>5594.24</v>
      </c>
      <c r="X1727">
        <f>Table1[[#This Row],[Profit]]/Table1[[#This Row],[Sales]]</f>
        <v>0.3995885714285714</v>
      </c>
      <c r="Y1727" t="s">
        <v>93</v>
      </c>
      <c r="Z1727" t="s">
        <v>41</v>
      </c>
      <c r="AA1727">
        <v>4</v>
      </c>
      <c r="AB1727" t="s">
        <v>42</v>
      </c>
    </row>
    <row r="1728" spans="1:28" x14ac:dyDescent="0.35">
      <c r="A1728" t="s">
        <v>11214</v>
      </c>
      <c r="B1728" s="1">
        <v>45431</v>
      </c>
      <c r="C1728" s="1" t="str">
        <f>TEXT(Table1[[#This Row],[Order_Date]],"yyyy")</f>
        <v>2024</v>
      </c>
      <c r="D1728" s="3">
        <f>MONTH(Table1[[#This Row],[Order_Date]])</f>
        <v>5</v>
      </c>
      <c r="E1728" t="str">
        <f>TEXT(Table1[[#This Row],[Order_Date]],"mmm")</f>
        <v>May</v>
      </c>
      <c r="F1728" s="1">
        <v>45438</v>
      </c>
      <c r="G1728">
        <f>(Table1[[#This Row],[Ship_Date]]-Table1[[#This Row],[Order_Date]])</f>
        <v>7</v>
      </c>
      <c r="H1728" t="s">
        <v>1461</v>
      </c>
      <c r="I1728" t="s">
        <v>11215</v>
      </c>
      <c r="J1728" t="s">
        <v>24</v>
      </c>
      <c r="K1728">
        <v>31</v>
      </c>
      <c r="L1728" t="str">
        <f>IF(Table1[[#This Row],[Age]]&lt;=20,"Teen",IF(Table1[[#This Row],[Age]]&gt;=21 &amp; Table1[[#This Row],[Age]]&lt;=50,"Adult","Senior"))</f>
        <v>Senior</v>
      </c>
      <c r="M1728" t="s">
        <v>107</v>
      </c>
      <c r="N1728" t="s">
        <v>108</v>
      </c>
      <c r="O1728" t="s">
        <v>86</v>
      </c>
      <c r="P1728" t="s">
        <v>56</v>
      </c>
      <c r="Q1728" t="s">
        <v>168</v>
      </c>
      <c r="R1728">
        <v>7</v>
      </c>
      <c r="S1728">
        <v>1200</v>
      </c>
      <c r="T1728">
        <v>15</v>
      </c>
      <c r="U1728">
        <v>7140</v>
      </c>
      <c r="V1728" t="str">
        <f>IF(Table1[[#This Row],[Sales]]&lt;=10000,"Low",IF(Table1[[#This Row],[Sales]]&gt;=10000 &amp; Table1[[#This Row],[Sales]]&lt;=25000,"Medium","High"))</f>
        <v>Low</v>
      </c>
      <c r="W1728">
        <v>1367.12</v>
      </c>
      <c r="X1728">
        <f>Table1[[#This Row],[Profit]]/Table1[[#This Row],[Sales]]</f>
        <v>0.19147338935574229</v>
      </c>
      <c r="Y1728" t="s">
        <v>30</v>
      </c>
      <c r="Z1728" t="s">
        <v>59</v>
      </c>
      <c r="AA1728">
        <v>5</v>
      </c>
      <c r="AB1728" t="s">
        <v>42</v>
      </c>
    </row>
    <row r="1729" spans="1:28" x14ac:dyDescent="0.35">
      <c r="A1729" t="s">
        <v>11230</v>
      </c>
      <c r="B1729" s="1">
        <v>46145</v>
      </c>
      <c r="C1729" s="1" t="str">
        <f>TEXT(Table1[[#This Row],[Order_Date]],"yyyy")</f>
        <v>2026</v>
      </c>
      <c r="D1729" s="3">
        <f>MONTH(Table1[[#This Row],[Order_Date]])</f>
        <v>5</v>
      </c>
      <c r="E1729" t="str">
        <f>TEXT(Table1[[#This Row],[Order_Date]],"mmm")</f>
        <v>May</v>
      </c>
      <c r="F1729" s="1">
        <v>46151</v>
      </c>
      <c r="G1729">
        <f>(Table1[[#This Row],[Ship_Date]]-Table1[[#This Row],[Order_Date]])</f>
        <v>6</v>
      </c>
      <c r="H1729" t="s">
        <v>11231</v>
      </c>
      <c r="I1729" t="s">
        <v>11232</v>
      </c>
      <c r="J1729" t="s">
        <v>52</v>
      </c>
      <c r="K1729">
        <v>50</v>
      </c>
      <c r="L1729" t="str">
        <f>IF(Table1[[#This Row],[Age]]&lt;=20,"Teen",IF(Table1[[#This Row],[Age]]&gt;=21 &amp; Table1[[#This Row],[Age]]&lt;=50,"Adult","Senior"))</f>
        <v>Senior</v>
      </c>
      <c r="M1729" t="s">
        <v>91</v>
      </c>
      <c r="N1729" t="s">
        <v>92</v>
      </c>
      <c r="O1729" t="s">
        <v>55</v>
      </c>
      <c r="P1729" t="s">
        <v>47</v>
      </c>
      <c r="Q1729" t="s">
        <v>164</v>
      </c>
      <c r="R1729">
        <v>5</v>
      </c>
      <c r="S1729">
        <v>1800</v>
      </c>
      <c r="T1729">
        <v>10</v>
      </c>
      <c r="U1729">
        <v>8100</v>
      </c>
      <c r="V1729" t="str">
        <f>IF(Table1[[#This Row],[Sales]]&lt;=10000,"Low",IF(Table1[[#This Row],[Sales]]&gt;=10000 &amp; Table1[[#This Row],[Sales]]&lt;=25000,"Medium","High"))</f>
        <v>Low</v>
      </c>
      <c r="W1729">
        <v>988.07</v>
      </c>
      <c r="X1729">
        <f>Table1[[#This Row],[Profit]]/Table1[[#This Row],[Sales]]</f>
        <v>0.12198395061728395</v>
      </c>
      <c r="Y1729" t="s">
        <v>93</v>
      </c>
      <c r="Z1729" t="s">
        <v>59</v>
      </c>
      <c r="AA1729">
        <v>4</v>
      </c>
      <c r="AB1729" t="s">
        <v>42</v>
      </c>
    </row>
    <row r="1730" spans="1:28" x14ac:dyDescent="0.35">
      <c r="A1730" t="s">
        <v>94</v>
      </c>
      <c r="B1730" s="1">
        <v>45831</v>
      </c>
      <c r="C1730" s="1" t="str">
        <f>TEXT(Table1[[#This Row],[Order_Date]],"yyyy")</f>
        <v>2025</v>
      </c>
      <c r="D1730" s="3">
        <f>MONTH(Table1[[#This Row],[Order_Date]])</f>
        <v>6</v>
      </c>
      <c r="E1730" t="str">
        <f>TEXT(Table1[[#This Row],[Order_Date]],"mmm")</f>
        <v>Jun</v>
      </c>
      <c r="F1730" s="1">
        <v>45836</v>
      </c>
      <c r="G1730">
        <f>(Table1[[#This Row],[Ship_Date]]-Table1[[#This Row],[Order_Date]])</f>
        <v>5</v>
      </c>
      <c r="H1730" t="s">
        <v>95</v>
      </c>
      <c r="I1730" t="s">
        <v>96</v>
      </c>
      <c r="J1730" t="s">
        <v>52</v>
      </c>
      <c r="K1730">
        <v>25</v>
      </c>
      <c r="L1730" t="str">
        <f>IF(Table1[[#This Row],[Age]]&lt;=20,"Teen",IF(Table1[[#This Row],[Age]]&gt;=21 &amp; Table1[[#This Row],[Age]]&lt;=50,"Adult","Senior"))</f>
        <v>Senior</v>
      </c>
      <c r="M1730" t="s">
        <v>25</v>
      </c>
      <c r="N1730" t="s">
        <v>26</v>
      </c>
      <c r="O1730" t="s">
        <v>27</v>
      </c>
      <c r="P1730" t="s">
        <v>56</v>
      </c>
      <c r="Q1730" t="s">
        <v>97</v>
      </c>
      <c r="R1730">
        <v>8</v>
      </c>
      <c r="S1730">
        <v>1500</v>
      </c>
      <c r="T1730">
        <v>0</v>
      </c>
      <c r="U1730">
        <v>12000</v>
      </c>
      <c r="V1730" t="str">
        <f>IF(Table1[[#This Row],[Sales]]&lt;=10000,"Low",IF(Table1[[#This Row],[Sales]]&gt;=10000 &amp; Table1[[#This Row],[Sales]]&lt;=25000,"Medium","High"))</f>
        <v>High</v>
      </c>
      <c r="W1730">
        <v>1393.97</v>
      </c>
      <c r="X1730">
        <f>Table1[[#This Row],[Profit]]/Table1[[#This Row],[Sales]]</f>
        <v>0.11616416666666667</v>
      </c>
      <c r="Y1730" t="s">
        <v>93</v>
      </c>
      <c r="Z1730" t="s">
        <v>41</v>
      </c>
      <c r="AA1730">
        <v>3</v>
      </c>
      <c r="AB1730" t="s">
        <v>42</v>
      </c>
    </row>
    <row r="1731" spans="1:28" x14ac:dyDescent="0.35">
      <c r="A1731" t="s">
        <v>110</v>
      </c>
      <c r="B1731" s="1">
        <v>45821</v>
      </c>
      <c r="C1731" s="1" t="str">
        <f>TEXT(Table1[[#This Row],[Order_Date]],"yyyy")</f>
        <v>2025</v>
      </c>
      <c r="D1731" s="3">
        <f>MONTH(Table1[[#This Row],[Order_Date]])</f>
        <v>6</v>
      </c>
      <c r="E1731" t="str">
        <f>TEXT(Table1[[#This Row],[Order_Date]],"mmm")</f>
        <v>Jun</v>
      </c>
      <c r="F1731" s="1">
        <v>45824</v>
      </c>
      <c r="G1731">
        <f>(Table1[[#This Row],[Ship_Date]]-Table1[[#This Row],[Order_Date]])</f>
        <v>3</v>
      </c>
      <c r="H1731" t="s">
        <v>111</v>
      </c>
      <c r="I1731" t="s">
        <v>112</v>
      </c>
      <c r="J1731" t="s">
        <v>52</v>
      </c>
      <c r="K1731">
        <v>31</v>
      </c>
      <c r="L1731" t="str">
        <f>IF(Table1[[#This Row],[Age]]&lt;=20,"Teen",IF(Table1[[#This Row],[Age]]&gt;=21 &amp; Table1[[#This Row],[Age]]&lt;=50,"Adult","Senior"))</f>
        <v>Senior</v>
      </c>
      <c r="M1731" t="s">
        <v>36</v>
      </c>
      <c r="N1731" t="s">
        <v>37</v>
      </c>
      <c r="O1731" t="s">
        <v>38</v>
      </c>
      <c r="P1731" t="s">
        <v>28</v>
      </c>
      <c r="Q1731" t="s">
        <v>65</v>
      </c>
      <c r="R1731">
        <v>7</v>
      </c>
      <c r="S1731">
        <v>30000</v>
      </c>
      <c r="T1731">
        <v>25</v>
      </c>
      <c r="U1731">
        <v>157500</v>
      </c>
      <c r="V1731" t="str">
        <f>IF(Table1[[#This Row],[Sales]]&lt;=10000,"Low",IF(Table1[[#This Row],[Sales]]&gt;=10000 &amp; Table1[[#This Row],[Sales]]&lt;=25000,"Medium","High"))</f>
        <v>High</v>
      </c>
      <c r="W1731">
        <v>35050.47</v>
      </c>
      <c r="X1731">
        <f>Table1[[#This Row],[Profit]]/Table1[[#This Row],[Sales]]</f>
        <v>0.22254266666666667</v>
      </c>
      <c r="Y1731" t="s">
        <v>30</v>
      </c>
      <c r="Z1731" t="s">
        <v>31</v>
      </c>
      <c r="AA1731">
        <v>4</v>
      </c>
      <c r="AB1731" t="s">
        <v>42</v>
      </c>
    </row>
    <row r="1732" spans="1:28" x14ac:dyDescent="0.35">
      <c r="A1732" t="s">
        <v>152</v>
      </c>
      <c r="B1732" s="1">
        <v>45824</v>
      </c>
      <c r="C1732" s="1" t="str">
        <f>TEXT(Table1[[#This Row],[Order_Date]],"yyyy")</f>
        <v>2025</v>
      </c>
      <c r="D1732" s="3">
        <f>MONTH(Table1[[#This Row],[Order_Date]])</f>
        <v>6</v>
      </c>
      <c r="E1732" t="str">
        <f>TEXT(Table1[[#This Row],[Order_Date]],"mmm")</f>
        <v>Jun</v>
      </c>
      <c r="F1732" s="1">
        <v>45827</v>
      </c>
      <c r="G1732">
        <f>(Table1[[#This Row],[Ship_Date]]-Table1[[#This Row],[Order_Date]])</f>
        <v>3</v>
      </c>
      <c r="H1732" t="s">
        <v>153</v>
      </c>
      <c r="I1732" t="s">
        <v>154</v>
      </c>
      <c r="J1732" t="s">
        <v>24</v>
      </c>
      <c r="K1732">
        <v>65</v>
      </c>
      <c r="L1732" t="str">
        <f>IF(Table1[[#This Row],[Age]]&lt;=20,"Teen",IF(Table1[[#This Row],[Age]]&gt;=21 &amp; Table1[[#This Row],[Age]]&lt;=50,"Adult","Senior"))</f>
        <v>Senior</v>
      </c>
      <c r="M1732" t="s">
        <v>36</v>
      </c>
      <c r="N1732" t="s">
        <v>37</v>
      </c>
      <c r="O1732" t="s">
        <v>38</v>
      </c>
      <c r="P1732" t="s">
        <v>28</v>
      </c>
      <c r="Q1732" t="s">
        <v>65</v>
      </c>
      <c r="R1732">
        <v>5</v>
      </c>
      <c r="S1732">
        <v>30000</v>
      </c>
      <c r="T1732">
        <v>20</v>
      </c>
      <c r="U1732">
        <v>120000</v>
      </c>
      <c r="V1732" t="str">
        <f>IF(Table1[[#This Row],[Sales]]&lt;=10000,"Low",IF(Table1[[#This Row],[Sales]]&gt;=10000 &amp; Table1[[#This Row],[Sales]]&lt;=25000,"Medium","High"))</f>
        <v>High</v>
      </c>
      <c r="W1732">
        <v>45153.55</v>
      </c>
      <c r="X1732">
        <f>Table1[[#This Row],[Profit]]/Table1[[#This Row],[Sales]]</f>
        <v>0.37627958333333333</v>
      </c>
      <c r="Y1732" t="s">
        <v>58</v>
      </c>
      <c r="Z1732" t="s">
        <v>59</v>
      </c>
      <c r="AA1732">
        <v>3</v>
      </c>
      <c r="AB1732" t="s">
        <v>42</v>
      </c>
    </row>
    <row r="1733" spans="1:28" x14ac:dyDescent="0.35">
      <c r="A1733" t="s">
        <v>197</v>
      </c>
      <c r="B1733" s="1">
        <v>45460</v>
      </c>
      <c r="C1733" s="1" t="str">
        <f>TEXT(Table1[[#This Row],[Order_Date]],"yyyy")</f>
        <v>2024</v>
      </c>
      <c r="D1733" s="3">
        <f>MONTH(Table1[[#This Row],[Order_Date]])</f>
        <v>6</v>
      </c>
      <c r="E1733" t="str">
        <f>TEXT(Table1[[#This Row],[Order_Date]],"mmm")</f>
        <v>Jun</v>
      </c>
      <c r="F1733" s="1">
        <v>45462</v>
      </c>
      <c r="G1733">
        <f>(Table1[[#This Row],[Ship_Date]]-Table1[[#This Row],[Order_Date]])</f>
        <v>2</v>
      </c>
      <c r="H1733" t="s">
        <v>198</v>
      </c>
      <c r="I1733" t="s">
        <v>199</v>
      </c>
      <c r="J1733" t="s">
        <v>52</v>
      </c>
      <c r="K1733">
        <v>43</v>
      </c>
      <c r="L1733" t="str">
        <f>IF(Table1[[#This Row],[Age]]&lt;=20,"Teen",IF(Table1[[#This Row],[Age]]&gt;=21 &amp; Table1[[#This Row],[Age]]&lt;=50,"Adult","Senior"))</f>
        <v>Senior</v>
      </c>
      <c r="M1733" t="s">
        <v>73</v>
      </c>
      <c r="N1733" t="s">
        <v>26</v>
      </c>
      <c r="O1733" t="s">
        <v>27</v>
      </c>
      <c r="P1733" t="s">
        <v>28</v>
      </c>
      <c r="Q1733" t="s">
        <v>192</v>
      </c>
      <c r="R1733">
        <v>2</v>
      </c>
      <c r="S1733">
        <v>7000</v>
      </c>
      <c r="T1733">
        <v>15</v>
      </c>
      <c r="U1733">
        <v>11900</v>
      </c>
      <c r="V1733" t="str">
        <f>IF(Table1[[#This Row],[Sales]]&lt;=10000,"Low",IF(Table1[[#This Row],[Sales]]&gt;=10000 &amp; Table1[[#This Row],[Sales]]&lt;=25000,"Medium","High"))</f>
        <v>High</v>
      </c>
      <c r="W1733">
        <v>4443.53</v>
      </c>
      <c r="X1733">
        <f>Table1[[#This Row],[Profit]]/Table1[[#This Row],[Sales]]</f>
        <v>0.37340588235294114</v>
      </c>
      <c r="Y1733" t="s">
        <v>58</v>
      </c>
      <c r="Z1733" t="s">
        <v>31</v>
      </c>
      <c r="AA1733">
        <v>5</v>
      </c>
      <c r="AB1733" t="s">
        <v>42</v>
      </c>
    </row>
    <row r="1734" spans="1:28" x14ac:dyDescent="0.35">
      <c r="A1734" t="s">
        <v>216</v>
      </c>
      <c r="B1734" s="1">
        <v>45827</v>
      </c>
      <c r="C1734" s="1" t="str">
        <f>TEXT(Table1[[#This Row],[Order_Date]],"yyyy")</f>
        <v>2025</v>
      </c>
      <c r="D1734" s="3">
        <f>MONTH(Table1[[#This Row],[Order_Date]])</f>
        <v>6</v>
      </c>
      <c r="E1734" t="str">
        <f>TEXT(Table1[[#This Row],[Order_Date]],"mmm")</f>
        <v>Jun</v>
      </c>
      <c r="F1734" s="1">
        <v>45832</v>
      </c>
      <c r="G1734">
        <f>(Table1[[#This Row],[Ship_Date]]-Table1[[#This Row],[Order_Date]])</f>
        <v>5</v>
      </c>
      <c r="H1734" t="s">
        <v>217</v>
      </c>
      <c r="I1734" t="s">
        <v>218</v>
      </c>
      <c r="J1734" t="s">
        <v>24</v>
      </c>
      <c r="K1734">
        <v>43</v>
      </c>
      <c r="L1734" t="str">
        <f>IF(Table1[[#This Row],[Age]]&lt;=20,"Teen",IF(Table1[[#This Row],[Age]]&gt;=21 &amp; Table1[[#This Row],[Age]]&lt;=50,"Adult","Senior"))</f>
        <v>Senior</v>
      </c>
      <c r="M1734" t="s">
        <v>91</v>
      </c>
      <c r="N1734" t="s">
        <v>92</v>
      </c>
      <c r="O1734" t="s">
        <v>55</v>
      </c>
      <c r="P1734" t="s">
        <v>39</v>
      </c>
      <c r="Q1734" t="s">
        <v>40</v>
      </c>
      <c r="R1734">
        <v>2</v>
      </c>
      <c r="S1734">
        <v>2500</v>
      </c>
      <c r="T1734">
        <v>25</v>
      </c>
      <c r="U1734">
        <v>3750</v>
      </c>
      <c r="V1734" t="str">
        <f>IF(Table1[[#This Row],[Sales]]&lt;=10000,"Low",IF(Table1[[#This Row],[Sales]]&gt;=10000 &amp; Table1[[#This Row],[Sales]]&lt;=25000,"Medium","High"))</f>
        <v>Low</v>
      </c>
      <c r="W1734">
        <v>1124.95</v>
      </c>
      <c r="X1734">
        <f>Table1[[#This Row],[Profit]]/Table1[[#This Row],[Sales]]</f>
        <v>0.29998666666666668</v>
      </c>
      <c r="Y1734" t="s">
        <v>30</v>
      </c>
      <c r="Z1734" t="s">
        <v>59</v>
      </c>
      <c r="AA1734">
        <v>4</v>
      </c>
      <c r="AB1734" t="s">
        <v>42</v>
      </c>
    </row>
    <row r="1735" spans="1:28" x14ac:dyDescent="0.35">
      <c r="A1735" t="s">
        <v>247</v>
      </c>
      <c r="B1735" s="1">
        <v>45813</v>
      </c>
      <c r="C1735" s="1" t="str">
        <f>TEXT(Table1[[#This Row],[Order_Date]],"yyyy")</f>
        <v>2025</v>
      </c>
      <c r="D1735" s="3">
        <f>MONTH(Table1[[#This Row],[Order_Date]])</f>
        <v>6</v>
      </c>
      <c r="E1735" t="str">
        <f>TEXT(Table1[[#This Row],[Order_Date]],"mmm")</f>
        <v>Jun</v>
      </c>
      <c r="F1735" s="1">
        <v>45818</v>
      </c>
      <c r="G1735">
        <f>(Table1[[#This Row],[Ship_Date]]-Table1[[#This Row],[Order_Date]])</f>
        <v>5</v>
      </c>
      <c r="H1735" t="s">
        <v>248</v>
      </c>
      <c r="I1735" t="s">
        <v>249</v>
      </c>
      <c r="J1735" t="s">
        <v>52</v>
      </c>
      <c r="K1735">
        <v>53</v>
      </c>
      <c r="L1735" t="str">
        <f>IF(Table1[[#This Row],[Age]]&lt;=20,"Teen",IF(Table1[[#This Row],[Age]]&gt;=21 &amp; Table1[[#This Row],[Age]]&lt;=50,"Adult","Senior"))</f>
        <v>Senior</v>
      </c>
      <c r="M1735" t="s">
        <v>36</v>
      </c>
      <c r="N1735" t="s">
        <v>37</v>
      </c>
      <c r="O1735" t="s">
        <v>38</v>
      </c>
      <c r="P1735" t="s">
        <v>47</v>
      </c>
      <c r="Q1735" t="s">
        <v>185</v>
      </c>
      <c r="R1735">
        <v>6</v>
      </c>
      <c r="S1735">
        <v>4500</v>
      </c>
      <c r="T1735">
        <v>10</v>
      </c>
      <c r="U1735">
        <v>24300</v>
      </c>
      <c r="V1735" t="str">
        <f>IF(Table1[[#This Row],[Sales]]&lt;=10000,"Low",IF(Table1[[#This Row],[Sales]]&gt;=10000 &amp; Table1[[#This Row],[Sales]]&lt;=25000,"Medium","High"))</f>
        <v>High</v>
      </c>
      <c r="W1735">
        <v>4957.22</v>
      </c>
      <c r="X1735">
        <f>Table1[[#This Row],[Profit]]/Table1[[#This Row],[Sales]]</f>
        <v>0.20400082304526751</v>
      </c>
      <c r="Y1735" t="s">
        <v>93</v>
      </c>
      <c r="Z1735" t="s">
        <v>31</v>
      </c>
      <c r="AA1735">
        <v>3</v>
      </c>
      <c r="AB1735" t="s">
        <v>42</v>
      </c>
    </row>
    <row r="1736" spans="1:28" x14ac:dyDescent="0.35">
      <c r="A1736" t="s">
        <v>257</v>
      </c>
      <c r="B1736" s="1">
        <v>45451</v>
      </c>
      <c r="C1736" s="1" t="str">
        <f>TEXT(Table1[[#This Row],[Order_Date]],"yyyy")</f>
        <v>2024</v>
      </c>
      <c r="D1736" s="3">
        <f>MONTH(Table1[[#This Row],[Order_Date]])</f>
        <v>6</v>
      </c>
      <c r="E1736" t="str">
        <f>TEXT(Table1[[#This Row],[Order_Date]],"mmm")</f>
        <v>Jun</v>
      </c>
      <c r="F1736" s="1">
        <v>45454</v>
      </c>
      <c r="G1736">
        <f>(Table1[[#This Row],[Ship_Date]]-Table1[[#This Row],[Order_Date]])</f>
        <v>3</v>
      </c>
      <c r="H1736" t="s">
        <v>258</v>
      </c>
      <c r="I1736" t="s">
        <v>259</v>
      </c>
      <c r="J1736" t="s">
        <v>52</v>
      </c>
      <c r="K1736">
        <v>24</v>
      </c>
      <c r="L1736" t="str">
        <f>IF(Table1[[#This Row],[Age]]&lt;=20,"Teen",IF(Table1[[#This Row],[Age]]&gt;=21 &amp; Table1[[#This Row],[Age]]&lt;=50,"Adult","Senior"))</f>
        <v>Senior</v>
      </c>
      <c r="M1736" t="s">
        <v>116</v>
      </c>
      <c r="N1736" t="s">
        <v>117</v>
      </c>
      <c r="O1736" t="s">
        <v>86</v>
      </c>
      <c r="P1736" t="s">
        <v>39</v>
      </c>
      <c r="Q1736" t="s">
        <v>151</v>
      </c>
      <c r="R1736">
        <v>8</v>
      </c>
      <c r="S1736">
        <v>900</v>
      </c>
      <c r="T1736">
        <v>15</v>
      </c>
      <c r="U1736">
        <v>6120</v>
      </c>
      <c r="V1736" t="str">
        <f>IF(Table1[[#This Row],[Sales]]&lt;=10000,"Low",IF(Table1[[#This Row],[Sales]]&gt;=10000 &amp; Table1[[#This Row],[Sales]]&lt;=25000,"Medium","High"))</f>
        <v>Low</v>
      </c>
      <c r="W1736">
        <v>1810.52</v>
      </c>
      <c r="X1736">
        <f>Table1[[#This Row],[Profit]]/Table1[[#This Row],[Sales]]</f>
        <v>0.29583660130718953</v>
      </c>
      <c r="Y1736" t="s">
        <v>30</v>
      </c>
      <c r="Z1736" t="s">
        <v>59</v>
      </c>
      <c r="AA1736">
        <v>2</v>
      </c>
      <c r="AB1736" t="s">
        <v>42</v>
      </c>
    </row>
    <row r="1737" spans="1:28" x14ac:dyDescent="0.35">
      <c r="A1737" t="s">
        <v>284</v>
      </c>
      <c r="B1737" s="1">
        <v>45471</v>
      </c>
      <c r="C1737" s="1" t="str">
        <f>TEXT(Table1[[#This Row],[Order_Date]],"yyyy")</f>
        <v>2024</v>
      </c>
      <c r="D1737" s="3">
        <f>MONTH(Table1[[#This Row],[Order_Date]])</f>
        <v>6</v>
      </c>
      <c r="E1737" t="str">
        <f>TEXT(Table1[[#This Row],[Order_Date]],"mmm")</f>
        <v>Jun</v>
      </c>
      <c r="F1737" s="1">
        <v>45474</v>
      </c>
      <c r="G1737">
        <f>(Table1[[#This Row],[Ship_Date]]-Table1[[#This Row],[Order_Date]])</f>
        <v>3</v>
      </c>
      <c r="H1737" t="s">
        <v>285</v>
      </c>
      <c r="I1737" t="s">
        <v>286</v>
      </c>
      <c r="J1737" t="s">
        <v>52</v>
      </c>
      <c r="K1737">
        <v>36</v>
      </c>
      <c r="L1737" t="str">
        <f>IF(Table1[[#This Row],[Age]]&lt;=20,"Teen",IF(Table1[[#This Row],[Age]]&gt;=21 &amp; Table1[[#This Row],[Age]]&lt;=50,"Adult","Senior"))</f>
        <v>Senior</v>
      </c>
      <c r="M1737" t="s">
        <v>63</v>
      </c>
      <c r="N1737" t="s">
        <v>64</v>
      </c>
      <c r="O1737" t="s">
        <v>55</v>
      </c>
      <c r="P1737" t="s">
        <v>56</v>
      </c>
      <c r="Q1737" t="s">
        <v>57</v>
      </c>
      <c r="R1737">
        <v>1</v>
      </c>
      <c r="S1737">
        <v>60</v>
      </c>
      <c r="T1737">
        <v>15</v>
      </c>
      <c r="U1737">
        <v>51</v>
      </c>
      <c r="V1737" t="str">
        <f>IF(Table1[[#This Row],[Sales]]&lt;=10000,"Low",IF(Table1[[#This Row],[Sales]]&gt;=10000 &amp; Table1[[#This Row],[Sales]]&lt;=25000,"Medium","High"))</f>
        <v>Low</v>
      </c>
      <c r="W1737">
        <v>21.38</v>
      </c>
      <c r="X1737">
        <f>Table1[[#This Row],[Profit]]/Table1[[#This Row],[Sales]]</f>
        <v>0.41921568627450978</v>
      </c>
      <c r="Y1737" t="s">
        <v>30</v>
      </c>
      <c r="Z1737" t="s">
        <v>41</v>
      </c>
      <c r="AA1737">
        <v>3</v>
      </c>
      <c r="AB1737" t="s">
        <v>42</v>
      </c>
    </row>
    <row r="1738" spans="1:28" x14ac:dyDescent="0.35">
      <c r="A1738" t="s">
        <v>348</v>
      </c>
      <c r="B1738" s="1">
        <v>45826</v>
      </c>
      <c r="C1738" s="1" t="str">
        <f>TEXT(Table1[[#This Row],[Order_Date]],"yyyy")</f>
        <v>2025</v>
      </c>
      <c r="D1738" s="3">
        <f>MONTH(Table1[[#This Row],[Order_Date]])</f>
        <v>6</v>
      </c>
      <c r="E1738" t="str">
        <f>TEXT(Table1[[#This Row],[Order_Date]],"mmm")</f>
        <v>Jun</v>
      </c>
      <c r="F1738" s="1">
        <v>45832</v>
      </c>
      <c r="G1738">
        <f>(Table1[[#This Row],[Ship_Date]]-Table1[[#This Row],[Order_Date]])</f>
        <v>6</v>
      </c>
      <c r="H1738" t="s">
        <v>349</v>
      </c>
      <c r="I1738" t="s">
        <v>350</v>
      </c>
      <c r="J1738" t="s">
        <v>52</v>
      </c>
      <c r="K1738">
        <v>55</v>
      </c>
      <c r="L1738" t="str">
        <f>IF(Table1[[#This Row],[Age]]&lt;=20,"Teen",IF(Table1[[#This Row],[Age]]&gt;=21 &amp; Table1[[#This Row],[Age]]&lt;=50,"Adult","Senior"))</f>
        <v>Senior</v>
      </c>
      <c r="M1738" t="s">
        <v>53</v>
      </c>
      <c r="N1738" t="s">
        <v>54</v>
      </c>
      <c r="O1738" t="s">
        <v>55</v>
      </c>
      <c r="P1738" t="s">
        <v>28</v>
      </c>
      <c r="Q1738" t="s">
        <v>311</v>
      </c>
      <c r="R1738">
        <v>2</v>
      </c>
      <c r="S1738">
        <v>5000</v>
      </c>
      <c r="T1738">
        <v>15</v>
      </c>
      <c r="U1738">
        <v>8500</v>
      </c>
      <c r="V1738" t="str">
        <f>IF(Table1[[#This Row],[Sales]]&lt;=10000,"Low",IF(Table1[[#This Row],[Sales]]&gt;=10000 &amp; Table1[[#This Row],[Sales]]&lt;=25000,"Medium","High"))</f>
        <v>Low</v>
      </c>
      <c r="W1738">
        <v>1993.43</v>
      </c>
      <c r="X1738">
        <f>Table1[[#This Row],[Profit]]/Table1[[#This Row],[Sales]]</f>
        <v>0.23452117647058823</v>
      </c>
      <c r="Y1738" t="s">
        <v>30</v>
      </c>
      <c r="Z1738" t="s">
        <v>31</v>
      </c>
      <c r="AA1738">
        <v>3</v>
      </c>
      <c r="AB1738" t="s">
        <v>32</v>
      </c>
    </row>
    <row r="1739" spans="1:28" x14ac:dyDescent="0.35">
      <c r="A1739" t="s">
        <v>408</v>
      </c>
      <c r="B1739" s="1">
        <v>45451</v>
      </c>
      <c r="C1739" s="1" t="str">
        <f>TEXT(Table1[[#This Row],[Order_Date]],"yyyy")</f>
        <v>2024</v>
      </c>
      <c r="D1739" s="3">
        <f>MONTH(Table1[[#This Row],[Order_Date]])</f>
        <v>6</v>
      </c>
      <c r="E1739" t="str">
        <f>TEXT(Table1[[#This Row],[Order_Date]],"mmm")</f>
        <v>Jun</v>
      </c>
      <c r="F1739" s="1">
        <v>45454</v>
      </c>
      <c r="G1739">
        <f>(Table1[[#This Row],[Ship_Date]]-Table1[[#This Row],[Order_Date]])</f>
        <v>3</v>
      </c>
      <c r="H1739" t="s">
        <v>409</v>
      </c>
      <c r="I1739" t="s">
        <v>410</v>
      </c>
      <c r="J1739" t="s">
        <v>24</v>
      </c>
      <c r="K1739">
        <v>24</v>
      </c>
      <c r="L1739" t="str">
        <f>IF(Table1[[#This Row],[Age]]&lt;=20,"Teen",IF(Table1[[#This Row],[Age]]&gt;=21 &amp; Table1[[#This Row],[Age]]&lt;=50,"Adult","Senior"))</f>
        <v>Senior</v>
      </c>
      <c r="M1739" t="s">
        <v>84</v>
      </c>
      <c r="N1739" t="s">
        <v>85</v>
      </c>
      <c r="O1739" t="s">
        <v>86</v>
      </c>
      <c r="P1739" t="s">
        <v>47</v>
      </c>
      <c r="Q1739" t="s">
        <v>164</v>
      </c>
      <c r="R1739">
        <v>3</v>
      </c>
      <c r="S1739">
        <v>1800</v>
      </c>
      <c r="T1739">
        <v>20</v>
      </c>
      <c r="U1739">
        <v>4320</v>
      </c>
      <c r="V1739" t="str">
        <f>IF(Table1[[#This Row],[Sales]]&lt;=10000,"Low",IF(Table1[[#This Row],[Sales]]&gt;=10000 &amp; Table1[[#This Row],[Sales]]&lt;=25000,"Medium","High"))</f>
        <v>Low</v>
      </c>
      <c r="W1739">
        <v>1712.86</v>
      </c>
      <c r="X1739">
        <f>Table1[[#This Row],[Profit]]/Table1[[#This Row],[Sales]]</f>
        <v>0.39649537037037036</v>
      </c>
      <c r="Y1739" t="s">
        <v>58</v>
      </c>
      <c r="Z1739" t="s">
        <v>59</v>
      </c>
      <c r="AA1739">
        <v>1</v>
      </c>
      <c r="AB1739" t="s">
        <v>42</v>
      </c>
    </row>
    <row r="1740" spans="1:28" x14ac:dyDescent="0.35">
      <c r="A1740" t="s">
        <v>411</v>
      </c>
      <c r="B1740" s="1">
        <v>45813</v>
      </c>
      <c r="C1740" s="1" t="str">
        <f>TEXT(Table1[[#This Row],[Order_Date]],"yyyy")</f>
        <v>2025</v>
      </c>
      <c r="D1740" s="3">
        <f>MONTH(Table1[[#This Row],[Order_Date]])</f>
        <v>6</v>
      </c>
      <c r="E1740" t="str">
        <f>TEXT(Table1[[#This Row],[Order_Date]],"mmm")</f>
        <v>Jun</v>
      </c>
      <c r="F1740" s="1">
        <v>45817</v>
      </c>
      <c r="G1740">
        <f>(Table1[[#This Row],[Ship_Date]]-Table1[[#This Row],[Order_Date]])</f>
        <v>4</v>
      </c>
      <c r="H1740" t="s">
        <v>412</v>
      </c>
      <c r="I1740" t="s">
        <v>413</v>
      </c>
      <c r="J1740" t="s">
        <v>52</v>
      </c>
      <c r="K1740">
        <v>58</v>
      </c>
      <c r="L1740" t="str">
        <f>IF(Table1[[#This Row],[Age]]&lt;=20,"Teen",IF(Table1[[#This Row],[Age]]&gt;=21 &amp; Table1[[#This Row],[Age]]&lt;=50,"Adult","Senior"))</f>
        <v>Senior</v>
      </c>
      <c r="M1740" t="s">
        <v>101</v>
      </c>
      <c r="N1740" t="s">
        <v>102</v>
      </c>
      <c r="O1740" t="s">
        <v>27</v>
      </c>
      <c r="P1740" t="s">
        <v>28</v>
      </c>
      <c r="Q1740" t="s">
        <v>311</v>
      </c>
      <c r="R1740">
        <v>2</v>
      </c>
      <c r="S1740">
        <v>5000</v>
      </c>
      <c r="T1740">
        <v>15</v>
      </c>
      <c r="U1740">
        <v>8500</v>
      </c>
      <c r="V1740" t="str">
        <f>IF(Table1[[#This Row],[Sales]]&lt;=10000,"Low",IF(Table1[[#This Row],[Sales]]&gt;=10000 &amp; Table1[[#This Row],[Sales]]&lt;=25000,"Medium","High"))</f>
        <v>Low</v>
      </c>
      <c r="W1740">
        <v>2509.4299999999998</v>
      </c>
      <c r="X1740">
        <f>Table1[[#This Row],[Profit]]/Table1[[#This Row],[Sales]]</f>
        <v>0.2952270588235294</v>
      </c>
      <c r="Y1740" t="s">
        <v>58</v>
      </c>
      <c r="Z1740" t="s">
        <v>31</v>
      </c>
      <c r="AA1740">
        <v>3</v>
      </c>
      <c r="AB1740" t="s">
        <v>42</v>
      </c>
    </row>
    <row r="1741" spans="1:28" x14ac:dyDescent="0.35">
      <c r="A1741" t="s">
        <v>528</v>
      </c>
      <c r="B1741" s="1">
        <v>45453</v>
      </c>
      <c r="C1741" s="1" t="str">
        <f>TEXT(Table1[[#This Row],[Order_Date]],"yyyy")</f>
        <v>2024</v>
      </c>
      <c r="D1741" s="3">
        <f>MONTH(Table1[[#This Row],[Order_Date]])</f>
        <v>6</v>
      </c>
      <c r="E1741" t="str">
        <f>TEXT(Table1[[#This Row],[Order_Date]],"mmm")</f>
        <v>Jun</v>
      </c>
      <c r="F1741" s="1">
        <v>45457</v>
      </c>
      <c r="G1741">
        <f>(Table1[[#This Row],[Ship_Date]]-Table1[[#This Row],[Order_Date]])</f>
        <v>4</v>
      </c>
      <c r="H1741" t="s">
        <v>529</v>
      </c>
      <c r="I1741" t="s">
        <v>530</v>
      </c>
      <c r="J1741" t="s">
        <v>24</v>
      </c>
      <c r="K1741">
        <v>24</v>
      </c>
      <c r="L1741" t="str">
        <f>IF(Table1[[#This Row],[Age]]&lt;=20,"Teen",IF(Table1[[#This Row],[Age]]&gt;=21 &amp; Table1[[#This Row],[Age]]&lt;=50,"Adult","Senior"))</f>
        <v>Senior</v>
      </c>
      <c r="M1741" t="s">
        <v>46</v>
      </c>
      <c r="N1741" t="s">
        <v>46</v>
      </c>
      <c r="O1741" t="s">
        <v>38</v>
      </c>
      <c r="P1741" t="s">
        <v>28</v>
      </c>
      <c r="Q1741" t="s">
        <v>65</v>
      </c>
      <c r="R1741">
        <v>6</v>
      </c>
      <c r="S1741">
        <v>30000</v>
      </c>
      <c r="T1741">
        <v>15</v>
      </c>
      <c r="U1741">
        <v>153000</v>
      </c>
      <c r="V1741" t="str">
        <f>IF(Table1[[#This Row],[Sales]]&lt;=10000,"Low",IF(Table1[[#This Row],[Sales]]&gt;=10000 &amp; Table1[[#This Row],[Sales]]&lt;=25000,"Medium","High"))</f>
        <v>High</v>
      </c>
      <c r="W1741">
        <v>49254.05</v>
      </c>
      <c r="X1741">
        <f>Table1[[#This Row],[Profit]]/Table1[[#This Row],[Sales]]</f>
        <v>0.32192189542483662</v>
      </c>
      <c r="Y1741" t="s">
        <v>58</v>
      </c>
      <c r="Z1741" t="s">
        <v>31</v>
      </c>
      <c r="AA1741">
        <v>4</v>
      </c>
      <c r="AB1741" t="s">
        <v>32</v>
      </c>
    </row>
    <row r="1742" spans="1:28" x14ac:dyDescent="0.35">
      <c r="A1742" t="s">
        <v>661</v>
      </c>
      <c r="B1742" s="1">
        <v>45816</v>
      </c>
      <c r="C1742" s="1" t="str">
        <f>TEXT(Table1[[#This Row],[Order_Date]],"yyyy")</f>
        <v>2025</v>
      </c>
      <c r="D1742" s="3">
        <f>MONTH(Table1[[#This Row],[Order_Date]])</f>
        <v>6</v>
      </c>
      <c r="E1742" t="str">
        <f>TEXT(Table1[[#This Row],[Order_Date]],"mmm")</f>
        <v>Jun</v>
      </c>
      <c r="F1742" s="1">
        <v>45821</v>
      </c>
      <c r="G1742">
        <f>(Table1[[#This Row],[Ship_Date]]-Table1[[#This Row],[Order_Date]])</f>
        <v>5</v>
      </c>
      <c r="H1742" t="s">
        <v>662</v>
      </c>
      <c r="I1742" t="s">
        <v>663</v>
      </c>
      <c r="J1742" t="s">
        <v>52</v>
      </c>
      <c r="K1742">
        <v>42</v>
      </c>
      <c r="L1742" t="str">
        <f>IF(Table1[[#This Row],[Age]]&lt;=20,"Teen",IF(Table1[[#This Row],[Age]]&gt;=21 &amp; Table1[[#This Row],[Age]]&lt;=50,"Adult","Senior"))</f>
        <v>Senior</v>
      </c>
      <c r="M1742" t="s">
        <v>53</v>
      </c>
      <c r="N1742" t="s">
        <v>54</v>
      </c>
      <c r="O1742" t="s">
        <v>55</v>
      </c>
      <c r="P1742" t="s">
        <v>28</v>
      </c>
      <c r="Q1742" t="s">
        <v>192</v>
      </c>
      <c r="R1742">
        <v>6</v>
      </c>
      <c r="S1742">
        <v>7000</v>
      </c>
      <c r="T1742">
        <v>0</v>
      </c>
      <c r="U1742">
        <v>42000</v>
      </c>
      <c r="V1742" t="str">
        <f>IF(Table1[[#This Row],[Sales]]&lt;=10000,"Low",IF(Table1[[#This Row],[Sales]]&gt;=10000 &amp; Table1[[#This Row],[Sales]]&lt;=25000,"Medium","High"))</f>
        <v>High</v>
      </c>
      <c r="W1742">
        <v>17464.02</v>
      </c>
      <c r="X1742">
        <f>Table1[[#This Row],[Profit]]/Table1[[#This Row],[Sales]]</f>
        <v>0.41581000000000001</v>
      </c>
      <c r="Y1742" t="s">
        <v>30</v>
      </c>
      <c r="Z1742" t="s">
        <v>41</v>
      </c>
      <c r="AA1742">
        <v>2</v>
      </c>
      <c r="AB1742" t="s">
        <v>42</v>
      </c>
    </row>
    <row r="1743" spans="1:28" x14ac:dyDescent="0.35">
      <c r="A1743" t="s">
        <v>679</v>
      </c>
      <c r="B1743" s="1">
        <v>45827</v>
      </c>
      <c r="C1743" s="1" t="str">
        <f>TEXT(Table1[[#This Row],[Order_Date]],"yyyy")</f>
        <v>2025</v>
      </c>
      <c r="D1743" s="3">
        <f>MONTH(Table1[[#This Row],[Order_Date]])</f>
        <v>6</v>
      </c>
      <c r="E1743" t="str">
        <f>TEXT(Table1[[#This Row],[Order_Date]],"mmm")</f>
        <v>Jun</v>
      </c>
      <c r="F1743" s="1">
        <v>45831</v>
      </c>
      <c r="G1743">
        <f>(Table1[[#This Row],[Ship_Date]]-Table1[[#This Row],[Order_Date]])</f>
        <v>4</v>
      </c>
      <c r="H1743" t="s">
        <v>680</v>
      </c>
      <c r="I1743" t="s">
        <v>681</v>
      </c>
      <c r="J1743" t="s">
        <v>52</v>
      </c>
      <c r="K1743">
        <v>22</v>
      </c>
      <c r="L1743" t="str">
        <f>IF(Table1[[#This Row],[Age]]&lt;=20,"Teen",IF(Table1[[#This Row],[Age]]&gt;=21 &amp; Table1[[#This Row],[Age]]&lt;=50,"Adult","Senior"))</f>
        <v>Senior</v>
      </c>
      <c r="M1743" t="s">
        <v>101</v>
      </c>
      <c r="N1743" t="s">
        <v>102</v>
      </c>
      <c r="O1743" t="s">
        <v>27</v>
      </c>
      <c r="P1743" t="s">
        <v>47</v>
      </c>
      <c r="Q1743" t="s">
        <v>164</v>
      </c>
      <c r="R1743">
        <v>8</v>
      </c>
      <c r="S1743">
        <v>1800</v>
      </c>
      <c r="T1743">
        <v>20</v>
      </c>
      <c r="U1743">
        <v>11520</v>
      </c>
      <c r="V1743" t="str">
        <f>IF(Table1[[#This Row],[Sales]]&lt;=10000,"Low",IF(Table1[[#This Row],[Sales]]&gt;=10000 &amp; Table1[[#This Row],[Sales]]&lt;=25000,"Medium","High"))</f>
        <v>High</v>
      </c>
      <c r="W1743">
        <v>2697.59</v>
      </c>
      <c r="X1743">
        <f>Table1[[#This Row],[Profit]]/Table1[[#This Row],[Sales]]</f>
        <v>0.23416579861111111</v>
      </c>
      <c r="Y1743" t="s">
        <v>30</v>
      </c>
      <c r="Z1743" t="s">
        <v>31</v>
      </c>
      <c r="AA1743">
        <v>4</v>
      </c>
      <c r="AB1743" t="s">
        <v>42</v>
      </c>
    </row>
    <row r="1744" spans="1:28" x14ac:dyDescent="0.35">
      <c r="A1744" t="s">
        <v>697</v>
      </c>
      <c r="B1744" s="1">
        <v>45447</v>
      </c>
      <c r="C1744" s="1" t="str">
        <f>TEXT(Table1[[#This Row],[Order_Date]],"yyyy")</f>
        <v>2024</v>
      </c>
      <c r="D1744" s="3">
        <f>MONTH(Table1[[#This Row],[Order_Date]])</f>
        <v>6</v>
      </c>
      <c r="E1744" t="str">
        <f>TEXT(Table1[[#This Row],[Order_Date]],"mmm")</f>
        <v>Jun</v>
      </c>
      <c r="F1744" s="1">
        <v>45452</v>
      </c>
      <c r="G1744">
        <f>(Table1[[#This Row],[Ship_Date]]-Table1[[#This Row],[Order_Date]])</f>
        <v>5</v>
      </c>
      <c r="H1744" t="s">
        <v>698</v>
      </c>
      <c r="I1744" t="s">
        <v>699</v>
      </c>
      <c r="J1744" t="s">
        <v>52</v>
      </c>
      <c r="K1744">
        <v>45</v>
      </c>
      <c r="L1744" t="str">
        <f>IF(Table1[[#This Row],[Age]]&lt;=20,"Teen",IF(Table1[[#This Row],[Age]]&gt;=21 &amp; Table1[[#This Row],[Age]]&lt;=50,"Adult","Senior"))</f>
        <v>Senior</v>
      </c>
      <c r="M1744" t="s">
        <v>107</v>
      </c>
      <c r="N1744" t="s">
        <v>108</v>
      </c>
      <c r="O1744" t="s">
        <v>86</v>
      </c>
      <c r="P1744" t="s">
        <v>74</v>
      </c>
      <c r="Q1744" t="s">
        <v>132</v>
      </c>
      <c r="R1744">
        <v>5</v>
      </c>
      <c r="S1744">
        <v>55000</v>
      </c>
      <c r="T1744">
        <v>5</v>
      </c>
      <c r="U1744">
        <v>261250</v>
      </c>
      <c r="V1744" t="str">
        <f>IF(Table1[[#This Row],[Sales]]&lt;=10000,"Low",IF(Table1[[#This Row],[Sales]]&gt;=10000 &amp; Table1[[#This Row],[Sales]]&lt;=25000,"Medium","High"))</f>
        <v>High</v>
      </c>
      <c r="W1744">
        <v>70867.539999999994</v>
      </c>
      <c r="X1744">
        <f>Table1[[#This Row],[Profit]]/Table1[[#This Row],[Sales]]</f>
        <v>0.27126331100478468</v>
      </c>
      <c r="Y1744" t="s">
        <v>58</v>
      </c>
      <c r="Z1744" t="s">
        <v>41</v>
      </c>
      <c r="AA1744">
        <v>5</v>
      </c>
      <c r="AB1744" t="s">
        <v>42</v>
      </c>
    </row>
    <row r="1745" spans="1:28" x14ac:dyDescent="0.35">
      <c r="A1745" t="s">
        <v>703</v>
      </c>
      <c r="B1745" s="1">
        <v>45816</v>
      </c>
      <c r="C1745" s="1" t="str">
        <f>TEXT(Table1[[#This Row],[Order_Date]],"yyyy")</f>
        <v>2025</v>
      </c>
      <c r="D1745" s="3">
        <f>MONTH(Table1[[#This Row],[Order_Date]])</f>
        <v>6</v>
      </c>
      <c r="E1745" t="str">
        <f>TEXT(Table1[[#This Row],[Order_Date]],"mmm")</f>
        <v>Jun</v>
      </c>
      <c r="F1745" s="1">
        <v>45817</v>
      </c>
      <c r="G1745">
        <f>(Table1[[#This Row],[Ship_Date]]-Table1[[#This Row],[Order_Date]])</f>
        <v>1</v>
      </c>
      <c r="H1745" t="s">
        <v>704</v>
      </c>
      <c r="I1745" t="s">
        <v>705</v>
      </c>
      <c r="J1745" t="s">
        <v>52</v>
      </c>
      <c r="K1745">
        <v>37</v>
      </c>
      <c r="L1745" t="str">
        <f>IF(Table1[[#This Row],[Age]]&lt;=20,"Teen",IF(Table1[[#This Row],[Age]]&gt;=21 &amp; Table1[[#This Row],[Age]]&lt;=50,"Adult","Senior"))</f>
        <v>Senior</v>
      </c>
      <c r="M1745" t="s">
        <v>101</v>
      </c>
      <c r="N1745" t="s">
        <v>102</v>
      </c>
      <c r="O1745" t="s">
        <v>27</v>
      </c>
      <c r="P1745" t="s">
        <v>56</v>
      </c>
      <c r="Q1745" t="s">
        <v>97</v>
      </c>
      <c r="R1745">
        <v>8</v>
      </c>
      <c r="S1745">
        <v>1500</v>
      </c>
      <c r="T1745">
        <v>10</v>
      </c>
      <c r="U1745">
        <v>10800</v>
      </c>
      <c r="V1745" t="str">
        <f>IF(Table1[[#This Row],[Sales]]&lt;=10000,"Low",IF(Table1[[#This Row],[Sales]]&gt;=10000 &amp; Table1[[#This Row],[Sales]]&lt;=25000,"Medium","High"))</f>
        <v>High</v>
      </c>
      <c r="W1745">
        <v>3060.11</v>
      </c>
      <c r="X1745">
        <f>Table1[[#This Row],[Profit]]/Table1[[#This Row],[Sales]]</f>
        <v>0.28334351851851852</v>
      </c>
      <c r="Y1745" t="s">
        <v>30</v>
      </c>
      <c r="Z1745" t="s">
        <v>59</v>
      </c>
      <c r="AA1745">
        <v>4</v>
      </c>
      <c r="AB1745" t="s">
        <v>42</v>
      </c>
    </row>
    <row r="1746" spans="1:28" x14ac:dyDescent="0.35">
      <c r="A1746" t="s">
        <v>715</v>
      </c>
      <c r="B1746" s="1">
        <v>45462</v>
      </c>
      <c r="C1746" s="1" t="str">
        <f>TEXT(Table1[[#This Row],[Order_Date]],"yyyy")</f>
        <v>2024</v>
      </c>
      <c r="D1746" s="3">
        <f>MONTH(Table1[[#This Row],[Order_Date]])</f>
        <v>6</v>
      </c>
      <c r="E1746" t="str">
        <f>TEXT(Table1[[#This Row],[Order_Date]],"mmm")</f>
        <v>Jun</v>
      </c>
      <c r="F1746" s="1">
        <v>45466</v>
      </c>
      <c r="G1746">
        <f>(Table1[[#This Row],[Ship_Date]]-Table1[[#This Row],[Order_Date]])</f>
        <v>4</v>
      </c>
      <c r="H1746" t="s">
        <v>716</v>
      </c>
      <c r="I1746" t="s">
        <v>717</v>
      </c>
      <c r="J1746" t="s">
        <v>52</v>
      </c>
      <c r="K1746">
        <v>60</v>
      </c>
      <c r="L1746" t="str">
        <f>IF(Table1[[#This Row],[Age]]&lt;=20,"Teen",IF(Table1[[#This Row],[Age]]&gt;=21 &amp; Table1[[#This Row],[Age]]&lt;=50,"Adult","Senior"))</f>
        <v>Senior</v>
      </c>
      <c r="M1746" t="s">
        <v>79</v>
      </c>
      <c r="N1746" t="s">
        <v>80</v>
      </c>
      <c r="O1746" t="s">
        <v>38</v>
      </c>
      <c r="P1746" t="s">
        <v>39</v>
      </c>
      <c r="Q1746" t="s">
        <v>151</v>
      </c>
      <c r="R1746">
        <v>7</v>
      </c>
      <c r="S1746">
        <v>900</v>
      </c>
      <c r="T1746">
        <v>20</v>
      </c>
      <c r="U1746">
        <v>5040</v>
      </c>
      <c r="V1746" t="str">
        <f>IF(Table1[[#This Row],[Sales]]&lt;=10000,"Low",IF(Table1[[#This Row],[Sales]]&gt;=10000 &amp; Table1[[#This Row],[Sales]]&lt;=25000,"Medium","High"))</f>
        <v>Low</v>
      </c>
      <c r="W1746">
        <v>1575.55</v>
      </c>
      <c r="X1746">
        <f>Table1[[#This Row],[Profit]]/Table1[[#This Row],[Sales]]</f>
        <v>0.31260912698412696</v>
      </c>
      <c r="Y1746" t="s">
        <v>30</v>
      </c>
      <c r="Z1746" t="s">
        <v>41</v>
      </c>
      <c r="AA1746">
        <v>1</v>
      </c>
      <c r="AB1746" t="s">
        <v>42</v>
      </c>
    </row>
    <row r="1747" spans="1:28" x14ac:dyDescent="0.35">
      <c r="A1747" t="s">
        <v>745</v>
      </c>
      <c r="B1747" s="1">
        <v>45830</v>
      </c>
      <c r="C1747" s="1" t="str">
        <f>TEXT(Table1[[#This Row],[Order_Date]],"yyyy")</f>
        <v>2025</v>
      </c>
      <c r="D1747" s="3">
        <f>MONTH(Table1[[#This Row],[Order_Date]])</f>
        <v>6</v>
      </c>
      <c r="E1747" t="str">
        <f>TEXT(Table1[[#This Row],[Order_Date]],"mmm")</f>
        <v>Jun</v>
      </c>
      <c r="F1747" s="1">
        <v>45831</v>
      </c>
      <c r="G1747">
        <f>(Table1[[#This Row],[Ship_Date]]-Table1[[#This Row],[Order_Date]])</f>
        <v>1</v>
      </c>
      <c r="H1747" t="s">
        <v>746</v>
      </c>
      <c r="I1747" t="s">
        <v>747</v>
      </c>
      <c r="J1747" t="s">
        <v>52</v>
      </c>
      <c r="K1747">
        <v>50</v>
      </c>
      <c r="L1747" t="str">
        <f>IF(Table1[[#This Row],[Age]]&lt;=20,"Teen",IF(Table1[[#This Row],[Age]]&gt;=21 &amp; Table1[[#This Row],[Age]]&lt;=50,"Adult","Senior"))</f>
        <v>Senior</v>
      </c>
      <c r="M1747" t="s">
        <v>53</v>
      </c>
      <c r="N1747" t="s">
        <v>54</v>
      </c>
      <c r="O1747" t="s">
        <v>55</v>
      </c>
      <c r="P1747" t="s">
        <v>47</v>
      </c>
      <c r="Q1747" t="s">
        <v>48</v>
      </c>
      <c r="R1747">
        <v>8</v>
      </c>
      <c r="S1747">
        <v>3500</v>
      </c>
      <c r="T1747">
        <v>15</v>
      </c>
      <c r="U1747">
        <v>23800</v>
      </c>
      <c r="V1747" t="str">
        <f>IF(Table1[[#This Row],[Sales]]&lt;=10000,"Low",IF(Table1[[#This Row],[Sales]]&gt;=10000 &amp; Table1[[#This Row],[Sales]]&lt;=25000,"Medium","High"))</f>
        <v>High</v>
      </c>
      <c r="W1747">
        <v>7983.68</v>
      </c>
      <c r="X1747">
        <f>Table1[[#This Row],[Profit]]/Table1[[#This Row],[Sales]]</f>
        <v>0.33544873949579834</v>
      </c>
      <c r="Y1747" t="s">
        <v>58</v>
      </c>
      <c r="Z1747" t="s">
        <v>31</v>
      </c>
      <c r="AA1747">
        <v>1</v>
      </c>
      <c r="AB1747" t="s">
        <v>42</v>
      </c>
    </row>
    <row r="1748" spans="1:28" x14ac:dyDescent="0.35">
      <c r="A1748" t="s">
        <v>796</v>
      </c>
      <c r="B1748" s="1">
        <v>45451</v>
      </c>
      <c r="C1748" s="1" t="str">
        <f>TEXT(Table1[[#This Row],[Order_Date]],"yyyy")</f>
        <v>2024</v>
      </c>
      <c r="D1748" s="3">
        <f>MONTH(Table1[[#This Row],[Order_Date]])</f>
        <v>6</v>
      </c>
      <c r="E1748" t="str">
        <f>TEXT(Table1[[#This Row],[Order_Date]],"mmm")</f>
        <v>Jun</v>
      </c>
      <c r="F1748" s="1">
        <v>45457</v>
      </c>
      <c r="G1748">
        <f>(Table1[[#This Row],[Ship_Date]]-Table1[[#This Row],[Order_Date]])</f>
        <v>6</v>
      </c>
      <c r="H1748" t="s">
        <v>797</v>
      </c>
      <c r="I1748" t="s">
        <v>798</v>
      </c>
      <c r="J1748" t="s">
        <v>24</v>
      </c>
      <c r="K1748">
        <v>65</v>
      </c>
      <c r="L1748" t="str">
        <f>IF(Table1[[#This Row],[Age]]&lt;=20,"Teen",IF(Table1[[#This Row],[Age]]&gt;=21 &amp; Table1[[#This Row],[Age]]&lt;=50,"Adult","Senior"))</f>
        <v>Senior</v>
      </c>
      <c r="M1748" t="s">
        <v>36</v>
      </c>
      <c r="N1748" t="s">
        <v>37</v>
      </c>
      <c r="O1748" t="s">
        <v>38</v>
      </c>
      <c r="P1748" t="s">
        <v>74</v>
      </c>
      <c r="Q1748" t="s">
        <v>132</v>
      </c>
      <c r="R1748">
        <v>1</v>
      </c>
      <c r="S1748">
        <v>55000</v>
      </c>
      <c r="T1748">
        <v>5</v>
      </c>
      <c r="U1748">
        <v>52250</v>
      </c>
      <c r="V1748" t="str">
        <f>IF(Table1[[#This Row],[Sales]]&lt;=10000,"Low",IF(Table1[[#This Row],[Sales]]&gt;=10000 &amp; Table1[[#This Row],[Sales]]&lt;=25000,"Medium","High"))</f>
        <v>High</v>
      </c>
      <c r="W1748">
        <v>22671.61</v>
      </c>
      <c r="X1748">
        <f>Table1[[#This Row],[Profit]]/Table1[[#This Row],[Sales]]</f>
        <v>0.4339064114832536</v>
      </c>
      <c r="Y1748" t="s">
        <v>93</v>
      </c>
      <c r="Z1748" t="s">
        <v>31</v>
      </c>
      <c r="AA1748">
        <v>3</v>
      </c>
      <c r="AB1748" t="s">
        <v>42</v>
      </c>
    </row>
    <row r="1749" spans="1:28" x14ac:dyDescent="0.35">
      <c r="A1749" t="s">
        <v>831</v>
      </c>
      <c r="B1749" s="1">
        <v>45812</v>
      </c>
      <c r="C1749" s="1" t="str">
        <f>TEXT(Table1[[#This Row],[Order_Date]],"yyyy")</f>
        <v>2025</v>
      </c>
      <c r="D1749" s="3">
        <f>MONTH(Table1[[#This Row],[Order_Date]])</f>
        <v>6</v>
      </c>
      <c r="E1749" t="str">
        <f>TEXT(Table1[[#This Row],[Order_Date]],"mmm")</f>
        <v>Jun</v>
      </c>
      <c r="F1749" s="1">
        <v>45817</v>
      </c>
      <c r="G1749">
        <f>(Table1[[#This Row],[Ship_Date]]-Table1[[#This Row],[Order_Date]])</f>
        <v>5</v>
      </c>
      <c r="H1749" t="s">
        <v>832</v>
      </c>
      <c r="I1749" t="s">
        <v>833</v>
      </c>
      <c r="J1749" t="s">
        <v>24</v>
      </c>
      <c r="K1749">
        <v>19</v>
      </c>
      <c r="L1749" t="str">
        <f>IF(Table1[[#This Row],[Age]]&lt;=20,"Teen",IF(Table1[[#This Row],[Age]]&gt;=21 &amp; Table1[[#This Row],[Age]]&lt;=50,"Adult","Senior"))</f>
        <v>Teen</v>
      </c>
      <c r="M1749" t="s">
        <v>107</v>
      </c>
      <c r="N1749" t="s">
        <v>108</v>
      </c>
      <c r="O1749" t="s">
        <v>86</v>
      </c>
      <c r="P1749" t="s">
        <v>28</v>
      </c>
      <c r="Q1749" t="s">
        <v>311</v>
      </c>
      <c r="R1749">
        <v>3</v>
      </c>
      <c r="S1749">
        <v>5000</v>
      </c>
      <c r="T1749">
        <v>0</v>
      </c>
      <c r="U1749">
        <v>15000</v>
      </c>
      <c r="V1749" t="str">
        <f>IF(Table1[[#This Row],[Sales]]&lt;=10000,"Low",IF(Table1[[#This Row],[Sales]]&gt;=10000 &amp; Table1[[#This Row],[Sales]]&lt;=25000,"Medium","High"))</f>
        <v>High</v>
      </c>
      <c r="W1749">
        <v>1998.34</v>
      </c>
      <c r="X1749">
        <f>Table1[[#This Row],[Profit]]/Table1[[#This Row],[Sales]]</f>
        <v>0.13322266666666666</v>
      </c>
      <c r="Y1749" t="s">
        <v>30</v>
      </c>
      <c r="Z1749" t="s">
        <v>31</v>
      </c>
      <c r="AA1749">
        <v>3</v>
      </c>
      <c r="AB1749" t="s">
        <v>42</v>
      </c>
    </row>
    <row r="1750" spans="1:28" x14ac:dyDescent="0.35">
      <c r="A1750" t="s">
        <v>849</v>
      </c>
      <c r="B1750" s="1">
        <v>45456</v>
      </c>
      <c r="C1750" s="1" t="str">
        <f>TEXT(Table1[[#This Row],[Order_Date]],"yyyy")</f>
        <v>2024</v>
      </c>
      <c r="D1750" s="3">
        <f>MONTH(Table1[[#This Row],[Order_Date]])</f>
        <v>6</v>
      </c>
      <c r="E1750" t="str">
        <f>TEXT(Table1[[#This Row],[Order_Date]],"mmm")</f>
        <v>Jun</v>
      </c>
      <c r="F1750" s="1">
        <v>45461</v>
      </c>
      <c r="G1750">
        <f>(Table1[[#This Row],[Ship_Date]]-Table1[[#This Row],[Order_Date]])</f>
        <v>5</v>
      </c>
      <c r="H1750" t="s">
        <v>850</v>
      </c>
      <c r="I1750" t="s">
        <v>851</v>
      </c>
      <c r="J1750" t="s">
        <v>52</v>
      </c>
      <c r="K1750">
        <v>54</v>
      </c>
      <c r="L1750" t="str">
        <f>IF(Table1[[#This Row],[Age]]&lt;=20,"Teen",IF(Table1[[#This Row],[Age]]&gt;=21 &amp; Table1[[#This Row],[Age]]&lt;=50,"Adult","Senior"))</f>
        <v>Senior</v>
      </c>
      <c r="M1750" t="s">
        <v>91</v>
      </c>
      <c r="N1750" t="s">
        <v>92</v>
      </c>
      <c r="O1750" t="s">
        <v>55</v>
      </c>
      <c r="P1750" t="s">
        <v>28</v>
      </c>
      <c r="Q1750" t="s">
        <v>103</v>
      </c>
      <c r="R1750">
        <v>4</v>
      </c>
      <c r="S1750">
        <v>25000</v>
      </c>
      <c r="T1750">
        <v>15</v>
      </c>
      <c r="U1750">
        <v>85000</v>
      </c>
      <c r="V1750" t="str">
        <f>IF(Table1[[#This Row],[Sales]]&lt;=10000,"Low",IF(Table1[[#This Row],[Sales]]&gt;=10000 &amp; Table1[[#This Row],[Sales]]&lt;=25000,"Medium","High"))</f>
        <v>High</v>
      </c>
      <c r="W1750">
        <v>22121.79</v>
      </c>
      <c r="X1750">
        <f>Table1[[#This Row],[Profit]]/Table1[[#This Row],[Sales]]</f>
        <v>0.26025635294117649</v>
      </c>
      <c r="Y1750" t="s">
        <v>93</v>
      </c>
      <c r="Z1750" t="s">
        <v>31</v>
      </c>
      <c r="AA1750">
        <v>2</v>
      </c>
      <c r="AB1750" t="s">
        <v>42</v>
      </c>
    </row>
    <row r="1751" spans="1:28" x14ac:dyDescent="0.35">
      <c r="A1751" t="s">
        <v>884</v>
      </c>
      <c r="B1751" s="1">
        <v>45826</v>
      </c>
      <c r="C1751" s="1" t="str">
        <f>TEXT(Table1[[#This Row],[Order_Date]],"yyyy")</f>
        <v>2025</v>
      </c>
      <c r="D1751" s="3">
        <f>MONTH(Table1[[#This Row],[Order_Date]])</f>
        <v>6</v>
      </c>
      <c r="E1751" t="str">
        <f>TEXT(Table1[[#This Row],[Order_Date]],"mmm")</f>
        <v>Jun</v>
      </c>
      <c r="F1751" s="1">
        <v>45828</v>
      </c>
      <c r="G1751">
        <f>(Table1[[#This Row],[Ship_Date]]-Table1[[#This Row],[Order_Date]])</f>
        <v>2</v>
      </c>
      <c r="H1751" t="s">
        <v>885</v>
      </c>
      <c r="I1751" t="s">
        <v>886</v>
      </c>
      <c r="J1751" t="s">
        <v>52</v>
      </c>
      <c r="K1751">
        <v>23</v>
      </c>
      <c r="L1751" t="str">
        <f>IF(Table1[[#This Row],[Age]]&lt;=20,"Teen",IF(Table1[[#This Row],[Age]]&gt;=21 &amp; Table1[[#This Row],[Age]]&lt;=50,"Adult","Senior"))</f>
        <v>Senior</v>
      </c>
      <c r="M1751" t="s">
        <v>79</v>
      </c>
      <c r="N1751" t="s">
        <v>80</v>
      </c>
      <c r="O1751" t="s">
        <v>38</v>
      </c>
      <c r="P1751" t="s">
        <v>74</v>
      </c>
      <c r="Q1751" t="s">
        <v>75</v>
      </c>
      <c r="R1751">
        <v>7</v>
      </c>
      <c r="S1751">
        <v>2000</v>
      </c>
      <c r="T1751">
        <v>15</v>
      </c>
      <c r="U1751">
        <v>11900</v>
      </c>
      <c r="V1751" t="str">
        <f>IF(Table1[[#This Row],[Sales]]&lt;=10000,"Low",IF(Table1[[#This Row],[Sales]]&gt;=10000 &amp; Table1[[#This Row],[Sales]]&lt;=25000,"Medium","High"))</f>
        <v>High</v>
      </c>
      <c r="W1751">
        <v>3317.91</v>
      </c>
      <c r="X1751">
        <f>Table1[[#This Row],[Profit]]/Table1[[#This Row],[Sales]]</f>
        <v>0.27881596638655459</v>
      </c>
      <c r="Y1751" t="s">
        <v>58</v>
      </c>
      <c r="Z1751" t="s">
        <v>59</v>
      </c>
      <c r="AA1751">
        <v>3</v>
      </c>
      <c r="AB1751" t="s">
        <v>32</v>
      </c>
    </row>
    <row r="1752" spans="1:28" x14ac:dyDescent="0.35">
      <c r="A1752" t="s">
        <v>896</v>
      </c>
      <c r="B1752" s="1">
        <v>45468</v>
      </c>
      <c r="C1752" s="1" t="str">
        <f>TEXT(Table1[[#This Row],[Order_Date]],"yyyy")</f>
        <v>2024</v>
      </c>
      <c r="D1752" s="3">
        <f>MONTH(Table1[[#This Row],[Order_Date]])</f>
        <v>6</v>
      </c>
      <c r="E1752" t="str">
        <f>TEXT(Table1[[#This Row],[Order_Date]],"mmm")</f>
        <v>Jun</v>
      </c>
      <c r="F1752" s="1">
        <v>45470</v>
      </c>
      <c r="G1752">
        <f>(Table1[[#This Row],[Ship_Date]]-Table1[[#This Row],[Order_Date]])</f>
        <v>2</v>
      </c>
      <c r="H1752" t="s">
        <v>897</v>
      </c>
      <c r="I1752" t="s">
        <v>898</v>
      </c>
      <c r="J1752" t="s">
        <v>52</v>
      </c>
      <c r="K1752">
        <v>29</v>
      </c>
      <c r="L1752" t="str">
        <f>IF(Table1[[#This Row],[Age]]&lt;=20,"Teen",IF(Table1[[#This Row],[Age]]&gt;=21 &amp; Table1[[#This Row],[Age]]&lt;=50,"Adult","Senior"))</f>
        <v>Senior</v>
      </c>
      <c r="M1752" t="s">
        <v>84</v>
      </c>
      <c r="N1752" t="s">
        <v>85</v>
      </c>
      <c r="O1752" t="s">
        <v>86</v>
      </c>
      <c r="P1752" t="s">
        <v>28</v>
      </c>
      <c r="Q1752" t="s">
        <v>29</v>
      </c>
      <c r="R1752">
        <v>3</v>
      </c>
      <c r="S1752">
        <v>15000</v>
      </c>
      <c r="T1752">
        <v>0</v>
      </c>
      <c r="U1752">
        <v>45000</v>
      </c>
      <c r="V1752" t="str">
        <f>IF(Table1[[#This Row],[Sales]]&lt;=10000,"Low",IF(Table1[[#This Row],[Sales]]&gt;=10000 &amp; Table1[[#This Row],[Sales]]&lt;=25000,"Medium","High"))</f>
        <v>High</v>
      </c>
      <c r="W1752">
        <v>13581.85</v>
      </c>
      <c r="X1752">
        <f>Table1[[#This Row],[Profit]]/Table1[[#This Row],[Sales]]</f>
        <v>0.30181888888888891</v>
      </c>
      <c r="Y1752" t="s">
        <v>58</v>
      </c>
      <c r="Z1752" t="s">
        <v>31</v>
      </c>
      <c r="AA1752">
        <v>4</v>
      </c>
      <c r="AB1752" t="s">
        <v>42</v>
      </c>
    </row>
    <row r="1753" spans="1:28" x14ac:dyDescent="0.35">
      <c r="A1753" t="s">
        <v>908</v>
      </c>
      <c r="B1753" s="1">
        <v>45811</v>
      </c>
      <c r="C1753" s="1" t="str">
        <f>TEXT(Table1[[#This Row],[Order_Date]],"yyyy")</f>
        <v>2025</v>
      </c>
      <c r="D1753" s="3">
        <f>MONTH(Table1[[#This Row],[Order_Date]])</f>
        <v>6</v>
      </c>
      <c r="E1753" t="str">
        <f>TEXT(Table1[[#This Row],[Order_Date]],"mmm")</f>
        <v>Jun</v>
      </c>
      <c r="F1753" s="1">
        <v>45817</v>
      </c>
      <c r="G1753">
        <f>(Table1[[#This Row],[Ship_Date]]-Table1[[#This Row],[Order_Date]])</f>
        <v>6</v>
      </c>
      <c r="H1753" t="s">
        <v>909</v>
      </c>
      <c r="I1753" t="s">
        <v>910</v>
      </c>
      <c r="J1753" t="s">
        <v>24</v>
      </c>
      <c r="K1753">
        <v>43</v>
      </c>
      <c r="L1753" t="str">
        <f>IF(Table1[[#This Row],[Age]]&lt;=20,"Teen",IF(Table1[[#This Row],[Age]]&gt;=21 &amp; Table1[[#This Row],[Age]]&lt;=50,"Adult","Senior"))</f>
        <v>Senior</v>
      </c>
      <c r="M1753" t="s">
        <v>101</v>
      </c>
      <c r="N1753" t="s">
        <v>102</v>
      </c>
      <c r="O1753" t="s">
        <v>27</v>
      </c>
      <c r="P1753" t="s">
        <v>28</v>
      </c>
      <c r="Q1753" t="s">
        <v>192</v>
      </c>
      <c r="R1753">
        <v>8</v>
      </c>
      <c r="S1753">
        <v>7000</v>
      </c>
      <c r="T1753">
        <v>10</v>
      </c>
      <c r="U1753">
        <v>50400</v>
      </c>
      <c r="V1753" t="str">
        <f>IF(Table1[[#This Row],[Sales]]&lt;=10000,"Low",IF(Table1[[#This Row],[Sales]]&gt;=10000 &amp; Table1[[#This Row],[Sales]]&lt;=25000,"Medium","High"))</f>
        <v>High</v>
      </c>
      <c r="W1753">
        <v>6856.37</v>
      </c>
      <c r="X1753">
        <f>Table1[[#This Row],[Profit]]/Table1[[#This Row],[Sales]]</f>
        <v>0.13603908730158729</v>
      </c>
      <c r="Y1753" t="s">
        <v>30</v>
      </c>
      <c r="Z1753" t="s">
        <v>59</v>
      </c>
      <c r="AA1753">
        <v>1</v>
      </c>
      <c r="AB1753" t="s">
        <v>42</v>
      </c>
    </row>
    <row r="1754" spans="1:28" x14ac:dyDescent="0.35">
      <c r="A1754" t="s">
        <v>938</v>
      </c>
      <c r="B1754" s="1">
        <v>45459</v>
      </c>
      <c r="C1754" s="1" t="str">
        <f>TEXT(Table1[[#This Row],[Order_Date]],"yyyy")</f>
        <v>2024</v>
      </c>
      <c r="D1754" s="3">
        <f>MONTH(Table1[[#This Row],[Order_Date]])</f>
        <v>6</v>
      </c>
      <c r="E1754" t="str">
        <f>TEXT(Table1[[#This Row],[Order_Date]],"mmm")</f>
        <v>Jun</v>
      </c>
      <c r="F1754" s="1">
        <v>45465</v>
      </c>
      <c r="G1754">
        <f>(Table1[[#This Row],[Ship_Date]]-Table1[[#This Row],[Order_Date]])</f>
        <v>6</v>
      </c>
      <c r="H1754" t="s">
        <v>939</v>
      </c>
      <c r="I1754" t="s">
        <v>940</v>
      </c>
      <c r="J1754" t="s">
        <v>24</v>
      </c>
      <c r="K1754">
        <v>64</v>
      </c>
      <c r="L1754" t="str">
        <f>IF(Table1[[#This Row],[Age]]&lt;=20,"Teen",IF(Table1[[#This Row],[Age]]&gt;=21 &amp; Table1[[#This Row],[Age]]&lt;=50,"Adult","Senior"))</f>
        <v>Senior</v>
      </c>
      <c r="M1754" t="s">
        <v>116</v>
      </c>
      <c r="N1754" t="s">
        <v>117</v>
      </c>
      <c r="O1754" t="s">
        <v>86</v>
      </c>
      <c r="P1754" t="s">
        <v>56</v>
      </c>
      <c r="Q1754" t="s">
        <v>125</v>
      </c>
      <c r="R1754">
        <v>5</v>
      </c>
      <c r="S1754">
        <v>450</v>
      </c>
      <c r="T1754">
        <v>15</v>
      </c>
      <c r="U1754">
        <v>1912.5</v>
      </c>
      <c r="V1754" t="str">
        <f>IF(Table1[[#This Row],[Sales]]&lt;=10000,"Low",IF(Table1[[#This Row],[Sales]]&gt;=10000 &amp; Table1[[#This Row],[Sales]]&lt;=25000,"Medium","High"))</f>
        <v>Low</v>
      </c>
      <c r="W1754">
        <v>589.79999999999995</v>
      </c>
      <c r="X1754">
        <f>Table1[[#This Row],[Profit]]/Table1[[#This Row],[Sales]]</f>
        <v>0.30839215686274507</v>
      </c>
      <c r="Y1754" t="s">
        <v>58</v>
      </c>
      <c r="Z1754" t="s">
        <v>31</v>
      </c>
      <c r="AA1754">
        <v>1</v>
      </c>
      <c r="AB1754" t="s">
        <v>42</v>
      </c>
    </row>
    <row r="1755" spans="1:28" x14ac:dyDescent="0.35">
      <c r="A1755" t="s">
        <v>961</v>
      </c>
      <c r="B1755" s="1">
        <v>45827</v>
      </c>
      <c r="C1755" s="1" t="str">
        <f>TEXT(Table1[[#This Row],[Order_Date]],"yyyy")</f>
        <v>2025</v>
      </c>
      <c r="D1755" s="3">
        <f>MONTH(Table1[[#This Row],[Order_Date]])</f>
        <v>6</v>
      </c>
      <c r="E1755" t="str">
        <f>TEXT(Table1[[#This Row],[Order_Date]],"mmm")</f>
        <v>Jun</v>
      </c>
      <c r="F1755" s="1">
        <v>45829</v>
      </c>
      <c r="G1755">
        <f>(Table1[[#This Row],[Ship_Date]]-Table1[[#This Row],[Order_Date]])</f>
        <v>2</v>
      </c>
      <c r="H1755" t="s">
        <v>962</v>
      </c>
      <c r="I1755" t="s">
        <v>963</v>
      </c>
      <c r="J1755" t="s">
        <v>52</v>
      </c>
      <c r="K1755">
        <v>50</v>
      </c>
      <c r="L1755" t="str">
        <f>IF(Table1[[#This Row],[Age]]&lt;=20,"Teen",IF(Table1[[#This Row],[Age]]&gt;=21 &amp; Table1[[#This Row],[Age]]&lt;=50,"Adult","Senior"))</f>
        <v>Senior</v>
      </c>
      <c r="M1755" t="s">
        <v>91</v>
      </c>
      <c r="N1755" t="s">
        <v>92</v>
      </c>
      <c r="O1755" t="s">
        <v>55</v>
      </c>
      <c r="P1755" t="s">
        <v>47</v>
      </c>
      <c r="Q1755" t="s">
        <v>164</v>
      </c>
      <c r="R1755">
        <v>2</v>
      </c>
      <c r="S1755">
        <v>1800</v>
      </c>
      <c r="T1755">
        <v>0</v>
      </c>
      <c r="U1755">
        <v>3600</v>
      </c>
      <c r="V1755" t="str">
        <f>IF(Table1[[#This Row],[Sales]]&lt;=10000,"Low",IF(Table1[[#This Row],[Sales]]&gt;=10000 &amp; Table1[[#This Row],[Sales]]&lt;=25000,"Medium","High"))</f>
        <v>Low</v>
      </c>
      <c r="W1755">
        <v>1244.27</v>
      </c>
      <c r="X1755">
        <f>Table1[[#This Row],[Profit]]/Table1[[#This Row],[Sales]]</f>
        <v>0.34563055555555555</v>
      </c>
      <c r="Y1755" t="s">
        <v>58</v>
      </c>
      <c r="Z1755" t="s">
        <v>41</v>
      </c>
      <c r="AA1755">
        <v>3</v>
      </c>
      <c r="AB1755" t="s">
        <v>42</v>
      </c>
    </row>
    <row r="1756" spans="1:28" x14ac:dyDescent="0.35">
      <c r="A1756" t="s">
        <v>1009</v>
      </c>
      <c r="B1756" s="1">
        <v>45825</v>
      </c>
      <c r="C1756" s="1" t="str">
        <f>TEXT(Table1[[#This Row],[Order_Date]],"yyyy")</f>
        <v>2025</v>
      </c>
      <c r="D1756" s="3">
        <f>MONTH(Table1[[#This Row],[Order_Date]])</f>
        <v>6</v>
      </c>
      <c r="E1756" t="str">
        <f>TEXT(Table1[[#This Row],[Order_Date]],"mmm")</f>
        <v>Jun</v>
      </c>
      <c r="F1756" s="1">
        <v>45832</v>
      </c>
      <c r="G1756">
        <f>(Table1[[#This Row],[Ship_Date]]-Table1[[#This Row],[Order_Date]])</f>
        <v>7</v>
      </c>
      <c r="H1756" t="s">
        <v>1010</v>
      </c>
      <c r="I1756" t="s">
        <v>1011</v>
      </c>
      <c r="J1756" t="s">
        <v>52</v>
      </c>
      <c r="K1756">
        <v>38</v>
      </c>
      <c r="L1756" t="str">
        <f>IF(Table1[[#This Row],[Age]]&lt;=20,"Teen",IF(Table1[[#This Row],[Age]]&gt;=21 &amp; Table1[[#This Row],[Age]]&lt;=50,"Adult","Senior"))</f>
        <v>Senior</v>
      </c>
      <c r="M1756" t="s">
        <v>107</v>
      </c>
      <c r="N1756" t="s">
        <v>108</v>
      </c>
      <c r="O1756" t="s">
        <v>86</v>
      </c>
      <c r="P1756" t="s">
        <v>56</v>
      </c>
      <c r="Q1756" t="s">
        <v>168</v>
      </c>
      <c r="R1756">
        <v>2</v>
      </c>
      <c r="S1756">
        <v>1200</v>
      </c>
      <c r="T1756">
        <v>15</v>
      </c>
      <c r="U1756">
        <v>2040</v>
      </c>
      <c r="V1756" t="str">
        <f>IF(Table1[[#This Row],[Sales]]&lt;=10000,"Low",IF(Table1[[#This Row],[Sales]]&gt;=10000 &amp; Table1[[#This Row],[Sales]]&lt;=25000,"Medium","High"))</f>
        <v>Low</v>
      </c>
      <c r="W1756">
        <v>623.59</v>
      </c>
      <c r="X1756">
        <f>Table1[[#This Row],[Profit]]/Table1[[#This Row],[Sales]]</f>
        <v>0.30568137254901961</v>
      </c>
      <c r="Y1756" t="s">
        <v>93</v>
      </c>
      <c r="Z1756" t="s">
        <v>41</v>
      </c>
      <c r="AA1756">
        <v>5</v>
      </c>
      <c r="AB1756" t="s">
        <v>42</v>
      </c>
    </row>
    <row r="1757" spans="1:28" x14ac:dyDescent="0.35">
      <c r="A1757" t="s">
        <v>1060</v>
      </c>
      <c r="B1757" s="1">
        <v>45449</v>
      </c>
      <c r="C1757" s="1" t="str">
        <f>TEXT(Table1[[#This Row],[Order_Date]],"yyyy")</f>
        <v>2024</v>
      </c>
      <c r="D1757" s="3">
        <f>MONTH(Table1[[#This Row],[Order_Date]])</f>
        <v>6</v>
      </c>
      <c r="E1757" t="str">
        <f>TEXT(Table1[[#This Row],[Order_Date]],"mmm")</f>
        <v>Jun</v>
      </c>
      <c r="F1757" s="1">
        <v>45451</v>
      </c>
      <c r="G1757">
        <f>(Table1[[#This Row],[Ship_Date]]-Table1[[#This Row],[Order_Date]])</f>
        <v>2</v>
      </c>
      <c r="H1757" t="s">
        <v>1061</v>
      </c>
      <c r="I1757" t="s">
        <v>1062</v>
      </c>
      <c r="J1757" t="s">
        <v>24</v>
      </c>
      <c r="K1757">
        <v>61</v>
      </c>
      <c r="L1757" t="str">
        <f>IF(Table1[[#This Row],[Age]]&lt;=20,"Teen",IF(Table1[[#This Row],[Age]]&gt;=21 &amp; Table1[[#This Row],[Age]]&lt;=50,"Adult","Senior"))</f>
        <v>Senior</v>
      </c>
      <c r="M1757" t="s">
        <v>101</v>
      </c>
      <c r="N1757" t="s">
        <v>102</v>
      </c>
      <c r="O1757" t="s">
        <v>27</v>
      </c>
      <c r="P1757" t="s">
        <v>56</v>
      </c>
      <c r="Q1757" t="s">
        <v>168</v>
      </c>
      <c r="R1757">
        <v>7</v>
      </c>
      <c r="S1757">
        <v>1200</v>
      </c>
      <c r="T1757">
        <v>10</v>
      </c>
      <c r="U1757">
        <v>7560</v>
      </c>
      <c r="V1757" t="str">
        <f>IF(Table1[[#This Row],[Sales]]&lt;=10000,"Low",IF(Table1[[#This Row],[Sales]]&gt;=10000 &amp; Table1[[#This Row],[Sales]]&lt;=25000,"Medium","High"))</f>
        <v>Low</v>
      </c>
      <c r="W1757">
        <v>1972.53</v>
      </c>
      <c r="X1757">
        <f>Table1[[#This Row],[Profit]]/Table1[[#This Row],[Sales]]</f>
        <v>0.26091666666666669</v>
      </c>
      <c r="Y1757" t="s">
        <v>58</v>
      </c>
      <c r="Z1757" t="s">
        <v>59</v>
      </c>
      <c r="AA1757">
        <v>3</v>
      </c>
      <c r="AB1757" t="s">
        <v>32</v>
      </c>
    </row>
    <row r="1758" spans="1:28" x14ac:dyDescent="0.35">
      <c r="A1758" t="s">
        <v>1171</v>
      </c>
      <c r="B1758" s="1">
        <v>45828</v>
      </c>
      <c r="C1758" s="1" t="str">
        <f>TEXT(Table1[[#This Row],[Order_Date]],"yyyy")</f>
        <v>2025</v>
      </c>
      <c r="D1758" s="3">
        <f>MONTH(Table1[[#This Row],[Order_Date]])</f>
        <v>6</v>
      </c>
      <c r="E1758" t="str">
        <f>TEXT(Table1[[#This Row],[Order_Date]],"mmm")</f>
        <v>Jun</v>
      </c>
      <c r="F1758" s="1">
        <v>45835</v>
      </c>
      <c r="G1758">
        <f>(Table1[[#This Row],[Ship_Date]]-Table1[[#This Row],[Order_Date]])</f>
        <v>7</v>
      </c>
      <c r="H1758" t="s">
        <v>1172</v>
      </c>
      <c r="I1758" t="s">
        <v>1173</v>
      </c>
      <c r="J1758" t="s">
        <v>52</v>
      </c>
      <c r="K1758">
        <v>55</v>
      </c>
      <c r="L1758" t="str">
        <f>IF(Table1[[#This Row],[Age]]&lt;=20,"Teen",IF(Table1[[#This Row],[Age]]&gt;=21 &amp; Table1[[#This Row],[Age]]&lt;=50,"Adult","Senior"))</f>
        <v>Senior</v>
      </c>
      <c r="M1758" t="s">
        <v>116</v>
      </c>
      <c r="N1758" t="s">
        <v>117</v>
      </c>
      <c r="O1758" t="s">
        <v>86</v>
      </c>
      <c r="P1758" t="s">
        <v>56</v>
      </c>
      <c r="Q1758" t="s">
        <v>168</v>
      </c>
      <c r="R1758">
        <v>5</v>
      </c>
      <c r="S1758">
        <v>1200</v>
      </c>
      <c r="T1758">
        <v>0</v>
      </c>
      <c r="U1758">
        <v>6000</v>
      </c>
      <c r="V1758" t="str">
        <f>IF(Table1[[#This Row],[Sales]]&lt;=10000,"Low",IF(Table1[[#This Row],[Sales]]&gt;=10000 &amp; Table1[[#This Row],[Sales]]&lt;=25000,"Medium","High"))</f>
        <v>Low</v>
      </c>
      <c r="W1758">
        <v>1896.39</v>
      </c>
      <c r="X1758">
        <f>Table1[[#This Row],[Profit]]/Table1[[#This Row],[Sales]]</f>
        <v>0.31606500000000004</v>
      </c>
      <c r="Y1758" t="s">
        <v>93</v>
      </c>
      <c r="Z1758" t="s">
        <v>59</v>
      </c>
      <c r="AA1758">
        <v>2</v>
      </c>
      <c r="AB1758" t="s">
        <v>42</v>
      </c>
    </row>
    <row r="1759" spans="1:28" x14ac:dyDescent="0.35">
      <c r="A1759" t="s">
        <v>1204</v>
      </c>
      <c r="B1759" s="1">
        <v>45460</v>
      </c>
      <c r="C1759" s="1" t="str">
        <f>TEXT(Table1[[#This Row],[Order_Date]],"yyyy")</f>
        <v>2024</v>
      </c>
      <c r="D1759" s="3">
        <f>MONTH(Table1[[#This Row],[Order_Date]])</f>
        <v>6</v>
      </c>
      <c r="E1759" t="str">
        <f>TEXT(Table1[[#This Row],[Order_Date]],"mmm")</f>
        <v>Jun</v>
      </c>
      <c r="F1759" s="1">
        <v>45461</v>
      </c>
      <c r="G1759">
        <f>(Table1[[#This Row],[Ship_Date]]-Table1[[#This Row],[Order_Date]])</f>
        <v>1</v>
      </c>
      <c r="H1759" t="s">
        <v>1205</v>
      </c>
      <c r="I1759" t="s">
        <v>1206</v>
      </c>
      <c r="J1759" t="s">
        <v>24</v>
      </c>
      <c r="K1759">
        <v>40</v>
      </c>
      <c r="L1759" t="str">
        <f>IF(Table1[[#This Row],[Age]]&lt;=20,"Teen",IF(Table1[[#This Row],[Age]]&gt;=21 &amp; Table1[[#This Row],[Age]]&lt;=50,"Adult","Senior"))</f>
        <v>Senior</v>
      </c>
      <c r="M1759" t="s">
        <v>63</v>
      </c>
      <c r="N1759" t="s">
        <v>64</v>
      </c>
      <c r="O1759" t="s">
        <v>55</v>
      </c>
      <c r="P1759" t="s">
        <v>39</v>
      </c>
      <c r="Q1759" t="s">
        <v>253</v>
      </c>
      <c r="R1759">
        <v>3</v>
      </c>
      <c r="S1759">
        <v>1200</v>
      </c>
      <c r="T1759">
        <v>10</v>
      </c>
      <c r="U1759">
        <v>3240</v>
      </c>
      <c r="V1759" t="str">
        <f>IF(Table1[[#This Row],[Sales]]&lt;=10000,"Low",IF(Table1[[#This Row],[Sales]]&gt;=10000 &amp; Table1[[#This Row],[Sales]]&lt;=25000,"Medium","High"))</f>
        <v>Low</v>
      </c>
      <c r="W1759">
        <v>1055.31</v>
      </c>
      <c r="X1759">
        <f>Table1[[#This Row],[Profit]]/Table1[[#This Row],[Sales]]</f>
        <v>0.32571296296296293</v>
      </c>
      <c r="Y1759" t="s">
        <v>58</v>
      </c>
      <c r="Z1759" t="s">
        <v>59</v>
      </c>
      <c r="AA1759">
        <v>5</v>
      </c>
      <c r="AB1759" t="s">
        <v>42</v>
      </c>
    </row>
    <row r="1760" spans="1:28" x14ac:dyDescent="0.35">
      <c r="A1760" t="s">
        <v>1210</v>
      </c>
      <c r="B1760" s="1">
        <v>45816</v>
      </c>
      <c r="C1760" s="1" t="str">
        <f>TEXT(Table1[[#This Row],[Order_Date]],"yyyy")</f>
        <v>2025</v>
      </c>
      <c r="D1760" s="3">
        <f>MONTH(Table1[[#This Row],[Order_Date]])</f>
        <v>6</v>
      </c>
      <c r="E1760" t="str">
        <f>TEXT(Table1[[#This Row],[Order_Date]],"mmm")</f>
        <v>Jun</v>
      </c>
      <c r="F1760" s="1">
        <v>45818</v>
      </c>
      <c r="G1760">
        <f>(Table1[[#This Row],[Ship_Date]]-Table1[[#This Row],[Order_Date]])</f>
        <v>2</v>
      </c>
      <c r="H1760" t="s">
        <v>1211</v>
      </c>
      <c r="I1760" t="s">
        <v>1212</v>
      </c>
      <c r="J1760" t="s">
        <v>24</v>
      </c>
      <c r="K1760">
        <v>38</v>
      </c>
      <c r="L1760" t="str">
        <f>IF(Table1[[#This Row],[Age]]&lt;=20,"Teen",IF(Table1[[#This Row],[Age]]&gt;=21 &amp; Table1[[#This Row],[Age]]&lt;=50,"Adult","Senior"))</f>
        <v>Senior</v>
      </c>
      <c r="M1760" t="s">
        <v>101</v>
      </c>
      <c r="N1760" t="s">
        <v>102</v>
      </c>
      <c r="O1760" t="s">
        <v>27</v>
      </c>
      <c r="P1760" t="s">
        <v>47</v>
      </c>
      <c r="Q1760" t="s">
        <v>48</v>
      </c>
      <c r="R1760">
        <v>7</v>
      </c>
      <c r="S1760">
        <v>3500</v>
      </c>
      <c r="T1760">
        <v>10</v>
      </c>
      <c r="U1760">
        <v>22050</v>
      </c>
      <c r="V1760" t="str">
        <f>IF(Table1[[#This Row],[Sales]]&lt;=10000,"Low",IF(Table1[[#This Row],[Sales]]&gt;=10000 &amp; Table1[[#This Row],[Sales]]&lt;=25000,"Medium","High"))</f>
        <v>High</v>
      </c>
      <c r="W1760">
        <v>3071.74</v>
      </c>
      <c r="X1760">
        <f>Table1[[#This Row],[Profit]]/Table1[[#This Row],[Sales]]</f>
        <v>0.13930793650793649</v>
      </c>
      <c r="Y1760" t="s">
        <v>58</v>
      </c>
      <c r="Z1760" t="s">
        <v>59</v>
      </c>
      <c r="AA1760">
        <v>3</v>
      </c>
      <c r="AB1760" t="s">
        <v>42</v>
      </c>
    </row>
    <row r="1761" spans="1:28" x14ac:dyDescent="0.35">
      <c r="A1761" t="s">
        <v>1219</v>
      </c>
      <c r="B1761" s="1">
        <v>45453</v>
      </c>
      <c r="C1761" s="1" t="str">
        <f>TEXT(Table1[[#This Row],[Order_Date]],"yyyy")</f>
        <v>2024</v>
      </c>
      <c r="D1761" s="3">
        <f>MONTH(Table1[[#This Row],[Order_Date]])</f>
        <v>6</v>
      </c>
      <c r="E1761" t="str">
        <f>TEXT(Table1[[#This Row],[Order_Date]],"mmm")</f>
        <v>Jun</v>
      </c>
      <c r="F1761" s="1">
        <v>45456</v>
      </c>
      <c r="G1761">
        <f>(Table1[[#This Row],[Ship_Date]]-Table1[[#This Row],[Order_Date]])</f>
        <v>3</v>
      </c>
      <c r="H1761" t="s">
        <v>1220</v>
      </c>
      <c r="I1761" t="s">
        <v>1221</v>
      </c>
      <c r="J1761" t="s">
        <v>24</v>
      </c>
      <c r="K1761">
        <v>26</v>
      </c>
      <c r="L1761" t="str">
        <f>IF(Table1[[#This Row],[Age]]&lt;=20,"Teen",IF(Table1[[#This Row],[Age]]&gt;=21 &amp; Table1[[#This Row],[Age]]&lt;=50,"Adult","Senior"))</f>
        <v>Senior</v>
      </c>
      <c r="M1761" t="s">
        <v>36</v>
      </c>
      <c r="N1761" t="s">
        <v>37</v>
      </c>
      <c r="O1761" t="s">
        <v>38</v>
      </c>
      <c r="P1761" t="s">
        <v>28</v>
      </c>
      <c r="Q1761" t="s">
        <v>192</v>
      </c>
      <c r="R1761">
        <v>1</v>
      </c>
      <c r="S1761">
        <v>7000</v>
      </c>
      <c r="T1761">
        <v>25</v>
      </c>
      <c r="U1761">
        <v>5250</v>
      </c>
      <c r="V1761" t="str">
        <f>IF(Table1[[#This Row],[Sales]]&lt;=10000,"Low",IF(Table1[[#This Row],[Sales]]&gt;=10000 &amp; Table1[[#This Row],[Sales]]&lt;=25000,"Medium","High"))</f>
        <v>Low</v>
      </c>
      <c r="W1761">
        <v>1706.8</v>
      </c>
      <c r="X1761">
        <f>Table1[[#This Row],[Profit]]/Table1[[#This Row],[Sales]]</f>
        <v>0.3251047619047619</v>
      </c>
      <c r="Y1761" t="s">
        <v>30</v>
      </c>
      <c r="Z1761" t="s">
        <v>41</v>
      </c>
      <c r="AA1761">
        <v>3</v>
      </c>
      <c r="AB1761" t="s">
        <v>42</v>
      </c>
    </row>
    <row r="1762" spans="1:28" x14ac:dyDescent="0.35">
      <c r="A1762" t="s">
        <v>1231</v>
      </c>
      <c r="B1762" s="1">
        <v>45811</v>
      </c>
      <c r="C1762" s="1" t="str">
        <f>TEXT(Table1[[#This Row],[Order_Date]],"yyyy")</f>
        <v>2025</v>
      </c>
      <c r="D1762" s="3">
        <f>MONTH(Table1[[#This Row],[Order_Date]])</f>
        <v>6</v>
      </c>
      <c r="E1762" t="str">
        <f>TEXT(Table1[[#This Row],[Order_Date]],"mmm")</f>
        <v>Jun</v>
      </c>
      <c r="F1762" s="1">
        <v>45818</v>
      </c>
      <c r="G1762">
        <f>(Table1[[#This Row],[Ship_Date]]-Table1[[#This Row],[Order_Date]])</f>
        <v>7</v>
      </c>
      <c r="H1762" t="s">
        <v>1232</v>
      </c>
      <c r="I1762" t="s">
        <v>1233</v>
      </c>
      <c r="J1762" t="s">
        <v>52</v>
      </c>
      <c r="K1762">
        <v>30</v>
      </c>
      <c r="L1762" t="str">
        <f>IF(Table1[[#This Row],[Age]]&lt;=20,"Teen",IF(Table1[[#This Row],[Age]]&gt;=21 &amp; Table1[[#This Row],[Age]]&lt;=50,"Adult","Senior"))</f>
        <v>Senior</v>
      </c>
      <c r="M1762" t="s">
        <v>46</v>
      </c>
      <c r="N1762" t="s">
        <v>46</v>
      </c>
      <c r="O1762" t="s">
        <v>38</v>
      </c>
      <c r="P1762" t="s">
        <v>39</v>
      </c>
      <c r="Q1762" t="s">
        <v>87</v>
      </c>
      <c r="R1762">
        <v>7</v>
      </c>
      <c r="S1762">
        <v>3200</v>
      </c>
      <c r="T1762">
        <v>5</v>
      </c>
      <c r="U1762">
        <v>21280</v>
      </c>
      <c r="V1762" t="str">
        <f>IF(Table1[[#This Row],[Sales]]&lt;=10000,"Low",IF(Table1[[#This Row],[Sales]]&gt;=10000 &amp; Table1[[#This Row],[Sales]]&lt;=25000,"Medium","High"))</f>
        <v>High</v>
      </c>
      <c r="W1762">
        <v>8359.9699999999993</v>
      </c>
      <c r="X1762">
        <f>Table1[[#This Row],[Profit]]/Table1[[#This Row],[Sales]]</f>
        <v>0.39285573308270672</v>
      </c>
      <c r="Y1762" t="s">
        <v>93</v>
      </c>
      <c r="Z1762" t="s">
        <v>59</v>
      </c>
      <c r="AA1762">
        <v>4</v>
      </c>
      <c r="AB1762" t="s">
        <v>42</v>
      </c>
    </row>
    <row r="1763" spans="1:28" x14ac:dyDescent="0.35">
      <c r="A1763" t="s">
        <v>1345</v>
      </c>
      <c r="B1763" s="1">
        <v>45810</v>
      </c>
      <c r="C1763" s="1" t="str">
        <f>TEXT(Table1[[#This Row],[Order_Date]],"yyyy")</f>
        <v>2025</v>
      </c>
      <c r="D1763" s="3">
        <f>MONTH(Table1[[#This Row],[Order_Date]])</f>
        <v>6</v>
      </c>
      <c r="E1763" t="str">
        <f>TEXT(Table1[[#This Row],[Order_Date]],"mmm")</f>
        <v>Jun</v>
      </c>
      <c r="F1763" s="1">
        <v>45813</v>
      </c>
      <c r="G1763">
        <f>(Table1[[#This Row],[Ship_Date]]-Table1[[#This Row],[Order_Date]])</f>
        <v>3</v>
      </c>
      <c r="H1763" t="s">
        <v>1346</v>
      </c>
      <c r="I1763" t="s">
        <v>1347</v>
      </c>
      <c r="J1763" t="s">
        <v>24</v>
      </c>
      <c r="K1763">
        <v>31</v>
      </c>
      <c r="L1763" t="str">
        <f>IF(Table1[[#This Row],[Age]]&lt;=20,"Teen",IF(Table1[[#This Row],[Age]]&gt;=21 &amp; Table1[[#This Row],[Age]]&lt;=50,"Adult","Senior"))</f>
        <v>Senior</v>
      </c>
      <c r="M1763" t="s">
        <v>63</v>
      </c>
      <c r="N1763" t="s">
        <v>64</v>
      </c>
      <c r="O1763" t="s">
        <v>55</v>
      </c>
      <c r="P1763" t="s">
        <v>28</v>
      </c>
      <c r="Q1763" t="s">
        <v>103</v>
      </c>
      <c r="R1763">
        <v>4</v>
      </c>
      <c r="S1763">
        <v>25000</v>
      </c>
      <c r="T1763">
        <v>5</v>
      </c>
      <c r="U1763">
        <v>95000</v>
      </c>
      <c r="V1763" t="str">
        <f>IF(Table1[[#This Row],[Sales]]&lt;=10000,"Low",IF(Table1[[#This Row],[Sales]]&gt;=10000 &amp; Table1[[#This Row],[Sales]]&lt;=25000,"Medium","High"))</f>
        <v>High</v>
      </c>
      <c r="W1763">
        <v>32475.8</v>
      </c>
      <c r="X1763">
        <f>Table1[[#This Row],[Profit]]/Table1[[#This Row],[Sales]]</f>
        <v>0.34185052631578949</v>
      </c>
      <c r="Y1763" t="s">
        <v>30</v>
      </c>
      <c r="Z1763" t="s">
        <v>31</v>
      </c>
      <c r="AA1763">
        <v>5</v>
      </c>
      <c r="AB1763" t="s">
        <v>42</v>
      </c>
    </row>
    <row r="1764" spans="1:28" x14ac:dyDescent="0.35">
      <c r="A1764" t="s">
        <v>1367</v>
      </c>
      <c r="B1764" s="1">
        <v>45446</v>
      </c>
      <c r="C1764" s="1" t="str">
        <f>TEXT(Table1[[#This Row],[Order_Date]],"yyyy")</f>
        <v>2024</v>
      </c>
      <c r="D1764" s="3">
        <f>MONTH(Table1[[#This Row],[Order_Date]])</f>
        <v>6</v>
      </c>
      <c r="E1764" t="str">
        <f>TEXT(Table1[[#This Row],[Order_Date]],"mmm")</f>
        <v>Jun</v>
      </c>
      <c r="F1764" s="1">
        <v>45448</v>
      </c>
      <c r="G1764">
        <f>(Table1[[#This Row],[Ship_Date]]-Table1[[#This Row],[Order_Date]])</f>
        <v>2</v>
      </c>
      <c r="H1764" t="s">
        <v>1368</v>
      </c>
      <c r="I1764" t="s">
        <v>1369</v>
      </c>
      <c r="J1764" t="s">
        <v>52</v>
      </c>
      <c r="K1764">
        <v>57</v>
      </c>
      <c r="L1764" t="str">
        <f>IF(Table1[[#This Row],[Age]]&lt;=20,"Teen",IF(Table1[[#This Row],[Age]]&gt;=21 &amp; Table1[[#This Row],[Age]]&lt;=50,"Adult","Senior"))</f>
        <v>Senior</v>
      </c>
      <c r="M1764" t="s">
        <v>116</v>
      </c>
      <c r="N1764" t="s">
        <v>117</v>
      </c>
      <c r="O1764" t="s">
        <v>86</v>
      </c>
      <c r="P1764" t="s">
        <v>39</v>
      </c>
      <c r="Q1764" t="s">
        <v>253</v>
      </c>
      <c r="R1764">
        <v>8</v>
      </c>
      <c r="S1764">
        <v>1200</v>
      </c>
      <c r="T1764">
        <v>25</v>
      </c>
      <c r="U1764">
        <v>7200</v>
      </c>
      <c r="V1764" t="str">
        <f>IF(Table1[[#This Row],[Sales]]&lt;=10000,"Low",IF(Table1[[#This Row],[Sales]]&gt;=10000 &amp; Table1[[#This Row],[Sales]]&lt;=25000,"Medium","High"))</f>
        <v>Low</v>
      </c>
      <c r="W1764">
        <v>2101.7199999999998</v>
      </c>
      <c r="X1764">
        <f>Table1[[#This Row],[Profit]]/Table1[[#This Row],[Sales]]</f>
        <v>0.29190555555555553</v>
      </c>
      <c r="Y1764" t="s">
        <v>58</v>
      </c>
      <c r="Z1764" t="s">
        <v>41</v>
      </c>
      <c r="AA1764">
        <v>5</v>
      </c>
      <c r="AB1764" t="s">
        <v>42</v>
      </c>
    </row>
    <row r="1765" spans="1:28" x14ac:dyDescent="0.35">
      <c r="A1765" t="s">
        <v>1406</v>
      </c>
      <c r="B1765" s="1">
        <v>45455</v>
      </c>
      <c r="C1765" s="1" t="str">
        <f>TEXT(Table1[[#This Row],[Order_Date]],"yyyy")</f>
        <v>2024</v>
      </c>
      <c r="D1765" s="3">
        <f>MONTH(Table1[[#This Row],[Order_Date]])</f>
        <v>6</v>
      </c>
      <c r="E1765" t="str">
        <f>TEXT(Table1[[#This Row],[Order_Date]],"mmm")</f>
        <v>Jun</v>
      </c>
      <c r="F1765" s="1">
        <v>45460</v>
      </c>
      <c r="G1765">
        <f>(Table1[[#This Row],[Ship_Date]]-Table1[[#This Row],[Order_Date]])</f>
        <v>5</v>
      </c>
      <c r="H1765" t="s">
        <v>1407</v>
      </c>
      <c r="I1765" t="s">
        <v>1408</v>
      </c>
      <c r="J1765" t="s">
        <v>24</v>
      </c>
      <c r="K1765">
        <v>30</v>
      </c>
      <c r="L1765" t="str">
        <f>IF(Table1[[#This Row],[Age]]&lt;=20,"Teen",IF(Table1[[#This Row],[Age]]&gt;=21 &amp; Table1[[#This Row],[Age]]&lt;=50,"Adult","Senior"))</f>
        <v>Senior</v>
      </c>
      <c r="M1765" t="s">
        <v>101</v>
      </c>
      <c r="N1765" t="s">
        <v>102</v>
      </c>
      <c r="O1765" t="s">
        <v>27</v>
      </c>
      <c r="P1765" t="s">
        <v>47</v>
      </c>
      <c r="Q1765" t="s">
        <v>185</v>
      </c>
      <c r="R1765">
        <v>8</v>
      </c>
      <c r="S1765">
        <v>4500</v>
      </c>
      <c r="T1765">
        <v>0</v>
      </c>
      <c r="U1765">
        <v>36000</v>
      </c>
      <c r="V1765" t="str">
        <f>IF(Table1[[#This Row],[Sales]]&lt;=10000,"Low",IF(Table1[[#This Row],[Sales]]&gt;=10000 &amp; Table1[[#This Row],[Sales]]&lt;=25000,"Medium","High"))</f>
        <v>High</v>
      </c>
      <c r="W1765">
        <v>8064.78</v>
      </c>
      <c r="X1765">
        <f>Table1[[#This Row],[Profit]]/Table1[[#This Row],[Sales]]</f>
        <v>0.22402166666666665</v>
      </c>
      <c r="Y1765" t="s">
        <v>30</v>
      </c>
      <c r="Z1765" t="s">
        <v>41</v>
      </c>
      <c r="AA1765">
        <v>4</v>
      </c>
      <c r="AB1765" t="s">
        <v>42</v>
      </c>
    </row>
    <row r="1766" spans="1:28" x14ac:dyDescent="0.35">
      <c r="A1766" t="s">
        <v>1439</v>
      </c>
      <c r="B1766" s="1">
        <v>45473</v>
      </c>
      <c r="C1766" s="1" t="str">
        <f>TEXT(Table1[[#This Row],[Order_Date]],"yyyy")</f>
        <v>2024</v>
      </c>
      <c r="D1766" s="3">
        <f>MONTH(Table1[[#This Row],[Order_Date]])</f>
        <v>6</v>
      </c>
      <c r="E1766" t="str">
        <f>TEXT(Table1[[#This Row],[Order_Date]],"mmm")</f>
        <v>Jun</v>
      </c>
      <c r="F1766" s="1">
        <v>45474</v>
      </c>
      <c r="G1766">
        <f>(Table1[[#This Row],[Ship_Date]]-Table1[[#This Row],[Order_Date]])</f>
        <v>1</v>
      </c>
      <c r="H1766" t="s">
        <v>1440</v>
      </c>
      <c r="I1766" t="s">
        <v>1441</v>
      </c>
      <c r="J1766" t="s">
        <v>52</v>
      </c>
      <c r="K1766">
        <v>61</v>
      </c>
      <c r="L1766" t="str">
        <f>IF(Table1[[#This Row],[Age]]&lt;=20,"Teen",IF(Table1[[#This Row],[Age]]&gt;=21 &amp; Table1[[#This Row],[Age]]&lt;=50,"Adult","Senior"))</f>
        <v>Senior</v>
      </c>
      <c r="M1766" t="s">
        <v>63</v>
      </c>
      <c r="N1766" t="s">
        <v>64</v>
      </c>
      <c r="O1766" t="s">
        <v>55</v>
      </c>
      <c r="P1766" t="s">
        <v>56</v>
      </c>
      <c r="Q1766" t="s">
        <v>212</v>
      </c>
      <c r="R1766">
        <v>4</v>
      </c>
      <c r="S1766">
        <v>300</v>
      </c>
      <c r="T1766">
        <v>5</v>
      </c>
      <c r="U1766">
        <v>1140</v>
      </c>
      <c r="V1766" t="str">
        <f>IF(Table1[[#This Row],[Sales]]&lt;=10000,"Low",IF(Table1[[#This Row],[Sales]]&gt;=10000 &amp; Table1[[#This Row],[Sales]]&lt;=25000,"Medium","High"))</f>
        <v>Low</v>
      </c>
      <c r="W1766">
        <v>455.66</v>
      </c>
      <c r="X1766">
        <f>Table1[[#This Row],[Profit]]/Table1[[#This Row],[Sales]]</f>
        <v>0.39970175438596495</v>
      </c>
      <c r="Y1766" t="s">
        <v>30</v>
      </c>
      <c r="Z1766" t="s">
        <v>59</v>
      </c>
      <c r="AA1766">
        <v>5</v>
      </c>
      <c r="AB1766" t="s">
        <v>42</v>
      </c>
    </row>
    <row r="1767" spans="1:28" x14ac:dyDescent="0.35">
      <c r="A1767" t="s">
        <v>1484</v>
      </c>
      <c r="B1767" s="1">
        <v>45472</v>
      </c>
      <c r="C1767" s="1" t="str">
        <f>TEXT(Table1[[#This Row],[Order_Date]],"yyyy")</f>
        <v>2024</v>
      </c>
      <c r="D1767" s="3">
        <f>MONTH(Table1[[#This Row],[Order_Date]])</f>
        <v>6</v>
      </c>
      <c r="E1767" t="str">
        <f>TEXT(Table1[[#This Row],[Order_Date]],"mmm")</f>
        <v>Jun</v>
      </c>
      <c r="F1767" s="1">
        <v>45476</v>
      </c>
      <c r="G1767">
        <f>(Table1[[#This Row],[Ship_Date]]-Table1[[#This Row],[Order_Date]])</f>
        <v>4</v>
      </c>
      <c r="H1767" t="s">
        <v>1485</v>
      </c>
      <c r="I1767" t="s">
        <v>1486</v>
      </c>
      <c r="J1767" t="s">
        <v>52</v>
      </c>
      <c r="K1767">
        <v>54</v>
      </c>
      <c r="L1767" t="str">
        <f>IF(Table1[[#This Row],[Age]]&lt;=20,"Teen",IF(Table1[[#This Row],[Age]]&gt;=21 &amp; Table1[[#This Row],[Age]]&lt;=50,"Adult","Senior"))</f>
        <v>Senior</v>
      </c>
      <c r="M1767" t="s">
        <v>53</v>
      </c>
      <c r="N1767" t="s">
        <v>54</v>
      </c>
      <c r="O1767" t="s">
        <v>55</v>
      </c>
      <c r="P1767" t="s">
        <v>47</v>
      </c>
      <c r="Q1767" t="s">
        <v>185</v>
      </c>
      <c r="R1767">
        <v>6</v>
      </c>
      <c r="S1767">
        <v>4500</v>
      </c>
      <c r="T1767">
        <v>10</v>
      </c>
      <c r="U1767">
        <v>24300</v>
      </c>
      <c r="V1767" t="str">
        <f>IF(Table1[[#This Row],[Sales]]&lt;=10000,"Low",IF(Table1[[#This Row],[Sales]]&gt;=10000 &amp; Table1[[#This Row],[Sales]]&lt;=25000,"Medium","High"))</f>
        <v>High</v>
      </c>
      <c r="W1767">
        <v>8475.2800000000007</v>
      </c>
      <c r="X1767">
        <f>Table1[[#This Row],[Profit]]/Table1[[#This Row],[Sales]]</f>
        <v>0.3487769547325103</v>
      </c>
      <c r="Y1767" t="s">
        <v>58</v>
      </c>
      <c r="Z1767" t="s">
        <v>41</v>
      </c>
      <c r="AA1767">
        <v>1</v>
      </c>
      <c r="AB1767" t="s">
        <v>42</v>
      </c>
    </row>
    <row r="1768" spans="1:28" x14ac:dyDescent="0.35">
      <c r="A1768" t="s">
        <v>1555</v>
      </c>
      <c r="B1768" s="1">
        <v>45457</v>
      </c>
      <c r="C1768" s="1" t="str">
        <f>TEXT(Table1[[#This Row],[Order_Date]],"yyyy")</f>
        <v>2024</v>
      </c>
      <c r="D1768" s="3">
        <f>MONTH(Table1[[#This Row],[Order_Date]])</f>
        <v>6</v>
      </c>
      <c r="E1768" t="str">
        <f>TEXT(Table1[[#This Row],[Order_Date]],"mmm")</f>
        <v>Jun</v>
      </c>
      <c r="F1768" s="1">
        <v>45462</v>
      </c>
      <c r="G1768">
        <f>(Table1[[#This Row],[Ship_Date]]-Table1[[#This Row],[Order_Date]])</f>
        <v>5</v>
      </c>
      <c r="H1768" t="s">
        <v>1556</v>
      </c>
      <c r="I1768" t="s">
        <v>1557</v>
      </c>
      <c r="J1768" t="s">
        <v>24</v>
      </c>
      <c r="K1768">
        <v>24</v>
      </c>
      <c r="L1768" t="str">
        <f>IF(Table1[[#This Row],[Age]]&lt;=20,"Teen",IF(Table1[[#This Row],[Age]]&gt;=21 &amp; Table1[[#This Row],[Age]]&lt;=50,"Adult","Senior"))</f>
        <v>Senior</v>
      </c>
      <c r="M1768" t="s">
        <v>63</v>
      </c>
      <c r="N1768" t="s">
        <v>64</v>
      </c>
      <c r="O1768" t="s">
        <v>55</v>
      </c>
      <c r="P1768" t="s">
        <v>39</v>
      </c>
      <c r="Q1768" t="s">
        <v>87</v>
      </c>
      <c r="R1768">
        <v>3</v>
      </c>
      <c r="S1768">
        <v>3200</v>
      </c>
      <c r="T1768">
        <v>0</v>
      </c>
      <c r="U1768">
        <v>9600</v>
      </c>
      <c r="V1768" t="str">
        <f>IF(Table1[[#This Row],[Sales]]&lt;=10000,"Low",IF(Table1[[#This Row],[Sales]]&gt;=10000 &amp; Table1[[#This Row],[Sales]]&lt;=25000,"Medium","High"))</f>
        <v>Low</v>
      </c>
      <c r="W1768">
        <v>1364.45</v>
      </c>
      <c r="X1768">
        <f>Table1[[#This Row],[Profit]]/Table1[[#This Row],[Sales]]</f>
        <v>0.14213020833333334</v>
      </c>
      <c r="Y1768" t="s">
        <v>93</v>
      </c>
      <c r="Z1768" t="s">
        <v>31</v>
      </c>
      <c r="AA1768">
        <v>1</v>
      </c>
      <c r="AB1768" t="s">
        <v>32</v>
      </c>
    </row>
    <row r="1769" spans="1:28" x14ac:dyDescent="0.35">
      <c r="A1769" t="s">
        <v>1558</v>
      </c>
      <c r="B1769" s="1">
        <v>45470</v>
      </c>
      <c r="C1769" s="1" t="str">
        <f>TEXT(Table1[[#This Row],[Order_Date]],"yyyy")</f>
        <v>2024</v>
      </c>
      <c r="D1769" s="3">
        <f>MONTH(Table1[[#This Row],[Order_Date]])</f>
        <v>6</v>
      </c>
      <c r="E1769" t="str">
        <f>TEXT(Table1[[#This Row],[Order_Date]],"mmm")</f>
        <v>Jun</v>
      </c>
      <c r="F1769" s="1">
        <v>45476</v>
      </c>
      <c r="G1769">
        <f>(Table1[[#This Row],[Ship_Date]]-Table1[[#This Row],[Order_Date]])</f>
        <v>6</v>
      </c>
      <c r="H1769" t="s">
        <v>1559</v>
      </c>
      <c r="I1769" t="s">
        <v>1560</v>
      </c>
      <c r="J1769" t="s">
        <v>52</v>
      </c>
      <c r="K1769">
        <v>62</v>
      </c>
      <c r="L1769" t="str">
        <f>IF(Table1[[#This Row],[Age]]&lt;=20,"Teen",IF(Table1[[#This Row],[Age]]&gt;=21 &amp; Table1[[#This Row],[Age]]&lt;=50,"Adult","Senior"))</f>
        <v>Senior</v>
      </c>
      <c r="M1769" t="s">
        <v>79</v>
      </c>
      <c r="N1769" t="s">
        <v>80</v>
      </c>
      <c r="O1769" t="s">
        <v>38</v>
      </c>
      <c r="P1769" t="s">
        <v>28</v>
      </c>
      <c r="Q1769" t="s">
        <v>29</v>
      </c>
      <c r="R1769">
        <v>3</v>
      </c>
      <c r="S1769">
        <v>15000</v>
      </c>
      <c r="T1769">
        <v>25</v>
      </c>
      <c r="U1769">
        <v>33750</v>
      </c>
      <c r="V1769" t="str">
        <f>IF(Table1[[#This Row],[Sales]]&lt;=10000,"Low",IF(Table1[[#This Row],[Sales]]&gt;=10000 &amp; Table1[[#This Row],[Sales]]&lt;=25000,"Medium","High"))</f>
        <v>High</v>
      </c>
      <c r="W1769">
        <v>11986.91</v>
      </c>
      <c r="X1769">
        <f>Table1[[#This Row],[Profit]]/Table1[[#This Row],[Sales]]</f>
        <v>0.35516770370370371</v>
      </c>
      <c r="Y1769" t="s">
        <v>93</v>
      </c>
      <c r="Z1769" t="s">
        <v>41</v>
      </c>
      <c r="AA1769">
        <v>4</v>
      </c>
      <c r="AB1769" t="s">
        <v>42</v>
      </c>
    </row>
    <row r="1770" spans="1:28" x14ac:dyDescent="0.35">
      <c r="A1770" t="s">
        <v>1567</v>
      </c>
      <c r="B1770" s="1">
        <v>45450</v>
      </c>
      <c r="C1770" s="1" t="str">
        <f>TEXT(Table1[[#This Row],[Order_Date]],"yyyy")</f>
        <v>2024</v>
      </c>
      <c r="D1770" s="3">
        <f>MONTH(Table1[[#This Row],[Order_Date]])</f>
        <v>6</v>
      </c>
      <c r="E1770" t="str">
        <f>TEXT(Table1[[#This Row],[Order_Date]],"mmm")</f>
        <v>Jun</v>
      </c>
      <c r="F1770" s="1">
        <v>45452</v>
      </c>
      <c r="G1770">
        <f>(Table1[[#This Row],[Ship_Date]]-Table1[[#This Row],[Order_Date]])</f>
        <v>2</v>
      </c>
      <c r="H1770" t="s">
        <v>1568</v>
      </c>
      <c r="I1770" t="s">
        <v>1569</v>
      </c>
      <c r="J1770" t="s">
        <v>24</v>
      </c>
      <c r="K1770">
        <v>21</v>
      </c>
      <c r="L1770" t="str">
        <f>IF(Table1[[#This Row],[Age]]&lt;=20,"Teen",IF(Table1[[#This Row],[Age]]&gt;=21 &amp; Table1[[#This Row],[Age]]&lt;=50,"Adult","Senior"))</f>
        <v>Senior</v>
      </c>
      <c r="M1770" t="s">
        <v>63</v>
      </c>
      <c r="N1770" t="s">
        <v>64</v>
      </c>
      <c r="O1770" t="s">
        <v>55</v>
      </c>
      <c r="P1770" t="s">
        <v>47</v>
      </c>
      <c r="Q1770" t="s">
        <v>48</v>
      </c>
      <c r="R1770">
        <v>4</v>
      </c>
      <c r="S1770">
        <v>3500</v>
      </c>
      <c r="T1770">
        <v>15</v>
      </c>
      <c r="U1770">
        <v>11900</v>
      </c>
      <c r="V1770" t="str">
        <f>IF(Table1[[#This Row],[Sales]]&lt;=10000,"Low",IF(Table1[[#This Row],[Sales]]&gt;=10000 &amp; Table1[[#This Row],[Sales]]&lt;=25000,"Medium","High"))</f>
        <v>High</v>
      </c>
      <c r="W1770">
        <v>4307.99</v>
      </c>
      <c r="X1770">
        <f>Table1[[#This Row],[Profit]]/Table1[[#This Row],[Sales]]</f>
        <v>0.36201596638655459</v>
      </c>
      <c r="Y1770" t="s">
        <v>30</v>
      </c>
      <c r="Z1770" t="s">
        <v>31</v>
      </c>
      <c r="AA1770">
        <v>5</v>
      </c>
      <c r="AB1770" t="s">
        <v>42</v>
      </c>
    </row>
    <row r="1771" spans="1:28" x14ac:dyDescent="0.35">
      <c r="A1771" t="s">
        <v>1656</v>
      </c>
      <c r="B1771" s="1">
        <v>45815</v>
      </c>
      <c r="C1771" s="1" t="str">
        <f>TEXT(Table1[[#This Row],[Order_Date]],"yyyy")</f>
        <v>2025</v>
      </c>
      <c r="D1771" s="3">
        <f>MONTH(Table1[[#This Row],[Order_Date]])</f>
        <v>6</v>
      </c>
      <c r="E1771" t="str">
        <f>TEXT(Table1[[#This Row],[Order_Date]],"mmm")</f>
        <v>Jun</v>
      </c>
      <c r="F1771" s="1">
        <v>45822</v>
      </c>
      <c r="G1771">
        <f>(Table1[[#This Row],[Ship_Date]]-Table1[[#This Row],[Order_Date]])</f>
        <v>7</v>
      </c>
      <c r="H1771" t="s">
        <v>1657</v>
      </c>
      <c r="I1771" t="s">
        <v>1658</v>
      </c>
      <c r="J1771" t="s">
        <v>52</v>
      </c>
      <c r="K1771">
        <v>49</v>
      </c>
      <c r="L1771" t="str">
        <f>IF(Table1[[#This Row],[Age]]&lt;=20,"Teen",IF(Table1[[#This Row],[Age]]&gt;=21 &amp; Table1[[#This Row],[Age]]&lt;=50,"Adult","Senior"))</f>
        <v>Senior</v>
      </c>
      <c r="M1771" t="s">
        <v>36</v>
      </c>
      <c r="N1771" t="s">
        <v>37</v>
      </c>
      <c r="O1771" t="s">
        <v>38</v>
      </c>
      <c r="P1771" t="s">
        <v>56</v>
      </c>
      <c r="Q1771" t="s">
        <v>97</v>
      </c>
      <c r="R1771">
        <v>1</v>
      </c>
      <c r="S1771">
        <v>1500</v>
      </c>
      <c r="T1771">
        <v>0</v>
      </c>
      <c r="U1771">
        <v>1500</v>
      </c>
      <c r="V1771" t="str">
        <f>IF(Table1[[#This Row],[Sales]]&lt;=10000,"Low",IF(Table1[[#This Row],[Sales]]&gt;=10000 &amp; Table1[[#This Row],[Sales]]&lt;=25000,"Medium","High"))</f>
        <v>Low</v>
      </c>
      <c r="W1771">
        <v>594.14</v>
      </c>
      <c r="X1771">
        <f>Table1[[#This Row],[Profit]]/Table1[[#This Row],[Sales]]</f>
        <v>0.3960933333333333</v>
      </c>
      <c r="Y1771" t="s">
        <v>58</v>
      </c>
      <c r="Z1771" t="s">
        <v>59</v>
      </c>
      <c r="AA1771">
        <v>3</v>
      </c>
      <c r="AB1771" t="s">
        <v>42</v>
      </c>
    </row>
    <row r="1772" spans="1:28" x14ac:dyDescent="0.35">
      <c r="A1772" t="s">
        <v>1715</v>
      </c>
      <c r="B1772" s="1">
        <v>45445</v>
      </c>
      <c r="C1772" s="1" t="str">
        <f>TEXT(Table1[[#This Row],[Order_Date]],"yyyy")</f>
        <v>2024</v>
      </c>
      <c r="D1772" s="3">
        <f>MONTH(Table1[[#This Row],[Order_Date]])</f>
        <v>6</v>
      </c>
      <c r="E1772" t="str">
        <f>TEXT(Table1[[#This Row],[Order_Date]],"mmm")</f>
        <v>Jun</v>
      </c>
      <c r="F1772" s="1">
        <v>45447</v>
      </c>
      <c r="G1772">
        <f>(Table1[[#This Row],[Ship_Date]]-Table1[[#This Row],[Order_Date]])</f>
        <v>2</v>
      </c>
      <c r="H1772" t="s">
        <v>1716</v>
      </c>
      <c r="I1772" t="s">
        <v>1717</v>
      </c>
      <c r="J1772" t="s">
        <v>24</v>
      </c>
      <c r="K1772">
        <v>22</v>
      </c>
      <c r="L1772" t="str">
        <f>IF(Table1[[#This Row],[Age]]&lt;=20,"Teen",IF(Table1[[#This Row],[Age]]&gt;=21 &amp; Table1[[#This Row],[Age]]&lt;=50,"Adult","Senior"))</f>
        <v>Senior</v>
      </c>
      <c r="M1772" t="s">
        <v>63</v>
      </c>
      <c r="N1772" t="s">
        <v>64</v>
      </c>
      <c r="O1772" t="s">
        <v>55</v>
      </c>
      <c r="P1772" t="s">
        <v>39</v>
      </c>
      <c r="Q1772" t="s">
        <v>87</v>
      </c>
      <c r="R1772">
        <v>8</v>
      </c>
      <c r="S1772">
        <v>3200</v>
      </c>
      <c r="T1772">
        <v>5</v>
      </c>
      <c r="U1772">
        <v>24320</v>
      </c>
      <c r="V1772" t="str">
        <f>IF(Table1[[#This Row],[Sales]]&lt;=10000,"Low",IF(Table1[[#This Row],[Sales]]&gt;=10000 &amp; Table1[[#This Row],[Sales]]&lt;=25000,"Medium","High"))</f>
        <v>High</v>
      </c>
      <c r="W1772">
        <v>8445.19</v>
      </c>
      <c r="X1772">
        <f>Table1[[#This Row],[Profit]]/Table1[[#This Row],[Sales]]</f>
        <v>0.34725287828947371</v>
      </c>
      <c r="Y1772" t="s">
        <v>30</v>
      </c>
      <c r="Z1772" t="s">
        <v>41</v>
      </c>
      <c r="AA1772">
        <v>4</v>
      </c>
      <c r="AB1772" t="s">
        <v>42</v>
      </c>
    </row>
    <row r="1773" spans="1:28" x14ac:dyDescent="0.35">
      <c r="A1773" t="s">
        <v>1745</v>
      </c>
      <c r="B1773" s="1">
        <v>45837</v>
      </c>
      <c r="C1773" s="1" t="str">
        <f>TEXT(Table1[[#This Row],[Order_Date]],"yyyy")</f>
        <v>2025</v>
      </c>
      <c r="D1773" s="3">
        <f>MONTH(Table1[[#This Row],[Order_Date]])</f>
        <v>6</v>
      </c>
      <c r="E1773" t="str">
        <f>TEXT(Table1[[#This Row],[Order_Date]],"mmm")</f>
        <v>Jun</v>
      </c>
      <c r="F1773" s="1">
        <v>45842</v>
      </c>
      <c r="G1773">
        <f>(Table1[[#This Row],[Ship_Date]]-Table1[[#This Row],[Order_Date]])</f>
        <v>5</v>
      </c>
      <c r="H1773" t="s">
        <v>1746</v>
      </c>
      <c r="I1773" t="s">
        <v>1747</v>
      </c>
      <c r="J1773" t="s">
        <v>52</v>
      </c>
      <c r="K1773">
        <v>45</v>
      </c>
      <c r="L1773" t="str">
        <f>IF(Table1[[#This Row],[Age]]&lt;=20,"Teen",IF(Table1[[#This Row],[Age]]&gt;=21 &amp; Table1[[#This Row],[Age]]&lt;=50,"Adult","Senior"))</f>
        <v>Senior</v>
      </c>
      <c r="M1773" t="s">
        <v>73</v>
      </c>
      <c r="N1773" t="s">
        <v>26</v>
      </c>
      <c r="O1773" t="s">
        <v>27</v>
      </c>
      <c r="P1773" t="s">
        <v>47</v>
      </c>
      <c r="Q1773" t="s">
        <v>69</v>
      </c>
      <c r="R1773">
        <v>5</v>
      </c>
      <c r="S1773">
        <v>800</v>
      </c>
      <c r="T1773">
        <v>20</v>
      </c>
      <c r="U1773">
        <v>3200</v>
      </c>
      <c r="V1773" t="str">
        <f>IF(Table1[[#This Row],[Sales]]&lt;=10000,"Low",IF(Table1[[#This Row],[Sales]]&gt;=10000 &amp; Table1[[#This Row],[Sales]]&lt;=25000,"Medium","High"))</f>
        <v>Low</v>
      </c>
      <c r="W1773">
        <v>539.38</v>
      </c>
      <c r="X1773">
        <f>Table1[[#This Row],[Profit]]/Table1[[#This Row],[Sales]]</f>
        <v>0.16855624999999999</v>
      </c>
      <c r="Y1773" t="s">
        <v>30</v>
      </c>
      <c r="Z1773" t="s">
        <v>31</v>
      </c>
      <c r="AA1773">
        <v>4</v>
      </c>
      <c r="AB1773" t="s">
        <v>42</v>
      </c>
    </row>
    <row r="1774" spans="1:28" x14ac:dyDescent="0.35">
      <c r="A1774" t="s">
        <v>1761</v>
      </c>
      <c r="B1774" s="1">
        <v>45468</v>
      </c>
      <c r="C1774" s="1" t="str">
        <f>TEXT(Table1[[#This Row],[Order_Date]],"yyyy")</f>
        <v>2024</v>
      </c>
      <c r="D1774" s="3">
        <f>MONTH(Table1[[#This Row],[Order_Date]])</f>
        <v>6</v>
      </c>
      <c r="E1774" t="str">
        <f>TEXT(Table1[[#This Row],[Order_Date]],"mmm")</f>
        <v>Jun</v>
      </c>
      <c r="F1774" s="1">
        <v>45471</v>
      </c>
      <c r="G1774">
        <f>(Table1[[#This Row],[Ship_Date]]-Table1[[#This Row],[Order_Date]])</f>
        <v>3</v>
      </c>
      <c r="H1774" t="s">
        <v>1762</v>
      </c>
      <c r="I1774" t="s">
        <v>1763</v>
      </c>
      <c r="J1774" t="s">
        <v>24</v>
      </c>
      <c r="K1774">
        <v>44</v>
      </c>
      <c r="L1774" t="str">
        <f>IF(Table1[[#This Row],[Age]]&lt;=20,"Teen",IF(Table1[[#This Row],[Age]]&gt;=21 &amp; Table1[[#This Row],[Age]]&lt;=50,"Adult","Senior"))</f>
        <v>Senior</v>
      </c>
      <c r="M1774" t="s">
        <v>101</v>
      </c>
      <c r="N1774" t="s">
        <v>102</v>
      </c>
      <c r="O1774" t="s">
        <v>27</v>
      </c>
      <c r="P1774" t="s">
        <v>74</v>
      </c>
      <c r="Q1774" t="s">
        <v>109</v>
      </c>
      <c r="R1774">
        <v>3</v>
      </c>
      <c r="S1774">
        <v>40000</v>
      </c>
      <c r="T1774">
        <v>5</v>
      </c>
      <c r="U1774">
        <v>114000</v>
      </c>
      <c r="V1774" t="str">
        <f>IF(Table1[[#This Row],[Sales]]&lt;=10000,"Low",IF(Table1[[#This Row],[Sales]]&gt;=10000 &amp; Table1[[#This Row],[Sales]]&lt;=25000,"Medium","High"))</f>
        <v>High</v>
      </c>
      <c r="W1774">
        <v>46833.9</v>
      </c>
      <c r="X1774">
        <f>Table1[[#This Row],[Profit]]/Table1[[#This Row],[Sales]]</f>
        <v>0.41082368421052634</v>
      </c>
      <c r="Y1774" t="s">
        <v>58</v>
      </c>
      <c r="Z1774" t="s">
        <v>41</v>
      </c>
      <c r="AA1774">
        <v>5</v>
      </c>
      <c r="AB1774" t="s">
        <v>42</v>
      </c>
    </row>
    <row r="1775" spans="1:28" x14ac:dyDescent="0.35">
      <c r="A1775" t="s">
        <v>1809</v>
      </c>
      <c r="B1775" s="1">
        <v>45832</v>
      </c>
      <c r="C1775" s="1" t="str">
        <f>TEXT(Table1[[#This Row],[Order_Date]],"yyyy")</f>
        <v>2025</v>
      </c>
      <c r="D1775" s="3">
        <f>MONTH(Table1[[#This Row],[Order_Date]])</f>
        <v>6</v>
      </c>
      <c r="E1775" t="str">
        <f>TEXT(Table1[[#This Row],[Order_Date]],"mmm")</f>
        <v>Jun</v>
      </c>
      <c r="F1775" s="1">
        <v>45837</v>
      </c>
      <c r="G1775">
        <f>(Table1[[#This Row],[Ship_Date]]-Table1[[#This Row],[Order_Date]])</f>
        <v>5</v>
      </c>
      <c r="H1775" t="s">
        <v>1810</v>
      </c>
      <c r="I1775" t="s">
        <v>1811</v>
      </c>
      <c r="J1775" t="s">
        <v>24</v>
      </c>
      <c r="K1775">
        <v>34</v>
      </c>
      <c r="L1775" t="str">
        <f>IF(Table1[[#This Row],[Age]]&lt;=20,"Teen",IF(Table1[[#This Row],[Age]]&gt;=21 &amp; Table1[[#This Row],[Age]]&lt;=50,"Adult","Senior"))</f>
        <v>Senior</v>
      </c>
      <c r="M1775" t="s">
        <v>36</v>
      </c>
      <c r="N1775" t="s">
        <v>37</v>
      </c>
      <c r="O1775" t="s">
        <v>38</v>
      </c>
      <c r="P1775" t="s">
        <v>39</v>
      </c>
      <c r="Q1775" t="s">
        <v>87</v>
      </c>
      <c r="R1775">
        <v>5</v>
      </c>
      <c r="S1775">
        <v>3200</v>
      </c>
      <c r="T1775">
        <v>15</v>
      </c>
      <c r="U1775">
        <v>13600</v>
      </c>
      <c r="V1775" t="str">
        <f>IF(Table1[[#This Row],[Sales]]&lt;=10000,"Low",IF(Table1[[#This Row],[Sales]]&gt;=10000 &amp; Table1[[#This Row],[Sales]]&lt;=25000,"Medium","High"))</f>
        <v>High</v>
      </c>
      <c r="W1775">
        <v>2924.79</v>
      </c>
      <c r="X1775">
        <f>Table1[[#This Row],[Profit]]/Table1[[#This Row],[Sales]]</f>
        <v>0.21505808823529413</v>
      </c>
      <c r="Y1775" t="s">
        <v>58</v>
      </c>
      <c r="Z1775" t="s">
        <v>31</v>
      </c>
      <c r="AA1775">
        <v>2</v>
      </c>
      <c r="AB1775" t="s">
        <v>42</v>
      </c>
    </row>
    <row r="1776" spans="1:28" x14ac:dyDescent="0.35">
      <c r="A1776" t="s">
        <v>1858</v>
      </c>
      <c r="B1776" s="1">
        <v>45818</v>
      </c>
      <c r="C1776" s="1" t="str">
        <f>TEXT(Table1[[#This Row],[Order_Date]],"yyyy")</f>
        <v>2025</v>
      </c>
      <c r="D1776" s="3">
        <f>MONTH(Table1[[#This Row],[Order_Date]])</f>
        <v>6</v>
      </c>
      <c r="E1776" t="str">
        <f>TEXT(Table1[[#This Row],[Order_Date]],"mmm")</f>
        <v>Jun</v>
      </c>
      <c r="F1776" s="1">
        <v>45819</v>
      </c>
      <c r="G1776">
        <f>(Table1[[#This Row],[Ship_Date]]-Table1[[#This Row],[Order_Date]])</f>
        <v>1</v>
      </c>
      <c r="H1776" t="s">
        <v>1859</v>
      </c>
      <c r="I1776" t="s">
        <v>1860</v>
      </c>
      <c r="J1776" t="s">
        <v>52</v>
      </c>
      <c r="K1776">
        <v>47</v>
      </c>
      <c r="L1776" t="str">
        <f>IF(Table1[[#This Row],[Age]]&lt;=20,"Teen",IF(Table1[[#This Row],[Age]]&gt;=21 &amp; Table1[[#This Row],[Age]]&lt;=50,"Adult","Senior"))</f>
        <v>Senior</v>
      </c>
      <c r="M1776" t="s">
        <v>53</v>
      </c>
      <c r="N1776" t="s">
        <v>54</v>
      </c>
      <c r="O1776" t="s">
        <v>55</v>
      </c>
      <c r="P1776" t="s">
        <v>56</v>
      </c>
      <c r="Q1776" t="s">
        <v>57</v>
      </c>
      <c r="R1776">
        <v>8</v>
      </c>
      <c r="S1776">
        <v>60</v>
      </c>
      <c r="T1776">
        <v>10</v>
      </c>
      <c r="U1776">
        <v>432</v>
      </c>
      <c r="V1776" t="str">
        <f>IF(Table1[[#This Row],[Sales]]&lt;=10000,"Low",IF(Table1[[#This Row],[Sales]]&gt;=10000 &amp; Table1[[#This Row],[Sales]]&lt;=25000,"Medium","High"))</f>
        <v>Low</v>
      </c>
      <c r="W1776">
        <v>100.88</v>
      </c>
      <c r="X1776">
        <f>Table1[[#This Row],[Profit]]/Table1[[#This Row],[Sales]]</f>
        <v>0.23351851851851851</v>
      </c>
      <c r="Y1776" t="s">
        <v>58</v>
      </c>
      <c r="Z1776" t="s">
        <v>41</v>
      </c>
      <c r="AA1776">
        <v>5</v>
      </c>
      <c r="AB1776" t="s">
        <v>42</v>
      </c>
    </row>
    <row r="1777" spans="1:28" x14ac:dyDescent="0.35">
      <c r="A1777" t="s">
        <v>1882</v>
      </c>
      <c r="B1777" s="1">
        <v>45832</v>
      </c>
      <c r="C1777" s="1" t="str">
        <f>TEXT(Table1[[#This Row],[Order_Date]],"yyyy")</f>
        <v>2025</v>
      </c>
      <c r="D1777" s="3">
        <f>MONTH(Table1[[#This Row],[Order_Date]])</f>
        <v>6</v>
      </c>
      <c r="E1777" t="str">
        <f>TEXT(Table1[[#This Row],[Order_Date]],"mmm")</f>
        <v>Jun</v>
      </c>
      <c r="F1777" s="1">
        <v>45838</v>
      </c>
      <c r="G1777">
        <f>(Table1[[#This Row],[Ship_Date]]-Table1[[#This Row],[Order_Date]])</f>
        <v>6</v>
      </c>
      <c r="H1777" t="s">
        <v>1883</v>
      </c>
      <c r="I1777" t="s">
        <v>1884</v>
      </c>
      <c r="J1777" t="s">
        <v>52</v>
      </c>
      <c r="K1777">
        <v>28</v>
      </c>
      <c r="L1777" t="str">
        <f>IF(Table1[[#This Row],[Age]]&lt;=20,"Teen",IF(Table1[[#This Row],[Age]]&gt;=21 &amp; Table1[[#This Row],[Age]]&lt;=50,"Adult","Senior"))</f>
        <v>Senior</v>
      </c>
      <c r="M1777" t="s">
        <v>91</v>
      </c>
      <c r="N1777" t="s">
        <v>92</v>
      </c>
      <c r="O1777" t="s">
        <v>55</v>
      </c>
      <c r="P1777" t="s">
        <v>28</v>
      </c>
      <c r="Q1777" t="s">
        <v>65</v>
      </c>
      <c r="R1777">
        <v>2</v>
      </c>
      <c r="S1777">
        <v>30000</v>
      </c>
      <c r="T1777">
        <v>25</v>
      </c>
      <c r="U1777">
        <v>45000</v>
      </c>
      <c r="V1777" t="str">
        <f>IF(Table1[[#This Row],[Sales]]&lt;=10000,"Low",IF(Table1[[#This Row],[Sales]]&gt;=10000 &amp; Table1[[#This Row],[Sales]]&lt;=25000,"Medium","High"))</f>
        <v>High</v>
      </c>
      <c r="W1777">
        <v>12644.49</v>
      </c>
      <c r="X1777">
        <f>Table1[[#This Row],[Profit]]/Table1[[#This Row],[Sales]]</f>
        <v>0.28098866666666666</v>
      </c>
      <c r="Y1777" t="s">
        <v>58</v>
      </c>
      <c r="Z1777" t="s">
        <v>59</v>
      </c>
      <c r="AA1777">
        <v>2</v>
      </c>
      <c r="AB1777" t="s">
        <v>42</v>
      </c>
    </row>
    <row r="1778" spans="1:28" x14ac:dyDescent="0.35">
      <c r="A1778" t="s">
        <v>1885</v>
      </c>
      <c r="B1778" s="1">
        <v>45458</v>
      </c>
      <c r="C1778" s="1" t="str">
        <f>TEXT(Table1[[#This Row],[Order_Date]],"yyyy")</f>
        <v>2024</v>
      </c>
      <c r="D1778" s="3">
        <f>MONTH(Table1[[#This Row],[Order_Date]])</f>
        <v>6</v>
      </c>
      <c r="E1778" t="str">
        <f>TEXT(Table1[[#This Row],[Order_Date]],"mmm")</f>
        <v>Jun</v>
      </c>
      <c r="F1778" s="1">
        <v>45459</v>
      </c>
      <c r="G1778">
        <f>(Table1[[#This Row],[Ship_Date]]-Table1[[#This Row],[Order_Date]])</f>
        <v>1</v>
      </c>
      <c r="H1778" t="s">
        <v>1886</v>
      </c>
      <c r="I1778" t="s">
        <v>1887</v>
      </c>
      <c r="J1778" t="s">
        <v>52</v>
      </c>
      <c r="K1778">
        <v>37</v>
      </c>
      <c r="L1778" t="str">
        <f>IF(Table1[[#This Row],[Age]]&lt;=20,"Teen",IF(Table1[[#This Row],[Age]]&gt;=21 &amp; Table1[[#This Row],[Age]]&lt;=50,"Adult","Senior"))</f>
        <v>Senior</v>
      </c>
      <c r="M1778" t="s">
        <v>73</v>
      </c>
      <c r="N1778" t="s">
        <v>26</v>
      </c>
      <c r="O1778" t="s">
        <v>27</v>
      </c>
      <c r="P1778" t="s">
        <v>28</v>
      </c>
      <c r="Q1778" t="s">
        <v>103</v>
      </c>
      <c r="R1778">
        <v>1</v>
      </c>
      <c r="S1778">
        <v>25000</v>
      </c>
      <c r="T1778">
        <v>0</v>
      </c>
      <c r="U1778">
        <v>25000</v>
      </c>
      <c r="V1778" t="str">
        <f>IF(Table1[[#This Row],[Sales]]&lt;=10000,"Low",IF(Table1[[#This Row],[Sales]]&gt;=10000 &amp; Table1[[#This Row],[Sales]]&lt;=25000,"Medium","High"))</f>
        <v>High</v>
      </c>
      <c r="W1778">
        <v>8110.62</v>
      </c>
      <c r="X1778">
        <f>Table1[[#This Row],[Profit]]/Table1[[#This Row],[Sales]]</f>
        <v>0.32442480000000001</v>
      </c>
      <c r="Y1778" t="s">
        <v>93</v>
      </c>
      <c r="Z1778" t="s">
        <v>31</v>
      </c>
      <c r="AA1778">
        <v>3</v>
      </c>
      <c r="AB1778" t="s">
        <v>42</v>
      </c>
    </row>
    <row r="1779" spans="1:28" x14ac:dyDescent="0.35">
      <c r="A1779" t="s">
        <v>1944</v>
      </c>
      <c r="B1779" s="1">
        <v>45447</v>
      </c>
      <c r="C1779" s="1" t="str">
        <f>TEXT(Table1[[#This Row],[Order_Date]],"yyyy")</f>
        <v>2024</v>
      </c>
      <c r="D1779" s="3">
        <f>MONTH(Table1[[#This Row],[Order_Date]])</f>
        <v>6</v>
      </c>
      <c r="E1779" t="str">
        <f>TEXT(Table1[[#This Row],[Order_Date]],"mmm")</f>
        <v>Jun</v>
      </c>
      <c r="F1779" s="1">
        <v>45448</v>
      </c>
      <c r="G1779">
        <f>(Table1[[#This Row],[Ship_Date]]-Table1[[#This Row],[Order_Date]])</f>
        <v>1</v>
      </c>
      <c r="H1779" t="s">
        <v>1945</v>
      </c>
      <c r="I1779" t="s">
        <v>1946</v>
      </c>
      <c r="J1779" t="s">
        <v>52</v>
      </c>
      <c r="K1779">
        <v>22</v>
      </c>
      <c r="L1779" t="str">
        <f>IF(Table1[[#This Row],[Age]]&lt;=20,"Teen",IF(Table1[[#This Row],[Age]]&gt;=21 &amp; Table1[[#This Row],[Age]]&lt;=50,"Adult","Senior"))</f>
        <v>Senior</v>
      </c>
      <c r="M1779" t="s">
        <v>116</v>
      </c>
      <c r="N1779" t="s">
        <v>117</v>
      </c>
      <c r="O1779" t="s">
        <v>86</v>
      </c>
      <c r="P1779" t="s">
        <v>56</v>
      </c>
      <c r="Q1779" t="s">
        <v>212</v>
      </c>
      <c r="R1779">
        <v>5</v>
      </c>
      <c r="S1779">
        <v>300</v>
      </c>
      <c r="T1779">
        <v>20</v>
      </c>
      <c r="U1779">
        <v>1200</v>
      </c>
      <c r="V1779" t="str">
        <f>IF(Table1[[#This Row],[Sales]]&lt;=10000,"Low",IF(Table1[[#This Row],[Sales]]&gt;=10000 &amp; Table1[[#This Row],[Sales]]&lt;=25000,"Medium","High"))</f>
        <v>Low</v>
      </c>
      <c r="W1779">
        <v>350</v>
      </c>
      <c r="X1779">
        <f>Table1[[#This Row],[Profit]]/Table1[[#This Row],[Sales]]</f>
        <v>0.29166666666666669</v>
      </c>
      <c r="Y1779" t="s">
        <v>30</v>
      </c>
      <c r="Z1779" t="s">
        <v>41</v>
      </c>
      <c r="AA1779">
        <v>3</v>
      </c>
      <c r="AB1779" t="s">
        <v>42</v>
      </c>
    </row>
    <row r="1780" spans="1:28" x14ac:dyDescent="0.35">
      <c r="A1780" t="s">
        <v>2006</v>
      </c>
      <c r="B1780" s="1">
        <v>45447</v>
      </c>
      <c r="C1780" s="1" t="str">
        <f>TEXT(Table1[[#This Row],[Order_Date]],"yyyy")</f>
        <v>2024</v>
      </c>
      <c r="D1780" s="3">
        <f>MONTH(Table1[[#This Row],[Order_Date]])</f>
        <v>6</v>
      </c>
      <c r="E1780" t="str">
        <f>TEXT(Table1[[#This Row],[Order_Date]],"mmm")</f>
        <v>Jun</v>
      </c>
      <c r="F1780" s="1">
        <v>45454</v>
      </c>
      <c r="G1780">
        <f>(Table1[[#This Row],[Ship_Date]]-Table1[[#This Row],[Order_Date]])</f>
        <v>7</v>
      </c>
      <c r="H1780" t="s">
        <v>2007</v>
      </c>
      <c r="I1780" t="s">
        <v>2008</v>
      </c>
      <c r="J1780" t="s">
        <v>52</v>
      </c>
      <c r="K1780">
        <v>25</v>
      </c>
      <c r="L1780" t="str">
        <f>IF(Table1[[#This Row],[Age]]&lt;=20,"Teen",IF(Table1[[#This Row],[Age]]&gt;=21 &amp; Table1[[#This Row],[Age]]&lt;=50,"Adult","Senior"))</f>
        <v>Senior</v>
      </c>
      <c r="M1780" t="s">
        <v>63</v>
      </c>
      <c r="N1780" t="s">
        <v>64</v>
      </c>
      <c r="O1780" t="s">
        <v>55</v>
      </c>
      <c r="P1780" t="s">
        <v>39</v>
      </c>
      <c r="Q1780" t="s">
        <v>87</v>
      </c>
      <c r="R1780">
        <v>8</v>
      </c>
      <c r="S1780">
        <v>3200</v>
      </c>
      <c r="T1780">
        <v>10</v>
      </c>
      <c r="U1780">
        <v>23040</v>
      </c>
      <c r="V1780" t="str">
        <f>IF(Table1[[#This Row],[Sales]]&lt;=10000,"Low",IF(Table1[[#This Row],[Sales]]&gt;=10000 &amp; Table1[[#This Row],[Sales]]&lt;=25000,"Medium","High"))</f>
        <v>High</v>
      </c>
      <c r="W1780">
        <v>6196.84</v>
      </c>
      <c r="X1780">
        <f>Table1[[#This Row],[Profit]]/Table1[[#This Row],[Sales]]</f>
        <v>0.26896006944444445</v>
      </c>
      <c r="Y1780" t="s">
        <v>93</v>
      </c>
      <c r="Z1780" t="s">
        <v>31</v>
      </c>
      <c r="AA1780">
        <v>1</v>
      </c>
      <c r="AB1780" t="s">
        <v>42</v>
      </c>
    </row>
    <row r="1781" spans="1:28" x14ac:dyDescent="0.35">
      <c r="A1781" t="s">
        <v>2024</v>
      </c>
      <c r="B1781" s="1">
        <v>45462</v>
      </c>
      <c r="C1781" s="1" t="str">
        <f>TEXT(Table1[[#This Row],[Order_Date]],"yyyy")</f>
        <v>2024</v>
      </c>
      <c r="D1781" s="3">
        <f>MONTH(Table1[[#This Row],[Order_Date]])</f>
        <v>6</v>
      </c>
      <c r="E1781" t="str">
        <f>TEXT(Table1[[#This Row],[Order_Date]],"mmm")</f>
        <v>Jun</v>
      </c>
      <c r="F1781" s="1">
        <v>45466</v>
      </c>
      <c r="G1781">
        <f>(Table1[[#This Row],[Ship_Date]]-Table1[[#This Row],[Order_Date]])</f>
        <v>4</v>
      </c>
      <c r="H1781" t="s">
        <v>2025</v>
      </c>
      <c r="I1781" t="s">
        <v>2026</v>
      </c>
      <c r="J1781" t="s">
        <v>52</v>
      </c>
      <c r="K1781">
        <v>32</v>
      </c>
      <c r="L1781" t="str">
        <f>IF(Table1[[#This Row],[Age]]&lt;=20,"Teen",IF(Table1[[#This Row],[Age]]&gt;=21 &amp; Table1[[#This Row],[Age]]&lt;=50,"Adult","Senior"))</f>
        <v>Senior</v>
      </c>
      <c r="M1781" t="s">
        <v>91</v>
      </c>
      <c r="N1781" t="s">
        <v>92</v>
      </c>
      <c r="O1781" t="s">
        <v>55</v>
      </c>
      <c r="P1781" t="s">
        <v>39</v>
      </c>
      <c r="Q1781" t="s">
        <v>40</v>
      </c>
      <c r="R1781">
        <v>8</v>
      </c>
      <c r="S1781">
        <v>2500</v>
      </c>
      <c r="T1781">
        <v>15</v>
      </c>
      <c r="U1781">
        <v>17000</v>
      </c>
      <c r="V1781" t="str">
        <f>IF(Table1[[#This Row],[Sales]]&lt;=10000,"Low",IF(Table1[[#This Row],[Sales]]&gt;=10000 &amp; Table1[[#This Row],[Sales]]&lt;=25000,"Medium","High"))</f>
        <v>High</v>
      </c>
      <c r="W1781">
        <v>4887.96</v>
      </c>
      <c r="X1781">
        <f>Table1[[#This Row],[Profit]]/Table1[[#This Row],[Sales]]</f>
        <v>0.28752705882352941</v>
      </c>
      <c r="Y1781" t="s">
        <v>58</v>
      </c>
      <c r="Z1781" t="s">
        <v>31</v>
      </c>
      <c r="AA1781">
        <v>4</v>
      </c>
      <c r="AB1781" t="s">
        <v>42</v>
      </c>
    </row>
    <row r="1782" spans="1:28" x14ac:dyDescent="0.35">
      <c r="A1782" t="s">
        <v>2045</v>
      </c>
      <c r="B1782" s="1">
        <v>45446</v>
      </c>
      <c r="C1782" s="1" t="str">
        <f>TEXT(Table1[[#This Row],[Order_Date]],"yyyy")</f>
        <v>2024</v>
      </c>
      <c r="D1782" s="3">
        <f>MONTH(Table1[[#This Row],[Order_Date]])</f>
        <v>6</v>
      </c>
      <c r="E1782" t="str">
        <f>TEXT(Table1[[#This Row],[Order_Date]],"mmm")</f>
        <v>Jun</v>
      </c>
      <c r="F1782" s="1">
        <v>45453</v>
      </c>
      <c r="G1782">
        <f>(Table1[[#This Row],[Ship_Date]]-Table1[[#This Row],[Order_Date]])</f>
        <v>7</v>
      </c>
      <c r="H1782" t="s">
        <v>2046</v>
      </c>
      <c r="I1782" t="s">
        <v>2047</v>
      </c>
      <c r="J1782" t="s">
        <v>52</v>
      </c>
      <c r="K1782">
        <v>31</v>
      </c>
      <c r="L1782" t="str">
        <f>IF(Table1[[#This Row],[Age]]&lt;=20,"Teen",IF(Table1[[#This Row],[Age]]&gt;=21 &amp; Table1[[#This Row],[Age]]&lt;=50,"Adult","Senior"))</f>
        <v>Senior</v>
      </c>
      <c r="M1782" t="s">
        <v>46</v>
      </c>
      <c r="N1782" t="s">
        <v>46</v>
      </c>
      <c r="O1782" t="s">
        <v>38</v>
      </c>
      <c r="P1782" t="s">
        <v>28</v>
      </c>
      <c r="Q1782" t="s">
        <v>192</v>
      </c>
      <c r="R1782">
        <v>6</v>
      </c>
      <c r="S1782">
        <v>7000</v>
      </c>
      <c r="T1782">
        <v>0</v>
      </c>
      <c r="U1782">
        <v>42000</v>
      </c>
      <c r="V1782" t="str">
        <f>IF(Table1[[#This Row],[Sales]]&lt;=10000,"Low",IF(Table1[[#This Row],[Sales]]&gt;=10000 &amp; Table1[[#This Row],[Sales]]&lt;=25000,"Medium","High"))</f>
        <v>High</v>
      </c>
      <c r="W1782">
        <v>17816.150000000001</v>
      </c>
      <c r="X1782">
        <f>Table1[[#This Row],[Profit]]/Table1[[#This Row],[Sales]]</f>
        <v>0.42419404761904766</v>
      </c>
      <c r="Y1782" t="s">
        <v>93</v>
      </c>
      <c r="Z1782" t="s">
        <v>59</v>
      </c>
      <c r="AA1782">
        <v>1</v>
      </c>
      <c r="AB1782" t="s">
        <v>42</v>
      </c>
    </row>
    <row r="1783" spans="1:28" x14ac:dyDescent="0.35">
      <c r="A1783" t="s">
        <v>2053</v>
      </c>
      <c r="B1783" s="1">
        <v>45816</v>
      </c>
      <c r="C1783" s="1" t="str">
        <f>TEXT(Table1[[#This Row],[Order_Date]],"yyyy")</f>
        <v>2025</v>
      </c>
      <c r="D1783" s="3">
        <f>MONTH(Table1[[#This Row],[Order_Date]])</f>
        <v>6</v>
      </c>
      <c r="E1783" t="str">
        <f>TEXT(Table1[[#This Row],[Order_Date]],"mmm")</f>
        <v>Jun</v>
      </c>
      <c r="F1783" s="1">
        <v>45820</v>
      </c>
      <c r="G1783">
        <f>(Table1[[#This Row],[Ship_Date]]-Table1[[#This Row],[Order_Date]])</f>
        <v>4</v>
      </c>
      <c r="H1783" t="s">
        <v>2054</v>
      </c>
      <c r="I1783" t="s">
        <v>2055</v>
      </c>
      <c r="J1783" t="s">
        <v>52</v>
      </c>
      <c r="K1783">
        <v>41</v>
      </c>
      <c r="L1783" t="str">
        <f>IF(Table1[[#This Row],[Age]]&lt;=20,"Teen",IF(Table1[[#This Row],[Age]]&gt;=21 &amp; Table1[[#This Row],[Age]]&lt;=50,"Adult","Senior"))</f>
        <v>Senior</v>
      </c>
      <c r="M1783" t="s">
        <v>63</v>
      </c>
      <c r="N1783" t="s">
        <v>64</v>
      </c>
      <c r="O1783" t="s">
        <v>55</v>
      </c>
      <c r="P1783" t="s">
        <v>28</v>
      </c>
      <c r="Q1783" t="s">
        <v>103</v>
      </c>
      <c r="R1783">
        <v>7</v>
      </c>
      <c r="S1783">
        <v>25000</v>
      </c>
      <c r="T1783">
        <v>25</v>
      </c>
      <c r="U1783">
        <v>131250</v>
      </c>
      <c r="V1783" t="str">
        <f>IF(Table1[[#This Row],[Sales]]&lt;=10000,"Low",IF(Table1[[#This Row],[Sales]]&gt;=10000 &amp; Table1[[#This Row],[Sales]]&lt;=25000,"Medium","High"))</f>
        <v>High</v>
      </c>
      <c r="W1783">
        <v>56059.22</v>
      </c>
      <c r="X1783">
        <f>Table1[[#This Row],[Profit]]/Table1[[#This Row],[Sales]]</f>
        <v>0.42711786666666668</v>
      </c>
      <c r="Y1783" t="s">
        <v>93</v>
      </c>
      <c r="Z1783" t="s">
        <v>31</v>
      </c>
      <c r="AA1783">
        <v>2</v>
      </c>
      <c r="AB1783" t="s">
        <v>42</v>
      </c>
    </row>
    <row r="1784" spans="1:28" x14ac:dyDescent="0.35">
      <c r="A1784" t="s">
        <v>2080</v>
      </c>
      <c r="B1784" s="1">
        <v>45831</v>
      </c>
      <c r="C1784" s="1" t="str">
        <f>TEXT(Table1[[#This Row],[Order_Date]],"yyyy")</f>
        <v>2025</v>
      </c>
      <c r="D1784" s="3">
        <f>MONTH(Table1[[#This Row],[Order_Date]])</f>
        <v>6</v>
      </c>
      <c r="E1784" t="str">
        <f>TEXT(Table1[[#This Row],[Order_Date]],"mmm")</f>
        <v>Jun</v>
      </c>
      <c r="F1784" s="1">
        <v>45837</v>
      </c>
      <c r="G1784">
        <f>(Table1[[#This Row],[Ship_Date]]-Table1[[#This Row],[Order_Date]])</f>
        <v>6</v>
      </c>
      <c r="H1784" t="s">
        <v>2081</v>
      </c>
      <c r="I1784" t="s">
        <v>2082</v>
      </c>
      <c r="J1784" t="s">
        <v>24</v>
      </c>
      <c r="K1784">
        <v>63</v>
      </c>
      <c r="L1784" t="str">
        <f>IF(Table1[[#This Row],[Age]]&lt;=20,"Teen",IF(Table1[[#This Row],[Age]]&gt;=21 &amp; Table1[[#This Row],[Age]]&lt;=50,"Adult","Senior"))</f>
        <v>Senior</v>
      </c>
      <c r="M1784" t="s">
        <v>91</v>
      </c>
      <c r="N1784" t="s">
        <v>92</v>
      </c>
      <c r="O1784" t="s">
        <v>55</v>
      </c>
      <c r="P1784" t="s">
        <v>28</v>
      </c>
      <c r="Q1784" t="s">
        <v>103</v>
      </c>
      <c r="R1784">
        <v>5</v>
      </c>
      <c r="S1784">
        <v>25000</v>
      </c>
      <c r="T1784">
        <v>0</v>
      </c>
      <c r="U1784">
        <v>125000</v>
      </c>
      <c r="V1784" t="str">
        <f>IF(Table1[[#This Row],[Sales]]&lt;=10000,"Low",IF(Table1[[#This Row],[Sales]]&gt;=10000 &amp; Table1[[#This Row],[Sales]]&lt;=25000,"Medium","High"))</f>
        <v>High</v>
      </c>
      <c r="W1784">
        <v>22559.17</v>
      </c>
      <c r="X1784">
        <f>Table1[[#This Row],[Profit]]/Table1[[#This Row],[Sales]]</f>
        <v>0.18047336</v>
      </c>
      <c r="Y1784" t="s">
        <v>30</v>
      </c>
      <c r="Z1784" t="s">
        <v>59</v>
      </c>
      <c r="AA1784">
        <v>3</v>
      </c>
      <c r="AB1784" t="s">
        <v>42</v>
      </c>
    </row>
    <row r="1785" spans="1:28" x14ac:dyDescent="0.35">
      <c r="A1785" t="s">
        <v>2095</v>
      </c>
      <c r="B1785" s="1">
        <v>45470</v>
      </c>
      <c r="C1785" s="1" t="str">
        <f>TEXT(Table1[[#This Row],[Order_Date]],"yyyy")</f>
        <v>2024</v>
      </c>
      <c r="D1785" s="3">
        <f>MONTH(Table1[[#This Row],[Order_Date]])</f>
        <v>6</v>
      </c>
      <c r="E1785" t="str">
        <f>TEXT(Table1[[#This Row],[Order_Date]],"mmm")</f>
        <v>Jun</v>
      </c>
      <c r="F1785" s="1">
        <v>45475</v>
      </c>
      <c r="G1785">
        <f>(Table1[[#This Row],[Ship_Date]]-Table1[[#This Row],[Order_Date]])</f>
        <v>5</v>
      </c>
      <c r="H1785" t="s">
        <v>2096</v>
      </c>
      <c r="I1785" t="s">
        <v>2097</v>
      </c>
      <c r="J1785" t="s">
        <v>52</v>
      </c>
      <c r="K1785">
        <v>31</v>
      </c>
      <c r="L1785" t="str">
        <f>IF(Table1[[#This Row],[Age]]&lt;=20,"Teen",IF(Table1[[#This Row],[Age]]&gt;=21 &amp; Table1[[#This Row],[Age]]&lt;=50,"Adult","Senior"))</f>
        <v>Senior</v>
      </c>
      <c r="M1785" t="s">
        <v>46</v>
      </c>
      <c r="N1785" t="s">
        <v>46</v>
      </c>
      <c r="O1785" t="s">
        <v>38</v>
      </c>
      <c r="P1785" t="s">
        <v>74</v>
      </c>
      <c r="Q1785" t="s">
        <v>231</v>
      </c>
      <c r="R1785">
        <v>7</v>
      </c>
      <c r="S1785">
        <v>18000</v>
      </c>
      <c r="T1785">
        <v>5</v>
      </c>
      <c r="U1785">
        <v>119700</v>
      </c>
      <c r="V1785" t="str">
        <f>IF(Table1[[#This Row],[Sales]]&lt;=10000,"Low",IF(Table1[[#This Row],[Sales]]&gt;=10000 &amp; Table1[[#This Row],[Sales]]&lt;=25000,"Medium","High"))</f>
        <v>High</v>
      </c>
      <c r="W1785">
        <v>33974.19</v>
      </c>
      <c r="X1785">
        <f>Table1[[#This Row],[Profit]]/Table1[[#This Row],[Sales]]</f>
        <v>0.28382781954887221</v>
      </c>
      <c r="Y1785" t="s">
        <v>30</v>
      </c>
      <c r="Z1785" t="s">
        <v>41</v>
      </c>
      <c r="AA1785">
        <v>3</v>
      </c>
      <c r="AB1785" t="s">
        <v>42</v>
      </c>
    </row>
    <row r="1786" spans="1:28" x14ac:dyDescent="0.35">
      <c r="A1786" t="s">
        <v>2098</v>
      </c>
      <c r="B1786" s="1">
        <v>45463</v>
      </c>
      <c r="C1786" s="1" t="str">
        <f>TEXT(Table1[[#This Row],[Order_Date]],"yyyy")</f>
        <v>2024</v>
      </c>
      <c r="D1786" s="3">
        <f>MONTH(Table1[[#This Row],[Order_Date]])</f>
        <v>6</v>
      </c>
      <c r="E1786" t="str">
        <f>TEXT(Table1[[#This Row],[Order_Date]],"mmm")</f>
        <v>Jun</v>
      </c>
      <c r="F1786" s="1">
        <v>45466</v>
      </c>
      <c r="G1786">
        <f>(Table1[[#This Row],[Ship_Date]]-Table1[[#This Row],[Order_Date]])</f>
        <v>3</v>
      </c>
      <c r="H1786" t="s">
        <v>2099</v>
      </c>
      <c r="I1786" t="s">
        <v>2100</v>
      </c>
      <c r="J1786" t="s">
        <v>24</v>
      </c>
      <c r="K1786">
        <v>24</v>
      </c>
      <c r="L1786" t="str">
        <f>IF(Table1[[#This Row],[Age]]&lt;=20,"Teen",IF(Table1[[#This Row],[Age]]&gt;=21 &amp; Table1[[#This Row],[Age]]&lt;=50,"Adult","Senior"))</f>
        <v>Senior</v>
      </c>
      <c r="M1786" t="s">
        <v>63</v>
      </c>
      <c r="N1786" t="s">
        <v>64</v>
      </c>
      <c r="O1786" t="s">
        <v>55</v>
      </c>
      <c r="P1786" t="s">
        <v>39</v>
      </c>
      <c r="Q1786" t="s">
        <v>253</v>
      </c>
      <c r="R1786">
        <v>1</v>
      </c>
      <c r="S1786">
        <v>1200</v>
      </c>
      <c r="T1786">
        <v>25</v>
      </c>
      <c r="U1786">
        <v>900</v>
      </c>
      <c r="V1786" t="str">
        <f>IF(Table1[[#This Row],[Sales]]&lt;=10000,"Low",IF(Table1[[#This Row],[Sales]]&gt;=10000 &amp; Table1[[#This Row],[Sales]]&lt;=25000,"Medium","High"))</f>
        <v>Low</v>
      </c>
      <c r="W1786">
        <v>214.94</v>
      </c>
      <c r="X1786">
        <f>Table1[[#This Row],[Profit]]/Table1[[#This Row],[Sales]]</f>
        <v>0.23882222222222221</v>
      </c>
      <c r="Y1786" t="s">
        <v>93</v>
      </c>
      <c r="Z1786" t="s">
        <v>59</v>
      </c>
      <c r="AA1786">
        <v>1</v>
      </c>
      <c r="AB1786" t="s">
        <v>42</v>
      </c>
    </row>
    <row r="1787" spans="1:28" x14ac:dyDescent="0.35">
      <c r="A1787" t="s">
        <v>2119</v>
      </c>
      <c r="B1787" s="1">
        <v>45820</v>
      </c>
      <c r="C1787" s="1" t="str">
        <f>TEXT(Table1[[#This Row],[Order_Date]],"yyyy")</f>
        <v>2025</v>
      </c>
      <c r="D1787" s="3">
        <f>MONTH(Table1[[#This Row],[Order_Date]])</f>
        <v>6</v>
      </c>
      <c r="E1787" t="str">
        <f>TEXT(Table1[[#This Row],[Order_Date]],"mmm")</f>
        <v>Jun</v>
      </c>
      <c r="F1787" s="1">
        <v>45821</v>
      </c>
      <c r="G1787">
        <f>(Table1[[#This Row],[Ship_Date]]-Table1[[#This Row],[Order_Date]])</f>
        <v>1</v>
      </c>
      <c r="H1787" t="s">
        <v>2120</v>
      </c>
      <c r="I1787" t="s">
        <v>2121</v>
      </c>
      <c r="J1787" t="s">
        <v>24</v>
      </c>
      <c r="K1787">
        <v>24</v>
      </c>
      <c r="L1787" t="str">
        <f>IF(Table1[[#This Row],[Age]]&lt;=20,"Teen",IF(Table1[[#This Row],[Age]]&gt;=21 &amp; Table1[[#This Row],[Age]]&lt;=50,"Adult","Senior"))</f>
        <v>Senior</v>
      </c>
      <c r="M1787" t="s">
        <v>36</v>
      </c>
      <c r="N1787" t="s">
        <v>37</v>
      </c>
      <c r="O1787" t="s">
        <v>38</v>
      </c>
      <c r="P1787" t="s">
        <v>47</v>
      </c>
      <c r="Q1787" t="s">
        <v>185</v>
      </c>
      <c r="R1787">
        <v>8</v>
      </c>
      <c r="S1787">
        <v>4500</v>
      </c>
      <c r="T1787">
        <v>5</v>
      </c>
      <c r="U1787">
        <v>34200</v>
      </c>
      <c r="V1787" t="str">
        <f>IF(Table1[[#This Row],[Sales]]&lt;=10000,"Low",IF(Table1[[#This Row],[Sales]]&gt;=10000 &amp; Table1[[#This Row],[Sales]]&lt;=25000,"Medium","High"))</f>
        <v>High</v>
      </c>
      <c r="W1787">
        <v>12364.38</v>
      </c>
      <c r="X1787">
        <f>Table1[[#This Row],[Profit]]/Table1[[#This Row],[Sales]]</f>
        <v>0.36153157894736837</v>
      </c>
      <c r="Y1787" t="s">
        <v>93</v>
      </c>
      <c r="Z1787" t="s">
        <v>31</v>
      </c>
      <c r="AA1787">
        <v>5</v>
      </c>
      <c r="AB1787" t="s">
        <v>32</v>
      </c>
    </row>
    <row r="1788" spans="1:28" x14ac:dyDescent="0.35">
      <c r="A1788" t="s">
        <v>2176</v>
      </c>
      <c r="B1788" s="1">
        <v>45832</v>
      </c>
      <c r="C1788" s="1" t="str">
        <f>TEXT(Table1[[#This Row],[Order_Date]],"yyyy")</f>
        <v>2025</v>
      </c>
      <c r="D1788" s="3">
        <f>MONTH(Table1[[#This Row],[Order_Date]])</f>
        <v>6</v>
      </c>
      <c r="E1788" t="str">
        <f>TEXT(Table1[[#This Row],[Order_Date]],"mmm")</f>
        <v>Jun</v>
      </c>
      <c r="F1788" s="1">
        <v>45839</v>
      </c>
      <c r="G1788">
        <f>(Table1[[#This Row],[Ship_Date]]-Table1[[#This Row],[Order_Date]])</f>
        <v>7</v>
      </c>
      <c r="H1788" t="s">
        <v>2177</v>
      </c>
      <c r="I1788" t="s">
        <v>2178</v>
      </c>
      <c r="J1788" t="s">
        <v>52</v>
      </c>
      <c r="K1788">
        <v>56</v>
      </c>
      <c r="L1788" t="str">
        <f>IF(Table1[[#This Row],[Age]]&lt;=20,"Teen",IF(Table1[[#This Row],[Age]]&gt;=21 &amp; Table1[[#This Row],[Age]]&lt;=50,"Adult","Senior"))</f>
        <v>Senior</v>
      </c>
      <c r="M1788" t="s">
        <v>36</v>
      </c>
      <c r="N1788" t="s">
        <v>37</v>
      </c>
      <c r="O1788" t="s">
        <v>38</v>
      </c>
      <c r="P1788" t="s">
        <v>28</v>
      </c>
      <c r="Q1788" t="s">
        <v>103</v>
      </c>
      <c r="R1788">
        <v>3</v>
      </c>
      <c r="S1788">
        <v>25000</v>
      </c>
      <c r="T1788">
        <v>10</v>
      </c>
      <c r="U1788">
        <v>67500</v>
      </c>
      <c r="V1788" t="str">
        <f>IF(Table1[[#This Row],[Sales]]&lt;=10000,"Low",IF(Table1[[#This Row],[Sales]]&gt;=10000 &amp; Table1[[#This Row],[Sales]]&lt;=25000,"Medium","High"))</f>
        <v>High</v>
      </c>
      <c r="W1788">
        <v>21386.86</v>
      </c>
      <c r="X1788">
        <f>Table1[[#This Row],[Profit]]/Table1[[#This Row],[Sales]]</f>
        <v>0.31684237037037039</v>
      </c>
      <c r="Y1788" t="s">
        <v>30</v>
      </c>
      <c r="Z1788" t="s">
        <v>41</v>
      </c>
      <c r="AA1788">
        <v>3</v>
      </c>
      <c r="AB1788" t="s">
        <v>42</v>
      </c>
    </row>
    <row r="1789" spans="1:28" x14ac:dyDescent="0.35">
      <c r="A1789" t="s">
        <v>2214</v>
      </c>
      <c r="B1789" s="1">
        <v>45456</v>
      </c>
      <c r="C1789" s="1" t="str">
        <f>TEXT(Table1[[#This Row],[Order_Date]],"yyyy")</f>
        <v>2024</v>
      </c>
      <c r="D1789" s="3">
        <f>MONTH(Table1[[#This Row],[Order_Date]])</f>
        <v>6</v>
      </c>
      <c r="E1789" t="str">
        <f>TEXT(Table1[[#This Row],[Order_Date]],"mmm")</f>
        <v>Jun</v>
      </c>
      <c r="F1789" s="1">
        <v>45462</v>
      </c>
      <c r="G1789">
        <f>(Table1[[#This Row],[Ship_Date]]-Table1[[#This Row],[Order_Date]])</f>
        <v>6</v>
      </c>
      <c r="H1789" t="s">
        <v>2215</v>
      </c>
      <c r="I1789" t="s">
        <v>2216</v>
      </c>
      <c r="J1789" t="s">
        <v>24</v>
      </c>
      <c r="K1789">
        <v>56</v>
      </c>
      <c r="L1789" t="str">
        <f>IF(Table1[[#This Row],[Age]]&lt;=20,"Teen",IF(Table1[[#This Row],[Age]]&gt;=21 &amp; Table1[[#This Row],[Age]]&lt;=50,"Adult","Senior"))</f>
        <v>Senior</v>
      </c>
      <c r="M1789" t="s">
        <v>107</v>
      </c>
      <c r="N1789" t="s">
        <v>108</v>
      </c>
      <c r="O1789" t="s">
        <v>86</v>
      </c>
      <c r="P1789" t="s">
        <v>39</v>
      </c>
      <c r="Q1789" t="s">
        <v>151</v>
      </c>
      <c r="R1789">
        <v>4</v>
      </c>
      <c r="S1789">
        <v>900</v>
      </c>
      <c r="T1789">
        <v>10</v>
      </c>
      <c r="U1789">
        <v>3240</v>
      </c>
      <c r="V1789" t="str">
        <f>IF(Table1[[#This Row],[Sales]]&lt;=10000,"Low",IF(Table1[[#This Row],[Sales]]&gt;=10000 &amp; Table1[[#This Row],[Sales]]&lt;=25000,"Medium","High"))</f>
        <v>Low</v>
      </c>
      <c r="W1789">
        <v>945.52</v>
      </c>
      <c r="X1789">
        <f>Table1[[#This Row],[Profit]]/Table1[[#This Row],[Sales]]</f>
        <v>0.29182716049382718</v>
      </c>
      <c r="Y1789" t="s">
        <v>58</v>
      </c>
      <c r="Z1789" t="s">
        <v>31</v>
      </c>
      <c r="AA1789">
        <v>4</v>
      </c>
      <c r="AB1789" t="s">
        <v>42</v>
      </c>
    </row>
    <row r="1790" spans="1:28" x14ac:dyDescent="0.35">
      <c r="A1790" t="s">
        <v>2235</v>
      </c>
      <c r="B1790" s="1">
        <v>45446</v>
      </c>
      <c r="C1790" s="1" t="str">
        <f>TEXT(Table1[[#This Row],[Order_Date]],"yyyy")</f>
        <v>2024</v>
      </c>
      <c r="D1790" s="3">
        <f>MONTH(Table1[[#This Row],[Order_Date]])</f>
        <v>6</v>
      </c>
      <c r="E1790" t="str">
        <f>TEXT(Table1[[#This Row],[Order_Date]],"mmm")</f>
        <v>Jun</v>
      </c>
      <c r="F1790" s="1">
        <v>45447</v>
      </c>
      <c r="G1790">
        <f>(Table1[[#This Row],[Ship_Date]]-Table1[[#This Row],[Order_Date]])</f>
        <v>1</v>
      </c>
      <c r="H1790" t="s">
        <v>2236</v>
      </c>
      <c r="I1790" t="s">
        <v>2237</v>
      </c>
      <c r="J1790" t="s">
        <v>24</v>
      </c>
      <c r="K1790">
        <v>38</v>
      </c>
      <c r="L1790" t="str">
        <f>IF(Table1[[#This Row],[Age]]&lt;=20,"Teen",IF(Table1[[#This Row],[Age]]&gt;=21 &amp; Table1[[#This Row],[Age]]&lt;=50,"Adult","Senior"))</f>
        <v>Senior</v>
      </c>
      <c r="M1790" t="s">
        <v>46</v>
      </c>
      <c r="N1790" t="s">
        <v>46</v>
      </c>
      <c r="O1790" t="s">
        <v>38</v>
      </c>
      <c r="P1790" t="s">
        <v>39</v>
      </c>
      <c r="Q1790" t="s">
        <v>40</v>
      </c>
      <c r="R1790">
        <v>5</v>
      </c>
      <c r="S1790">
        <v>2500</v>
      </c>
      <c r="T1790">
        <v>0</v>
      </c>
      <c r="U1790">
        <v>12500</v>
      </c>
      <c r="V1790" t="str">
        <f>IF(Table1[[#This Row],[Sales]]&lt;=10000,"Low",IF(Table1[[#This Row],[Sales]]&gt;=10000 &amp; Table1[[#This Row],[Sales]]&lt;=25000,"Medium","High"))</f>
        <v>High</v>
      </c>
      <c r="W1790">
        <v>3043.49</v>
      </c>
      <c r="X1790">
        <f>Table1[[#This Row],[Profit]]/Table1[[#This Row],[Sales]]</f>
        <v>0.24347919999999998</v>
      </c>
      <c r="Y1790" t="s">
        <v>30</v>
      </c>
      <c r="Z1790" t="s">
        <v>59</v>
      </c>
      <c r="AA1790">
        <v>2</v>
      </c>
      <c r="AB1790" t="s">
        <v>42</v>
      </c>
    </row>
    <row r="1791" spans="1:28" x14ac:dyDescent="0.35">
      <c r="A1791" t="s">
        <v>2244</v>
      </c>
      <c r="B1791" s="1">
        <v>45811</v>
      </c>
      <c r="C1791" s="1" t="str">
        <f>TEXT(Table1[[#This Row],[Order_Date]],"yyyy")</f>
        <v>2025</v>
      </c>
      <c r="D1791" s="3">
        <f>MONTH(Table1[[#This Row],[Order_Date]])</f>
        <v>6</v>
      </c>
      <c r="E1791" t="str">
        <f>TEXT(Table1[[#This Row],[Order_Date]],"mmm")</f>
        <v>Jun</v>
      </c>
      <c r="F1791" s="1">
        <v>45817</v>
      </c>
      <c r="G1791">
        <f>(Table1[[#This Row],[Ship_Date]]-Table1[[#This Row],[Order_Date]])</f>
        <v>6</v>
      </c>
      <c r="H1791" t="s">
        <v>2245</v>
      </c>
      <c r="I1791" t="s">
        <v>2246</v>
      </c>
      <c r="J1791" t="s">
        <v>52</v>
      </c>
      <c r="K1791">
        <v>63</v>
      </c>
      <c r="L1791" t="str">
        <f>IF(Table1[[#This Row],[Age]]&lt;=20,"Teen",IF(Table1[[#This Row],[Age]]&gt;=21 &amp; Table1[[#This Row],[Age]]&lt;=50,"Adult","Senior"))</f>
        <v>Senior</v>
      </c>
      <c r="M1791" t="s">
        <v>91</v>
      </c>
      <c r="N1791" t="s">
        <v>92</v>
      </c>
      <c r="O1791" t="s">
        <v>55</v>
      </c>
      <c r="P1791" t="s">
        <v>56</v>
      </c>
      <c r="Q1791" t="s">
        <v>97</v>
      </c>
      <c r="R1791">
        <v>8</v>
      </c>
      <c r="S1791">
        <v>1500</v>
      </c>
      <c r="T1791">
        <v>10</v>
      </c>
      <c r="U1791">
        <v>10800</v>
      </c>
      <c r="V1791" t="str">
        <f>IF(Table1[[#This Row],[Sales]]&lt;=10000,"Low",IF(Table1[[#This Row],[Sales]]&gt;=10000 &amp; Table1[[#This Row],[Sales]]&lt;=25000,"Medium","High"))</f>
        <v>High</v>
      </c>
      <c r="W1791">
        <v>2198.35</v>
      </c>
      <c r="X1791">
        <f>Table1[[#This Row],[Profit]]/Table1[[#This Row],[Sales]]</f>
        <v>0.20355092592592591</v>
      </c>
      <c r="Y1791" t="s">
        <v>30</v>
      </c>
      <c r="Z1791" t="s">
        <v>31</v>
      </c>
      <c r="AA1791">
        <v>4</v>
      </c>
      <c r="AB1791" t="s">
        <v>32</v>
      </c>
    </row>
    <row r="1792" spans="1:28" x14ac:dyDescent="0.35">
      <c r="A1792" t="s">
        <v>2294</v>
      </c>
      <c r="B1792" s="1">
        <v>45818</v>
      </c>
      <c r="C1792" s="1" t="str">
        <f>TEXT(Table1[[#This Row],[Order_Date]],"yyyy")</f>
        <v>2025</v>
      </c>
      <c r="D1792" s="3">
        <f>MONTH(Table1[[#This Row],[Order_Date]])</f>
        <v>6</v>
      </c>
      <c r="E1792" t="str">
        <f>TEXT(Table1[[#This Row],[Order_Date]],"mmm")</f>
        <v>Jun</v>
      </c>
      <c r="F1792" s="1">
        <v>45823</v>
      </c>
      <c r="G1792">
        <f>(Table1[[#This Row],[Ship_Date]]-Table1[[#This Row],[Order_Date]])</f>
        <v>5</v>
      </c>
      <c r="H1792" t="s">
        <v>2295</v>
      </c>
      <c r="I1792" t="s">
        <v>2296</v>
      </c>
      <c r="J1792" t="s">
        <v>24</v>
      </c>
      <c r="K1792">
        <v>51</v>
      </c>
      <c r="L1792" t="str">
        <f>IF(Table1[[#This Row],[Age]]&lt;=20,"Teen",IF(Table1[[#This Row],[Age]]&gt;=21 &amp; Table1[[#This Row],[Age]]&lt;=50,"Adult","Senior"))</f>
        <v>Senior</v>
      </c>
      <c r="M1792" t="s">
        <v>101</v>
      </c>
      <c r="N1792" t="s">
        <v>102</v>
      </c>
      <c r="O1792" t="s">
        <v>27</v>
      </c>
      <c r="P1792" t="s">
        <v>39</v>
      </c>
      <c r="Q1792" t="s">
        <v>151</v>
      </c>
      <c r="R1792">
        <v>5</v>
      </c>
      <c r="S1792">
        <v>900</v>
      </c>
      <c r="T1792">
        <v>20</v>
      </c>
      <c r="U1792">
        <v>3600</v>
      </c>
      <c r="V1792" t="str">
        <f>IF(Table1[[#This Row],[Sales]]&lt;=10000,"Low",IF(Table1[[#This Row],[Sales]]&gt;=10000 &amp; Table1[[#This Row],[Sales]]&lt;=25000,"Medium","High"))</f>
        <v>Low</v>
      </c>
      <c r="W1792">
        <v>1495.18</v>
      </c>
      <c r="X1792">
        <f>Table1[[#This Row],[Profit]]/Table1[[#This Row],[Sales]]</f>
        <v>0.4153277777777778</v>
      </c>
      <c r="Y1792" t="s">
        <v>30</v>
      </c>
      <c r="Z1792" t="s">
        <v>31</v>
      </c>
      <c r="AA1792">
        <v>1</v>
      </c>
      <c r="AB1792" t="s">
        <v>42</v>
      </c>
    </row>
    <row r="1793" spans="1:28" x14ac:dyDescent="0.35">
      <c r="A1793" t="s">
        <v>2309</v>
      </c>
      <c r="B1793" s="1">
        <v>45810</v>
      </c>
      <c r="C1793" s="1" t="str">
        <f>TEXT(Table1[[#This Row],[Order_Date]],"yyyy")</f>
        <v>2025</v>
      </c>
      <c r="D1793" s="3">
        <f>MONTH(Table1[[#This Row],[Order_Date]])</f>
        <v>6</v>
      </c>
      <c r="E1793" t="str">
        <f>TEXT(Table1[[#This Row],[Order_Date]],"mmm")</f>
        <v>Jun</v>
      </c>
      <c r="F1793" s="1">
        <v>45815</v>
      </c>
      <c r="G1793">
        <f>(Table1[[#This Row],[Ship_Date]]-Table1[[#This Row],[Order_Date]])</f>
        <v>5</v>
      </c>
      <c r="H1793" t="s">
        <v>859</v>
      </c>
      <c r="I1793" t="s">
        <v>2310</v>
      </c>
      <c r="J1793" t="s">
        <v>52</v>
      </c>
      <c r="K1793">
        <v>49</v>
      </c>
      <c r="L1793" t="str">
        <f>IF(Table1[[#This Row],[Age]]&lt;=20,"Teen",IF(Table1[[#This Row],[Age]]&gt;=21 &amp; Table1[[#This Row],[Age]]&lt;=50,"Adult","Senior"))</f>
        <v>Senior</v>
      </c>
      <c r="M1793" t="s">
        <v>36</v>
      </c>
      <c r="N1793" t="s">
        <v>37</v>
      </c>
      <c r="O1793" t="s">
        <v>38</v>
      </c>
      <c r="P1793" t="s">
        <v>39</v>
      </c>
      <c r="Q1793" t="s">
        <v>40</v>
      </c>
      <c r="R1793">
        <v>7</v>
      </c>
      <c r="S1793">
        <v>2500</v>
      </c>
      <c r="T1793">
        <v>0</v>
      </c>
      <c r="U1793">
        <v>17500</v>
      </c>
      <c r="V1793" t="str">
        <f>IF(Table1[[#This Row],[Sales]]&lt;=10000,"Low",IF(Table1[[#This Row],[Sales]]&gt;=10000 &amp; Table1[[#This Row],[Sales]]&lt;=25000,"Medium","High"))</f>
        <v>High</v>
      </c>
      <c r="W1793">
        <v>4100.24</v>
      </c>
      <c r="X1793">
        <f>Table1[[#This Row],[Profit]]/Table1[[#This Row],[Sales]]</f>
        <v>0.23429942857142855</v>
      </c>
      <c r="Y1793" t="s">
        <v>58</v>
      </c>
      <c r="Z1793" t="s">
        <v>41</v>
      </c>
      <c r="AA1793">
        <v>1</v>
      </c>
      <c r="AB1793" t="s">
        <v>42</v>
      </c>
    </row>
    <row r="1794" spans="1:28" x14ac:dyDescent="0.35">
      <c r="A1794" t="s">
        <v>2335</v>
      </c>
      <c r="B1794" s="1">
        <v>45452</v>
      </c>
      <c r="C1794" s="1" t="str">
        <f>TEXT(Table1[[#This Row],[Order_Date]],"yyyy")</f>
        <v>2024</v>
      </c>
      <c r="D1794" s="3">
        <f>MONTH(Table1[[#This Row],[Order_Date]])</f>
        <v>6</v>
      </c>
      <c r="E1794" t="str">
        <f>TEXT(Table1[[#This Row],[Order_Date]],"mmm")</f>
        <v>Jun</v>
      </c>
      <c r="F1794" s="1">
        <v>45456</v>
      </c>
      <c r="G1794">
        <f>(Table1[[#This Row],[Ship_Date]]-Table1[[#This Row],[Order_Date]])</f>
        <v>4</v>
      </c>
      <c r="H1794" t="s">
        <v>1446</v>
      </c>
      <c r="I1794" t="s">
        <v>2336</v>
      </c>
      <c r="J1794" t="s">
        <v>52</v>
      </c>
      <c r="K1794">
        <v>43</v>
      </c>
      <c r="L1794" t="str">
        <f>IF(Table1[[#This Row],[Age]]&lt;=20,"Teen",IF(Table1[[#This Row],[Age]]&gt;=21 &amp; Table1[[#This Row],[Age]]&lt;=50,"Adult","Senior"))</f>
        <v>Senior</v>
      </c>
      <c r="M1794" t="s">
        <v>36</v>
      </c>
      <c r="N1794" t="s">
        <v>37</v>
      </c>
      <c r="O1794" t="s">
        <v>38</v>
      </c>
      <c r="P1794" t="s">
        <v>56</v>
      </c>
      <c r="Q1794" t="s">
        <v>97</v>
      </c>
      <c r="R1794">
        <v>2</v>
      </c>
      <c r="S1794">
        <v>1500</v>
      </c>
      <c r="T1794">
        <v>0</v>
      </c>
      <c r="U1794">
        <v>3000</v>
      </c>
      <c r="V1794" t="str">
        <f>IF(Table1[[#This Row],[Sales]]&lt;=10000,"Low",IF(Table1[[#This Row],[Sales]]&gt;=10000 &amp; Table1[[#This Row],[Sales]]&lt;=25000,"Medium","High"))</f>
        <v>Low</v>
      </c>
      <c r="W1794">
        <v>517.65</v>
      </c>
      <c r="X1794">
        <f>Table1[[#This Row],[Profit]]/Table1[[#This Row],[Sales]]</f>
        <v>0.17254999999999998</v>
      </c>
      <c r="Y1794" t="s">
        <v>58</v>
      </c>
      <c r="Z1794" t="s">
        <v>31</v>
      </c>
      <c r="AA1794">
        <v>2</v>
      </c>
      <c r="AB1794" t="s">
        <v>42</v>
      </c>
    </row>
    <row r="1795" spans="1:28" x14ac:dyDescent="0.35">
      <c r="A1795" t="s">
        <v>2339</v>
      </c>
      <c r="B1795" s="1">
        <v>45457</v>
      </c>
      <c r="C1795" s="1" t="str">
        <f>TEXT(Table1[[#This Row],[Order_Date]],"yyyy")</f>
        <v>2024</v>
      </c>
      <c r="D1795" s="3">
        <f>MONTH(Table1[[#This Row],[Order_Date]])</f>
        <v>6</v>
      </c>
      <c r="E1795" t="str">
        <f>TEXT(Table1[[#This Row],[Order_Date]],"mmm")</f>
        <v>Jun</v>
      </c>
      <c r="F1795" s="1">
        <v>45462</v>
      </c>
      <c r="G1795">
        <f>(Table1[[#This Row],[Ship_Date]]-Table1[[#This Row],[Order_Date]])</f>
        <v>5</v>
      </c>
      <c r="H1795" t="s">
        <v>2340</v>
      </c>
      <c r="I1795" t="s">
        <v>2341</v>
      </c>
      <c r="J1795" t="s">
        <v>24</v>
      </c>
      <c r="K1795">
        <v>33</v>
      </c>
      <c r="L1795" t="str">
        <f>IF(Table1[[#This Row],[Age]]&lt;=20,"Teen",IF(Table1[[#This Row],[Age]]&gt;=21 &amp; Table1[[#This Row],[Age]]&lt;=50,"Adult","Senior"))</f>
        <v>Senior</v>
      </c>
      <c r="M1795" t="s">
        <v>25</v>
      </c>
      <c r="N1795" t="s">
        <v>26</v>
      </c>
      <c r="O1795" t="s">
        <v>27</v>
      </c>
      <c r="P1795" t="s">
        <v>74</v>
      </c>
      <c r="Q1795" t="s">
        <v>75</v>
      </c>
      <c r="R1795">
        <v>4</v>
      </c>
      <c r="S1795">
        <v>2000</v>
      </c>
      <c r="T1795">
        <v>25</v>
      </c>
      <c r="U1795">
        <v>6000</v>
      </c>
      <c r="V1795" t="str">
        <f>IF(Table1[[#This Row],[Sales]]&lt;=10000,"Low",IF(Table1[[#This Row],[Sales]]&gt;=10000 &amp; Table1[[#This Row],[Sales]]&lt;=25000,"Medium","High"))</f>
        <v>Low</v>
      </c>
      <c r="W1795">
        <v>976.72</v>
      </c>
      <c r="X1795">
        <f>Table1[[#This Row],[Profit]]/Table1[[#This Row],[Sales]]</f>
        <v>0.16278666666666666</v>
      </c>
      <c r="Y1795" t="s">
        <v>93</v>
      </c>
      <c r="Z1795" t="s">
        <v>41</v>
      </c>
      <c r="AA1795">
        <v>2</v>
      </c>
      <c r="AB1795" t="s">
        <v>42</v>
      </c>
    </row>
    <row r="1796" spans="1:28" x14ac:dyDescent="0.35">
      <c r="A1796" t="s">
        <v>2544</v>
      </c>
      <c r="B1796" s="1">
        <v>45818</v>
      </c>
      <c r="C1796" s="1" t="str">
        <f>TEXT(Table1[[#This Row],[Order_Date]],"yyyy")</f>
        <v>2025</v>
      </c>
      <c r="D1796" s="3">
        <f>MONTH(Table1[[#This Row],[Order_Date]])</f>
        <v>6</v>
      </c>
      <c r="E1796" t="str">
        <f>TEXT(Table1[[#This Row],[Order_Date]],"mmm")</f>
        <v>Jun</v>
      </c>
      <c r="F1796" s="1">
        <v>45823</v>
      </c>
      <c r="G1796">
        <f>(Table1[[#This Row],[Ship_Date]]-Table1[[#This Row],[Order_Date]])</f>
        <v>5</v>
      </c>
      <c r="H1796" t="s">
        <v>2545</v>
      </c>
      <c r="I1796" t="s">
        <v>2546</v>
      </c>
      <c r="J1796" t="s">
        <v>24</v>
      </c>
      <c r="K1796">
        <v>51</v>
      </c>
      <c r="L1796" t="str">
        <f>IF(Table1[[#This Row],[Age]]&lt;=20,"Teen",IF(Table1[[#This Row],[Age]]&gt;=21 &amp; Table1[[#This Row],[Age]]&lt;=50,"Adult","Senior"))</f>
        <v>Senior</v>
      </c>
      <c r="M1796" t="s">
        <v>53</v>
      </c>
      <c r="N1796" t="s">
        <v>54</v>
      </c>
      <c r="O1796" t="s">
        <v>55</v>
      </c>
      <c r="P1796" t="s">
        <v>47</v>
      </c>
      <c r="Q1796" t="s">
        <v>69</v>
      </c>
      <c r="R1796">
        <v>4</v>
      </c>
      <c r="S1796">
        <v>800</v>
      </c>
      <c r="T1796">
        <v>20</v>
      </c>
      <c r="U1796">
        <v>2560</v>
      </c>
      <c r="V1796" t="str">
        <f>IF(Table1[[#This Row],[Sales]]&lt;=10000,"Low",IF(Table1[[#This Row],[Sales]]&gt;=10000 &amp; Table1[[#This Row],[Sales]]&lt;=25000,"Medium","High"))</f>
        <v>Low</v>
      </c>
      <c r="W1796">
        <v>1125.52</v>
      </c>
      <c r="X1796">
        <f>Table1[[#This Row],[Profit]]/Table1[[#This Row],[Sales]]</f>
        <v>0.43965624999999997</v>
      </c>
      <c r="Y1796" t="s">
        <v>93</v>
      </c>
      <c r="Z1796" t="s">
        <v>31</v>
      </c>
      <c r="AA1796">
        <v>1</v>
      </c>
      <c r="AB1796" t="s">
        <v>42</v>
      </c>
    </row>
    <row r="1797" spans="1:28" x14ac:dyDescent="0.35">
      <c r="A1797" t="s">
        <v>2547</v>
      </c>
      <c r="B1797" s="1">
        <v>45833</v>
      </c>
      <c r="C1797" s="1" t="str">
        <f>TEXT(Table1[[#This Row],[Order_Date]],"yyyy")</f>
        <v>2025</v>
      </c>
      <c r="D1797" s="3">
        <f>MONTH(Table1[[#This Row],[Order_Date]])</f>
        <v>6</v>
      </c>
      <c r="E1797" t="str">
        <f>TEXT(Table1[[#This Row],[Order_Date]],"mmm")</f>
        <v>Jun</v>
      </c>
      <c r="F1797" s="1">
        <v>45840</v>
      </c>
      <c r="G1797">
        <f>(Table1[[#This Row],[Ship_Date]]-Table1[[#This Row],[Order_Date]])</f>
        <v>7</v>
      </c>
      <c r="H1797" t="s">
        <v>2548</v>
      </c>
      <c r="I1797" t="s">
        <v>2549</v>
      </c>
      <c r="J1797" t="s">
        <v>24</v>
      </c>
      <c r="K1797">
        <v>31</v>
      </c>
      <c r="L1797" t="str">
        <f>IF(Table1[[#This Row],[Age]]&lt;=20,"Teen",IF(Table1[[#This Row],[Age]]&gt;=21 &amp; Table1[[#This Row],[Age]]&lt;=50,"Adult","Senior"))</f>
        <v>Senior</v>
      </c>
      <c r="M1797" t="s">
        <v>116</v>
      </c>
      <c r="N1797" t="s">
        <v>117</v>
      </c>
      <c r="O1797" t="s">
        <v>86</v>
      </c>
      <c r="P1797" t="s">
        <v>47</v>
      </c>
      <c r="Q1797" t="s">
        <v>164</v>
      </c>
      <c r="R1797">
        <v>4</v>
      </c>
      <c r="S1797">
        <v>1800</v>
      </c>
      <c r="T1797">
        <v>0</v>
      </c>
      <c r="U1797">
        <v>7200</v>
      </c>
      <c r="V1797" t="str">
        <f>IF(Table1[[#This Row],[Sales]]&lt;=10000,"Low",IF(Table1[[#This Row],[Sales]]&gt;=10000 &amp; Table1[[#This Row],[Sales]]&lt;=25000,"Medium","High"))</f>
        <v>Low</v>
      </c>
      <c r="W1797">
        <v>1406.09</v>
      </c>
      <c r="X1797">
        <f>Table1[[#This Row],[Profit]]/Table1[[#This Row],[Sales]]</f>
        <v>0.19529027777777777</v>
      </c>
      <c r="Y1797" t="s">
        <v>30</v>
      </c>
      <c r="Z1797" t="s">
        <v>31</v>
      </c>
      <c r="AA1797">
        <v>2</v>
      </c>
      <c r="AB1797" t="s">
        <v>42</v>
      </c>
    </row>
    <row r="1798" spans="1:28" x14ac:dyDescent="0.35">
      <c r="A1798" t="s">
        <v>2620</v>
      </c>
      <c r="B1798" s="1">
        <v>45455</v>
      </c>
      <c r="C1798" s="1" t="str">
        <f>TEXT(Table1[[#This Row],[Order_Date]],"yyyy")</f>
        <v>2024</v>
      </c>
      <c r="D1798" s="3">
        <f>MONTH(Table1[[#This Row],[Order_Date]])</f>
        <v>6</v>
      </c>
      <c r="E1798" t="str">
        <f>TEXT(Table1[[#This Row],[Order_Date]],"mmm")</f>
        <v>Jun</v>
      </c>
      <c r="F1798" s="1">
        <v>45462</v>
      </c>
      <c r="G1798">
        <f>(Table1[[#This Row],[Ship_Date]]-Table1[[#This Row],[Order_Date]])</f>
        <v>7</v>
      </c>
      <c r="H1798" t="s">
        <v>2621</v>
      </c>
      <c r="I1798" t="s">
        <v>2622</v>
      </c>
      <c r="J1798" t="s">
        <v>52</v>
      </c>
      <c r="K1798">
        <v>48</v>
      </c>
      <c r="L1798" t="str">
        <f>IF(Table1[[#This Row],[Age]]&lt;=20,"Teen",IF(Table1[[#This Row],[Age]]&gt;=21 &amp; Table1[[#This Row],[Age]]&lt;=50,"Adult","Senior"))</f>
        <v>Senior</v>
      </c>
      <c r="M1798" t="s">
        <v>91</v>
      </c>
      <c r="N1798" t="s">
        <v>92</v>
      </c>
      <c r="O1798" t="s">
        <v>55</v>
      </c>
      <c r="P1798" t="s">
        <v>74</v>
      </c>
      <c r="Q1798" t="s">
        <v>109</v>
      </c>
      <c r="R1798">
        <v>4</v>
      </c>
      <c r="S1798">
        <v>40000</v>
      </c>
      <c r="T1798">
        <v>15</v>
      </c>
      <c r="U1798">
        <v>136000</v>
      </c>
      <c r="V1798" t="str">
        <f>IF(Table1[[#This Row],[Sales]]&lt;=10000,"Low",IF(Table1[[#This Row],[Sales]]&gt;=10000 &amp; Table1[[#This Row],[Sales]]&lt;=25000,"Medium","High"))</f>
        <v>High</v>
      </c>
      <c r="W1798">
        <v>55993.23</v>
      </c>
      <c r="X1798">
        <f>Table1[[#This Row],[Profit]]/Table1[[#This Row],[Sales]]</f>
        <v>0.41171492647058827</v>
      </c>
      <c r="Y1798" t="s">
        <v>30</v>
      </c>
      <c r="Z1798" t="s">
        <v>31</v>
      </c>
      <c r="AA1798">
        <v>1</v>
      </c>
      <c r="AB1798" t="s">
        <v>42</v>
      </c>
    </row>
    <row r="1799" spans="1:28" x14ac:dyDescent="0.35">
      <c r="A1799" t="s">
        <v>2632</v>
      </c>
      <c r="B1799" s="1">
        <v>45473</v>
      </c>
      <c r="C1799" s="1" t="str">
        <f>TEXT(Table1[[#This Row],[Order_Date]],"yyyy")</f>
        <v>2024</v>
      </c>
      <c r="D1799" s="3">
        <f>MONTH(Table1[[#This Row],[Order_Date]])</f>
        <v>6</v>
      </c>
      <c r="E1799" t="str">
        <f>TEXT(Table1[[#This Row],[Order_Date]],"mmm")</f>
        <v>Jun</v>
      </c>
      <c r="F1799" s="1">
        <v>45475</v>
      </c>
      <c r="G1799">
        <f>(Table1[[#This Row],[Ship_Date]]-Table1[[#This Row],[Order_Date]])</f>
        <v>2</v>
      </c>
      <c r="H1799" t="s">
        <v>2633</v>
      </c>
      <c r="I1799" t="s">
        <v>2634</v>
      </c>
      <c r="J1799" t="s">
        <v>24</v>
      </c>
      <c r="K1799">
        <v>35</v>
      </c>
      <c r="L1799" t="str">
        <f>IF(Table1[[#This Row],[Age]]&lt;=20,"Teen",IF(Table1[[#This Row],[Age]]&gt;=21 &amp; Table1[[#This Row],[Age]]&lt;=50,"Adult","Senior"))</f>
        <v>Senior</v>
      </c>
      <c r="M1799" t="s">
        <v>63</v>
      </c>
      <c r="N1799" t="s">
        <v>64</v>
      </c>
      <c r="O1799" t="s">
        <v>55</v>
      </c>
      <c r="P1799" t="s">
        <v>39</v>
      </c>
      <c r="Q1799" t="s">
        <v>87</v>
      </c>
      <c r="R1799">
        <v>3</v>
      </c>
      <c r="S1799">
        <v>3200</v>
      </c>
      <c r="T1799">
        <v>10</v>
      </c>
      <c r="U1799">
        <v>8640</v>
      </c>
      <c r="V1799" t="str">
        <f>IF(Table1[[#This Row],[Sales]]&lt;=10000,"Low",IF(Table1[[#This Row],[Sales]]&gt;=10000 &amp; Table1[[#This Row],[Sales]]&lt;=25000,"Medium","High"))</f>
        <v>Low</v>
      </c>
      <c r="W1799">
        <v>1135.17</v>
      </c>
      <c r="X1799">
        <f>Table1[[#This Row],[Profit]]/Table1[[#This Row],[Sales]]</f>
        <v>0.13138541666666667</v>
      </c>
      <c r="Y1799" t="s">
        <v>30</v>
      </c>
      <c r="Z1799" t="s">
        <v>41</v>
      </c>
      <c r="AA1799">
        <v>3</v>
      </c>
      <c r="AB1799" t="s">
        <v>42</v>
      </c>
    </row>
    <row r="1800" spans="1:28" x14ac:dyDescent="0.35">
      <c r="A1800" t="s">
        <v>2720</v>
      </c>
      <c r="B1800" s="1">
        <v>45832</v>
      </c>
      <c r="C1800" s="1" t="str">
        <f>TEXT(Table1[[#This Row],[Order_Date]],"yyyy")</f>
        <v>2025</v>
      </c>
      <c r="D1800" s="3">
        <f>MONTH(Table1[[#This Row],[Order_Date]])</f>
        <v>6</v>
      </c>
      <c r="E1800" t="str">
        <f>TEXT(Table1[[#This Row],[Order_Date]],"mmm")</f>
        <v>Jun</v>
      </c>
      <c r="F1800" s="1">
        <v>45833</v>
      </c>
      <c r="G1800">
        <f>(Table1[[#This Row],[Ship_Date]]-Table1[[#This Row],[Order_Date]])</f>
        <v>1</v>
      </c>
      <c r="H1800" t="s">
        <v>2721</v>
      </c>
      <c r="I1800" t="s">
        <v>2722</v>
      </c>
      <c r="J1800" t="s">
        <v>24</v>
      </c>
      <c r="K1800">
        <v>59</v>
      </c>
      <c r="L1800" t="str">
        <f>IF(Table1[[#This Row],[Age]]&lt;=20,"Teen",IF(Table1[[#This Row],[Age]]&gt;=21 &amp; Table1[[#This Row],[Age]]&lt;=50,"Adult","Senior"))</f>
        <v>Senior</v>
      </c>
      <c r="M1800" t="s">
        <v>101</v>
      </c>
      <c r="N1800" t="s">
        <v>102</v>
      </c>
      <c r="O1800" t="s">
        <v>27</v>
      </c>
      <c r="P1800" t="s">
        <v>56</v>
      </c>
      <c r="Q1800" t="s">
        <v>212</v>
      </c>
      <c r="R1800">
        <v>5</v>
      </c>
      <c r="S1800">
        <v>300</v>
      </c>
      <c r="T1800">
        <v>5</v>
      </c>
      <c r="U1800">
        <v>1425</v>
      </c>
      <c r="V1800" t="str">
        <f>IF(Table1[[#This Row],[Sales]]&lt;=10000,"Low",IF(Table1[[#This Row],[Sales]]&gt;=10000 &amp; Table1[[#This Row],[Sales]]&lt;=25000,"Medium","High"))</f>
        <v>Low</v>
      </c>
      <c r="W1800">
        <v>630.55999999999995</v>
      </c>
      <c r="X1800">
        <f>Table1[[#This Row],[Profit]]/Table1[[#This Row],[Sales]]</f>
        <v>0.44249824561403506</v>
      </c>
      <c r="Y1800" t="s">
        <v>93</v>
      </c>
      <c r="Z1800" t="s">
        <v>41</v>
      </c>
      <c r="AA1800">
        <v>1</v>
      </c>
      <c r="AB1800" t="s">
        <v>32</v>
      </c>
    </row>
    <row r="1801" spans="1:28" x14ac:dyDescent="0.35">
      <c r="A1801" t="s">
        <v>2761</v>
      </c>
      <c r="B1801" s="1">
        <v>45446</v>
      </c>
      <c r="C1801" s="1" t="str">
        <f>TEXT(Table1[[#This Row],[Order_Date]],"yyyy")</f>
        <v>2024</v>
      </c>
      <c r="D1801" s="3">
        <f>MONTH(Table1[[#This Row],[Order_Date]])</f>
        <v>6</v>
      </c>
      <c r="E1801" t="str">
        <f>TEXT(Table1[[#This Row],[Order_Date]],"mmm")</f>
        <v>Jun</v>
      </c>
      <c r="F1801" s="1">
        <v>45450</v>
      </c>
      <c r="G1801">
        <f>(Table1[[#This Row],[Ship_Date]]-Table1[[#This Row],[Order_Date]])</f>
        <v>4</v>
      </c>
      <c r="H1801" t="s">
        <v>2762</v>
      </c>
      <c r="I1801" t="s">
        <v>2763</v>
      </c>
      <c r="J1801" t="s">
        <v>52</v>
      </c>
      <c r="K1801">
        <v>21</v>
      </c>
      <c r="L1801" t="str">
        <f>IF(Table1[[#This Row],[Age]]&lt;=20,"Teen",IF(Table1[[#This Row],[Age]]&gt;=21 &amp; Table1[[#This Row],[Age]]&lt;=50,"Adult","Senior"))</f>
        <v>Senior</v>
      </c>
      <c r="M1801" t="s">
        <v>91</v>
      </c>
      <c r="N1801" t="s">
        <v>92</v>
      </c>
      <c r="O1801" t="s">
        <v>55</v>
      </c>
      <c r="P1801" t="s">
        <v>74</v>
      </c>
      <c r="Q1801" t="s">
        <v>75</v>
      </c>
      <c r="R1801">
        <v>6</v>
      </c>
      <c r="S1801">
        <v>2000</v>
      </c>
      <c r="T1801">
        <v>0</v>
      </c>
      <c r="U1801">
        <v>12000</v>
      </c>
      <c r="V1801" t="str">
        <f>IF(Table1[[#This Row],[Sales]]&lt;=10000,"Low",IF(Table1[[#This Row],[Sales]]&gt;=10000 &amp; Table1[[#This Row],[Sales]]&lt;=25000,"Medium","High"))</f>
        <v>High</v>
      </c>
      <c r="W1801">
        <v>3550.15</v>
      </c>
      <c r="X1801">
        <f>Table1[[#This Row],[Profit]]/Table1[[#This Row],[Sales]]</f>
        <v>0.29584583333333336</v>
      </c>
      <c r="Y1801" t="s">
        <v>30</v>
      </c>
      <c r="Z1801" t="s">
        <v>59</v>
      </c>
      <c r="AA1801">
        <v>3</v>
      </c>
      <c r="AB1801" t="s">
        <v>42</v>
      </c>
    </row>
    <row r="1802" spans="1:28" x14ac:dyDescent="0.35">
      <c r="A1802" t="s">
        <v>2843</v>
      </c>
      <c r="B1802" s="1">
        <v>45831</v>
      </c>
      <c r="C1802" s="1" t="str">
        <f>TEXT(Table1[[#This Row],[Order_Date]],"yyyy")</f>
        <v>2025</v>
      </c>
      <c r="D1802" s="3">
        <f>MONTH(Table1[[#This Row],[Order_Date]])</f>
        <v>6</v>
      </c>
      <c r="E1802" t="str">
        <f>TEXT(Table1[[#This Row],[Order_Date]],"mmm")</f>
        <v>Jun</v>
      </c>
      <c r="F1802" s="1">
        <v>45835</v>
      </c>
      <c r="G1802">
        <f>(Table1[[#This Row],[Ship_Date]]-Table1[[#This Row],[Order_Date]])</f>
        <v>4</v>
      </c>
      <c r="H1802" t="s">
        <v>2844</v>
      </c>
      <c r="I1802" t="s">
        <v>2845</v>
      </c>
      <c r="J1802" t="s">
        <v>24</v>
      </c>
      <c r="K1802">
        <v>35</v>
      </c>
      <c r="L1802" t="str">
        <f>IF(Table1[[#This Row],[Age]]&lt;=20,"Teen",IF(Table1[[#This Row],[Age]]&gt;=21 &amp; Table1[[#This Row],[Age]]&lt;=50,"Adult","Senior"))</f>
        <v>Senior</v>
      </c>
      <c r="M1802" t="s">
        <v>79</v>
      </c>
      <c r="N1802" t="s">
        <v>80</v>
      </c>
      <c r="O1802" t="s">
        <v>38</v>
      </c>
      <c r="P1802" t="s">
        <v>28</v>
      </c>
      <c r="Q1802" t="s">
        <v>65</v>
      </c>
      <c r="R1802">
        <v>1</v>
      </c>
      <c r="S1802">
        <v>30000</v>
      </c>
      <c r="T1802">
        <v>10</v>
      </c>
      <c r="U1802">
        <v>27000</v>
      </c>
      <c r="V1802" t="str">
        <f>IF(Table1[[#This Row],[Sales]]&lt;=10000,"Low",IF(Table1[[#This Row],[Sales]]&gt;=10000 &amp; Table1[[#This Row],[Sales]]&lt;=25000,"Medium","High"))</f>
        <v>High</v>
      </c>
      <c r="W1802">
        <v>7919.84</v>
      </c>
      <c r="X1802">
        <f>Table1[[#This Row],[Profit]]/Table1[[#This Row],[Sales]]</f>
        <v>0.29332740740740743</v>
      </c>
      <c r="Y1802" t="s">
        <v>93</v>
      </c>
      <c r="Z1802" t="s">
        <v>41</v>
      </c>
      <c r="AA1802">
        <v>2</v>
      </c>
      <c r="AB1802" t="s">
        <v>42</v>
      </c>
    </row>
    <row r="1803" spans="1:28" x14ac:dyDescent="0.35">
      <c r="A1803" t="s">
        <v>2921</v>
      </c>
      <c r="B1803" s="1">
        <v>45452</v>
      </c>
      <c r="C1803" s="1" t="str">
        <f>TEXT(Table1[[#This Row],[Order_Date]],"yyyy")</f>
        <v>2024</v>
      </c>
      <c r="D1803" s="3">
        <f>MONTH(Table1[[#This Row],[Order_Date]])</f>
        <v>6</v>
      </c>
      <c r="E1803" t="str">
        <f>TEXT(Table1[[#This Row],[Order_Date]],"mmm")</f>
        <v>Jun</v>
      </c>
      <c r="F1803" s="1">
        <v>45458</v>
      </c>
      <c r="G1803">
        <f>(Table1[[#This Row],[Ship_Date]]-Table1[[#This Row],[Order_Date]])</f>
        <v>6</v>
      </c>
      <c r="H1803" t="s">
        <v>2922</v>
      </c>
      <c r="I1803" t="s">
        <v>2923</v>
      </c>
      <c r="J1803" t="s">
        <v>24</v>
      </c>
      <c r="K1803">
        <v>23</v>
      </c>
      <c r="L1803" t="str">
        <f>IF(Table1[[#This Row],[Age]]&lt;=20,"Teen",IF(Table1[[#This Row],[Age]]&gt;=21 &amp; Table1[[#This Row],[Age]]&lt;=50,"Adult","Senior"))</f>
        <v>Senior</v>
      </c>
      <c r="M1803" t="s">
        <v>46</v>
      </c>
      <c r="N1803" t="s">
        <v>46</v>
      </c>
      <c r="O1803" t="s">
        <v>38</v>
      </c>
      <c r="P1803" t="s">
        <v>74</v>
      </c>
      <c r="Q1803" t="s">
        <v>132</v>
      </c>
      <c r="R1803">
        <v>8</v>
      </c>
      <c r="S1803">
        <v>55000</v>
      </c>
      <c r="T1803">
        <v>25</v>
      </c>
      <c r="U1803">
        <v>330000</v>
      </c>
      <c r="V1803" t="str">
        <f>IF(Table1[[#This Row],[Sales]]&lt;=10000,"Low",IF(Table1[[#This Row],[Sales]]&gt;=10000 &amp; Table1[[#This Row],[Sales]]&lt;=25000,"Medium","High"))</f>
        <v>High</v>
      </c>
      <c r="W1803">
        <v>66426.75</v>
      </c>
      <c r="X1803">
        <f>Table1[[#This Row],[Profit]]/Table1[[#This Row],[Sales]]</f>
        <v>0.20129318181818182</v>
      </c>
      <c r="Y1803" t="s">
        <v>58</v>
      </c>
      <c r="Z1803" t="s">
        <v>59</v>
      </c>
      <c r="AA1803">
        <v>3</v>
      </c>
      <c r="AB1803" t="s">
        <v>32</v>
      </c>
    </row>
    <row r="1804" spans="1:28" x14ac:dyDescent="0.35">
      <c r="A1804" t="s">
        <v>2971</v>
      </c>
      <c r="B1804" s="1">
        <v>45814</v>
      </c>
      <c r="C1804" s="1" t="str">
        <f>TEXT(Table1[[#This Row],[Order_Date]],"yyyy")</f>
        <v>2025</v>
      </c>
      <c r="D1804" s="3">
        <f>MONTH(Table1[[#This Row],[Order_Date]])</f>
        <v>6</v>
      </c>
      <c r="E1804" t="str">
        <f>TEXT(Table1[[#This Row],[Order_Date]],"mmm")</f>
        <v>Jun</v>
      </c>
      <c r="F1804" s="1">
        <v>45821</v>
      </c>
      <c r="G1804">
        <f>(Table1[[#This Row],[Ship_Date]]-Table1[[#This Row],[Order_Date]])</f>
        <v>7</v>
      </c>
      <c r="H1804" t="s">
        <v>2972</v>
      </c>
      <c r="I1804" t="s">
        <v>2973</v>
      </c>
      <c r="J1804" t="s">
        <v>52</v>
      </c>
      <c r="K1804">
        <v>52</v>
      </c>
      <c r="L1804" t="str">
        <f>IF(Table1[[#This Row],[Age]]&lt;=20,"Teen",IF(Table1[[#This Row],[Age]]&gt;=21 &amp; Table1[[#This Row],[Age]]&lt;=50,"Adult","Senior"))</f>
        <v>Senior</v>
      </c>
      <c r="M1804" t="s">
        <v>107</v>
      </c>
      <c r="N1804" t="s">
        <v>108</v>
      </c>
      <c r="O1804" t="s">
        <v>86</v>
      </c>
      <c r="P1804" t="s">
        <v>47</v>
      </c>
      <c r="Q1804" t="s">
        <v>185</v>
      </c>
      <c r="R1804">
        <v>1</v>
      </c>
      <c r="S1804">
        <v>4500</v>
      </c>
      <c r="T1804">
        <v>5</v>
      </c>
      <c r="U1804">
        <v>4275</v>
      </c>
      <c r="V1804" t="str">
        <f>IF(Table1[[#This Row],[Sales]]&lt;=10000,"Low",IF(Table1[[#This Row],[Sales]]&gt;=10000 &amp; Table1[[#This Row],[Sales]]&lt;=25000,"Medium","High"))</f>
        <v>Low</v>
      </c>
      <c r="W1804">
        <v>598.69000000000005</v>
      </c>
      <c r="X1804">
        <f>Table1[[#This Row],[Profit]]/Table1[[#This Row],[Sales]]</f>
        <v>0.14004444444444444</v>
      </c>
      <c r="Y1804" t="s">
        <v>30</v>
      </c>
      <c r="Z1804" t="s">
        <v>59</v>
      </c>
      <c r="AA1804">
        <v>2</v>
      </c>
      <c r="AB1804" t="s">
        <v>42</v>
      </c>
    </row>
    <row r="1805" spans="1:28" x14ac:dyDescent="0.35">
      <c r="A1805" t="s">
        <v>2997</v>
      </c>
      <c r="B1805" s="1">
        <v>45823</v>
      </c>
      <c r="C1805" s="1" t="str">
        <f>TEXT(Table1[[#This Row],[Order_Date]],"yyyy")</f>
        <v>2025</v>
      </c>
      <c r="D1805" s="3">
        <f>MONTH(Table1[[#This Row],[Order_Date]])</f>
        <v>6</v>
      </c>
      <c r="E1805" t="str">
        <f>TEXT(Table1[[#This Row],[Order_Date]],"mmm")</f>
        <v>Jun</v>
      </c>
      <c r="F1805" s="1">
        <v>45829</v>
      </c>
      <c r="G1805">
        <f>(Table1[[#This Row],[Ship_Date]]-Table1[[#This Row],[Order_Date]])</f>
        <v>6</v>
      </c>
      <c r="H1805" t="s">
        <v>2998</v>
      </c>
      <c r="I1805" t="s">
        <v>2999</v>
      </c>
      <c r="J1805" t="s">
        <v>52</v>
      </c>
      <c r="K1805">
        <v>35</v>
      </c>
      <c r="L1805" t="str">
        <f>IF(Table1[[#This Row],[Age]]&lt;=20,"Teen",IF(Table1[[#This Row],[Age]]&gt;=21 &amp; Table1[[#This Row],[Age]]&lt;=50,"Adult","Senior"))</f>
        <v>Senior</v>
      </c>
      <c r="M1805" t="s">
        <v>101</v>
      </c>
      <c r="N1805" t="s">
        <v>102</v>
      </c>
      <c r="O1805" t="s">
        <v>27</v>
      </c>
      <c r="P1805" t="s">
        <v>56</v>
      </c>
      <c r="Q1805" t="s">
        <v>57</v>
      </c>
      <c r="R1805">
        <v>4</v>
      </c>
      <c r="S1805">
        <v>60</v>
      </c>
      <c r="T1805">
        <v>25</v>
      </c>
      <c r="U1805">
        <v>180</v>
      </c>
      <c r="V1805" t="str">
        <f>IF(Table1[[#This Row],[Sales]]&lt;=10000,"Low",IF(Table1[[#This Row],[Sales]]&gt;=10000 &amp; Table1[[#This Row],[Sales]]&lt;=25000,"Medium","High"))</f>
        <v>Low</v>
      </c>
      <c r="W1805">
        <v>29.31</v>
      </c>
      <c r="X1805">
        <f>Table1[[#This Row],[Profit]]/Table1[[#This Row],[Sales]]</f>
        <v>0.16283333333333333</v>
      </c>
      <c r="Y1805" t="s">
        <v>93</v>
      </c>
      <c r="Z1805" t="s">
        <v>59</v>
      </c>
      <c r="AA1805">
        <v>5</v>
      </c>
      <c r="AB1805" t="s">
        <v>42</v>
      </c>
    </row>
    <row r="1806" spans="1:28" x14ac:dyDescent="0.35">
      <c r="A1806" t="s">
        <v>3012</v>
      </c>
      <c r="B1806" s="1">
        <v>45450</v>
      </c>
      <c r="C1806" s="1" t="str">
        <f>TEXT(Table1[[#This Row],[Order_Date]],"yyyy")</f>
        <v>2024</v>
      </c>
      <c r="D1806" s="3">
        <f>MONTH(Table1[[#This Row],[Order_Date]])</f>
        <v>6</v>
      </c>
      <c r="E1806" t="str">
        <f>TEXT(Table1[[#This Row],[Order_Date]],"mmm")</f>
        <v>Jun</v>
      </c>
      <c r="F1806" s="1">
        <v>45454</v>
      </c>
      <c r="G1806">
        <f>(Table1[[#This Row],[Ship_Date]]-Table1[[#This Row],[Order_Date]])</f>
        <v>4</v>
      </c>
      <c r="H1806" t="s">
        <v>1467</v>
      </c>
      <c r="I1806" t="s">
        <v>3013</v>
      </c>
      <c r="J1806" t="s">
        <v>24</v>
      </c>
      <c r="K1806">
        <v>32</v>
      </c>
      <c r="L1806" t="str">
        <f>IF(Table1[[#This Row],[Age]]&lt;=20,"Teen",IF(Table1[[#This Row],[Age]]&gt;=21 &amp; Table1[[#This Row],[Age]]&lt;=50,"Adult","Senior"))</f>
        <v>Senior</v>
      </c>
      <c r="M1806" t="s">
        <v>73</v>
      </c>
      <c r="N1806" t="s">
        <v>26</v>
      </c>
      <c r="O1806" t="s">
        <v>27</v>
      </c>
      <c r="P1806" t="s">
        <v>74</v>
      </c>
      <c r="Q1806" t="s">
        <v>75</v>
      </c>
      <c r="R1806">
        <v>4</v>
      </c>
      <c r="S1806">
        <v>2000</v>
      </c>
      <c r="T1806">
        <v>0</v>
      </c>
      <c r="U1806">
        <v>8000</v>
      </c>
      <c r="V1806" t="str">
        <f>IF(Table1[[#This Row],[Sales]]&lt;=10000,"Low",IF(Table1[[#This Row],[Sales]]&gt;=10000 &amp; Table1[[#This Row],[Sales]]&lt;=25000,"Medium","High"))</f>
        <v>Low</v>
      </c>
      <c r="W1806">
        <v>1888.12</v>
      </c>
      <c r="X1806">
        <f>Table1[[#This Row],[Profit]]/Table1[[#This Row],[Sales]]</f>
        <v>0.23601499999999997</v>
      </c>
      <c r="Y1806" t="s">
        <v>58</v>
      </c>
      <c r="Z1806" t="s">
        <v>59</v>
      </c>
      <c r="AA1806">
        <v>5</v>
      </c>
      <c r="AB1806" t="s">
        <v>42</v>
      </c>
    </row>
    <row r="1807" spans="1:28" x14ac:dyDescent="0.35">
      <c r="A1807" t="s">
        <v>3023</v>
      </c>
      <c r="B1807" s="1">
        <v>45458</v>
      </c>
      <c r="C1807" s="1" t="str">
        <f>TEXT(Table1[[#This Row],[Order_Date]],"yyyy")</f>
        <v>2024</v>
      </c>
      <c r="D1807" s="3">
        <f>MONTH(Table1[[#This Row],[Order_Date]])</f>
        <v>6</v>
      </c>
      <c r="E1807" t="str">
        <f>TEXT(Table1[[#This Row],[Order_Date]],"mmm")</f>
        <v>Jun</v>
      </c>
      <c r="F1807" s="1">
        <v>45462</v>
      </c>
      <c r="G1807">
        <f>(Table1[[#This Row],[Ship_Date]]-Table1[[#This Row],[Order_Date]])</f>
        <v>4</v>
      </c>
      <c r="H1807" t="s">
        <v>2859</v>
      </c>
      <c r="I1807" t="s">
        <v>3024</v>
      </c>
      <c r="J1807" t="s">
        <v>24</v>
      </c>
      <c r="K1807">
        <v>36</v>
      </c>
      <c r="L1807" t="str">
        <f>IF(Table1[[#This Row],[Age]]&lt;=20,"Teen",IF(Table1[[#This Row],[Age]]&gt;=21 &amp; Table1[[#This Row],[Age]]&lt;=50,"Adult","Senior"))</f>
        <v>Senior</v>
      </c>
      <c r="M1807" t="s">
        <v>36</v>
      </c>
      <c r="N1807" t="s">
        <v>37</v>
      </c>
      <c r="O1807" t="s">
        <v>38</v>
      </c>
      <c r="P1807" t="s">
        <v>56</v>
      </c>
      <c r="Q1807" t="s">
        <v>97</v>
      </c>
      <c r="R1807">
        <v>7</v>
      </c>
      <c r="S1807">
        <v>1500</v>
      </c>
      <c r="T1807">
        <v>20</v>
      </c>
      <c r="U1807">
        <v>8400</v>
      </c>
      <c r="V1807" t="str">
        <f>IF(Table1[[#This Row],[Sales]]&lt;=10000,"Low",IF(Table1[[#This Row],[Sales]]&gt;=10000 &amp; Table1[[#This Row],[Sales]]&lt;=25000,"Medium","High"))</f>
        <v>Low</v>
      </c>
      <c r="W1807">
        <v>3392.81</v>
      </c>
      <c r="X1807">
        <f>Table1[[#This Row],[Profit]]/Table1[[#This Row],[Sales]]</f>
        <v>0.40390595238095239</v>
      </c>
      <c r="Y1807" t="s">
        <v>93</v>
      </c>
      <c r="Z1807" t="s">
        <v>31</v>
      </c>
      <c r="AA1807">
        <v>5</v>
      </c>
      <c r="AB1807" t="s">
        <v>42</v>
      </c>
    </row>
    <row r="1808" spans="1:28" x14ac:dyDescent="0.35">
      <c r="A1808" t="s">
        <v>3044</v>
      </c>
      <c r="B1808" s="1">
        <v>45470</v>
      </c>
      <c r="C1808" s="1" t="str">
        <f>TEXT(Table1[[#This Row],[Order_Date]],"yyyy")</f>
        <v>2024</v>
      </c>
      <c r="D1808" s="3">
        <f>MONTH(Table1[[#This Row],[Order_Date]])</f>
        <v>6</v>
      </c>
      <c r="E1808" t="str">
        <f>TEXT(Table1[[#This Row],[Order_Date]],"mmm")</f>
        <v>Jun</v>
      </c>
      <c r="F1808" s="1">
        <v>45476</v>
      </c>
      <c r="G1808">
        <f>(Table1[[#This Row],[Ship_Date]]-Table1[[#This Row],[Order_Date]])</f>
        <v>6</v>
      </c>
      <c r="H1808" t="s">
        <v>3045</v>
      </c>
      <c r="I1808" t="s">
        <v>3046</v>
      </c>
      <c r="J1808" t="s">
        <v>52</v>
      </c>
      <c r="K1808">
        <v>42</v>
      </c>
      <c r="L1808" t="str">
        <f>IF(Table1[[#This Row],[Age]]&lt;=20,"Teen",IF(Table1[[#This Row],[Age]]&gt;=21 &amp; Table1[[#This Row],[Age]]&lt;=50,"Adult","Senior"))</f>
        <v>Senior</v>
      </c>
      <c r="M1808" t="s">
        <v>107</v>
      </c>
      <c r="N1808" t="s">
        <v>108</v>
      </c>
      <c r="O1808" t="s">
        <v>86</v>
      </c>
      <c r="P1808" t="s">
        <v>56</v>
      </c>
      <c r="Q1808" t="s">
        <v>125</v>
      </c>
      <c r="R1808">
        <v>2</v>
      </c>
      <c r="S1808">
        <v>450</v>
      </c>
      <c r="T1808">
        <v>25</v>
      </c>
      <c r="U1808">
        <v>675</v>
      </c>
      <c r="V1808" t="str">
        <f>IF(Table1[[#This Row],[Sales]]&lt;=10000,"Low",IF(Table1[[#This Row],[Sales]]&gt;=10000 &amp; Table1[[#This Row],[Sales]]&lt;=25000,"Medium","High"))</f>
        <v>Low</v>
      </c>
      <c r="W1808">
        <v>120.28</v>
      </c>
      <c r="X1808">
        <f>Table1[[#This Row],[Profit]]/Table1[[#This Row],[Sales]]</f>
        <v>0.1781925925925926</v>
      </c>
      <c r="Y1808" t="s">
        <v>30</v>
      </c>
      <c r="Z1808" t="s">
        <v>59</v>
      </c>
      <c r="AA1808">
        <v>5</v>
      </c>
      <c r="AB1808" t="s">
        <v>42</v>
      </c>
    </row>
    <row r="1809" spans="1:28" x14ac:dyDescent="0.35">
      <c r="A1809" t="s">
        <v>3047</v>
      </c>
      <c r="B1809" s="1">
        <v>45466</v>
      </c>
      <c r="C1809" s="1" t="str">
        <f>TEXT(Table1[[#This Row],[Order_Date]],"yyyy")</f>
        <v>2024</v>
      </c>
      <c r="D1809" s="3">
        <f>MONTH(Table1[[#This Row],[Order_Date]])</f>
        <v>6</v>
      </c>
      <c r="E1809" t="str">
        <f>TEXT(Table1[[#This Row],[Order_Date]],"mmm")</f>
        <v>Jun</v>
      </c>
      <c r="F1809" s="1">
        <v>45473</v>
      </c>
      <c r="G1809">
        <f>(Table1[[#This Row],[Ship_Date]]-Table1[[#This Row],[Order_Date]])</f>
        <v>7</v>
      </c>
      <c r="H1809" t="s">
        <v>3048</v>
      </c>
      <c r="I1809" t="s">
        <v>3049</v>
      </c>
      <c r="J1809" t="s">
        <v>52</v>
      </c>
      <c r="K1809">
        <v>43</v>
      </c>
      <c r="L1809" t="str">
        <f>IF(Table1[[#This Row],[Age]]&lt;=20,"Teen",IF(Table1[[#This Row],[Age]]&gt;=21 &amp; Table1[[#This Row],[Age]]&lt;=50,"Adult","Senior"))</f>
        <v>Senior</v>
      </c>
      <c r="M1809" t="s">
        <v>53</v>
      </c>
      <c r="N1809" t="s">
        <v>54</v>
      </c>
      <c r="O1809" t="s">
        <v>55</v>
      </c>
      <c r="P1809" t="s">
        <v>74</v>
      </c>
      <c r="Q1809" t="s">
        <v>75</v>
      </c>
      <c r="R1809">
        <v>7</v>
      </c>
      <c r="S1809">
        <v>2000</v>
      </c>
      <c r="T1809">
        <v>25</v>
      </c>
      <c r="U1809">
        <v>10500</v>
      </c>
      <c r="V1809" t="str">
        <f>IF(Table1[[#This Row],[Sales]]&lt;=10000,"Low",IF(Table1[[#This Row],[Sales]]&gt;=10000 &amp; Table1[[#This Row],[Sales]]&lt;=25000,"Medium","High"))</f>
        <v>High</v>
      </c>
      <c r="W1809">
        <v>1316.84</v>
      </c>
      <c r="X1809">
        <f>Table1[[#This Row],[Profit]]/Table1[[#This Row],[Sales]]</f>
        <v>0.12541333333333332</v>
      </c>
      <c r="Y1809" t="s">
        <v>93</v>
      </c>
      <c r="Z1809" t="s">
        <v>31</v>
      </c>
      <c r="AA1809">
        <v>4</v>
      </c>
      <c r="AB1809" t="s">
        <v>42</v>
      </c>
    </row>
    <row r="1810" spans="1:28" x14ac:dyDescent="0.35">
      <c r="A1810" t="s">
        <v>3100</v>
      </c>
      <c r="B1810" s="1">
        <v>45821</v>
      </c>
      <c r="C1810" s="1" t="str">
        <f>TEXT(Table1[[#This Row],[Order_Date]],"yyyy")</f>
        <v>2025</v>
      </c>
      <c r="D1810" s="3">
        <f>MONTH(Table1[[#This Row],[Order_Date]])</f>
        <v>6</v>
      </c>
      <c r="E1810" t="str">
        <f>TEXT(Table1[[#This Row],[Order_Date]],"mmm")</f>
        <v>Jun</v>
      </c>
      <c r="F1810" s="1">
        <v>45824</v>
      </c>
      <c r="G1810">
        <f>(Table1[[#This Row],[Ship_Date]]-Table1[[#This Row],[Order_Date]])</f>
        <v>3</v>
      </c>
      <c r="H1810" t="s">
        <v>3101</v>
      </c>
      <c r="I1810" t="s">
        <v>1432</v>
      </c>
      <c r="J1810" t="s">
        <v>24</v>
      </c>
      <c r="K1810">
        <v>43</v>
      </c>
      <c r="L1810" t="str">
        <f>IF(Table1[[#This Row],[Age]]&lt;=20,"Teen",IF(Table1[[#This Row],[Age]]&gt;=21 &amp; Table1[[#This Row],[Age]]&lt;=50,"Adult","Senior"))</f>
        <v>Senior</v>
      </c>
      <c r="M1810" t="s">
        <v>84</v>
      </c>
      <c r="N1810" t="s">
        <v>85</v>
      </c>
      <c r="O1810" t="s">
        <v>86</v>
      </c>
      <c r="P1810" t="s">
        <v>28</v>
      </c>
      <c r="Q1810" t="s">
        <v>103</v>
      </c>
      <c r="R1810">
        <v>3</v>
      </c>
      <c r="S1810">
        <v>25000</v>
      </c>
      <c r="T1810">
        <v>10</v>
      </c>
      <c r="U1810">
        <v>67500</v>
      </c>
      <c r="V1810" t="str">
        <f>IF(Table1[[#This Row],[Sales]]&lt;=10000,"Low",IF(Table1[[#This Row],[Sales]]&gt;=10000 &amp; Table1[[#This Row],[Sales]]&lt;=25000,"Medium","High"))</f>
        <v>High</v>
      </c>
      <c r="W1810">
        <v>7772.8</v>
      </c>
      <c r="X1810">
        <f>Table1[[#This Row],[Profit]]/Table1[[#This Row],[Sales]]</f>
        <v>0.1151525925925926</v>
      </c>
      <c r="Y1810" t="s">
        <v>30</v>
      </c>
      <c r="Z1810" t="s">
        <v>41</v>
      </c>
      <c r="AA1810">
        <v>4</v>
      </c>
      <c r="AB1810" t="s">
        <v>42</v>
      </c>
    </row>
    <row r="1811" spans="1:28" x14ac:dyDescent="0.35">
      <c r="A1811" t="s">
        <v>3153</v>
      </c>
      <c r="B1811" s="1">
        <v>45836</v>
      </c>
      <c r="C1811" s="1" t="str">
        <f>TEXT(Table1[[#This Row],[Order_Date]],"yyyy")</f>
        <v>2025</v>
      </c>
      <c r="D1811" s="3">
        <f>MONTH(Table1[[#This Row],[Order_Date]])</f>
        <v>6</v>
      </c>
      <c r="E1811" t="str">
        <f>TEXT(Table1[[#This Row],[Order_Date]],"mmm")</f>
        <v>Jun</v>
      </c>
      <c r="F1811" s="1">
        <v>45840</v>
      </c>
      <c r="G1811">
        <f>(Table1[[#This Row],[Ship_Date]]-Table1[[#This Row],[Order_Date]])</f>
        <v>4</v>
      </c>
      <c r="H1811" t="s">
        <v>3154</v>
      </c>
      <c r="I1811" t="s">
        <v>3155</v>
      </c>
      <c r="J1811" t="s">
        <v>52</v>
      </c>
      <c r="K1811">
        <v>44</v>
      </c>
      <c r="L1811" t="str">
        <f>IF(Table1[[#This Row],[Age]]&lt;=20,"Teen",IF(Table1[[#This Row],[Age]]&gt;=21 &amp; Table1[[#This Row],[Age]]&lt;=50,"Adult","Senior"))</f>
        <v>Senior</v>
      </c>
      <c r="M1811" t="s">
        <v>73</v>
      </c>
      <c r="N1811" t="s">
        <v>26</v>
      </c>
      <c r="O1811" t="s">
        <v>27</v>
      </c>
      <c r="P1811" t="s">
        <v>28</v>
      </c>
      <c r="Q1811" t="s">
        <v>192</v>
      </c>
      <c r="R1811">
        <v>6</v>
      </c>
      <c r="S1811">
        <v>7000</v>
      </c>
      <c r="T1811">
        <v>15</v>
      </c>
      <c r="U1811">
        <v>35700</v>
      </c>
      <c r="V1811" t="str">
        <f>IF(Table1[[#This Row],[Sales]]&lt;=10000,"Low",IF(Table1[[#This Row],[Sales]]&gt;=10000 &amp; Table1[[#This Row],[Sales]]&lt;=25000,"Medium","High"))</f>
        <v>High</v>
      </c>
      <c r="W1811">
        <v>12875.22</v>
      </c>
      <c r="X1811">
        <f>Table1[[#This Row],[Profit]]/Table1[[#This Row],[Sales]]</f>
        <v>0.3606504201680672</v>
      </c>
      <c r="Y1811" t="s">
        <v>93</v>
      </c>
      <c r="Z1811" t="s">
        <v>31</v>
      </c>
      <c r="AA1811">
        <v>1</v>
      </c>
      <c r="AB1811" t="s">
        <v>42</v>
      </c>
    </row>
    <row r="1812" spans="1:28" x14ac:dyDescent="0.35">
      <c r="A1812" t="s">
        <v>3162</v>
      </c>
      <c r="B1812" s="1">
        <v>45461</v>
      </c>
      <c r="C1812" s="1" t="str">
        <f>TEXT(Table1[[#This Row],[Order_Date]],"yyyy")</f>
        <v>2024</v>
      </c>
      <c r="D1812" s="3">
        <f>MONTH(Table1[[#This Row],[Order_Date]])</f>
        <v>6</v>
      </c>
      <c r="E1812" t="str">
        <f>TEXT(Table1[[#This Row],[Order_Date]],"mmm")</f>
        <v>Jun</v>
      </c>
      <c r="F1812" s="1">
        <v>45467</v>
      </c>
      <c r="G1812">
        <f>(Table1[[#This Row],[Ship_Date]]-Table1[[#This Row],[Order_Date]])</f>
        <v>6</v>
      </c>
      <c r="H1812" t="s">
        <v>3163</v>
      </c>
      <c r="I1812" t="s">
        <v>3164</v>
      </c>
      <c r="J1812" t="s">
        <v>24</v>
      </c>
      <c r="K1812">
        <v>21</v>
      </c>
      <c r="L1812" t="str">
        <f>IF(Table1[[#This Row],[Age]]&lt;=20,"Teen",IF(Table1[[#This Row],[Age]]&gt;=21 &amp; Table1[[#This Row],[Age]]&lt;=50,"Adult","Senior"))</f>
        <v>Senior</v>
      </c>
      <c r="M1812" t="s">
        <v>91</v>
      </c>
      <c r="N1812" t="s">
        <v>92</v>
      </c>
      <c r="O1812" t="s">
        <v>55</v>
      </c>
      <c r="P1812" t="s">
        <v>28</v>
      </c>
      <c r="Q1812" t="s">
        <v>65</v>
      </c>
      <c r="R1812">
        <v>6</v>
      </c>
      <c r="S1812">
        <v>30000</v>
      </c>
      <c r="T1812">
        <v>20</v>
      </c>
      <c r="U1812">
        <v>144000</v>
      </c>
      <c r="V1812" t="str">
        <f>IF(Table1[[#This Row],[Sales]]&lt;=10000,"Low",IF(Table1[[#This Row],[Sales]]&gt;=10000 &amp; Table1[[#This Row],[Sales]]&lt;=25000,"Medium","High"))</f>
        <v>High</v>
      </c>
      <c r="W1812">
        <v>43890.23</v>
      </c>
      <c r="X1812">
        <f>Table1[[#This Row],[Profit]]/Table1[[#This Row],[Sales]]</f>
        <v>0.30479326388888889</v>
      </c>
      <c r="Y1812" t="s">
        <v>93</v>
      </c>
      <c r="Z1812" t="s">
        <v>41</v>
      </c>
      <c r="AA1812">
        <v>2</v>
      </c>
      <c r="AB1812" t="s">
        <v>42</v>
      </c>
    </row>
    <row r="1813" spans="1:28" x14ac:dyDescent="0.35">
      <c r="A1813" t="s">
        <v>3220</v>
      </c>
      <c r="B1813" s="1">
        <v>45822</v>
      </c>
      <c r="C1813" s="1" t="str">
        <f>TEXT(Table1[[#This Row],[Order_Date]],"yyyy")</f>
        <v>2025</v>
      </c>
      <c r="D1813" s="3">
        <f>MONTH(Table1[[#This Row],[Order_Date]])</f>
        <v>6</v>
      </c>
      <c r="E1813" t="str">
        <f>TEXT(Table1[[#This Row],[Order_Date]],"mmm")</f>
        <v>Jun</v>
      </c>
      <c r="F1813" s="1">
        <v>45823</v>
      </c>
      <c r="G1813">
        <f>(Table1[[#This Row],[Ship_Date]]-Table1[[#This Row],[Order_Date]])</f>
        <v>1</v>
      </c>
      <c r="H1813" t="s">
        <v>3221</v>
      </c>
      <c r="I1813" t="s">
        <v>3222</v>
      </c>
      <c r="J1813" t="s">
        <v>52</v>
      </c>
      <c r="K1813">
        <v>33</v>
      </c>
      <c r="L1813" t="str">
        <f>IF(Table1[[#This Row],[Age]]&lt;=20,"Teen",IF(Table1[[#This Row],[Age]]&gt;=21 &amp; Table1[[#This Row],[Age]]&lt;=50,"Adult","Senior"))</f>
        <v>Senior</v>
      </c>
      <c r="M1813" t="s">
        <v>63</v>
      </c>
      <c r="N1813" t="s">
        <v>64</v>
      </c>
      <c r="O1813" t="s">
        <v>55</v>
      </c>
      <c r="P1813" t="s">
        <v>56</v>
      </c>
      <c r="Q1813" t="s">
        <v>212</v>
      </c>
      <c r="R1813">
        <v>7</v>
      </c>
      <c r="S1813">
        <v>300</v>
      </c>
      <c r="T1813">
        <v>0</v>
      </c>
      <c r="U1813">
        <v>2100</v>
      </c>
      <c r="V1813" t="str">
        <f>IF(Table1[[#This Row],[Sales]]&lt;=10000,"Low",IF(Table1[[#This Row],[Sales]]&gt;=10000 &amp; Table1[[#This Row],[Sales]]&lt;=25000,"Medium","High"))</f>
        <v>Low</v>
      </c>
      <c r="W1813">
        <v>476.03</v>
      </c>
      <c r="X1813">
        <f>Table1[[#This Row],[Profit]]/Table1[[#This Row],[Sales]]</f>
        <v>0.22668095238095237</v>
      </c>
      <c r="Y1813" t="s">
        <v>58</v>
      </c>
      <c r="Z1813" t="s">
        <v>59</v>
      </c>
      <c r="AA1813">
        <v>3</v>
      </c>
      <c r="AB1813" t="s">
        <v>42</v>
      </c>
    </row>
    <row r="1814" spans="1:28" x14ac:dyDescent="0.35">
      <c r="A1814" t="s">
        <v>3234</v>
      </c>
      <c r="B1814" s="1">
        <v>45464</v>
      </c>
      <c r="C1814" s="1" t="str">
        <f>TEXT(Table1[[#This Row],[Order_Date]],"yyyy")</f>
        <v>2024</v>
      </c>
      <c r="D1814" s="3">
        <f>MONTH(Table1[[#This Row],[Order_Date]])</f>
        <v>6</v>
      </c>
      <c r="E1814" t="str">
        <f>TEXT(Table1[[#This Row],[Order_Date]],"mmm")</f>
        <v>Jun</v>
      </c>
      <c r="F1814" s="1">
        <v>45470</v>
      </c>
      <c r="G1814">
        <f>(Table1[[#This Row],[Ship_Date]]-Table1[[#This Row],[Order_Date]])</f>
        <v>6</v>
      </c>
      <c r="H1814" t="s">
        <v>3235</v>
      </c>
      <c r="I1814" t="s">
        <v>3236</v>
      </c>
      <c r="J1814" t="s">
        <v>52</v>
      </c>
      <c r="K1814">
        <v>40</v>
      </c>
      <c r="L1814" t="str">
        <f>IF(Table1[[#This Row],[Age]]&lt;=20,"Teen",IF(Table1[[#This Row],[Age]]&gt;=21 &amp; Table1[[#This Row],[Age]]&lt;=50,"Adult","Senior"))</f>
        <v>Senior</v>
      </c>
      <c r="M1814" t="s">
        <v>63</v>
      </c>
      <c r="N1814" t="s">
        <v>64</v>
      </c>
      <c r="O1814" t="s">
        <v>55</v>
      </c>
      <c r="P1814" t="s">
        <v>47</v>
      </c>
      <c r="Q1814" t="s">
        <v>48</v>
      </c>
      <c r="R1814">
        <v>4</v>
      </c>
      <c r="S1814">
        <v>3500</v>
      </c>
      <c r="T1814">
        <v>10</v>
      </c>
      <c r="U1814">
        <v>12600</v>
      </c>
      <c r="V1814" t="str">
        <f>IF(Table1[[#This Row],[Sales]]&lt;=10000,"Low",IF(Table1[[#This Row],[Sales]]&gt;=10000 &amp; Table1[[#This Row],[Sales]]&lt;=25000,"Medium","High"))</f>
        <v>High</v>
      </c>
      <c r="W1814">
        <v>3703.11</v>
      </c>
      <c r="X1814">
        <f>Table1[[#This Row],[Profit]]/Table1[[#This Row],[Sales]]</f>
        <v>0.29389761904761907</v>
      </c>
      <c r="Y1814" t="s">
        <v>58</v>
      </c>
      <c r="Z1814" t="s">
        <v>41</v>
      </c>
      <c r="AA1814">
        <v>1</v>
      </c>
      <c r="AB1814" t="s">
        <v>42</v>
      </c>
    </row>
    <row r="1815" spans="1:28" x14ac:dyDescent="0.35">
      <c r="A1815" t="s">
        <v>3261</v>
      </c>
      <c r="B1815" s="1">
        <v>45838</v>
      </c>
      <c r="C1815" s="1" t="str">
        <f>TEXT(Table1[[#This Row],[Order_Date]],"yyyy")</f>
        <v>2025</v>
      </c>
      <c r="D1815" s="3">
        <f>MONTH(Table1[[#This Row],[Order_Date]])</f>
        <v>6</v>
      </c>
      <c r="E1815" t="str">
        <f>TEXT(Table1[[#This Row],[Order_Date]],"mmm")</f>
        <v>Jun</v>
      </c>
      <c r="F1815" s="1">
        <v>45843</v>
      </c>
      <c r="G1815">
        <f>(Table1[[#This Row],[Ship_Date]]-Table1[[#This Row],[Order_Date]])</f>
        <v>5</v>
      </c>
      <c r="H1815" t="s">
        <v>3262</v>
      </c>
      <c r="I1815" t="s">
        <v>3263</v>
      </c>
      <c r="J1815" t="s">
        <v>24</v>
      </c>
      <c r="K1815">
        <v>62</v>
      </c>
      <c r="L1815" t="str">
        <f>IF(Table1[[#This Row],[Age]]&lt;=20,"Teen",IF(Table1[[#This Row],[Age]]&gt;=21 &amp; Table1[[#This Row],[Age]]&lt;=50,"Adult","Senior"))</f>
        <v>Senior</v>
      </c>
      <c r="M1815" t="s">
        <v>84</v>
      </c>
      <c r="N1815" t="s">
        <v>85</v>
      </c>
      <c r="O1815" t="s">
        <v>86</v>
      </c>
      <c r="P1815" t="s">
        <v>47</v>
      </c>
      <c r="Q1815" t="s">
        <v>164</v>
      </c>
      <c r="R1815">
        <v>3</v>
      </c>
      <c r="S1815">
        <v>1800</v>
      </c>
      <c r="T1815">
        <v>0</v>
      </c>
      <c r="U1815">
        <v>5400</v>
      </c>
      <c r="V1815" t="str">
        <f>IF(Table1[[#This Row],[Sales]]&lt;=10000,"Low",IF(Table1[[#This Row],[Sales]]&gt;=10000 &amp; Table1[[#This Row],[Sales]]&lt;=25000,"Medium","High"))</f>
        <v>Low</v>
      </c>
      <c r="W1815">
        <v>575.89</v>
      </c>
      <c r="X1815">
        <f>Table1[[#This Row],[Profit]]/Table1[[#This Row],[Sales]]</f>
        <v>0.10664629629629629</v>
      </c>
      <c r="Y1815" t="s">
        <v>58</v>
      </c>
      <c r="Z1815" t="s">
        <v>59</v>
      </c>
      <c r="AA1815">
        <v>5</v>
      </c>
      <c r="AB1815" t="s">
        <v>42</v>
      </c>
    </row>
    <row r="1816" spans="1:28" x14ac:dyDescent="0.35">
      <c r="A1816" t="s">
        <v>3270</v>
      </c>
      <c r="B1816" s="1">
        <v>45838</v>
      </c>
      <c r="C1816" s="1" t="str">
        <f>TEXT(Table1[[#This Row],[Order_Date]],"yyyy")</f>
        <v>2025</v>
      </c>
      <c r="D1816" s="3">
        <f>MONTH(Table1[[#This Row],[Order_Date]])</f>
        <v>6</v>
      </c>
      <c r="E1816" t="str">
        <f>TEXT(Table1[[#This Row],[Order_Date]],"mmm")</f>
        <v>Jun</v>
      </c>
      <c r="F1816" s="1">
        <v>45844</v>
      </c>
      <c r="G1816">
        <f>(Table1[[#This Row],[Ship_Date]]-Table1[[#This Row],[Order_Date]])</f>
        <v>6</v>
      </c>
      <c r="H1816" t="s">
        <v>3271</v>
      </c>
      <c r="I1816" t="s">
        <v>3272</v>
      </c>
      <c r="J1816" t="s">
        <v>52</v>
      </c>
      <c r="K1816">
        <v>64</v>
      </c>
      <c r="L1816" t="str">
        <f>IF(Table1[[#This Row],[Age]]&lt;=20,"Teen",IF(Table1[[#This Row],[Age]]&gt;=21 &amp; Table1[[#This Row],[Age]]&lt;=50,"Adult","Senior"))</f>
        <v>Senior</v>
      </c>
      <c r="M1816" t="s">
        <v>116</v>
      </c>
      <c r="N1816" t="s">
        <v>117</v>
      </c>
      <c r="O1816" t="s">
        <v>86</v>
      </c>
      <c r="P1816" t="s">
        <v>39</v>
      </c>
      <c r="Q1816" t="s">
        <v>87</v>
      </c>
      <c r="R1816">
        <v>7</v>
      </c>
      <c r="S1816">
        <v>3200</v>
      </c>
      <c r="T1816">
        <v>25</v>
      </c>
      <c r="U1816">
        <v>16800</v>
      </c>
      <c r="V1816" t="str">
        <f>IF(Table1[[#This Row],[Sales]]&lt;=10000,"Low",IF(Table1[[#This Row],[Sales]]&gt;=10000 &amp; Table1[[#This Row],[Sales]]&lt;=25000,"Medium","High"))</f>
        <v>High</v>
      </c>
      <c r="W1816">
        <v>3065.53</v>
      </c>
      <c r="X1816">
        <f>Table1[[#This Row],[Profit]]/Table1[[#This Row],[Sales]]</f>
        <v>0.18247202380952382</v>
      </c>
      <c r="Y1816" t="s">
        <v>93</v>
      </c>
      <c r="Z1816" t="s">
        <v>41</v>
      </c>
      <c r="AA1816">
        <v>2</v>
      </c>
      <c r="AB1816" t="s">
        <v>42</v>
      </c>
    </row>
    <row r="1817" spans="1:28" x14ac:dyDescent="0.35">
      <c r="A1817" t="s">
        <v>3372</v>
      </c>
      <c r="B1817" s="1">
        <v>45453</v>
      </c>
      <c r="C1817" s="1" t="str">
        <f>TEXT(Table1[[#This Row],[Order_Date]],"yyyy")</f>
        <v>2024</v>
      </c>
      <c r="D1817" s="3">
        <f>MONTH(Table1[[#This Row],[Order_Date]])</f>
        <v>6</v>
      </c>
      <c r="E1817" t="str">
        <f>TEXT(Table1[[#This Row],[Order_Date]],"mmm")</f>
        <v>Jun</v>
      </c>
      <c r="F1817" s="1">
        <v>45459</v>
      </c>
      <c r="G1817">
        <f>(Table1[[#This Row],[Ship_Date]]-Table1[[#This Row],[Order_Date]])</f>
        <v>6</v>
      </c>
      <c r="H1817" t="s">
        <v>3373</v>
      </c>
      <c r="I1817" t="s">
        <v>3374</v>
      </c>
      <c r="J1817" t="s">
        <v>52</v>
      </c>
      <c r="K1817">
        <v>54</v>
      </c>
      <c r="L1817" t="str">
        <f>IF(Table1[[#This Row],[Age]]&lt;=20,"Teen",IF(Table1[[#This Row],[Age]]&gt;=21 &amp; Table1[[#This Row],[Age]]&lt;=50,"Adult","Senior"))</f>
        <v>Senior</v>
      </c>
      <c r="M1817" t="s">
        <v>63</v>
      </c>
      <c r="N1817" t="s">
        <v>64</v>
      </c>
      <c r="O1817" t="s">
        <v>55</v>
      </c>
      <c r="P1817" t="s">
        <v>28</v>
      </c>
      <c r="Q1817" t="s">
        <v>65</v>
      </c>
      <c r="R1817">
        <v>3</v>
      </c>
      <c r="S1817">
        <v>30000</v>
      </c>
      <c r="T1817">
        <v>25</v>
      </c>
      <c r="U1817">
        <v>67500</v>
      </c>
      <c r="V1817" t="str">
        <f>IF(Table1[[#This Row],[Sales]]&lt;=10000,"Low",IF(Table1[[#This Row],[Sales]]&gt;=10000 &amp; Table1[[#This Row],[Sales]]&lt;=25000,"Medium","High"))</f>
        <v>High</v>
      </c>
      <c r="W1817">
        <v>20880.669999999998</v>
      </c>
      <c r="X1817">
        <f>Table1[[#This Row],[Profit]]/Table1[[#This Row],[Sales]]</f>
        <v>0.30934325925925921</v>
      </c>
      <c r="Y1817" t="s">
        <v>30</v>
      </c>
      <c r="Z1817" t="s">
        <v>59</v>
      </c>
      <c r="AA1817">
        <v>2</v>
      </c>
      <c r="AB1817" t="s">
        <v>42</v>
      </c>
    </row>
    <row r="1818" spans="1:28" x14ac:dyDescent="0.35">
      <c r="A1818" t="s">
        <v>3383</v>
      </c>
      <c r="B1818" s="1">
        <v>45832</v>
      </c>
      <c r="C1818" s="1" t="str">
        <f>TEXT(Table1[[#This Row],[Order_Date]],"yyyy")</f>
        <v>2025</v>
      </c>
      <c r="D1818" s="3">
        <f>MONTH(Table1[[#This Row],[Order_Date]])</f>
        <v>6</v>
      </c>
      <c r="E1818" t="str">
        <f>TEXT(Table1[[#This Row],[Order_Date]],"mmm")</f>
        <v>Jun</v>
      </c>
      <c r="F1818" s="1">
        <v>45837</v>
      </c>
      <c r="G1818">
        <f>(Table1[[#This Row],[Ship_Date]]-Table1[[#This Row],[Order_Date]])</f>
        <v>5</v>
      </c>
      <c r="H1818" t="s">
        <v>3384</v>
      </c>
      <c r="I1818" t="s">
        <v>3385</v>
      </c>
      <c r="J1818" t="s">
        <v>52</v>
      </c>
      <c r="K1818">
        <v>62</v>
      </c>
      <c r="L1818" t="str">
        <f>IF(Table1[[#This Row],[Age]]&lt;=20,"Teen",IF(Table1[[#This Row],[Age]]&gt;=21 &amp; Table1[[#This Row],[Age]]&lt;=50,"Adult","Senior"))</f>
        <v>Senior</v>
      </c>
      <c r="M1818" t="s">
        <v>73</v>
      </c>
      <c r="N1818" t="s">
        <v>26</v>
      </c>
      <c r="O1818" t="s">
        <v>27</v>
      </c>
      <c r="P1818" t="s">
        <v>74</v>
      </c>
      <c r="Q1818" t="s">
        <v>196</v>
      </c>
      <c r="R1818">
        <v>8</v>
      </c>
      <c r="S1818">
        <v>25000</v>
      </c>
      <c r="T1818">
        <v>0</v>
      </c>
      <c r="U1818">
        <v>200000</v>
      </c>
      <c r="V1818" t="str">
        <f>IF(Table1[[#This Row],[Sales]]&lt;=10000,"Low",IF(Table1[[#This Row],[Sales]]&gt;=10000 &amp; Table1[[#This Row],[Sales]]&lt;=25000,"Medium","High"))</f>
        <v>High</v>
      </c>
      <c r="W1818">
        <v>37102.85</v>
      </c>
      <c r="X1818">
        <f>Table1[[#This Row],[Profit]]/Table1[[#This Row],[Sales]]</f>
        <v>0.18551424999999999</v>
      </c>
      <c r="Y1818" t="s">
        <v>30</v>
      </c>
      <c r="Z1818" t="s">
        <v>59</v>
      </c>
      <c r="AA1818">
        <v>2</v>
      </c>
      <c r="AB1818" t="s">
        <v>42</v>
      </c>
    </row>
    <row r="1819" spans="1:28" x14ac:dyDescent="0.35">
      <c r="A1819" t="s">
        <v>3409</v>
      </c>
      <c r="B1819" s="1">
        <v>45812</v>
      </c>
      <c r="C1819" s="1" t="str">
        <f>TEXT(Table1[[#This Row],[Order_Date]],"yyyy")</f>
        <v>2025</v>
      </c>
      <c r="D1819" s="3">
        <f>MONTH(Table1[[#This Row],[Order_Date]])</f>
        <v>6</v>
      </c>
      <c r="E1819" t="str">
        <f>TEXT(Table1[[#This Row],[Order_Date]],"mmm")</f>
        <v>Jun</v>
      </c>
      <c r="F1819" s="1">
        <v>45819</v>
      </c>
      <c r="G1819">
        <f>(Table1[[#This Row],[Ship_Date]]-Table1[[#This Row],[Order_Date]])</f>
        <v>7</v>
      </c>
      <c r="H1819" t="s">
        <v>3410</v>
      </c>
      <c r="I1819" t="s">
        <v>3411</v>
      </c>
      <c r="J1819" t="s">
        <v>24</v>
      </c>
      <c r="K1819">
        <v>18</v>
      </c>
      <c r="L1819" t="str">
        <f>IF(Table1[[#This Row],[Age]]&lt;=20,"Teen",IF(Table1[[#This Row],[Age]]&gt;=21 &amp; Table1[[#This Row],[Age]]&lt;=50,"Adult","Senior"))</f>
        <v>Teen</v>
      </c>
      <c r="M1819" t="s">
        <v>53</v>
      </c>
      <c r="N1819" t="s">
        <v>54</v>
      </c>
      <c r="O1819" t="s">
        <v>55</v>
      </c>
      <c r="P1819" t="s">
        <v>74</v>
      </c>
      <c r="Q1819" t="s">
        <v>75</v>
      </c>
      <c r="R1819">
        <v>2</v>
      </c>
      <c r="S1819">
        <v>2000</v>
      </c>
      <c r="T1819">
        <v>5</v>
      </c>
      <c r="U1819">
        <v>3800</v>
      </c>
      <c r="V1819" t="str">
        <f>IF(Table1[[#This Row],[Sales]]&lt;=10000,"Low",IF(Table1[[#This Row],[Sales]]&gt;=10000 &amp; Table1[[#This Row],[Sales]]&lt;=25000,"Medium","High"))</f>
        <v>Low</v>
      </c>
      <c r="W1819">
        <v>934.94</v>
      </c>
      <c r="X1819">
        <f>Table1[[#This Row],[Profit]]/Table1[[#This Row],[Sales]]</f>
        <v>0.24603684210526316</v>
      </c>
      <c r="Y1819" t="s">
        <v>30</v>
      </c>
      <c r="Z1819" t="s">
        <v>41</v>
      </c>
      <c r="AA1819">
        <v>4</v>
      </c>
      <c r="AB1819" t="s">
        <v>42</v>
      </c>
    </row>
    <row r="1820" spans="1:28" x14ac:dyDescent="0.35">
      <c r="A1820" t="s">
        <v>3444</v>
      </c>
      <c r="B1820" s="1">
        <v>45813</v>
      </c>
      <c r="C1820" s="1" t="str">
        <f>TEXT(Table1[[#This Row],[Order_Date]],"yyyy")</f>
        <v>2025</v>
      </c>
      <c r="D1820" s="3">
        <f>MONTH(Table1[[#This Row],[Order_Date]])</f>
        <v>6</v>
      </c>
      <c r="E1820" t="str">
        <f>TEXT(Table1[[#This Row],[Order_Date]],"mmm")</f>
        <v>Jun</v>
      </c>
      <c r="F1820" s="1">
        <v>45820</v>
      </c>
      <c r="G1820">
        <f>(Table1[[#This Row],[Ship_Date]]-Table1[[#This Row],[Order_Date]])</f>
        <v>7</v>
      </c>
      <c r="H1820" t="s">
        <v>3445</v>
      </c>
      <c r="I1820" t="s">
        <v>3446</v>
      </c>
      <c r="J1820" t="s">
        <v>52</v>
      </c>
      <c r="K1820">
        <v>60</v>
      </c>
      <c r="L1820" t="str">
        <f>IF(Table1[[#This Row],[Age]]&lt;=20,"Teen",IF(Table1[[#This Row],[Age]]&gt;=21 &amp; Table1[[#This Row],[Age]]&lt;=50,"Adult","Senior"))</f>
        <v>Senior</v>
      </c>
      <c r="M1820" t="s">
        <v>116</v>
      </c>
      <c r="N1820" t="s">
        <v>117</v>
      </c>
      <c r="O1820" t="s">
        <v>86</v>
      </c>
      <c r="P1820" t="s">
        <v>47</v>
      </c>
      <c r="Q1820" t="s">
        <v>69</v>
      </c>
      <c r="R1820">
        <v>2</v>
      </c>
      <c r="S1820">
        <v>800</v>
      </c>
      <c r="T1820">
        <v>10</v>
      </c>
      <c r="U1820">
        <v>1440</v>
      </c>
      <c r="V1820" t="str">
        <f>IF(Table1[[#This Row],[Sales]]&lt;=10000,"Low",IF(Table1[[#This Row],[Sales]]&gt;=10000 &amp; Table1[[#This Row],[Sales]]&lt;=25000,"Medium","High"))</f>
        <v>Low</v>
      </c>
      <c r="W1820">
        <v>292.16000000000003</v>
      </c>
      <c r="X1820">
        <f>Table1[[#This Row],[Profit]]/Table1[[#This Row],[Sales]]</f>
        <v>0.2028888888888889</v>
      </c>
      <c r="Y1820" t="s">
        <v>93</v>
      </c>
      <c r="Z1820" t="s">
        <v>41</v>
      </c>
      <c r="AA1820">
        <v>5</v>
      </c>
      <c r="AB1820" t="s">
        <v>42</v>
      </c>
    </row>
    <row r="1821" spans="1:28" x14ac:dyDescent="0.35">
      <c r="A1821" t="s">
        <v>3485</v>
      </c>
      <c r="B1821" s="1">
        <v>45825</v>
      </c>
      <c r="C1821" s="1" t="str">
        <f>TEXT(Table1[[#This Row],[Order_Date]],"yyyy")</f>
        <v>2025</v>
      </c>
      <c r="D1821" s="3">
        <f>MONTH(Table1[[#This Row],[Order_Date]])</f>
        <v>6</v>
      </c>
      <c r="E1821" t="str">
        <f>TEXT(Table1[[#This Row],[Order_Date]],"mmm")</f>
        <v>Jun</v>
      </c>
      <c r="F1821" s="1">
        <v>45831</v>
      </c>
      <c r="G1821">
        <f>(Table1[[#This Row],[Ship_Date]]-Table1[[#This Row],[Order_Date]])</f>
        <v>6</v>
      </c>
      <c r="H1821" t="s">
        <v>3486</v>
      </c>
      <c r="I1821" t="s">
        <v>3487</v>
      </c>
      <c r="J1821" t="s">
        <v>24</v>
      </c>
      <c r="K1821">
        <v>31</v>
      </c>
      <c r="L1821" t="str">
        <f>IF(Table1[[#This Row],[Age]]&lt;=20,"Teen",IF(Table1[[#This Row],[Age]]&gt;=21 &amp; Table1[[#This Row],[Age]]&lt;=50,"Adult","Senior"))</f>
        <v>Senior</v>
      </c>
      <c r="M1821" t="s">
        <v>79</v>
      </c>
      <c r="N1821" t="s">
        <v>80</v>
      </c>
      <c r="O1821" t="s">
        <v>38</v>
      </c>
      <c r="P1821" t="s">
        <v>28</v>
      </c>
      <c r="Q1821" t="s">
        <v>192</v>
      </c>
      <c r="R1821">
        <v>5</v>
      </c>
      <c r="S1821">
        <v>7000</v>
      </c>
      <c r="T1821">
        <v>5</v>
      </c>
      <c r="U1821">
        <v>33250</v>
      </c>
      <c r="V1821" t="str">
        <f>IF(Table1[[#This Row],[Sales]]&lt;=10000,"Low",IF(Table1[[#This Row],[Sales]]&gt;=10000 &amp; Table1[[#This Row],[Sales]]&lt;=25000,"Medium","High"))</f>
        <v>High</v>
      </c>
      <c r="W1821">
        <v>12178.05</v>
      </c>
      <c r="X1821">
        <f>Table1[[#This Row],[Profit]]/Table1[[#This Row],[Sales]]</f>
        <v>0.36625714285714284</v>
      </c>
      <c r="Y1821" t="s">
        <v>58</v>
      </c>
      <c r="Z1821" t="s">
        <v>41</v>
      </c>
      <c r="AA1821">
        <v>5</v>
      </c>
      <c r="AB1821" t="s">
        <v>32</v>
      </c>
    </row>
    <row r="1822" spans="1:28" x14ac:dyDescent="0.35">
      <c r="A1822" t="s">
        <v>3491</v>
      </c>
      <c r="B1822" s="1">
        <v>45818</v>
      </c>
      <c r="C1822" s="1" t="str">
        <f>TEXT(Table1[[#This Row],[Order_Date]],"yyyy")</f>
        <v>2025</v>
      </c>
      <c r="D1822" s="3">
        <f>MONTH(Table1[[#This Row],[Order_Date]])</f>
        <v>6</v>
      </c>
      <c r="E1822" t="str">
        <f>TEXT(Table1[[#This Row],[Order_Date]],"mmm")</f>
        <v>Jun</v>
      </c>
      <c r="F1822" s="1">
        <v>45819</v>
      </c>
      <c r="G1822">
        <f>(Table1[[#This Row],[Ship_Date]]-Table1[[#This Row],[Order_Date]])</f>
        <v>1</v>
      </c>
      <c r="H1822" t="s">
        <v>3492</v>
      </c>
      <c r="I1822" t="s">
        <v>3493</v>
      </c>
      <c r="J1822" t="s">
        <v>52</v>
      </c>
      <c r="K1822">
        <v>49</v>
      </c>
      <c r="L1822" t="str">
        <f>IF(Table1[[#This Row],[Age]]&lt;=20,"Teen",IF(Table1[[#This Row],[Age]]&gt;=21 &amp; Table1[[#This Row],[Age]]&lt;=50,"Adult","Senior"))</f>
        <v>Senior</v>
      </c>
      <c r="M1822" t="s">
        <v>116</v>
      </c>
      <c r="N1822" t="s">
        <v>117</v>
      </c>
      <c r="O1822" t="s">
        <v>86</v>
      </c>
      <c r="P1822" t="s">
        <v>56</v>
      </c>
      <c r="Q1822" t="s">
        <v>57</v>
      </c>
      <c r="R1822">
        <v>2</v>
      </c>
      <c r="S1822">
        <v>60</v>
      </c>
      <c r="T1822">
        <v>0</v>
      </c>
      <c r="U1822">
        <v>120</v>
      </c>
      <c r="V1822" t="str">
        <f>IF(Table1[[#This Row],[Sales]]&lt;=10000,"Low",IF(Table1[[#This Row],[Sales]]&gt;=10000 &amp; Table1[[#This Row],[Sales]]&lt;=25000,"Medium","High"))</f>
        <v>Low</v>
      </c>
      <c r="W1822">
        <v>45.59</v>
      </c>
      <c r="X1822">
        <f>Table1[[#This Row],[Profit]]/Table1[[#This Row],[Sales]]</f>
        <v>0.37991666666666668</v>
      </c>
      <c r="Y1822" t="s">
        <v>58</v>
      </c>
      <c r="Z1822" t="s">
        <v>59</v>
      </c>
      <c r="AA1822">
        <v>1</v>
      </c>
      <c r="AB1822" t="s">
        <v>42</v>
      </c>
    </row>
    <row r="1823" spans="1:28" x14ac:dyDescent="0.35">
      <c r="A1823" t="s">
        <v>3494</v>
      </c>
      <c r="B1823" s="1">
        <v>45471</v>
      </c>
      <c r="C1823" s="1" t="str">
        <f>TEXT(Table1[[#This Row],[Order_Date]],"yyyy")</f>
        <v>2024</v>
      </c>
      <c r="D1823" s="3">
        <f>MONTH(Table1[[#This Row],[Order_Date]])</f>
        <v>6</v>
      </c>
      <c r="E1823" t="str">
        <f>TEXT(Table1[[#This Row],[Order_Date]],"mmm")</f>
        <v>Jun</v>
      </c>
      <c r="F1823" s="1">
        <v>45472</v>
      </c>
      <c r="G1823">
        <f>(Table1[[#This Row],[Ship_Date]]-Table1[[#This Row],[Order_Date]])</f>
        <v>1</v>
      </c>
      <c r="H1823" t="s">
        <v>3495</v>
      </c>
      <c r="I1823" t="s">
        <v>3496</v>
      </c>
      <c r="J1823" t="s">
        <v>24</v>
      </c>
      <c r="K1823">
        <v>55</v>
      </c>
      <c r="L1823" t="str">
        <f>IF(Table1[[#This Row],[Age]]&lt;=20,"Teen",IF(Table1[[#This Row],[Age]]&gt;=21 &amp; Table1[[#This Row],[Age]]&lt;=50,"Adult","Senior"))</f>
        <v>Senior</v>
      </c>
      <c r="M1823" t="s">
        <v>101</v>
      </c>
      <c r="N1823" t="s">
        <v>102</v>
      </c>
      <c r="O1823" t="s">
        <v>27</v>
      </c>
      <c r="P1823" t="s">
        <v>39</v>
      </c>
      <c r="Q1823" t="s">
        <v>253</v>
      </c>
      <c r="R1823">
        <v>7</v>
      </c>
      <c r="S1823">
        <v>1200</v>
      </c>
      <c r="T1823">
        <v>5</v>
      </c>
      <c r="U1823">
        <v>7980</v>
      </c>
      <c r="V1823" t="str">
        <f>IF(Table1[[#This Row],[Sales]]&lt;=10000,"Low",IF(Table1[[#This Row],[Sales]]&gt;=10000 &amp; Table1[[#This Row],[Sales]]&lt;=25000,"Medium","High"))</f>
        <v>Low</v>
      </c>
      <c r="W1823">
        <v>3165.75</v>
      </c>
      <c r="X1823">
        <f>Table1[[#This Row],[Profit]]/Table1[[#This Row],[Sales]]</f>
        <v>0.39671052631578946</v>
      </c>
      <c r="Y1823" t="s">
        <v>58</v>
      </c>
      <c r="Z1823" t="s">
        <v>41</v>
      </c>
      <c r="AA1823">
        <v>1</v>
      </c>
      <c r="AB1823" t="s">
        <v>42</v>
      </c>
    </row>
    <row r="1824" spans="1:28" x14ac:dyDescent="0.35">
      <c r="A1824" t="s">
        <v>3506</v>
      </c>
      <c r="B1824" s="1">
        <v>45816</v>
      </c>
      <c r="C1824" s="1" t="str">
        <f>TEXT(Table1[[#This Row],[Order_Date]],"yyyy")</f>
        <v>2025</v>
      </c>
      <c r="D1824" s="3">
        <f>MONTH(Table1[[#This Row],[Order_Date]])</f>
        <v>6</v>
      </c>
      <c r="E1824" t="str">
        <f>TEXT(Table1[[#This Row],[Order_Date]],"mmm")</f>
        <v>Jun</v>
      </c>
      <c r="F1824" s="1">
        <v>45821</v>
      </c>
      <c r="G1824">
        <f>(Table1[[#This Row],[Ship_Date]]-Table1[[#This Row],[Order_Date]])</f>
        <v>5</v>
      </c>
      <c r="H1824" t="s">
        <v>3507</v>
      </c>
      <c r="I1824" t="s">
        <v>3508</v>
      </c>
      <c r="J1824" t="s">
        <v>52</v>
      </c>
      <c r="K1824">
        <v>18</v>
      </c>
      <c r="L1824" t="str">
        <f>IF(Table1[[#This Row],[Age]]&lt;=20,"Teen",IF(Table1[[#This Row],[Age]]&gt;=21 &amp; Table1[[#This Row],[Age]]&lt;=50,"Adult","Senior"))</f>
        <v>Teen</v>
      </c>
      <c r="M1824" t="s">
        <v>73</v>
      </c>
      <c r="N1824" t="s">
        <v>26</v>
      </c>
      <c r="O1824" t="s">
        <v>27</v>
      </c>
      <c r="P1824" t="s">
        <v>28</v>
      </c>
      <c r="Q1824" t="s">
        <v>65</v>
      </c>
      <c r="R1824">
        <v>4</v>
      </c>
      <c r="S1824">
        <v>30000</v>
      </c>
      <c r="T1824">
        <v>15</v>
      </c>
      <c r="U1824">
        <v>102000</v>
      </c>
      <c r="V1824" t="str">
        <f>IF(Table1[[#This Row],[Sales]]&lt;=10000,"Low",IF(Table1[[#This Row],[Sales]]&gt;=10000 &amp; Table1[[#This Row],[Sales]]&lt;=25000,"Medium","High"))</f>
        <v>High</v>
      </c>
      <c r="W1824">
        <v>12099.42</v>
      </c>
      <c r="X1824">
        <f>Table1[[#This Row],[Profit]]/Table1[[#This Row],[Sales]]</f>
        <v>0.11862176470588236</v>
      </c>
      <c r="Y1824" t="s">
        <v>30</v>
      </c>
      <c r="Z1824" t="s">
        <v>59</v>
      </c>
      <c r="AA1824">
        <v>4</v>
      </c>
      <c r="AB1824" t="s">
        <v>42</v>
      </c>
    </row>
    <row r="1825" spans="1:28" x14ac:dyDescent="0.35">
      <c r="A1825" t="s">
        <v>3538</v>
      </c>
      <c r="B1825" s="1">
        <v>45473</v>
      </c>
      <c r="C1825" s="1" t="str">
        <f>TEXT(Table1[[#This Row],[Order_Date]],"yyyy")</f>
        <v>2024</v>
      </c>
      <c r="D1825" s="3">
        <f>MONTH(Table1[[#This Row],[Order_Date]])</f>
        <v>6</v>
      </c>
      <c r="E1825" t="str">
        <f>TEXT(Table1[[#This Row],[Order_Date]],"mmm")</f>
        <v>Jun</v>
      </c>
      <c r="F1825" s="1">
        <v>45480</v>
      </c>
      <c r="G1825">
        <f>(Table1[[#This Row],[Ship_Date]]-Table1[[#This Row],[Order_Date]])</f>
        <v>7</v>
      </c>
      <c r="H1825" t="s">
        <v>3539</v>
      </c>
      <c r="I1825" t="s">
        <v>3540</v>
      </c>
      <c r="J1825" t="s">
        <v>24</v>
      </c>
      <c r="K1825">
        <v>31</v>
      </c>
      <c r="L1825" t="str">
        <f>IF(Table1[[#This Row],[Age]]&lt;=20,"Teen",IF(Table1[[#This Row],[Age]]&gt;=21 &amp; Table1[[#This Row],[Age]]&lt;=50,"Adult","Senior"))</f>
        <v>Senior</v>
      </c>
      <c r="M1825" t="s">
        <v>53</v>
      </c>
      <c r="N1825" t="s">
        <v>54</v>
      </c>
      <c r="O1825" t="s">
        <v>55</v>
      </c>
      <c r="P1825" t="s">
        <v>56</v>
      </c>
      <c r="Q1825" t="s">
        <v>168</v>
      </c>
      <c r="R1825">
        <v>7</v>
      </c>
      <c r="S1825">
        <v>1200</v>
      </c>
      <c r="T1825">
        <v>0</v>
      </c>
      <c r="U1825">
        <v>8400</v>
      </c>
      <c r="V1825" t="str">
        <f>IF(Table1[[#This Row],[Sales]]&lt;=10000,"Low",IF(Table1[[#This Row],[Sales]]&gt;=10000 &amp; Table1[[#This Row],[Sales]]&lt;=25000,"Medium","High"))</f>
        <v>Low</v>
      </c>
      <c r="W1825">
        <v>867.92</v>
      </c>
      <c r="X1825">
        <f>Table1[[#This Row],[Profit]]/Table1[[#This Row],[Sales]]</f>
        <v>0.10332380952380951</v>
      </c>
      <c r="Y1825" t="s">
        <v>93</v>
      </c>
      <c r="Z1825" t="s">
        <v>41</v>
      </c>
      <c r="AA1825">
        <v>5</v>
      </c>
      <c r="AB1825" t="s">
        <v>32</v>
      </c>
    </row>
    <row r="1826" spans="1:28" x14ac:dyDescent="0.35">
      <c r="A1826" t="s">
        <v>3644</v>
      </c>
      <c r="B1826" s="1">
        <v>45456</v>
      </c>
      <c r="C1826" s="1" t="str">
        <f>TEXT(Table1[[#This Row],[Order_Date]],"yyyy")</f>
        <v>2024</v>
      </c>
      <c r="D1826" s="3">
        <f>MONTH(Table1[[#This Row],[Order_Date]])</f>
        <v>6</v>
      </c>
      <c r="E1826" t="str">
        <f>TEXT(Table1[[#This Row],[Order_Date]],"mmm")</f>
        <v>Jun</v>
      </c>
      <c r="F1826" s="1">
        <v>45463</v>
      </c>
      <c r="G1826">
        <f>(Table1[[#This Row],[Ship_Date]]-Table1[[#This Row],[Order_Date]])</f>
        <v>7</v>
      </c>
      <c r="H1826" t="s">
        <v>3645</v>
      </c>
      <c r="I1826" t="s">
        <v>3646</v>
      </c>
      <c r="J1826" t="s">
        <v>52</v>
      </c>
      <c r="K1826">
        <v>38</v>
      </c>
      <c r="L1826" t="str">
        <f>IF(Table1[[#This Row],[Age]]&lt;=20,"Teen",IF(Table1[[#This Row],[Age]]&gt;=21 &amp; Table1[[#This Row],[Age]]&lt;=50,"Adult","Senior"))</f>
        <v>Senior</v>
      </c>
      <c r="M1826" t="s">
        <v>116</v>
      </c>
      <c r="N1826" t="s">
        <v>117</v>
      </c>
      <c r="O1826" t="s">
        <v>86</v>
      </c>
      <c r="P1826" t="s">
        <v>56</v>
      </c>
      <c r="Q1826" t="s">
        <v>57</v>
      </c>
      <c r="R1826">
        <v>7</v>
      </c>
      <c r="S1826">
        <v>60</v>
      </c>
      <c r="T1826">
        <v>15</v>
      </c>
      <c r="U1826">
        <v>357</v>
      </c>
      <c r="V1826" t="str">
        <f>IF(Table1[[#This Row],[Sales]]&lt;=10000,"Low",IF(Table1[[#This Row],[Sales]]&gt;=10000 &amp; Table1[[#This Row],[Sales]]&lt;=25000,"Medium","High"))</f>
        <v>Low</v>
      </c>
      <c r="W1826">
        <v>84.86</v>
      </c>
      <c r="X1826">
        <f>Table1[[#This Row],[Profit]]/Table1[[#This Row],[Sales]]</f>
        <v>0.23770308123249301</v>
      </c>
      <c r="Y1826" t="s">
        <v>93</v>
      </c>
      <c r="Z1826" t="s">
        <v>41</v>
      </c>
      <c r="AA1826">
        <v>3</v>
      </c>
      <c r="AB1826" t="s">
        <v>42</v>
      </c>
    </row>
    <row r="1827" spans="1:28" x14ac:dyDescent="0.35">
      <c r="A1827" t="s">
        <v>3685</v>
      </c>
      <c r="B1827" s="1">
        <v>45838</v>
      </c>
      <c r="C1827" s="1" t="str">
        <f>TEXT(Table1[[#This Row],[Order_Date]],"yyyy")</f>
        <v>2025</v>
      </c>
      <c r="D1827" s="3">
        <f>MONTH(Table1[[#This Row],[Order_Date]])</f>
        <v>6</v>
      </c>
      <c r="E1827" t="str">
        <f>TEXT(Table1[[#This Row],[Order_Date]],"mmm")</f>
        <v>Jun</v>
      </c>
      <c r="F1827" s="1">
        <v>45842</v>
      </c>
      <c r="G1827">
        <f>(Table1[[#This Row],[Ship_Date]]-Table1[[#This Row],[Order_Date]])</f>
        <v>4</v>
      </c>
      <c r="H1827" t="s">
        <v>3686</v>
      </c>
      <c r="I1827" t="s">
        <v>3687</v>
      </c>
      <c r="J1827" t="s">
        <v>52</v>
      </c>
      <c r="K1827">
        <v>43</v>
      </c>
      <c r="L1827" t="str">
        <f>IF(Table1[[#This Row],[Age]]&lt;=20,"Teen",IF(Table1[[#This Row],[Age]]&gt;=21 &amp; Table1[[#This Row],[Age]]&lt;=50,"Adult","Senior"))</f>
        <v>Senior</v>
      </c>
      <c r="M1827" t="s">
        <v>73</v>
      </c>
      <c r="N1827" t="s">
        <v>26</v>
      </c>
      <c r="O1827" t="s">
        <v>27</v>
      </c>
      <c r="P1827" t="s">
        <v>28</v>
      </c>
      <c r="Q1827" t="s">
        <v>192</v>
      </c>
      <c r="R1827">
        <v>4</v>
      </c>
      <c r="S1827">
        <v>7000</v>
      </c>
      <c r="T1827">
        <v>15</v>
      </c>
      <c r="U1827">
        <v>23800</v>
      </c>
      <c r="V1827" t="str">
        <f>IF(Table1[[#This Row],[Sales]]&lt;=10000,"Low",IF(Table1[[#This Row],[Sales]]&gt;=10000 &amp; Table1[[#This Row],[Sales]]&lt;=25000,"Medium","High"))</f>
        <v>High</v>
      </c>
      <c r="W1827">
        <v>8603.18</v>
      </c>
      <c r="X1827">
        <f>Table1[[#This Row],[Profit]]/Table1[[#This Row],[Sales]]</f>
        <v>0.3614781512605042</v>
      </c>
      <c r="Y1827" t="s">
        <v>30</v>
      </c>
      <c r="Z1827" t="s">
        <v>59</v>
      </c>
      <c r="AA1827">
        <v>4</v>
      </c>
      <c r="AB1827" t="s">
        <v>42</v>
      </c>
    </row>
    <row r="1828" spans="1:28" x14ac:dyDescent="0.35">
      <c r="A1828" t="s">
        <v>3709</v>
      </c>
      <c r="B1828" s="1">
        <v>45473</v>
      </c>
      <c r="C1828" s="1" t="str">
        <f>TEXT(Table1[[#This Row],[Order_Date]],"yyyy")</f>
        <v>2024</v>
      </c>
      <c r="D1828" s="3">
        <f>MONTH(Table1[[#This Row],[Order_Date]])</f>
        <v>6</v>
      </c>
      <c r="E1828" t="str">
        <f>TEXT(Table1[[#This Row],[Order_Date]],"mmm")</f>
        <v>Jun</v>
      </c>
      <c r="F1828" s="1">
        <v>45479</v>
      </c>
      <c r="G1828">
        <f>(Table1[[#This Row],[Ship_Date]]-Table1[[#This Row],[Order_Date]])</f>
        <v>6</v>
      </c>
      <c r="H1828" t="s">
        <v>3710</v>
      </c>
      <c r="I1828" t="s">
        <v>3711</v>
      </c>
      <c r="J1828" t="s">
        <v>24</v>
      </c>
      <c r="K1828">
        <v>32</v>
      </c>
      <c r="L1828" t="str">
        <f>IF(Table1[[#This Row],[Age]]&lt;=20,"Teen",IF(Table1[[#This Row],[Age]]&gt;=21 &amp; Table1[[#This Row],[Age]]&lt;=50,"Adult","Senior"))</f>
        <v>Senior</v>
      </c>
      <c r="M1828" t="s">
        <v>79</v>
      </c>
      <c r="N1828" t="s">
        <v>80</v>
      </c>
      <c r="O1828" t="s">
        <v>38</v>
      </c>
      <c r="P1828" t="s">
        <v>28</v>
      </c>
      <c r="Q1828" t="s">
        <v>311</v>
      </c>
      <c r="R1828">
        <v>2</v>
      </c>
      <c r="S1828">
        <v>5000</v>
      </c>
      <c r="T1828">
        <v>0</v>
      </c>
      <c r="U1828">
        <v>10000</v>
      </c>
      <c r="V1828" t="str">
        <f>IF(Table1[[#This Row],[Sales]]&lt;=10000,"Low",IF(Table1[[#This Row],[Sales]]&gt;=10000 &amp; Table1[[#This Row],[Sales]]&lt;=25000,"Medium","High"))</f>
        <v>Low</v>
      </c>
      <c r="W1828">
        <v>2157.04</v>
      </c>
      <c r="X1828">
        <f>Table1[[#This Row],[Profit]]/Table1[[#This Row],[Sales]]</f>
        <v>0.21570400000000001</v>
      </c>
      <c r="Y1828" t="s">
        <v>30</v>
      </c>
      <c r="Z1828" t="s">
        <v>59</v>
      </c>
      <c r="AA1828">
        <v>3</v>
      </c>
      <c r="AB1828" t="s">
        <v>42</v>
      </c>
    </row>
    <row r="1829" spans="1:28" x14ac:dyDescent="0.35">
      <c r="A1829" t="s">
        <v>3764</v>
      </c>
      <c r="B1829" s="1">
        <v>45818</v>
      </c>
      <c r="C1829" s="1" t="str">
        <f>TEXT(Table1[[#This Row],[Order_Date]],"yyyy")</f>
        <v>2025</v>
      </c>
      <c r="D1829" s="3">
        <f>MONTH(Table1[[#This Row],[Order_Date]])</f>
        <v>6</v>
      </c>
      <c r="E1829" t="str">
        <f>TEXT(Table1[[#This Row],[Order_Date]],"mmm")</f>
        <v>Jun</v>
      </c>
      <c r="F1829" s="1">
        <v>45825</v>
      </c>
      <c r="G1829">
        <f>(Table1[[#This Row],[Ship_Date]]-Table1[[#This Row],[Order_Date]])</f>
        <v>7</v>
      </c>
      <c r="H1829" t="s">
        <v>3480</v>
      </c>
      <c r="I1829" t="s">
        <v>3765</v>
      </c>
      <c r="J1829" t="s">
        <v>52</v>
      </c>
      <c r="K1829">
        <v>64</v>
      </c>
      <c r="L1829" t="str">
        <f>IF(Table1[[#This Row],[Age]]&lt;=20,"Teen",IF(Table1[[#This Row],[Age]]&gt;=21 &amp; Table1[[#This Row],[Age]]&lt;=50,"Adult","Senior"))</f>
        <v>Senior</v>
      </c>
      <c r="M1829" t="s">
        <v>91</v>
      </c>
      <c r="N1829" t="s">
        <v>92</v>
      </c>
      <c r="O1829" t="s">
        <v>55</v>
      </c>
      <c r="P1829" t="s">
        <v>39</v>
      </c>
      <c r="Q1829" t="s">
        <v>151</v>
      </c>
      <c r="R1829">
        <v>8</v>
      </c>
      <c r="S1829">
        <v>900</v>
      </c>
      <c r="T1829">
        <v>0</v>
      </c>
      <c r="U1829">
        <v>7200</v>
      </c>
      <c r="V1829" t="str">
        <f>IF(Table1[[#This Row],[Sales]]&lt;=10000,"Low",IF(Table1[[#This Row],[Sales]]&gt;=10000 &amp; Table1[[#This Row],[Sales]]&lt;=25000,"Medium","High"))</f>
        <v>Low</v>
      </c>
      <c r="W1829">
        <v>2523.1</v>
      </c>
      <c r="X1829">
        <f>Table1[[#This Row],[Profit]]/Table1[[#This Row],[Sales]]</f>
        <v>0.35043055555555552</v>
      </c>
      <c r="Y1829" t="s">
        <v>58</v>
      </c>
      <c r="Z1829" t="s">
        <v>31</v>
      </c>
      <c r="AA1829">
        <v>1</v>
      </c>
      <c r="AB1829" t="s">
        <v>42</v>
      </c>
    </row>
    <row r="1830" spans="1:28" x14ac:dyDescent="0.35">
      <c r="A1830" t="s">
        <v>3788</v>
      </c>
      <c r="B1830" s="1">
        <v>45811</v>
      </c>
      <c r="C1830" s="1" t="str">
        <f>TEXT(Table1[[#This Row],[Order_Date]],"yyyy")</f>
        <v>2025</v>
      </c>
      <c r="D1830" s="3">
        <f>MONTH(Table1[[#This Row],[Order_Date]])</f>
        <v>6</v>
      </c>
      <c r="E1830" t="str">
        <f>TEXT(Table1[[#This Row],[Order_Date]],"mmm")</f>
        <v>Jun</v>
      </c>
      <c r="F1830" s="1">
        <v>45813</v>
      </c>
      <c r="G1830">
        <f>(Table1[[#This Row],[Ship_Date]]-Table1[[#This Row],[Order_Date]])</f>
        <v>2</v>
      </c>
      <c r="H1830" t="s">
        <v>3789</v>
      </c>
      <c r="I1830" t="s">
        <v>3790</v>
      </c>
      <c r="J1830" t="s">
        <v>52</v>
      </c>
      <c r="K1830">
        <v>28</v>
      </c>
      <c r="L1830" t="str">
        <f>IF(Table1[[#This Row],[Age]]&lt;=20,"Teen",IF(Table1[[#This Row],[Age]]&gt;=21 &amp; Table1[[#This Row],[Age]]&lt;=50,"Adult","Senior"))</f>
        <v>Senior</v>
      </c>
      <c r="M1830" t="s">
        <v>36</v>
      </c>
      <c r="N1830" t="s">
        <v>37</v>
      </c>
      <c r="O1830" t="s">
        <v>38</v>
      </c>
      <c r="P1830" t="s">
        <v>39</v>
      </c>
      <c r="Q1830" t="s">
        <v>253</v>
      </c>
      <c r="R1830">
        <v>8</v>
      </c>
      <c r="S1830">
        <v>1200</v>
      </c>
      <c r="T1830">
        <v>25</v>
      </c>
      <c r="U1830">
        <v>7200</v>
      </c>
      <c r="V1830" t="str">
        <f>IF(Table1[[#This Row],[Sales]]&lt;=10000,"Low",IF(Table1[[#This Row],[Sales]]&gt;=10000 &amp; Table1[[#This Row],[Sales]]&lt;=25000,"Medium","High"))</f>
        <v>Low</v>
      </c>
      <c r="W1830">
        <v>2354.52</v>
      </c>
      <c r="X1830">
        <f>Table1[[#This Row],[Profit]]/Table1[[#This Row],[Sales]]</f>
        <v>0.32701666666666668</v>
      </c>
      <c r="Y1830" t="s">
        <v>30</v>
      </c>
      <c r="Z1830" t="s">
        <v>31</v>
      </c>
      <c r="AA1830">
        <v>3</v>
      </c>
      <c r="AB1830" t="s">
        <v>42</v>
      </c>
    </row>
    <row r="1831" spans="1:28" x14ac:dyDescent="0.35">
      <c r="A1831" t="s">
        <v>3794</v>
      </c>
      <c r="B1831" s="1">
        <v>45449</v>
      </c>
      <c r="C1831" s="1" t="str">
        <f>TEXT(Table1[[#This Row],[Order_Date]],"yyyy")</f>
        <v>2024</v>
      </c>
      <c r="D1831" s="3">
        <f>MONTH(Table1[[#This Row],[Order_Date]])</f>
        <v>6</v>
      </c>
      <c r="E1831" t="str">
        <f>TEXT(Table1[[#This Row],[Order_Date]],"mmm")</f>
        <v>Jun</v>
      </c>
      <c r="F1831" s="1">
        <v>45456</v>
      </c>
      <c r="G1831">
        <f>(Table1[[#This Row],[Ship_Date]]-Table1[[#This Row],[Order_Date]])</f>
        <v>7</v>
      </c>
      <c r="H1831" t="s">
        <v>3795</v>
      </c>
      <c r="I1831" t="s">
        <v>3796</v>
      </c>
      <c r="J1831" t="s">
        <v>52</v>
      </c>
      <c r="K1831">
        <v>42</v>
      </c>
      <c r="L1831" t="str">
        <f>IF(Table1[[#This Row],[Age]]&lt;=20,"Teen",IF(Table1[[#This Row],[Age]]&gt;=21 &amp; Table1[[#This Row],[Age]]&lt;=50,"Adult","Senior"))</f>
        <v>Senior</v>
      </c>
      <c r="M1831" t="s">
        <v>101</v>
      </c>
      <c r="N1831" t="s">
        <v>102</v>
      </c>
      <c r="O1831" t="s">
        <v>27</v>
      </c>
      <c r="P1831" t="s">
        <v>47</v>
      </c>
      <c r="Q1831" t="s">
        <v>164</v>
      </c>
      <c r="R1831">
        <v>1</v>
      </c>
      <c r="S1831">
        <v>1800</v>
      </c>
      <c r="T1831">
        <v>0</v>
      </c>
      <c r="U1831">
        <v>1800</v>
      </c>
      <c r="V1831" t="str">
        <f>IF(Table1[[#This Row],[Sales]]&lt;=10000,"Low",IF(Table1[[#This Row],[Sales]]&gt;=10000 &amp; Table1[[#This Row],[Sales]]&lt;=25000,"Medium","High"))</f>
        <v>Low</v>
      </c>
      <c r="W1831">
        <v>524.66999999999996</v>
      </c>
      <c r="X1831">
        <f>Table1[[#This Row],[Profit]]/Table1[[#This Row],[Sales]]</f>
        <v>0.29148333333333332</v>
      </c>
      <c r="Y1831" t="s">
        <v>93</v>
      </c>
      <c r="Z1831" t="s">
        <v>41</v>
      </c>
      <c r="AA1831">
        <v>1</v>
      </c>
      <c r="AB1831" t="s">
        <v>42</v>
      </c>
    </row>
    <row r="1832" spans="1:28" x14ac:dyDescent="0.35">
      <c r="A1832" t="s">
        <v>3799</v>
      </c>
      <c r="B1832" s="1">
        <v>45445</v>
      </c>
      <c r="C1832" s="1" t="str">
        <f>TEXT(Table1[[#This Row],[Order_Date]],"yyyy")</f>
        <v>2024</v>
      </c>
      <c r="D1832" s="3">
        <f>MONTH(Table1[[#This Row],[Order_Date]])</f>
        <v>6</v>
      </c>
      <c r="E1832" t="str">
        <f>TEXT(Table1[[#This Row],[Order_Date]],"mmm")</f>
        <v>Jun</v>
      </c>
      <c r="F1832" s="1">
        <v>45447</v>
      </c>
      <c r="G1832">
        <f>(Table1[[#This Row],[Ship_Date]]-Table1[[#This Row],[Order_Date]])</f>
        <v>2</v>
      </c>
      <c r="H1832" t="s">
        <v>3800</v>
      </c>
      <c r="I1832" t="s">
        <v>3801</v>
      </c>
      <c r="J1832" t="s">
        <v>52</v>
      </c>
      <c r="K1832">
        <v>53</v>
      </c>
      <c r="L1832" t="str">
        <f>IF(Table1[[#This Row],[Age]]&lt;=20,"Teen",IF(Table1[[#This Row],[Age]]&gt;=21 &amp; Table1[[#This Row],[Age]]&lt;=50,"Adult","Senior"))</f>
        <v>Senior</v>
      </c>
      <c r="M1832" t="s">
        <v>36</v>
      </c>
      <c r="N1832" t="s">
        <v>37</v>
      </c>
      <c r="O1832" t="s">
        <v>38</v>
      </c>
      <c r="P1832" t="s">
        <v>47</v>
      </c>
      <c r="Q1832" t="s">
        <v>69</v>
      </c>
      <c r="R1832">
        <v>1</v>
      </c>
      <c r="S1832">
        <v>800</v>
      </c>
      <c r="T1832">
        <v>25</v>
      </c>
      <c r="U1832">
        <v>600</v>
      </c>
      <c r="V1832" t="str">
        <f>IF(Table1[[#This Row],[Sales]]&lt;=10000,"Low",IF(Table1[[#This Row],[Sales]]&gt;=10000 &amp; Table1[[#This Row],[Sales]]&lt;=25000,"Medium","High"))</f>
        <v>Low</v>
      </c>
      <c r="W1832">
        <v>203.42</v>
      </c>
      <c r="X1832">
        <f>Table1[[#This Row],[Profit]]/Table1[[#This Row],[Sales]]</f>
        <v>0.3390333333333333</v>
      </c>
      <c r="Y1832" t="s">
        <v>30</v>
      </c>
      <c r="Z1832" t="s">
        <v>59</v>
      </c>
      <c r="AA1832">
        <v>3</v>
      </c>
      <c r="AB1832" t="s">
        <v>42</v>
      </c>
    </row>
    <row r="1833" spans="1:28" x14ac:dyDescent="0.35">
      <c r="A1833" t="s">
        <v>3822</v>
      </c>
      <c r="B1833" s="1">
        <v>45812</v>
      </c>
      <c r="C1833" s="1" t="str">
        <f>TEXT(Table1[[#This Row],[Order_Date]],"yyyy")</f>
        <v>2025</v>
      </c>
      <c r="D1833" s="3">
        <f>MONTH(Table1[[#This Row],[Order_Date]])</f>
        <v>6</v>
      </c>
      <c r="E1833" t="str">
        <f>TEXT(Table1[[#This Row],[Order_Date]],"mmm")</f>
        <v>Jun</v>
      </c>
      <c r="F1833" s="1">
        <v>45819</v>
      </c>
      <c r="G1833">
        <f>(Table1[[#This Row],[Ship_Date]]-Table1[[#This Row],[Order_Date]])</f>
        <v>7</v>
      </c>
      <c r="H1833" t="s">
        <v>3823</v>
      </c>
      <c r="I1833" t="s">
        <v>3824</v>
      </c>
      <c r="J1833" t="s">
        <v>52</v>
      </c>
      <c r="K1833">
        <v>53</v>
      </c>
      <c r="L1833" t="str">
        <f>IF(Table1[[#This Row],[Age]]&lt;=20,"Teen",IF(Table1[[#This Row],[Age]]&gt;=21 &amp; Table1[[#This Row],[Age]]&lt;=50,"Adult","Senior"))</f>
        <v>Senior</v>
      </c>
      <c r="M1833" t="s">
        <v>73</v>
      </c>
      <c r="N1833" t="s">
        <v>26</v>
      </c>
      <c r="O1833" t="s">
        <v>27</v>
      </c>
      <c r="P1833" t="s">
        <v>74</v>
      </c>
      <c r="Q1833" t="s">
        <v>109</v>
      </c>
      <c r="R1833">
        <v>4</v>
      </c>
      <c r="S1833">
        <v>40000</v>
      </c>
      <c r="T1833">
        <v>20</v>
      </c>
      <c r="U1833">
        <v>128000</v>
      </c>
      <c r="V1833" t="str">
        <f>IF(Table1[[#This Row],[Sales]]&lt;=10000,"Low",IF(Table1[[#This Row],[Sales]]&gt;=10000 &amp; Table1[[#This Row],[Sales]]&lt;=25000,"Medium","High"))</f>
        <v>High</v>
      </c>
      <c r="W1833">
        <v>27723.67</v>
      </c>
      <c r="X1833">
        <f>Table1[[#This Row],[Profit]]/Table1[[#This Row],[Sales]]</f>
        <v>0.21659117187499999</v>
      </c>
      <c r="Y1833" t="s">
        <v>30</v>
      </c>
      <c r="Z1833" t="s">
        <v>59</v>
      </c>
      <c r="AA1833">
        <v>2</v>
      </c>
      <c r="AB1833" t="s">
        <v>42</v>
      </c>
    </row>
    <row r="1834" spans="1:28" x14ac:dyDescent="0.35">
      <c r="A1834" t="s">
        <v>3828</v>
      </c>
      <c r="B1834" s="1">
        <v>45836</v>
      </c>
      <c r="C1834" s="1" t="str">
        <f>TEXT(Table1[[#This Row],[Order_Date]],"yyyy")</f>
        <v>2025</v>
      </c>
      <c r="D1834" s="3">
        <f>MONTH(Table1[[#This Row],[Order_Date]])</f>
        <v>6</v>
      </c>
      <c r="E1834" t="str">
        <f>TEXT(Table1[[#This Row],[Order_Date]],"mmm")</f>
        <v>Jun</v>
      </c>
      <c r="F1834" s="1">
        <v>45841</v>
      </c>
      <c r="G1834">
        <f>(Table1[[#This Row],[Ship_Date]]-Table1[[#This Row],[Order_Date]])</f>
        <v>5</v>
      </c>
      <c r="H1834" t="s">
        <v>3829</v>
      </c>
      <c r="I1834" t="s">
        <v>3830</v>
      </c>
      <c r="J1834" t="s">
        <v>52</v>
      </c>
      <c r="K1834">
        <v>62</v>
      </c>
      <c r="L1834" t="str">
        <f>IF(Table1[[#This Row],[Age]]&lt;=20,"Teen",IF(Table1[[#This Row],[Age]]&gt;=21 &amp; Table1[[#This Row],[Age]]&lt;=50,"Adult","Senior"))</f>
        <v>Senior</v>
      </c>
      <c r="M1834" t="s">
        <v>84</v>
      </c>
      <c r="N1834" t="s">
        <v>85</v>
      </c>
      <c r="O1834" t="s">
        <v>86</v>
      </c>
      <c r="P1834" t="s">
        <v>39</v>
      </c>
      <c r="Q1834" t="s">
        <v>253</v>
      </c>
      <c r="R1834">
        <v>2</v>
      </c>
      <c r="S1834">
        <v>1200</v>
      </c>
      <c r="T1834">
        <v>25</v>
      </c>
      <c r="U1834">
        <v>1800</v>
      </c>
      <c r="V1834" t="str">
        <f>IF(Table1[[#This Row],[Sales]]&lt;=10000,"Low",IF(Table1[[#This Row],[Sales]]&gt;=10000 &amp; Table1[[#This Row],[Sales]]&lt;=25000,"Medium","High"))</f>
        <v>Low</v>
      </c>
      <c r="W1834">
        <v>653.27</v>
      </c>
      <c r="X1834">
        <f>Table1[[#This Row],[Profit]]/Table1[[#This Row],[Sales]]</f>
        <v>0.36292777777777779</v>
      </c>
      <c r="Y1834" t="s">
        <v>93</v>
      </c>
      <c r="Z1834" t="s">
        <v>41</v>
      </c>
      <c r="AA1834">
        <v>1</v>
      </c>
      <c r="AB1834" t="s">
        <v>42</v>
      </c>
    </row>
    <row r="1835" spans="1:28" x14ac:dyDescent="0.35">
      <c r="A1835" t="s">
        <v>3861</v>
      </c>
      <c r="B1835" s="1">
        <v>45826</v>
      </c>
      <c r="C1835" s="1" t="str">
        <f>TEXT(Table1[[#This Row],[Order_Date]],"yyyy")</f>
        <v>2025</v>
      </c>
      <c r="D1835" s="3">
        <f>MONTH(Table1[[#This Row],[Order_Date]])</f>
        <v>6</v>
      </c>
      <c r="E1835" t="str">
        <f>TEXT(Table1[[#This Row],[Order_Date]],"mmm")</f>
        <v>Jun</v>
      </c>
      <c r="F1835" s="1">
        <v>45829</v>
      </c>
      <c r="G1835">
        <f>(Table1[[#This Row],[Ship_Date]]-Table1[[#This Row],[Order_Date]])</f>
        <v>3</v>
      </c>
      <c r="H1835" t="s">
        <v>3862</v>
      </c>
      <c r="I1835" t="s">
        <v>3863</v>
      </c>
      <c r="J1835" t="s">
        <v>24</v>
      </c>
      <c r="K1835">
        <v>45</v>
      </c>
      <c r="L1835" t="str">
        <f>IF(Table1[[#This Row],[Age]]&lt;=20,"Teen",IF(Table1[[#This Row],[Age]]&gt;=21 &amp; Table1[[#This Row],[Age]]&lt;=50,"Adult","Senior"))</f>
        <v>Senior</v>
      </c>
      <c r="M1835" t="s">
        <v>36</v>
      </c>
      <c r="N1835" t="s">
        <v>37</v>
      </c>
      <c r="O1835" t="s">
        <v>38</v>
      </c>
      <c r="P1835" t="s">
        <v>74</v>
      </c>
      <c r="Q1835" t="s">
        <v>132</v>
      </c>
      <c r="R1835">
        <v>2</v>
      </c>
      <c r="S1835">
        <v>55000</v>
      </c>
      <c r="T1835">
        <v>20</v>
      </c>
      <c r="U1835">
        <v>88000</v>
      </c>
      <c r="V1835" t="str">
        <f>IF(Table1[[#This Row],[Sales]]&lt;=10000,"Low",IF(Table1[[#This Row],[Sales]]&gt;=10000 &amp; Table1[[#This Row],[Sales]]&lt;=25000,"Medium","High"))</f>
        <v>High</v>
      </c>
      <c r="W1835">
        <v>12005.5</v>
      </c>
      <c r="X1835">
        <f>Table1[[#This Row],[Profit]]/Table1[[#This Row],[Sales]]</f>
        <v>0.13642613636363637</v>
      </c>
      <c r="Y1835" t="s">
        <v>93</v>
      </c>
      <c r="Z1835" t="s">
        <v>31</v>
      </c>
      <c r="AA1835">
        <v>2</v>
      </c>
      <c r="AB1835" t="s">
        <v>42</v>
      </c>
    </row>
    <row r="1836" spans="1:28" x14ac:dyDescent="0.35">
      <c r="A1836" t="s">
        <v>3879</v>
      </c>
      <c r="B1836" s="1">
        <v>45824</v>
      </c>
      <c r="C1836" s="1" t="str">
        <f>TEXT(Table1[[#This Row],[Order_Date]],"yyyy")</f>
        <v>2025</v>
      </c>
      <c r="D1836" s="3">
        <f>MONTH(Table1[[#This Row],[Order_Date]])</f>
        <v>6</v>
      </c>
      <c r="E1836" t="str">
        <f>TEXT(Table1[[#This Row],[Order_Date]],"mmm")</f>
        <v>Jun</v>
      </c>
      <c r="F1836" s="1">
        <v>45830</v>
      </c>
      <c r="G1836">
        <f>(Table1[[#This Row],[Ship_Date]]-Table1[[#This Row],[Order_Date]])</f>
        <v>6</v>
      </c>
      <c r="H1836" t="s">
        <v>3880</v>
      </c>
      <c r="I1836" t="s">
        <v>3881</v>
      </c>
      <c r="J1836" t="s">
        <v>52</v>
      </c>
      <c r="K1836">
        <v>58</v>
      </c>
      <c r="L1836" t="str">
        <f>IF(Table1[[#This Row],[Age]]&lt;=20,"Teen",IF(Table1[[#This Row],[Age]]&gt;=21 &amp; Table1[[#This Row],[Age]]&lt;=50,"Adult","Senior"))</f>
        <v>Senior</v>
      </c>
      <c r="M1836" t="s">
        <v>25</v>
      </c>
      <c r="N1836" t="s">
        <v>26</v>
      </c>
      <c r="O1836" t="s">
        <v>27</v>
      </c>
      <c r="P1836" t="s">
        <v>56</v>
      </c>
      <c r="Q1836" t="s">
        <v>97</v>
      </c>
      <c r="R1836">
        <v>2</v>
      </c>
      <c r="S1836">
        <v>1500</v>
      </c>
      <c r="T1836">
        <v>5</v>
      </c>
      <c r="U1836">
        <v>2850</v>
      </c>
      <c r="V1836" t="str">
        <f>IF(Table1[[#This Row],[Sales]]&lt;=10000,"Low",IF(Table1[[#This Row],[Sales]]&gt;=10000 &amp; Table1[[#This Row],[Sales]]&lt;=25000,"Medium","High"))</f>
        <v>Low</v>
      </c>
      <c r="W1836">
        <v>809.95</v>
      </c>
      <c r="X1836">
        <f>Table1[[#This Row],[Profit]]/Table1[[#This Row],[Sales]]</f>
        <v>0.28419298245614039</v>
      </c>
      <c r="Y1836" t="s">
        <v>93</v>
      </c>
      <c r="Z1836" t="s">
        <v>41</v>
      </c>
      <c r="AA1836">
        <v>1</v>
      </c>
      <c r="AB1836" t="s">
        <v>42</v>
      </c>
    </row>
    <row r="1837" spans="1:28" x14ac:dyDescent="0.35">
      <c r="A1837" t="s">
        <v>3900</v>
      </c>
      <c r="B1837" s="1">
        <v>45462</v>
      </c>
      <c r="C1837" s="1" t="str">
        <f>TEXT(Table1[[#This Row],[Order_Date]],"yyyy")</f>
        <v>2024</v>
      </c>
      <c r="D1837" s="3">
        <f>MONTH(Table1[[#This Row],[Order_Date]])</f>
        <v>6</v>
      </c>
      <c r="E1837" t="str">
        <f>TEXT(Table1[[#This Row],[Order_Date]],"mmm")</f>
        <v>Jun</v>
      </c>
      <c r="F1837" s="1">
        <v>45468</v>
      </c>
      <c r="G1837">
        <f>(Table1[[#This Row],[Ship_Date]]-Table1[[#This Row],[Order_Date]])</f>
        <v>6</v>
      </c>
      <c r="H1837" t="s">
        <v>3901</v>
      </c>
      <c r="I1837" t="s">
        <v>3902</v>
      </c>
      <c r="J1837" t="s">
        <v>24</v>
      </c>
      <c r="K1837">
        <v>57</v>
      </c>
      <c r="L1837" t="str">
        <f>IF(Table1[[#This Row],[Age]]&lt;=20,"Teen",IF(Table1[[#This Row],[Age]]&gt;=21 &amp; Table1[[#This Row],[Age]]&lt;=50,"Adult","Senior"))</f>
        <v>Senior</v>
      </c>
      <c r="M1837" t="s">
        <v>79</v>
      </c>
      <c r="N1837" t="s">
        <v>80</v>
      </c>
      <c r="O1837" t="s">
        <v>38</v>
      </c>
      <c r="P1837" t="s">
        <v>74</v>
      </c>
      <c r="Q1837" t="s">
        <v>109</v>
      </c>
      <c r="R1837">
        <v>2</v>
      </c>
      <c r="S1837">
        <v>40000</v>
      </c>
      <c r="T1837">
        <v>25</v>
      </c>
      <c r="U1837">
        <v>60000</v>
      </c>
      <c r="V1837" t="str">
        <f>IF(Table1[[#This Row],[Sales]]&lt;=10000,"Low",IF(Table1[[#This Row],[Sales]]&gt;=10000 &amp; Table1[[#This Row],[Sales]]&lt;=25000,"Medium","High"))</f>
        <v>High</v>
      </c>
      <c r="W1837">
        <v>11037.07</v>
      </c>
      <c r="X1837">
        <f>Table1[[#This Row],[Profit]]/Table1[[#This Row],[Sales]]</f>
        <v>0.18395116666666667</v>
      </c>
      <c r="Y1837" t="s">
        <v>30</v>
      </c>
      <c r="Z1837" t="s">
        <v>59</v>
      </c>
      <c r="AA1837">
        <v>4</v>
      </c>
      <c r="AB1837" t="s">
        <v>42</v>
      </c>
    </row>
    <row r="1838" spans="1:28" x14ac:dyDescent="0.35">
      <c r="A1838" t="s">
        <v>3909</v>
      </c>
      <c r="B1838" s="1">
        <v>45465</v>
      </c>
      <c r="C1838" s="1" t="str">
        <f>TEXT(Table1[[#This Row],[Order_Date]],"yyyy")</f>
        <v>2024</v>
      </c>
      <c r="D1838" s="3">
        <f>MONTH(Table1[[#This Row],[Order_Date]])</f>
        <v>6</v>
      </c>
      <c r="E1838" t="str">
        <f>TEXT(Table1[[#This Row],[Order_Date]],"mmm")</f>
        <v>Jun</v>
      </c>
      <c r="F1838" s="1">
        <v>45472</v>
      </c>
      <c r="G1838">
        <f>(Table1[[#This Row],[Ship_Date]]-Table1[[#This Row],[Order_Date]])</f>
        <v>7</v>
      </c>
      <c r="H1838" t="s">
        <v>3910</v>
      </c>
      <c r="I1838" t="s">
        <v>3911</v>
      </c>
      <c r="J1838" t="s">
        <v>52</v>
      </c>
      <c r="K1838">
        <v>36</v>
      </c>
      <c r="L1838" t="str">
        <f>IF(Table1[[#This Row],[Age]]&lt;=20,"Teen",IF(Table1[[#This Row],[Age]]&gt;=21 &amp; Table1[[#This Row],[Age]]&lt;=50,"Adult","Senior"))</f>
        <v>Senior</v>
      </c>
      <c r="M1838" t="s">
        <v>25</v>
      </c>
      <c r="N1838" t="s">
        <v>26</v>
      </c>
      <c r="O1838" t="s">
        <v>27</v>
      </c>
      <c r="P1838" t="s">
        <v>28</v>
      </c>
      <c r="Q1838" t="s">
        <v>192</v>
      </c>
      <c r="R1838">
        <v>3</v>
      </c>
      <c r="S1838">
        <v>7000</v>
      </c>
      <c r="T1838">
        <v>20</v>
      </c>
      <c r="U1838">
        <v>16800</v>
      </c>
      <c r="V1838" t="str">
        <f>IF(Table1[[#This Row],[Sales]]&lt;=10000,"Low",IF(Table1[[#This Row],[Sales]]&gt;=10000 &amp; Table1[[#This Row],[Sales]]&lt;=25000,"Medium","High"))</f>
        <v>High</v>
      </c>
      <c r="W1838">
        <v>3631.32</v>
      </c>
      <c r="X1838">
        <f>Table1[[#This Row],[Profit]]/Table1[[#This Row],[Sales]]</f>
        <v>0.21615000000000001</v>
      </c>
      <c r="Y1838" t="s">
        <v>30</v>
      </c>
      <c r="Z1838" t="s">
        <v>41</v>
      </c>
      <c r="AA1838">
        <v>5</v>
      </c>
      <c r="AB1838" t="s">
        <v>42</v>
      </c>
    </row>
    <row r="1839" spans="1:28" x14ac:dyDescent="0.35">
      <c r="A1839" t="s">
        <v>3928</v>
      </c>
      <c r="B1839" s="1">
        <v>45818</v>
      </c>
      <c r="C1839" s="1" t="str">
        <f>TEXT(Table1[[#This Row],[Order_Date]],"yyyy")</f>
        <v>2025</v>
      </c>
      <c r="D1839" s="3">
        <f>MONTH(Table1[[#This Row],[Order_Date]])</f>
        <v>6</v>
      </c>
      <c r="E1839" t="str">
        <f>TEXT(Table1[[#This Row],[Order_Date]],"mmm")</f>
        <v>Jun</v>
      </c>
      <c r="F1839" s="1">
        <v>45820</v>
      </c>
      <c r="G1839">
        <f>(Table1[[#This Row],[Ship_Date]]-Table1[[#This Row],[Order_Date]])</f>
        <v>2</v>
      </c>
      <c r="H1839" t="s">
        <v>3929</v>
      </c>
      <c r="I1839" t="s">
        <v>3930</v>
      </c>
      <c r="J1839" t="s">
        <v>24</v>
      </c>
      <c r="K1839">
        <v>51</v>
      </c>
      <c r="L1839" t="str">
        <f>IF(Table1[[#This Row],[Age]]&lt;=20,"Teen",IF(Table1[[#This Row],[Age]]&gt;=21 &amp; Table1[[#This Row],[Age]]&lt;=50,"Adult","Senior"))</f>
        <v>Senior</v>
      </c>
      <c r="M1839" t="s">
        <v>63</v>
      </c>
      <c r="N1839" t="s">
        <v>64</v>
      </c>
      <c r="O1839" t="s">
        <v>55</v>
      </c>
      <c r="P1839" t="s">
        <v>74</v>
      </c>
      <c r="Q1839" t="s">
        <v>109</v>
      </c>
      <c r="R1839">
        <v>5</v>
      </c>
      <c r="S1839">
        <v>40000</v>
      </c>
      <c r="T1839">
        <v>5</v>
      </c>
      <c r="U1839">
        <v>190000</v>
      </c>
      <c r="V1839" t="str">
        <f>IF(Table1[[#This Row],[Sales]]&lt;=10000,"Low",IF(Table1[[#This Row],[Sales]]&gt;=10000 &amp; Table1[[#This Row],[Sales]]&lt;=25000,"Medium","High"))</f>
        <v>High</v>
      </c>
      <c r="W1839">
        <v>75201.75</v>
      </c>
      <c r="X1839">
        <f>Table1[[#This Row],[Profit]]/Table1[[#This Row],[Sales]]</f>
        <v>0.39579868421052633</v>
      </c>
      <c r="Y1839" t="s">
        <v>30</v>
      </c>
      <c r="Z1839" t="s">
        <v>41</v>
      </c>
      <c r="AA1839">
        <v>1</v>
      </c>
      <c r="AB1839" t="s">
        <v>42</v>
      </c>
    </row>
    <row r="1840" spans="1:28" x14ac:dyDescent="0.35">
      <c r="A1840" t="s">
        <v>3989</v>
      </c>
      <c r="B1840" s="1">
        <v>45828</v>
      </c>
      <c r="C1840" s="1" t="str">
        <f>TEXT(Table1[[#This Row],[Order_Date]],"yyyy")</f>
        <v>2025</v>
      </c>
      <c r="D1840" s="3">
        <f>MONTH(Table1[[#This Row],[Order_Date]])</f>
        <v>6</v>
      </c>
      <c r="E1840" t="str">
        <f>TEXT(Table1[[#This Row],[Order_Date]],"mmm")</f>
        <v>Jun</v>
      </c>
      <c r="F1840" s="1">
        <v>45834</v>
      </c>
      <c r="G1840">
        <f>(Table1[[#This Row],[Ship_Date]]-Table1[[#This Row],[Order_Date]])</f>
        <v>6</v>
      </c>
      <c r="H1840" t="s">
        <v>2129</v>
      </c>
      <c r="I1840" t="s">
        <v>3990</v>
      </c>
      <c r="J1840" t="s">
        <v>24</v>
      </c>
      <c r="K1840">
        <v>50</v>
      </c>
      <c r="L1840" t="str">
        <f>IF(Table1[[#This Row],[Age]]&lt;=20,"Teen",IF(Table1[[#This Row],[Age]]&gt;=21 &amp; Table1[[#This Row],[Age]]&lt;=50,"Adult","Senior"))</f>
        <v>Senior</v>
      </c>
      <c r="M1840" t="s">
        <v>101</v>
      </c>
      <c r="N1840" t="s">
        <v>102</v>
      </c>
      <c r="O1840" t="s">
        <v>27</v>
      </c>
      <c r="P1840" t="s">
        <v>39</v>
      </c>
      <c r="Q1840" t="s">
        <v>118</v>
      </c>
      <c r="R1840">
        <v>2</v>
      </c>
      <c r="S1840">
        <v>4000</v>
      </c>
      <c r="T1840">
        <v>10</v>
      </c>
      <c r="U1840">
        <v>7200</v>
      </c>
      <c r="V1840" t="str">
        <f>IF(Table1[[#This Row],[Sales]]&lt;=10000,"Low",IF(Table1[[#This Row],[Sales]]&gt;=10000 &amp; Table1[[#This Row],[Sales]]&lt;=25000,"Medium","High"))</f>
        <v>Low</v>
      </c>
      <c r="W1840">
        <v>2519.87</v>
      </c>
      <c r="X1840">
        <f>Table1[[#This Row],[Profit]]/Table1[[#This Row],[Sales]]</f>
        <v>0.34998194444444441</v>
      </c>
      <c r="Y1840" t="s">
        <v>58</v>
      </c>
      <c r="Z1840" t="s">
        <v>59</v>
      </c>
      <c r="AA1840">
        <v>2</v>
      </c>
      <c r="AB1840" t="s">
        <v>42</v>
      </c>
    </row>
    <row r="1841" spans="1:28" x14ac:dyDescent="0.35">
      <c r="A1841" t="s">
        <v>4070</v>
      </c>
      <c r="B1841" s="1">
        <v>45472</v>
      </c>
      <c r="C1841" s="1" t="str">
        <f>TEXT(Table1[[#This Row],[Order_Date]],"yyyy")</f>
        <v>2024</v>
      </c>
      <c r="D1841" s="3">
        <f>MONTH(Table1[[#This Row],[Order_Date]])</f>
        <v>6</v>
      </c>
      <c r="E1841" t="str">
        <f>TEXT(Table1[[#This Row],[Order_Date]],"mmm")</f>
        <v>Jun</v>
      </c>
      <c r="F1841" s="1">
        <v>45474</v>
      </c>
      <c r="G1841">
        <f>(Table1[[#This Row],[Ship_Date]]-Table1[[#This Row],[Order_Date]])</f>
        <v>2</v>
      </c>
      <c r="H1841" t="s">
        <v>4071</v>
      </c>
      <c r="I1841" t="s">
        <v>4072</v>
      </c>
      <c r="J1841" t="s">
        <v>24</v>
      </c>
      <c r="K1841">
        <v>22</v>
      </c>
      <c r="L1841" t="str">
        <f>IF(Table1[[#This Row],[Age]]&lt;=20,"Teen",IF(Table1[[#This Row],[Age]]&gt;=21 &amp; Table1[[#This Row],[Age]]&lt;=50,"Adult","Senior"))</f>
        <v>Senior</v>
      </c>
      <c r="M1841" t="s">
        <v>91</v>
      </c>
      <c r="N1841" t="s">
        <v>92</v>
      </c>
      <c r="O1841" t="s">
        <v>55</v>
      </c>
      <c r="P1841" t="s">
        <v>28</v>
      </c>
      <c r="Q1841" t="s">
        <v>65</v>
      </c>
      <c r="R1841">
        <v>7</v>
      </c>
      <c r="S1841">
        <v>30000</v>
      </c>
      <c r="T1841">
        <v>15</v>
      </c>
      <c r="U1841">
        <v>178500</v>
      </c>
      <c r="V1841" t="str">
        <f>IF(Table1[[#This Row],[Sales]]&lt;=10000,"Low",IF(Table1[[#This Row],[Sales]]&gt;=10000 &amp; Table1[[#This Row],[Sales]]&lt;=25000,"Medium","High"))</f>
        <v>High</v>
      </c>
      <c r="W1841">
        <v>33158.69</v>
      </c>
      <c r="X1841">
        <f>Table1[[#This Row],[Profit]]/Table1[[#This Row],[Sales]]</f>
        <v>0.18576296918767507</v>
      </c>
      <c r="Y1841" t="s">
        <v>58</v>
      </c>
      <c r="Z1841" t="s">
        <v>41</v>
      </c>
      <c r="AA1841">
        <v>1</v>
      </c>
      <c r="AB1841" t="s">
        <v>42</v>
      </c>
    </row>
    <row r="1842" spans="1:28" x14ac:dyDescent="0.35">
      <c r="A1842" t="s">
        <v>4099</v>
      </c>
      <c r="B1842" s="1">
        <v>45473</v>
      </c>
      <c r="C1842" s="1" t="str">
        <f>TEXT(Table1[[#This Row],[Order_Date]],"yyyy")</f>
        <v>2024</v>
      </c>
      <c r="D1842" s="3">
        <f>MONTH(Table1[[#This Row],[Order_Date]])</f>
        <v>6</v>
      </c>
      <c r="E1842" t="str">
        <f>TEXT(Table1[[#This Row],[Order_Date]],"mmm")</f>
        <v>Jun</v>
      </c>
      <c r="F1842" s="1">
        <v>45480</v>
      </c>
      <c r="G1842">
        <f>(Table1[[#This Row],[Ship_Date]]-Table1[[#This Row],[Order_Date]])</f>
        <v>7</v>
      </c>
      <c r="H1842" t="s">
        <v>4100</v>
      </c>
      <c r="I1842" t="s">
        <v>4101</v>
      </c>
      <c r="J1842" t="s">
        <v>52</v>
      </c>
      <c r="K1842">
        <v>32</v>
      </c>
      <c r="L1842" t="str">
        <f>IF(Table1[[#This Row],[Age]]&lt;=20,"Teen",IF(Table1[[#This Row],[Age]]&gt;=21 &amp; Table1[[#This Row],[Age]]&lt;=50,"Adult","Senior"))</f>
        <v>Senior</v>
      </c>
      <c r="M1842" t="s">
        <v>73</v>
      </c>
      <c r="N1842" t="s">
        <v>26</v>
      </c>
      <c r="O1842" t="s">
        <v>27</v>
      </c>
      <c r="P1842" t="s">
        <v>39</v>
      </c>
      <c r="Q1842" t="s">
        <v>118</v>
      </c>
      <c r="R1842">
        <v>2</v>
      </c>
      <c r="S1842">
        <v>4000</v>
      </c>
      <c r="T1842">
        <v>10</v>
      </c>
      <c r="U1842">
        <v>7200</v>
      </c>
      <c r="V1842" t="str">
        <f>IF(Table1[[#This Row],[Sales]]&lt;=10000,"Low",IF(Table1[[#This Row],[Sales]]&gt;=10000 &amp; Table1[[#This Row],[Sales]]&lt;=25000,"Medium","High"))</f>
        <v>Low</v>
      </c>
      <c r="W1842">
        <v>2219.65</v>
      </c>
      <c r="X1842">
        <f>Table1[[#This Row],[Profit]]/Table1[[#This Row],[Sales]]</f>
        <v>0.30828472222222225</v>
      </c>
      <c r="Y1842" t="s">
        <v>58</v>
      </c>
      <c r="Z1842" t="s">
        <v>59</v>
      </c>
      <c r="AA1842">
        <v>3</v>
      </c>
      <c r="AB1842" t="s">
        <v>32</v>
      </c>
    </row>
    <row r="1843" spans="1:28" x14ac:dyDescent="0.35">
      <c r="A1843" t="s">
        <v>4132</v>
      </c>
      <c r="B1843" s="1">
        <v>45831</v>
      </c>
      <c r="C1843" s="1" t="str">
        <f>TEXT(Table1[[#This Row],[Order_Date]],"yyyy")</f>
        <v>2025</v>
      </c>
      <c r="D1843" s="3">
        <f>MONTH(Table1[[#This Row],[Order_Date]])</f>
        <v>6</v>
      </c>
      <c r="E1843" t="str">
        <f>TEXT(Table1[[#This Row],[Order_Date]],"mmm")</f>
        <v>Jun</v>
      </c>
      <c r="F1843" s="1">
        <v>45834</v>
      </c>
      <c r="G1843">
        <f>(Table1[[#This Row],[Ship_Date]]-Table1[[#This Row],[Order_Date]])</f>
        <v>3</v>
      </c>
      <c r="H1843" t="s">
        <v>4133</v>
      </c>
      <c r="I1843" t="s">
        <v>4134</v>
      </c>
      <c r="J1843" t="s">
        <v>52</v>
      </c>
      <c r="K1843">
        <v>64</v>
      </c>
      <c r="L1843" t="str">
        <f>IF(Table1[[#This Row],[Age]]&lt;=20,"Teen",IF(Table1[[#This Row],[Age]]&gt;=21 &amp; Table1[[#This Row],[Age]]&lt;=50,"Adult","Senior"))</f>
        <v>Senior</v>
      </c>
      <c r="M1843" t="s">
        <v>91</v>
      </c>
      <c r="N1843" t="s">
        <v>92</v>
      </c>
      <c r="O1843" t="s">
        <v>55</v>
      </c>
      <c r="P1843" t="s">
        <v>56</v>
      </c>
      <c r="Q1843" t="s">
        <v>125</v>
      </c>
      <c r="R1843">
        <v>6</v>
      </c>
      <c r="S1843">
        <v>450</v>
      </c>
      <c r="T1843">
        <v>25</v>
      </c>
      <c r="U1843">
        <v>2025</v>
      </c>
      <c r="V1843" t="str">
        <f>IF(Table1[[#This Row],[Sales]]&lt;=10000,"Low",IF(Table1[[#This Row],[Sales]]&gt;=10000 &amp; Table1[[#This Row],[Sales]]&lt;=25000,"Medium","High"))</f>
        <v>Low</v>
      </c>
      <c r="W1843">
        <v>314.77999999999997</v>
      </c>
      <c r="X1843">
        <f>Table1[[#This Row],[Profit]]/Table1[[#This Row],[Sales]]</f>
        <v>0.1554469135802469</v>
      </c>
      <c r="Y1843" t="s">
        <v>93</v>
      </c>
      <c r="Z1843" t="s">
        <v>59</v>
      </c>
      <c r="AA1843">
        <v>3</v>
      </c>
      <c r="AB1843" t="s">
        <v>42</v>
      </c>
    </row>
    <row r="1844" spans="1:28" x14ac:dyDescent="0.35">
      <c r="A1844" t="s">
        <v>4268</v>
      </c>
      <c r="B1844" s="1">
        <v>45822</v>
      </c>
      <c r="C1844" s="1" t="str">
        <f>TEXT(Table1[[#This Row],[Order_Date]],"yyyy")</f>
        <v>2025</v>
      </c>
      <c r="D1844" s="3">
        <f>MONTH(Table1[[#This Row],[Order_Date]])</f>
        <v>6</v>
      </c>
      <c r="E1844" t="str">
        <f>TEXT(Table1[[#This Row],[Order_Date]],"mmm")</f>
        <v>Jun</v>
      </c>
      <c r="F1844" s="1">
        <v>45827</v>
      </c>
      <c r="G1844">
        <f>(Table1[[#This Row],[Ship_Date]]-Table1[[#This Row],[Order_Date]])</f>
        <v>5</v>
      </c>
      <c r="H1844" t="s">
        <v>740</v>
      </c>
      <c r="I1844" t="s">
        <v>4269</v>
      </c>
      <c r="J1844" t="s">
        <v>24</v>
      </c>
      <c r="K1844">
        <v>44</v>
      </c>
      <c r="L1844" t="str">
        <f>IF(Table1[[#This Row],[Age]]&lt;=20,"Teen",IF(Table1[[#This Row],[Age]]&gt;=21 &amp; Table1[[#This Row],[Age]]&lt;=50,"Adult","Senior"))</f>
        <v>Senior</v>
      </c>
      <c r="M1844" t="s">
        <v>46</v>
      </c>
      <c r="N1844" t="s">
        <v>46</v>
      </c>
      <c r="O1844" t="s">
        <v>38</v>
      </c>
      <c r="P1844" t="s">
        <v>74</v>
      </c>
      <c r="Q1844" t="s">
        <v>196</v>
      </c>
      <c r="R1844">
        <v>4</v>
      </c>
      <c r="S1844">
        <v>25000</v>
      </c>
      <c r="T1844">
        <v>15</v>
      </c>
      <c r="U1844">
        <v>85000</v>
      </c>
      <c r="V1844" t="str">
        <f>IF(Table1[[#This Row],[Sales]]&lt;=10000,"Low",IF(Table1[[#This Row],[Sales]]&gt;=10000 &amp; Table1[[#This Row],[Sales]]&lt;=25000,"Medium","High"))</f>
        <v>High</v>
      </c>
      <c r="W1844">
        <v>29722.01</v>
      </c>
      <c r="X1844">
        <f>Table1[[#This Row],[Profit]]/Table1[[#This Row],[Sales]]</f>
        <v>0.34967070588235294</v>
      </c>
      <c r="Y1844" t="s">
        <v>58</v>
      </c>
      <c r="Z1844" t="s">
        <v>59</v>
      </c>
      <c r="AA1844">
        <v>1</v>
      </c>
      <c r="AB1844" t="s">
        <v>42</v>
      </c>
    </row>
    <row r="1845" spans="1:28" x14ac:dyDescent="0.35">
      <c r="A1845" t="s">
        <v>4275</v>
      </c>
      <c r="B1845" s="1">
        <v>45838</v>
      </c>
      <c r="C1845" s="1" t="str">
        <f>TEXT(Table1[[#This Row],[Order_Date]],"yyyy")</f>
        <v>2025</v>
      </c>
      <c r="D1845" s="3">
        <f>MONTH(Table1[[#This Row],[Order_Date]])</f>
        <v>6</v>
      </c>
      <c r="E1845" t="str">
        <f>TEXT(Table1[[#This Row],[Order_Date]],"mmm")</f>
        <v>Jun</v>
      </c>
      <c r="F1845" s="1">
        <v>45839</v>
      </c>
      <c r="G1845">
        <f>(Table1[[#This Row],[Ship_Date]]-Table1[[#This Row],[Order_Date]])</f>
        <v>1</v>
      </c>
      <c r="H1845" t="s">
        <v>4276</v>
      </c>
      <c r="I1845" t="s">
        <v>4277</v>
      </c>
      <c r="J1845" t="s">
        <v>52</v>
      </c>
      <c r="K1845">
        <v>21</v>
      </c>
      <c r="L1845" t="str">
        <f>IF(Table1[[#This Row],[Age]]&lt;=20,"Teen",IF(Table1[[#This Row],[Age]]&gt;=21 &amp; Table1[[#This Row],[Age]]&lt;=50,"Adult","Senior"))</f>
        <v>Senior</v>
      </c>
      <c r="M1845" t="s">
        <v>84</v>
      </c>
      <c r="N1845" t="s">
        <v>85</v>
      </c>
      <c r="O1845" t="s">
        <v>86</v>
      </c>
      <c r="P1845" t="s">
        <v>74</v>
      </c>
      <c r="Q1845" t="s">
        <v>75</v>
      </c>
      <c r="R1845">
        <v>2</v>
      </c>
      <c r="S1845">
        <v>2000</v>
      </c>
      <c r="T1845">
        <v>20</v>
      </c>
      <c r="U1845">
        <v>3200</v>
      </c>
      <c r="V1845" t="str">
        <f>IF(Table1[[#This Row],[Sales]]&lt;=10000,"Low",IF(Table1[[#This Row],[Sales]]&gt;=10000 &amp; Table1[[#This Row],[Sales]]&lt;=25000,"Medium","High"))</f>
        <v>Low</v>
      </c>
      <c r="W1845">
        <v>383.04</v>
      </c>
      <c r="X1845">
        <f>Table1[[#This Row],[Profit]]/Table1[[#This Row],[Sales]]</f>
        <v>0.1197</v>
      </c>
      <c r="Y1845" t="s">
        <v>58</v>
      </c>
      <c r="Z1845" t="s">
        <v>41</v>
      </c>
      <c r="AA1845">
        <v>1</v>
      </c>
      <c r="AB1845" t="s">
        <v>42</v>
      </c>
    </row>
    <row r="1846" spans="1:28" x14ac:dyDescent="0.35">
      <c r="A1846" t="s">
        <v>4319</v>
      </c>
      <c r="B1846" s="1">
        <v>45460</v>
      </c>
      <c r="C1846" s="1" t="str">
        <f>TEXT(Table1[[#This Row],[Order_Date]],"yyyy")</f>
        <v>2024</v>
      </c>
      <c r="D1846" s="3">
        <f>MONTH(Table1[[#This Row],[Order_Date]])</f>
        <v>6</v>
      </c>
      <c r="E1846" t="str">
        <f>TEXT(Table1[[#This Row],[Order_Date]],"mmm")</f>
        <v>Jun</v>
      </c>
      <c r="F1846" s="1">
        <v>45467</v>
      </c>
      <c r="G1846">
        <f>(Table1[[#This Row],[Ship_Date]]-Table1[[#This Row],[Order_Date]])</f>
        <v>7</v>
      </c>
      <c r="H1846" t="s">
        <v>4320</v>
      </c>
      <c r="I1846" t="s">
        <v>4321</v>
      </c>
      <c r="J1846" t="s">
        <v>52</v>
      </c>
      <c r="K1846">
        <v>27</v>
      </c>
      <c r="L1846" t="str">
        <f>IF(Table1[[#This Row],[Age]]&lt;=20,"Teen",IF(Table1[[#This Row],[Age]]&gt;=21 &amp; Table1[[#This Row],[Age]]&lt;=50,"Adult","Senior"))</f>
        <v>Senior</v>
      </c>
      <c r="M1846" t="s">
        <v>25</v>
      </c>
      <c r="N1846" t="s">
        <v>26</v>
      </c>
      <c r="O1846" t="s">
        <v>27</v>
      </c>
      <c r="P1846" t="s">
        <v>74</v>
      </c>
      <c r="Q1846" t="s">
        <v>231</v>
      </c>
      <c r="R1846">
        <v>2</v>
      </c>
      <c r="S1846">
        <v>18000</v>
      </c>
      <c r="T1846">
        <v>15</v>
      </c>
      <c r="U1846">
        <v>30600</v>
      </c>
      <c r="V1846" t="str">
        <f>IF(Table1[[#This Row],[Sales]]&lt;=10000,"Low",IF(Table1[[#This Row],[Sales]]&gt;=10000 &amp; Table1[[#This Row],[Sales]]&lt;=25000,"Medium","High"))</f>
        <v>High</v>
      </c>
      <c r="W1846">
        <v>10365.469999999999</v>
      </c>
      <c r="X1846">
        <f>Table1[[#This Row],[Profit]]/Table1[[#This Row],[Sales]]</f>
        <v>0.33874084967320262</v>
      </c>
      <c r="Y1846" t="s">
        <v>58</v>
      </c>
      <c r="Z1846" t="s">
        <v>59</v>
      </c>
      <c r="AA1846">
        <v>1</v>
      </c>
      <c r="AB1846" t="s">
        <v>42</v>
      </c>
    </row>
    <row r="1847" spans="1:28" x14ac:dyDescent="0.35">
      <c r="A1847" t="s">
        <v>4344</v>
      </c>
      <c r="B1847" s="1">
        <v>45838</v>
      </c>
      <c r="C1847" s="1" t="str">
        <f>TEXT(Table1[[#This Row],[Order_Date]],"yyyy")</f>
        <v>2025</v>
      </c>
      <c r="D1847" s="3">
        <f>MONTH(Table1[[#This Row],[Order_Date]])</f>
        <v>6</v>
      </c>
      <c r="E1847" t="str">
        <f>TEXT(Table1[[#This Row],[Order_Date]],"mmm")</f>
        <v>Jun</v>
      </c>
      <c r="F1847" s="1">
        <v>45839</v>
      </c>
      <c r="G1847">
        <f>(Table1[[#This Row],[Ship_Date]]-Table1[[#This Row],[Order_Date]])</f>
        <v>1</v>
      </c>
      <c r="H1847" t="s">
        <v>2651</v>
      </c>
      <c r="I1847" t="s">
        <v>4345</v>
      </c>
      <c r="J1847" t="s">
        <v>52</v>
      </c>
      <c r="K1847">
        <v>45</v>
      </c>
      <c r="L1847" t="str">
        <f>IF(Table1[[#This Row],[Age]]&lt;=20,"Teen",IF(Table1[[#This Row],[Age]]&gt;=21 &amp; Table1[[#This Row],[Age]]&lt;=50,"Adult","Senior"))</f>
        <v>Senior</v>
      </c>
      <c r="M1847" t="s">
        <v>101</v>
      </c>
      <c r="N1847" t="s">
        <v>102</v>
      </c>
      <c r="O1847" t="s">
        <v>27</v>
      </c>
      <c r="P1847" t="s">
        <v>56</v>
      </c>
      <c r="Q1847" t="s">
        <v>212</v>
      </c>
      <c r="R1847">
        <v>6</v>
      </c>
      <c r="S1847">
        <v>300</v>
      </c>
      <c r="T1847">
        <v>20</v>
      </c>
      <c r="U1847">
        <v>1440</v>
      </c>
      <c r="V1847" t="str">
        <f>IF(Table1[[#This Row],[Sales]]&lt;=10000,"Low",IF(Table1[[#This Row],[Sales]]&gt;=10000 &amp; Table1[[#This Row],[Sales]]&lt;=25000,"Medium","High"))</f>
        <v>Low</v>
      </c>
      <c r="W1847">
        <v>198.2</v>
      </c>
      <c r="X1847">
        <f>Table1[[#This Row],[Profit]]/Table1[[#This Row],[Sales]]</f>
        <v>0.13763888888888889</v>
      </c>
      <c r="Y1847" t="s">
        <v>30</v>
      </c>
      <c r="Z1847" t="s">
        <v>59</v>
      </c>
      <c r="AA1847">
        <v>5</v>
      </c>
      <c r="AB1847" t="s">
        <v>42</v>
      </c>
    </row>
    <row r="1848" spans="1:28" x14ac:dyDescent="0.35">
      <c r="A1848" t="s">
        <v>4400</v>
      </c>
      <c r="B1848" s="1">
        <v>45828</v>
      </c>
      <c r="C1848" s="1" t="str">
        <f>TEXT(Table1[[#This Row],[Order_Date]],"yyyy")</f>
        <v>2025</v>
      </c>
      <c r="D1848" s="3">
        <f>MONTH(Table1[[#This Row],[Order_Date]])</f>
        <v>6</v>
      </c>
      <c r="E1848" t="str">
        <f>TEXT(Table1[[#This Row],[Order_Date]],"mmm")</f>
        <v>Jun</v>
      </c>
      <c r="F1848" s="1">
        <v>45831</v>
      </c>
      <c r="G1848">
        <f>(Table1[[#This Row],[Ship_Date]]-Table1[[#This Row],[Order_Date]])</f>
        <v>3</v>
      </c>
      <c r="H1848" t="s">
        <v>3525</v>
      </c>
      <c r="I1848" t="s">
        <v>4401</v>
      </c>
      <c r="J1848" t="s">
        <v>52</v>
      </c>
      <c r="K1848">
        <v>26</v>
      </c>
      <c r="L1848" t="str">
        <f>IF(Table1[[#This Row],[Age]]&lt;=20,"Teen",IF(Table1[[#This Row],[Age]]&gt;=21 &amp; Table1[[#This Row],[Age]]&lt;=50,"Adult","Senior"))</f>
        <v>Senior</v>
      </c>
      <c r="M1848" t="s">
        <v>73</v>
      </c>
      <c r="N1848" t="s">
        <v>26</v>
      </c>
      <c r="O1848" t="s">
        <v>27</v>
      </c>
      <c r="P1848" t="s">
        <v>39</v>
      </c>
      <c r="Q1848" t="s">
        <v>253</v>
      </c>
      <c r="R1848">
        <v>8</v>
      </c>
      <c r="S1848">
        <v>1200</v>
      </c>
      <c r="T1848">
        <v>5</v>
      </c>
      <c r="U1848">
        <v>9120</v>
      </c>
      <c r="V1848" t="str">
        <f>IF(Table1[[#This Row],[Sales]]&lt;=10000,"Low",IF(Table1[[#This Row],[Sales]]&gt;=10000 &amp; Table1[[#This Row],[Sales]]&lt;=25000,"Medium","High"))</f>
        <v>Low</v>
      </c>
      <c r="W1848">
        <v>2439.4899999999998</v>
      </c>
      <c r="X1848">
        <f>Table1[[#This Row],[Profit]]/Table1[[#This Row],[Sales]]</f>
        <v>0.26748793859649123</v>
      </c>
      <c r="Y1848" t="s">
        <v>93</v>
      </c>
      <c r="Z1848" t="s">
        <v>31</v>
      </c>
      <c r="AA1848">
        <v>2</v>
      </c>
      <c r="AB1848" t="s">
        <v>42</v>
      </c>
    </row>
    <row r="1849" spans="1:28" x14ac:dyDescent="0.35">
      <c r="A1849" t="s">
        <v>4425</v>
      </c>
      <c r="B1849" s="1">
        <v>45464</v>
      </c>
      <c r="C1849" s="1" t="str">
        <f>TEXT(Table1[[#This Row],[Order_Date]],"yyyy")</f>
        <v>2024</v>
      </c>
      <c r="D1849" s="3">
        <f>MONTH(Table1[[#This Row],[Order_Date]])</f>
        <v>6</v>
      </c>
      <c r="E1849" t="str">
        <f>TEXT(Table1[[#This Row],[Order_Date]],"mmm")</f>
        <v>Jun</v>
      </c>
      <c r="F1849" s="1">
        <v>45465</v>
      </c>
      <c r="G1849">
        <f>(Table1[[#This Row],[Ship_Date]]-Table1[[#This Row],[Order_Date]])</f>
        <v>1</v>
      </c>
      <c r="H1849" t="s">
        <v>4426</v>
      </c>
      <c r="I1849" t="s">
        <v>4427</v>
      </c>
      <c r="J1849" t="s">
        <v>24</v>
      </c>
      <c r="K1849">
        <v>41</v>
      </c>
      <c r="L1849" t="str">
        <f>IF(Table1[[#This Row],[Age]]&lt;=20,"Teen",IF(Table1[[#This Row],[Age]]&gt;=21 &amp; Table1[[#This Row],[Age]]&lt;=50,"Adult","Senior"))</f>
        <v>Senior</v>
      </c>
      <c r="M1849" t="s">
        <v>36</v>
      </c>
      <c r="N1849" t="s">
        <v>37</v>
      </c>
      <c r="O1849" t="s">
        <v>38</v>
      </c>
      <c r="P1849" t="s">
        <v>28</v>
      </c>
      <c r="Q1849" t="s">
        <v>311</v>
      </c>
      <c r="R1849">
        <v>7</v>
      </c>
      <c r="S1849">
        <v>5000</v>
      </c>
      <c r="T1849">
        <v>20</v>
      </c>
      <c r="U1849">
        <v>28000</v>
      </c>
      <c r="V1849" t="str">
        <f>IF(Table1[[#This Row],[Sales]]&lt;=10000,"Low",IF(Table1[[#This Row],[Sales]]&gt;=10000 &amp; Table1[[#This Row],[Sales]]&lt;=25000,"Medium","High"))</f>
        <v>High</v>
      </c>
      <c r="W1849">
        <v>10617.44</v>
      </c>
      <c r="X1849">
        <f>Table1[[#This Row],[Profit]]/Table1[[#This Row],[Sales]]</f>
        <v>0.37919428571428571</v>
      </c>
      <c r="Y1849" t="s">
        <v>58</v>
      </c>
      <c r="Z1849" t="s">
        <v>41</v>
      </c>
      <c r="AA1849">
        <v>5</v>
      </c>
      <c r="AB1849" t="s">
        <v>42</v>
      </c>
    </row>
    <row r="1850" spans="1:28" x14ac:dyDescent="0.35">
      <c r="A1850" t="s">
        <v>4479</v>
      </c>
      <c r="B1850" s="1">
        <v>45461</v>
      </c>
      <c r="C1850" s="1" t="str">
        <f>TEXT(Table1[[#This Row],[Order_Date]],"yyyy")</f>
        <v>2024</v>
      </c>
      <c r="D1850" s="3">
        <f>MONTH(Table1[[#This Row],[Order_Date]])</f>
        <v>6</v>
      </c>
      <c r="E1850" t="str">
        <f>TEXT(Table1[[#This Row],[Order_Date]],"mmm")</f>
        <v>Jun</v>
      </c>
      <c r="F1850" s="1">
        <v>45463</v>
      </c>
      <c r="G1850">
        <f>(Table1[[#This Row],[Ship_Date]]-Table1[[#This Row],[Order_Date]])</f>
        <v>2</v>
      </c>
      <c r="H1850" t="s">
        <v>4480</v>
      </c>
      <c r="I1850" t="s">
        <v>4481</v>
      </c>
      <c r="J1850" t="s">
        <v>52</v>
      </c>
      <c r="K1850">
        <v>32</v>
      </c>
      <c r="L1850" t="str">
        <f>IF(Table1[[#This Row],[Age]]&lt;=20,"Teen",IF(Table1[[#This Row],[Age]]&gt;=21 &amp; Table1[[#This Row],[Age]]&lt;=50,"Adult","Senior"))</f>
        <v>Senior</v>
      </c>
      <c r="M1850" t="s">
        <v>63</v>
      </c>
      <c r="N1850" t="s">
        <v>64</v>
      </c>
      <c r="O1850" t="s">
        <v>55</v>
      </c>
      <c r="P1850" t="s">
        <v>28</v>
      </c>
      <c r="Q1850" t="s">
        <v>192</v>
      </c>
      <c r="R1850">
        <v>8</v>
      </c>
      <c r="S1850">
        <v>7000</v>
      </c>
      <c r="T1850">
        <v>10</v>
      </c>
      <c r="U1850">
        <v>50400</v>
      </c>
      <c r="V1850" t="str">
        <f>IF(Table1[[#This Row],[Sales]]&lt;=10000,"Low",IF(Table1[[#This Row],[Sales]]&gt;=10000 &amp; Table1[[#This Row],[Sales]]&lt;=25000,"Medium","High"))</f>
        <v>High</v>
      </c>
      <c r="W1850">
        <v>18916.759999999998</v>
      </c>
      <c r="X1850">
        <f>Table1[[#This Row],[Profit]]/Table1[[#This Row],[Sales]]</f>
        <v>0.37533253968253966</v>
      </c>
      <c r="Y1850" t="s">
        <v>58</v>
      </c>
      <c r="Z1850" t="s">
        <v>31</v>
      </c>
      <c r="AA1850">
        <v>3</v>
      </c>
      <c r="AB1850" t="s">
        <v>42</v>
      </c>
    </row>
    <row r="1851" spans="1:28" x14ac:dyDescent="0.35">
      <c r="A1851" t="s">
        <v>4497</v>
      </c>
      <c r="B1851" s="1">
        <v>45473</v>
      </c>
      <c r="C1851" s="1" t="str">
        <f>TEXT(Table1[[#This Row],[Order_Date]],"yyyy")</f>
        <v>2024</v>
      </c>
      <c r="D1851" s="3">
        <f>MONTH(Table1[[#This Row],[Order_Date]])</f>
        <v>6</v>
      </c>
      <c r="E1851" t="str">
        <f>TEXT(Table1[[#This Row],[Order_Date]],"mmm")</f>
        <v>Jun</v>
      </c>
      <c r="F1851" s="1">
        <v>45477</v>
      </c>
      <c r="G1851">
        <f>(Table1[[#This Row],[Ship_Date]]-Table1[[#This Row],[Order_Date]])</f>
        <v>4</v>
      </c>
      <c r="H1851" t="s">
        <v>4498</v>
      </c>
      <c r="I1851" t="s">
        <v>4499</v>
      </c>
      <c r="J1851" t="s">
        <v>24</v>
      </c>
      <c r="K1851">
        <v>27</v>
      </c>
      <c r="L1851" t="str">
        <f>IF(Table1[[#This Row],[Age]]&lt;=20,"Teen",IF(Table1[[#This Row],[Age]]&gt;=21 &amp; Table1[[#This Row],[Age]]&lt;=50,"Adult","Senior"))</f>
        <v>Senior</v>
      </c>
      <c r="M1851" t="s">
        <v>101</v>
      </c>
      <c r="N1851" t="s">
        <v>102</v>
      </c>
      <c r="O1851" t="s">
        <v>27</v>
      </c>
      <c r="P1851" t="s">
        <v>47</v>
      </c>
      <c r="Q1851" t="s">
        <v>185</v>
      </c>
      <c r="R1851">
        <v>7</v>
      </c>
      <c r="S1851">
        <v>4500</v>
      </c>
      <c r="T1851">
        <v>0</v>
      </c>
      <c r="U1851">
        <v>31500</v>
      </c>
      <c r="V1851" t="str">
        <f>IF(Table1[[#This Row],[Sales]]&lt;=10000,"Low",IF(Table1[[#This Row],[Sales]]&gt;=10000 &amp; Table1[[#This Row],[Sales]]&lt;=25000,"Medium","High"))</f>
        <v>High</v>
      </c>
      <c r="W1851">
        <v>6603.72</v>
      </c>
      <c r="X1851">
        <f>Table1[[#This Row],[Profit]]/Table1[[#This Row],[Sales]]</f>
        <v>0.20964190476190478</v>
      </c>
      <c r="Y1851" t="s">
        <v>93</v>
      </c>
      <c r="Z1851" t="s">
        <v>59</v>
      </c>
      <c r="AA1851">
        <v>2</v>
      </c>
      <c r="AB1851" t="s">
        <v>42</v>
      </c>
    </row>
    <row r="1852" spans="1:28" x14ac:dyDescent="0.35">
      <c r="A1852" t="s">
        <v>4541</v>
      </c>
      <c r="B1852" s="1">
        <v>45813</v>
      </c>
      <c r="C1852" s="1" t="str">
        <f>TEXT(Table1[[#This Row],[Order_Date]],"yyyy")</f>
        <v>2025</v>
      </c>
      <c r="D1852" s="3">
        <f>MONTH(Table1[[#This Row],[Order_Date]])</f>
        <v>6</v>
      </c>
      <c r="E1852" t="str">
        <f>TEXT(Table1[[#This Row],[Order_Date]],"mmm")</f>
        <v>Jun</v>
      </c>
      <c r="F1852" s="1">
        <v>45819</v>
      </c>
      <c r="G1852">
        <f>(Table1[[#This Row],[Ship_Date]]-Table1[[#This Row],[Order_Date]])</f>
        <v>6</v>
      </c>
      <c r="H1852" t="s">
        <v>4542</v>
      </c>
      <c r="I1852" t="s">
        <v>4543</v>
      </c>
      <c r="J1852" t="s">
        <v>52</v>
      </c>
      <c r="K1852">
        <v>39</v>
      </c>
      <c r="L1852" t="str">
        <f>IF(Table1[[#This Row],[Age]]&lt;=20,"Teen",IF(Table1[[#This Row],[Age]]&gt;=21 &amp; Table1[[#This Row],[Age]]&lt;=50,"Adult","Senior"))</f>
        <v>Senior</v>
      </c>
      <c r="M1852" t="s">
        <v>91</v>
      </c>
      <c r="N1852" t="s">
        <v>92</v>
      </c>
      <c r="O1852" t="s">
        <v>55</v>
      </c>
      <c r="P1852" t="s">
        <v>39</v>
      </c>
      <c r="Q1852" t="s">
        <v>118</v>
      </c>
      <c r="R1852">
        <v>8</v>
      </c>
      <c r="S1852">
        <v>4000</v>
      </c>
      <c r="T1852">
        <v>10</v>
      </c>
      <c r="U1852">
        <v>28800</v>
      </c>
      <c r="V1852" t="str">
        <f>IF(Table1[[#This Row],[Sales]]&lt;=10000,"Low",IF(Table1[[#This Row],[Sales]]&gt;=10000 &amp; Table1[[#This Row],[Sales]]&lt;=25000,"Medium","High"))</f>
        <v>High</v>
      </c>
      <c r="W1852">
        <v>4319.32</v>
      </c>
      <c r="X1852">
        <f>Table1[[#This Row],[Profit]]/Table1[[#This Row],[Sales]]</f>
        <v>0.14997638888888887</v>
      </c>
      <c r="Y1852" t="s">
        <v>58</v>
      </c>
      <c r="Z1852" t="s">
        <v>41</v>
      </c>
      <c r="AA1852">
        <v>2</v>
      </c>
      <c r="AB1852" t="s">
        <v>32</v>
      </c>
    </row>
    <row r="1853" spans="1:28" x14ac:dyDescent="0.35">
      <c r="A1853" t="s">
        <v>4567</v>
      </c>
      <c r="B1853" s="1">
        <v>45446</v>
      </c>
      <c r="C1853" s="1" t="str">
        <f>TEXT(Table1[[#This Row],[Order_Date]],"yyyy")</f>
        <v>2024</v>
      </c>
      <c r="D1853" s="3">
        <f>MONTH(Table1[[#This Row],[Order_Date]])</f>
        <v>6</v>
      </c>
      <c r="E1853" t="str">
        <f>TEXT(Table1[[#This Row],[Order_Date]],"mmm")</f>
        <v>Jun</v>
      </c>
      <c r="F1853" s="1">
        <v>45452</v>
      </c>
      <c r="G1853">
        <f>(Table1[[#This Row],[Ship_Date]]-Table1[[#This Row],[Order_Date]])</f>
        <v>6</v>
      </c>
      <c r="H1853" t="s">
        <v>4568</v>
      </c>
      <c r="I1853" t="s">
        <v>4569</v>
      </c>
      <c r="J1853" t="s">
        <v>24</v>
      </c>
      <c r="K1853">
        <v>60</v>
      </c>
      <c r="L1853" t="str">
        <f>IF(Table1[[#This Row],[Age]]&lt;=20,"Teen",IF(Table1[[#This Row],[Age]]&gt;=21 &amp; Table1[[#This Row],[Age]]&lt;=50,"Adult","Senior"))</f>
        <v>Senior</v>
      </c>
      <c r="M1853" t="s">
        <v>84</v>
      </c>
      <c r="N1853" t="s">
        <v>85</v>
      </c>
      <c r="O1853" t="s">
        <v>86</v>
      </c>
      <c r="P1853" t="s">
        <v>74</v>
      </c>
      <c r="Q1853" t="s">
        <v>75</v>
      </c>
      <c r="R1853">
        <v>2</v>
      </c>
      <c r="S1853">
        <v>2000</v>
      </c>
      <c r="T1853">
        <v>10</v>
      </c>
      <c r="U1853">
        <v>3600</v>
      </c>
      <c r="V1853" t="str">
        <f>IF(Table1[[#This Row],[Sales]]&lt;=10000,"Low",IF(Table1[[#This Row],[Sales]]&gt;=10000 &amp; Table1[[#This Row],[Sales]]&lt;=25000,"Medium","High"))</f>
        <v>Low</v>
      </c>
      <c r="W1853">
        <v>1268.78</v>
      </c>
      <c r="X1853">
        <f>Table1[[#This Row],[Profit]]/Table1[[#This Row],[Sales]]</f>
        <v>0.35243888888888886</v>
      </c>
      <c r="Y1853" t="s">
        <v>58</v>
      </c>
      <c r="Z1853" t="s">
        <v>31</v>
      </c>
      <c r="AA1853">
        <v>3</v>
      </c>
      <c r="AB1853" t="s">
        <v>42</v>
      </c>
    </row>
    <row r="1854" spans="1:28" x14ac:dyDescent="0.35">
      <c r="A1854" t="s">
        <v>4639</v>
      </c>
      <c r="B1854" s="1">
        <v>45810</v>
      </c>
      <c r="C1854" s="1" t="str">
        <f>TEXT(Table1[[#This Row],[Order_Date]],"yyyy")</f>
        <v>2025</v>
      </c>
      <c r="D1854" s="3">
        <f>MONTH(Table1[[#This Row],[Order_Date]])</f>
        <v>6</v>
      </c>
      <c r="E1854" t="str">
        <f>TEXT(Table1[[#This Row],[Order_Date]],"mmm")</f>
        <v>Jun</v>
      </c>
      <c r="F1854" s="1">
        <v>45817</v>
      </c>
      <c r="G1854">
        <f>(Table1[[#This Row],[Ship_Date]]-Table1[[#This Row],[Order_Date]])</f>
        <v>7</v>
      </c>
      <c r="H1854" t="s">
        <v>4640</v>
      </c>
      <c r="I1854" t="s">
        <v>4641</v>
      </c>
      <c r="J1854" t="s">
        <v>52</v>
      </c>
      <c r="K1854">
        <v>39</v>
      </c>
      <c r="L1854" t="str">
        <f>IF(Table1[[#This Row],[Age]]&lt;=20,"Teen",IF(Table1[[#This Row],[Age]]&gt;=21 &amp; Table1[[#This Row],[Age]]&lt;=50,"Adult","Senior"))</f>
        <v>Senior</v>
      </c>
      <c r="M1854" t="s">
        <v>53</v>
      </c>
      <c r="N1854" t="s">
        <v>54</v>
      </c>
      <c r="O1854" t="s">
        <v>55</v>
      </c>
      <c r="P1854" t="s">
        <v>28</v>
      </c>
      <c r="Q1854" t="s">
        <v>29</v>
      </c>
      <c r="R1854">
        <v>8</v>
      </c>
      <c r="S1854">
        <v>15000</v>
      </c>
      <c r="T1854">
        <v>15</v>
      </c>
      <c r="U1854">
        <v>102000</v>
      </c>
      <c r="V1854" t="str">
        <f>IF(Table1[[#This Row],[Sales]]&lt;=10000,"Low",IF(Table1[[#This Row],[Sales]]&gt;=10000 &amp; Table1[[#This Row],[Sales]]&lt;=25000,"Medium","High"))</f>
        <v>High</v>
      </c>
      <c r="W1854">
        <v>29729.1</v>
      </c>
      <c r="X1854">
        <f>Table1[[#This Row],[Profit]]/Table1[[#This Row],[Sales]]</f>
        <v>0.29146176470588236</v>
      </c>
      <c r="Y1854" t="s">
        <v>58</v>
      </c>
      <c r="Z1854" t="s">
        <v>59</v>
      </c>
      <c r="AA1854">
        <v>5</v>
      </c>
      <c r="AB1854" t="s">
        <v>42</v>
      </c>
    </row>
    <row r="1855" spans="1:28" x14ac:dyDescent="0.35">
      <c r="A1855" t="s">
        <v>4762</v>
      </c>
      <c r="B1855" s="1">
        <v>45450</v>
      </c>
      <c r="C1855" s="1" t="str">
        <f>TEXT(Table1[[#This Row],[Order_Date]],"yyyy")</f>
        <v>2024</v>
      </c>
      <c r="D1855" s="3">
        <f>MONTH(Table1[[#This Row],[Order_Date]])</f>
        <v>6</v>
      </c>
      <c r="E1855" t="str">
        <f>TEXT(Table1[[#This Row],[Order_Date]],"mmm")</f>
        <v>Jun</v>
      </c>
      <c r="F1855" s="1">
        <v>45457</v>
      </c>
      <c r="G1855">
        <f>(Table1[[#This Row],[Ship_Date]]-Table1[[#This Row],[Order_Date]])</f>
        <v>7</v>
      </c>
      <c r="H1855" t="s">
        <v>4763</v>
      </c>
      <c r="I1855" t="s">
        <v>4764</v>
      </c>
      <c r="J1855" t="s">
        <v>24</v>
      </c>
      <c r="K1855">
        <v>28</v>
      </c>
      <c r="L1855" t="str">
        <f>IF(Table1[[#This Row],[Age]]&lt;=20,"Teen",IF(Table1[[#This Row],[Age]]&gt;=21 &amp; Table1[[#This Row],[Age]]&lt;=50,"Adult","Senior"))</f>
        <v>Senior</v>
      </c>
      <c r="M1855" t="s">
        <v>84</v>
      </c>
      <c r="N1855" t="s">
        <v>85</v>
      </c>
      <c r="O1855" t="s">
        <v>86</v>
      </c>
      <c r="P1855" t="s">
        <v>39</v>
      </c>
      <c r="Q1855" t="s">
        <v>118</v>
      </c>
      <c r="R1855">
        <v>5</v>
      </c>
      <c r="S1855">
        <v>4000</v>
      </c>
      <c r="T1855">
        <v>15</v>
      </c>
      <c r="U1855">
        <v>17000</v>
      </c>
      <c r="V1855" t="str">
        <f>IF(Table1[[#This Row],[Sales]]&lt;=10000,"Low",IF(Table1[[#This Row],[Sales]]&gt;=10000 &amp; Table1[[#This Row],[Sales]]&lt;=25000,"Medium","High"))</f>
        <v>High</v>
      </c>
      <c r="W1855">
        <v>5324.48</v>
      </c>
      <c r="X1855">
        <f>Table1[[#This Row],[Profit]]/Table1[[#This Row],[Sales]]</f>
        <v>0.31320470588235294</v>
      </c>
      <c r="Y1855" t="s">
        <v>30</v>
      </c>
      <c r="Z1855" t="s">
        <v>41</v>
      </c>
      <c r="AA1855">
        <v>2</v>
      </c>
      <c r="AB1855" t="s">
        <v>42</v>
      </c>
    </row>
    <row r="1856" spans="1:28" x14ac:dyDescent="0.35">
      <c r="A1856" t="s">
        <v>4767</v>
      </c>
      <c r="B1856" s="1">
        <v>45837</v>
      </c>
      <c r="C1856" s="1" t="str">
        <f>TEXT(Table1[[#This Row],[Order_Date]],"yyyy")</f>
        <v>2025</v>
      </c>
      <c r="D1856" s="3">
        <f>MONTH(Table1[[#This Row],[Order_Date]])</f>
        <v>6</v>
      </c>
      <c r="E1856" t="str">
        <f>TEXT(Table1[[#This Row],[Order_Date]],"mmm")</f>
        <v>Jun</v>
      </c>
      <c r="F1856" s="1">
        <v>45839</v>
      </c>
      <c r="G1856">
        <f>(Table1[[#This Row],[Ship_Date]]-Table1[[#This Row],[Order_Date]])</f>
        <v>2</v>
      </c>
      <c r="H1856" t="s">
        <v>397</v>
      </c>
      <c r="I1856" t="s">
        <v>4768</v>
      </c>
      <c r="J1856" t="s">
        <v>24</v>
      </c>
      <c r="K1856">
        <v>32</v>
      </c>
      <c r="L1856" t="str">
        <f>IF(Table1[[#This Row],[Age]]&lt;=20,"Teen",IF(Table1[[#This Row],[Age]]&gt;=21 &amp; Table1[[#This Row],[Age]]&lt;=50,"Adult","Senior"))</f>
        <v>Senior</v>
      </c>
      <c r="M1856" t="s">
        <v>116</v>
      </c>
      <c r="N1856" t="s">
        <v>117</v>
      </c>
      <c r="O1856" t="s">
        <v>86</v>
      </c>
      <c r="P1856" t="s">
        <v>28</v>
      </c>
      <c r="Q1856" t="s">
        <v>29</v>
      </c>
      <c r="R1856">
        <v>5</v>
      </c>
      <c r="S1856">
        <v>15000</v>
      </c>
      <c r="T1856">
        <v>15</v>
      </c>
      <c r="U1856">
        <v>63750</v>
      </c>
      <c r="V1856" t="str">
        <f>IF(Table1[[#This Row],[Sales]]&lt;=10000,"Low",IF(Table1[[#This Row],[Sales]]&gt;=10000 &amp; Table1[[#This Row],[Sales]]&lt;=25000,"Medium","High"))</f>
        <v>High</v>
      </c>
      <c r="W1856">
        <v>18235.3</v>
      </c>
      <c r="X1856">
        <f>Table1[[#This Row],[Profit]]/Table1[[#This Row],[Sales]]</f>
        <v>0.28604392156862746</v>
      </c>
      <c r="Y1856" t="s">
        <v>93</v>
      </c>
      <c r="Z1856" t="s">
        <v>41</v>
      </c>
      <c r="AA1856">
        <v>1</v>
      </c>
      <c r="AB1856" t="s">
        <v>42</v>
      </c>
    </row>
    <row r="1857" spans="1:28" x14ac:dyDescent="0.35">
      <c r="A1857" t="s">
        <v>4786</v>
      </c>
      <c r="B1857" s="1">
        <v>45465</v>
      </c>
      <c r="C1857" s="1" t="str">
        <f>TEXT(Table1[[#This Row],[Order_Date]],"yyyy")</f>
        <v>2024</v>
      </c>
      <c r="D1857" s="3">
        <f>MONTH(Table1[[#This Row],[Order_Date]])</f>
        <v>6</v>
      </c>
      <c r="E1857" t="str">
        <f>TEXT(Table1[[#This Row],[Order_Date]],"mmm")</f>
        <v>Jun</v>
      </c>
      <c r="F1857" s="1">
        <v>45472</v>
      </c>
      <c r="G1857">
        <f>(Table1[[#This Row],[Ship_Date]]-Table1[[#This Row],[Order_Date]])</f>
        <v>7</v>
      </c>
      <c r="H1857" t="s">
        <v>4787</v>
      </c>
      <c r="I1857" t="s">
        <v>4788</v>
      </c>
      <c r="J1857" t="s">
        <v>24</v>
      </c>
      <c r="K1857">
        <v>27</v>
      </c>
      <c r="L1857" t="str">
        <f>IF(Table1[[#This Row],[Age]]&lt;=20,"Teen",IF(Table1[[#This Row],[Age]]&gt;=21 &amp; Table1[[#This Row],[Age]]&lt;=50,"Adult","Senior"))</f>
        <v>Senior</v>
      </c>
      <c r="M1857" t="s">
        <v>101</v>
      </c>
      <c r="N1857" t="s">
        <v>102</v>
      </c>
      <c r="O1857" t="s">
        <v>27</v>
      </c>
      <c r="P1857" t="s">
        <v>39</v>
      </c>
      <c r="Q1857" t="s">
        <v>40</v>
      </c>
      <c r="R1857">
        <v>6</v>
      </c>
      <c r="S1857">
        <v>2500</v>
      </c>
      <c r="T1857">
        <v>15</v>
      </c>
      <c r="U1857">
        <v>12750</v>
      </c>
      <c r="V1857" t="str">
        <f>IF(Table1[[#This Row],[Sales]]&lt;=10000,"Low",IF(Table1[[#This Row],[Sales]]&gt;=10000 &amp; Table1[[#This Row],[Sales]]&lt;=25000,"Medium","High"))</f>
        <v>High</v>
      </c>
      <c r="W1857">
        <v>3978.37</v>
      </c>
      <c r="X1857">
        <f>Table1[[#This Row],[Profit]]/Table1[[#This Row],[Sales]]</f>
        <v>0.31202901960784313</v>
      </c>
      <c r="Y1857" t="s">
        <v>30</v>
      </c>
      <c r="Z1857" t="s">
        <v>41</v>
      </c>
      <c r="AA1857">
        <v>5</v>
      </c>
      <c r="AB1857" t="s">
        <v>42</v>
      </c>
    </row>
    <row r="1858" spans="1:28" x14ac:dyDescent="0.35">
      <c r="A1858" t="s">
        <v>4818</v>
      </c>
      <c r="B1858" s="1">
        <v>45467</v>
      </c>
      <c r="C1858" s="1" t="str">
        <f>TEXT(Table1[[#This Row],[Order_Date]],"yyyy")</f>
        <v>2024</v>
      </c>
      <c r="D1858" s="3">
        <f>MONTH(Table1[[#This Row],[Order_Date]])</f>
        <v>6</v>
      </c>
      <c r="E1858" t="str">
        <f>TEXT(Table1[[#This Row],[Order_Date]],"mmm")</f>
        <v>Jun</v>
      </c>
      <c r="F1858" s="1">
        <v>45472</v>
      </c>
      <c r="G1858">
        <f>(Table1[[#This Row],[Ship_Date]]-Table1[[#This Row],[Order_Date]])</f>
        <v>5</v>
      </c>
      <c r="H1858" t="s">
        <v>4819</v>
      </c>
      <c r="I1858" t="s">
        <v>4820</v>
      </c>
      <c r="J1858" t="s">
        <v>24</v>
      </c>
      <c r="K1858">
        <v>22</v>
      </c>
      <c r="L1858" t="str">
        <f>IF(Table1[[#This Row],[Age]]&lt;=20,"Teen",IF(Table1[[#This Row],[Age]]&gt;=21 &amp; Table1[[#This Row],[Age]]&lt;=50,"Adult","Senior"))</f>
        <v>Senior</v>
      </c>
      <c r="M1858" t="s">
        <v>101</v>
      </c>
      <c r="N1858" t="s">
        <v>102</v>
      </c>
      <c r="O1858" t="s">
        <v>27</v>
      </c>
      <c r="P1858" t="s">
        <v>56</v>
      </c>
      <c r="Q1858" t="s">
        <v>97</v>
      </c>
      <c r="R1858">
        <v>1</v>
      </c>
      <c r="S1858">
        <v>1500</v>
      </c>
      <c r="T1858">
        <v>5</v>
      </c>
      <c r="U1858">
        <v>1425</v>
      </c>
      <c r="V1858" t="str">
        <f>IF(Table1[[#This Row],[Sales]]&lt;=10000,"Low",IF(Table1[[#This Row],[Sales]]&gt;=10000 &amp; Table1[[#This Row],[Sales]]&lt;=25000,"Medium","High"))</f>
        <v>Low</v>
      </c>
      <c r="W1858">
        <v>346.28</v>
      </c>
      <c r="X1858">
        <f>Table1[[#This Row],[Profit]]/Table1[[#This Row],[Sales]]</f>
        <v>0.2430035087719298</v>
      </c>
      <c r="Y1858" t="s">
        <v>58</v>
      </c>
      <c r="Z1858" t="s">
        <v>41</v>
      </c>
      <c r="AA1858">
        <v>3</v>
      </c>
      <c r="AB1858" t="s">
        <v>42</v>
      </c>
    </row>
    <row r="1859" spans="1:28" x14ac:dyDescent="0.35">
      <c r="A1859" t="s">
        <v>4874</v>
      </c>
      <c r="B1859" s="1">
        <v>45827</v>
      </c>
      <c r="C1859" s="1" t="str">
        <f>TEXT(Table1[[#This Row],[Order_Date]],"yyyy")</f>
        <v>2025</v>
      </c>
      <c r="D1859" s="3">
        <f>MONTH(Table1[[#This Row],[Order_Date]])</f>
        <v>6</v>
      </c>
      <c r="E1859" t="str">
        <f>TEXT(Table1[[#This Row],[Order_Date]],"mmm")</f>
        <v>Jun</v>
      </c>
      <c r="F1859" s="1">
        <v>45832</v>
      </c>
      <c r="G1859">
        <f>(Table1[[#This Row],[Ship_Date]]-Table1[[#This Row],[Order_Date]])</f>
        <v>5</v>
      </c>
      <c r="H1859" t="s">
        <v>4875</v>
      </c>
      <c r="I1859" t="s">
        <v>4876</v>
      </c>
      <c r="J1859" t="s">
        <v>24</v>
      </c>
      <c r="K1859">
        <v>52</v>
      </c>
      <c r="L1859" t="str">
        <f>IF(Table1[[#This Row],[Age]]&lt;=20,"Teen",IF(Table1[[#This Row],[Age]]&gt;=21 &amp; Table1[[#This Row],[Age]]&lt;=50,"Adult","Senior"))</f>
        <v>Senior</v>
      </c>
      <c r="M1859" t="s">
        <v>53</v>
      </c>
      <c r="N1859" t="s">
        <v>54</v>
      </c>
      <c r="O1859" t="s">
        <v>55</v>
      </c>
      <c r="P1859" t="s">
        <v>47</v>
      </c>
      <c r="Q1859" t="s">
        <v>48</v>
      </c>
      <c r="R1859">
        <v>8</v>
      </c>
      <c r="S1859">
        <v>3500</v>
      </c>
      <c r="T1859">
        <v>5</v>
      </c>
      <c r="U1859">
        <v>26600</v>
      </c>
      <c r="V1859" t="str">
        <f>IF(Table1[[#This Row],[Sales]]&lt;=10000,"Low",IF(Table1[[#This Row],[Sales]]&gt;=10000 &amp; Table1[[#This Row],[Sales]]&lt;=25000,"Medium","High"))</f>
        <v>High</v>
      </c>
      <c r="W1859">
        <v>5132.51</v>
      </c>
      <c r="X1859">
        <f>Table1[[#This Row],[Profit]]/Table1[[#This Row],[Sales]]</f>
        <v>0.19295150375939851</v>
      </c>
      <c r="Y1859" t="s">
        <v>58</v>
      </c>
      <c r="Z1859" t="s">
        <v>31</v>
      </c>
      <c r="AA1859">
        <v>1</v>
      </c>
      <c r="AB1859" t="s">
        <v>42</v>
      </c>
    </row>
    <row r="1860" spans="1:28" x14ac:dyDescent="0.35">
      <c r="A1860" t="s">
        <v>4880</v>
      </c>
      <c r="B1860" s="1">
        <v>45815</v>
      </c>
      <c r="C1860" s="1" t="str">
        <f>TEXT(Table1[[#This Row],[Order_Date]],"yyyy")</f>
        <v>2025</v>
      </c>
      <c r="D1860" s="3">
        <f>MONTH(Table1[[#This Row],[Order_Date]])</f>
        <v>6</v>
      </c>
      <c r="E1860" t="str">
        <f>TEXT(Table1[[#This Row],[Order_Date]],"mmm")</f>
        <v>Jun</v>
      </c>
      <c r="F1860" s="1">
        <v>45818</v>
      </c>
      <c r="G1860">
        <f>(Table1[[#This Row],[Ship_Date]]-Table1[[#This Row],[Order_Date]])</f>
        <v>3</v>
      </c>
      <c r="H1860" t="s">
        <v>4881</v>
      </c>
      <c r="I1860" t="s">
        <v>4882</v>
      </c>
      <c r="J1860" t="s">
        <v>24</v>
      </c>
      <c r="K1860">
        <v>37</v>
      </c>
      <c r="L1860" t="str">
        <f>IF(Table1[[#This Row],[Age]]&lt;=20,"Teen",IF(Table1[[#This Row],[Age]]&gt;=21 &amp; Table1[[#This Row],[Age]]&lt;=50,"Adult","Senior"))</f>
        <v>Senior</v>
      </c>
      <c r="M1860" t="s">
        <v>91</v>
      </c>
      <c r="N1860" t="s">
        <v>92</v>
      </c>
      <c r="O1860" t="s">
        <v>55</v>
      </c>
      <c r="P1860" t="s">
        <v>39</v>
      </c>
      <c r="Q1860" t="s">
        <v>118</v>
      </c>
      <c r="R1860">
        <v>3</v>
      </c>
      <c r="S1860">
        <v>4000</v>
      </c>
      <c r="T1860">
        <v>10</v>
      </c>
      <c r="U1860">
        <v>10800</v>
      </c>
      <c r="V1860" t="str">
        <f>IF(Table1[[#This Row],[Sales]]&lt;=10000,"Low",IF(Table1[[#This Row],[Sales]]&gt;=10000 &amp; Table1[[#This Row],[Sales]]&lt;=25000,"Medium","High"))</f>
        <v>High</v>
      </c>
      <c r="W1860">
        <v>3627.15</v>
      </c>
      <c r="X1860">
        <f>Table1[[#This Row],[Profit]]/Table1[[#This Row],[Sales]]</f>
        <v>0.33584722222222224</v>
      </c>
      <c r="Y1860" t="s">
        <v>30</v>
      </c>
      <c r="Z1860" t="s">
        <v>41</v>
      </c>
      <c r="AA1860">
        <v>5</v>
      </c>
      <c r="AB1860" t="s">
        <v>42</v>
      </c>
    </row>
    <row r="1861" spans="1:28" x14ac:dyDescent="0.35">
      <c r="A1861" t="s">
        <v>4910</v>
      </c>
      <c r="B1861" s="1">
        <v>45819</v>
      </c>
      <c r="C1861" s="1" t="str">
        <f>TEXT(Table1[[#This Row],[Order_Date]],"yyyy")</f>
        <v>2025</v>
      </c>
      <c r="D1861" s="3">
        <f>MONTH(Table1[[#This Row],[Order_Date]])</f>
        <v>6</v>
      </c>
      <c r="E1861" t="str">
        <f>TEXT(Table1[[#This Row],[Order_Date]],"mmm")</f>
        <v>Jun</v>
      </c>
      <c r="F1861" s="1">
        <v>45826</v>
      </c>
      <c r="G1861">
        <f>(Table1[[#This Row],[Ship_Date]]-Table1[[#This Row],[Order_Date]])</f>
        <v>7</v>
      </c>
      <c r="H1861" t="s">
        <v>3121</v>
      </c>
      <c r="I1861" t="s">
        <v>4911</v>
      </c>
      <c r="J1861" t="s">
        <v>52</v>
      </c>
      <c r="K1861">
        <v>45</v>
      </c>
      <c r="L1861" t="str">
        <f>IF(Table1[[#This Row],[Age]]&lt;=20,"Teen",IF(Table1[[#This Row],[Age]]&gt;=21 &amp; Table1[[#This Row],[Age]]&lt;=50,"Adult","Senior"))</f>
        <v>Senior</v>
      </c>
      <c r="M1861" t="s">
        <v>79</v>
      </c>
      <c r="N1861" t="s">
        <v>80</v>
      </c>
      <c r="O1861" t="s">
        <v>38</v>
      </c>
      <c r="P1861" t="s">
        <v>39</v>
      </c>
      <c r="Q1861" t="s">
        <v>40</v>
      </c>
      <c r="R1861">
        <v>8</v>
      </c>
      <c r="S1861">
        <v>2500</v>
      </c>
      <c r="T1861">
        <v>25</v>
      </c>
      <c r="U1861">
        <v>15000</v>
      </c>
      <c r="V1861" t="str">
        <f>IF(Table1[[#This Row],[Sales]]&lt;=10000,"Low",IF(Table1[[#This Row],[Sales]]&gt;=10000 &amp; Table1[[#This Row],[Sales]]&lt;=25000,"Medium","High"))</f>
        <v>High</v>
      </c>
      <c r="W1861">
        <v>1960.6</v>
      </c>
      <c r="X1861">
        <f>Table1[[#This Row],[Profit]]/Table1[[#This Row],[Sales]]</f>
        <v>0.13070666666666667</v>
      </c>
      <c r="Y1861" t="s">
        <v>93</v>
      </c>
      <c r="Z1861" t="s">
        <v>59</v>
      </c>
      <c r="AA1861">
        <v>1</v>
      </c>
      <c r="AB1861" t="s">
        <v>42</v>
      </c>
    </row>
    <row r="1862" spans="1:28" x14ac:dyDescent="0.35">
      <c r="A1862" t="s">
        <v>4931</v>
      </c>
      <c r="B1862" s="1">
        <v>45468</v>
      </c>
      <c r="C1862" s="1" t="str">
        <f>TEXT(Table1[[#This Row],[Order_Date]],"yyyy")</f>
        <v>2024</v>
      </c>
      <c r="D1862" s="3">
        <f>MONTH(Table1[[#This Row],[Order_Date]])</f>
        <v>6</v>
      </c>
      <c r="E1862" t="str">
        <f>TEXT(Table1[[#This Row],[Order_Date]],"mmm")</f>
        <v>Jun</v>
      </c>
      <c r="F1862" s="1">
        <v>45475</v>
      </c>
      <c r="G1862">
        <f>(Table1[[#This Row],[Ship_Date]]-Table1[[#This Row],[Order_Date]])</f>
        <v>7</v>
      </c>
      <c r="H1862" t="s">
        <v>4932</v>
      </c>
      <c r="I1862" t="s">
        <v>4933</v>
      </c>
      <c r="J1862" t="s">
        <v>52</v>
      </c>
      <c r="K1862">
        <v>49</v>
      </c>
      <c r="L1862" t="str">
        <f>IF(Table1[[#This Row],[Age]]&lt;=20,"Teen",IF(Table1[[#This Row],[Age]]&gt;=21 &amp; Table1[[#This Row],[Age]]&lt;=50,"Adult","Senior"))</f>
        <v>Senior</v>
      </c>
      <c r="M1862" t="s">
        <v>84</v>
      </c>
      <c r="N1862" t="s">
        <v>85</v>
      </c>
      <c r="O1862" t="s">
        <v>86</v>
      </c>
      <c r="P1862" t="s">
        <v>56</v>
      </c>
      <c r="Q1862" t="s">
        <v>125</v>
      </c>
      <c r="R1862">
        <v>4</v>
      </c>
      <c r="S1862">
        <v>450</v>
      </c>
      <c r="T1862">
        <v>20</v>
      </c>
      <c r="U1862">
        <v>1440</v>
      </c>
      <c r="V1862" t="str">
        <f>IF(Table1[[#This Row],[Sales]]&lt;=10000,"Low",IF(Table1[[#This Row],[Sales]]&gt;=10000 &amp; Table1[[#This Row],[Sales]]&lt;=25000,"Medium","High"))</f>
        <v>Low</v>
      </c>
      <c r="W1862">
        <v>473.36</v>
      </c>
      <c r="X1862">
        <f>Table1[[#This Row],[Profit]]/Table1[[#This Row],[Sales]]</f>
        <v>0.32872222222222225</v>
      </c>
      <c r="Y1862" t="s">
        <v>30</v>
      </c>
      <c r="Z1862" t="s">
        <v>41</v>
      </c>
      <c r="AA1862">
        <v>3</v>
      </c>
      <c r="AB1862" t="s">
        <v>42</v>
      </c>
    </row>
    <row r="1863" spans="1:28" x14ac:dyDescent="0.35">
      <c r="A1863" t="s">
        <v>5003</v>
      </c>
      <c r="B1863" s="1">
        <v>45829</v>
      </c>
      <c r="C1863" s="1" t="str">
        <f>TEXT(Table1[[#This Row],[Order_Date]],"yyyy")</f>
        <v>2025</v>
      </c>
      <c r="D1863" s="3">
        <f>MONTH(Table1[[#This Row],[Order_Date]])</f>
        <v>6</v>
      </c>
      <c r="E1863" t="str">
        <f>TEXT(Table1[[#This Row],[Order_Date]],"mmm")</f>
        <v>Jun</v>
      </c>
      <c r="F1863" s="1">
        <v>45833</v>
      </c>
      <c r="G1863">
        <f>(Table1[[#This Row],[Ship_Date]]-Table1[[#This Row],[Order_Date]])</f>
        <v>4</v>
      </c>
      <c r="H1863" t="s">
        <v>5004</v>
      </c>
      <c r="I1863" t="s">
        <v>5005</v>
      </c>
      <c r="J1863" t="s">
        <v>52</v>
      </c>
      <c r="K1863">
        <v>40</v>
      </c>
      <c r="L1863" t="str">
        <f>IF(Table1[[#This Row],[Age]]&lt;=20,"Teen",IF(Table1[[#This Row],[Age]]&gt;=21 &amp; Table1[[#This Row],[Age]]&lt;=50,"Adult","Senior"))</f>
        <v>Senior</v>
      </c>
      <c r="M1863" t="s">
        <v>107</v>
      </c>
      <c r="N1863" t="s">
        <v>108</v>
      </c>
      <c r="O1863" t="s">
        <v>86</v>
      </c>
      <c r="P1863" t="s">
        <v>74</v>
      </c>
      <c r="Q1863" t="s">
        <v>109</v>
      </c>
      <c r="R1863">
        <v>5</v>
      </c>
      <c r="S1863">
        <v>40000</v>
      </c>
      <c r="T1863">
        <v>5</v>
      </c>
      <c r="U1863">
        <v>190000</v>
      </c>
      <c r="V1863" t="str">
        <f>IF(Table1[[#This Row],[Sales]]&lt;=10000,"Low",IF(Table1[[#This Row],[Sales]]&gt;=10000 &amp; Table1[[#This Row],[Sales]]&lt;=25000,"Medium","High"))</f>
        <v>High</v>
      </c>
      <c r="W1863">
        <v>59372.99</v>
      </c>
      <c r="X1863">
        <f>Table1[[#This Row],[Profit]]/Table1[[#This Row],[Sales]]</f>
        <v>0.31248942105263156</v>
      </c>
      <c r="Y1863" t="s">
        <v>93</v>
      </c>
      <c r="Z1863" t="s">
        <v>41</v>
      </c>
      <c r="AA1863">
        <v>5</v>
      </c>
      <c r="AB1863" t="s">
        <v>32</v>
      </c>
    </row>
    <row r="1864" spans="1:28" x14ac:dyDescent="0.35">
      <c r="A1864" t="s">
        <v>5006</v>
      </c>
      <c r="B1864" s="1">
        <v>45831</v>
      </c>
      <c r="C1864" s="1" t="str">
        <f>TEXT(Table1[[#This Row],[Order_Date]],"yyyy")</f>
        <v>2025</v>
      </c>
      <c r="D1864" s="3">
        <f>MONTH(Table1[[#This Row],[Order_Date]])</f>
        <v>6</v>
      </c>
      <c r="E1864" t="str">
        <f>TEXT(Table1[[#This Row],[Order_Date]],"mmm")</f>
        <v>Jun</v>
      </c>
      <c r="F1864" s="1">
        <v>45833</v>
      </c>
      <c r="G1864">
        <f>(Table1[[#This Row],[Ship_Date]]-Table1[[#This Row],[Order_Date]])</f>
        <v>2</v>
      </c>
      <c r="H1864" t="s">
        <v>5007</v>
      </c>
      <c r="I1864" t="s">
        <v>5008</v>
      </c>
      <c r="J1864" t="s">
        <v>52</v>
      </c>
      <c r="K1864">
        <v>29</v>
      </c>
      <c r="L1864" t="str">
        <f>IF(Table1[[#This Row],[Age]]&lt;=20,"Teen",IF(Table1[[#This Row],[Age]]&gt;=21 &amp; Table1[[#This Row],[Age]]&lt;=50,"Adult","Senior"))</f>
        <v>Senior</v>
      </c>
      <c r="M1864" t="s">
        <v>79</v>
      </c>
      <c r="N1864" t="s">
        <v>80</v>
      </c>
      <c r="O1864" t="s">
        <v>38</v>
      </c>
      <c r="P1864" t="s">
        <v>74</v>
      </c>
      <c r="Q1864" t="s">
        <v>196</v>
      </c>
      <c r="R1864">
        <v>7</v>
      </c>
      <c r="S1864">
        <v>25000</v>
      </c>
      <c r="T1864">
        <v>25</v>
      </c>
      <c r="U1864">
        <v>131250</v>
      </c>
      <c r="V1864" t="str">
        <f>IF(Table1[[#This Row],[Sales]]&lt;=10000,"Low",IF(Table1[[#This Row],[Sales]]&gt;=10000 &amp; Table1[[#This Row],[Sales]]&lt;=25000,"Medium","High"))</f>
        <v>High</v>
      </c>
      <c r="W1864">
        <v>41688.46</v>
      </c>
      <c r="X1864">
        <f>Table1[[#This Row],[Profit]]/Table1[[#This Row],[Sales]]</f>
        <v>0.3176263619047619</v>
      </c>
      <c r="Y1864" t="s">
        <v>93</v>
      </c>
      <c r="Z1864" t="s">
        <v>59</v>
      </c>
      <c r="AA1864">
        <v>1</v>
      </c>
      <c r="AB1864" t="s">
        <v>42</v>
      </c>
    </row>
    <row r="1865" spans="1:28" x14ac:dyDescent="0.35">
      <c r="A1865" t="s">
        <v>5061</v>
      </c>
      <c r="B1865" s="1">
        <v>45456</v>
      </c>
      <c r="C1865" s="1" t="str">
        <f>TEXT(Table1[[#This Row],[Order_Date]],"yyyy")</f>
        <v>2024</v>
      </c>
      <c r="D1865" s="3">
        <f>MONTH(Table1[[#This Row],[Order_Date]])</f>
        <v>6</v>
      </c>
      <c r="E1865" t="str">
        <f>TEXT(Table1[[#This Row],[Order_Date]],"mmm")</f>
        <v>Jun</v>
      </c>
      <c r="F1865" s="1">
        <v>45460</v>
      </c>
      <c r="G1865">
        <f>(Table1[[#This Row],[Ship_Date]]-Table1[[#This Row],[Order_Date]])</f>
        <v>4</v>
      </c>
      <c r="H1865" t="s">
        <v>5062</v>
      </c>
      <c r="I1865" t="s">
        <v>5063</v>
      </c>
      <c r="J1865" t="s">
        <v>24</v>
      </c>
      <c r="K1865">
        <v>23</v>
      </c>
      <c r="L1865" t="str">
        <f>IF(Table1[[#This Row],[Age]]&lt;=20,"Teen",IF(Table1[[#This Row],[Age]]&gt;=21 &amp; Table1[[#This Row],[Age]]&lt;=50,"Adult","Senior"))</f>
        <v>Senior</v>
      </c>
      <c r="M1865" t="s">
        <v>107</v>
      </c>
      <c r="N1865" t="s">
        <v>108</v>
      </c>
      <c r="O1865" t="s">
        <v>86</v>
      </c>
      <c r="P1865" t="s">
        <v>28</v>
      </c>
      <c r="Q1865" t="s">
        <v>103</v>
      </c>
      <c r="R1865">
        <v>7</v>
      </c>
      <c r="S1865">
        <v>25000</v>
      </c>
      <c r="T1865">
        <v>20</v>
      </c>
      <c r="U1865">
        <v>140000</v>
      </c>
      <c r="V1865" t="str">
        <f>IF(Table1[[#This Row],[Sales]]&lt;=10000,"Low",IF(Table1[[#This Row],[Sales]]&gt;=10000 &amp; Table1[[#This Row],[Sales]]&lt;=25000,"Medium","High"))</f>
        <v>High</v>
      </c>
      <c r="W1865">
        <v>60978.43</v>
      </c>
      <c r="X1865">
        <f>Table1[[#This Row],[Profit]]/Table1[[#This Row],[Sales]]</f>
        <v>0.43556021428571429</v>
      </c>
      <c r="Y1865" t="s">
        <v>93</v>
      </c>
      <c r="Z1865" t="s">
        <v>41</v>
      </c>
      <c r="AA1865">
        <v>5</v>
      </c>
      <c r="AB1865" t="s">
        <v>42</v>
      </c>
    </row>
    <row r="1866" spans="1:28" x14ac:dyDescent="0.35">
      <c r="A1866" t="s">
        <v>5081</v>
      </c>
      <c r="B1866" s="1">
        <v>45826</v>
      </c>
      <c r="C1866" s="1" t="str">
        <f>TEXT(Table1[[#This Row],[Order_Date]],"yyyy")</f>
        <v>2025</v>
      </c>
      <c r="D1866" s="3">
        <f>MONTH(Table1[[#This Row],[Order_Date]])</f>
        <v>6</v>
      </c>
      <c r="E1866" t="str">
        <f>TEXT(Table1[[#This Row],[Order_Date]],"mmm")</f>
        <v>Jun</v>
      </c>
      <c r="F1866" s="1">
        <v>45827</v>
      </c>
      <c r="G1866">
        <f>(Table1[[#This Row],[Ship_Date]]-Table1[[#This Row],[Order_Date]])</f>
        <v>1</v>
      </c>
      <c r="H1866" t="s">
        <v>5082</v>
      </c>
      <c r="I1866" t="s">
        <v>5083</v>
      </c>
      <c r="J1866" t="s">
        <v>24</v>
      </c>
      <c r="K1866">
        <v>28</v>
      </c>
      <c r="L1866" t="str">
        <f>IF(Table1[[#This Row],[Age]]&lt;=20,"Teen",IF(Table1[[#This Row],[Age]]&gt;=21 &amp; Table1[[#This Row],[Age]]&lt;=50,"Adult","Senior"))</f>
        <v>Senior</v>
      </c>
      <c r="M1866" t="s">
        <v>46</v>
      </c>
      <c r="N1866" t="s">
        <v>46</v>
      </c>
      <c r="O1866" t="s">
        <v>38</v>
      </c>
      <c r="P1866" t="s">
        <v>39</v>
      </c>
      <c r="Q1866" t="s">
        <v>87</v>
      </c>
      <c r="R1866">
        <v>5</v>
      </c>
      <c r="S1866">
        <v>3200</v>
      </c>
      <c r="T1866">
        <v>25</v>
      </c>
      <c r="U1866">
        <v>12000</v>
      </c>
      <c r="V1866" t="str">
        <f>IF(Table1[[#This Row],[Sales]]&lt;=10000,"Low",IF(Table1[[#This Row],[Sales]]&gt;=10000 &amp; Table1[[#This Row],[Sales]]&lt;=25000,"Medium","High"))</f>
        <v>High</v>
      </c>
      <c r="W1866">
        <v>2852.07</v>
      </c>
      <c r="X1866">
        <f>Table1[[#This Row],[Profit]]/Table1[[#This Row],[Sales]]</f>
        <v>0.23767250000000001</v>
      </c>
      <c r="Y1866" t="s">
        <v>30</v>
      </c>
      <c r="Z1866" t="s">
        <v>59</v>
      </c>
      <c r="AA1866">
        <v>5</v>
      </c>
      <c r="AB1866" t="s">
        <v>42</v>
      </c>
    </row>
    <row r="1867" spans="1:28" x14ac:dyDescent="0.35">
      <c r="A1867" t="s">
        <v>5093</v>
      </c>
      <c r="B1867" s="1">
        <v>45456</v>
      </c>
      <c r="C1867" s="1" t="str">
        <f>TEXT(Table1[[#This Row],[Order_Date]],"yyyy")</f>
        <v>2024</v>
      </c>
      <c r="D1867" s="3">
        <f>MONTH(Table1[[#This Row],[Order_Date]])</f>
        <v>6</v>
      </c>
      <c r="E1867" t="str">
        <f>TEXT(Table1[[#This Row],[Order_Date]],"mmm")</f>
        <v>Jun</v>
      </c>
      <c r="F1867" s="1">
        <v>45459</v>
      </c>
      <c r="G1867">
        <f>(Table1[[#This Row],[Ship_Date]]-Table1[[#This Row],[Order_Date]])</f>
        <v>3</v>
      </c>
      <c r="H1867" t="s">
        <v>5094</v>
      </c>
      <c r="I1867" t="s">
        <v>5095</v>
      </c>
      <c r="J1867" t="s">
        <v>52</v>
      </c>
      <c r="K1867">
        <v>50</v>
      </c>
      <c r="L1867" t="str">
        <f>IF(Table1[[#This Row],[Age]]&lt;=20,"Teen",IF(Table1[[#This Row],[Age]]&gt;=21 &amp; Table1[[#This Row],[Age]]&lt;=50,"Adult","Senior"))</f>
        <v>Senior</v>
      </c>
      <c r="M1867" t="s">
        <v>46</v>
      </c>
      <c r="N1867" t="s">
        <v>46</v>
      </c>
      <c r="O1867" t="s">
        <v>38</v>
      </c>
      <c r="P1867" t="s">
        <v>47</v>
      </c>
      <c r="Q1867" t="s">
        <v>185</v>
      </c>
      <c r="R1867">
        <v>1</v>
      </c>
      <c r="S1867">
        <v>4500</v>
      </c>
      <c r="T1867">
        <v>20</v>
      </c>
      <c r="U1867">
        <v>3600</v>
      </c>
      <c r="V1867" t="str">
        <f>IF(Table1[[#This Row],[Sales]]&lt;=10000,"Low",IF(Table1[[#This Row],[Sales]]&gt;=10000 &amp; Table1[[#This Row],[Sales]]&lt;=25000,"Medium","High"))</f>
        <v>Low</v>
      </c>
      <c r="W1867">
        <v>1421.27</v>
      </c>
      <c r="X1867">
        <f>Table1[[#This Row],[Profit]]/Table1[[#This Row],[Sales]]</f>
        <v>0.39479722222222224</v>
      </c>
      <c r="Y1867" t="s">
        <v>58</v>
      </c>
      <c r="Z1867" t="s">
        <v>59</v>
      </c>
      <c r="AA1867">
        <v>2</v>
      </c>
      <c r="AB1867" t="s">
        <v>42</v>
      </c>
    </row>
    <row r="1868" spans="1:28" x14ac:dyDescent="0.35">
      <c r="A1868" t="s">
        <v>5118</v>
      </c>
      <c r="B1868" s="1">
        <v>45457</v>
      </c>
      <c r="C1868" s="1" t="str">
        <f>TEXT(Table1[[#This Row],[Order_Date]],"yyyy")</f>
        <v>2024</v>
      </c>
      <c r="D1868" s="3">
        <f>MONTH(Table1[[#This Row],[Order_Date]])</f>
        <v>6</v>
      </c>
      <c r="E1868" t="str">
        <f>TEXT(Table1[[#This Row],[Order_Date]],"mmm")</f>
        <v>Jun</v>
      </c>
      <c r="F1868" s="1">
        <v>45458</v>
      </c>
      <c r="G1868">
        <f>(Table1[[#This Row],[Ship_Date]]-Table1[[#This Row],[Order_Date]])</f>
        <v>1</v>
      </c>
      <c r="H1868" t="s">
        <v>5119</v>
      </c>
      <c r="I1868" t="s">
        <v>5120</v>
      </c>
      <c r="J1868" t="s">
        <v>24</v>
      </c>
      <c r="K1868">
        <v>38</v>
      </c>
      <c r="L1868" t="str">
        <f>IF(Table1[[#This Row],[Age]]&lt;=20,"Teen",IF(Table1[[#This Row],[Age]]&gt;=21 &amp; Table1[[#This Row],[Age]]&lt;=50,"Adult","Senior"))</f>
        <v>Senior</v>
      </c>
      <c r="M1868" t="s">
        <v>73</v>
      </c>
      <c r="N1868" t="s">
        <v>26</v>
      </c>
      <c r="O1868" t="s">
        <v>27</v>
      </c>
      <c r="P1868" t="s">
        <v>47</v>
      </c>
      <c r="Q1868" t="s">
        <v>185</v>
      </c>
      <c r="R1868">
        <v>7</v>
      </c>
      <c r="S1868">
        <v>4500</v>
      </c>
      <c r="T1868">
        <v>0</v>
      </c>
      <c r="U1868">
        <v>31500</v>
      </c>
      <c r="V1868" t="str">
        <f>IF(Table1[[#This Row],[Sales]]&lt;=10000,"Low",IF(Table1[[#This Row],[Sales]]&gt;=10000 &amp; Table1[[#This Row],[Sales]]&lt;=25000,"Medium","High"))</f>
        <v>High</v>
      </c>
      <c r="W1868">
        <v>9252.58</v>
      </c>
      <c r="X1868">
        <f>Table1[[#This Row],[Profit]]/Table1[[#This Row],[Sales]]</f>
        <v>0.29373269841269839</v>
      </c>
      <c r="Y1868" t="s">
        <v>58</v>
      </c>
      <c r="Z1868" t="s">
        <v>41</v>
      </c>
      <c r="AA1868">
        <v>4</v>
      </c>
      <c r="AB1868" t="s">
        <v>42</v>
      </c>
    </row>
    <row r="1869" spans="1:28" x14ac:dyDescent="0.35">
      <c r="A1869" t="s">
        <v>5245</v>
      </c>
      <c r="B1869" s="1">
        <v>45467</v>
      </c>
      <c r="C1869" s="1" t="str">
        <f>TEXT(Table1[[#This Row],[Order_Date]],"yyyy")</f>
        <v>2024</v>
      </c>
      <c r="D1869" s="3">
        <f>MONTH(Table1[[#This Row],[Order_Date]])</f>
        <v>6</v>
      </c>
      <c r="E1869" t="str">
        <f>TEXT(Table1[[#This Row],[Order_Date]],"mmm")</f>
        <v>Jun</v>
      </c>
      <c r="F1869" s="1">
        <v>45473</v>
      </c>
      <c r="G1869">
        <f>(Table1[[#This Row],[Ship_Date]]-Table1[[#This Row],[Order_Date]])</f>
        <v>6</v>
      </c>
      <c r="H1869" t="s">
        <v>5246</v>
      </c>
      <c r="I1869" t="s">
        <v>5247</v>
      </c>
      <c r="J1869" t="s">
        <v>24</v>
      </c>
      <c r="K1869">
        <v>27</v>
      </c>
      <c r="L1869" t="str">
        <f>IF(Table1[[#This Row],[Age]]&lt;=20,"Teen",IF(Table1[[#This Row],[Age]]&gt;=21 &amp; Table1[[#This Row],[Age]]&lt;=50,"Adult","Senior"))</f>
        <v>Senior</v>
      </c>
      <c r="M1869" t="s">
        <v>79</v>
      </c>
      <c r="N1869" t="s">
        <v>80</v>
      </c>
      <c r="O1869" t="s">
        <v>38</v>
      </c>
      <c r="P1869" t="s">
        <v>74</v>
      </c>
      <c r="Q1869" t="s">
        <v>196</v>
      </c>
      <c r="R1869">
        <v>6</v>
      </c>
      <c r="S1869">
        <v>25000</v>
      </c>
      <c r="T1869">
        <v>5</v>
      </c>
      <c r="U1869">
        <v>142500</v>
      </c>
      <c r="V1869" t="str">
        <f>IF(Table1[[#This Row],[Sales]]&lt;=10000,"Low",IF(Table1[[#This Row],[Sales]]&gt;=10000 &amp; Table1[[#This Row],[Sales]]&lt;=25000,"Medium","High"))</f>
        <v>High</v>
      </c>
      <c r="W1869">
        <v>27884.37</v>
      </c>
      <c r="X1869">
        <f>Table1[[#This Row],[Profit]]/Table1[[#This Row],[Sales]]</f>
        <v>0.1956797894736842</v>
      </c>
      <c r="Y1869" t="s">
        <v>58</v>
      </c>
      <c r="Z1869" t="s">
        <v>31</v>
      </c>
      <c r="AA1869">
        <v>4</v>
      </c>
      <c r="AB1869" t="s">
        <v>42</v>
      </c>
    </row>
    <row r="1870" spans="1:28" x14ac:dyDescent="0.35">
      <c r="A1870" t="s">
        <v>5303</v>
      </c>
      <c r="B1870" s="1">
        <v>45462</v>
      </c>
      <c r="C1870" s="1" t="str">
        <f>TEXT(Table1[[#This Row],[Order_Date]],"yyyy")</f>
        <v>2024</v>
      </c>
      <c r="D1870" s="3">
        <f>MONTH(Table1[[#This Row],[Order_Date]])</f>
        <v>6</v>
      </c>
      <c r="E1870" t="str">
        <f>TEXT(Table1[[#This Row],[Order_Date]],"mmm")</f>
        <v>Jun</v>
      </c>
      <c r="F1870" s="1">
        <v>45467</v>
      </c>
      <c r="G1870">
        <f>(Table1[[#This Row],[Ship_Date]]-Table1[[#This Row],[Order_Date]])</f>
        <v>5</v>
      </c>
      <c r="H1870" t="s">
        <v>3332</v>
      </c>
      <c r="I1870" t="s">
        <v>5304</v>
      </c>
      <c r="J1870" t="s">
        <v>24</v>
      </c>
      <c r="K1870">
        <v>57</v>
      </c>
      <c r="L1870" t="str">
        <f>IF(Table1[[#This Row],[Age]]&lt;=20,"Teen",IF(Table1[[#This Row],[Age]]&gt;=21 &amp; Table1[[#This Row],[Age]]&lt;=50,"Adult","Senior"))</f>
        <v>Senior</v>
      </c>
      <c r="M1870" t="s">
        <v>73</v>
      </c>
      <c r="N1870" t="s">
        <v>26</v>
      </c>
      <c r="O1870" t="s">
        <v>27</v>
      </c>
      <c r="P1870" t="s">
        <v>28</v>
      </c>
      <c r="Q1870" t="s">
        <v>29</v>
      </c>
      <c r="R1870">
        <v>3</v>
      </c>
      <c r="S1870">
        <v>15000</v>
      </c>
      <c r="T1870">
        <v>10</v>
      </c>
      <c r="U1870">
        <v>40500</v>
      </c>
      <c r="V1870" t="str">
        <f>IF(Table1[[#This Row],[Sales]]&lt;=10000,"Low",IF(Table1[[#This Row],[Sales]]&gt;=10000 &amp; Table1[[#This Row],[Sales]]&lt;=25000,"Medium","High"))</f>
        <v>High</v>
      </c>
      <c r="W1870">
        <v>6179.06</v>
      </c>
      <c r="X1870">
        <f>Table1[[#This Row],[Profit]]/Table1[[#This Row],[Sales]]</f>
        <v>0.15256938271604939</v>
      </c>
      <c r="Y1870" t="s">
        <v>58</v>
      </c>
      <c r="Z1870" t="s">
        <v>59</v>
      </c>
      <c r="AA1870">
        <v>4</v>
      </c>
      <c r="AB1870" t="s">
        <v>42</v>
      </c>
    </row>
    <row r="1871" spans="1:28" x14ac:dyDescent="0.35">
      <c r="A1871" t="s">
        <v>5328</v>
      </c>
      <c r="B1871" s="1">
        <v>45819</v>
      </c>
      <c r="C1871" s="1" t="str">
        <f>TEXT(Table1[[#This Row],[Order_Date]],"yyyy")</f>
        <v>2025</v>
      </c>
      <c r="D1871" s="3">
        <f>MONTH(Table1[[#This Row],[Order_Date]])</f>
        <v>6</v>
      </c>
      <c r="E1871" t="str">
        <f>TEXT(Table1[[#This Row],[Order_Date]],"mmm")</f>
        <v>Jun</v>
      </c>
      <c r="F1871" s="1">
        <v>45821</v>
      </c>
      <c r="G1871">
        <f>(Table1[[#This Row],[Ship_Date]]-Table1[[#This Row],[Order_Date]])</f>
        <v>2</v>
      </c>
      <c r="H1871" t="s">
        <v>5329</v>
      </c>
      <c r="I1871" t="s">
        <v>5330</v>
      </c>
      <c r="J1871" t="s">
        <v>24</v>
      </c>
      <c r="K1871">
        <v>63</v>
      </c>
      <c r="L1871" t="str">
        <f>IF(Table1[[#This Row],[Age]]&lt;=20,"Teen",IF(Table1[[#This Row],[Age]]&gt;=21 &amp; Table1[[#This Row],[Age]]&lt;=50,"Adult","Senior"))</f>
        <v>Senior</v>
      </c>
      <c r="M1871" t="s">
        <v>25</v>
      </c>
      <c r="N1871" t="s">
        <v>26</v>
      </c>
      <c r="O1871" t="s">
        <v>27</v>
      </c>
      <c r="P1871" t="s">
        <v>47</v>
      </c>
      <c r="Q1871" t="s">
        <v>175</v>
      </c>
      <c r="R1871">
        <v>2</v>
      </c>
      <c r="S1871">
        <v>1200</v>
      </c>
      <c r="T1871">
        <v>20</v>
      </c>
      <c r="U1871">
        <v>1920</v>
      </c>
      <c r="V1871" t="str">
        <f>IF(Table1[[#This Row],[Sales]]&lt;=10000,"Low",IF(Table1[[#This Row],[Sales]]&gt;=10000 &amp; Table1[[#This Row],[Sales]]&lt;=25000,"Medium","High"))</f>
        <v>Low</v>
      </c>
      <c r="W1871">
        <v>742.82</v>
      </c>
      <c r="X1871">
        <f>Table1[[#This Row],[Profit]]/Table1[[#This Row],[Sales]]</f>
        <v>0.3868854166666667</v>
      </c>
      <c r="Y1871" t="s">
        <v>58</v>
      </c>
      <c r="Z1871" t="s">
        <v>59</v>
      </c>
      <c r="AA1871">
        <v>1</v>
      </c>
      <c r="AB1871" t="s">
        <v>42</v>
      </c>
    </row>
    <row r="1872" spans="1:28" x14ac:dyDescent="0.35">
      <c r="A1872" t="s">
        <v>5334</v>
      </c>
      <c r="B1872" s="1">
        <v>45445</v>
      </c>
      <c r="C1872" s="1" t="str">
        <f>TEXT(Table1[[#This Row],[Order_Date]],"yyyy")</f>
        <v>2024</v>
      </c>
      <c r="D1872" s="3">
        <f>MONTH(Table1[[#This Row],[Order_Date]])</f>
        <v>6</v>
      </c>
      <c r="E1872" t="str">
        <f>TEXT(Table1[[#This Row],[Order_Date]],"mmm")</f>
        <v>Jun</v>
      </c>
      <c r="F1872" s="1">
        <v>45448</v>
      </c>
      <c r="G1872">
        <f>(Table1[[#This Row],[Ship_Date]]-Table1[[#This Row],[Order_Date]])</f>
        <v>3</v>
      </c>
      <c r="H1872" t="s">
        <v>5335</v>
      </c>
      <c r="I1872" t="s">
        <v>5336</v>
      </c>
      <c r="J1872" t="s">
        <v>52</v>
      </c>
      <c r="K1872">
        <v>57</v>
      </c>
      <c r="L1872" t="str">
        <f>IF(Table1[[#This Row],[Age]]&lt;=20,"Teen",IF(Table1[[#This Row],[Age]]&gt;=21 &amp; Table1[[#This Row],[Age]]&lt;=50,"Adult","Senior"))</f>
        <v>Senior</v>
      </c>
      <c r="M1872" t="s">
        <v>116</v>
      </c>
      <c r="N1872" t="s">
        <v>117</v>
      </c>
      <c r="O1872" t="s">
        <v>86</v>
      </c>
      <c r="P1872" t="s">
        <v>28</v>
      </c>
      <c r="Q1872" t="s">
        <v>65</v>
      </c>
      <c r="R1872">
        <v>8</v>
      </c>
      <c r="S1872">
        <v>30000</v>
      </c>
      <c r="T1872">
        <v>25</v>
      </c>
      <c r="U1872">
        <v>180000</v>
      </c>
      <c r="V1872" t="str">
        <f>IF(Table1[[#This Row],[Sales]]&lt;=10000,"Low",IF(Table1[[#This Row],[Sales]]&gt;=10000 &amp; Table1[[#This Row],[Sales]]&lt;=25000,"Medium","High"))</f>
        <v>High</v>
      </c>
      <c r="W1872">
        <v>46797.19</v>
      </c>
      <c r="X1872">
        <f>Table1[[#This Row],[Profit]]/Table1[[#This Row],[Sales]]</f>
        <v>0.25998438888888892</v>
      </c>
      <c r="Y1872" t="s">
        <v>30</v>
      </c>
      <c r="Z1872" t="s">
        <v>31</v>
      </c>
      <c r="AA1872">
        <v>3</v>
      </c>
      <c r="AB1872" t="s">
        <v>42</v>
      </c>
    </row>
    <row r="1873" spans="1:28" x14ac:dyDescent="0.35">
      <c r="A1873" t="s">
        <v>5337</v>
      </c>
      <c r="B1873" s="1">
        <v>45810</v>
      </c>
      <c r="C1873" s="1" t="str">
        <f>TEXT(Table1[[#This Row],[Order_Date]],"yyyy")</f>
        <v>2025</v>
      </c>
      <c r="D1873" s="3">
        <f>MONTH(Table1[[#This Row],[Order_Date]])</f>
        <v>6</v>
      </c>
      <c r="E1873" t="str">
        <f>TEXT(Table1[[#This Row],[Order_Date]],"mmm")</f>
        <v>Jun</v>
      </c>
      <c r="F1873" s="1">
        <v>45815</v>
      </c>
      <c r="G1873">
        <f>(Table1[[#This Row],[Ship_Date]]-Table1[[#This Row],[Order_Date]])</f>
        <v>5</v>
      </c>
      <c r="H1873" t="s">
        <v>5338</v>
      </c>
      <c r="I1873" t="s">
        <v>5339</v>
      </c>
      <c r="J1873" t="s">
        <v>52</v>
      </c>
      <c r="K1873">
        <v>65</v>
      </c>
      <c r="L1873" t="str">
        <f>IF(Table1[[#This Row],[Age]]&lt;=20,"Teen",IF(Table1[[#This Row],[Age]]&gt;=21 &amp; Table1[[#This Row],[Age]]&lt;=50,"Adult","Senior"))</f>
        <v>Senior</v>
      </c>
      <c r="M1873" t="s">
        <v>36</v>
      </c>
      <c r="N1873" t="s">
        <v>37</v>
      </c>
      <c r="O1873" t="s">
        <v>38</v>
      </c>
      <c r="P1873" t="s">
        <v>39</v>
      </c>
      <c r="Q1873" t="s">
        <v>253</v>
      </c>
      <c r="R1873">
        <v>3</v>
      </c>
      <c r="S1873">
        <v>1200</v>
      </c>
      <c r="T1873">
        <v>10</v>
      </c>
      <c r="U1873">
        <v>3240</v>
      </c>
      <c r="V1873" t="str">
        <f>IF(Table1[[#This Row],[Sales]]&lt;=10000,"Low",IF(Table1[[#This Row],[Sales]]&gt;=10000 &amp; Table1[[#This Row],[Sales]]&lt;=25000,"Medium","High"))</f>
        <v>Low</v>
      </c>
      <c r="W1873">
        <v>664.8</v>
      </c>
      <c r="X1873">
        <f>Table1[[#This Row],[Profit]]/Table1[[#This Row],[Sales]]</f>
        <v>0.20518518518518516</v>
      </c>
      <c r="Y1873" t="s">
        <v>93</v>
      </c>
      <c r="Z1873" t="s">
        <v>31</v>
      </c>
      <c r="AA1873">
        <v>4</v>
      </c>
      <c r="AB1873" t="s">
        <v>42</v>
      </c>
    </row>
    <row r="1874" spans="1:28" x14ac:dyDescent="0.35">
      <c r="A1874" t="s">
        <v>5371</v>
      </c>
      <c r="B1874" s="1">
        <v>45811</v>
      </c>
      <c r="C1874" s="1" t="str">
        <f>TEXT(Table1[[#This Row],[Order_Date]],"yyyy")</f>
        <v>2025</v>
      </c>
      <c r="D1874" s="3">
        <f>MONTH(Table1[[#This Row],[Order_Date]])</f>
        <v>6</v>
      </c>
      <c r="E1874" t="str">
        <f>TEXT(Table1[[#This Row],[Order_Date]],"mmm")</f>
        <v>Jun</v>
      </c>
      <c r="F1874" s="1">
        <v>45818</v>
      </c>
      <c r="G1874">
        <f>(Table1[[#This Row],[Ship_Date]]-Table1[[#This Row],[Order_Date]])</f>
        <v>7</v>
      </c>
      <c r="H1874" t="s">
        <v>5372</v>
      </c>
      <c r="I1874" t="s">
        <v>5373</v>
      </c>
      <c r="J1874" t="s">
        <v>52</v>
      </c>
      <c r="K1874">
        <v>62</v>
      </c>
      <c r="L1874" t="str">
        <f>IF(Table1[[#This Row],[Age]]&lt;=20,"Teen",IF(Table1[[#This Row],[Age]]&gt;=21 &amp; Table1[[#This Row],[Age]]&lt;=50,"Adult","Senior"))</f>
        <v>Senior</v>
      </c>
      <c r="M1874" t="s">
        <v>73</v>
      </c>
      <c r="N1874" t="s">
        <v>26</v>
      </c>
      <c r="O1874" t="s">
        <v>27</v>
      </c>
      <c r="P1874" t="s">
        <v>47</v>
      </c>
      <c r="Q1874" t="s">
        <v>175</v>
      </c>
      <c r="R1874">
        <v>5</v>
      </c>
      <c r="S1874">
        <v>1200</v>
      </c>
      <c r="T1874">
        <v>5</v>
      </c>
      <c r="U1874">
        <v>5700</v>
      </c>
      <c r="V1874" t="str">
        <f>IF(Table1[[#This Row],[Sales]]&lt;=10000,"Low",IF(Table1[[#This Row],[Sales]]&gt;=10000 &amp; Table1[[#This Row],[Sales]]&lt;=25000,"Medium","High"))</f>
        <v>Low</v>
      </c>
      <c r="W1874">
        <v>1320.77</v>
      </c>
      <c r="X1874">
        <f>Table1[[#This Row],[Profit]]/Table1[[#This Row],[Sales]]</f>
        <v>0.23171403508771929</v>
      </c>
      <c r="Y1874" t="s">
        <v>30</v>
      </c>
      <c r="Z1874" t="s">
        <v>31</v>
      </c>
      <c r="AA1874">
        <v>1</v>
      </c>
      <c r="AB1874" t="s">
        <v>42</v>
      </c>
    </row>
    <row r="1875" spans="1:28" x14ac:dyDescent="0.35">
      <c r="A1875" t="s">
        <v>5403</v>
      </c>
      <c r="B1875" s="1">
        <v>45821</v>
      </c>
      <c r="C1875" s="1" t="str">
        <f>TEXT(Table1[[#This Row],[Order_Date]],"yyyy")</f>
        <v>2025</v>
      </c>
      <c r="D1875" s="3">
        <f>MONTH(Table1[[#This Row],[Order_Date]])</f>
        <v>6</v>
      </c>
      <c r="E1875" t="str">
        <f>TEXT(Table1[[#This Row],[Order_Date]],"mmm")</f>
        <v>Jun</v>
      </c>
      <c r="F1875" s="1">
        <v>45824</v>
      </c>
      <c r="G1875">
        <f>(Table1[[#This Row],[Ship_Date]]-Table1[[#This Row],[Order_Date]])</f>
        <v>3</v>
      </c>
      <c r="H1875" t="s">
        <v>5404</v>
      </c>
      <c r="I1875" t="s">
        <v>5405</v>
      </c>
      <c r="J1875" t="s">
        <v>52</v>
      </c>
      <c r="K1875">
        <v>20</v>
      </c>
      <c r="L1875" t="str">
        <f>IF(Table1[[#This Row],[Age]]&lt;=20,"Teen",IF(Table1[[#This Row],[Age]]&gt;=21 &amp; Table1[[#This Row],[Age]]&lt;=50,"Adult","Senior"))</f>
        <v>Teen</v>
      </c>
      <c r="M1875" t="s">
        <v>101</v>
      </c>
      <c r="N1875" t="s">
        <v>102</v>
      </c>
      <c r="O1875" t="s">
        <v>27</v>
      </c>
      <c r="P1875" t="s">
        <v>74</v>
      </c>
      <c r="Q1875" t="s">
        <v>196</v>
      </c>
      <c r="R1875">
        <v>4</v>
      </c>
      <c r="S1875">
        <v>25000</v>
      </c>
      <c r="T1875">
        <v>15</v>
      </c>
      <c r="U1875">
        <v>85000</v>
      </c>
      <c r="V1875" t="str">
        <f>IF(Table1[[#This Row],[Sales]]&lt;=10000,"Low",IF(Table1[[#This Row],[Sales]]&gt;=10000 &amp; Table1[[#This Row],[Sales]]&lt;=25000,"Medium","High"))</f>
        <v>High</v>
      </c>
      <c r="W1875">
        <v>30306.48</v>
      </c>
      <c r="X1875">
        <f>Table1[[#This Row],[Profit]]/Table1[[#This Row],[Sales]]</f>
        <v>0.35654682352941175</v>
      </c>
      <c r="Y1875" t="s">
        <v>93</v>
      </c>
      <c r="Z1875" t="s">
        <v>31</v>
      </c>
      <c r="AA1875">
        <v>4</v>
      </c>
      <c r="AB1875" t="s">
        <v>42</v>
      </c>
    </row>
    <row r="1876" spans="1:28" x14ac:dyDescent="0.35">
      <c r="A1876" t="s">
        <v>5411</v>
      </c>
      <c r="B1876" s="1">
        <v>45450</v>
      </c>
      <c r="C1876" s="1" t="str">
        <f>TEXT(Table1[[#This Row],[Order_Date]],"yyyy")</f>
        <v>2024</v>
      </c>
      <c r="D1876" s="3">
        <f>MONTH(Table1[[#This Row],[Order_Date]])</f>
        <v>6</v>
      </c>
      <c r="E1876" t="str">
        <f>TEXT(Table1[[#This Row],[Order_Date]],"mmm")</f>
        <v>Jun</v>
      </c>
      <c r="F1876" s="1">
        <v>45454</v>
      </c>
      <c r="G1876">
        <f>(Table1[[#This Row],[Ship_Date]]-Table1[[#This Row],[Order_Date]])</f>
        <v>4</v>
      </c>
      <c r="H1876" t="s">
        <v>5412</v>
      </c>
      <c r="I1876" t="s">
        <v>5413</v>
      </c>
      <c r="J1876" t="s">
        <v>24</v>
      </c>
      <c r="K1876">
        <v>50</v>
      </c>
      <c r="L1876" t="str">
        <f>IF(Table1[[#This Row],[Age]]&lt;=20,"Teen",IF(Table1[[#This Row],[Age]]&gt;=21 &amp; Table1[[#This Row],[Age]]&lt;=50,"Adult","Senior"))</f>
        <v>Senior</v>
      </c>
      <c r="M1876" t="s">
        <v>101</v>
      </c>
      <c r="N1876" t="s">
        <v>102</v>
      </c>
      <c r="O1876" t="s">
        <v>27</v>
      </c>
      <c r="P1876" t="s">
        <v>39</v>
      </c>
      <c r="Q1876" t="s">
        <v>40</v>
      </c>
      <c r="R1876">
        <v>7</v>
      </c>
      <c r="S1876">
        <v>2500</v>
      </c>
      <c r="T1876">
        <v>15</v>
      </c>
      <c r="U1876">
        <v>14875</v>
      </c>
      <c r="V1876" t="str">
        <f>IF(Table1[[#This Row],[Sales]]&lt;=10000,"Low",IF(Table1[[#This Row],[Sales]]&gt;=10000 &amp; Table1[[#This Row],[Sales]]&lt;=25000,"Medium","High"))</f>
        <v>High</v>
      </c>
      <c r="W1876">
        <v>2781.62</v>
      </c>
      <c r="X1876">
        <f>Table1[[#This Row],[Profit]]/Table1[[#This Row],[Sales]]</f>
        <v>0.1869996638655462</v>
      </c>
      <c r="Y1876" t="s">
        <v>30</v>
      </c>
      <c r="Z1876" t="s">
        <v>41</v>
      </c>
      <c r="AA1876">
        <v>5</v>
      </c>
      <c r="AB1876" t="s">
        <v>42</v>
      </c>
    </row>
    <row r="1877" spans="1:28" x14ac:dyDescent="0.35">
      <c r="A1877" t="s">
        <v>5417</v>
      </c>
      <c r="B1877" s="1">
        <v>45459</v>
      </c>
      <c r="C1877" s="1" t="str">
        <f>TEXT(Table1[[#This Row],[Order_Date]],"yyyy")</f>
        <v>2024</v>
      </c>
      <c r="D1877" s="3">
        <f>MONTH(Table1[[#This Row],[Order_Date]])</f>
        <v>6</v>
      </c>
      <c r="E1877" t="str">
        <f>TEXT(Table1[[#This Row],[Order_Date]],"mmm")</f>
        <v>Jun</v>
      </c>
      <c r="F1877" s="1">
        <v>45463</v>
      </c>
      <c r="G1877">
        <f>(Table1[[#This Row],[Ship_Date]]-Table1[[#This Row],[Order_Date]])</f>
        <v>4</v>
      </c>
      <c r="H1877" t="s">
        <v>5418</v>
      </c>
      <c r="I1877" t="s">
        <v>5419</v>
      </c>
      <c r="J1877" t="s">
        <v>52</v>
      </c>
      <c r="K1877">
        <v>59</v>
      </c>
      <c r="L1877" t="str">
        <f>IF(Table1[[#This Row],[Age]]&lt;=20,"Teen",IF(Table1[[#This Row],[Age]]&gt;=21 &amp; Table1[[#This Row],[Age]]&lt;=50,"Adult","Senior"))</f>
        <v>Senior</v>
      </c>
      <c r="M1877" t="s">
        <v>36</v>
      </c>
      <c r="N1877" t="s">
        <v>37</v>
      </c>
      <c r="O1877" t="s">
        <v>38</v>
      </c>
      <c r="P1877" t="s">
        <v>56</v>
      </c>
      <c r="Q1877" t="s">
        <v>168</v>
      </c>
      <c r="R1877">
        <v>7</v>
      </c>
      <c r="S1877">
        <v>1200</v>
      </c>
      <c r="T1877">
        <v>25</v>
      </c>
      <c r="U1877">
        <v>6300</v>
      </c>
      <c r="V1877" t="str">
        <f>IF(Table1[[#This Row],[Sales]]&lt;=10000,"Low",IF(Table1[[#This Row],[Sales]]&gt;=10000 &amp; Table1[[#This Row],[Sales]]&lt;=25000,"Medium","High"))</f>
        <v>Low</v>
      </c>
      <c r="W1877">
        <v>1240.1500000000001</v>
      </c>
      <c r="X1877">
        <f>Table1[[#This Row],[Profit]]/Table1[[#This Row],[Sales]]</f>
        <v>0.19684920634920636</v>
      </c>
      <c r="Y1877" t="s">
        <v>93</v>
      </c>
      <c r="Z1877" t="s">
        <v>31</v>
      </c>
      <c r="AA1877">
        <v>1</v>
      </c>
      <c r="AB1877" t="s">
        <v>42</v>
      </c>
    </row>
    <row r="1878" spans="1:28" x14ac:dyDescent="0.35">
      <c r="A1878" t="s">
        <v>5447</v>
      </c>
      <c r="B1878" s="1">
        <v>45472</v>
      </c>
      <c r="C1878" s="1" t="str">
        <f>TEXT(Table1[[#This Row],[Order_Date]],"yyyy")</f>
        <v>2024</v>
      </c>
      <c r="D1878" s="3">
        <f>MONTH(Table1[[#This Row],[Order_Date]])</f>
        <v>6</v>
      </c>
      <c r="E1878" t="str">
        <f>TEXT(Table1[[#This Row],[Order_Date]],"mmm")</f>
        <v>Jun</v>
      </c>
      <c r="F1878" s="1">
        <v>45477</v>
      </c>
      <c r="G1878">
        <f>(Table1[[#This Row],[Ship_Date]]-Table1[[#This Row],[Order_Date]])</f>
        <v>5</v>
      </c>
      <c r="H1878" t="s">
        <v>3992</v>
      </c>
      <c r="I1878" t="s">
        <v>5448</v>
      </c>
      <c r="J1878" t="s">
        <v>52</v>
      </c>
      <c r="K1878">
        <v>53</v>
      </c>
      <c r="L1878" t="str">
        <f>IF(Table1[[#This Row],[Age]]&lt;=20,"Teen",IF(Table1[[#This Row],[Age]]&gt;=21 &amp; Table1[[#This Row],[Age]]&lt;=50,"Adult","Senior"))</f>
        <v>Senior</v>
      </c>
      <c r="M1878" t="s">
        <v>84</v>
      </c>
      <c r="N1878" t="s">
        <v>85</v>
      </c>
      <c r="O1878" t="s">
        <v>86</v>
      </c>
      <c r="P1878" t="s">
        <v>47</v>
      </c>
      <c r="Q1878" t="s">
        <v>48</v>
      </c>
      <c r="R1878">
        <v>6</v>
      </c>
      <c r="S1878">
        <v>3500</v>
      </c>
      <c r="T1878">
        <v>0</v>
      </c>
      <c r="U1878">
        <v>21000</v>
      </c>
      <c r="V1878" t="str">
        <f>IF(Table1[[#This Row],[Sales]]&lt;=10000,"Low",IF(Table1[[#This Row],[Sales]]&gt;=10000 &amp; Table1[[#This Row],[Sales]]&lt;=25000,"Medium","High"))</f>
        <v>High</v>
      </c>
      <c r="W1878">
        <v>4595.2299999999996</v>
      </c>
      <c r="X1878">
        <f>Table1[[#This Row],[Profit]]/Table1[[#This Row],[Sales]]</f>
        <v>0.21882047619047618</v>
      </c>
      <c r="Y1878" t="s">
        <v>58</v>
      </c>
      <c r="Z1878" t="s">
        <v>41</v>
      </c>
      <c r="AA1878">
        <v>1</v>
      </c>
      <c r="AB1878" t="s">
        <v>42</v>
      </c>
    </row>
    <row r="1879" spans="1:28" x14ac:dyDescent="0.35">
      <c r="A1879" t="s">
        <v>5530</v>
      </c>
      <c r="B1879" s="1">
        <v>45818</v>
      </c>
      <c r="C1879" s="1" t="str">
        <f>TEXT(Table1[[#This Row],[Order_Date]],"yyyy")</f>
        <v>2025</v>
      </c>
      <c r="D1879" s="3">
        <f>MONTH(Table1[[#This Row],[Order_Date]])</f>
        <v>6</v>
      </c>
      <c r="E1879" t="str">
        <f>TEXT(Table1[[#This Row],[Order_Date]],"mmm")</f>
        <v>Jun</v>
      </c>
      <c r="F1879" s="1">
        <v>45824</v>
      </c>
      <c r="G1879">
        <f>(Table1[[#This Row],[Ship_Date]]-Table1[[#This Row],[Order_Date]])</f>
        <v>6</v>
      </c>
      <c r="H1879" t="s">
        <v>5531</v>
      </c>
      <c r="I1879" t="s">
        <v>5532</v>
      </c>
      <c r="J1879" t="s">
        <v>24</v>
      </c>
      <c r="K1879">
        <v>38</v>
      </c>
      <c r="L1879" t="str">
        <f>IF(Table1[[#This Row],[Age]]&lt;=20,"Teen",IF(Table1[[#This Row],[Age]]&gt;=21 &amp; Table1[[#This Row],[Age]]&lt;=50,"Adult","Senior"))</f>
        <v>Senior</v>
      </c>
      <c r="M1879" t="s">
        <v>79</v>
      </c>
      <c r="N1879" t="s">
        <v>80</v>
      </c>
      <c r="O1879" t="s">
        <v>38</v>
      </c>
      <c r="P1879" t="s">
        <v>47</v>
      </c>
      <c r="Q1879" t="s">
        <v>48</v>
      </c>
      <c r="R1879">
        <v>7</v>
      </c>
      <c r="S1879">
        <v>3500</v>
      </c>
      <c r="T1879">
        <v>25</v>
      </c>
      <c r="U1879">
        <v>18375</v>
      </c>
      <c r="V1879" t="str">
        <f>IF(Table1[[#This Row],[Sales]]&lt;=10000,"Low",IF(Table1[[#This Row],[Sales]]&gt;=10000 &amp; Table1[[#This Row],[Sales]]&lt;=25000,"Medium","High"))</f>
        <v>High</v>
      </c>
      <c r="W1879">
        <v>5916.55</v>
      </c>
      <c r="X1879">
        <f>Table1[[#This Row],[Profit]]/Table1[[#This Row],[Sales]]</f>
        <v>0.32198911564625854</v>
      </c>
      <c r="Y1879" t="s">
        <v>30</v>
      </c>
      <c r="Z1879" t="s">
        <v>31</v>
      </c>
      <c r="AA1879">
        <v>5</v>
      </c>
      <c r="AB1879" t="s">
        <v>42</v>
      </c>
    </row>
    <row r="1880" spans="1:28" x14ac:dyDescent="0.35">
      <c r="A1880" t="s">
        <v>5560</v>
      </c>
      <c r="B1880" s="1">
        <v>45828</v>
      </c>
      <c r="C1880" s="1" t="str">
        <f>TEXT(Table1[[#This Row],[Order_Date]],"yyyy")</f>
        <v>2025</v>
      </c>
      <c r="D1880" s="3">
        <f>MONTH(Table1[[#This Row],[Order_Date]])</f>
        <v>6</v>
      </c>
      <c r="E1880" t="str">
        <f>TEXT(Table1[[#This Row],[Order_Date]],"mmm")</f>
        <v>Jun</v>
      </c>
      <c r="F1880" s="1">
        <v>45832</v>
      </c>
      <c r="G1880">
        <f>(Table1[[#This Row],[Ship_Date]]-Table1[[#This Row],[Order_Date]])</f>
        <v>4</v>
      </c>
      <c r="H1880" t="s">
        <v>3747</v>
      </c>
      <c r="I1880" t="s">
        <v>5561</v>
      </c>
      <c r="J1880" t="s">
        <v>52</v>
      </c>
      <c r="K1880">
        <v>64</v>
      </c>
      <c r="L1880" t="str">
        <f>IF(Table1[[#This Row],[Age]]&lt;=20,"Teen",IF(Table1[[#This Row],[Age]]&gt;=21 &amp; Table1[[#This Row],[Age]]&lt;=50,"Adult","Senior"))</f>
        <v>Senior</v>
      </c>
      <c r="M1880" t="s">
        <v>73</v>
      </c>
      <c r="N1880" t="s">
        <v>26</v>
      </c>
      <c r="O1880" t="s">
        <v>27</v>
      </c>
      <c r="P1880" t="s">
        <v>39</v>
      </c>
      <c r="Q1880" t="s">
        <v>151</v>
      </c>
      <c r="R1880">
        <v>7</v>
      </c>
      <c r="S1880">
        <v>900</v>
      </c>
      <c r="T1880">
        <v>15</v>
      </c>
      <c r="U1880">
        <v>5355</v>
      </c>
      <c r="V1880" t="str">
        <f>IF(Table1[[#This Row],[Sales]]&lt;=10000,"Low",IF(Table1[[#This Row],[Sales]]&gt;=10000 &amp; Table1[[#This Row],[Sales]]&lt;=25000,"Medium","High"))</f>
        <v>Low</v>
      </c>
      <c r="W1880">
        <v>903.03</v>
      </c>
      <c r="X1880">
        <f>Table1[[#This Row],[Profit]]/Table1[[#This Row],[Sales]]</f>
        <v>0.16863305322128852</v>
      </c>
      <c r="Y1880" t="s">
        <v>30</v>
      </c>
      <c r="Z1880" t="s">
        <v>31</v>
      </c>
      <c r="AA1880">
        <v>4</v>
      </c>
      <c r="AB1880" t="s">
        <v>42</v>
      </c>
    </row>
    <row r="1881" spans="1:28" x14ac:dyDescent="0.35">
      <c r="A1881" t="s">
        <v>5607</v>
      </c>
      <c r="B1881" s="1">
        <v>45833</v>
      </c>
      <c r="C1881" s="1" t="str">
        <f>TEXT(Table1[[#This Row],[Order_Date]],"yyyy")</f>
        <v>2025</v>
      </c>
      <c r="D1881" s="3">
        <f>MONTH(Table1[[#This Row],[Order_Date]])</f>
        <v>6</v>
      </c>
      <c r="E1881" t="str">
        <f>TEXT(Table1[[#This Row],[Order_Date]],"mmm")</f>
        <v>Jun</v>
      </c>
      <c r="F1881" s="1">
        <v>45835</v>
      </c>
      <c r="G1881">
        <f>(Table1[[#This Row],[Ship_Date]]-Table1[[#This Row],[Order_Date]])</f>
        <v>2</v>
      </c>
      <c r="H1881" t="s">
        <v>5608</v>
      </c>
      <c r="I1881" t="s">
        <v>5609</v>
      </c>
      <c r="J1881" t="s">
        <v>52</v>
      </c>
      <c r="K1881">
        <v>64</v>
      </c>
      <c r="L1881" t="str">
        <f>IF(Table1[[#This Row],[Age]]&lt;=20,"Teen",IF(Table1[[#This Row],[Age]]&gt;=21 &amp; Table1[[#This Row],[Age]]&lt;=50,"Adult","Senior"))</f>
        <v>Senior</v>
      </c>
      <c r="M1881" t="s">
        <v>107</v>
      </c>
      <c r="N1881" t="s">
        <v>108</v>
      </c>
      <c r="O1881" t="s">
        <v>86</v>
      </c>
      <c r="P1881" t="s">
        <v>39</v>
      </c>
      <c r="Q1881" t="s">
        <v>151</v>
      </c>
      <c r="R1881">
        <v>4</v>
      </c>
      <c r="S1881">
        <v>900</v>
      </c>
      <c r="T1881">
        <v>0</v>
      </c>
      <c r="U1881">
        <v>3600</v>
      </c>
      <c r="V1881" t="str">
        <f>IF(Table1[[#This Row],[Sales]]&lt;=10000,"Low",IF(Table1[[#This Row],[Sales]]&gt;=10000 &amp; Table1[[#This Row],[Sales]]&lt;=25000,"Medium","High"))</f>
        <v>Low</v>
      </c>
      <c r="W1881">
        <v>604.79999999999995</v>
      </c>
      <c r="X1881">
        <f>Table1[[#This Row],[Profit]]/Table1[[#This Row],[Sales]]</f>
        <v>0.16799999999999998</v>
      </c>
      <c r="Y1881" t="s">
        <v>93</v>
      </c>
      <c r="Z1881" t="s">
        <v>31</v>
      </c>
      <c r="AA1881">
        <v>1</v>
      </c>
      <c r="AB1881" t="s">
        <v>42</v>
      </c>
    </row>
    <row r="1882" spans="1:28" x14ac:dyDescent="0.35">
      <c r="A1882" t="s">
        <v>5624</v>
      </c>
      <c r="B1882" s="1">
        <v>45833</v>
      </c>
      <c r="C1882" s="1" t="str">
        <f>TEXT(Table1[[#This Row],[Order_Date]],"yyyy")</f>
        <v>2025</v>
      </c>
      <c r="D1882" s="3">
        <f>MONTH(Table1[[#This Row],[Order_Date]])</f>
        <v>6</v>
      </c>
      <c r="E1882" t="str">
        <f>TEXT(Table1[[#This Row],[Order_Date]],"mmm")</f>
        <v>Jun</v>
      </c>
      <c r="F1882" s="1">
        <v>45836</v>
      </c>
      <c r="G1882">
        <f>(Table1[[#This Row],[Ship_Date]]-Table1[[#This Row],[Order_Date]])</f>
        <v>3</v>
      </c>
      <c r="H1882" t="s">
        <v>5625</v>
      </c>
      <c r="I1882" t="s">
        <v>5626</v>
      </c>
      <c r="J1882" t="s">
        <v>52</v>
      </c>
      <c r="K1882">
        <v>26</v>
      </c>
      <c r="L1882" t="str">
        <f>IF(Table1[[#This Row],[Age]]&lt;=20,"Teen",IF(Table1[[#This Row],[Age]]&gt;=21 &amp; Table1[[#This Row],[Age]]&lt;=50,"Adult","Senior"))</f>
        <v>Senior</v>
      </c>
      <c r="M1882" t="s">
        <v>46</v>
      </c>
      <c r="N1882" t="s">
        <v>46</v>
      </c>
      <c r="O1882" t="s">
        <v>38</v>
      </c>
      <c r="P1882" t="s">
        <v>74</v>
      </c>
      <c r="Q1882" t="s">
        <v>109</v>
      </c>
      <c r="R1882">
        <v>6</v>
      </c>
      <c r="S1882">
        <v>40000</v>
      </c>
      <c r="T1882">
        <v>15</v>
      </c>
      <c r="U1882">
        <v>204000</v>
      </c>
      <c r="V1882" t="str">
        <f>IF(Table1[[#This Row],[Sales]]&lt;=10000,"Low",IF(Table1[[#This Row],[Sales]]&gt;=10000 &amp; Table1[[#This Row],[Sales]]&lt;=25000,"Medium","High"))</f>
        <v>High</v>
      </c>
      <c r="W1882">
        <v>51216.67</v>
      </c>
      <c r="X1882">
        <f>Table1[[#This Row],[Profit]]/Table1[[#This Row],[Sales]]</f>
        <v>0.25106210784313726</v>
      </c>
      <c r="Y1882" t="s">
        <v>93</v>
      </c>
      <c r="Z1882" t="s">
        <v>41</v>
      </c>
      <c r="AA1882">
        <v>5</v>
      </c>
      <c r="AB1882" t="s">
        <v>42</v>
      </c>
    </row>
    <row r="1883" spans="1:28" x14ac:dyDescent="0.35">
      <c r="A1883" t="s">
        <v>5653</v>
      </c>
      <c r="B1883" s="1">
        <v>45823</v>
      </c>
      <c r="C1883" s="1" t="str">
        <f>TEXT(Table1[[#This Row],[Order_Date]],"yyyy")</f>
        <v>2025</v>
      </c>
      <c r="D1883" s="3">
        <f>MONTH(Table1[[#This Row],[Order_Date]])</f>
        <v>6</v>
      </c>
      <c r="E1883" t="str">
        <f>TEXT(Table1[[#This Row],[Order_Date]],"mmm")</f>
        <v>Jun</v>
      </c>
      <c r="F1883" s="1">
        <v>45826</v>
      </c>
      <c r="G1883">
        <f>(Table1[[#This Row],[Ship_Date]]-Table1[[#This Row],[Order_Date]])</f>
        <v>3</v>
      </c>
      <c r="H1883" t="s">
        <v>4366</v>
      </c>
      <c r="I1883" t="s">
        <v>5654</v>
      </c>
      <c r="J1883" t="s">
        <v>52</v>
      </c>
      <c r="K1883">
        <v>19</v>
      </c>
      <c r="L1883" t="str">
        <f>IF(Table1[[#This Row],[Age]]&lt;=20,"Teen",IF(Table1[[#This Row],[Age]]&gt;=21 &amp; Table1[[#This Row],[Age]]&lt;=50,"Adult","Senior"))</f>
        <v>Teen</v>
      </c>
      <c r="M1883" t="s">
        <v>116</v>
      </c>
      <c r="N1883" t="s">
        <v>117</v>
      </c>
      <c r="O1883" t="s">
        <v>86</v>
      </c>
      <c r="P1883" t="s">
        <v>74</v>
      </c>
      <c r="Q1883" t="s">
        <v>196</v>
      </c>
      <c r="R1883">
        <v>8</v>
      </c>
      <c r="S1883">
        <v>25000</v>
      </c>
      <c r="T1883">
        <v>15</v>
      </c>
      <c r="U1883">
        <v>170000</v>
      </c>
      <c r="V1883" t="str">
        <f>IF(Table1[[#This Row],[Sales]]&lt;=10000,"Low",IF(Table1[[#This Row],[Sales]]&gt;=10000 &amp; Table1[[#This Row],[Sales]]&lt;=25000,"Medium","High"))</f>
        <v>High</v>
      </c>
      <c r="W1883">
        <v>32391.91</v>
      </c>
      <c r="X1883">
        <f>Table1[[#This Row],[Profit]]/Table1[[#This Row],[Sales]]</f>
        <v>0.19054064705882354</v>
      </c>
      <c r="Y1883" t="s">
        <v>93</v>
      </c>
      <c r="Z1883" t="s">
        <v>41</v>
      </c>
      <c r="AA1883">
        <v>2</v>
      </c>
      <c r="AB1883" t="s">
        <v>42</v>
      </c>
    </row>
    <row r="1884" spans="1:28" x14ac:dyDescent="0.35">
      <c r="A1884" t="s">
        <v>5667</v>
      </c>
      <c r="B1884" s="1">
        <v>45812</v>
      </c>
      <c r="C1884" s="1" t="str">
        <f>TEXT(Table1[[#This Row],[Order_Date]],"yyyy")</f>
        <v>2025</v>
      </c>
      <c r="D1884" s="3">
        <f>MONTH(Table1[[#This Row],[Order_Date]])</f>
        <v>6</v>
      </c>
      <c r="E1884" t="str">
        <f>TEXT(Table1[[#This Row],[Order_Date]],"mmm")</f>
        <v>Jun</v>
      </c>
      <c r="F1884" s="1">
        <v>45818</v>
      </c>
      <c r="G1884">
        <f>(Table1[[#This Row],[Ship_Date]]-Table1[[#This Row],[Order_Date]])</f>
        <v>6</v>
      </c>
      <c r="H1884" t="s">
        <v>5668</v>
      </c>
      <c r="I1884" t="s">
        <v>5669</v>
      </c>
      <c r="J1884" t="s">
        <v>24</v>
      </c>
      <c r="K1884">
        <v>18</v>
      </c>
      <c r="L1884" t="str">
        <f>IF(Table1[[#This Row],[Age]]&lt;=20,"Teen",IF(Table1[[#This Row],[Age]]&gt;=21 &amp; Table1[[#This Row],[Age]]&lt;=50,"Adult","Senior"))</f>
        <v>Teen</v>
      </c>
      <c r="M1884" t="s">
        <v>91</v>
      </c>
      <c r="N1884" t="s">
        <v>92</v>
      </c>
      <c r="O1884" t="s">
        <v>55</v>
      </c>
      <c r="P1884" t="s">
        <v>56</v>
      </c>
      <c r="Q1884" t="s">
        <v>97</v>
      </c>
      <c r="R1884">
        <v>4</v>
      </c>
      <c r="S1884">
        <v>1500</v>
      </c>
      <c r="T1884">
        <v>15</v>
      </c>
      <c r="U1884">
        <v>5100</v>
      </c>
      <c r="V1884" t="str">
        <f>IF(Table1[[#This Row],[Sales]]&lt;=10000,"Low",IF(Table1[[#This Row],[Sales]]&gt;=10000 &amp; Table1[[#This Row],[Sales]]&lt;=25000,"Medium","High"))</f>
        <v>Low</v>
      </c>
      <c r="W1884">
        <v>859.89</v>
      </c>
      <c r="X1884">
        <f>Table1[[#This Row],[Profit]]/Table1[[#This Row],[Sales]]</f>
        <v>0.16860588235294116</v>
      </c>
      <c r="Y1884" t="s">
        <v>93</v>
      </c>
      <c r="Z1884" t="s">
        <v>41</v>
      </c>
      <c r="AA1884">
        <v>1</v>
      </c>
      <c r="AB1884" t="s">
        <v>42</v>
      </c>
    </row>
    <row r="1885" spans="1:28" x14ac:dyDescent="0.35">
      <c r="A1885" t="s">
        <v>5675</v>
      </c>
      <c r="B1885" s="1">
        <v>45820</v>
      </c>
      <c r="C1885" s="1" t="str">
        <f>TEXT(Table1[[#This Row],[Order_Date]],"yyyy")</f>
        <v>2025</v>
      </c>
      <c r="D1885" s="3">
        <f>MONTH(Table1[[#This Row],[Order_Date]])</f>
        <v>6</v>
      </c>
      <c r="E1885" t="str">
        <f>TEXT(Table1[[#This Row],[Order_Date]],"mmm")</f>
        <v>Jun</v>
      </c>
      <c r="F1885" s="1">
        <v>45822</v>
      </c>
      <c r="G1885">
        <f>(Table1[[#This Row],[Ship_Date]]-Table1[[#This Row],[Order_Date]])</f>
        <v>2</v>
      </c>
      <c r="H1885" t="s">
        <v>4533</v>
      </c>
      <c r="I1885" t="s">
        <v>5676</v>
      </c>
      <c r="J1885" t="s">
        <v>52</v>
      </c>
      <c r="K1885">
        <v>45</v>
      </c>
      <c r="L1885" t="str">
        <f>IF(Table1[[#This Row],[Age]]&lt;=20,"Teen",IF(Table1[[#This Row],[Age]]&gt;=21 &amp; Table1[[#This Row],[Age]]&lt;=50,"Adult","Senior"))</f>
        <v>Senior</v>
      </c>
      <c r="M1885" t="s">
        <v>25</v>
      </c>
      <c r="N1885" t="s">
        <v>26</v>
      </c>
      <c r="O1885" t="s">
        <v>27</v>
      </c>
      <c r="P1885" t="s">
        <v>74</v>
      </c>
      <c r="Q1885" t="s">
        <v>132</v>
      </c>
      <c r="R1885">
        <v>1</v>
      </c>
      <c r="S1885">
        <v>55000</v>
      </c>
      <c r="T1885">
        <v>15</v>
      </c>
      <c r="U1885">
        <v>46750</v>
      </c>
      <c r="V1885" t="str">
        <f>IF(Table1[[#This Row],[Sales]]&lt;=10000,"Low",IF(Table1[[#This Row],[Sales]]&gt;=10000 &amp; Table1[[#This Row],[Sales]]&lt;=25000,"Medium","High"))</f>
        <v>High</v>
      </c>
      <c r="W1885">
        <v>12467.23</v>
      </c>
      <c r="X1885">
        <f>Table1[[#This Row],[Profit]]/Table1[[#This Row],[Sales]]</f>
        <v>0.26667871657754011</v>
      </c>
      <c r="Y1885" t="s">
        <v>30</v>
      </c>
      <c r="Z1885" t="s">
        <v>41</v>
      </c>
      <c r="AA1885">
        <v>3</v>
      </c>
      <c r="AB1885" t="s">
        <v>42</v>
      </c>
    </row>
    <row r="1886" spans="1:28" x14ac:dyDescent="0.35">
      <c r="A1886" t="s">
        <v>5683</v>
      </c>
      <c r="B1886" s="1">
        <v>45461</v>
      </c>
      <c r="C1886" s="1" t="str">
        <f>TEXT(Table1[[#This Row],[Order_Date]],"yyyy")</f>
        <v>2024</v>
      </c>
      <c r="D1886" s="3">
        <f>MONTH(Table1[[#This Row],[Order_Date]])</f>
        <v>6</v>
      </c>
      <c r="E1886" t="str">
        <f>TEXT(Table1[[#This Row],[Order_Date]],"mmm")</f>
        <v>Jun</v>
      </c>
      <c r="F1886" s="1">
        <v>45468</v>
      </c>
      <c r="G1886">
        <f>(Table1[[#This Row],[Ship_Date]]-Table1[[#This Row],[Order_Date]])</f>
        <v>7</v>
      </c>
      <c r="H1886" t="s">
        <v>5684</v>
      </c>
      <c r="I1886" t="s">
        <v>5685</v>
      </c>
      <c r="J1886" t="s">
        <v>24</v>
      </c>
      <c r="K1886">
        <v>31</v>
      </c>
      <c r="L1886" t="str">
        <f>IF(Table1[[#This Row],[Age]]&lt;=20,"Teen",IF(Table1[[#This Row],[Age]]&gt;=21 &amp; Table1[[#This Row],[Age]]&lt;=50,"Adult","Senior"))</f>
        <v>Senior</v>
      </c>
      <c r="M1886" t="s">
        <v>36</v>
      </c>
      <c r="N1886" t="s">
        <v>37</v>
      </c>
      <c r="O1886" t="s">
        <v>38</v>
      </c>
      <c r="P1886" t="s">
        <v>56</v>
      </c>
      <c r="Q1886" t="s">
        <v>168</v>
      </c>
      <c r="R1886">
        <v>3</v>
      </c>
      <c r="S1886">
        <v>1200</v>
      </c>
      <c r="T1886">
        <v>0</v>
      </c>
      <c r="U1886">
        <v>3600</v>
      </c>
      <c r="V1886" t="str">
        <f>IF(Table1[[#This Row],[Sales]]&lt;=10000,"Low",IF(Table1[[#This Row],[Sales]]&gt;=10000 &amp; Table1[[#This Row],[Sales]]&lt;=25000,"Medium","High"))</f>
        <v>Low</v>
      </c>
      <c r="W1886">
        <v>615.38</v>
      </c>
      <c r="X1886">
        <f>Table1[[#This Row],[Profit]]/Table1[[#This Row],[Sales]]</f>
        <v>0.17093888888888889</v>
      </c>
      <c r="Y1886" t="s">
        <v>58</v>
      </c>
      <c r="Z1886" t="s">
        <v>41</v>
      </c>
      <c r="AA1886">
        <v>3</v>
      </c>
      <c r="AB1886" t="s">
        <v>42</v>
      </c>
    </row>
    <row r="1887" spans="1:28" x14ac:dyDescent="0.35">
      <c r="A1887" t="s">
        <v>5721</v>
      </c>
      <c r="B1887" s="1">
        <v>45829</v>
      </c>
      <c r="C1887" s="1" t="str">
        <f>TEXT(Table1[[#This Row],[Order_Date]],"yyyy")</f>
        <v>2025</v>
      </c>
      <c r="D1887" s="3">
        <f>MONTH(Table1[[#This Row],[Order_Date]])</f>
        <v>6</v>
      </c>
      <c r="E1887" t="str">
        <f>TEXT(Table1[[#This Row],[Order_Date]],"mmm")</f>
        <v>Jun</v>
      </c>
      <c r="F1887" s="1">
        <v>45831</v>
      </c>
      <c r="G1887">
        <f>(Table1[[#This Row],[Ship_Date]]-Table1[[#This Row],[Order_Date]])</f>
        <v>2</v>
      </c>
      <c r="H1887" t="s">
        <v>5722</v>
      </c>
      <c r="I1887" t="s">
        <v>5723</v>
      </c>
      <c r="J1887" t="s">
        <v>24</v>
      </c>
      <c r="K1887">
        <v>47</v>
      </c>
      <c r="L1887" t="str">
        <f>IF(Table1[[#This Row],[Age]]&lt;=20,"Teen",IF(Table1[[#This Row],[Age]]&gt;=21 &amp; Table1[[#This Row],[Age]]&lt;=50,"Adult","Senior"))</f>
        <v>Senior</v>
      </c>
      <c r="M1887" t="s">
        <v>53</v>
      </c>
      <c r="N1887" t="s">
        <v>54</v>
      </c>
      <c r="O1887" t="s">
        <v>55</v>
      </c>
      <c r="P1887" t="s">
        <v>28</v>
      </c>
      <c r="Q1887" t="s">
        <v>29</v>
      </c>
      <c r="R1887">
        <v>8</v>
      </c>
      <c r="S1887">
        <v>15000</v>
      </c>
      <c r="T1887">
        <v>0</v>
      </c>
      <c r="U1887">
        <v>120000</v>
      </c>
      <c r="V1887" t="str">
        <f>IF(Table1[[#This Row],[Sales]]&lt;=10000,"Low",IF(Table1[[#This Row],[Sales]]&gt;=10000 &amp; Table1[[#This Row],[Sales]]&lt;=25000,"Medium","High"))</f>
        <v>High</v>
      </c>
      <c r="W1887">
        <v>35086.980000000003</v>
      </c>
      <c r="X1887">
        <f>Table1[[#This Row],[Profit]]/Table1[[#This Row],[Sales]]</f>
        <v>0.29239150000000003</v>
      </c>
      <c r="Y1887" t="s">
        <v>93</v>
      </c>
      <c r="Z1887" t="s">
        <v>31</v>
      </c>
      <c r="AA1887">
        <v>5</v>
      </c>
      <c r="AB1887" t="s">
        <v>42</v>
      </c>
    </row>
    <row r="1888" spans="1:28" x14ac:dyDescent="0.35">
      <c r="A1888" t="s">
        <v>5724</v>
      </c>
      <c r="B1888" s="1">
        <v>45838</v>
      </c>
      <c r="C1888" s="1" t="str">
        <f>TEXT(Table1[[#This Row],[Order_Date]],"yyyy")</f>
        <v>2025</v>
      </c>
      <c r="D1888" s="3">
        <f>MONTH(Table1[[#This Row],[Order_Date]])</f>
        <v>6</v>
      </c>
      <c r="E1888" t="str">
        <f>TEXT(Table1[[#This Row],[Order_Date]],"mmm")</f>
        <v>Jun</v>
      </c>
      <c r="F1888" s="1">
        <v>45840</v>
      </c>
      <c r="G1888">
        <f>(Table1[[#This Row],[Ship_Date]]-Table1[[#This Row],[Order_Date]])</f>
        <v>2</v>
      </c>
      <c r="H1888" t="s">
        <v>4366</v>
      </c>
      <c r="I1888" t="s">
        <v>5725</v>
      </c>
      <c r="J1888" t="s">
        <v>52</v>
      </c>
      <c r="K1888">
        <v>61</v>
      </c>
      <c r="L1888" t="str">
        <f>IF(Table1[[#This Row],[Age]]&lt;=20,"Teen",IF(Table1[[#This Row],[Age]]&gt;=21 &amp; Table1[[#This Row],[Age]]&lt;=50,"Adult","Senior"))</f>
        <v>Senior</v>
      </c>
      <c r="M1888" t="s">
        <v>91</v>
      </c>
      <c r="N1888" t="s">
        <v>92</v>
      </c>
      <c r="O1888" t="s">
        <v>55</v>
      </c>
      <c r="P1888" t="s">
        <v>74</v>
      </c>
      <c r="Q1888" t="s">
        <v>132</v>
      </c>
      <c r="R1888">
        <v>7</v>
      </c>
      <c r="S1888">
        <v>55000</v>
      </c>
      <c r="T1888">
        <v>10</v>
      </c>
      <c r="U1888">
        <v>346500</v>
      </c>
      <c r="V1888" t="str">
        <f>IF(Table1[[#This Row],[Sales]]&lt;=10000,"Low",IF(Table1[[#This Row],[Sales]]&gt;=10000 &amp; Table1[[#This Row],[Sales]]&lt;=25000,"Medium","High"))</f>
        <v>High</v>
      </c>
      <c r="W1888">
        <v>56003.85</v>
      </c>
      <c r="X1888">
        <f>Table1[[#This Row],[Profit]]/Table1[[#This Row],[Sales]]</f>
        <v>0.16162727272727273</v>
      </c>
      <c r="Y1888" t="s">
        <v>30</v>
      </c>
      <c r="Z1888" t="s">
        <v>31</v>
      </c>
      <c r="AA1888">
        <v>5</v>
      </c>
      <c r="AB1888" t="s">
        <v>42</v>
      </c>
    </row>
    <row r="1889" spans="1:28" x14ac:dyDescent="0.35">
      <c r="A1889" t="s">
        <v>5828</v>
      </c>
      <c r="B1889" s="1">
        <v>45831</v>
      </c>
      <c r="C1889" s="1" t="str">
        <f>TEXT(Table1[[#This Row],[Order_Date]],"yyyy")</f>
        <v>2025</v>
      </c>
      <c r="D1889" s="3">
        <f>MONTH(Table1[[#This Row],[Order_Date]])</f>
        <v>6</v>
      </c>
      <c r="E1889" t="str">
        <f>TEXT(Table1[[#This Row],[Order_Date]],"mmm")</f>
        <v>Jun</v>
      </c>
      <c r="F1889" s="1">
        <v>45837</v>
      </c>
      <c r="G1889">
        <f>(Table1[[#This Row],[Ship_Date]]-Table1[[#This Row],[Order_Date]])</f>
        <v>6</v>
      </c>
      <c r="H1889" t="s">
        <v>5829</v>
      </c>
      <c r="I1889" t="s">
        <v>5830</v>
      </c>
      <c r="J1889" t="s">
        <v>52</v>
      </c>
      <c r="K1889">
        <v>33</v>
      </c>
      <c r="L1889" t="str">
        <f>IF(Table1[[#This Row],[Age]]&lt;=20,"Teen",IF(Table1[[#This Row],[Age]]&gt;=21 &amp; Table1[[#This Row],[Age]]&lt;=50,"Adult","Senior"))</f>
        <v>Senior</v>
      </c>
      <c r="M1889" t="s">
        <v>107</v>
      </c>
      <c r="N1889" t="s">
        <v>108</v>
      </c>
      <c r="O1889" t="s">
        <v>86</v>
      </c>
      <c r="P1889" t="s">
        <v>47</v>
      </c>
      <c r="Q1889" t="s">
        <v>164</v>
      </c>
      <c r="R1889">
        <v>2</v>
      </c>
      <c r="S1889">
        <v>1800</v>
      </c>
      <c r="T1889">
        <v>10</v>
      </c>
      <c r="U1889">
        <v>3240</v>
      </c>
      <c r="V1889" t="str">
        <f>IF(Table1[[#This Row],[Sales]]&lt;=10000,"Low",IF(Table1[[#This Row],[Sales]]&gt;=10000 &amp; Table1[[#This Row],[Sales]]&lt;=25000,"Medium","High"))</f>
        <v>Low</v>
      </c>
      <c r="W1889">
        <v>1353.56</v>
      </c>
      <c r="X1889">
        <f>Table1[[#This Row],[Profit]]/Table1[[#This Row],[Sales]]</f>
        <v>0.41776543209876543</v>
      </c>
      <c r="Y1889" t="s">
        <v>30</v>
      </c>
      <c r="Z1889" t="s">
        <v>59</v>
      </c>
      <c r="AA1889">
        <v>1</v>
      </c>
      <c r="AB1889" t="s">
        <v>42</v>
      </c>
    </row>
    <row r="1890" spans="1:28" x14ac:dyDescent="0.35">
      <c r="A1890" t="s">
        <v>5853</v>
      </c>
      <c r="B1890" s="1">
        <v>45454</v>
      </c>
      <c r="C1890" s="1" t="str">
        <f>TEXT(Table1[[#This Row],[Order_Date]],"yyyy")</f>
        <v>2024</v>
      </c>
      <c r="D1890" s="3">
        <f>MONTH(Table1[[#This Row],[Order_Date]])</f>
        <v>6</v>
      </c>
      <c r="E1890" t="str">
        <f>TEXT(Table1[[#This Row],[Order_Date]],"mmm")</f>
        <v>Jun</v>
      </c>
      <c r="F1890" s="1">
        <v>45457</v>
      </c>
      <c r="G1890">
        <f>(Table1[[#This Row],[Ship_Date]]-Table1[[#This Row],[Order_Date]])</f>
        <v>3</v>
      </c>
      <c r="H1890" t="s">
        <v>4956</v>
      </c>
      <c r="I1890" t="s">
        <v>5854</v>
      </c>
      <c r="J1890" t="s">
        <v>52</v>
      </c>
      <c r="K1890">
        <v>25</v>
      </c>
      <c r="L1890" t="str">
        <f>IF(Table1[[#This Row],[Age]]&lt;=20,"Teen",IF(Table1[[#This Row],[Age]]&gt;=21 &amp; Table1[[#This Row],[Age]]&lt;=50,"Adult","Senior"))</f>
        <v>Senior</v>
      </c>
      <c r="M1890" t="s">
        <v>73</v>
      </c>
      <c r="N1890" t="s">
        <v>26</v>
      </c>
      <c r="O1890" t="s">
        <v>27</v>
      </c>
      <c r="P1890" t="s">
        <v>28</v>
      </c>
      <c r="Q1890" t="s">
        <v>29</v>
      </c>
      <c r="R1890">
        <v>5</v>
      </c>
      <c r="S1890">
        <v>15000</v>
      </c>
      <c r="T1890">
        <v>10</v>
      </c>
      <c r="U1890">
        <v>67500</v>
      </c>
      <c r="V1890" t="str">
        <f>IF(Table1[[#This Row],[Sales]]&lt;=10000,"Low",IF(Table1[[#This Row],[Sales]]&gt;=10000 &amp; Table1[[#This Row],[Sales]]&lt;=25000,"Medium","High"))</f>
        <v>High</v>
      </c>
      <c r="W1890">
        <v>10709.46</v>
      </c>
      <c r="X1890">
        <f>Table1[[#This Row],[Profit]]/Table1[[#This Row],[Sales]]</f>
        <v>0.15865866666666664</v>
      </c>
      <c r="Y1890" t="s">
        <v>30</v>
      </c>
      <c r="Z1890" t="s">
        <v>31</v>
      </c>
      <c r="AA1890">
        <v>4</v>
      </c>
      <c r="AB1890" t="s">
        <v>42</v>
      </c>
    </row>
    <row r="1891" spans="1:28" x14ac:dyDescent="0.35">
      <c r="A1891" t="s">
        <v>5861</v>
      </c>
      <c r="B1891" s="1">
        <v>45823</v>
      </c>
      <c r="C1891" s="1" t="str">
        <f>TEXT(Table1[[#This Row],[Order_Date]],"yyyy")</f>
        <v>2025</v>
      </c>
      <c r="D1891" s="3">
        <f>MONTH(Table1[[#This Row],[Order_Date]])</f>
        <v>6</v>
      </c>
      <c r="E1891" t="str">
        <f>TEXT(Table1[[#This Row],[Order_Date]],"mmm")</f>
        <v>Jun</v>
      </c>
      <c r="F1891" s="1">
        <v>45830</v>
      </c>
      <c r="G1891">
        <f>(Table1[[#This Row],[Ship_Date]]-Table1[[#This Row],[Order_Date]])</f>
        <v>7</v>
      </c>
      <c r="H1891" t="s">
        <v>5862</v>
      </c>
      <c r="I1891" t="s">
        <v>5863</v>
      </c>
      <c r="J1891" t="s">
        <v>52</v>
      </c>
      <c r="K1891">
        <v>60</v>
      </c>
      <c r="L1891" t="str">
        <f>IF(Table1[[#This Row],[Age]]&lt;=20,"Teen",IF(Table1[[#This Row],[Age]]&gt;=21 &amp; Table1[[#This Row],[Age]]&lt;=50,"Adult","Senior"))</f>
        <v>Senior</v>
      </c>
      <c r="M1891" t="s">
        <v>91</v>
      </c>
      <c r="N1891" t="s">
        <v>92</v>
      </c>
      <c r="O1891" t="s">
        <v>55</v>
      </c>
      <c r="P1891" t="s">
        <v>39</v>
      </c>
      <c r="Q1891" t="s">
        <v>151</v>
      </c>
      <c r="R1891">
        <v>3</v>
      </c>
      <c r="S1891">
        <v>900</v>
      </c>
      <c r="T1891">
        <v>20</v>
      </c>
      <c r="U1891">
        <v>2160</v>
      </c>
      <c r="V1891" t="str">
        <f>IF(Table1[[#This Row],[Sales]]&lt;=10000,"Low",IF(Table1[[#This Row],[Sales]]&gt;=10000 &amp; Table1[[#This Row],[Sales]]&lt;=25000,"Medium","High"))</f>
        <v>Low</v>
      </c>
      <c r="W1891">
        <v>615.25</v>
      </c>
      <c r="X1891">
        <f>Table1[[#This Row],[Profit]]/Table1[[#This Row],[Sales]]</f>
        <v>0.28483796296296299</v>
      </c>
      <c r="Y1891" t="s">
        <v>93</v>
      </c>
      <c r="Z1891" t="s">
        <v>59</v>
      </c>
      <c r="AA1891">
        <v>2</v>
      </c>
      <c r="AB1891" t="s">
        <v>42</v>
      </c>
    </row>
    <row r="1892" spans="1:28" x14ac:dyDescent="0.35">
      <c r="A1892" t="s">
        <v>5878</v>
      </c>
      <c r="B1892" s="1">
        <v>45814</v>
      </c>
      <c r="C1892" s="1" t="str">
        <f>TEXT(Table1[[#This Row],[Order_Date]],"yyyy")</f>
        <v>2025</v>
      </c>
      <c r="D1892" s="3">
        <f>MONTH(Table1[[#This Row],[Order_Date]])</f>
        <v>6</v>
      </c>
      <c r="E1892" t="str">
        <f>TEXT(Table1[[#This Row],[Order_Date]],"mmm")</f>
        <v>Jun</v>
      </c>
      <c r="F1892" s="1">
        <v>45816</v>
      </c>
      <c r="G1892">
        <f>(Table1[[#This Row],[Ship_Date]]-Table1[[#This Row],[Order_Date]])</f>
        <v>2</v>
      </c>
      <c r="H1892" t="s">
        <v>5879</v>
      </c>
      <c r="I1892" t="s">
        <v>5880</v>
      </c>
      <c r="J1892" t="s">
        <v>52</v>
      </c>
      <c r="K1892">
        <v>53</v>
      </c>
      <c r="L1892" t="str">
        <f>IF(Table1[[#This Row],[Age]]&lt;=20,"Teen",IF(Table1[[#This Row],[Age]]&gt;=21 &amp; Table1[[#This Row],[Age]]&lt;=50,"Adult","Senior"))</f>
        <v>Senior</v>
      </c>
      <c r="M1892" t="s">
        <v>101</v>
      </c>
      <c r="N1892" t="s">
        <v>102</v>
      </c>
      <c r="O1892" t="s">
        <v>27</v>
      </c>
      <c r="P1892" t="s">
        <v>39</v>
      </c>
      <c r="Q1892" t="s">
        <v>87</v>
      </c>
      <c r="R1892">
        <v>4</v>
      </c>
      <c r="S1892">
        <v>3200</v>
      </c>
      <c r="T1892">
        <v>25</v>
      </c>
      <c r="U1892">
        <v>9600</v>
      </c>
      <c r="V1892" t="str">
        <f>IF(Table1[[#This Row],[Sales]]&lt;=10000,"Low",IF(Table1[[#This Row],[Sales]]&gt;=10000 &amp; Table1[[#This Row],[Sales]]&lt;=25000,"Medium","High"))</f>
        <v>Low</v>
      </c>
      <c r="W1892">
        <v>2378.7600000000002</v>
      </c>
      <c r="X1892">
        <f>Table1[[#This Row],[Profit]]/Table1[[#This Row],[Sales]]</f>
        <v>0.24778750000000002</v>
      </c>
      <c r="Y1892" t="s">
        <v>30</v>
      </c>
      <c r="Z1892" t="s">
        <v>41</v>
      </c>
      <c r="AA1892">
        <v>4</v>
      </c>
      <c r="AB1892" t="s">
        <v>42</v>
      </c>
    </row>
    <row r="1893" spans="1:28" x14ac:dyDescent="0.35">
      <c r="A1893" t="s">
        <v>5889</v>
      </c>
      <c r="B1893" s="1">
        <v>45828</v>
      </c>
      <c r="C1893" s="1" t="str">
        <f>TEXT(Table1[[#This Row],[Order_Date]],"yyyy")</f>
        <v>2025</v>
      </c>
      <c r="D1893" s="3">
        <f>MONTH(Table1[[#This Row],[Order_Date]])</f>
        <v>6</v>
      </c>
      <c r="E1893" t="str">
        <f>TEXT(Table1[[#This Row],[Order_Date]],"mmm")</f>
        <v>Jun</v>
      </c>
      <c r="F1893" s="1">
        <v>45834</v>
      </c>
      <c r="G1893">
        <f>(Table1[[#This Row],[Ship_Date]]-Table1[[#This Row],[Order_Date]])</f>
        <v>6</v>
      </c>
      <c r="H1893" t="s">
        <v>5890</v>
      </c>
      <c r="I1893" t="s">
        <v>5891</v>
      </c>
      <c r="J1893" t="s">
        <v>24</v>
      </c>
      <c r="K1893">
        <v>25</v>
      </c>
      <c r="L1893" t="str">
        <f>IF(Table1[[#This Row],[Age]]&lt;=20,"Teen",IF(Table1[[#This Row],[Age]]&gt;=21 &amp; Table1[[#This Row],[Age]]&lt;=50,"Adult","Senior"))</f>
        <v>Senior</v>
      </c>
      <c r="M1893" t="s">
        <v>84</v>
      </c>
      <c r="N1893" t="s">
        <v>85</v>
      </c>
      <c r="O1893" t="s">
        <v>86</v>
      </c>
      <c r="P1893" t="s">
        <v>74</v>
      </c>
      <c r="Q1893" t="s">
        <v>75</v>
      </c>
      <c r="R1893">
        <v>7</v>
      </c>
      <c r="S1893">
        <v>2000</v>
      </c>
      <c r="T1893">
        <v>5</v>
      </c>
      <c r="U1893">
        <v>13300</v>
      </c>
      <c r="V1893" t="str">
        <f>IF(Table1[[#This Row],[Sales]]&lt;=10000,"Low",IF(Table1[[#This Row],[Sales]]&gt;=10000 &amp; Table1[[#This Row],[Sales]]&lt;=25000,"Medium","High"))</f>
        <v>High</v>
      </c>
      <c r="W1893">
        <v>3228.53</v>
      </c>
      <c r="X1893">
        <f>Table1[[#This Row],[Profit]]/Table1[[#This Row],[Sales]]</f>
        <v>0.2427466165413534</v>
      </c>
      <c r="Y1893" t="s">
        <v>30</v>
      </c>
      <c r="Z1893" t="s">
        <v>59</v>
      </c>
      <c r="AA1893">
        <v>3</v>
      </c>
      <c r="AB1893" t="s">
        <v>42</v>
      </c>
    </row>
    <row r="1894" spans="1:28" x14ac:dyDescent="0.35">
      <c r="A1894" t="s">
        <v>5926</v>
      </c>
      <c r="B1894" s="1">
        <v>45816</v>
      </c>
      <c r="C1894" s="1" t="str">
        <f>TEXT(Table1[[#This Row],[Order_Date]],"yyyy")</f>
        <v>2025</v>
      </c>
      <c r="D1894" s="3">
        <f>MONTH(Table1[[#This Row],[Order_Date]])</f>
        <v>6</v>
      </c>
      <c r="E1894" t="str">
        <f>TEXT(Table1[[#This Row],[Order_Date]],"mmm")</f>
        <v>Jun</v>
      </c>
      <c r="F1894" s="1">
        <v>45819</v>
      </c>
      <c r="G1894">
        <f>(Table1[[#This Row],[Ship_Date]]-Table1[[#This Row],[Order_Date]])</f>
        <v>3</v>
      </c>
      <c r="H1894" t="s">
        <v>3786</v>
      </c>
      <c r="I1894" t="s">
        <v>5927</v>
      </c>
      <c r="J1894" t="s">
        <v>24</v>
      </c>
      <c r="K1894">
        <v>26</v>
      </c>
      <c r="L1894" t="str">
        <f>IF(Table1[[#This Row],[Age]]&lt;=20,"Teen",IF(Table1[[#This Row],[Age]]&gt;=21 &amp; Table1[[#This Row],[Age]]&lt;=50,"Adult","Senior"))</f>
        <v>Senior</v>
      </c>
      <c r="M1894" t="s">
        <v>36</v>
      </c>
      <c r="N1894" t="s">
        <v>37</v>
      </c>
      <c r="O1894" t="s">
        <v>38</v>
      </c>
      <c r="P1894" t="s">
        <v>56</v>
      </c>
      <c r="Q1894" t="s">
        <v>125</v>
      </c>
      <c r="R1894">
        <v>6</v>
      </c>
      <c r="S1894">
        <v>450</v>
      </c>
      <c r="T1894">
        <v>5</v>
      </c>
      <c r="U1894">
        <v>2565</v>
      </c>
      <c r="V1894" t="str">
        <f>IF(Table1[[#This Row],[Sales]]&lt;=10000,"Low",IF(Table1[[#This Row],[Sales]]&gt;=10000 &amp; Table1[[#This Row],[Sales]]&lt;=25000,"Medium","High"))</f>
        <v>Low</v>
      </c>
      <c r="W1894">
        <v>338.52</v>
      </c>
      <c r="X1894">
        <f>Table1[[#This Row],[Profit]]/Table1[[#This Row],[Sales]]</f>
        <v>0.1319766081871345</v>
      </c>
      <c r="Y1894" t="s">
        <v>58</v>
      </c>
      <c r="Z1894" t="s">
        <v>31</v>
      </c>
      <c r="AA1894">
        <v>1</v>
      </c>
      <c r="AB1894" t="s">
        <v>42</v>
      </c>
    </row>
    <row r="1895" spans="1:28" x14ac:dyDescent="0.35">
      <c r="A1895" t="s">
        <v>5935</v>
      </c>
      <c r="B1895" s="1">
        <v>45816</v>
      </c>
      <c r="C1895" s="1" t="str">
        <f>TEXT(Table1[[#This Row],[Order_Date]],"yyyy")</f>
        <v>2025</v>
      </c>
      <c r="D1895" s="3">
        <f>MONTH(Table1[[#This Row],[Order_Date]])</f>
        <v>6</v>
      </c>
      <c r="E1895" t="str">
        <f>TEXT(Table1[[#This Row],[Order_Date]],"mmm")</f>
        <v>Jun</v>
      </c>
      <c r="F1895" s="1">
        <v>45819</v>
      </c>
      <c r="G1895">
        <f>(Table1[[#This Row],[Ship_Date]]-Table1[[#This Row],[Order_Date]])</f>
        <v>3</v>
      </c>
      <c r="H1895" t="s">
        <v>5936</v>
      </c>
      <c r="I1895" t="s">
        <v>5937</v>
      </c>
      <c r="J1895" t="s">
        <v>52</v>
      </c>
      <c r="K1895">
        <v>28</v>
      </c>
      <c r="L1895" t="str">
        <f>IF(Table1[[#This Row],[Age]]&lt;=20,"Teen",IF(Table1[[#This Row],[Age]]&gt;=21 &amp; Table1[[#This Row],[Age]]&lt;=50,"Adult","Senior"))</f>
        <v>Senior</v>
      </c>
      <c r="M1895" t="s">
        <v>101</v>
      </c>
      <c r="N1895" t="s">
        <v>102</v>
      </c>
      <c r="O1895" t="s">
        <v>27</v>
      </c>
      <c r="P1895" t="s">
        <v>28</v>
      </c>
      <c r="Q1895" t="s">
        <v>311</v>
      </c>
      <c r="R1895">
        <v>5</v>
      </c>
      <c r="S1895">
        <v>5000</v>
      </c>
      <c r="T1895">
        <v>0</v>
      </c>
      <c r="U1895">
        <v>25000</v>
      </c>
      <c r="V1895" t="str">
        <f>IF(Table1[[#This Row],[Sales]]&lt;=10000,"Low",IF(Table1[[#This Row],[Sales]]&gt;=10000 &amp; Table1[[#This Row],[Sales]]&lt;=25000,"Medium","High"))</f>
        <v>High</v>
      </c>
      <c r="W1895">
        <v>11232.35</v>
      </c>
      <c r="X1895">
        <f>Table1[[#This Row],[Profit]]/Table1[[#This Row],[Sales]]</f>
        <v>0.44929400000000003</v>
      </c>
      <c r="Y1895" t="s">
        <v>58</v>
      </c>
      <c r="Z1895" t="s">
        <v>31</v>
      </c>
      <c r="AA1895">
        <v>3</v>
      </c>
      <c r="AB1895" t="s">
        <v>42</v>
      </c>
    </row>
    <row r="1896" spans="1:28" x14ac:dyDescent="0.35">
      <c r="A1896" t="s">
        <v>5957</v>
      </c>
      <c r="B1896" s="1">
        <v>45469</v>
      </c>
      <c r="C1896" s="1" t="str">
        <f>TEXT(Table1[[#This Row],[Order_Date]],"yyyy")</f>
        <v>2024</v>
      </c>
      <c r="D1896" s="3">
        <f>MONTH(Table1[[#This Row],[Order_Date]])</f>
        <v>6</v>
      </c>
      <c r="E1896" t="str">
        <f>TEXT(Table1[[#This Row],[Order_Date]],"mmm")</f>
        <v>Jun</v>
      </c>
      <c r="F1896" s="1">
        <v>45472</v>
      </c>
      <c r="G1896">
        <f>(Table1[[#This Row],[Ship_Date]]-Table1[[#This Row],[Order_Date]])</f>
        <v>3</v>
      </c>
      <c r="H1896" t="s">
        <v>5958</v>
      </c>
      <c r="I1896" t="s">
        <v>5959</v>
      </c>
      <c r="J1896" t="s">
        <v>24</v>
      </c>
      <c r="K1896">
        <v>40</v>
      </c>
      <c r="L1896" t="str">
        <f>IF(Table1[[#This Row],[Age]]&lt;=20,"Teen",IF(Table1[[#This Row],[Age]]&gt;=21 &amp; Table1[[#This Row],[Age]]&lt;=50,"Adult","Senior"))</f>
        <v>Senior</v>
      </c>
      <c r="M1896" t="s">
        <v>91</v>
      </c>
      <c r="N1896" t="s">
        <v>92</v>
      </c>
      <c r="O1896" t="s">
        <v>55</v>
      </c>
      <c r="P1896" t="s">
        <v>39</v>
      </c>
      <c r="Q1896" t="s">
        <v>118</v>
      </c>
      <c r="R1896">
        <v>5</v>
      </c>
      <c r="S1896">
        <v>4000</v>
      </c>
      <c r="T1896">
        <v>0</v>
      </c>
      <c r="U1896">
        <v>20000</v>
      </c>
      <c r="V1896" t="str">
        <f>IF(Table1[[#This Row],[Sales]]&lt;=10000,"Low",IF(Table1[[#This Row],[Sales]]&gt;=10000 &amp; Table1[[#This Row],[Sales]]&lt;=25000,"Medium","High"))</f>
        <v>High</v>
      </c>
      <c r="W1896">
        <v>8990.98</v>
      </c>
      <c r="X1896">
        <f>Table1[[#This Row],[Profit]]/Table1[[#This Row],[Sales]]</f>
        <v>0.44954899999999998</v>
      </c>
      <c r="Y1896" t="s">
        <v>58</v>
      </c>
      <c r="Z1896" t="s">
        <v>59</v>
      </c>
      <c r="AA1896">
        <v>1</v>
      </c>
      <c r="AB1896" t="s">
        <v>32</v>
      </c>
    </row>
    <row r="1897" spans="1:28" x14ac:dyDescent="0.35">
      <c r="A1897" t="s">
        <v>5977</v>
      </c>
      <c r="B1897" s="1">
        <v>45469</v>
      </c>
      <c r="C1897" s="1" t="str">
        <f>TEXT(Table1[[#This Row],[Order_Date]],"yyyy")</f>
        <v>2024</v>
      </c>
      <c r="D1897" s="3">
        <f>MONTH(Table1[[#This Row],[Order_Date]])</f>
        <v>6</v>
      </c>
      <c r="E1897" t="str">
        <f>TEXT(Table1[[#This Row],[Order_Date]],"mmm")</f>
        <v>Jun</v>
      </c>
      <c r="F1897" s="1">
        <v>45476</v>
      </c>
      <c r="G1897">
        <f>(Table1[[#This Row],[Ship_Date]]-Table1[[#This Row],[Order_Date]])</f>
        <v>7</v>
      </c>
      <c r="H1897" t="s">
        <v>5978</v>
      </c>
      <c r="I1897" t="s">
        <v>5979</v>
      </c>
      <c r="J1897" t="s">
        <v>52</v>
      </c>
      <c r="K1897">
        <v>40</v>
      </c>
      <c r="L1897" t="str">
        <f>IF(Table1[[#This Row],[Age]]&lt;=20,"Teen",IF(Table1[[#This Row],[Age]]&gt;=21 &amp; Table1[[#This Row],[Age]]&lt;=50,"Adult","Senior"))</f>
        <v>Senior</v>
      </c>
      <c r="M1897" t="s">
        <v>79</v>
      </c>
      <c r="N1897" t="s">
        <v>80</v>
      </c>
      <c r="O1897" t="s">
        <v>38</v>
      </c>
      <c r="P1897" t="s">
        <v>47</v>
      </c>
      <c r="Q1897" t="s">
        <v>175</v>
      </c>
      <c r="R1897">
        <v>5</v>
      </c>
      <c r="S1897">
        <v>1200</v>
      </c>
      <c r="T1897">
        <v>25</v>
      </c>
      <c r="U1897">
        <v>4500</v>
      </c>
      <c r="V1897" t="str">
        <f>IF(Table1[[#This Row],[Sales]]&lt;=10000,"Low",IF(Table1[[#This Row],[Sales]]&gt;=10000 &amp; Table1[[#This Row],[Sales]]&lt;=25000,"Medium","High"))</f>
        <v>Low</v>
      </c>
      <c r="W1897">
        <v>815.15</v>
      </c>
      <c r="X1897">
        <f>Table1[[#This Row],[Profit]]/Table1[[#This Row],[Sales]]</f>
        <v>0.18114444444444444</v>
      </c>
      <c r="Y1897" t="s">
        <v>93</v>
      </c>
      <c r="Z1897" t="s">
        <v>41</v>
      </c>
      <c r="AA1897">
        <v>5</v>
      </c>
      <c r="AB1897" t="s">
        <v>42</v>
      </c>
    </row>
    <row r="1898" spans="1:28" x14ac:dyDescent="0.35">
      <c r="A1898" t="s">
        <v>6003</v>
      </c>
      <c r="B1898" s="1">
        <v>45460</v>
      </c>
      <c r="C1898" s="1" t="str">
        <f>TEXT(Table1[[#This Row],[Order_Date]],"yyyy")</f>
        <v>2024</v>
      </c>
      <c r="D1898" s="3">
        <f>MONTH(Table1[[#This Row],[Order_Date]])</f>
        <v>6</v>
      </c>
      <c r="E1898" t="str">
        <f>TEXT(Table1[[#This Row],[Order_Date]],"mmm")</f>
        <v>Jun</v>
      </c>
      <c r="F1898" s="1">
        <v>45466</v>
      </c>
      <c r="G1898">
        <f>(Table1[[#This Row],[Ship_Date]]-Table1[[#This Row],[Order_Date]])</f>
        <v>6</v>
      </c>
      <c r="H1898" t="s">
        <v>6004</v>
      </c>
      <c r="I1898" t="s">
        <v>6005</v>
      </c>
      <c r="J1898" t="s">
        <v>52</v>
      </c>
      <c r="K1898">
        <v>61</v>
      </c>
      <c r="L1898" t="str">
        <f>IF(Table1[[#This Row],[Age]]&lt;=20,"Teen",IF(Table1[[#This Row],[Age]]&gt;=21 &amp; Table1[[#This Row],[Age]]&lt;=50,"Adult","Senior"))</f>
        <v>Senior</v>
      </c>
      <c r="M1898" t="s">
        <v>91</v>
      </c>
      <c r="N1898" t="s">
        <v>92</v>
      </c>
      <c r="O1898" t="s">
        <v>55</v>
      </c>
      <c r="P1898" t="s">
        <v>47</v>
      </c>
      <c r="Q1898" t="s">
        <v>48</v>
      </c>
      <c r="R1898">
        <v>3</v>
      </c>
      <c r="S1898">
        <v>3500</v>
      </c>
      <c r="T1898">
        <v>5</v>
      </c>
      <c r="U1898">
        <v>9975</v>
      </c>
      <c r="V1898" t="str">
        <f>IF(Table1[[#This Row],[Sales]]&lt;=10000,"Low",IF(Table1[[#This Row],[Sales]]&gt;=10000 &amp; Table1[[#This Row],[Sales]]&lt;=25000,"Medium","High"))</f>
        <v>Low</v>
      </c>
      <c r="W1898">
        <v>1527.04</v>
      </c>
      <c r="X1898">
        <f>Table1[[#This Row],[Profit]]/Table1[[#This Row],[Sales]]</f>
        <v>0.15308671679197994</v>
      </c>
      <c r="Y1898" t="s">
        <v>93</v>
      </c>
      <c r="Z1898" t="s">
        <v>41</v>
      </c>
      <c r="AA1898">
        <v>3</v>
      </c>
      <c r="AB1898" t="s">
        <v>42</v>
      </c>
    </row>
    <row r="1899" spans="1:28" x14ac:dyDescent="0.35">
      <c r="A1899" t="s">
        <v>6103</v>
      </c>
      <c r="B1899" s="1">
        <v>45465</v>
      </c>
      <c r="C1899" s="1" t="str">
        <f>TEXT(Table1[[#This Row],[Order_Date]],"yyyy")</f>
        <v>2024</v>
      </c>
      <c r="D1899" s="3">
        <f>MONTH(Table1[[#This Row],[Order_Date]])</f>
        <v>6</v>
      </c>
      <c r="E1899" t="str">
        <f>TEXT(Table1[[#This Row],[Order_Date]],"mmm")</f>
        <v>Jun</v>
      </c>
      <c r="F1899" s="1">
        <v>45470</v>
      </c>
      <c r="G1899">
        <f>(Table1[[#This Row],[Ship_Date]]-Table1[[#This Row],[Order_Date]])</f>
        <v>5</v>
      </c>
      <c r="H1899" t="s">
        <v>6104</v>
      </c>
      <c r="I1899" t="s">
        <v>6105</v>
      </c>
      <c r="J1899" t="s">
        <v>24</v>
      </c>
      <c r="K1899">
        <v>20</v>
      </c>
      <c r="L1899" t="str">
        <f>IF(Table1[[#This Row],[Age]]&lt;=20,"Teen",IF(Table1[[#This Row],[Age]]&gt;=21 &amp; Table1[[#This Row],[Age]]&lt;=50,"Adult","Senior"))</f>
        <v>Teen</v>
      </c>
      <c r="M1899" t="s">
        <v>91</v>
      </c>
      <c r="N1899" t="s">
        <v>92</v>
      </c>
      <c r="O1899" t="s">
        <v>55</v>
      </c>
      <c r="P1899" t="s">
        <v>74</v>
      </c>
      <c r="Q1899" t="s">
        <v>132</v>
      </c>
      <c r="R1899">
        <v>7</v>
      </c>
      <c r="S1899">
        <v>55000</v>
      </c>
      <c r="T1899">
        <v>20</v>
      </c>
      <c r="U1899">
        <v>308000</v>
      </c>
      <c r="V1899" t="str">
        <f>IF(Table1[[#This Row],[Sales]]&lt;=10000,"Low",IF(Table1[[#This Row],[Sales]]&gt;=10000 &amp; Table1[[#This Row],[Sales]]&lt;=25000,"Medium","High"))</f>
        <v>High</v>
      </c>
      <c r="W1899">
        <v>38195.410000000003</v>
      </c>
      <c r="X1899">
        <f>Table1[[#This Row],[Profit]]/Table1[[#This Row],[Sales]]</f>
        <v>0.12401107142857144</v>
      </c>
      <c r="Y1899" t="s">
        <v>93</v>
      </c>
      <c r="Z1899" t="s">
        <v>59</v>
      </c>
      <c r="AA1899">
        <v>4</v>
      </c>
      <c r="AB1899" t="s">
        <v>42</v>
      </c>
    </row>
    <row r="1900" spans="1:28" x14ac:dyDescent="0.35">
      <c r="A1900" t="s">
        <v>6119</v>
      </c>
      <c r="B1900" s="1">
        <v>45458</v>
      </c>
      <c r="C1900" s="1" t="str">
        <f>TEXT(Table1[[#This Row],[Order_Date]],"yyyy")</f>
        <v>2024</v>
      </c>
      <c r="D1900" s="3">
        <f>MONTH(Table1[[#This Row],[Order_Date]])</f>
        <v>6</v>
      </c>
      <c r="E1900" t="str">
        <f>TEXT(Table1[[#This Row],[Order_Date]],"mmm")</f>
        <v>Jun</v>
      </c>
      <c r="F1900" s="1">
        <v>45465</v>
      </c>
      <c r="G1900">
        <f>(Table1[[#This Row],[Ship_Date]]-Table1[[#This Row],[Order_Date]])</f>
        <v>7</v>
      </c>
      <c r="H1900" t="s">
        <v>6120</v>
      </c>
      <c r="I1900" t="s">
        <v>6121</v>
      </c>
      <c r="J1900" t="s">
        <v>52</v>
      </c>
      <c r="K1900">
        <v>53</v>
      </c>
      <c r="L1900" t="str">
        <f>IF(Table1[[#This Row],[Age]]&lt;=20,"Teen",IF(Table1[[#This Row],[Age]]&gt;=21 &amp; Table1[[#This Row],[Age]]&lt;=50,"Adult","Senior"))</f>
        <v>Senior</v>
      </c>
      <c r="M1900" t="s">
        <v>116</v>
      </c>
      <c r="N1900" t="s">
        <v>117</v>
      </c>
      <c r="O1900" t="s">
        <v>86</v>
      </c>
      <c r="P1900" t="s">
        <v>74</v>
      </c>
      <c r="Q1900" t="s">
        <v>75</v>
      </c>
      <c r="R1900">
        <v>5</v>
      </c>
      <c r="S1900">
        <v>2000</v>
      </c>
      <c r="T1900">
        <v>15</v>
      </c>
      <c r="U1900">
        <v>8500</v>
      </c>
      <c r="V1900" t="str">
        <f>IF(Table1[[#This Row],[Sales]]&lt;=10000,"Low",IF(Table1[[#This Row],[Sales]]&gt;=10000 &amp; Table1[[#This Row],[Sales]]&lt;=25000,"Medium","High"))</f>
        <v>Low</v>
      </c>
      <c r="W1900">
        <v>2552.42</v>
      </c>
      <c r="X1900">
        <f>Table1[[#This Row],[Profit]]/Table1[[#This Row],[Sales]]</f>
        <v>0.30028470588235295</v>
      </c>
      <c r="Y1900" t="s">
        <v>93</v>
      </c>
      <c r="Z1900" t="s">
        <v>31</v>
      </c>
      <c r="AA1900">
        <v>4</v>
      </c>
      <c r="AB1900" t="s">
        <v>42</v>
      </c>
    </row>
    <row r="1901" spans="1:28" x14ac:dyDescent="0.35">
      <c r="A1901" t="s">
        <v>6134</v>
      </c>
      <c r="B1901" s="1">
        <v>45447</v>
      </c>
      <c r="C1901" s="1" t="str">
        <f>TEXT(Table1[[#This Row],[Order_Date]],"yyyy")</f>
        <v>2024</v>
      </c>
      <c r="D1901" s="3">
        <f>MONTH(Table1[[#This Row],[Order_Date]])</f>
        <v>6</v>
      </c>
      <c r="E1901" t="str">
        <f>TEXT(Table1[[#This Row],[Order_Date]],"mmm")</f>
        <v>Jun</v>
      </c>
      <c r="F1901" s="1">
        <v>45453</v>
      </c>
      <c r="G1901">
        <f>(Table1[[#This Row],[Ship_Date]]-Table1[[#This Row],[Order_Date]])</f>
        <v>6</v>
      </c>
      <c r="H1901" t="s">
        <v>6135</v>
      </c>
      <c r="I1901" t="s">
        <v>6136</v>
      </c>
      <c r="J1901" t="s">
        <v>52</v>
      </c>
      <c r="K1901">
        <v>30</v>
      </c>
      <c r="L1901" t="str">
        <f>IF(Table1[[#This Row],[Age]]&lt;=20,"Teen",IF(Table1[[#This Row],[Age]]&gt;=21 &amp; Table1[[#This Row],[Age]]&lt;=50,"Adult","Senior"))</f>
        <v>Senior</v>
      </c>
      <c r="M1901" t="s">
        <v>116</v>
      </c>
      <c r="N1901" t="s">
        <v>117</v>
      </c>
      <c r="O1901" t="s">
        <v>86</v>
      </c>
      <c r="P1901" t="s">
        <v>39</v>
      </c>
      <c r="Q1901" t="s">
        <v>40</v>
      </c>
      <c r="R1901">
        <v>1</v>
      </c>
      <c r="S1901">
        <v>2500</v>
      </c>
      <c r="T1901">
        <v>15</v>
      </c>
      <c r="U1901">
        <v>2125</v>
      </c>
      <c r="V1901" t="str">
        <f>IF(Table1[[#This Row],[Sales]]&lt;=10000,"Low",IF(Table1[[#This Row],[Sales]]&gt;=10000 &amp; Table1[[#This Row],[Sales]]&lt;=25000,"Medium","High"))</f>
        <v>Low</v>
      </c>
      <c r="W1901">
        <v>281.37</v>
      </c>
      <c r="X1901">
        <f>Table1[[#This Row],[Profit]]/Table1[[#This Row],[Sales]]</f>
        <v>0.13240941176470589</v>
      </c>
      <c r="Y1901" t="s">
        <v>93</v>
      </c>
      <c r="Z1901" t="s">
        <v>41</v>
      </c>
      <c r="AA1901">
        <v>2</v>
      </c>
      <c r="AB1901" t="s">
        <v>32</v>
      </c>
    </row>
    <row r="1902" spans="1:28" x14ac:dyDescent="0.35">
      <c r="A1902" t="s">
        <v>6137</v>
      </c>
      <c r="B1902" s="1">
        <v>45825</v>
      </c>
      <c r="C1902" s="1" t="str">
        <f>TEXT(Table1[[#This Row],[Order_Date]],"yyyy")</f>
        <v>2025</v>
      </c>
      <c r="D1902" s="3">
        <f>MONTH(Table1[[#This Row],[Order_Date]])</f>
        <v>6</v>
      </c>
      <c r="E1902" t="str">
        <f>TEXT(Table1[[#This Row],[Order_Date]],"mmm")</f>
        <v>Jun</v>
      </c>
      <c r="F1902" s="1">
        <v>45832</v>
      </c>
      <c r="G1902">
        <f>(Table1[[#This Row],[Ship_Date]]-Table1[[#This Row],[Order_Date]])</f>
        <v>7</v>
      </c>
      <c r="H1902" t="s">
        <v>6062</v>
      </c>
      <c r="I1902" t="s">
        <v>6138</v>
      </c>
      <c r="J1902" t="s">
        <v>24</v>
      </c>
      <c r="K1902">
        <v>30</v>
      </c>
      <c r="L1902" t="str">
        <f>IF(Table1[[#This Row],[Age]]&lt;=20,"Teen",IF(Table1[[#This Row],[Age]]&gt;=21 &amp; Table1[[#This Row],[Age]]&lt;=50,"Adult","Senior"))</f>
        <v>Senior</v>
      </c>
      <c r="M1902" t="s">
        <v>25</v>
      </c>
      <c r="N1902" t="s">
        <v>26</v>
      </c>
      <c r="O1902" t="s">
        <v>27</v>
      </c>
      <c r="P1902" t="s">
        <v>47</v>
      </c>
      <c r="Q1902" t="s">
        <v>185</v>
      </c>
      <c r="R1902">
        <v>4</v>
      </c>
      <c r="S1902">
        <v>4500</v>
      </c>
      <c r="T1902">
        <v>25</v>
      </c>
      <c r="U1902">
        <v>13500</v>
      </c>
      <c r="V1902" t="str">
        <f>IF(Table1[[#This Row],[Sales]]&lt;=10000,"Low",IF(Table1[[#This Row],[Sales]]&gt;=10000 &amp; Table1[[#This Row],[Sales]]&lt;=25000,"Medium","High"))</f>
        <v>High</v>
      </c>
      <c r="W1902">
        <v>1518.63</v>
      </c>
      <c r="X1902">
        <f>Table1[[#This Row],[Profit]]/Table1[[#This Row],[Sales]]</f>
        <v>0.11249111111111113</v>
      </c>
      <c r="Y1902" t="s">
        <v>30</v>
      </c>
      <c r="Z1902" t="s">
        <v>41</v>
      </c>
      <c r="AA1902">
        <v>3</v>
      </c>
      <c r="AB1902" t="s">
        <v>42</v>
      </c>
    </row>
    <row r="1903" spans="1:28" x14ac:dyDescent="0.35">
      <c r="A1903" t="s">
        <v>6180</v>
      </c>
      <c r="B1903" s="1">
        <v>45824</v>
      </c>
      <c r="C1903" s="1" t="str">
        <f>TEXT(Table1[[#This Row],[Order_Date]],"yyyy")</f>
        <v>2025</v>
      </c>
      <c r="D1903" s="3">
        <f>MONTH(Table1[[#This Row],[Order_Date]])</f>
        <v>6</v>
      </c>
      <c r="E1903" t="str">
        <f>TEXT(Table1[[#This Row],[Order_Date]],"mmm")</f>
        <v>Jun</v>
      </c>
      <c r="F1903" s="1">
        <v>45825</v>
      </c>
      <c r="G1903">
        <f>(Table1[[#This Row],[Ship_Date]]-Table1[[#This Row],[Order_Date]])</f>
        <v>1</v>
      </c>
      <c r="H1903" t="s">
        <v>400</v>
      </c>
      <c r="I1903" t="s">
        <v>6181</v>
      </c>
      <c r="J1903" t="s">
        <v>24</v>
      </c>
      <c r="K1903">
        <v>34</v>
      </c>
      <c r="L1903" t="str">
        <f>IF(Table1[[#This Row],[Age]]&lt;=20,"Teen",IF(Table1[[#This Row],[Age]]&gt;=21 &amp; Table1[[#This Row],[Age]]&lt;=50,"Adult","Senior"))</f>
        <v>Senior</v>
      </c>
      <c r="M1903" t="s">
        <v>53</v>
      </c>
      <c r="N1903" t="s">
        <v>54</v>
      </c>
      <c r="O1903" t="s">
        <v>55</v>
      </c>
      <c r="P1903" t="s">
        <v>28</v>
      </c>
      <c r="Q1903" t="s">
        <v>311</v>
      </c>
      <c r="R1903">
        <v>7</v>
      </c>
      <c r="S1903">
        <v>5000</v>
      </c>
      <c r="T1903">
        <v>15</v>
      </c>
      <c r="U1903">
        <v>29750</v>
      </c>
      <c r="V1903" t="str">
        <f>IF(Table1[[#This Row],[Sales]]&lt;=10000,"Low",IF(Table1[[#This Row],[Sales]]&gt;=10000 &amp; Table1[[#This Row],[Sales]]&lt;=25000,"Medium","High"))</f>
        <v>High</v>
      </c>
      <c r="W1903">
        <v>12465.78</v>
      </c>
      <c r="X1903">
        <f>Table1[[#This Row],[Profit]]/Table1[[#This Row],[Sales]]</f>
        <v>0.41901781512605046</v>
      </c>
      <c r="Y1903" t="s">
        <v>58</v>
      </c>
      <c r="Z1903" t="s">
        <v>41</v>
      </c>
      <c r="AA1903">
        <v>4</v>
      </c>
      <c r="AB1903" t="s">
        <v>42</v>
      </c>
    </row>
    <row r="1904" spans="1:28" x14ac:dyDescent="0.35">
      <c r="A1904" t="s">
        <v>6245</v>
      </c>
      <c r="B1904" s="1">
        <v>45820</v>
      </c>
      <c r="C1904" s="1" t="str">
        <f>TEXT(Table1[[#This Row],[Order_Date]],"yyyy")</f>
        <v>2025</v>
      </c>
      <c r="D1904" s="3">
        <f>MONTH(Table1[[#This Row],[Order_Date]])</f>
        <v>6</v>
      </c>
      <c r="E1904" t="str">
        <f>TEXT(Table1[[#This Row],[Order_Date]],"mmm")</f>
        <v>Jun</v>
      </c>
      <c r="F1904" s="1">
        <v>45822</v>
      </c>
      <c r="G1904">
        <f>(Table1[[#This Row],[Ship_Date]]-Table1[[#This Row],[Order_Date]])</f>
        <v>2</v>
      </c>
      <c r="H1904" t="s">
        <v>6246</v>
      </c>
      <c r="I1904" t="s">
        <v>6247</v>
      </c>
      <c r="J1904" t="s">
        <v>24</v>
      </c>
      <c r="K1904">
        <v>62</v>
      </c>
      <c r="L1904" t="str">
        <f>IF(Table1[[#This Row],[Age]]&lt;=20,"Teen",IF(Table1[[#This Row],[Age]]&gt;=21 &amp; Table1[[#This Row],[Age]]&lt;=50,"Adult","Senior"))</f>
        <v>Senior</v>
      </c>
      <c r="M1904" t="s">
        <v>79</v>
      </c>
      <c r="N1904" t="s">
        <v>80</v>
      </c>
      <c r="O1904" t="s">
        <v>38</v>
      </c>
      <c r="P1904" t="s">
        <v>56</v>
      </c>
      <c r="Q1904" t="s">
        <v>97</v>
      </c>
      <c r="R1904">
        <v>8</v>
      </c>
      <c r="S1904">
        <v>1500</v>
      </c>
      <c r="T1904">
        <v>5</v>
      </c>
      <c r="U1904">
        <v>11400</v>
      </c>
      <c r="V1904" t="str">
        <f>IF(Table1[[#This Row],[Sales]]&lt;=10000,"Low",IF(Table1[[#This Row],[Sales]]&gt;=10000 &amp; Table1[[#This Row],[Sales]]&lt;=25000,"Medium","High"))</f>
        <v>High</v>
      </c>
      <c r="W1904">
        <v>1760.3</v>
      </c>
      <c r="X1904">
        <f>Table1[[#This Row],[Profit]]/Table1[[#This Row],[Sales]]</f>
        <v>0.15441228070175439</v>
      </c>
      <c r="Y1904" t="s">
        <v>58</v>
      </c>
      <c r="Z1904" t="s">
        <v>59</v>
      </c>
      <c r="AA1904">
        <v>5</v>
      </c>
      <c r="AB1904" t="s">
        <v>42</v>
      </c>
    </row>
    <row r="1905" spans="1:28" x14ac:dyDescent="0.35">
      <c r="A1905" t="s">
        <v>6264</v>
      </c>
      <c r="B1905" s="1">
        <v>45451</v>
      </c>
      <c r="C1905" s="1" t="str">
        <f>TEXT(Table1[[#This Row],[Order_Date]],"yyyy")</f>
        <v>2024</v>
      </c>
      <c r="D1905" s="3">
        <f>MONTH(Table1[[#This Row],[Order_Date]])</f>
        <v>6</v>
      </c>
      <c r="E1905" t="str">
        <f>TEXT(Table1[[#This Row],[Order_Date]],"mmm")</f>
        <v>Jun</v>
      </c>
      <c r="F1905" s="1">
        <v>45454</v>
      </c>
      <c r="G1905">
        <f>(Table1[[#This Row],[Ship_Date]]-Table1[[#This Row],[Order_Date]])</f>
        <v>3</v>
      </c>
      <c r="H1905" t="s">
        <v>6265</v>
      </c>
      <c r="I1905" t="s">
        <v>6266</v>
      </c>
      <c r="J1905" t="s">
        <v>52</v>
      </c>
      <c r="K1905">
        <v>61</v>
      </c>
      <c r="L1905" t="str">
        <f>IF(Table1[[#This Row],[Age]]&lt;=20,"Teen",IF(Table1[[#This Row],[Age]]&gt;=21 &amp; Table1[[#This Row],[Age]]&lt;=50,"Adult","Senior"))</f>
        <v>Senior</v>
      </c>
      <c r="M1905" t="s">
        <v>73</v>
      </c>
      <c r="N1905" t="s">
        <v>26</v>
      </c>
      <c r="O1905" t="s">
        <v>27</v>
      </c>
      <c r="P1905" t="s">
        <v>56</v>
      </c>
      <c r="Q1905" t="s">
        <v>168</v>
      </c>
      <c r="R1905">
        <v>7</v>
      </c>
      <c r="S1905">
        <v>1200</v>
      </c>
      <c r="T1905">
        <v>5</v>
      </c>
      <c r="U1905">
        <v>7980</v>
      </c>
      <c r="V1905" t="str">
        <f>IF(Table1[[#This Row],[Sales]]&lt;=10000,"Low",IF(Table1[[#This Row],[Sales]]&gt;=10000 &amp; Table1[[#This Row],[Sales]]&lt;=25000,"Medium","High"))</f>
        <v>Low</v>
      </c>
      <c r="W1905">
        <v>2267.38</v>
      </c>
      <c r="X1905">
        <f>Table1[[#This Row],[Profit]]/Table1[[#This Row],[Sales]]</f>
        <v>0.28413283208020051</v>
      </c>
      <c r="Y1905" t="s">
        <v>30</v>
      </c>
      <c r="Z1905" t="s">
        <v>59</v>
      </c>
      <c r="AA1905">
        <v>5</v>
      </c>
      <c r="AB1905" t="s">
        <v>42</v>
      </c>
    </row>
    <row r="1906" spans="1:28" x14ac:dyDescent="0.35">
      <c r="A1906" t="s">
        <v>6286</v>
      </c>
      <c r="B1906" s="1">
        <v>45836</v>
      </c>
      <c r="C1906" s="1" t="str">
        <f>TEXT(Table1[[#This Row],[Order_Date]],"yyyy")</f>
        <v>2025</v>
      </c>
      <c r="D1906" s="3">
        <f>MONTH(Table1[[#This Row],[Order_Date]])</f>
        <v>6</v>
      </c>
      <c r="E1906" t="str">
        <f>TEXT(Table1[[#This Row],[Order_Date]],"mmm")</f>
        <v>Jun</v>
      </c>
      <c r="F1906" s="1">
        <v>45841</v>
      </c>
      <c r="G1906">
        <f>(Table1[[#This Row],[Ship_Date]]-Table1[[#This Row],[Order_Date]])</f>
        <v>5</v>
      </c>
      <c r="H1906" t="s">
        <v>6287</v>
      </c>
      <c r="I1906" t="s">
        <v>6288</v>
      </c>
      <c r="J1906" t="s">
        <v>24</v>
      </c>
      <c r="K1906">
        <v>63</v>
      </c>
      <c r="L1906" t="str">
        <f>IF(Table1[[#This Row],[Age]]&lt;=20,"Teen",IF(Table1[[#This Row],[Age]]&gt;=21 &amp; Table1[[#This Row],[Age]]&lt;=50,"Adult","Senior"))</f>
        <v>Senior</v>
      </c>
      <c r="M1906" t="s">
        <v>101</v>
      </c>
      <c r="N1906" t="s">
        <v>102</v>
      </c>
      <c r="O1906" t="s">
        <v>27</v>
      </c>
      <c r="P1906" t="s">
        <v>47</v>
      </c>
      <c r="Q1906" t="s">
        <v>175</v>
      </c>
      <c r="R1906">
        <v>1</v>
      </c>
      <c r="S1906">
        <v>1200</v>
      </c>
      <c r="T1906">
        <v>25</v>
      </c>
      <c r="U1906">
        <v>900</v>
      </c>
      <c r="V1906" t="str">
        <f>IF(Table1[[#This Row],[Sales]]&lt;=10000,"Low",IF(Table1[[#This Row],[Sales]]&gt;=10000 &amp; Table1[[#This Row],[Sales]]&lt;=25000,"Medium","High"))</f>
        <v>Low</v>
      </c>
      <c r="W1906">
        <v>315.14999999999998</v>
      </c>
      <c r="X1906">
        <f>Table1[[#This Row],[Profit]]/Table1[[#This Row],[Sales]]</f>
        <v>0.35016666666666663</v>
      </c>
      <c r="Y1906" t="s">
        <v>93</v>
      </c>
      <c r="Z1906" t="s">
        <v>41</v>
      </c>
      <c r="AA1906">
        <v>3</v>
      </c>
      <c r="AB1906" t="s">
        <v>42</v>
      </c>
    </row>
    <row r="1907" spans="1:28" x14ac:dyDescent="0.35">
      <c r="A1907" t="s">
        <v>6292</v>
      </c>
      <c r="B1907" s="1">
        <v>45814</v>
      </c>
      <c r="C1907" s="1" t="str">
        <f>TEXT(Table1[[#This Row],[Order_Date]],"yyyy")</f>
        <v>2025</v>
      </c>
      <c r="D1907" s="3">
        <f>MONTH(Table1[[#This Row],[Order_Date]])</f>
        <v>6</v>
      </c>
      <c r="E1907" t="str">
        <f>TEXT(Table1[[#This Row],[Order_Date]],"mmm")</f>
        <v>Jun</v>
      </c>
      <c r="F1907" s="1">
        <v>45818</v>
      </c>
      <c r="G1907">
        <f>(Table1[[#This Row],[Ship_Date]]-Table1[[#This Row],[Order_Date]])</f>
        <v>4</v>
      </c>
      <c r="H1907" t="s">
        <v>4136</v>
      </c>
      <c r="I1907" t="s">
        <v>6293</v>
      </c>
      <c r="J1907" t="s">
        <v>24</v>
      </c>
      <c r="K1907">
        <v>38</v>
      </c>
      <c r="L1907" t="str">
        <f>IF(Table1[[#This Row],[Age]]&lt;=20,"Teen",IF(Table1[[#This Row],[Age]]&gt;=21 &amp; Table1[[#This Row],[Age]]&lt;=50,"Adult","Senior"))</f>
        <v>Senior</v>
      </c>
      <c r="M1907" t="s">
        <v>116</v>
      </c>
      <c r="N1907" t="s">
        <v>117</v>
      </c>
      <c r="O1907" t="s">
        <v>86</v>
      </c>
      <c r="P1907" t="s">
        <v>56</v>
      </c>
      <c r="Q1907" t="s">
        <v>97</v>
      </c>
      <c r="R1907">
        <v>2</v>
      </c>
      <c r="S1907">
        <v>1500</v>
      </c>
      <c r="T1907">
        <v>25</v>
      </c>
      <c r="U1907">
        <v>2250</v>
      </c>
      <c r="V1907" t="str">
        <f>IF(Table1[[#This Row],[Sales]]&lt;=10000,"Low",IF(Table1[[#This Row],[Sales]]&gt;=10000 &amp; Table1[[#This Row],[Sales]]&lt;=25000,"Medium","High"))</f>
        <v>Low</v>
      </c>
      <c r="W1907">
        <v>275.3</v>
      </c>
      <c r="X1907">
        <f>Table1[[#This Row],[Profit]]/Table1[[#This Row],[Sales]]</f>
        <v>0.12235555555555556</v>
      </c>
      <c r="Y1907" t="s">
        <v>30</v>
      </c>
      <c r="Z1907" t="s">
        <v>31</v>
      </c>
      <c r="AA1907">
        <v>5</v>
      </c>
      <c r="AB1907" t="s">
        <v>42</v>
      </c>
    </row>
    <row r="1908" spans="1:28" x14ac:dyDescent="0.35">
      <c r="A1908" t="s">
        <v>6311</v>
      </c>
      <c r="B1908" s="1">
        <v>45467</v>
      </c>
      <c r="C1908" s="1" t="str">
        <f>TEXT(Table1[[#This Row],[Order_Date]],"yyyy")</f>
        <v>2024</v>
      </c>
      <c r="D1908" s="3">
        <f>MONTH(Table1[[#This Row],[Order_Date]])</f>
        <v>6</v>
      </c>
      <c r="E1908" t="str">
        <f>TEXT(Table1[[#This Row],[Order_Date]],"mmm")</f>
        <v>Jun</v>
      </c>
      <c r="F1908" s="1">
        <v>45473</v>
      </c>
      <c r="G1908">
        <f>(Table1[[#This Row],[Ship_Date]]-Table1[[#This Row],[Order_Date]])</f>
        <v>6</v>
      </c>
      <c r="H1908" t="s">
        <v>1109</v>
      </c>
      <c r="I1908" t="s">
        <v>6312</v>
      </c>
      <c r="J1908" t="s">
        <v>24</v>
      </c>
      <c r="K1908">
        <v>45</v>
      </c>
      <c r="L1908" t="str">
        <f>IF(Table1[[#This Row],[Age]]&lt;=20,"Teen",IF(Table1[[#This Row],[Age]]&gt;=21 &amp; Table1[[#This Row],[Age]]&lt;=50,"Adult","Senior"))</f>
        <v>Senior</v>
      </c>
      <c r="M1908" t="s">
        <v>36</v>
      </c>
      <c r="N1908" t="s">
        <v>37</v>
      </c>
      <c r="O1908" t="s">
        <v>38</v>
      </c>
      <c r="P1908" t="s">
        <v>39</v>
      </c>
      <c r="Q1908" t="s">
        <v>40</v>
      </c>
      <c r="R1908">
        <v>1</v>
      </c>
      <c r="S1908">
        <v>2500</v>
      </c>
      <c r="T1908">
        <v>0</v>
      </c>
      <c r="U1908">
        <v>2500</v>
      </c>
      <c r="V1908" t="str">
        <f>IF(Table1[[#This Row],[Sales]]&lt;=10000,"Low",IF(Table1[[#This Row],[Sales]]&gt;=10000 &amp; Table1[[#This Row],[Sales]]&lt;=25000,"Medium","High"))</f>
        <v>Low</v>
      </c>
      <c r="W1908">
        <v>347.42</v>
      </c>
      <c r="X1908">
        <f>Table1[[#This Row],[Profit]]/Table1[[#This Row],[Sales]]</f>
        <v>0.13896800000000001</v>
      </c>
      <c r="Y1908" t="s">
        <v>30</v>
      </c>
      <c r="Z1908" t="s">
        <v>31</v>
      </c>
      <c r="AA1908">
        <v>5</v>
      </c>
      <c r="AB1908" t="s">
        <v>42</v>
      </c>
    </row>
    <row r="1909" spans="1:28" x14ac:dyDescent="0.35">
      <c r="A1909" t="s">
        <v>6339</v>
      </c>
      <c r="B1909" s="1">
        <v>45459</v>
      </c>
      <c r="C1909" s="1" t="str">
        <f>TEXT(Table1[[#This Row],[Order_Date]],"yyyy")</f>
        <v>2024</v>
      </c>
      <c r="D1909" s="3">
        <f>MONTH(Table1[[#This Row],[Order_Date]])</f>
        <v>6</v>
      </c>
      <c r="E1909" t="str">
        <f>TEXT(Table1[[#This Row],[Order_Date]],"mmm")</f>
        <v>Jun</v>
      </c>
      <c r="F1909" s="1">
        <v>45461</v>
      </c>
      <c r="G1909">
        <f>(Table1[[#This Row],[Ship_Date]]-Table1[[#This Row],[Order_Date]])</f>
        <v>2</v>
      </c>
      <c r="H1909" t="s">
        <v>6340</v>
      </c>
      <c r="I1909" t="s">
        <v>6341</v>
      </c>
      <c r="J1909" t="s">
        <v>24</v>
      </c>
      <c r="K1909">
        <v>61</v>
      </c>
      <c r="L1909" t="str">
        <f>IF(Table1[[#This Row],[Age]]&lt;=20,"Teen",IF(Table1[[#This Row],[Age]]&gt;=21 &amp; Table1[[#This Row],[Age]]&lt;=50,"Adult","Senior"))</f>
        <v>Senior</v>
      </c>
      <c r="M1909" t="s">
        <v>63</v>
      </c>
      <c r="N1909" t="s">
        <v>64</v>
      </c>
      <c r="O1909" t="s">
        <v>55</v>
      </c>
      <c r="P1909" t="s">
        <v>47</v>
      </c>
      <c r="Q1909" t="s">
        <v>185</v>
      </c>
      <c r="R1909">
        <v>2</v>
      </c>
      <c r="S1909">
        <v>4500</v>
      </c>
      <c r="T1909">
        <v>10</v>
      </c>
      <c r="U1909">
        <v>8100</v>
      </c>
      <c r="V1909" t="str">
        <f>IF(Table1[[#This Row],[Sales]]&lt;=10000,"Low",IF(Table1[[#This Row],[Sales]]&gt;=10000 &amp; Table1[[#This Row],[Sales]]&lt;=25000,"Medium","High"))</f>
        <v>Low</v>
      </c>
      <c r="W1909">
        <v>2802.67</v>
      </c>
      <c r="X1909">
        <f>Table1[[#This Row],[Profit]]/Table1[[#This Row],[Sales]]</f>
        <v>0.34600864197530867</v>
      </c>
      <c r="Y1909" t="s">
        <v>93</v>
      </c>
      <c r="Z1909" t="s">
        <v>59</v>
      </c>
      <c r="AA1909">
        <v>4</v>
      </c>
      <c r="AB1909" t="s">
        <v>42</v>
      </c>
    </row>
    <row r="1910" spans="1:28" x14ac:dyDescent="0.35">
      <c r="A1910" t="s">
        <v>6348</v>
      </c>
      <c r="B1910" s="1">
        <v>45814</v>
      </c>
      <c r="C1910" s="1" t="str">
        <f>TEXT(Table1[[#This Row],[Order_Date]],"yyyy")</f>
        <v>2025</v>
      </c>
      <c r="D1910" s="3">
        <f>MONTH(Table1[[#This Row],[Order_Date]])</f>
        <v>6</v>
      </c>
      <c r="E1910" t="str">
        <f>TEXT(Table1[[#This Row],[Order_Date]],"mmm")</f>
        <v>Jun</v>
      </c>
      <c r="F1910" s="1">
        <v>45818</v>
      </c>
      <c r="G1910">
        <f>(Table1[[#This Row],[Ship_Date]]-Table1[[#This Row],[Order_Date]])</f>
        <v>4</v>
      </c>
      <c r="H1910" t="s">
        <v>6349</v>
      </c>
      <c r="I1910" t="s">
        <v>6350</v>
      </c>
      <c r="J1910" t="s">
        <v>52</v>
      </c>
      <c r="K1910">
        <v>42</v>
      </c>
      <c r="L1910" t="str">
        <f>IF(Table1[[#This Row],[Age]]&lt;=20,"Teen",IF(Table1[[#This Row],[Age]]&gt;=21 &amp; Table1[[#This Row],[Age]]&lt;=50,"Adult","Senior"))</f>
        <v>Senior</v>
      </c>
      <c r="M1910" t="s">
        <v>101</v>
      </c>
      <c r="N1910" t="s">
        <v>102</v>
      </c>
      <c r="O1910" t="s">
        <v>27</v>
      </c>
      <c r="P1910" t="s">
        <v>56</v>
      </c>
      <c r="Q1910" t="s">
        <v>57</v>
      </c>
      <c r="R1910">
        <v>7</v>
      </c>
      <c r="S1910">
        <v>60</v>
      </c>
      <c r="T1910">
        <v>20</v>
      </c>
      <c r="U1910">
        <v>336</v>
      </c>
      <c r="V1910" t="str">
        <f>IF(Table1[[#This Row],[Sales]]&lt;=10000,"Low",IF(Table1[[#This Row],[Sales]]&gt;=10000 &amp; Table1[[#This Row],[Sales]]&lt;=25000,"Medium","High"))</f>
        <v>Low</v>
      </c>
      <c r="W1910">
        <v>91.16</v>
      </c>
      <c r="X1910">
        <f>Table1[[#This Row],[Profit]]/Table1[[#This Row],[Sales]]</f>
        <v>0.27130952380952378</v>
      </c>
      <c r="Y1910" t="s">
        <v>93</v>
      </c>
      <c r="Z1910" t="s">
        <v>59</v>
      </c>
      <c r="AA1910">
        <v>4</v>
      </c>
      <c r="AB1910" t="s">
        <v>42</v>
      </c>
    </row>
    <row r="1911" spans="1:28" x14ac:dyDescent="0.35">
      <c r="A1911" t="s">
        <v>6366</v>
      </c>
      <c r="B1911" s="1">
        <v>45813</v>
      </c>
      <c r="C1911" s="1" t="str">
        <f>TEXT(Table1[[#This Row],[Order_Date]],"yyyy")</f>
        <v>2025</v>
      </c>
      <c r="D1911" s="3">
        <f>MONTH(Table1[[#This Row],[Order_Date]])</f>
        <v>6</v>
      </c>
      <c r="E1911" t="str">
        <f>TEXT(Table1[[#This Row],[Order_Date]],"mmm")</f>
        <v>Jun</v>
      </c>
      <c r="F1911" s="1">
        <v>45818</v>
      </c>
      <c r="G1911">
        <f>(Table1[[#This Row],[Ship_Date]]-Table1[[#This Row],[Order_Date]])</f>
        <v>5</v>
      </c>
      <c r="H1911" t="s">
        <v>6367</v>
      </c>
      <c r="I1911" t="s">
        <v>6368</v>
      </c>
      <c r="J1911" t="s">
        <v>24</v>
      </c>
      <c r="K1911">
        <v>18</v>
      </c>
      <c r="L1911" t="str">
        <f>IF(Table1[[#This Row],[Age]]&lt;=20,"Teen",IF(Table1[[#This Row],[Age]]&gt;=21 &amp; Table1[[#This Row],[Age]]&lt;=50,"Adult","Senior"))</f>
        <v>Teen</v>
      </c>
      <c r="M1911" t="s">
        <v>46</v>
      </c>
      <c r="N1911" t="s">
        <v>46</v>
      </c>
      <c r="O1911" t="s">
        <v>38</v>
      </c>
      <c r="P1911" t="s">
        <v>74</v>
      </c>
      <c r="Q1911" t="s">
        <v>109</v>
      </c>
      <c r="R1911">
        <v>4</v>
      </c>
      <c r="S1911">
        <v>40000</v>
      </c>
      <c r="T1911">
        <v>25</v>
      </c>
      <c r="U1911">
        <v>120000</v>
      </c>
      <c r="V1911" t="str">
        <f>IF(Table1[[#This Row],[Sales]]&lt;=10000,"Low",IF(Table1[[#This Row],[Sales]]&gt;=10000 &amp; Table1[[#This Row],[Sales]]&lt;=25000,"Medium","High"))</f>
        <v>High</v>
      </c>
      <c r="W1911">
        <v>20366.88</v>
      </c>
      <c r="X1911">
        <f>Table1[[#This Row],[Profit]]/Table1[[#This Row],[Sales]]</f>
        <v>0.16972400000000001</v>
      </c>
      <c r="Y1911" t="s">
        <v>93</v>
      </c>
      <c r="Z1911" t="s">
        <v>31</v>
      </c>
      <c r="AA1911">
        <v>3</v>
      </c>
      <c r="AB1911" t="s">
        <v>42</v>
      </c>
    </row>
    <row r="1912" spans="1:28" x14ac:dyDescent="0.35">
      <c r="A1912" t="s">
        <v>6447</v>
      </c>
      <c r="B1912" s="1">
        <v>45469</v>
      </c>
      <c r="C1912" s="1" t="str">
        <f>TEXT(Table1[[#This Row],[Order_Date]],"yyyy")</f>
        <v>2024</v>
      </c>
      <c r="D1912" s="3">
        <f>MONTH(Table1[[#This Row],[Order_Date]])</f>
        <v>6</v>
      </c>
      <c r="E1912" t="str">
        <f>TEXT(Table1[[#This Row],[Order_Date]],"mmm")</f>
        <v>Jun</v>
      </c>
      <c r="F1912" s="1">
        <v>45476</v>
      </c>
      <c r="G1912">
        <f>(Table1[[#This Row],[Ship_Date]]-Table1[[#This Row],[Order_Date]])</f>
        <v>7</v>
      </c>
      <c r="H1912" t="s">
        <v>6448</v>
      </c>
      <c r="I1912" t="s">
        <v>6449</v>
      </c>
      <c r="J1912" t="s">
        <v>24</v>
      </c>
      <c r="K1912">
        <v>23</v>
      </c>
      <c r="L1912" t="str">
        <f>IF(Table1[[#This Row],[Age]]&lt;=20,"Teen",IF(Table1[[#This Row],[Age]]&gt;=21 &amp; Table1[[#This Row],[Age]]&lt;=50,"Adult","Senior"))</f>
        <v>Senior</v>
      </c>
      <c r="M1912" t="s">
        <v>25</v>
      </c>
      <c r="N1912" t="s">
        <v>26</v>
      </c>
      <c r="O1912" t="s">
        <v>27</v>
      </c>
      <c r="P1912" t="s">
        <v>39</v>
      </c>
      <c r="Q1912" t="s">
        <v>87</v>
      </c>
      <c r="R1912">
        <v>2</v>
      </c>
      <c r="S1912">
        <v>3200</v>
      </c>
      <c r="T1912">
        <v>0</v>
      </c>
      <c r="U1912">
        <v>6400</v>
      </c>
      <c r="V1912" t="str">
        <f>IF(Table1[[#This Row],[Sales]]&lt;=10000,"Low",IF(Table1[[#This Row],[Sales]]&gt;=10000 &amp; Table1[[#This Row],[Sales]]&lt;=25000,"Medium","High"))</f>
        <v>Low</v>
      </c>
      <c r="W1912">
        <v>2821.05</v>
      </c>
      <c r="X1912">
        <f>Table1[[#This Row],[Profit]]/Table1[[#This Row],[Sales]]</f>
        <v>0.44078906250000005</v>
      </c>
      <c r="Y1912" t="s">
        <v>30</v>
      </c>
      <c r="Z1912" t="s">
        <v>41</v>
      </c>
      <c r="AA1912">
        <v>2</v>
      </c>
      <c r="AB1912" t="s">
        <v>42</v>
      </c>
    </row>
    <row r="1913" spans="1:28" x14ac:dyDescent="0.35">
      <c r="A1913" t="s">
        <v>6456</v>
      </c>
      <c r="B1913" s="1">
        <v>45835</v>
      </c>
      <c r="C1913" s="1" t="str">
        <f>TEXT(Table1[[#This Row],[Order_Date]],"yyyy")</f>
        <v>2025</v>
      </c>
      <c r="D1913" s="3">
        <f>MONTH(Table1[[#This Row],[Order_Date]])</f>
        <v>6</v>
      </c>
      <c r="E1913" t="str">
        <f>TEXT(Table1[[#This Row],[Order_Date]],"mmm")</f>
        <v>Jun</v>
      </c>
      <c r="F1913" s="1">
        <v>45841</v>
      </c>
      <c r="G1913">
        <f>(Table1[[#This Row],[Ship_Date]]-Table1[[#This Row],[Order_Date]])</f>
        <v>6</v>
      </c>
      <c r="H1913" t="s">
        <v>6457</v>
      </c>
      <c r="I1913" t="s">
        <v>6458</v>
      </c>
      <c r="J1913" t="s">
        <v>52</v>
      </c>
      <c r="K1913">
        <v>19</v>
      </c>
      <c r="L1913" t="str">
        <f>IF(Table1[[#This Row],[Age]]&lt;=20,"Teen",IF(Table1[[#This Row],[Age]]&gt;=21 &amp; Table1[[#This Row],[Age]]&lt;=50,"Adult","Senior"))</f>
        <v>Teen</v>
      </c>
      <c r="M1913" t="s">
        <v>25</v>
      </c>
      <c r="N1913" t="s">
        <v>26</v>
      </c>
      <c r="O1913" t="s">
        <v>27</v>
      </c>
      <c r="P1913" t="s">
        <v>47</v>
      </c>
      <c r="Q1913" t="s">
        <v>69</v>
      </c>
      <c r="R1913">
        <v>6</v>
      </c>
      <c r="S1913">
        <v>800</v>
      </c>
      <c r="T1913">
        <v>15</v>
      </c>
      <c r="U1913">
        <v>4080</v>
      </c>
      <c r="V1913" t="str">
        <f>IF(Table1[[#This Row],[Sales]]&lt;=10000,"Low",IF(Table1[[#This Row],[Sales]]&gt;=10000 &amp; Table1[[#This Row],[Sales]]&lt;=25000,"Medium","High"))</f>
        <v>Low</v>
      </c>
      <c r="W1913">
        <v>1252.6199999999999</v>
      </c>
      <c r="X1913">
        <f>Table1[[#This Row],[Profit]]/Table1[[#This Row],[Sales]]</f>
        <v>0.30701470588235291</v>
      </c>
      <c r="Y1913" t="s">
        <v>93</v>
      </c>
      <c r="Z1913" t="s">
        <v>59</v>
      </c>
      <c r="AA1913">
        <v>5</v>
      </c>
      <c r="AB1913" t="s">
        <v>42</v>
      </c>
    </row>
    <row r="1914" spans="1:28" x14ac:dyDescent="0.35">
      <c r="A1914" t="s">
        <v>6459</v>
      </c>
      <c r="B1914" s="1">
        <v>45457</v>
      </c>
      <c r="C1914" s="1" t="str">
        <f>TEXT(Table1[[#This Row],[Order_Date]],"yyyy")</f>
        <v>2024</v>
      </c>
      <c r="D1914" s="3">
        <f>MONTH(Table1[[#This Row],[Order_Date]])</f>
        <v>6</v>
      </c>
      <c r="E1914" t="str">
        <f>TEXT(Table1[[#This Row],[Order_Date]],"mmm")</f>
        <v>Jun</v>
      </c>
      <c r="F1914" s="1">
        <v>45460</v>
      </c>
      <c r="G1914">
        <f>(Table1[[#This Row],[Ship_Date]]-Table1[[#This Row],[Order_Date]])</f>
        <v>3</v>
      </c>
      <c r="H1914" t="s">
        <v>6460</v>
      </c>
      <c r="I1914" t="s">
        <v>6461</v>
      </c>
      <c r="J1914" t="s">
        <v>24</v>
      </c>
      <c r="K1914">
        <v>26</v>
      </c>
      <c r="L1914" t="str">
        <f>IF(Table1[[#This Row],[Age]]&lt;=20,"Teen",IF(Table1[[#This Row],[Age]]&gt;=21 &amp; Table1[[#This Row],[Age]]&lt;=50,"Adult","Senior"))</f>
        <v>Senior</v>
      </c>
      <c r="M1914" t="s">
        <v>53</v>
      </c>
      <c r="N1914" t="s">
        <v>54</v>
      </c>
      <c r="O1914" t="s">
        <v>55</v>
      </c>
      <c r="P1914" t="s">
        <v>47</v>
      </c>
      <c r="Q1914" t="s">
        <v>164</v>
      </c>
      <c r="R1914">
        <v>7</v>
      </c>
      <c r="S1914">
        <v>1800</v>
      </c>
      <c r="T1914">
        <v>0</v>
      </c>
      <c r="U1914">
        <v>12600</v>
      </c>
      <c r="V1914" t="str">
        <f>IF(Table1[[#This Row],[Sales]]&lt;=10000,"Low",IF(Table1[[#This Row],[Sales]]&gt;=10000 &amp; Table1[[#This Row],[Sales]]&lt;=25000,"Medium","High"))</f>
        <v>High</v>
      </c>
      <c r="W1914">
        <v>3590.12</v>
      </c>
      <c r="X1914">
        <f>Table1[[#This Row],[Profit]]/Table1[[#This Row],[Sales]]</f>
        <v>0.2849301587301587</v>
      </c>
      <c r="Y1914" t="s">
        <v>30</v>
      </c>
      <c r="Z1914" t="s">
        <v>59</v>
      </c>
      <c r="AA1914">
        <v>5</v>
      </c>
      <c r="AB1914" t="s">
        <v>42</v>
      </c>
    </row>
    <row r="1915" spans="1:28" x14ac:dyDescent="0.35">
      <c r="A1915" t="s">
        <v>6489</v>
      </c>
      <c r="B1915" s="1">
        <v>45456</v>
      </c>
      <c r="C1915" s="1" t="str">
        <f>TEXT(Table1[[#This Row],[Order_Date]],"yyyy")</f>
        <v>2024</v>
      </c>
      <c r="D1915" s="3">
        <f>MONTH(Table1[[#This Row],[Order_Date]])</f>
        <v>6</v>
      </c>
      <c r="E1915" t="str">
        <f>TEXT(Table1[[#This Row],[Order_Date]],"mmm")</f>
        <v>Jun</v>
      </c>
      <c r="F1915" s="1">
        <v>45459</v>
      </c>
      <c r="G1915">
        <f>(Table1[[#This Row],[Ship_Date]]-Table1[[#This Row],[Order_Date]])</f>
        <v>3</v>
      </c>
      <c r="H1915" t="s">
        <v>6490</v>
      </c>
      <c r="I1915" t="s">
        <v>6491</v>
      </c>
      <c r="J1915" t="s">
        <v>52</v>
      </c>
      <c r="K1915">
        <v>30</v>
      </c>
      <c r="L1915" t="str">
        <f>IF(Table1[[#This Row],[Age]]&lt;=20,"Teen",IF(Table1[[#This Row],[Age]]&gt;=21 &amp; Table1[[#This Row],[Age]]&lt;=50,"Adult","Senior"))</f>
        <v>Senior</v>
      </c>
      <c r="M1915" t="s">
        <v>79</v>
      </c>
      <c r="N1915" t="s">
        <v>80</v>
      </c>
      <c r="O1915" t="s">
        <v>38</v>
      </c>
      <c r="P1915" t="s">
        <v>56</v>
      </c>
      <c r="Q1915" t="s">
        <v>125</v>
      </c>
      <c r="R1915">
        <v>1</v>
      </c>
      <c r="S1915">
        <v>450</v>
      </c>
      <c r="T1915">
        <v>5</v>
      </c>
      <c r="U1915">
        <v>427.5</v>
      </c>
      <c r="V1915" t="str">
        <f>IF(Table1[[#This Row],[Sales]]&lt;=10000,"Low",IF(Table1[[#This Row],[Sales]]&gt;=10000 &amp; Table1[[#This Row],[Sales]]&lt;=25000,"Medium","High"))</f>
        <v>Low</v>
      </c>
      <c r="W1915">
        <v>121.12</v>
      </c>
      <c r="X1915">
        <f>Table1[[#This Row],[Profit]]/Table1[[#This Row],[Sales]]</f>
        <v>0.28332163742690059</v>
      </c>
      <c r="Y1915" t="s">
        <v>30</v>
      </c>
      <c r="Z1915" t="s">
        <v>59</v>
      </c>
      <c r="AA1915">
        <v>4</v>
      </c>
      <c r="AB1915" t="s">
        <v>42</v>
      </c>
    </row>
    <row r="1916" spans="1:28" x14ac:dyDescent="0.35">
      <c r="A1916" t="s">
        <v>6506</v>
      </c>
      <c r="B1916" s="1">
        <v>45836</v>
      </c>
      <c r="C1916" s="1" t="str">
        <f>TEXT(Table1[[#This Row],[Order_Date]],"yyyy")</f>
        <v>2025</v>
      </c>
      <c r="D1916" s="3">
        <f>MONTH(Table1[[#This Row],[Order_Date]])</f>
        <v>6</v>
      </c>
      <c r="E1916" t="str">
        <f>TEXT(Table1[[#This Row],[Order_Date]],"mmm")</f>
        <v>Jun</v>
      </c>
      <c r="F1916" s="1">
        <v>45843</v>
      </c>
      <c r="G1916">
        <f>(Table1[[#This Row],[Ship_Date]]-Table1[[#This Row],[Order_Date]])</f>
        <v>7</v>
      </c>
      <c r="H1916" t="s">
        <v>6507</v>
      </c>
      <c r="I1916" t="s">
        <v>6508</v>
      </c>
      <c r="J1916" t="s">
        <v>24</v>
      </c>
      <c r="K1916">
        <v>23</v>
      </c>
      <c r="L1916" t="str">
        <f>IF(Table1[[#This Row],[Age]]&lt;=20,"Teen",IF(Table1[[#This Row],[Age]]&gt;=21 &amp; Table1[[#This Row],[Age]]&lt;=50,"Adult","Senior"))</f>
        <v>Senior</v>
      </c>
      <c r="M1916" t="s">
        <v>91</v>
      </c>
      <c r="N1916" t="s">
        <v>92</v>
      </c>
      <c r="O1916" t="s">
        <v>55</v>
      </c>
      <c r="P1916" t="s">
        <v>39</v>
      </c>
      <c r="Q1916" t="s">
        <v>118</v>
      </c>
      <c r="R1916">
        <v>7</v>
      </c>
      <c r="S1916">
        <v>4000</v>
      </c>
      <c r="T1916">
        <v>10</v>
      </c>
      <c r="U1916">
        <v>25200</v>
      </c>
      <c r="V1916" t="str">
        <f>IF(Table1[[#This Row],[Sales]]&lt;=10000,"Low",IF(Table1[[#This Row],[Sales]]&gt;=10000 &amp; Table1[[#This Row],[Sales]]&lt;=25000,"Medium","High"))</f>
        <v>High</v>
      </c>
      <c r="W1916">
        <v>2576.29</v>
      </c>
      <c r="X1916">
        <f>Table1[[#This Row],[Profit]]/Table1[[#This Row],[Sales]]</f>
        <v>0.10223373015873016</v>
      </c>
      <c r="Y1916" t="s">
        <v>58</v>
      </c>
      <c r="Z1916" t="s">
        <v>59</v>
      </c>
      <c r="AA1916">
        <v>1</v>
      </c>
      <c r="AB1916" t="s">
        <v>42</v>
      </c>
    </row>
    <row r="1917" spans="1:28" x14ac:dyDescent="0.35">
      <c r="A1917" t="s">
        <v>6536</v>
      </c>
      <c r="B1917" s="1">
        <v>45448</v>
      </c>
      <c r="C1917" s="1" t="str">
        <f>TEXT(Table1[[#This Row],[Order_Date]],"yyyy")</f>
        <v>2024</v>
      </c>
      <c r="D1917" s="3">
        <f>MONTH(Table1[[#This Row],[Order_Date]])</f>
        <v>6</v>
      </c>
      <c r="E1917" t="str">
        <f>TEXT(Table1[[#This Row],[Order_Date]],"mmm")</f>
        <v>Jun</v>
      </c>
      <c r="F1917" s="1">
        <v>45451</v>
      </c>
      <c r="G1917">
        <f>(Table1[[#This Row],[Ship_Date]]-Table1[[#This Row],[Order_Date]])</f>
        <v>3</v>
      </c>
      <c r="H1917" t="s">
        <v>6537</v>
      </c>
      <c r="I1917" t="s">
        <v>6538</v>
      </c>
      <c r="J1917" t="s">
        <v>52</v>
      </c>
      <c r="K1917">
        <v>63</v>
      </c>
      <c r="L1917" t="str">
        <f>IF(Table1[[#This Row],[Age]]&lt;=20,"Teen",IF(Table1[[#This Row],[Age]]&gt;=21 &amp; Table1[[#This Row],[Age]]&lt;=50,"Adult","Senior"))</f>
        <v>Senior</v>
      </c>
      <c r="M1917" t="s">
        <v>63</v>
      </c>
      <c r="N1917" t="s">
        <v>64</v>
      </c>
      <c r="O1917" t="s">
        <v>55</v>
      </c>
      <c r="P1917" t="s">
        <v>74</v>
      </c>
      <c r="Q1917" t="s">
        <v>196</v>
      </c>
      <c r="R1917">
        <v>7</v>
      </c>
      <c r="S1917">
        <v>25000</v>
      </c>
      <c r="T1917">
        <v>10</v>
      </c>
      <c r="U1917">
        <v>157500</v>
      </c>
      <c r="V1917" t="str">
        <f>IF(Table1[[#This Row],[Sales]]&lt;=10000,"Low",IF(Table1[[#This Row],[Sales]]&gt;=10000 &amp; Table1[[#This Row],[Sales]]&lt;=25000,"Medium","High"))</f>
        <v>High</v>
      </c>
      <c r="W1917">
        <v>50974.55</v>
      </c>
      <c r="X1917">
        <f>Table1[[#This Row],[Profit]]/Table1[[#This Row],[Sales]]</f>
        <v>0.32364793650793655</v>
      </c>
      <c r="Y1917" t="s">
        <v>93</v>
      </c>
      <c r="Z1917" t="s">
        <v>59</v>
      </c>
      <c r="AA1917">
        <v>5</v>
      </c>
      <c r="AB1917" t="s">
        <v>42</v>
      </c>
    </row>
    <row r="1918" spans="1:28" x14ac:dyDescent="0.35">
      <c r="A1918" t="s">
        <v>6585</v>
      </c>
      <c r="B1918" s="1">
        <v>45816</v>
      </c>
      <c r="C1918" s="1" t="str">
        <f>TEXT(Table1[[#This Row],[Order_Date]],"yyyy")</f>
        <v>2025</v>
      </c>
      <c r="D1918" s="3">
        <f>MONTH(Table1[[#This Row],[Order_Date]])</f>
        <v>6</v>
      </c>
      <c r="E1918" t="str">
        <f>TEXT(Table1[[#This Row],[Order_Date]],"mmm")</f>
        <v>Jun</v>
      </c>
      <c r="F1918" s="1">
        <v>45822</v>
      </c>
      <c r="G1918">
        <f>(Table1[[#This Row],[Ship_Date]]-Table1[[#This Row],[Order_Date]])</f>
        <v>6</v>
      </c>
      <c r="H1918" t="s">
        <v>4507</v>
      </c>
      <c r="I1918" t="s">
        <v>6586</v>
      </c>
      <c r="J1918" t="s">
        <v>24</v>
      </c>
      <c r="K1918">
        <v>20</v>
      </c>
      <c r="L1918" t="str">
        <f>IF(Table1[[#This Row],[Age]]&lt;=20,"Teen",IF(Table1[[#This Row],[Age]]&gt;=21 &amp; Table1[[#This Row],[Age]]&lt;=50,"Adult","Senior"))</f>
        <v>Teen</v>
      </c>
      <c r="M1918" t="s">
        <v>107</v>
      </c>
      <c r="N1918" t="s">
        <v>108</v>
      </c>
      <c r="O1918" t="s">
        <v>86</v>
      </c>
      <c r="P1918" t="s">
        <v>56</v>
      </c>
      <c r="Q1918" t="s">
        <v>125</v>
      </c>
      <c r="R1918">
        <v>6</v>
      </c>
      <c r="S1918">
        <v>450</v>
      </c>
      <c r="T1918">
        <v>15</v>
      </c>
      <c r="U1918">
        <v>2295</v>
      </c>
      <c r="V1918" t="str">
        <f>IF(Table1[[#This Row],[Sales]]&lt;=10000,"Low",IF(Table1[[#This Row],[Sales]]&gt;=10000 &amp; Table1[[#This Row],[Sales]]&lt;=25000,"Medium","High"))</f>
        <v>Low</v>
      </c>
      <c r="W1918">
        <v>385.93</v>
      </c>
      <c r="X1918">
        <f>Table1[[#This Row],[Profit]]/Table1[[#This Row],[Sales]]</f>
        <v>0.16816122004357298</v>
      </c>
      <c r="Y1918" t="s">
        <v>30</v>
      </c>
      <c r="Z1918" t="s">
        <v>41</v>
      </c>
      <c r="AA1918">
        <v>2</v>
      </c>
      <c r="AB1918" t="s">
        <v>42</v>
      </c>
    </row>
    <row r="1919" spans="1:28" x14ac:dyDescent="0.35">
      <c r="A1919" t="s">
        <v>6647</v>
      </c>
      <c r="B1919" s="1">
        <v>45811</v>
      </c>
      <c r="C1919" s="1" t="str">
        <f>TEXT(Table1[[#This Row],[Order_Date]],"yyyy")</f>
        <v>2025</v>
      </c>
      <c r="D1919" s="3">
        <f>MONTH(Table1[[#This Row],[Order_Date]])</f>
        <v>6</v>
      </c>
      <c r="E1919" t="str">
        <f>TEXT(Table1[[#This Row],[Order_Date]],"mmm")</f>
        <v>Jun</v>
      </c>
      <c r="F1919" s="1">
        <v>45815</v>
      </c>
      <c r="G1919">
        <f>(Table1[[#This Row],[Ship_Date]]-Table1[[#This Row],[Order_Date]])</f>
        <v>4</v>
      </c>
      <c r="H1919" t="s">
        <v>6648</v>
      </c>
      <c r="I1919" t="s">
        <v>6649</v>
      </c>
      <c r="J1919" t="s">
        <v>24</v>
      </c>
      <c r="K1919">
        <v>56</v>
      </c>
      <c r="L1919" t="str">
        <f>IF(Table1[[#This Row],[Age]]&lt;=20,"Teen",IF(Table1[[#This Row],[Age]]&gt;=21 &amp; Table1[[#This Row],[Age]]&lt;=50,"Adult","Senior"))</f>
        <v>Senior</v>
      </c>
      <c r="M1919" t="s">
        <v>101</v>
      </c>
      <c r="N1919" t="s">
        <v>102</v>
      </c>
      <c r="O1919" t="s">
        <v>27</v>
      </c>
      <c r="P1919" t="s">
        <v>56</v>
      </c>
      <c r="Q1919" t="s">
        <v>212</v>
      </c>
      <c r="R1919">
        <v>5</v>
      </c>
      <c r="S1919">
        <v>300</v>
      </c>
      <c r="T1919">
        <v>10</v>
      </c>
      <c r="U1919">
        <v>1350</v>
      </c>
      <c r="V1919" t="str">
        <f>IF(Table1[[#This Row],[Sales]]&lt;=10000,"Low",IF(Table1[[#This Row],[Sales]]&gt;=10000 &amp; Table1[[#This Row],[Sales]]&lt;=25000,"Medium","High"))</f>
        <v>Low</v>
      </c>
      <c r="W1919">
        <v>253.89</v>
      </c>
      <c r="X1919">
        <f>Table1[[#This Row],[Profit]]/Table1[[#This Row],[Sales]]</f>
        <v>0.18806666666666666</v>
      </c>
      <c r="Y1919" t="s">
        <v>58</v>
      </c>
      <c r="Z1919" t="s">
        <v>31</v>
      </c>
      <c r="AA1919">
        <v>1</v>
      </c>
      <c r="AB1919" t="s">
        <v>42</v>
      </c>
    </row>
    <row r="1920" spans="1:28" x14ac:dyDescent="0.35">
      <c r="A1920" t="s">
        <v>6683</v>
      </c>
      <c r="B1920" s="1">
        <v>45463</v>
      </c>
      <c r="C1920" s="1" t="str">
        <f>TEXT(Table1[[#This Row],[Order_Date]],"yyyy")</f>
        <v>2024</v>
      </c>
      <c r="D1920" s="3">
        <f>MONTH(Table1[[#This Row],[Order_Date]])</f>
        <v>6</v>
      </c>
      <c r="E1920" t="str">
        <f>TEXT(Table1[[#This Row],[Order_Date]],"mmm")</f>
        <v>Jun</v>
      </c>
      <c r="F1920" s="1">
        <v>45470</v>
      </c>
      <c r="G1920">
        <f>(Table1[[#This Row],[Ship_Date]]-Table1[[#This Row],[Order_Date]])</f>
        <v>7</v>
      </c>
      <c r="H1920" t="s">
        <v>1657</v>
      </c>
      <c r="I1920" t="s">
        <v>3578</v>
      </c>
      <c r="J1920" t="s">
        <v>52</v>
      </c>
      <c r="K1920">
        <v>18</v>
      </c>
      <c r="L1920" t="str">
        <f>IF(Table1[[#This Row],[Age]]&lt;=20,"Teen",IF(Table1[[#This Row],[Age]]&gt;=21 &amp; Table1[[#This Row],[Age]]&lt;=50,"Adult","Senior"))</f>
        <v>Teen</v>
      </c>
      <c r="M1920" t="s">
        <v>25</v>
      </c>
      <c r="N1920" t="s">
        <v>26</v>
      </c>
      <c r="O1920" t="s">
        <v>27</v>
      </c>
      <c r="P1920" t="s">
        <v>74</v>
      </c>
      <c r="Q1920" t="s">
        <v>109</v>
      </c>
      <c r="R1920">
        <v>2</v>
      </c>
      <c r="S1920">
        <v>40000</v>
      </c>
      <c r="T1920">
        <v>10</v>
      </c>
      <c r="U1920">
        <v>72000</v>
      </c>
      <c r="V1920" t="str">
        <f>IF(Table1[[#This Row],[Sales]]&lt;=10000,"Low",IF(Table1[[#This Row],[Sales]]&gt;=10000 &amp; Table1[[#This Row],[Sales]]&lt;=25000,"Medium","High"))</f>
        <v>High</v>
      </c>
      <c r="W1920">
        <v>22308.73</v>
      </c>
      <c r="X1920">
        <f>Table1[[#This Row],[Profit]]/Table1[[#This Row],[Sales]]</f>
        <v>0.30984347222222219</v>
      </c>
      <c r="Y1920" t="s">
        <v>30</v>
      </c>
      <c r="Z1920" t="s">
        <v>41</v>
      </c>
      <c r="AA1920">
        <v>5</v>
      </c>
      <c r="AB1920" t="s">
        <v>42</v>
      </c>
    </row>
    <row r="1921" spans="1:28" x14ac:dyDescent="0.35">
      <c r="A1921" t="s">
        <v>6756</v>
      </c>
      <c r="B1921" s="1">
        <v>45828</v>
      </c>
      <c r="C1921" s="1" t="str">
        <f>TEXT(Table1[[#This Row],[Order_Date]],"yyyy")</f>
        <v>2025</v>
      </c>
      <c r="D1921" s="3">
        <f>MONTH(Table1[[#This Row],[Order_Date]])</f>
        <v>6</v>
      </c>
      <c r="E1921" t="str">
        <f>TEXT(Table1[[#This Row],[Order_Date]],"mmm")</f>
        <v>Jun</v>
      </c>
      <c r="F1921" s="1">
        <v>45834</v>
      </c>
      <c r="G1921">
        <f>(Table1[[#This Row],[Ship_Date]]-Table1[[#This Row],[Order_Date]])</f>
        <v>6</v>
      </c>
      <c r="H1921" t="s">
        <v>6757</v>
      </c>
      <c r="I1921" t="s">
        <v>6758</v>
      </c>
      <c r="J1921" t="s">
        <v>52</v>
      </c>
      <c r="K1921">
        <v>41</v>
      </c>
      <c r="L1921" t="str">
        <f>IF(Table1[[#This Row],[Age]]&lt;=20,"Teen",IF(Table1[[#This Row],[Age]]&gt;=21 &amp; Table1[[#This Row],[Age]]&lt;=50,"Adult","Senior"))</f>
        <v>Senior</v>
      </c>
      <c r="M1921" t="s">
        <v>25</v>
      </c>
      <c r="N1921" t="s">
        <v>26</v>
      </c>
      <c r="O1921" t="s">
        <v>27</v>
      </c>
      <c r="P1921" t="s">
        <v>39</v>
      </c>
      <c r="Q1921" t="s">
        <v>40</v>
      </c>
      <c r="R1921">
        <v>3</v>
      </c>
      <c r="S1921">
        <v>2500</v>
      </c>
      <c r="T1921">
        <v>20</v>
      </c>
      <c r="U1921">
        <v>6000</v>
      </c>
      <c r="V1921" t="str">
        <f>IF(Table1[[#This Row],[Sales]]&lt;=10000,"Low",IF(Table1[[#This Row],[Sales]]&gt;=10000 &amp; Table1[[#This Row],[Sales]]&lt;=25000,"Medium","High"))</f>
        <v>Low</v>
      </c>
      <c r="W1921">
        <v>2213</v>
      </c>
      <c r="X1921">
        <f>Table1[[#This Row],[Profit]]/Table1[[#This Row],[Sales]]</f>
        <v>0.36883333333333335</v>
      </c>
      <c r="Y1921" t="s">
        <v>58</v>
      </c>
      <c r="Z1921" t="s">
        <v>59</v>
      </c>
      <c r="AA1921">
        <v>3</v>
      </c>
      <c r="AB1921" t="s">
        <v>42</v>
      </c>
    </row>
    <row r="1922" spans="1:28" x14ac:dyDescent="0.35">
      <c r="A1922" t="s">
        <v>6812</v>
      </c>
      <c r="B1922" s="1">
        <v>45832</v>
      </c>
      <c r="C1922" s="1" t="str">
        <f>TEXT(Table1[[#This Row],[Order_Date]],"yyyy")</f>
        <v>2025</v>
      </c>
      <c r="D1922" s="3">
        <f>MONTH(Table1[[#This Row],[Order_Date]])</f>
        <v>6</v>
      </c>
      <c r="E1922" t="str">
        <f>TEXT(Table1[[#This Row],[Order_Date]],"mmm")</f>
        <v>Jun</v>
      </c>
      <c r="F1922" s="1">
        <v>45839</v>
      </c>
      <c r="G1922">
        <f>(Table1[[#This Row],[Ship_Date]]-Table1[[#This Row],[Order_Date]])</f>
        <v>7</v>
      </c>
      <c r="H1922" t="s">
        <v>6813</v>
      </c>
      <c r="I1922" t="s">
        <v>6814</v>
      </c>
      <c r="J1922" t="s">
        <v>24</v>
      </c>
      <c r="K1922">
        <v>24</v>
      </c>
      <c r="L1922" t="str">
        <f>IF(Table1[[#This Row],[Age]]&lt;=20,"Teen",IF(Table1[[#This Row],[Age]]&gt;=21 &amp; Table1[[#This Row],[Age]]&lt;=50,"Adult","Senior"))</f>
        <v>Senior</v>
      </c>
      <c r="M1922" t="s">
        <v>107</v>
      </c>
      <c r="N1922" t="s">
        <v>108</v>
      </c>
      <c r="O1922" t="s">
        <v>86</v>
      </c>
      <c r="P1922" t="s">
        <v>39</v>
      </c>
      <c r="Q1922" t="s">
        <v>118</v>
      </c>
      <c r="R1922">
        <v>1</v>
      </c>
      <c r="S1922">
        <v>4000</v>
      </c>
      <c r="T1922">
        <v>10</v>
      </c>
      <c r="U1922">
        <v>3600</v>
      </c>
      <c r="V1922" t="str">
        <f>IF(Table1[[#This Row],[Sales]]&lt;=10000,"Low",IF(Table1[[#This Row],[Sales]]&gt;=10000 &amp; Table1[[#This Row],[Sales]]&lt;=25000,"Medium","High"))</f>
        <v>Low</v>
      </c>
      <c r="W1922">
        <v>1409.93</v>
      </c>
      <c r="X1922">
        <f>Table1[[#This Row],[Profit]]/Table1[[#This Row],[Sales]]</f>
        <v>0.39164722222222226</v>
      </c>
      <c r="Y1922" t="s">
        <v>93</v>
      </c>
      <c r="Z1922" t="s">
        <v>41</v>
      </c>
      <c r="AA1922">
        <v>3</v>
      </c>
      <c r="AB1922" t="s">
        <v>42</v>
      </c>
    </row>
    <row r="1923" spans="1:28" x14ac:dyDescent="0.35">
      <c r="A1923" t="s">
        <v>6832</v>
      </c>
      <c r="B1923" s="1">
        <v>45818</v>
      </c>
      <c r="C1923" s="1" t="str">
        <f>TEXT(Table1[[#This Row],[Order_Date]],"yyyy")</f>
        <v>2025</v>
      </c>
      <c r="D1923" s="3">
        <f>MONTH(Table1[[#This Row],[Order_Date]])</f>
        <v>6</v>
      </c>
      <c r="E1923" t="str">
        <f>TEXT(Table1[[#This Row],[Order_Date]],"mmm")</f>
        <v>Jun</v>
      </c>
      <c r="F1923" s="1">
        <v>45819</v>
      </c>
      <c r="G1923">
        <f>(Table1[[#This Row],[Ship_Date]]-Table1[[#This Row],[Order_Date]])</f>
        <v>1</v>
      </c>
      <c r="H1923" t="s">
        <v>6833</v>
      </c>
      <c r="I1923" t="s">
        <v>6834</v>
      </c>
      <c r="J1923" t="s">
        <v>24</v>
      </c>
      <c r="K1923">
        <v>27</v>
      </c>
      <c r="L1923" t="str">
        <f>IF(Table1[[#This Row],[Age]]&lt;=20,"Teen",IF(Table1[[#This Row],[Age]]&gt;=21 &amp; Table1[[#This Row],[Age]]&lt;=50,"Adult","Senior"))</f>
        <v>Senior</v>
      </c>
      <c r="M1923" t="s">
        <v>63</v>
      </c>
      <c r="N1923" t="s">
        <v>64</v>
      </c>
      <c r="O1923" t="s">
        <v>55</v>
      </c>
      <c r="P1923" t="s">
        <v>28</v>
      </c>
      <c r="Q1923" t="s">
        <v>192</v>
      </c>
      <c r="R1923">
        <v>2</v>
      </c>
      <c r="S1923">
        <v>7000</v>
      </c>
      <c r="T1923">
        <v>25</v>
      </c>
      <c r="U1923">
        <v>10500</v>
      </c>
      <c r="V1923" t="str">
        <f>IF(Table1[[#This Row],[Sales]]&lt;=10000,"Low",IF(Table1[[#This Row],[Sales]]&gt;=10000 &amp; Table1[[#This Row],[Sales]]&lt;=25000,"Medium","High"))</f>
        <v>High</v>
      </c>
      <c r="W1923">
        <v>1463.63</v>
      </c>
      <c r="X1923">
        <f>Table1[[#This Row],[Profit]]/Table1[[#This Row],[Sales]]</f>
        <v>0.13939333333333334</v>
      </c>
      <c r="Y1923" t="s">
        <v>30</v>
      </c>
      <c r="Z1923" t="s">
        <v>31</v>
      </c>
      <c r="AA1923">
        <v>3</v>
      </c>
      <c r="AB1923" t="s">
        <v>42</v>
      </c>
    </row>
    <row r="1924" spans="1:28" x14ac:dyDescent="0.35">
      <c r="A1924" t="s">
        <v>6849</v>
      </c>
      <c r="B1924" s="1">
        <v>45459</v>
      </c>
      <c r="C1924" s="1" t="str">
        <f>TEXT(Table1[[#This Row],[Order_Date]],"yyyy")</f>
        <v>2024</v>
      </c>
      <c r="D1924" s="3">
        <f>MONTH(Table1[[#This Row],[Order_Date]])</f>
        <v>6</v>
      </c>
      <c r="E1924" t="str">
        <f>TEXT(Table1[[#This Row],[Order_Date]],"mmm")</f>
        <v>Jun</v>
      </c>
      <c r="F1924" s="1">
        <v>45462</v>
      </c>
      <c r="G1924">
        <f>(Table1[[#This Row],[Ship_Date]]-Table1[[#This Row],[Order_Date]])</f>
        <v>3</v>
      </c>
      <c r="H1924" t="s">
        <v>6850</v>
      </c>
      <c r="I1924" t="s">
        <v>6851</v>
      </c>
      <c r="J1924" t="s">
        <v>24</v>
      </c>
      <c r="K1924">
        <v>54</v>
      </c>
      <c r="L1924" t="str">
        <f>IF(Table1[[#This Row],[Age]]&lt;=20,"Teen",IF(Table1[[#This Row],[Age]]&gt;=21 &amp; Table1[[#This Row],[Age]]&lt;=50,"Adult","Senior"))</f>
        <v>Senior</v>
      </c>
      <c r="M1924" t="s">
        <v>46</v>
      </c>
      <c r="N1924" t="s">
        <v>46</v>
      </c>
      <c r="O1924" t="s">
        <v>38</v>
      </c>
      <c r="P1924" t="s">
        <v>56</v>
      </c>
      <c r="Q1924" t="s">
        <v>57</v>
      </c>
      <c r="R1924">
        <v>8</v>
      </c>
      <c r="S1924">
        <v>60</v>
      </c>
      <c r="T1924">
        <v>25</v>
      </c>
      <c r="U1924">
        <v>360</v>
      </c>
      <c r="V1924" t="str">
        <f>IF(Table1[[#This Row],[Sales]]&lt;=10000,"Low",IF(Table1[[#This Row],[Sales]]&gt;=10000 &amp; Table1[[#This Row],[Sales]]&lt;=25000,"Medium","High"))</f>
        <v>Low</v>
      </c>
      <c r="W1924">
        <v>145.34</v>
      </c>
      <c r="X1924">
        <f>Table1[[#This Row],[Profit]]/Table1[[#This Row],[Sales]]</f>
        <v>0.4037222222222222</v>
      </c>
      <c r="Y1924" t="s">
        <v>93</v>
      </c>
      <c r="Z1924" t="s">
        <v>41</v>
      </c>
      <c r="AA1924">
        <v>5</v>
      </c>
      <c r="AB1924" t="s">
        <v>42</v>
      </c>
    </row>
    <row r="1925" spans="1:28" x14ac:dyDescent="0.35">
      <c r="A1925" t="s">
        <v>6938</v>
      </c>
      <c r="B1925" s="1">
        <v>45833</v>
      </c>
      <c r="C1925" s="1" t="str">
        <f>TEXT(Table1[[#This Row],[Order_Date]],"yyyy")</f>
        <v>2025</v>
      </c>
      <c r="D1925" s="3">
        <f>MONTH(Table1[[#This Row],[Order_Date]])</f>
        <v>6</v>
      </c>
      <c r="E1925" t="str">
        <f>TEXT(Table1[[#This Row],[Order_Date]],"mmm")</f>
        <v>Jun</v>
      </c>
      <c r="F1925" s="1">
        <v>45838</v>
      </c>
      <c r="G1925">
        <f>(Table1[[#This Row],[Ship_Date]]-Table1[[#This Row],[Order_Date]])</f>
        <v>5</v>
      </c>
      <c r="H1925" t="s">
        <v>6939</v>
      </c>
      <c r="I1925" t="s">
        <v>6940</v>
      </c>
      <c r="J1925" t="s">
        <v>24</v>
      </c>
      <c r="K1925">
        <v>20</v>
      </c>
      <c r="L1925" t="str">
        <f>IF(Table1[[#This Row],[Age]]&lt;=20,"Teen",IF(Table1[[#This Row],[Age]]&gt;=21 &amp; Table1[[#This Row],[Age]]&lt;=50,"Adult","Senior"))</f>
        <v>Teen</v>
      </c>
      <c r="M1925" t="s">
        <v>25</v>
      </c>
      <c r="N1925" t="s">
        <v>26</v>
      </c>
      <c r="O1925" t="s">
        <v>27</v>
      </c>
      <c r="P1925" t="s">
        <v>56</v>
      </c>
      <c r="Q1925" t="s">
        <v>168</v>
      </c>
      <c r="R1925">
        <v>7</v>
      </c>
      <c r="S1925">
        <v>1200</v>
      </c>
      <c r="T1925">
        <v>5</v>
      </c>
      <c r="U1925">
        <v>7980</v>
      </c>
      <c r="V1925" t="str">
        <f>IF(Table1[[#This Row],[Sales]]&lt;=10000,"Low",IF(Table1[[#This Row],[Sales]]&gt;=10000 &amp; Table1[[#This Row],[Sales]]&lt;=25000,"Medium","High"))</f>
        <v>Low</v>
      </c>
      <c r="W1925">
        <v>2041.27</v>
      </c>
      <c r="X1925">
        <f>Table1[[#This Row],[Profit]]/Table1[[#This Row],[Sales]]</f>
        <v>0.25579824561403508</v>
      </c>
      <c r="Y1925" t="s">
        <v>58</v>
      </c>
      <c r="Z1925" t="s">
        <v>59</v>
      </c>
      <c r="AA1925">
        <v>1</v>
      </c>
      <c r="AB1925" t="s">
        <v>42</v>
      </c>
    </row>
    <row r="1926" spans="1:28" x14ac:dyDescent="0.35">
      <c r="A1926" t="s">
        <v>6946</v>
      </c>
      <c r="B1926" s="1">
        <v>45831</v>
      </c>
      <c r="C1926" s="1" t="str">
        <f>TEXT(Table1[[#This Row],[Order_Date]],"yyyy")</f>
        <v>2025</v>
      </c>
      <c r="D1926" s="3">
        <f>MONTH(Table1[[#This Row],[Order_Date]])</f>
        <v>6</v>
      </c>
      <c r="E1926" t="str">
        <f>TEXT(Table1[[#This Row],[Order_Date]],"mmm")</f>
        <v>Jun</v>
      </c>
      <c r="F1926" s="1">
        <v>45837</v>
      </c>
      <c r="G1926">
        <f>(Table1[[#This Row],[Ship_Date]]-Table1[[#This Row],[Order_Date]])</f>
        <v>6</v>
      </c>
      <c r="H1926" t="s">
        <v>6947</v>
      </c>
      <c r="I1926" t="s">
        <v>6948</v>
      </c>
      <c r="J1926" t="s">
        <v>52</v>
      </c>
      <c r="K1926">
        <v>46</v>
      </c>
      <c r="L1926" t="str">
        <f>IF(Table1[[#This Row],[Age]]&lt;=20,"Teen",IF(Table1[[#This Row],[Age]]&gt;=21 &amp; Table1[[#This Row],[Age]]&lt;=50,"Adult","Senior"))</f>
        <v>Senior</v>
      </c>
      <c r="M1926" t="s">
        <v>84</v>
      </c>
      <c r="N1926" t="s">
        <v>85</v>
      </c>
      <c r="O1926" t="s">
        <v>86</v>
      </c>
      <c r="P1926" t="s">
        <v>28</v>
      </c>
      <c r="Q1926" t="s">
        <v>311</v>
      </c>
      <c r="R1926">
        <v>4</v>
      </c>
      <c r="S1926">
        <v>5000</v>
      </c>
      <c r="T1926">
        <v>10</v>
      </c>
      <c r="U1926">
        <v>18000</v>
      </c>
      <c r="V1926" t="str">
        <f>IF(Table1[[#This Row],[Sales]]&lt;=10000,"Low",IF(Table1[[#This Row],[Sales]]&gt;=10000 &amp; Table1[[#This Row],[Sales]]&lt;=25000,"Medium","High"))</f>
        <v>High</v>
      </c>
      <c r="W1926">
        <v>5454.16</v>
      </c>
      <c r="X1926">
        <f>Table1[[#This Row],[Profit]]/Table1[[#This Row],[Sales]]</f>
        <v>0.30300888888888888</v>
      </c>
      <c r="Y1926" t="s">
        <v>93</v>
      </c>
      <c r="Z1926" t="s">
        <v>41</v>
      </c>
      <c r="AA1926">
        <v>1</v>
      </c>
      <c r="AB1926" t="s">
        <v>42</v>
      </c>
    </row>
    <row r="1927" spans="1:28" x14ac:dyDescent="0.35">
      <c r="A1927" t="s">
        <v>6988</v>
      </c>
      <c r="B1927" s="1">
        <v>45835</v>
      </c>
      <c r="C1927" s="1" t="str">
        <f>TEXT(Table1[[#This Row],[Order_Date]],"yyyy")</f>
        <v>2025</v>
      </c>
      <c r="D1927" s="3">
        <f>MONTH(Table1[[#This Row],[Order_Date]])</f>
        <v>6</v>
      </c>
      <c r="E1927" t="str">
        <f>TEXT(Table1[[#This Row],[Order_Date]],"mmm")</f>
        <v>Jun</v>
      </c>
      <c r="F1927" s="1">
        <v>45842</v>
      </c>
      <c r="G1927">
        <f>(Table1[[#This Row],[Ship_Date]]-Table1[[#This Row],[Order_Date]])</f>
        <v>7</v>
      </c>
      <c r="H1927" t="s">
        <v>6836</v>
      </c>
      <c r="I1927" t="s">
        <v>6989</v>
      </c>
      <c r="J1927" t="s">
        <v>52</v>
      </c>
      <c r="K1927">
        <v>58</v>
      </c>
      <c r="L1927" t="str">
        <f>IF(Table1[[#This Row],[Age]]&lt;=20,"Teen",IF(Table1[[#This Row],[Age]]&gt;=21 &amp; Table1[[#This Row],[Age]]&lt;=50,"Adult","Senior"))</f>
        <v>Senior</v>
      </c>
      <c r="M1927" t="s">
        <v>91</v>
      </c>
      <c r="N1927" t="s">
        <v>92</v>
      </c>
      <c r="O1927" t="s">
        <v>55</v>
      </c>
      <c r="P1927" t="s">
        <v>74</v>
      </c>
      <c r="Q1927" t="s">
        <v>231</v>
      </c>
      <c r="R1927">
        <v>7</v>
      </c>
      <c r="S1927">
        <v>18000</v>
      </c>
      <c r="T1927">
        <v>5</v>
      </c>
      <c r="U1927">
        <v>119700</v>
      </c>
      <c r="V1927" t="str">
        <f>IF(Table1[[#This Row],[Sales]]&lt;=10000,"Low",IF(Table1[[#This Row],[Sales]]&gt;=10000 &amp; Table1[[#This Row],[Sales]]&lt;=25000,"Medium","High"))</f>
        <v>High</v>
      </c>
      <c r="W1927">
        <v>36424.769999999997</v>
      </c>
      <c r="X1927">
        <f>Table1[[#This Row],[Profit]]/Table1[[#This Row],[Sales]]</f>
        <v>0.30430050125313279</v>
      </c>
      <c r="Y1927" t="s">
        <v>30</v>
      </c>
      <c r="Z1927" t="s">
        <v>41</v>
      </c>
      <c r="AA1927">
        <v>3</v>
      </c>
      <c r="AB1927" t="s">
        <v>42</v>
      </c>
    </row>
    <row r="1928" spans="1:28" x14ac:dyDescent="0.35">
      <c r="A1928" t="s">
        <v>7036</v>
      </c>
      <c r="B1928" s="1">
        <v>45466</v>
      </c>
      <c r="C1928" s="1" t="str">
        <f>TEXT(Table1[[#This Row],[Order_Date]],"yyyy")</f>
        <v>2024</v>
      </c>
      <c r="D1928" s="3">
        <f>MONTH(Table1[[#This Row],[Order_Date]])</f>
        <v>6</v>
      </c>
      <c r="E1928" t="str">
        <f>TEXT(Table1[[#This Row],[Order_Date]],"mmm")</f>
        <v>Jun</v>
      </c>
      <c r="F1928" s="1">
        <v>45473</v>
      </c>
      <c r="G1928">
        <f>(Table1[[#This Row],[Ship_Date]]-Table1[[#This Row],[Order_Date]])</f>
        <v>7</v>
      </c>
      <c r="H1928" t="s">
        <v>7037</v>
      </c>
      <c r="I1928" t="s">
        <v>7038</v>
      </c>
      <c r="J1928" t="s">
        <v>24</v>
      </c>
      <c r="K1928">
        <v>46</v>
      </c>
      <c r="L1928" t="str">
        <f>IF(Table1[[#This Row],[Age]]&lt;=20,"Teen",IF(Table1[[#This Row],[Age]]&gt;=21 &amp; Table1[[#This Row],[Age]]&lt;=50,"Adult","Senior"))</f>
        <v>Senior</v>
      </c>
      <c r="M1928" t="s">
        <v>36</v>
      </c>
      <c r="N1928" t="s">
        <v>37</v>
      </c>
      <c r="O1928" t="s">
        <v>38</v>
      </c>
      <c r="P1928" t="s">
        <v>74</v>
      </c>
      <c r="Q1928" t="s">
        <v>132</v>
      </c>
      <c r="R1928">
        <v>2</v>
      </c>
      <c r="S1928">
        <v>55000</v>
      </c>
      <c r="T1928">
        <v>15</v>
      </c>
      <c r="U1928">
        <v>93500</v>
      </c>
      <c r="V1928" t="str">
        <f>IF(Table1[[#This Row],[Sales]]&lt;=10000,"Low",IF(Table1[[#This Row],[Sales]]&gt;=10000 &amp; Table1[[#This Row],[Sales]]&lt;=25000,"Medium","High"))</f>
        <v>High</v>
      </c>
      <c r="W1928">
        <v>38585.96</v>
      </c>
      <c r="X1928">
        <f>Table1[[#This Row],[Profit]]/Table1[[#This Row],[Sales]]</f>
        <v>0.41268406417112297</v>
      </c>
      <c r="Y1928" t="s">
        <v>93</v>
      </c>
      <c r="Z1928" t="s">
        <v>59</v>
      </c>
      <c r="AA1928">
        <v>4</v>
      </c>
      <c r="AB1928" t="s">
        <v>42</v>
      </c>
    </row>
    <row r="1929" spans="1:28" x14ac:dyDescent="0.35">
      <c r="A1929" t="s">
        <v>7271</v>
      </c>
      <c r="B1929" s="1">
        <v>45816</v>
      </c>
      <c r="C1929" s="1" t="str">
        <f>TEXT(Table1[[#This Row],[Order_Date]],"yyyy")</f>
        <v>2025</v>
      </c>
      <c r="D1929" s="3">
        <f>MONTH(Table1[[#This Row],[Order_Date]])</f>
        <v>6</v>
      </c>
      <c r="E1929" t="str">
        <f>TEXT(Table1[[#This Row],[Order_Date]],"mmm")</f>
        <v>Jun</v>
      </c>
      <c r="F1929" s="1">
        <v>45822</v>
      </c>
      <c r="G1929">
        <f>(Table1[[#This Row],[Ship_Date]]-Table1[[#This Row],[Order_Date]])</f>
        <v>6</v>
      </c>
      <c r="H1929" t="s">
        <v>7272</v>
      </c>
      <c r="I1929" t="s">
        <v>7273</v>
      </c>
      <c r="J1929" t="s">
        <v>52</v>
      </c>
      <c r="K1929">
        <v>20</v>
      </c>
      <c r="L1929" t="str">
        <f>IF(Table1[[#This Row],[Age]]&lt;=20,"Teen",IF(Table1[[#This Row],[Age]]&gt;=21 &amp; Table1[[#This Row],[Age]]&lt;=50,"Adult","Senior"))</f>
        <v>Teen</v>
      </c>
      <c r="M1929" t="s">
        <v>101</v>
      </c>
      <c r="N1929" t="s">
        <v>102</v>
      </c>
      <c r="O1929" t="s">
        <v>27</v>
      </c>
      <c r="P1929" t="s">
        <v>56</v>
      </c>
      <c r="Q1929" t="s">
        <v>212</v>
      </c>
      <c r="R1929">
        <v>1</v>
      </c>
      <c r="S1929">
        <v>300</v>
      </c>
      <c r="T1929">
        <v>5</v>
      </c>
      <c r="U1929">
        <v>285</v>
      </c>
      <c r="V1929" t="str">
        <f>IF(Table1[[#This Row],[Sales]]&lt;=10000,"Low",IF(Table1[[#This Row],[Sales]]&gt;=10000 &amp; Table1[[#This Row],[Sales]]&lt;=25000,"Medium","High"))</f>
        <v>Low</v>
      </c>
      <c r="W1929">
        <v>120.84</v>
      </c>
      <c r="X1929">
        <f>Table1[[#This Row],[Profit]]/Table1[[#This Row],[Sales]]</f>
        <v>0.42399999999999999</v>
      </c>
      <c r="Y1929" t="s">
        <v>30</v>
      </c>
      <c r="Z1929" t="s">
        <v>41</v>
      </c>
      <c r="AA1929">
        <v>4</v>
      </c>
      <c r="AB1929" t="s">
        <v>42</v>
      </c>
    </row>
    <row r="1930" spans="1:28" x14ac:dyDescent="0.35">
      <c r="A1930" t="s">
        <v>7284</v>
      </c>
      <c r="B1930" s="1">
        <v>45447</v>
      </c>
      <c r="C1930" s="1" t="str">
        <f>TEXT(Table1[[#This Row],[Order_Date]],"yyyy")</f>
        <v>2024</v>
      </c>
      <c r="D1930" s="3">
        <f>MONTH(Table1[[#This Row],[Order_Date]])</f>
        <v>6</v>
      </c>
      <c r="E1930" t="str">
        <f>TEXT(Table1[[#This Row],[Order_Date]],"mmm")</f>
        <v>Jun</v>
      </c>
      <c r="F1930" s="1">
        <v>45451</v>
      </c>
      <c r="G1930">
        <f>(Table1[[#This Row],[Ship_Date]]-Table1[[#This Row],[Order_Date]])</f>
        <v>4</v>
      </c>
      <c r="H1930" t="s">
        <v>7285</v>
      </c>
      <c r="I1930" t="s">
        <v>7286</v>
      </c>
      <c r="J1930" t="s">
        <v>24</v>
      </c>
      <c r="K1930">
        <v>59</v>
      </c>
      <c r="L1930" t="str">
        <f>IF(Table1[[#This Row],[Age]]&lt;=20,"Teen",IF(Table1[[#This Row],[Age]]&gt;=21 &amp; Table1[[#This Row],[Age]]&lt;=50,"Adult","Senior"))</f>
        <v>Senior</v>
      </c>
      <c r="M1930" t="s">
        <v>25</v>
      </c>
      <c r="N1930" t="s">
        <v>26</v>
      </c>
      <c r="O1930" t="s">
        <v>27</v>
      </c>
      <c r="P1930" t="s">
        <v>56</v>
      </c>
      <c r="Q1930" t="s">
        <v>168</v>
      </c>
      <c r="R1930">
        <v>1</v>
      </c>
      <c r="S1930">
        <v>1200</v>
      </c>
      <c r="T1930">
        <v>10</v>
      </c>
      <c r="U1930">
        <v>1080</v>
      </c>
      <c r="V1930" t="str">
        <f>IF(Table1[[#This Row],[Sales]]&lt;=10000,"Low",IF(Table1[[#This Row],[Sales]]&gt;=10000 &amp; Table1[[#This Row],[Sales]]&lt;=25000,"Medium","High"))</f>
        <v>Low</v>
      </c>
      <c r="W1930">
        <v>117.66</v>
      </c>
      <c r="X1930">
        <f>Table1[[#This Row],[Profit]]/Table1[[#This Row],[Sales]]</f>
        <v>0.10894444444444444</v>
      </c>
      <c r="Y1930" t="s">
        <v>58</v>
      </c>
      <c r="Z1930" t="s">
        <v>31</v>
      </c>
      <c r="AA1930">
        <v>1</v>
      </c>
      <c r="AB1930" t="s">
        <v>32</v>
      </c>
    </row>
    <row r="1931" spans="1:28" x14ac:dyDescent="0.35">
      <c r="A1931" t="s">
        <v>7292</v>
      </c>
      <c r="B1931" s="1">
        <v>45817</v>
      </c>
      <c r="C1931" s="1" t="str">
        <f>TEXT(Table1[[#This Row],[Order_Date]],"yyyy")</f>
        <v>2025</v>
      </c>
      <c r="D1931" s="3">
        <f>MONTH(Table1[[#This Row],[Order_Date]])</f>
        <v>6</v>
      </c>
      <c r="E1931" t="str">
        <f>TEXT(Table1[[#This Row],[Order_Date]],"mmm")</f>
        <v>Jun</v>
      </c>
      <c r="F1931" s="1">
        <v>45822</v>
      </c>
      <c r="G1931">
        <f>(Table1[[#This Row],[Ship_Date]]-Table1[[#This Row],[Order_Date]])</f>
        <v>5</v>
      </c>
      <c r="H1931" t="s">
        <v>7293</v>
      </c>
      <c r="I1931" t="s">
        <v>7294</v>
      </c>
      <c r="J1931" t="s">
        <v>52</v>
      </c>
      <c r="K1931">
        <v>59</v>
      </c>
      <c r="L1931" t="str">
        <f>IF(Table1[[#This Row],[Age]]&lt;=20,"Teen",IF(Table1[[#This Row],[Age]]&gt;=21 &amp; Table1[[#This Row],[Age]]&lt;=50,"Adult","Senior"))</f>
        <v>Senior</v>
      </c>
      <c r="M1931" t="s">
        <v>79</v>
      </c>
      <c r="N1931" t="s">
        <v>80</v>
      </c>
      <c r="O1931" t="s">
        <v>38</v>
      </c>
      <c r="P1931" t="s">
        <v>47</v>
      </c>
      <c r="Q1931" t="s">
        <v>164</v>
      </c>
      <c r="R1931">
        <v>7</v>
      </c>
      <c r="S1931">
        <v>1800</v>
      </c>
      <c r="T1931">
        <v>10</v>
      </c>
      <c r="U1931">
        <v>11340</v>
      </c>
      <c r="V1931" t="str">
        <f>IF(Table1[[#This Row],[Sales]]&lt;=10000,"Low",IF(Table1[[#This Row],[Sales]]&gt;=10000 &amp; Table1[[#This Row],[Sales]]&lt;=25000,"Medium","High"))</f>
        <v>High</v>
      </c>
      <c r="W1931">
        <v>2741.43</v>
      </c>
      <c r="X1931">
        <f>Table1[[#This Row],[Profit]]/Table1[[#This Row],[Sales]]</f>
        <v>0.24174867724867724</v>
      </c>
      <c r="Y1931" t="s">
        <v>30</v>
      </c>
      <c r="Z1931" t="s">
        <v>31</v>
      </c>
      <c r="AA1931">
        <v>4</v>
      </c>
      <c r="AB1931" t="s">
        <v>42</v>
      </c>
    </row>
    <row r="1932" spans="1:28" x14ac:dyDescent="0.35">
      <c r="A1932" t="s">
        <v>7303</v>
      </c>
      <c r="B1932" s="1">
        <v>45816</v>
      </c>
      <c r="C1932" s="1" t="str">
        <f>TEXT(Table1[[#This Row],[Order_Date]],"yyyy")</f>
        <v>2025</v>
      </c>
      <c r="D1932" s="3">
        <f>MONTH(Table1[[#This Row],[Order_Date]])</f>
        <v>6</v>
      </c>
      <c r="E1932" t="str">
        <f>TEXT(Table1[[#This Row],[Order_Date]],"mmm")</f>
        <v>Jun</v>
      </c>
      <c r="F1932" s="1">
        <v>45821</v>
      </c>
      <c r="G1932">
        <f>(Table1[[#This Row],[Ship_Date]]-Table1[[#This Row],[Order_Date]])</f>
        <v>5</v>
      </c>
      <c r="H1932" t="s">
        <v>7304</v>
      </c>
      <c r="I1932" t="s">
        <v>7305</v>
      </c>
      <c r="J1932" t="s">
        <v>52</v>
      </c>
      <c r="K1932">
        <v>51</v>
      </c>
      <c r="L1932" t="str">
        <f>IF(Table1[[#This Row],[Age]]&lt;=20,"Teen",IF(Table1[[#This Row],[Age]]&gt;=21 &amp; Table1[[#This Row],[Age]]&lt;=50,"Adult","Senior"))</f>
        <v>Senior</v>
      </c>
      <c r="M1932" t="s">
        <v>25</v>
      </c>
      <c r="N1932" t="s">
        <v>26</v>
      </c>
      <c r="O1932" t="s">
        <v>27</v>
      </c>
      <c r="P1932" t="s">
        <v>39</v>
      </c>
      <c r="Q1932" t="s">
        <v>87</v>
      </c>
      <c r="R1932">
        <v>2</v>
      </c>
      <c r="S1932">
        <v>3200</v>
      </c>
      <c r="T1932">
        <v>10</v>
      </c>
      <c r="U1932">
        <v>5760</v>
      </c>
      <c r="V1932" t="str">
        <f>IF(Table1[[#This Row],[Sales]]&lt;=10000,"Low",IF(Table1[[#This Row],[Sales]]&gt;=10000 &amp; Table1[[#This Row],[Sales]]&lt;=25000,"Medium","High"))</f>
        <v>Low</v>
      </c>
      <c r="W1932">
        <v>2041.89</v>
      </c>
      <c r="X1932">
        <f>Table1[[#This Row],[Profit]]/Table1[[#This Row],[Sales]]</f>
        <v>0.3544947916666667</v>
      </c>
      <c r="Y1932" t="s">
        <v>93</v>
      </c>
      <c r="Z1932" t="s">
        <v>31</v>
      </c>
      <c r="AA1932">
        <v>5</v>
      </c>
      <c r="AB1932" t="s">
        <v>32</v>
      </c>
    </row>
    <row r="1933" spans="1:28" x14ac:dyDescent="0.35">
      <c r="A1933" t="s">
        <v>7306</v>
      </c>
      <c r="B1933" s="1">
        <v>45812</v>
      </c>
      <c r="C1933" s="1" t="str">
        <f>TEXT(Table1[[#This Row],[Order_Date]],"yyyy")</f>
        <v>2025</v>
      </c>
      <c r="D1933" s="3">
        <f>MONTH(Table1[[#This Row],[Order_Date]])</f>
        <v>6</v>
      </c>
      <c r="E1933" t="str">
        <f>TEXT(Table1[[#This Row],[Order_Date]],"mmm")</f>
        <v>Jun</v>
      </c>
      <c r="F1933" s="1">
        <v>45819</v>
      </c>
      <c r="G1933">
        <f>(Table1[[#This Row],[Ship_Date]]-Table1[[#This Row],[Order_Date]])</f>
        <v>7</v>
      </c>
      <c r="H1933" t="s">
        <v>1508</v>
      </c>
      <c r="I1933" t="s">
        <v>7307</v>
      </c>
      <c r="J1933" t="s">
        <v>52</v>
      </c>
      <c r="K1933">
        <v>28</v>
      </c>
      <c r="L1933" t="str">
        <f>IF(Table1[[#This Row],[Age]]&lt;=20,"Teen",IF(Table1[[#This Row],[Age]]&gt;=21 &amp; Table1[[#This Row],[Age]]&lt;=50,"Adult","Senior"))</f>
        <v>Senior</v>
      </c>
      <c r="M1933" t="s">
        <v>25</v>
      </c>
      <c r="N1933" t="s">
        <v>26</v>
      </c>
      <c r="O1933" t="s">
        <v>27</v>
      </c>
      <c r="P1933" t="s">
        <v>74</v>
      </c>
      <c r="Q1933" t="s">
        <v>75</v>
      </c>
      <c r="R1933">
        <v>8</v>
      </c>
      <c r="S1933">
        <v>2000</v>
      </c>
      <c r="T1933">
        <v>10</v>
      </c>
      <c r="U1933">
        <v>14400</v>
      </c>
      <c r="V1933" t="str">
        <f>IF(Table1[[#This Row],[Sales]]&lt;=10000,"Low",IF(Table1[[#This Row],[Sales]]&gt;=10000 &amp; Table1[[#This Row],[Sales]]&lt;=25000,"Medium","High"))</f>
        <v>High</v>
      </c>
      <c r="W1933">
        <v>5141.71</v>
      </c>
      <c r="X1933">
        <f>Table1[[#This Row],[Profit]]/Table1[[#This Row],[Sales]]</f>
        <v>0.35706319444444445</v>
      </c>
      <c r="Y1933" t="s">
        <v>58</v>
      </c>
      <c r="Z1933" t="s">
        <v>41</v>
      </c>
      <c r="AA1933">
        <v>1</v>
      </c>
      <c r="AB1933" t="s">
        <v>42</v>
      </c>
    </row>
    <row r="1934" spans="1:28" x14ac:dyDescent="0.35">
      <c r="A1934" t="s">
        <v>7332</v>
      </c>
      <c r="B1934" s="1">
        <v>45452</v>
      </c>
      <c r="C1934" s="1" t="str">
        <f>TEXT(Table1[[#This Row],[Order_Date]],"yyyy")</f>
        <v>2024</v>
      </c>
      <c r="D1934" s="3">
        <f>MONTH(Table1[[#This Row],[Order_Date]])</f>
        <v>6</v>
      </c>
      <c r="E1934" t="str">
        <f>TEXT(Table1[[#This Row],[Order_Date]],"mmm")</f>
        <v>Jun</v>
      </c>
      <c r="F1934" s="1">
        <v>45455</v>
      </c>
      <c r="G1934">
        <f>(Table1[[#This Row],[Ship_Date]]-Table1[[#This Row],[Order_Date]])</f>
        <v>3</v>
      </c>
      <c r="H1934" t="s">
        <v>7333</v>
      </c>
      <c r="I1934" t="s">
        <v>7334</v>
      </c>
      <c r="J1934" t="s">
        <v>24</v>
      </c>
      <c r="K1934">
        <v>57</v>
      </c>
      <c r="L1934" t="str">
        <f>IF(Table1[[#This Row],[Age]]&lt;=20,"Teen",IF(Table1[[#This Row],[Age]]&gt;=21 &amp; Table1[[#This Row],[Age]]&lt;=50,"Adult","Senior"))</f>
        <v>Senior</v>
      </c>
      <c r="M1934" t="s">
        <v>84</v>
      </c>
      <c r="N1934" t="s">
        <v>85</v>
      </c>
      <c r="O1934" t="s">
        <v>86</v>
      </c>
      <c r="P1934" t="s">
        <v>39</v>
      </c>
      <c r="Q1934" t="s">
        <v>253</v>
      </c>
      <c r="R1934">
        <v>7</v>
      </c>
      <c r="S1934">
        <v>1200</v>
      </c>
      <c r="T1934">
        <v>0</v>
      </c>
      <c r="U1934">
        <v>8400</v>
      </c>
      <c r="V1934" t="str">
        <f>IF(Table1[[#This Row],[Sales]]&lt;=10000,"Low",IF(Table1[[#This Row],[Sales]]&gt;=10000 &amp; Table1[[#This Row],[Sales]]&lt;=25000,"Medium","High"))</f>
        <v>Low</v>
      </c>
      <c r="W1934">
        <v>1747.71</v>
      </c>
      <c r="X1934">
        <f>Table1[[#This Row],[Profit]]/Table1[[#This Row],[Sales]]</f>
        <v>0.20806071428571429</v>
      </c>
      <c r="Y1934" t="s">
        <v>58</v>
      </c>
      <c r="Z1934" t="s">
        <v>59</v>
      </c>
      <c r="AA1934">
        <v>5</v>
      </c>
      <c r="AB1934" t="s">
        <v>42</v>
      </c>
    </row>
    <row r="1935" spans="1:28" x14ac:dyDescent="0.35">
      <c r="A1935" t="s">
        <v>7355</v>
      </c>
      <c r="B1935" s="1">
        <v>45838</v>
      </c>
      <c r="C1935" s="1" t="str">
        <f>TEXT(Table1[[#This Row],[Order_Date]],"yyyy")</f>
        <v>2025</v>
      </c>
      <c r="D1935" s="3">
        <f>MONTH(Table1[[#This Row],[Order_Date]])</f>
        <v>6</v>
      </c>
      <c r="E1935" t="str">
        <f>TEXT(Table1[[#This Row],[Order_Date]],"mmm")</f>
        <v>Jun</v>
      </c>
      <c r="F1935" s="1">
        <v>45841</v>
      </c>
      <c r="G1935">
        <f>(Table1[[#This Row],[Ship_Date]]-Table1[[#This Row],[Order_Date]])</f>
        <v>3</v>
      </c>
      <c r="H1935" t="s">
        <v>7356</v>
      </c>
      <c r="I1935" t="s">
        <v>7357</v>
      </c>
      <c r="J1935" t="s">
        <v>52</v>
      </c>
      <c r="K1935">
        <v>63</v>
      </c>
      <c r="L1935" t="str">
        <f>IF(Table1[[#This Row],[Age]]&lt;=20,"Teen",IF(Table1[[#This Row],[Age]]&gt;=21 &amp; Table1[[#This Row],[Age]]&lt;=50,"Adult","Senior"))</f>
        <v>Senior</v>
      </c>
      <c r="M1935" t="s">
        <v>25</v>
      </c>
      <c r="N1935" t="s">
        <v>26</v>
      </c>
      <c r="O1935" t="s">
        <v>27</v>
      </c>
      <c r="P1935" t="s">
        <v>74</v>
      </c>
      <c r="Q1935" t="s">
        <v>231</v>
      </c>
      <c r="R1935">
        <v>1</v>
      </c>
      <c r="S1935">
        <v>18000</v>
      </c>
      <c r="T1935">
        <v>5</v>
      </c>
      <c r="U1935">
        <v>17100</v>
      </c>
      <c r="V1935" t="str">
        <f>IF(Table1[[#This Row],[Sales]]&lt;=10000,"Low",IF(Table1[[#This Row],[Sales]]&gt;=10000 &amp; Table1[[#This Row],[Sales]]&lt;=25000,"Medium","High"))</f>
        <v>High</v>
      </c>
      <c r="W1935">
        <v>3933.55</v>
      </c>
      <c r="X1935">
        <f>Table1[[#This Row],[Profit]]/Table1[[#This Row],[Sales]]</f>
        <v>0.23003216374269006</v>
      </c>
      <c r="Y1935" t="s">
        <v>93</v>
      </c>
      <c r="Z1935" t="s">
        <v>59</v>
      </c>
      <c r="AA1935">
        <v>5</v>
      </c>
      <c r="AB1935" t="s">
        <v>42</v>
      </c>
    </row>
    <row r="1936" spans="1:28" x14ac:dyDescent="0.35">
      <c r="A1936" t="s">
        <v>7472</v>
      </c>
      <c r="B1936" s="1">
        <v>45472</v>
      </c>
      <c r="C1936" s="1" t="str">
        <f>TEXT(Table1[[#This Row],[Order_Date]],"yyyy")</f>
        <v>2024</v>
      </c>
      <c r="D1936" s="3">
        <f>MONTH(Table1[[#This Row],[Order_Date]])</f>
        <v>6</v>
      </c>
      <c r="E1936" t="str">
        <f>TEXT(Table1[[#This Row],[Order_Date]],"mmm")</f>
        <v>Jun</v>
      </c>
      <c r="F1936" s="1">
        <v>45478</v>
      </c>
      <c r="G1936">
        <f>(Table1[[#This Row],[Ship_Date]]-Table1[[#This Row],[Order_Date]])</f>
        <v>6</v>
      </c>
      <c r="H1936" t="s">
        <v>7473</v>
      </c>
      <c r="I1936" t="s">
        <v>7474</v>
      </c>
      <c r="J1936" t="s">
        <v>52</v>
      </c>
      <c r="K1936">
        <v>29</v>
      </c>
      <c r="L1936" t="str">
        <f>IF(Table1[[#This Row],[Age]]&lt;=20,"Teen",IF(Table1[[#This Row],[Age]]&gt;=21 &amp; Table1[[#This Row],[Age]]&lt;=50,"Adult","Senior"))</f>
        <v>Senior</v>
      </c>
      <c r="M1936" t="s">
        <v>84</v>
      </c>
      <c r="N1936" t="s">
        <v>85</v>
      </c>
      <c r="O1936" t="s">
        <v>86</v>
      </c>
      <c r="P1936" t="s">
        <v>39</v>
      </c>
      <c r="Q1936" t="s">
        <v>151</v>
      </c>
      <c r="R1936">
        <v>3</v>
      </c>
      <c r="S1936">
        <v>900</v>
      </c>
      <c r="T1936">
        <v>25</v>
      </c>
      <c r="U1936">
        <v>2025</v>
      </c>
      <c r="V1936" t="str">
        <f>IF(Table1[[#This Row],[Sales]]&lt;=10000,"Low",IF(Table1[[#This Row],[Sales]]&gt;=10000 &amp; Table1[[#This Row],[Sales]]&lt;=25000,"Medium","High"))</f>
        <v>Low</v>
      </c>
      <c r="W1936">
        <v>646.29999999999995</v>
      </c>
      <c r="X1936">
        <f>Table1[[#This Row],[Profit]]/Table1[[#This Row],[Sales]]</f>
        <v>0.3191604938271605</v>
      </c>
      <c r="Y1936" t="s">
        <v>30</v>
      </c>
      <c r="Z1936" t="s">
        <v>59</v>
      </c>
      <c r="AA1936">
        <v>3</v>
      </c>
      <c r="AB1936" t="s">
        <v>42</v>
      </c>
    </row>
    <row r="1937" spans="1:28" x14ac:dyDescent="0.35">
      <c r="A1937" t="s">
        <v>7475</v>
      </c>
      <c r="B1937" s="1">
        <v>45446</v>
      </c>
      <c r="C1937" s="1" t="str">
        <f>TEXT(Table1[[#This Row],[Order_Date]],"yyyy")</f>
        <v>2024</v>
      </c>
      <c r="D1937" s="3">
        <f>MONTH(Table1[[#This Row],[Order_Date]])</f>
        <v>6</v>
      </c>
      <c r="E1937" t="str">
        <f>TEXT(Table1[[#This Row],[Order_Date]],"mmm")</f>
        <v>Jun</v>
      </c>
      <c r="F1937" s="1">
        <v>45453</v>
      </c>
      <c r="G1937">
        <f>(Table1[[#This Row],[Ship_Date]]-Table1[[#This Row],[Order_Date]])</f>
        <v>7</v>
      </c>
      <c r="H1937" t="s">
        <v>7476</v>
      </c>
      <c r="I1937" t="s">
        <v>7477</v>
      </c>
      <c r="J1937" t="s">
        <v>24</v>
      </c>
      <c r="K1937">
        <v>57</v>
      </c>
      <c r="L1937" t="str">
        <f>IF(Table1[[#This Row],[Age]]&lt;=20,"Teen",IF(Table1[[#This Row],[Age]]&gt;=21 &amp; Table1[[#This Row],[Age]]&lt;=50,"Adult","Senior"))</f>
        <v>Senior</v>
      </c>
      <c r="M1937" t="s">
        <v>107</v>
      </c>
      <c r="N1937" t="s">
        <v>108</v>
      </c>
      <c r="O1937" t="s">
        <v>86</v>
      </c>
      <c r="P1937" t="s">
        <v>39</v>
      </c>
      <c r="Q1937" t="s">
        <v>87</v>
      </c>
      <c r="R1937">
        <v>1</v>
      </c>
      <c r="S1937">
        <v>3200</v>
      </c>
      <c r="T1937">
        <v>5</v>
      </c>
      <c r="U1937">
        <v>3040</v>
      </c>
      <c r="V1937" t="str">
        <f>IF(Table1[[#This Row],[Sales]]&lt;=10000,"Low",IF(Table1[[#This Row],[Sales]]&gt;=10000 &amp; Table1[[#This Row],[Sales]]&lt;=25000,"Medium","High"))</f>
        <v>Low</v>
      </c>
      <c r="W1937">
        <v>389.82</v>
      </c>
      <c r="X1937">
        <f>Table1[[#This Row],[Profit]]/Table1[[#This Row],[Sales]]</f>
        <v>0.12823026315789474</v>
      </c>
      <c r="Y1937" t="s">
        <v>93</v>
      </c>
      <c r="Z1937" t="s">
        <v>59</v>
      </c>
      <c r="AA1937">
        <v>5</v>
      </c>
      <c r="AB1937" t="s">
        <v>42</v>
      </c>
    </row>
    <row r="1938" spans="1:28" x14ac:dyDescent="0.35">
      <c r="A1938" t="s">
        <v>7484</v>
      </c>
      <c r="B1938" s="1">
        <v>45464</v>
      </c>
      <c r="C1938" s="1" t="str">
        <f>TEXT(Table1[[#This Row],[Order_Date]],"yyyy")</f>
        <v>2024</v>
      </c>
      <c r="D1938" s="3">
        <f>MONTH(Table1[[#This Row],[Order_Date]])</f>
        <v>6</v>
      </c>
      <c r="E1938" t="str">
        <f>TEXT(Table1[[#This Row],[Order_Date]],"mmm")</f>
        <v>Jun</v>
      </c>
      <c r="F1938" s="1">
        <v>45468</v>
      </c>
      <c r="G1938">
        <f>(Table1[[#This Row],[Ship_Date]]-Table1[[#This Row],[Order_Date]])</f>
        <v>4</v>
      </c>
      <c r="H1938" t="s">
        <v>7485</v>
      </c>
      <c r="I1938" t="s">
        <v>7486</v>
      </c>
      <c r="J1938" t="s">
        <v>52</v>
      </c>
      <c r="K1938">
        <v>24</v>
      </c>
      <c r="L1938" t="str">
        <f>IF(Table1[[#This Row],[Age]]&lt;=20,"Teen",IF(Table1[[#This Row],[Age]]&gt;=21 &amp; Table1[[#This Row],[Age]]&lt;=50,"Adult","Senior"))</f>
        <v>Senior</v>
      </c>
      <c r="M1938" t="s">
        <v>46</v>
      </c>
      <c r="N1938" t="s">
        <v>46</v>
      </c>
      <c r="O1938" t="s">
        <v>38</v>
      </c>
      <c r="P1938" t="s">
        <v>28</v>
      </c>
      <c r="Q1938" t="s">
        <v>311</v>
      </c>
      <c r="R1938">
        <v>2</v>
      </c>
      <c r="S1938">
        <v>5000</v>
      </c>
      <c r="T1938">
        <v>5</v>
      </c>
      <c r="U1938">
        <v>9500</v>
      </c>
      <c r="V1938" t="str">
        <f>IF(Table1[[#This Row],[Sales]]&lt;=10000,"Low",IF(Table1[[#This Row],[Sales]]&gt;=10000 &amp; Table1[[#This Row],[Sales]]&lt;=25000,"Medium","High"))</f>
        <v>Low</v>
      </c>
      <c r="W1938">
        <v>4146.68</v>
      </c>
      <c r="X1938">
        <f>Table1[[#This Row],[Profit]]/Table1[[#This Row],[Sales]]</f>
        <v>0.43649263157894741</v>
      </c>
      <c r="Y1938" t="s">
        <v>30</v>
      </c>
      <c r="Z1938" t="s">
        <v>59</v>
      </c>
      <c r="AA1938">
        <v>2</v>
      </c>
      <c r="AB1938" t="s">
        <v>42</v>
      </c>
    </row>
    <row r="1939" spans="1:28" x14ac:dyDescent="0.35">
      <c r="A1939" t="s">
        <v>7493</v>
      </c>
      <c r="B1939" s="1">
        <v>45833</v>
      </c>
      <c r="C1939" s="1" t="str">
        <f>TEXT(Table1[[#This Row],[Order_Date]],"yyyy")</f>
        <v>2025</v>
      </c>
      <c r="D1939" s="3">
        <f>MONTH(Table1[[#This Row],[Order_Date]])</f>
        <v>6</v>
      </c>
      <c r="E1939" t="str">
        <f>TEXT(Table1[[#This Row],[Order_Date]],"mmm")</f>
        <v>Jun</v>
      </c>
      <c r="F1939" s="1">
        <v>45838</v>
      </c>
      <c r="G1939">
        <f>(Table1[[#This Row],[Ship_Date]]-Table1[[#This Row],[Order_Date]])</f>
        <v>5</v>
      </c>
      <c r="H1939" t="s">
        <v>7494</v>
      </c>
      <c r="I1939" t="s">
        <v>7495</v>
      </c>
      <c r="J1939" t="s">
        <v>24</v>
      </c>
      <c r="K1939">
        <v>24</v>
      </c>
      <c r="L1939" t="str">
        <f>IF(Table1[[#This Row],[Age]]&lt;=20,"Teen",IF(Table1[[#This Row],[Age]]&gt;=21 &amp; Table1[[#This Row],[Age]]&lt;=50,"Adult","Senior"))</f>
        <v>Senior</v>
      </c>
      <c r="M1939" t="s">
        <v>25</v>
      </c>
      <c r="N1939" t="s">
        <v>26</v>
      </c>
      <c r="O1939" t="s">
        <v>27</v>
      </c>
      <c r="P1939" t="s">
        <v>56</v>
      </c>
      <c r="Q1939" t="s">
        <v>168</v>
      </c>
      <c r="R1939">
        <v>4</v>
      </c>
      <c r="S1939">
        <v>1200</v>
      </c>
      <c r="T1939">
        <v>15</v>
      </c>
      <c r="U1939">
        <v>4080</v>
      </c>
      <c r="V1939" t="str">
        <f>IF(Table1[[#This Row],[Sales]]&lt;=10000,"Low",IF(Table1[[#This Row],[Sales]]&gt;=10000 &amp; Table1[[#This Row],[Sales]]&lt;=25000,"Medium","High"))</f>
        <v>Low</v>
      </c>
      <c r="W1939">
        <v>1727.29</v>
      </c>
      <c r="X1939">
        <f>Table1[[#This Row],[Profit]]/Table1[[#This Row],[Sales]]</f>
        <v>0.42335539215686274</v>
      </c>
      <c r="Y1939" t="s">
        <v>30</v>
      </c>
      <c r="Z1939" t="s">
        <v>41</v>
      </c>
      <c r="AA1939">
        <v>5</v>
      </c>
      <c r="AB1939" t="s">
        <v>42</v>
      </c>
    </row>
    <row r="1940" spans="1:28" x14ac:dyDescent="0.35">
      <c r="A1940" t="s">
        <v>7499</v>
      </c>
      <c r="B1940" s="1">
        <v>45822</v>
      </c>
      <c r="C1940" s="1" t="str">
        <f>TEXT(Table1[[#This Row],[Order_Date]],"yyyy")</f>
        <v>2025</v>
      </c>
      <c r="D1940" s="3">
        <f>MONTH(Table1[[#This Row],[Order_Date]])</f>
        <v>6</v>
      </c>
      <c r="E1940" t="str">
        <f>TEXT(Table1[[#This Row],[Order_Date]],"mmm")</f>
        <v>Jun</v>
      </c>
      <c r="F1940" s="1">
        <v>45827</v>
      </c>
      <c r="G1940">
        <f>(Table1[[#This Row],[Ship_Date]]-Table1[[#This Row],[Order_Date]])</f>
        <v>5</v>
      </c>
      <c r="H1940" t="s">
        <v>3218</v>
      </c>
      <c r="I1940" t="s">
        <v>7500</v>
      </c>
      <c r="J1940" t="s">
        <v>24</v>
      </c>
      <c r="K1940">
        <v>49</v>
      </c>
      <c r="L1940" t="str">
        <f>IF(Table1[[#This Row],[Age]]&lt;=20,"Teen",IF(Table1[[#This Row],[Age]]&gt;=21 &amp; Table1[[#This Row],[Age]]&lt;=50,"Adult","Senior"))</f>
        <v>Senior</v>
      </c>
      <c r="M1940" t="s">
        <v>79</v>
      </c>
      <c r="N1940" t="s">
        <v>80</v>
      </c>
      <c r="O1940" t="s">
        <v>38</v>
      </c>
      <c r="P1940" t="s">
        <v>74</v>
      </c>
      <c r="Q1940" t="s">
        <v>75</v>
      </c>
      <c r="R1940">
        <v>1</v>
      </c>
      <c r="S1940">
        <v>2000</v>
      </c>
      <c r="T1940">
        <v>5</v>
      </c>
      <c r="U1940">
        <v>1900</v>
      </c>
      <c r="V1940" t="str">
        <f>IF(Table1[[#This Row],[Sales]]&lt;=10000,"Low",IF(Table1[[#This Row],[Sales]]&gt;=10000 &amp; Table1[[#This Row],[Sales]]&lt;=25000,"Medium","High"))</f>
        <v>Low</v>
      </c>
      <c r="W1940">
        <v>662.1</v>
      </c>
      <c r="X1940">
        <f>Table1[[#This Row],[Profit]]/Table1[[#This Row],[Sales]]</f>
        <v>0.34847368421052632</v>
      </c>
      <c r="Y1940" t="s">
        <v>30</v>
      </c>
      <c r="Z1940" t="s">
        <v>59</v>
      </c>
      <c r="AA1940">
        <v>3</v>
      </c>
      <c r="AB1940" t="s">
        <v>42</v>
      </c>
    </row>
    <row r="1941" spans="1:28" x14ac:dyDescent="0.35">
      <c r="A1941" t="s">
        <v>7507</v>
      </c>
      <c r="B1941" s="1">
        <v>45472</v>
      </c>
      <c r="C1941" s="1" t="str">
        <f>TEXT(Table1[[#This Row],[Order_Date]],"yyyy")</f>
        <v>2024</v>
      </c>
      <c r="D1941" s="3">
        <f>MONTH(Table1[[#This Row],[Order_Date]])</f>
        <v>6</v>
      </c>
      <c r="E1941" t="str">
        <f>TEXT(Table1[[#This Row],[Order_Date]],"mmm")</f>
        <v>Jun</v>
      </c>
      <c r="F1941" s="1">
        <v>45478</v>
      </c>
      <c r="G1941">
        <f>(Table1[[#This Row],[Ship_Date]]-Table1[[#This Row],[Order_Date]])</f>
        <v>6</v>
      </c>
      <c r="H1941" t="s">
        <v>7508</v>
      </c>
      <c r="I1941" t="s">
        <v>7509</v>
      </c>
      <c r="J1941" t="s">
        <v>52</v>
      </c>
      <c r="K1941">
        <v>51</v>
      </c>
      <c r="L1941" t="str">
        <f>IF(Table1[[#This Row],[Age]]&lt;=20,"Teen",IF(Table1[[#This Row],[Age]]&gt;=21 &amp; Table1[[#This Row],[Age]]&lt;=50,"Adult","Senior"))</f>
        <v>Senior</v>
      </c>
      <c r="M1941" t="s">
        <v>73</v>
      </c>
      <c r="N1941" t="s">
        <v>26</v>
      </c>
      <c r="O1941" t="s">
        <v>27</v>
      </c>
      <c r="P1941" t="s">
        <v>39</v>
      </c>
      <c r="Q1941" t="s">
        <v>151</v>
      </c>
      <c r="R1941">
        <v>1</v>
      </c>
      <c r="S1941">
        <v>900</v>
      </c>
      <c r="T1941">
        <v>20</v>
      </c>
      <c r="U1941">
        <v>720</v>
      </c>
      <c r="V1941" t="str">
        <f>IF(Table1[[#This Row],[Sales]]&lt;=10000,"Low",IF(Table1[[#This Row],[Sales]]&gt;=10000 &amp; Table1[[#This Row],[Sales]]&lt;=25000,"Medium","High"))</f>
        <v>Low</v>
      </c>
      <c r="W1941">
        <v>242.14</v>
      </c>
      <c r="X1941">
        <f>Table1[[#This Row],[Profit]]/Table1[[#This Row],[Sales]]</f>
        <v>0.33630555555555552</v>
      </c>
      <c r="Y1941" t="s">
        <v>58</v>
      </c>
      <c r="Z1941" t="s">
        <v>31</v>
      </c>
      <c r="AA1941">
        <v>4</v>
      </c>
      <c r="AB1941" t="s">
        <v>32</v>
      </c>
    </row>
    <row r="1942" spans="1:28" x14ac:dyDescent="0.35">
      <c r="A1942" t="s">
        <v>7521</v>
      </c>
      <c r="B1942" s="1">
        <v>45815</v>
      </c>
      <c r="C1942" s="1" t="str">
        <f>TEXT(Table1[[#This Row],[Order_Date]],"yyyy")</f>
        <v>2025</v>
      </c>
      <c r="D1942" s="3">
        <f>MONTH(Table1[[#This Row],[Order_Date]])</f>
        <v>6</v>
      </c>
      <c r="E1942" t="str">
        <f>TEXT(Table1[[#This Row],[Order_Date]],"mmm")</f>
        <v>Jun</v>
      </c>
      <c r="F1942" s="1">
        <v>45819</v>
      </c>
      <c r="G1942">
        <f>(Table1[[#This Row],[Ship_Date]]-Table1[[#This Row],[Order_Date]])</f>
        <v>4</v>
      </c>
      <c r="H1942" t="s">
        <v>7522</v>
      </c>
      <c r="I1942" t="s">
        <v>7523</v>
      </c>
      <c r="J1942" t="s">
        <v>52</v>
      </c>
      <c r="K1942">
        <v>31</v>
      </c>
      <c r="L1942" t="str">
        <f>IF(Table1[[#This Row],[Age]]&lt;=20,"Teen",IF(Table1[[#This Row],[Age]]&gt;=21 &amp; Table1[[#This Row],[Age]]&lt;=50,"Adult","Senior"))</f>
        <v>Senior</v>
      </c>
      <c r="M1942" t="s">
        <v>25</v>
      </c>
      <c r="N1942" t="s">
        <v>26</v>
      </c>
      <c r="O1942" t="s">
        <v>27</v>
      </c>
      <c r="P1942" t="s">
        <v>47</v>
      </c>
      <c r="Q1942" t="s">
        <v>185</v>
      </c>
      <c r="R1942">
        <v>5</v>
      </c>
      <c r="S1942">
        <v>4500</v>
      </c>
      <c r="T1942">
        <v>25</v>
      </c>
      <c r="U1942">
        <v>16875</v>
      </c>
      <c r="V1942" t="str">
        <f>IF(Table1[[#This Row],[Sales]]&lt;=10000,"Low",IF(Table1[[#This Row],[Sales]]&gt;=10000 &amp; Table1[[#This Row],[Sales]]&lt;=25000,"Medium","High"))</f>
        <v>High</v>
      </c>
      <c r="W1942">
        <v>3156.61</v>
      </c>
      <c r="X1942">
        <f>Table1[[#This Row],[Profit]]/Table1[[#This Row],[Sales]]</f>
        <v>0.18705837037037037</v>
      </c>
      <c r="Y1942" t="s">
        <v>30</v>
      </c>
      <c r="Z1942" t="s">
        <v>41</v>
      </c>
      <c r="AA1942">
        <v>5</v>
      </c>
      <c r="AB1942" t="s">
        <v>42</v>
      </c>
    </row>
    <row r="1943" spans="1:28" x14ac:dyDescent="0.35">
      <c r="A1943" t="s">
        <v>7596</v>
      </c>
      <c r="B1943" s="1">
        <v>45451</v>
      </c>
      <c r="C1943" s="1" t="str">
        <f>TEXT(Table1[[#This Row],[Order_Date]],"yyyy")</f>
        <v>2024</v>
      </c>
      <c r="D1943" s="3">
        <f>MONTH(Table1[[#This Row],[Order_Date]])</f>
        <v>6</v>
      </c>
      <c r="E1943" t="str">
        <f>TEXT(Table1[[#This Row],[Order_Date]],"mmm")</f>
        <v>Jun</v>
      </c>
      <c r="F1943" s="1">
        <v>45455</v>
      </c>
      <c r="G1943">
        <f>(Table1[[#This Row],[Ship_Date]]-Table1[[#This Row],[Order_Date]])</f>
        <v>4</v>
      </c>
      <c r="H1943" t="s">
        <v>5113</v>
      </c>
      <c r="I1943" t="s">
        <v>7597</v>
      </c>
      <c r="J1943" t="s">
        <v>52</v>
      </c>
      <c r="K1943">
        <v>24</v>
      </c>
      <c r="L1943" t="str">
        <f>IF(Table1[[#This Row],[Age]]&lt;=20,"Teen",IF(Table1[[#This Row],[Age]]&gt;=21 &amp; Table1[[#This Row],[Age]]&lt;=50,"Adult","Senior"))</f>
        <v>Senior</v>
      </c>
      <c r="M1943" t="s">
        <v>91</v>
      </c>
      <c r="N1943" t="s">
        <v>92</v>
      </c>
      <c r="O1943" t="s">
        <v>55</v>
      </c>
      <c r="P1943" t="s">
        <v>39</v>
      </c>
      <c r="Q1943" t="s">
        <v>151</v>
      </c>
      <c r="R1943">
        <v>2</v>
      </c>
      <c r="S1943">
        <v>900</v>
      </c>
      <c r="T1943">
        <v>15</v>
      </c>
      <c r="U1943">
        <v>1530</v>
      </c>
      <c r="V1943" t="str">
        <f>IF(Table1[[#This Row],[Sales]]&lt;=10000,"Low",IF(Table1[[#This Row],[Sales]]&gt;=10000 &amp; Table1[[#This Row],[Sales]]&lt;=25000,"Medium","High"))</f>
        <v>Low</v>
      </c>
      <c r="W1943">
        <v>180.05</v>
      </c>
      <c r="X1943">
        <f>Table1[[#This Row],[Profit]]/Table1[[#This Row],[Sales]]</f>
        <v>0.1176797385620915</v>
      </c>
      <c r="Y1943" t="s">
        <v>58</v>
      </c>
      <c r="Z1943" t="s">
        <v>31</v>
      </c>
      <c r="AA1943">
        <v>5</v>
      </c>
      <c r="AB1943" t="s">
        <v>42</v>
      </c>
    </row>
    <row r="1944" spans="1:28" x14ac:dyDescent="0.35">
      <c r="A1944" t="s">
        <v>7605</v>
      </c>
      <c r="B1944" s="1">
        <v>45454</v>
      </c>
      <c r="C1944" s="1" t="str">
        <f>TEXT(Table1[[#This Row],[Order_Date]],"yyyy")</f>
        <v>2024</v>
      </c>
      <c r="D1944" s="3">
        <f>MONTH(Table1[[#This Row],[Order_Date]])</f>
        <v>6</v>
      </c>
      <c r="E1944" t="str">
        <f>TEXT(Table1[[#This Row],[Order_Date]],"mmm")</f>
        <v>Jun</v>
      </c>
      <c r="F1944" s="1">
        <v>45459</v>
      </c>
      <c r="G1944">
        <f>(Table1[[#This Row],[Ship_Date]]-Table1[[#This Row],[Order_Date]])</f>
        <v>5</v>
      </c>
      <c r="H1944" t="s">
        <v>2087</v>
      </c>
      <c r="I1944" t="s">
        <v>7606</v>
      </c>
      <c r="J1944" t="s">
        <v>24</v>
      </c>
      <c r="K1944">
        <v>61</v>
      </c>
      <c r="L1944" t="str">
        <f>IF(Table1[[#This Row],[Age]]&lt;=20,"Teen",IF(Table1[[#This Row],[Age]]&gt;=21 &amp; Table1[[#This Row],[Age]]&lt;=50,"Adult","Senior"))</f>
        <v>Senior</v>
      </c>
      <c r="M1944" t="s">
        <v>73</v>
      </c>
      <c r="N1944" t="s">
        <v>26</v>
      </c>
      <c r="O1944" t="s">
        <v>27</v>
      </c>
      <c r="P1944" t="s">
        <v>74</v>
      </c>
      <c r="Q1944" t="s">
        <v>75</v>
      </c>
      <c r="R1944">
        <v>1</v>
      </c>
      <c r="S1944">
        <v>2000</v>
      </c>
      <c r="T1944">
        <v>5</v>
      </c>
      <c r="U1944">
        <v>1900</v>
      </c>
      <c r="V1944" t="str">
        <f>IF(Table1[[#This Row],[Sales]]&lt;=10000,"Low",IF(Table1[[#This Row],[Sales]]&gt;=10000 &amp; Table1[[#This Row],[Sales]]&lt;=25000,"Medium","High"))</f>
        <v>Low</v>
      </c>
      <c r="W1944">
        <v>745.29</v>
      </c>
      <c r="X1944">
        <f>Table1[[#This Row],[Profit]]/Table1[[#This Row],[Sales]]</f>
        <v>0.39225789473684208</v>
      </c>
      <c r="Y1944" t="s">
        <v>58</v>
      </c>
      <c r="Z1944" t="s">
        <v>41</v>
      </c>
      <c r="AA1944">
        <v>5</v>
      </c>
      <c r="AB1944" t="s">
        <v>42</v>
      </c>
    </row>
    <row r="1945" spans="1:28" x14ac:dyDescent="0.35">
      <c r="A1945" t="s">
        <v>7639</v>
      </c>
      <c r="B1945" s="1">
        <v>45465</v>
      </c>
      <c r="C1945" s="1" t="str">
        <f>TEXT(Table1[[#This Row],[Order_Date]],"yyyy")</f>
        <v>2024</v>
      </c>
      <c r="D1945" s="3">
        <f>MONTH(Table1[[#This Row],[Order_Date]])</f>
        <v>6</v>
      </c>
      <c r="E1945" t="str">
        <f>TEXT(Table1[[#This Row],[Order_Date]],"mmm")</f>
        <v>Jun</v>
      </c>
      <c r="F1945" s="1">
        <v>45469</v>
      </c>
      <c r="G1945">
        <f>(Table1[[#This Row],[Ship_Date]]-Table1[[#This Row],[Order_Date]])</f>
        <v>4</v>
      </c>
      <c r="H1945" t="s">
        <v>7640</v>
      </c>
      <c r="I1945" t="s">
        <v>7641</v>
      </c>
      <c r="J1945" t="s">
        <v>52</v>
      </c>
      <c r="K1945">
        <v>34</v>
      </c>
      <c r="L1945" t="str">
        <f>IF(Table1[[#This Row],[Age]]&lt;=20,"Teen",IF(Table1[[#This Row],[Age]]&gt;=21 &amp; Table1[[#This Row],[Age]]&lt;=50,"Adult","Senior"))</f>
        <v>Senior</v>
      </c>
      <c r="M1945" t="s">
        <v>79</v>
      </c>
      <c r="N1945" t="s">
        <v>80</v>
      </c>
      <c r="O1945" t="s">
        <v>38</v>
      </c>
      <c r="P1945" t="s">
        <v>28</v>
      </c>
      <c r="Q1945" t="s">
        <v>29</v>
      </c>
      <c r="R1945">
        <v>8</v>
      </c>
      <c r="S1945">
        <v>15000</v>
      </c>
      <c r="T1945">
        <v>20</v>
      </c>
      <c r="U1945">
        <v>96000</v>
      </c>
      <c r="V1945" t="str">
        <f>IF(Table1[[#This Row],[Sales]]&lt;=10000,"Low",IF(Table1[[#This Row],[Sales]]&gt;=10000 &amp; Table1[[#This Row],[Sales]]&lt;=25000,"Medium","High"))</f>
        <v>High</v>
      </c>
      <c r="W1945">
        <v>13558.65</v>
      </c>
      <c r="X1945">
        <f>Table1[[#This Row],[Profit]]/Table1[[#This Row],[Sales]]</f>
        <v>0.14123593749999999</v>
      </c>
      <c r="Y1945" t="s">
        <v>58</v>
      </c>
      <c r="Z1945" t="s">
        <v>31</v>
      </c>
      <c r="AA1945">
        <v>3</v>
      </c>
      <c r="AB1945" t="s">
        <v>42</v>
      </c>
    </row>
    <row r="1946" spans="1:28" x14ac:dyDescent="0.35">
      <c r="A1946" t="s">
        <v>7748</v>
      </c>
      <c r="B1946" s="1">
        <v>45472</v>
      </c>
      <c r="C1946" s="1" t="str">
        <f>TEXT(Table1[[#This Row],[Order_Date]],"yyyy")</f>
        <v>2024</v>
      </c>
      <c r="D1946" s="3">
        <f>MONTH(Table1[[#This Row],[Order_Date]])</f>
        <v>6</v>
      </c>
      <c r="E1946" t="str">
        <f>TEXT(Table1[[#This Row],[Order_Date]],"mmm")</f>
        <v>Jun</v>
      </c>
      <c r="F1946" s="1">
        <v>45479</v>
      </c>
      <c r="G1946">
        <f>(Table1[[#This Row],[Ship_Date]]-Table1[[#This Row],[Order_Date]])</f>
        <v>7</v>
      </c>
      <c r="H1946" t="s">
        <v>7749</v>
      </c>
      <c r="I1946" t="s">
        <v>7750</v>
      </c>
      <c r="J1946" t="s">
        <v>24</v>
      </c>
      <c r="K1946">
        <v>30</v>
      </c>
      <c r="L1946" t="str">
        <f>IF(Table1[[#This Row],[Age]]&lt;=20,"Teen",IF(Table1[[#This Row],[Age]]&gt;=21 &amp; Table1[[#This Row],[Age]]&lt;=50,"Adult","Senior"))</f>
        <v>Senior</v>
      </c>
      <c r="M1946" t="s">
        <v>53</v>
      </c>
      <c r="N1946" t="s">
        <v>54</v>
      </c>
      <c r="O1946" t="s">
        <v>55</v>
      </c>
      <c r="P1946" t="s">
        <v>56</v>
      </c>
      <c r="Q1946" t="s">
        <v>97</v>
      </c>
      <c r="R1946">
        <v>6</v>
      </c>
      <c r="S1946">
        <v>1500</v>
      </c>
      <c r="T1946">
        <v>10</v>
      </c>
      <c r="U1946">
        <v>8100</v>
      </c>
      <c r="V1946" t="str">
        <f>IF(Table1[[#This Row],[Sales]]&lt;=10000,"Low",IF(Table1[[#This Row],[Sales]]&gt;=10000 &amp; Table1[[#This Row],[Sales]]&lt;=25000,"Medium","High"))</f>
        <v>Low</v>
      </c>
      <c r="W1946">
        <v>2807.46</v>
      </c>
      <c r="X1946">
        <f>Table1[[#This Row],[Profit]]/Table1[[#This Row],[Sales]]</f>
        <v>0.34660000000000002</v>
      </c>
      <c r="Y1946" t="s">
        <v>30</v>
      </c>
      <c r="Z1946" t="s">
        <v>31</v>
      </c>
      <c r="AA1946">
        <v>2</v>
      </c>
      <c r="AB1946" t="s">
        <v>42</v>
      </c>
    </row>
    <row r="1947" spans="1:28" x14ac:dyDescent="0.35">
      <c r="A1947" t="s">
        <v>7824</v>
      </c>
      <c r="B1947" s="1">
        <v>45453</v>
      </c>
      <c r="C1947" s="1" t="str">
        <f>TEXT(Table1[[#This Row],[Order_Date]],"yyyy")</f>
        <v>2024</v>
      </c>
      <c r="D1947" s="3">
        <f>MONTH(Table1[[#This Row],[Order_Date]])</f>
        <v>6</v>
      </c>
      <c r="E1947" t="str">
        <f>TEXT(Table1[[#This Row],[Order_Date]],"mmm")</f>
        <v>Jun</v>
      </c>
      <c r="F1947" s="1">
        <v>45455</v>
      </c>
      <c r="G1947">
        <f>(Table1[[#This Row],[Ship_Date]]-Table1[[#This Row],[Order_Date]])</f>
        <v>2</v>
      </c>
      <c r="H1947" t="s">
        <v>7825</v>
      </c>
      <c r="I1947" t="s">
        <v>7826</v>
      </c>
      <c r="J1947" t="s">
        <v>52</v>
      </c>
      <c r="K1947">
        <v>49</v>
      </c>
      <c r="L1947" t="str">
        <f>IF(Table1[[#This Row],[Age]]&lt;=20,"Teen",IF(Table1[[#This Row],[Age]]&gt;=21 &amp; Table1[[#This Row],[Age]]&lt;=50,"Adult","Senior"))</f>
        <v>Senior</v>
      </c>
      <c r="M1947" t="s">
        <v>91</v>
      </c>
      <c r="N1947" t="s">
        <v>92</v>
      </c>
      <c r="O1947" t="s">
        <v>55</v>
      </c>
      <c r="P1947" t="s">
        <v>28</v>
      </c>
      <c r="Q1947" t="s">
        <v>192</v>
      </c>
      <c r="R1947">
        <v>5</v>
      </c>
      <c r="S1947">
        <v>7000</v>
      </c>
      <c r="T1947">
        <v>20</v>
      </c>
      <c r="U1947">
        <v>28000</v>
      </c>
      <c r="V1947" t="str">
        <f>IF(Table1[[#This Row],[Sales]]&lt;=10000,"Low",IF(Table1[[#This Row],[Sales]]&gt;=10000 &amp; Table1[[#This Row],[Sales]]&lt;=25000,"Medium","High"))</f>
        <v>High</v>
      </c>
      <c r="W1947">
        <v>6683.65</v>
      </c>
      <c r="X1947">
        <f>Table1[[#This Row],[Profit]]/Table1[[#This Row],[Sales]]</f>
        <v>0.23870178571428571</v>
      </c>
      <c r="Y1947" t="s">
        <v>58</v>
      </c>
      <c r="Z1947" t="s">
        <v>41</v>
      </c>
      <c r="AA1947">
        <v>1</v>
      </c>
      <c r="AB1947" t="s">
        <v>32</v>
      </c>
    </row>
    <row r="1948" spans="1:28" x14ac:dyDescent="0.35">
      <c r="A1948" t="s">
        <v>7830</v>
      </c>
      <c r="B1948" s="1">
        <v>45809</v>
      </c>
      <c r="C1948" s="1" t="str">
        <f>TEXT(Table1[[#This Row],[Order_Date]],"yyyy")</f>
        <v>2025</v>
      </c>
      <c r="D1948" s="3">
        <f>MONTH(Table1[[#This Row],[Order_Date]])</f>
        <v>6</v>
      </c>
      <c r="E1948" t="str">
        <f>TEXT(Table1[[#This Row],[Order_Date]],"mmm")</f>
        <v>Jun</v>
      </c>
      <c r="F1948" s="1">
        <v>45813</v>
      </c>
      <c r="G1948">
        <f>(Table1[[#This Row],[Ship_Date]]-Table1[[#This Row],[Order_Date]])</f>
        <v>4</v>
      </c>
      <c r="H1948" t="s">
        <v>7831</v>
      </c>
      <c r="I1948" t="s">
        <v>7832</v>
      </c>
      <c r="J1948" t="s">
        <v>24</v>
      </c>
      <c r="K1948">
        <v>42</v>
      </c>
      <c r="L1948" t="str">
        <f>IF(Table1[[#This Row],[Age]]&lt;=20,"Teen",IF(Table1[[#This Row],[Age]]&gt;=21 &amp; Table1[[#This Row],[Age]]&lt;=50,"Adult","Senior"))</f>
        <v>Senior</v>
      </c>
      <c r="M1948" t="s">
        <v>79</v>
      </c>
      <c r="N1948" t="s">
        <v>80</v>
      </c>
      <c r="O1948" t="s">
        <v>38</v>
      </c>
      <c r="P1948" t="s">
        <v>39</v>
      </c>
      <c r="Q1948" t="s">
        <v>118</v>
      </c>
      <c r="R1948">
        <v>7</v>
      </c>
      <c r="S1948">
        <v>4000</v>
      </c>
      <c r="T1948">
        <v>15</v>
      </c>
      <c r="U1948">
        <v>23800</v>
      </c>
      <c r="V1948" t="str">
        <f>IF(Table1[[#This Row],[Sales]]&lt;=10000,"Low",IF(Table1[[#This Row],[Sales]]&gt;=10000 &amp; Table1[[#This Row],[Sales]]&lt;=25000,"Medium","High"))</f>
        <v>High</v>
      </c>
      <c r="W1948">
        <v>5159.67</v>
      </c>
      <c r="X1948">
        <f>Table1[[#This Row],[Profit]]/Table1[[#This Row],[Sales]]</f>
        <v>0.21679285714285715</v>
      </c>
      <c r="Y1948" t="s">
        <v>93</v>
      </c>
      <c r="Z1948" t="s">
        <v>41</v>
      </c>
      <c r="AA1948">
        <v>4</v>
      </c>
      <c r="AB1948" t="s">
        <v>42</v>
      </c>
    </row>
    <row r="1949" spans="1:28" x14ac:dyDescent="0.35">
      <c r="A1949" t="s">
        <v>7910</v>
      </c>
      <c r="B1949" s="1">
        <v>45471</v>
      </c>
      <c r="C1949" s="1" t="str">
        <f>TEXT(Table1[[#This Row],[Order_Date]],"yyyy")</f>
        <v>2024</v>
      </c>
      <c r="D1949" s="3">
        <f>MONTH(Table1[[#This Row],[Order_Date]])</f>
        <v>6</v>
      </c>
      <c r="E1949" t="str">
        <f>TEXT(Table1[[#This Row],[Order_Date]],"mmm")</f>
        <v>Jun</v>
      </c>
      <c r="F1949" s="1">
        <v>45473</v>
      </c>
      <c r="G1949">
        <f>(Table1[[#This Row],[Ship_Date]]-Table1[[#This Row],[Order_Date]])</f>
        <v>2</v>
      </c>
      <c r="H1949" t="s">
        <v>7911</v>
      </c>
      <c r="I1949" t="s">
        <v>7912</v>
      </c>
      <c r="J1949" t="s">
        <v>24</v>
      </c>
      <c r="K1949">
        <v>56</v>
      </c>
      <c r="L1949" t="str">
        <f>IF(Table1[[#This Row],[Age]]&lt;=20,"Teen",IF(Table1[[#This Row],[Age]]&gt;=21 &amp; Table1[[#This Row],[Age]]&lt;=50,"Adult","Senior"))</f>
        <v>Senior</v>
      </c>
      <c r="M1949" t="s">
        <v>91</v>
      </c>
      <c r="N1949" t="s">
        <v>92</v>
      </c>
      <c r="O1949" t="s">
        <v>55</v>
      </c>
      <c r="P1949" t="s">
        <v>39</v>
      </c>
      <c r="Q1949" t="s">
        <v>87</v>
      </c>
      <c r="R1949">
        <v>7</v>
      </c>
      <c r="S1949">
        <v>3200</v>
      </c>
      <c r="T1949">
        <v>5</v>
      </c>
      <c r="U1949">
        <v>21280</v>
      </c>
      <c r="V1949" t="str">
        <f>IF(Table1[[#This Row],[Sales]]&lt;=10000,"Low",IF(Table1[[#This Row],[Sales]]&gt;=10000 &amp; Table1[[#This Row],[Sales]]&lt;=25000,"Medium","High"))</f>
        <v>High</v>
      </c>
      <c r="W1949">
        <v>7945.3</v>
      </c>
      <c r="X1949">
        <f>Table1[[#This Row],[Profit]]/Table1[[#This Row],[Sales]]</f>
        <v>0.37336936090225564</v>
      </c>
      <c r="Y1949" t="s">
        <v>93</v>
      </c>
      <c r="Z1949" t="s">
        <v>31</v>
      </c>
      <c r="AA1949">
        <v>5</v>
      </c>
      <c r="AB1949" t="s">
        <v>42</v>
      </c>
    </row>
    <row r="1950" spans="1:28" x14ac:dyDescent="0.35">
      <c r="A1950" t="s">
        <v>7925</v>
      </c>
      <c r="B1950" s="1">
        <v>45469</v>
      </c>
      <c r="C1950" s="1" t="str">
        <f>TEXT(Table1[[#This Row],[Order_Date]],"yyyy")</f>
        <v>2024</v>
      </c>
      <c r="D1950" s="3">
        <f>MONTH(Table1[[#This Row],[Order_Date]])</f>
        <v>6</v>
      </c>
      <c r="E1950" t="str">
        <f>TEXT(Table1[[#This Row],[Order_Date]],"mmm")</f>
        <v>Jun</v>
      </c>
      <c r="F1950" s="1">
        <v>45473</v>
      </c>
      <c r="G1950">
        <f>(Table1[[#This Row],[Ship_Date]]-Table1[[#This Row],[Order_Date]])</f>
        <v>4</v>
      </c>
      <c r="H1950" t="s">
        <v>3244</v>
      </c>
      <c r="I1950" t="s">
        <v>7926</v>
      </c>
      <c r="J1950" t="s">
        <v>52</v>
      </c>
      <c r="K1950">
        <v>31</v>
      </c>
      <c r="L1950" t="str">
        <f>IF(Table1[[#This Row],[Age]]&lt;=20,"Teen",IF(Table1[[#This Row],[Age]]&gt;=21 &amp; Table1[[#This Row],[Age]]&lt;=50,"Adult","Senior"))</f>
        <v>Senior</v>
      </c>
      <c r="M1950" t="s">
        <v>91</v>
      </c>
      <c r="N1950" t="s">
        <v>92</v>
      </c>
      <c r="O1950" t="s">
        <v>55</v>
      </c>
      <c r="P1950" t="s">
        <v>39</v>
      </c>
      <c r="Q1950" t="s">
        <v>253</v>
      </c>
      <c r="R1950">
        <v>5</v>
      </c>
      <c r="S1950">
        <v>1200</v>
      </c>
      <c r="T1950">
        <v>25</v>
      </c>
      <c r="U1950">
        <v>4500</v>
      </c>
      <c r="V1950" t="str">
        <f>IF(Table1[[#This Row],[Sales]]&lt;=10000,"Low",IF(Table1[[#This Row],[Sales]]&gt;=10000 &amp; Table1[[#This Row],[Sales]]&lt;=25000,"Medium","High"))</f>
        <v>Low</v>
      </c>
      <c r="W1950">
        <v>1506.02</v>
      </c>
      <c r="X1950">
        <f>Table1[[#This Row],[Profit]]/Table1[[#This Row],[Sales]]</f>
        <v>0.33467111111111109</v>
      </c>
      <c r="Y1950" t="s">
        <v>93</v>
      </c>
      <c r="Z1950" t="s">
        <v>59</v>
      </c>
      <c r="AA1950">
        <v>3</v>
      </c>
      <c r="AB1950" t="s">
        <v>42</v>
      </c>
    </row>
    <row r="1951" spans="1:28" x14ac:dyDescent="0.35">
      <c r="A1951" t="s">
        <v>7998</v>
      </c>
      <c r="B1951" s="1">
        <v>45834</v>
      </c>
      <c r="C1951" s="1" t="str">
        <f>TEXT(Table1[[#This Row],[Order_Date]],"yyyy")</f>
        <v>2025</v>
      </c>
      <c r="D1951" s="3">
        <f>MONTH(Table1[[#This Row],[Order_Date]])</f>
        <v>6</v>
      </c>
      <c r="E1951" t="str">
        <f>TEXT(Table1[[#This Row],[Order_Date]],"mmm")</f>
        <v>Jun</v>
      </c>
      <c r="F1951" s="1">
        <v>45839</v>
      </c>
      <c r="G1951">
        <f>(Table1[[#This Row],[Ship_Date]]-Table1[[#This Row],[Order_Date]])</f>
        <v>5</v>
      </c>
      <c r="H1951" t="s">
        <v>7999</v>
      </c>
      <c r="I1951" t="s">
        <v>8000</v>
      </c>
      <c r="J1951" t="s">
        <v>24</v>
      </c>
      <c r="K1951">
        <v>54</v>
      </c>
      <c r="L1951" t="str">
        <f>IF(Table1[[#This Row],[Age]]&lt;=20,"Teen",IF(Table1[[#This Row],[Age]]&gt;=21 &amp; Table1[[#This Row],[Age]]&lt;=50,"Adult","Senior"))</f>
        <v>Senior</v>
      </c>
      <c r="M1951" t="s">
        <v>84</v>
      </c>
      <c r="N1951" t="s">
        <v>85</v>
      </c>
      <c r="O1951" t="s">
        <v>86</v>
      </c>
      <c r="P1951" t="s">
        <v>28</v>
      </c>
      <c r="Q1951" t="s">
        <v>29</v>
      </c>
      <c r="R1951">
        <v>5</v>
      </c>
      <c r="S1951">
        <v>15000</v>
      </c>
      <c r="T1951">
        <v>15</v>
      </c>
      <c r="U1951">
        <v>63750</v>
      </c>
      <c r="V1951" t="str">
        <f>IF(Table1[[#This Row],[Sales]]&lt;=10000,"Low",IF(Table1[[#This Row],[Sales]]&gt;=10000 &amp; Table1[[#This Row],[Sales]]&lt;=25000,"Medium","High"))</f>
        <v>High</v>
      </c>
      <c r="W1951">
        <v>16188.37</v>
      </c>
      <c r="X1951">
        <f>Table1[[#This Row],[Profit]]/Table1[[#This Row],[Sales]]</f>
        <v>0.25393521568627453</v>
      </c>
      <c r="Y1951" t="s">
        <v>93</v>
      </c>
      <c r="Z1951" t="s">
        <v>31</v>
      </c>
      <c r="AA1951">
        <v>2</v>
      </c>
      <c r="AB1951" t="s">
        <v>42</v>
      </c>
    </row>
    <row r="1952" spans="1:28" x14ac:dyDescent="0.35">
      <c r="A1952" t="s">
        <v>8040</v>
      </c>
      <c r="B1952" s="1">
        <v>45457</v>
      </c>
      <c r="C1952" s="1" t="str">
        <f>TEXT(Table1[[#This Row],[Order_Date]],"yyyy")</f>
        <v>2024</v>
      </c>
      <c r="D1952" s="3">
        <f>MONTH(Table1[[#This Row],[Order_Date]])</f>
        <v>6</v>
      </c>
      <c r="E1952" t="str">
        <f>TEXT(Table1[[#This Row],[Order_Date]],"mmm")</f>
        <v>Jun</v>
      </c>
      <c r="F1952" s="1">
        <v>45459</v>
      </c>
      <c r="G1952">
        <f>(Table1[[#This Row],[Ship_Date]]-Table1[[#This Row],[Order_Date]])</f>
        <v>2</v>
      </c>
      <c r="H1952" t="s">
        <v>8041</v>
      </c>
      <c r="I1952" t="s">
        <v>8042</v>
      </c>
      <c r="J1952" t="s">
        <v>24</v>
      </c>
      <c r="K1952">
        <v>43</v>
      </c>
      <c r="L1952" t="str">
        <f>IF(Table1[[#This Row],[Age]]&lt;=20,"Teen",IF(Table1[[#This Row],[Age]]&gt;=21 &amp; Table1[[#This Row],[Age]]&lt;=50,"Adult","Senior"))</f>
        <v>Senior</v>
      </c>
      <c r="M1952" t="s">
        <v>107</v>
      </c>
      <c r="N1952" t="s">
        <v>108</v>
      </c>
      <c r="O1952" t="s">
        <v>86</v>
      </c>
      <c r="P1952" t="s">
        <v>56</v>
      </c>
      <c r="Q1952" t="s">
        <v>125</v>
      </c>
      <c r="R1952">
        <v>6</v>
      </c>
      <c r="S1952">
        <v>450</v>
      </c>
      <c r="T1952">
        <v>20</v>
      </c>
      <c r="U1952">
        <v>2160</v>
      </c>
      <c r="V1952" t="str">
        <f>IF(Table1[[#This Row],[Sales]]&lt;=10000,"Low",IF(Table1[[#This Row],[Sales]]&gt;=10000 &amp; Table1[[#This Row],[Sales]]&lt;=25000,"Medium","High"))</f>
        <v>Low</v>
      </c>
      <c r="W1952">
        <v>955.24</v>
      </c>
      <c r="X1952">
        <f>Table1[[#This Row],[Profit]]/Table1[[#This Row],[Sales]]</f>
        <v>0.44224074074074077</v>
      </c>
      <c r="Y1952" t="s">
        <v>30</v>
      </c>
      <c r="Z1952" t="s">
        <v>59</v>
      </c>
      <c r="AA1952">
        <v>2</v>
      </c>
      <c r="AB1952" t="s">
        <v>42</v>
      </c>
    </row>
    <row r="1953" spans="1:28" x14ac:dyDescent="0.35">
      <c r="A1953" t="s">
        <v>8131</v>
      </c>
      <c r="B1953" s="1">
        <v>45451</v>
      </c>
      <c r="C1953" s="1" t="str">
        <f>TEXT(Table1[[#This Row],[Order_Date]],"yyyy")</f>
        <v>2024</v>
      </c>
      <c r="D1953" s="3">
        <f>MONTH(Table1[[#This Row],[Order_Date]])</f>
        <v>6</v>
      </c>
      <c r="E1953" t="str">
        <f>TEXT(Table1[[#This Row],[Order_Date]],"mmm")</f>
        <v>Jun</v>
      </c>
      <c r="F1953" s="1">
        <v>45452</v>
      </c>
      <c r="G1953">
        <f>(Table1[[#This Row],[Ship_Date]]-Table1[[#This Row],[Order_Date]])</f>
        <v>1</v>
      </c>
      <c r="H1953" t="s">
        <v>8132</v>
      </c>
      <c r="I1953" t="s">
        <v>8133</v>
      </c>
      <c r="J1953" t="s">
        <v>24</v>
      </c>
      <c r="K1953">
        <v>64</v>
      </c>
      <c r="L1953" t="str">
        <f>IF(Table1[[#This Row],[Age]]&lt;=20,"Teen",IF(Table1[[#This Row],[Age]]&gt;=21 &amp; Table1[[#This Row],[Age]]&lt;=50,"Adult","Senior"))</f>
        <v>Senior</v>
      </c>
      <c r="M1953" t="s">
        <v>73</v>
      </c>
      <c r="N1953" t="s">
        <v>26</v>
      </c>
      <c r="O1953" t="s">
        <v>27</v>
      </c>
      <c r="P1953" t="s">
        <v>56</v>
      </c>
      <c r="Q1953" t="s">
        <v>57</v>
      </c>
      <c r="R1953">
        <v>6</v>
      </c>
      <c r="S1953">
        <v>60</v>
      </c>
      <c r="T1953">
        <v>15</v>
      </c>
      <c r="U1953">
        <v>306</v>
      </c>
      <c r="V1953" t="str">
        <f>IF(Table1[[#This Row],[Sales]]&lt;=10000,"Low",IF(Table1[[#This Row],[Sales]]&gt;=10000 &amp; Table1[[#This Row],[Sales]]&lt;=25000,"Medium","High"))</f>
        <v>Low</v>
      </c>
      <c r="W1953">
        <v>68.760000000000005</v>
      </c>
      <c r="X1953">
        <f>Table1[[#This Row],[Profit]]/Table1[[#This Row],[Sales]]</f>
        <v>0.2247058823529412</v>
      </c>
      <c r="Y1953" t="s">
        <v>58</v>
      </c>
      <c r="Z1953" t="s">
        <v>59</v>
      </c>
      <c r="AA1953">
        <v>4</v>
      </c>
      <c r="AB1953" t="s">
        <v>42</v>
      </c>
    </row>
    <row r="1954" spans="1:28" x14ac:dyDescent="0.35">
      <c r="A1954" t="s">
        <v>8139</v>
      </c>
      <c r="B1954" s="1">
        <v>45473</v>
      </c>
      <c r="C1954" s="1" t="str">
        <f>TEXT(Table1[[#This Row],[Order_Date]],"yyyy")</f>
        <v>2024</v>
      </c>
      <c r="D1954" s="3">
        <f>MONTH(Table1[[#This Row],[Order_Date]])</f>
        <v>6</v>
      </c>
      <c r="E1954" t="str">
        <f>TEXT(Table1[[#This Row],[Order_Date]],"mmm")</f>
        <v>Jun</v>
      </c>
      <c r="F1954" s="1">
        <v>45476</v>
      </c>
      <c r="G1954">
        <f>(Table1[[#This Row],[Ship_Date]]-Table1[[#This Row],[Order_Date]])</f>
        <v>3</v>
      </c>
      <c r="H1954" t="s">
        <v>8140</v>
      </c>
      <c r="I1954" t="s">
        <v>8141</v>
      </c>
      <c r="J1954" t="s">
        <v>24</v>
      </c>
      <c r="K1954">
        <v>25</v>
      </c>
      <c r="L1954" t="str">
        <f>IF(Table1[[#This Row],[Age]]&lt;=20,"Teen",IF(Table1[[#This Row],[Age]]&gt;=21 &amp; Table1[[#This Row],[Age]]&lt;=50,"Adult","Senior"))</f>
        <v>Senior</v>
      </c>
      <c r="M1954" t="s">
        <v>116</v>
      </c>
      <c r="N1954" t="s">
        <v>117</v>
      </c>
      <c r="O1954" t="s">
        <v>86</v>
      </c>
      <c r="P1954" t="s">
        <v>74</v>
      </c>
      <c r="Q1954" t="s">
        <v>231</v>
      </c>
      <c r="R1954">
        <v>2</v>
      </c>
      <c r="S1954">
        <v>18000</v>
      </c>
      <c r="T1954">
        <v>20</v>
      </c>
      <c r="U1954">
        <v>28800</v>
      </c>
      <c r="V1954" t="str">
        <f>IF(Table1[[#This Row],[Sales]]&lt;=10000,"Low",IF(Table1[[#This Row],[Sales]]&gt;=10000 &amp; Table1[[#This Row],[Sales]]&lt;=25000,"Medium","High"))</f>
        <v>High</v>
      </c>
      <c r="W1954">
        <v>7459.37</v>
      </c>
      <c r="X1954">
        <f>Table1[[#This Row],[Profit]]/Table1[[#This Row],[Sales]]</f>
        <v>0.2590059027777778</v>
      </c>
      <c r="Y1954" t="s">
        <v>58</v>
      </c>
      <c r="Z1954" t="s">
        <v>41</v>
      </c>
      <c r="AA1954">
        <v>5</v>
      </c>
      <c r="AB1954" t="s">
        <v>42</v>
      </c>
    </row>
    <row r="1955" spans="1:28" x14ac:dyDescent="0.35">
      <c r="A1955" t="s">
        <v>8156</v>
      </c>
      <c r="B1955" s="1">
        <v>45454</v>
      </c>
      <c r="C1955" s="1" t="str">
        <f>TEXT(Table1[[#This Row],[Order_Date]],"yyyy")</f>
        <v>2024</v>
      </c>
      <c r="D1955" s="3">
        <f>MONTH(Table1[[#This Row],[Order_Date]])</f>
        <v>6</v>
      </c>
      <c r="E1955" t="str">
        <f>TEXT(Table1[[#This Row],[Order_Date]],"mmm")</f>
        <v>Jun</v>
      </c>
      <c r="F1955" s="1">
        <v>45455</v>
      </c>
      <c r="G1955">
        <f>(Table1[[#This Row],[Ship_Date]]-Table1[[#This Row],[Order_Date]])</f>
        <v>1</v>
      </c>
      <c r="H1955" t="s">
        <v>1301</v>
      </c>
      <c r="I1955" t="s">
        <v>8157</v>
      </c>
      <c r="J1955" t="s">
        <v>24</v>
      </c>
      <c r="K1955">
        <v>21</v>
      </c>
      <c r="L1955" t="str">
        <f>IF(Table1[[#This Row],[Age]]&lt;=20,"Teen",IF(Table1[[#This Row],[Age]]&gt;=21 &amp; Table1[[#This Row],[Age]]&lt;=50,"Adult","Senior"))</f>
        <v>Senior</v>
      </c>
      <c r="M1955" t="s">
        <v>79</v>
      </c>
      <c r="N1955" t="s">
        <v>80</v>
      </c>
      <c r="O1955" t="s">
        <v>38</v>
      </c>
      <c r="P1955" t="s">
        <v>39</v>
      </c>
      <c r="Q1955" t="s">
        <v>151</v>
      </c>
      <c r="R1955">
        <v>2</v>
      </c>
      <c r="S1955">
        <v>900</v>
      </c>
      <c r="T1955">
        <v>15</v>
      </c>
      <c r="U1955">
        <v>1530</v>
      </c>
      <c r="V1955" t="str">
        <f>IF(Table1[[#This Row],[Sales]]&lt;=10000,"Low",IF(Table1[[#This Row],[Sales]]&gt;=10000 &amp; Table1[[#This Row],[Sales]]&lt;=25000,"Medium","High"))</f>
        <v>Low</v>
      </c>
      <c r="W1955">
        <v>586.82000000000005</v>
      </c>
      <c r="X1955">
        <f>Table1[[#This Row],[Profit]]/Table1[[#This Row],[Sales]]</f>
        <v>0.38354248366013077</v>
      </c>
      <c r="Y1955" t="s">
        <v>58</v>
      </c>
      <c r="Z1955" t="s">
        <v>41</v>
      </c>
      <c r="AA1955">
        <v>2</v>
      </c>
      <c r="AB1955" t="s">
        <v>32</v>
      </c>
    </row>
    <row r="1956" spans="1:28" x14ac:dyDescent="0.35">
      <c r="A1956" t="s">
        <v>8178</v>
      </c>
      <c r="B1956" s="1">
        <v>45468</v>
      </c>
      <c r="C1956" s="1" t="str">
        <f>TEXT(Table1[[#This Row],[Order_Date]],"yyyy")</f>
        <v>2024</v>
      </c>
      <c r="D1956" s="3">
        <f>MONTH(Table1[[#This Row],[Order_Date]])</f>
        <v>6</v>
      </c>
      <c r="E1956" t="str">
        <f>TEXT(Table1[[#This Row],[Order_Date]],"mmm")</f>
        <v>Jun</v>
      </c>
      <c r="F1956" s="1">
        <v>45472</v>
      </c>
      <c r="G1956">
        <f>(Table1[[#This Row],[Ship_Date]]-Table1[[#This Row],[Order_Date]])</f>
        <v>4</v>
      </c>
      <c r="H1956" t="s">
        <v>7153</v>
      </c>
      <c r="I1956" t="s">
        <v>8179</v>
      </c>
      <c r="J1956" t="s">
        <v>52</v>
      </c>
      <c r="K1956">
        <v>43</v>
      </c>
      <c r="L1956" t="str">
        <f>IF(Table1[[#This Row],[Age]]&lt;=20,"Teen",IF(Table1[[#This Row],[Age]]&gt;=21 &amp; Table1[[#This Row],[Age]]&lt;=50,"Adult","Senior"))</f>
        <v>Senior</v>
      </c>
      <c r="M1956" t="s">
        <v>101</v>
      </c>
      <c r="N1956" t="s">
        <v>102</v>
      </c>
      <c r="O1956" t="s">
        <v>27</v>
      </c>
      <c r="P1956" t="s">
        <v>39</v>
      </c>
      <c r="Q1956" t="s">
        <v>151</v>
      </c>
      <c r="R1956">
        <v>2</v>
      </c>
      <c r="S1956">
        <v>900</v>
      </c>
      <c r="T1956">
        <v>25</v>
      </c>
      <c r="U1956">
        <v>1350</v>
      </c>
      <c r="V1956" t="str">
        <f>IF(Table1[[#This Row],[Sales]]&lt;=10000,"Low",IF(Table1[[#This Row],[Sales]]&gt;=10000 &amp; Table1[[#This Row],[Sales]]&lt;=25000,"Medium","High"))</f>
        <v>Low</v>
      </c>
      <c r="W1956">
        <v>351.19</v>
      </c>
      <c r="X1956">
        <f>Table1[[#This Row],[Profit]]/Table1[[#This Row],[Sales]]</f>
        <v>0.26014074074074073</v>
      </c>
      <c r="Y1956" t="s">
        <v>58</v>
      </c>
      <c r="Z1956" t="s">
        <v>31</v>
      </c>
      <c r="AA1956">
        <v>4</v>
      </c>
      <c r="AB1956" t="s">
        <v>42</v>
      </c>
    </row>
    <row r="1957" spans="1:28" x14ac:dyDescent="0.35">
      <c r="A1957" t="s">
        <v>8211</v>
      </c>
      <c r="B1957" s="1">
        <v>45816</v>
      </c>
      <c r="C1957" s="1" t="str">
        <f>TEXT(Table1[[#This Row],[Order_Date]],"yyyy")</f>
        <v>2025</v>
      </c>
      <c r="D1957" s="3">
        <f>MONTH(Table1[[#This Row],[Order_Date]])</f>
        <v>6</v>
      </c>
      <c r="E1957" t="str">
        <f>TEXT(Table1[[#This Row],[Order_Date]],"mmm")</f>
        <v>Jun</v>
      </c>
      <c r="F1957" s="1">
        <v>45819</v>
      </c>
      <c r="G1957">
        <f>(Table1[[#This Row],[Ship_Date]]-Table1[[#This Row],[Order_Date]])</f>
        <v>3</v>
      </c>
      <c r="H1957" t="s">
        <v>6897</v>
      </c>
      <c r="I1957" t="s">
        <v>8212</v>
      </c>
      <c r="J1957" t="s">
        <v>52</v>
      </c>
      <c r="K1957">
        <v>63</v>
      </c>
      <c r="L1957" t="str">
        <f>IF(Table1[[#This Row],[Age]]&lt;=20,"Teen",IF(Table1[[#This Row],[Age]]&gt;=21 &amp; Table1[[#This Row],[Age]]&lt;=50,"Adult","Senior"))</f>
        <v>Senior</v>
      </c>
      <c r="M1957" t="s">
        <v>79</v>
      </c>
      <c r="N1957" t="s">
        <v>80</v>
      </c>
      <c r="O1957" t="s">
        <v>38</v>
      </c>
      <c r="P1957" t="s">
        <v>74</v>
      </c>
      <c r="Q1957" t="s">
        <v>75</v>
      </c>
      <c r="R1957">
        <v>1</v>
      </c>
      <c r="S1957">
        <v>2000</v>
      </c>
      <c r="T1957">
        <v>15</v>
      </c>
      <c r="U1957">
        <v>1700</v>
      </c>
      <c r="V1957" t="str">
        <f>IF(Table1[[#This Row],[Sales]]&lt;=10000,"Low",IF(Table1[[#This Row],[Sales]]&gt;=10000 &amp; Table1[[#This Row],[Sales]]&lt;=25000,"Medium","High"))</f>
        <v>Low</v>
      </c>
      <c r="W1957">
        <v>179.87</v>
      </c>
      <c r="X1957">
        <f>Table1[[#This Row],[Profit]]/Table1[[#This Row],[Sales]]</f>
        <v>0.10580588235294118</v>
      </c>
      <c r="Y1957" t="s">
        <v>30</v>
      </c>
      <c r="Z1957" t="s">
        <v>31</v>
      </c>
      <c r="AA1957">
        <v>1</v>
      </c>
      <c r="AB1957" t="s">
        <v>42</v>
      </c>
    </row>
    <row r="1958" spans="1:28" x14ac:dyDescent="0.35">
      <c r="A1958" t="s">
        <v>8236</v>
      </c>
      <c r="B1958" s="1">
        <v>45447</v>
      </c>
      <c r="C1958" s="1" t="str">
        <f>TEXT(Table1[[#This Row],[Order_Date]],"yyyy")</f>
        <v>2024</v>
      </c>
      <c r="D1958" s="3">
        <f>MONTH(Table1[[#This Row],[Order_Date]])</f>
        <v>6</v>
      </c>
      <c r="E1958" t="str">
        <f>TEXT(Table1[[#This Row],[Order_Date]],"mmm")</f>
        <v>Jun</v>
      </c>
      <c r="F1958" s="1">
        <v>45451</v>
      </c>
      <c r="G1958">
        <f>(Table1[[#This Row],[Ship_Date]]-Table1[[#This Row],[Order_Date]])</f>
        <v>4</v>
      </c>
      <c r="H1958" t="s">
        <v>4222</v>
      </c>
      <c r="I1958" t="s">
        <v>8237</v>
      </c>
      <c r="J1958" t="s">
        <v>24</v>
      </c>
      <c r="K1958">
        <v>21</v>
      </c>
      <c r="L1958" t="str">
        <f>IF(Table1[[#This Row],[Age]]&lt;=20,"Teen",IF(Table1[[#This Row],[Age]]&gt;=21 &amp; Table1[[#This Row],[Age]]&lt;=50,"Adult","Senior"))</f>
        <v>Senior</v>
      </c>
      <c r="M1958" t="s">
        <v>46</v>
      </c>
      <c r="N1958" t="s">
        <v>46</v>
      </c>
      <c r="O1958" t="s">
        <v>38</v>
      </c>
      <c r="P1958" t="s">
        <v>47</v>
      </c>
      <c r="Q1958" t="s">
        <v>175</v>
      </c>
      <c r="R1958">
        <v>5</v>
      </c>
      <c r="S1958">
        <v>1200</v>
      </c>
      <c r="T1958">
        <v>25</v>
      </c>
      <c r="U1958">
        <v>4500</v>
      </c>
      <c r="V1958" t="str">
        <f>IF(Table1[[#This Row],[Sales]]&lt;=10000,"Low",IF(Table1[[#This Row],[Sales]]&gt;=10000 &amp; Table1[[#This Row],[Sales]]&lt;=25000,"Medium","High"))</f>
        <v>Low</v>
      </c>
      <c r="W1958">
        <v>716.92</v>
      </c>
      <c r="X1958">
        <f>Table1[[#This Row],[Profit]]/Table1[[#This Row],[Sales]]</f>
        <v>0.15931555555555554</v>
      </c>
      <c r="Y1958" t="s">
        <v>58</v>
      </c>
      <c r="Z1958" t="s">
        <v>31</v>
      </c>
      <c r="AA1958">
        <v>1</v>
      </c>
      <c r="AB1958" t="s">
        <v>42</v>
      </c>
    </row>
    <row r="1959" spans="1:28" x14ac:dyDescent="0.35">
      <c r="A1959" t="s">
        <v>8269</v>
      </c>
      <c r="B1959" s="1">
        <v>45809</v>
      </c>
      <c r="C1959" s="1" t="str">
        <f>TEXT(Table1[[#This Row],[Order_Date]],"yyyy")</f>
        <v>2025</v>
      </c>
      <c r="D1959" s="3">
        <f>MONTH(Table1[[#This Row],[Order_Date]])</f>
        <v>6</v>
      </c>
      <c r="E1959" t="str">
        <f>TEXT(Table1[[#This Row],[Order_Date]],"mmm")</f>
        <v>Jun</v>
      </c>
      <c r="F1959" s="1">
        <v>45816</v>
      </c>
      <c r="G1959">
        <f>(Table1[[#This Row],[Ship_Date]]-Table1[[#This Row],[Order_Date]])</f>
        <v>7</v>
      </c>
      <c r="H1959" t="s">
        <v>8270</v>
      </c>
      <c r="I1959" t="s">
        <v>8271</v>
      </c>
      <c r="J1959" t="s">
        <v>52</v>
      </c>
      <c r="K1959">
        <v>33</v>
      </c>
      <c r="L1959" t="str">
        <f>IF(Table1[[#This Row],[Age]]&lt;=20,"Teen",IF(Table1[[#This Row],[Age]]&gt;=21 &amp; Table1[[#This Row],[Age]]&lt;=50,"Adult","Senior"))</f>
        <v>Senior</v>
      </c>
      <c r="M1959" t="s">
        <v>63</v>
      </c>
      <c r="N1959" t="s">
        <v>64</v>
      </c>
      <c r="O1959" t="s">
        <v>55</v>
      </c>
      <c r="P1959" t="s">
        <v>56</v>
      </c>
      <c r="Q1959" t="s">
        <v>97</v>
      </c>
      <c r="R1959">
        <v>1</v>
      </c>
      <c r="S1959">
        <v>1500</v>
      </c>
      <c r="T1959">
        <v>10</v>
      </c>
      <c r="U1959">
        <v>1350</v>
      </c>
      <c r="V1959" t="str">
        <f>IF(Table1[[#This Row],[Sales]]&lt;=10000,"Low",IF(Table1[[#This Row],[Sales]]&gt;=10000 &amp; Table1[[#This Row],[Sales]]&lt;=25000,"Medium","High"))</f>
        <v>Low</v>
      </c>
      <c r="W1959">
        <v>182</v>
      </c>
      <c r="X1959">
        <f>Table1[[#This Row],[Profit]]/Table1[[#This Row],[Sales]]</f>
        <v>0.1348148148148148</v>
      </c>
      <c r="Y1959" t="s">
        <v>93</v>
      </c>
      <c r="Z1959" t="s">
        <v>41</v>
      </c>
      <c r="AA1959">
        <v>3</v>
      </c>
      <c r="AB1959" t="s">
        <v>42</v>
      </c>
    </row>
    <row r="1960" spans="1:28" x14ac:dyDescent="0.35">
      <c r="A1960" t="s">
        <v>8314</v>
      </c>
      <c r="B1960" s="1">
        <v>45459</v>
      </c>
      <c r="C1960" s="1" t="str">
        <f>TEXT(Table1[[#This Row],[Order_Date]],"yyyy")</f>
        <v>2024</v>
      </c>
      <c r="D1960" s="3">
        <f>MONTH(Table1[[#This Row],[Order_Date]])</f>
        <v>6</v>
      </c>
      <c r="E1960" t="str">
        <f>TEXT(Table1[[#This Row],[Order_Date]],"mmm")</f>
        <v>Jun</v>
      </c>
      <c r="F1960" s="1">
        <v>45464</v>
      </c>
      <c r="G1960">
        <f>(Table1[[#This Row],[Ship_Date]]-Table1[[#This Row],[Order_Date]])</f>
        <v>5</v>
      </c>
      <c r="H1960" t="s">
        <v>8315</v>
      </c>
      <c r="I1960" t="s">
        <v>8316</v>
      </c>
      <c r="J1960" t="s">
        <v>24</v>
      </c>
      <c r="K1960">
        <v>20</v>
      </c>
      <c r="L1960" t="str">
        <f>IF(Table1[[#This Row],[Age]]&lt;=20,"Teen",IF(Table1[[#This Row],[Age]]&gt;=21 &amp; Table1[[#This Row],[Age]]&lt;=50,"Adult","Senior"))</f>
        <v>Teen</v>
      </c>
      <c r="M1960" t="s">
        <v>101</v>
      </c>
      <c r="N1960" t="s">
        <v>102</v>
      </c>
      <c r="O1960" t="s">
        <v>27</v>
      </c>
      <c r="P1960" t="s">
        <v>28</v>
      </c>
      <c r="Q1960" t="s">
        <v>29</v>
      </c>
      <c r="R1960">
        <v>2</v>
      </c>
      <c r="S1960">
        <v>15000</v>
      </c>
      <c r="T1960">
        <v>25</v>
      </c>
      <c r="U1960">
        <v>22500</v>
      </c>
      <c r="V1960" t="str">
        <f>IF(Table1[[#This Row],[Sales]]&lt;=10000,"Low",IF(Table1[[#This Row],[Sales]]&gt;=10000 &amp; Table1[[#This Row],[Sales]]&lt;=25000,"Medium","High"))</f>
        <v>High</v>
      </c>
      <c r="W1960">
        <v>7689.33</v>
      </c>
      <c r="X1960">
        <f>Table1[[#This Row],[Profit]]/Table1[[#This Row],[Sales]]</f>
        <v>0.341748</v>
      </c>
      <c r="Y1960" t="s">
        <v>30</v>
      </c>
      <c r="Z1960" t="s">
        <v>59</v>
      </c>
      <c r="AA1960">
        <v>2</v>
      </c>
      <c r="AB1960" t="s">
        <v>42</v>
      </c>
    </row>
    <row r="1961" spans="1:28" x14ac:dyDescent="0.35">
      <c r="A1961" t="s">
        <v>8337</v>
      </c>
      <c r="B1961" s="1">
        <v>45444</v>
      </c>
      <c r="C1961" s="1" t="str">
        <f>TEXT(Table1[[#This Row],[Order_Date]],"yyyy")</f>
        <v>2024</v>
      </c>
      <c r="D1961" s="3">
        <f>MONTH(Table1[[#This Row],[Order_Date]])</f>
        <v>6</v>
      </c>
      <c r="E1961" t="str">
        <f>TEXT(Table1[[#This Row],[Order_Date]],"mmm")</f>
        <v>Jun</v>
      </c>
      <c r="F1961" s="1">
        <v>45449</v>
      </c>
      <c r="G1961">
        <f>(Table1[[#This Row],[Ship_Date]]-Table1[[#This Row],[Order_Date]])</f>
        <v>5</v>
      </c>
      <c r="H1961" t="s">
        <v>8338</v>
      </c>
      <c r="I1961" t="s">
        <v>8339</v>
      </c>
      <c r="J1961" t="s">
        <v>24</v>
      </c>
      <c r="K1961">
        <v>42</v>
      </c>
      <c r="L1961" t="str">
        <f>IF(Table1[[#This Row],[Age]]&lt;=20,"Teen",IF(Table1[[#This Row],[Age]]&gt;=21 &amp; Table1[[#This Row],[Age]]&lt;=50,"Adult","Senior"))</f>
        <v>Senior</v>
      </c>
      <c r="M1961" t="s">
        <v>25</v>
      </c>
      <c r="N1961" t="s">
        <v>26</v>
      </c>
      <c r="O1961" t="s">
        <v>27</v>
      </c>
      <c r="P1961" t="s">
        <v>39</v>
      </c>
      <c r="Q1961" t="s">
        <v>87</v>
      </c>
      <c r="R1961">
        <v>3</v>
      </c>
      <c r="S1961">
        <v>3200</v>
      </c>
      <c r="T1961">
        <v>25</v>
      </c>
      <c r="U1961">
        <v>7200</v>
      </c>
      <c r="V1961" t="str">
        <f>IF(Table1[[#This Row],[Sales]]&lt;=10000,"Low",IF(Table1[[#This Row],[Sales]]&gt;=10000 &amp; Table1[[#This Row],[Sales]]&lt;=25000,"Medium","High"))</f>
        <v>Low</v>
      </c>
      <c r="W1961">
        <v>1547.58</v>
      </c>
      <c r="X1961">
        <f>Table1[[#This Row],[Profit]]/Table1[[#This Row],[Sales]]</f>
        <v>0.21494166666666667</v>
      </c>
      <c r="Y1961" t="s">
        <v>93</v>
      </c>
      <c r="Z1961" t="s">
        <v>59</v>
      </c>
      <c r="AA1961">
        <v>3</v>
      </c>
      <c r="AB1961" t="s">
        <v>42</v>
      </c>
    </row>
    <row r="1962" spans="1:28" x14ac:dyDescent="0.35">
      <c r="A1962" t="s">
        <v>8392</v>
      </c>
      <c r="B1962" s="1">
        <v>45832</v>
      </c>
      <c r="C1962" s="1" t="str">
        <f>TEXT(Table1[[#This Row],[Order_Date]],"yyyy")</f>
        <v>2025</v>
      </c>
      <c r="D1962" s="3">
        <f>MONTH(Table1[[#This Row],[Order_Date]])</f>
        <v>6</v>
      </c>
      <c r="E1962" t="str">
        <f>TEXT(Table1[[#This Row],[Order_Date]],"mmm")</f>
        <v>Jun</v>
      </c>
      <c r="F1962" s="1">
        <v>45833</v>
      </c>
      <c r="G1962">
        <f>(Table1[[#This Row],[Ship_Date]]-Table1[[#This Row],[Order_Date]])</f>
        <v>1</v>
      </c>
      <c r="H1962" t="s">
        <v>8393</v>
      </c>
      <c r="I1962" t="s">
        <v>8292</v>
      </c>
      <c r="J1962" t="s">
        <v>52</v>
      </c>
      <c r="K1962">
        <v>46</v>
      </c>
      <c r="L1962" t="str">
        <f>IF(Table1[[#This Row],[Age]]&lt;=20,"Teen",IF(Table1[[#This Row],[Age]]&gt;=21 &amp; Table1[[#This Row],[Age]]&lt;=50,"Adult","Senior"))</f>
        <v>Senior</v>
      </c>
      <c r="M1962" t="s">
        <v>91</v>
      </c>
      <c r="N1962" t="s">
        <v>92</v>
      </c>
      <c r="O1962" t="s">
        <v>55</v>
      </c>
      <c r="P1962" t="s">
        <v>74</v>
      </c>
      <c r="Q1962" t="s">
        <v>196</v>
      </c>
      <c r="R1962">
        <v>3</v>
      </c>
      <c r="S1962">
        <v>25000</v>
      </c>
      <c r="T1962">
        <v>5</v>
      </c>
      <c r="U1962">
        <v>71250</v>
      </c>
      <c r="V1962" t="str">
        <f>IF(Table1[[#This Row],[Sales]]&lt;=10000,"Low",IF(Table1[[#This Row],[Sales]]&gt;=10000 &amp; Table1[[#This Row],[Sales]]&lt;=25000,"Medium","High"))</f>
        <v>High</v>
      </c>
      <c r="W1962">
        <v>31719.34</v>
      </c>
      <c r="X1962">
        <f>Table1[[#This Row],[Profit]]/Table1[[#This Row],[Sales]]</f>
        <v>0.44518371929824563</v>
      </c>
      <c r="Y1962" t="s">
        <v>93</v>
      </c>
      <c r="Z1962" t="s">
        <v>59</v>
      </c>
      <c r="AA1962">
        <v>5</v>
      </c>
      <c r="AB1962" t="s">
        <v>42</v>
      </c>
    </row>
    <row r="1963" spans="1:28" x14ac:dyDescent="0.35">
      <c r="A1963" t="s">
        <v>8442</v>
      </c>
      <c r="B1963" s="1">
        <v>45822</v>
      </c>
      <c r="C1963" s="1" t="str">
        <f>TEXT(Table1[[#This Row],[Order_Date]],"yyyy")</f>
        <v>2025</v>
      </c>
      <c r="D1963" s="3">
        <f>MONTH(Table1[[#This Row],[Order_Date]])</f>
        <v>6</v>
      </c>
      <c r="E1963" t="str">
        <f>TEXT(Table1[[#This Row],[Order_Date]],"mmm")</f>
        <v>Jun</v>
      </c>
      <c r="F1963" s="1">
        <v>45826</v>
      </c>
      <c r="G1963">
        <f>(Table1[[#This Row],[Ship_Date]]-Table1[[#This Row],[Order_Date]])</f>
        <v>4</v>
      </c>
      <c r="H1963" t="s">
        <v>8443</v>
      </c>
      <c r="I1963" t="s">
        <v>8444</v>
      </c>
      <c r="J1963" t="s">
        <v>24</v>
      </c>
      <c r="K1963">
        <v>60</v>
      </c>
      <c r="L1963" t="str">
        <f>IF(Table1[[#This Row],[Age]]&lt;=20,"Teen",IF(Table1[[#This Row],[Age]]&gt;=21 &amp; Table1[[#This Row],[Age]]&lt;=50,"Adult","Senior"))</f>
        <v>Senior</v>
      </c>
      <c r="M1963" t="s">
        <v>53</v>
      </c>
      <c r="N1963" t="s">
        <v>54</v>
      </c>
      <c r="O1963" t="s">
        <v>55</v>
      </c>
      <c r="P1963" t="s">
        <v>56</v>
      </c>
      <c r="Q1963" t="s">
        <v>97</v>
      </c>
      <c r="R1963">
        <v>8</v>
      </c>
      <c r="S1963">
        <v>1500</v>
      </c>
      <c r="T1963">
        <v>15</v>
      </c>
      <c r="U1963">
        <v>10200</v>
      </c>
      <c r="V1963" t="str">
        <f>IF(Table1[[#This Row],[Sales]]&lt;=10000,"Low",IF(Table1[[#This Row],[Sales]]&gt;=10000 &amp; Table1[[#This Row],[Sales]]&lt;=25000,"Medium","High"))</f>
        <v>High</v>
      </c>
      <c r="W1963">
        <v>3924.34</v>
      </c>
      <c r="X1963">
        <f>Table1[[#This Row],[Profit]]/Table1[[#This Row],[Sales]]</f>
        <v>0.3847392156862745</v>
      </c>
      <c r="Y1963" t="s">
        <v>30</v>
      </c>
      <c r="Z1963" t="s">
        <v>41</v>
      </c>
      <c r="AA1963">
        <v>1</v>
      </c>
      <c r="AB1963" t="s">
        <v>42</v>
      </c>
    </row>
    <row r="1964" spans="1:28" x14ac:dyDescent="0.35">
      <c r="A1964" t="s">
        <v>8511</v>
      </c>
      <c r="B1964" s="1">
        <v>45838</v>
      </c>
      <c r="C1964" s="1" t="str">
        <f>TEXT(Table1[[#This Row],[Order_Date]],"yyyy")</f>
        <v>2025</v>
      </c>
      <c r="D1964" s="3">
        <f>MONTH(Table1[[#This Row],[Order_Date]])</f>
        <v>6</v>
      </c>
      <c r="E1964" t="str">
        <f>TEXT(Table1[[#This Row],[Order_Date]],"mmm")</f>
        <v>Jun</v>
      </c>
      <c r="F1964" s="1">
        <v>45840</v>
      </c>
      <c r="G1964">
        <f>(Table1[[#This Row],[Ship_Date]]-Table1[[#This Row],[Order_Date]])</f>
        <v>2</v>
      </c>
      <c r="H1964" t="s">
        <v>3953</v>
      </c>
      <c r="I1964" t="s">
        <v>8512</v>
      </c>
      <c r="J1964" t="s">
        <v>24</v>
      </c>
      <c r="K1964">
        <v>61</v>
      </c>
      <c r="L1964" t="str">
        <f>IF(Table1[[#This Row],[Age]]&lt;=20,"Teen",IF(Table1[[#This Row],[Age]]&gt;=21 &amp; Table1[[#This Row],[Age]]&lt;=50,"Adult","Senior"))</f>
        <v>Senior</v>
      </c>
      <c r="M1964" t="s">
        <v>36</v>
      </c>
      <c r="N1964" t="s">
        <v>37</v>
      </c>
      <c r="O1964" t="s">
        <v>38</v>
      </c>
      <c r="P1964" t="s">
        <v>74</v>
      </c>
      <c r="Q1964" t="s">
        <v>75</v>
      </c>
      <c r="R1964">
        <v>1</v>
      </c>
      <c r="S1964">
        <v>2000</v>
      </c>
      <c r="T1964">
        <v>5</v>
      </c>
      <c r="U1964">
        <v>1900</v>
      </c>
      <c r="V1964" t="str">
        <f>IF(Table1[[#This Row],[Sales]]&lt;=10000,"Low",IF(Table1[[#This Row],[Sales]]&gt;=10000 &amp; Table1[[#This Row],[Sales]]&lt;=25000,"Medium","High"))</f>
        <v>Low</v>
      </c>
      <c r="W1964">
        <v>819.32</v>
      </c>
      <c r="X1964">
        <f>Table1[[#This Row],[Profit]]/Table1[[#This Row],[Sales]]</f>
        <v>0.43122105263157895</v>
      </c>
      <c r="Y1964" t="s">
        <v>58</v>
      </c>
      <c r="Z1964" t="s">
        <v>41</v>
      </c>
      <c r="AA1964">
        <v>4</v>
      </c>
      <c r="AB1964" t="s">
        <v>42</v>
      </c>
    </row>
    <row r="1965" spans="1:28" x14ac:dyDescent="0.35">
      <c r="A1965" t="s">
        <v>8541</v>
      </c>
      <c r="B1965" s="1">
        <v>45473</v>
      </c>
      <c r="C1965" s="1" t="str">
        <f>TEXT(Table1[[#This Row],[Order_Date]],"yyyy")</f>
        <v>2024</v>
      </c>
      <c r="D1965" s="3">
        <f>MONTH(Table1[[#This Row],[Order_Date]])</f>
        <v>6</v>
      </c>
      <c r="E1965" t="str">
        <f>TEXT(Table1[[#This Row],[Order_Date]],"mmm")</f>
        <v>Jun</v>
      </c>
      <c r="F1965" s="1">
        <v>45475</v>
      </c>
      <c r="G1965">
        <f>(Table1[[#This Row],[Ship_Date]]-Table1[[#This Row],[Order_Date]])</f>
        <v>2</v>
      </c>
      <c r="H1965" t="s">
        <v>8542</v>
      </c>
      <c r="I1965" t="s">
        <v>8543</v>
      </c>
      <c r="J1965" t="s">
        <v>52</v>
      </c>
      <c r="K1965">
        <v>59</v>
      </c>
      <c r="L1965" t="str">
        <f>IF(Table1[[#This Row],[Age]]&lt;=20,"Teen",IF(Table1[[#This Row],[Age]]&gt;=21 &amp; Table1[[#This Row],[Age]]&lt;=50,"Adult","Senior"))</f>
        <v>Senior</v>
      </c>
      <c r="M1965" t="s">
        <v>53</v>
      </c>
      <c r="N1965" t="s">
        <v>54</v>
      </c>
      <c r="O1965" t="s">
        <v>55</v>
      </c>
      <c r="P1965" t="s">
        <v>47</v>
      </c>
      <c r="Q1965" t="s">
        <v>175</v>
      </c>
      <c r="R1965">
        <v>2</v>
      </c>
      <c r="S1965">
        <v>1200</v>
      </c>
      <c r="T1965">
        <v>0</v>
      </c>
      <c r="U1965">
        <v>2400</v>
      </c>
      <c r="V1965" t="str">
        <f>IF(Table1[[#This Row],[Sales]]&lt;=10000,"Low",IF(Table1[[#This Row],[Sales]]&gt;=10000 &amp; Table1[[#This Row],[Sales]]&lt;=25000,"Medium","High"))</f>
        <v>Low</v>
      </c>
      <c r="W1965">
        <v>1076.76</v>
      </c>
      <c r="X1965">
        <f>Table1[[#This Row],[Profit]]/Table1[[#This Row],[Sales]]</f>
        <v>0.44864999999999999</v>
      </c>
      <c r="Y1965" t="s">
        <v>93</v>
      </c>
      <c r="Z1965" t="s">
        <v>59</v>
      </c>
      <c r="AA1965">
        <v>3</v>
      </c>
      <c r="AB1965" t="s">
        <v>42</v>
      </c>
    </row>
    <row r="1966" spans="1:28" x14ac:dyDescent="0.35">
      <c r="A1966" t="s">
        <v>8552</v>
      </c>
      <c r="B1966" s="1">
        <v>45830</v>
      </c>
      <c r="C1966" s="1" t="str">
        <f>TEXT(Table1[[#This Row],[Order_Date]],"yyyy")</f>
        <v>2025</v>
      </c>
      <c r="D1966" s="3">
        <f>MONTH(Table1[[#This Row],[Order_Date]])</f>
        <v>6</v>
      </c>
      <c r="E1966" t="str">
        <f>TEXT(Table1[[#This Row],[Order_Date]],"mmm")</f>
        <v>Jun</v>
      </c>
      <c r="F1966" s="1">
        <v>45831</v>
      </c>
      <c r="G1966">
        <f>(Table1[[#This Row],[Ship_Date]]-Table1[[#This Row],[Order_Date]])</f>
        <v>1</v>
      </c>
      <c r="H1966" t="s">
        <v>8553</v>
      </c>
      <c r="I1966" t="s">
        <v>8554</v>
      </c>
      <c r="J1966" t="s">
        <v>24</v>
      </c>
      <c r="K1966">
        <v>55</v>
      </c>
      <c r="L1966" t="str">
        <f>IF(Table1[[#This Row],[Age]]&lt;=20,"Teen",IF(Table1[[#This Row],[Age]]&gt;=21 &amp; Table1[[#This Row],[Age]]&lt;=50,"Adult","Senior"))</f>
        <v>Senior</v>
      </c>
      <c r="M1966" t="s">
        <v>116</v>
      </c>
      <c r="N1966" t="s">
        <v>117</v>
      </c>
      <c r="O1966" t="s">
        <v>86</v>
      </c>
      <c r="P1966" t="s">
        <v>74</v>
      </c>
      <c r="Q1966" t="s">
        <v>109</v>
      </c>
      <c r="R1966">
        <v>4</v>
      </c>
      <c r="S1966">
        <v>40000</v>
      </c>
      <c r="T1966">
        <v>25</v>
      </c>
      <c r="U1966">
        <v>120000</v>
      </c>
      <c r="V1966" t="str">
        <f>IF(Table1[[#This Row],[Sales]]&lt;=10000,"Low",IF(Table1[[#This Row],[Sales]]&gt;=10000 &amp; Table1[[#This Row],[Sales]]&lt;=25000,"Medium","High"))</f>
        <v>High</v>
      </c>
      <c r="W1966">
        <v>13030.28</v>
      </c>
      <c r="X1966">
        <f>Table1[[#This Row],[Profit]]/Table1[[#This Row],[Sales]]</f>
        <v>0.10858566666666668</v>
      </c>
      <c r="Y1966" t="s">
        <v>30</v>
      </c>
      <c r="Z1966" t="s">
        <v>41</v>
      </c>
      <c r="AA1966">
        <v>3</v>
      </c>
      <c r="AB1966" t="s">
        <v>42</v>
      </c>
    </row>
    <row r="1967" spans="1:28" x14ac:dyDescent="0.35">
      <c r="A1967" t="s">
        <v>8580</v>
      </c>
      <c r="B1967" s="1">
        <v>45832</v>
      </c>
      <c r="C1967" s="1" t="str">
        <f>TEXT(Table1[[#This Row],[Order_Date]],"yyyy")</f>
        <v>2025</v>
      </c>
      <c r="D1967" s="3">
        <f>MONTH(Table1[[#This Row],[Order_Date]])</f>
        <v>6</v>
      </c>
      <c r="E1967" t="str">
        <f>TEXT(Table1[[#This Row],[Order_Date]],"mmm")</f>
        <v>Jun</v>
      </c>
      <c r="F1967" s="1">
        <v>45835</v>
      </c>
      <c r="G1967">
        <f>(Table1[[#This Row],[Ship_Date]]-Table1[[#This Row],[Order_Date]])</f>
        <v>3</v>
      </c>
      <c r="H1967" t="s">
        <v>8581</v>
      </c>
      <c r="I1967" t="s">
        <v>8582</v>
      </c>
      <c r="J1967" t="s">
        <v>52</v>
      </c>
      <c r="K1967">
        <v>45</v>
      </c>
      <c r="L1967" t="str">
        <f>IF(Table1[[#This Row],[Age]]&lt;=20,"Teen",IF(Table1[[#This Row],[Age]]&gt;=21 &amp; Table1[[#This Row],[Age]]&lt;=50,"Adult","Senior"))</f>
        <v>Senior</v>
      </c>
      <c r="M1967" t="s">
        <v>63</v>
      </c>
      <c r="N1967" t="s">
        <v>64</v>
      </c>
      <c r="O1967" t="s">
        <v>55</v>
      </c>
      <c r="P1967" t="s">
        <v>39</v>
      </c>
      <c r="Q1967" t="s">
        <v>151</v>
      </c>
      <c r="R1967">
        <v>4</v>
      </c>
      <c r="S1967">
        <v>900</v>
      </c>
      <c r="T1967">
        <v>20</v>
      </c>
      <c r="U1967">
        <v>2880</v>
      </c>
      <c r="V1967" t="str">
        <f>IF(Table1[[#This Row],[Sales]]&lt;=10000,"Low",IF(Table1[[#This Row],[Sales]]&gt;=10000 &amp; Table1[[#This Row],[Sales]]&lt;=25000,"Medium","High"))</f>
        <v>Low</v>
      </c>
      <c r="W1967">
        <v>1241.1300000000001</v>
      </c>
      <c r="X1967">
        <f>Table1[[#This Row],[Profit]]/Table1[[#This Row],[Sales]]</f>
        <v>0.43094791666666671</v>
      </c>
      <c r="Y1967" t="s">
        <v>93</v>
      </c>
      <c r="Z1967" t="s">
        <v>41</v>
      </c>
      <c r="AA1967">
        <v>5</v>
      </c>
      <c r="AB1967" t="s">
        <v>42</v>
      </c>
    </row>
    <row r="1968" spans="1:28" x14ac:dyDescent="0.35">
      <c r="A1968" t="s">
        <v>8583</v>
      </c>
      <c r="B1968" s="1">
        <v>45470</v>
      </c>
      <c r="C1968" s="1" t="str">
        <f>TEXT(Table1[[#This Row],[Order_Date]],"yyyy")</f>
        <v>2024</v>
      </c>
      <c r="D1968" s="3">
        <f>MONTH(Table1[[#This Row],[Order_Date]])</f>
        <v>6</v>
      </c>
      <c r="E1968" t="str">
        <f>TEXT(Table1[[#This Row],[Order_Date]],"mmm")</f>
        <v>Jun</v>
      </c>
      <c r="F1968" s="1">
        <v>45476</v>
      </c>
      <c r="G1968">
        <f>(Table1[[#This Row],[Ship_Date]]-Table1[[#This Row],[Order_Date]])</f>
        <v>6</v>
      </c>
      <c r="H1968" t="s">
        <v>947</v>
      </c>
      <c r="I1968" t="s">
        <v>8584</v>
      </c>
      <c r="J1968" t="s">
        <v>52</v>
      </c>
      <c r="K1968">
        <v>43</v>
      </c>
      <c r="L1968" t="str">
        <f>IF(Table1[[#This Row],[Age]]&lt;=20,"Teen",IF(Table1[[#This Row],[Age]]&gt;=21 &amp; Table1[[#This Row],[Age]]&lt;=50,"Adult","Senior"))</f>
        <v>Senior</v>
      </c>
      <c r="M1968" t="s">
        <v>79</v>
      </c>
      <c r="N1968" t="s">
        <v>80</v>
      </c>
      <c r="O1968" t="s">
        <v>38</v>
      </c>
      <c r="P1968" t="s">
        <v>39</v>
      </c>
      <c r="Q1968" t="s">
        <v>40</v>
      </c>
      <c r="R1968">
        <v>1</v>
      </c>
      <c r="S1968">
        <v>2500</v>
      </c>
      <c r="T1968">
        <v>15</v>
      </c>
      <c r="U1968">
        <v>2125</v>
      </c>
      <c r="V1968" t="str">
        <f>IF(Table1[[#This Row],[Sales]]&lt;=10000,"Low",IF(Table1[[#This Row],[Sales]]&gt;=10000 &amp; Table1[[#This Row],[Sales]]&lt;=25000,"Medium","High"))</f>
        <v>Low</v>
      </c>
      <c r="W1968">
        <v>580.08000000000004</v>
      </c>
      <c r="X1968">
        <f>Table1[[#This Row],[Profit]]/Table1[[#This Row],[Sales]]</f>
        <v>0.27297882352941177</v>
      </c>
      <c r="Y1968" t="s">
        <v>30</v>
      </c>
      <c r="Z1968" t="s">
        <v>59</v>
      </c>
      <c r="AA1968">
        <v>3</v>
      </c>
      <c r="AB1968" t="s">
        <v>42</v>
      </c>
    </row>
    <row r="1969" spans="1:28" x14ac:dyDescent="0.35">
      <c r="A1969" t="s">
        <v>8619</v>
      </c>
      <c r="B1969" s="1">
        <v>45459</v>
      </c>
      <c r="C1969" s="1" t="str">
        <f>TEXT(Table1[[#This Row],[Order_Date]],"yyyy")</f>
        <v>2024</v>
      </c>
      <c r="D1969" s="3">
        <f>MONTH(Table1[[#This Row],[Order_Date]])</f>
        <v>6</v>
      </c>
      <c r="E1969" t="str">
        <f>TEXT(Table1[[#This Row],[Order_Date]],"mmm")</f>
        <v>Jun</v>
      </c>
      <c r="F1969" s="1">
        <v>45464</v>
      </c>
      <c r="G1969">
        <f>(Table1[[#This Row],[Ship_Date]]-Table1[[#This Row],[Order_Date]])</f>
        <v>5</v>
      </c>
      <c r="H1969" t="s">
        <v>8620</v>
      </c>
      <c r="I1969" t="s">
        <v>8621</v>
      </c>
      <c r="J1969" t="s">
        <v>52</v>
      </c>
      <c r="K1969">
        <v>29</v>
      </c>
      <c r="L1969" t="str">
        <f>IF(Table1[[#This Row],[Age]]&lt;=20,"Teen",IF(Table1[[#This Row],[Age]]&gt;=21 &amp; Table1[[#This Row],[Age]]&lt;=50,"Adult","Senior"))</f>
        <v>Senior</v>
      </c>
      <c r="M1969" t="s">
        <v>116</v>
      </c>
      <c r="N1969" t="s">
        <v>117</v>
      </c>
      <c r="O1969" t="s">
        <v>86</v>
      </c>
      <c r="P1969" t="s">
        <v>74</v>
      </c>
      <c r="Q1969" t="s">
        <v>196</v>
      </c>
      <c r="R1969">
        <v>6</v>
      </c>
      <c r="S1969">
        <v>25000</v>
      </c>
      <c r="T1969">
        <v>20</v>
      </c>
      <c r="U1969">
        <v>120000</v>
      </c>
      <c r="V1969" t="str">
        <f>IF(Table1[[#This Row],[Sales]]&lt;=10000,"Low",IF(Table1[[#This Row],[Sales]]&gt;=10000 &amp; Table1[[#This Row],[Sales]]&lt;=25000,"Medium","High"))</f>
        <v>High</v>
      </c>
      <c r="W1969">
        <v>53236.95</v>
      </c>
      <c r="X1969">
        <f>Table1[[#This Row],[Profit]]/Table1[[#This Row],[Sales]]</f>
        <v>0.44364124999999999</v>
      </c>
      <c r="Y1969" t="s">
        <v>30</v>
      </c>
      <c r="Z1969" t="s">
        <v>59</v>
      </c>
      <c r="AA1969">
        <v>2</v>
      </c>
      <c r="AB1969" t="s">
        <v>32</v>
      </c>
    </row>
    <row r="1970" spans="1:28" x14ac:dyDescent="0.35">
      <c r="A1970" t="s">
        <v>8733</v>
      </c>
      <c r="B1970" s="1">
        <v>45834</v>
      </c>
      <c r="C1970" s="1" t="str">
        <f>TEXT(Table1[[#This Row],[Order_Date]],"yyyy")</f>
        <v>2025</v>
      </c>
      <c r="D1970" s="3">
        <f>MONTH(Table1[[#This Row],[Order_Date]])</f>
        <v>6</v>
      </c>
      <c r="E1970" t="str">
        <f>TEXT(Table1[[#This Row],[Order_Date]],"mmm")</f>
        <v>Jun</v>
      </c>
      <c r="F1970" s="1">
        <v>45837</v>
      </c>
      <c r="G1970">
        <f>(Table1[[#This Row],[Ship_Date]]-Table1[[#This Row],[Order_Date]])</f>
        <v>3</v>
      </c>
      <c r="H1970" t="s">
        <v>8734</v>
      </c>
      <c r="I1970" t="s">
        <v>8735</v>
      </c>
      <c r="J1970" t="s">
        <v>24</v>
      </c>
      <c r="K1970">
        <v>64</v>
      </c>
      <c r="L1970" t="str">
        <f>IF(Table1[[#This Row],[Age]]&lt;=20,"Teen",IF(Table1[[#This Row],[Age]]&gt;=21 &amp; Table1[[#This Row],[Age]]&lt;=50,"Adult","Senior"))</f>
        <v>Senior</v>
      </c>
      <c r="M1970" t="s">
        <v>73</v>
      </c>
      <c r="N1970" t="s">
        <v>26</v>
      </c>
      <c r="O1970" t="s">
        <v>27</v>
      </c>
      <c r="P1970" t="s">
        <v>74</v>
      </c>
      <c r="Q1970" t="s">
        <v>109</v>
      </c>
      <c r="R1970">
        <v>1</v>
      </c>
      <c r="S1970">
        <v>40000</v>
      </c>
      <c r="T1970">
        <v>0</v>
      </c>
      <c r="U1970">
        <v>40000</v>
      </c>
      <c r="V1970" t="str">
        <f>IF(Table1[[#This Row],[Sales]]&lt;=10000,"Low",IF(Table1[[#This Row],[Sales]]&gt;=10000 &amp; Table1[[#This Row],[Sales]]&lt;=25000,"Medium","High"))</f>
        <v>High</v>
      </c>
      <c r="W1970">
        <v>5263.16</v>
      </c>
      <c r="X1970">
        <f>Table1[[#This Row],[Profit]]/Table1[[#This Row],[Sales]]</f>
        <v>0.131579</v>
      </c>
      <c r="Y1970" t="s">
        <v>30</v>
      </c>
      <c r="Z1970" t="s">
        <v>31</v>
      </c>
      <c r="AA1970">
        <v>1</v>
      </c>
      <c r="AB1970" t="s">
        <v>42</v>
      </c>
    </row>
    <row r="1971" spans="1:28" x14ac:dyDescent="0.35">
      <c r="A1971" t="s">
        <v>8788</v>
      </c>
      <c r="B1971" s="1">
        <v>45465</v>
      </c>
      <c r="C1971" s="1" t="str">
        <f>TEXT(Table1[[#This Row],[Order_Date]],"yyyy")</f>
        <v>2024</v>
      </c>
      <c r="D1971" s="3">
        <f>MONTH(Table1[[#This Row],[Order_Date]])</f>
        <v>6</v>
      </c>
      <c r="E1971" t="str">
        <f>TEXT(Table1[[#This Row],[Order_Date]],"mmm")</f>
        <v>Jun</v>
      </c>
      <c r="F1971" s="1">
        <v>45472</v>
      </c>
      <c r="G1971">
        <f>(Table1[[#This Row],[Ship_Date]]-Table1[[#This Row],[Order_Date]])</f>
        <v>7</v>
      </c>
      <c r="H1971" t="s">
        <v>8789</v>
      </c>
      <c r="I1971" t="s">
        <v>8790</v>
      </c>
      <c r="J1971" t="s">
        <v>24</v>
      </c>
      <c r="K1971">
        <v>50</v>
      </c>
      <c r="L1971" t="str">
        <f>IF(Table1[[#This Row],[Age]]&lt;=20,"Teen",IF(Table1[[#This Row],[Age]]&gt;=21 &amp; Table1[[#This Row],[Age]]&lt;=50,"Adult","Senior"))</f>
        <v>Senior</v>
      </c>
      <c r="M1971" t="s">
        <v>101</v>
      </c>
      <c r="N1971" t="s">
        <v>102</v>
      </c>
      <c r="O1971" t="s">
        <v>27</v>
      </c>
      <c r="P1971" t="s">
        <v>47</v>
      </c>
      <c r="Q1971" t="s">
        <v>48</v>
      </c>
      <c r="R1971">
        <v>2</v>
      </c>
      <c r="S1971">
        <v>3500</v>
      </c>
      <c r="T1971">
        <v>20</v>
      </c>
      <c r="U1971">
        <v>5600</v>
      </c>
      <c r="V1971" t="str">
        <f>IF(Table1[[#This Row],[Sales]]&lt;=10000,"Low",IF(Table1[[#This Row],[Sales]]&gt;=10000 &amp; Table1[[#This Row],[Sales]]&lt;=25000,"Medium","High"))</f>
        <v>Low</v>
      </c>
      <c r="W1971">
        <v>1245.79</v>
      </c>
      <c r="X1971">
        <f>Table1[[#This Row],[Profit]]/Table1[[#This Row],[Sales]]</f>
        <v>0.22246249999999998</v>
      </c>
      <c r="Y1971" t="s">
        <v>30</v>
      </c>
      <c r="Z1971" t="s">
        <v>31</v>
      </c>
      <c r="AA1971">
        <v>2</v>
      </c>
      <c r="AB1971" t="s">
        <v>42</v>
      </c>
    </row>
    <row r="1972" spans="1:28" x14ac:dyDescent="0.35">
      <c r="A1972" t="s">
        <v>8820</v>
      </c>
      <c r="B1972" s="1">
        <v>45465</v>
      </c>
      <c r="C1972" s="1" t="str">
        <f>TEXT(Table1[[#This Row],[Order_Date]],"yyyy")</f>
        <v>2024</v>
      </c>
      <c r="D1972" s="3">
        <f>MONTH(Table1[[#This Row],[Order_Date]])</f>
        <v>6</v>
      </c>
      <c r="E1972" t="str">
        <f>TEXT(Table1[[#This Row],[Order_Date]],"mmm")</f>
        <v>Jun</v>
      </c>
      <c r="F1972" s="1">
        <v>45470</v>
      </c>
      <c r="G1972">
        <f>(Table1[[#This Row],[Ship_Date]]-Table1[[#This Row],[Order_Date]])</f>
        <v>5</v>
      </c>
      <c r="H1972" t="s">
        <v>8821</v>
      </c>
      <c r="I1972" t="s">
        <v>8822</v>
      </c>
      <c r="J1972" t="s">
        <v>52</v>
      </c>
      <c r="K1972">
        <v>52</v>
      </c>
      <c r="L1972" t="str">
        <f>IF(Table1[[#This Row],[Age]]&lt;=20,"Teen",IF(Table1[[#This Row],[Age]]&gt;=21 &amp; Table1[[#This Row],[Age]]&lt;=50,"Adult","Senior"))</f>
        <v>Senior</v>
      </c>
      <c r="M1972" t="s">
        <v>101</v>
      </c>
      <c r="N1972" t="s">
        <v>102</v>
      </c>
      <c r="O1972" t="s">
        <v>27</v>
      </c>
      <c r="P1972" t="s">
        <v>47</v>
      </c>
      <c r="Q1972" t="s">
        <v>48</v>
      </c>
      <c r="R1972">
        <v>8</v>
      </c>
      <c r="S1972">
        <v>3500</v>
      </c>
      <c r="T1972">
        <v>0</v>
      </c>
      <c r="U1972">
        <v>28000</v>
      </c>
      <c r="V1972" t="str">
        <f>IF(Table1[[#This Row],[Sales]]&lt;=10000,"Low",IF(Table1[[#This Row],[Sales]]&gt;=10000 &amp; Table1[[#This Row],[Sales]]&lt;=25000,"Medium","High"))</f>
        <v>High</v>
      </c>
      <c r="W1972">
        <v>4882.8599999999997</v>
      </c>
      <c r="X1972">
        <f>Table1[[#This Row],[Profit]]/Table1[[#This Row],[Sales]]</f>
        <v>0.17438785714285712</v>
      </c>
      <c r="Y1972" t="s">
        <v>30</v>
      </c>
      <c r="Z1972" t="s">
        <v>41</v>
      </c>
      <c r="AA1972">
        <v>5</v>
      </c>
      <c r="AB1972" t="s">
        <v>42</v>
      </c>
    </row>
    <row r="1973" spans="1:28" x14ac:dyDescent="0.35">
      <c r="A1973" t="s">
        <v>8834</v>
      </c>
      <c r="B1973" s="1">
        <v>45457</v>
      </c>
      <c r="C1973" s="1" t="str">
        <f>TEXT(Table1[[#This Row],[Order_Date]],"yyyy")</f>
        <v>2024</v>
      </c>
      <c r="D1973" s="3">
        <f>MONTH(Table1[[#This Row],[Order_Date]])</f>
        <v>6</v>
      </c>
      <c r="E1973" t="str">
        <f>TEXT(Table1[[#This Row],[Order_Date]],"mmm")</f>
        <v>Jun</v>
      </c>
      <c r="F1973" s="1">
        <v>45462</v>
      </c>
      <c r="G1973">
        <f>(Table1[[#This Row],[Ship_Date]]-Table1[[#This Row],[Order_Date]])</f>
        <v>5</v>
      </c>
      <c r="H1973" t="s">
        <v>8835</v>
      </c>
      <c r="I1973" t="s">
        <v>8836</v>
      </c>
      <c r="J1973" t="s">
        <v>52</v>
      </c>
      <c r="K1973">
        <v>40</v>
      </c>
      <c r="L1973" t="str">
        <f>IF(Table1[[#This Row],[Age]]&lt;=20,"Teen",IF(Table1[[#This Row],[Age]]&gt;=21 &amp; Table1[[#This Row],[Age]]&lt;=50,"Adult","Senior"))</f>
        <v>Senior</v>
      </c>
      <c r="M1973" t="s">
        <v>53</v>
      </c>
      <c r="N1973" t="s">
        <v>54</v>
      </c>
      <c r="O1973" t="s">
        <v>55</v>
      </c>
      <c r="P1973" t="s">
        <v>56</v>
      </c>
      <c r="Q1973" t="s">
        <v>168</v>
      </c>
      <c r="R1973">
        <v>6</v>
      </c>
      <c r="S1973">
        <v>1200</v>
      </c>
      <c r="T1973">
        <v>10</v>
      </c>
      <c r="U1973">
        <v>6480</v>
      </c>
      <c r="V1973" t="str">
        <f>IF(Table1[[#This Row],[Sales]]&lt;=10000,"Low",IF(Table1[[#This Row],[Sales]]&gt;=10000 &amp; Table1[[#This Row],[Sales]]&lt;=25000,"Medium","High"))</f>
        <v>Low</v>
      </c>
      <c r="W1973">
        <v>1020.29</v>
      </c>
      <c r="X1973">
        <f>Table1[[#This Row],[Profit]]/Table1[[#This Row],[Sales]]</f>
        <v>0.15745216049382715</v>
      </c>
      <c r="Y1973" t="s">
        <v>30</v>
      </c>
      <c r="Z1973" t="s">
        <v>59</v>
      </c>
      <c r="AA1973">
        <v>4</v>
      </c>
      <c r="AB1973" t="s">
        <v>32</v>
      </c>
    </row>
    <row r="1974" spans="1:28" x14ac:dyDescent="0.35">
      <c r="A1974" t="s">
        <v>8966</v>
      </c>
      <c r="B1974" s="1">
        <v>45447</v>
      </c>
      <c r="C1974" s="1" t="str">
        <f>TEXT(Table1[[#This Row],[Order_Date]],"yyyy")</f>
        <v>2024</v>
      </c>
      <c r="D1974" s="3">
        <f>MONTH(Table1[[#This Row],[Order_Date]])</f>
        <v>6</v>
      </c>
      <c r="E1974" t="str">
        <f>TEXT(Table1[[#This Row],[Order_Date]],"mmm")</f>
        <v>Jun</v>
      </c>
      <c r="F1974" s="1">
        <v>45448</v>
      </c>
      <c r="G1974">
        <f>(Table1[[#This Row],[Ship_Date]]-Table1[[#This Row],[Order_Date]])</f>
        <v>1</v>
      </c>
      <c r="H1974" t="s">
        <v>8967</v>
      </c>
      <c r="I1974" t="s">
        <v>8968</v>
      </c>
      <c r="J1974" t="s">
        <v>52</v>
      </c>
      <c r="K1974">
        <v>24</v>
      </c>
      <c r="L1974" t="str">
        <f>IF(Table1[[#This Row],[Age]]&lt;=20,"Teen",IF(Table1[[#This Row],[Age]]&gt;=21 &amp; Table1[[#This Row],[Age]]&lt;=50,"Adult","Senior"))</f>
        <v>Senior</v>
      </c>
      <c r="M1974" t="s">
        <v>107</v>
      </c>
      <c r="N1974" t="s">
        <v>108</v>
      </c>
      <c r="O1974" t="s">
        <v>86</v>
      </c>
      <c r="P1974" t="s">
        <v>74</v>
      </c>
      <c r="Q1974" t="s">
        <v>75</v>
      </c>
      <c r="R1974">
        <v>7</v>
      </c>
      <c r="S1974">
        <v>2000</v>
      </c>
      <c r="T1974">
        <v>15</v>
      </c>
      <c r="U1974">
        <v>11900</v>
      </c>
      <c r="V1974" t="str">
        <f>IF(Table1[[#This Row],[Sales]]&lt;=10000,"Low",IF(Table1[[#This Row],[Sales]]&gt;=10000 &amp; Table1[[#This Row],[Sales]]&lt;=25000,"Medium","High"))</f>
        <v>High</v>
      </c>
      <c r="W1974">
        <v>1635.01</v>
      </c>
      <c r="X1974">
        <f>Table1[[#This Row],[Profit]]/Table1[[#This Row],[Sales]]</f>
        <v>0.13739579831932772</v>
      </c>
      <c r="Y1974" t="s">
        <v>30</v>
      </c>
      <c r="Z1974" t="s">
        <v>31</v>
      </c>
      <c r="AA1974">
        <v>2</v>
      </c>
      <c r="AB1974" t="s">
        <v>42</v>
      </c>
    </row>
    <row r="1975" spans="1:28" x14ac:dyDescent="0.35">
      <c r="A1975" t="s">
        <v>9051</v>
      </c>
      <c r="B1975" s="1">
        <v>45832</v>
      </c>
      <c r="C1975" s="1" t="str">
        <f>TEXT(Table1[[#This Row],[Order_Date]],"yyyy")</f>
        <v>2025</v>
      </c>
      <c r="D1975" s="3">
        <f>MONTH(Table1[[#This Row],[Order_Date]])</f>
        <v>6</v>
      </c>
      <c r="E1975" t="str">
        <f>TEXT(Table1[[#This Row],[Order_Date]],"mmm")</f>
        <v>Jun</v>
      </c>
      <c r="F1975" s="1">
        <v>45839</v>
      </c>
      <c r="G1975">
        <f>(Table1[[#This Row],[Ship_Date]]-Table1[[#This Row],[Order_Date]])</f>
        <v>7</v>
      </c>
      <c r="H1975" t="s">
        <v>9052</v>
      </c>
      <c r="I1975" t="s">
        <v>9053</v>
      </c>
      <c r="J1975" t="s">
        <v>52</v>
      </c>
      <c r="K1975">
        <v>20</v>
      </c>
      <c r="L1975" t="str">
        <f>IF(Table1[[#This Row],[Age]]&lt;=20,"Teen",IF(Table1[[#This Row],[Age]]&gt;=21 &amp; Table1[[#This Row],[Age]]&lt;=50,"Adult","Senior"))</f>
        <v>Teen</v>
      </c>
      <c r="M1975" t="s">
        <v>53</v>
      </c>
      <c r="N1975" t="s">
        <v>54</v>
      </c>
      <c r="O1975" t="s">
        <v>55</v>
      </c>
      <c r="P1975" t="s">
        <v>28</v>
      </c>
      <c r="Q1975" t="s">
        <v>311</v>
      </c>
      <c r="R1975">
        <v>5</v>
      </c>
      <c r="S1975">
        <v>5000</v>
      </c>
      <c r="T1975">
        <v>20</v>
      </c>
      <c r="U1975">
        <v>20000</v>
      </c>
      <c r="V1975" t="str">
        <f>IF(Table1[[#This Row],[Sales]]&lt;=10000,"Low",IF(Table1[[#This Row],[Sales]]&gt;=10000 &amp; Table1[[#This Row],[Sales]]&lt;=25000,"Medium","High"))</f>
        <v>High</v>
      </c>
      <c r="W1975">
        <v>6217.97</v>
      </c>
      <c r="X1975">
        <f>Table1[[#This Row],[Profit]]/Table1[[#This Row],[Sales]]</f>
        <v>0.31089850000000002</v>
      </c>
      <c r="Y1975" t="s">
        <v>93</v>
      </c>
      <c r="Z1975" t="s">
        <v>41</v>
      </c>
      <c r="AA1975">
        <v>2</v>
      </c>
      <c r="AB1975" t="s">
        <v>42</v>
      </c>
    </row>
    <row r="1976" spans="1:28" x14ac:dyDescent="0.35">
      <c r="A1976" t="s">
        <v>9060</v>
      </c>
      <c r="B1976" s="1">
        <v>45469</v>
      </c>
      <c r="C1976" s="1" t="str">
        <f>TEXT(Table1[[#This Row],[Order_Date]],"yyyy")</f>
        <v>2024</v>
      </c>
      <c r="D1976" s="3">
        <f>MONTH(Table1[[#This Row],[Order_Date]])</f>
        <v>6</v>
      </c>
      <c r="E1976" t="str">
        <f>TEXT(Table1[[#This Row],[Order_Date]],"mmm")</f>
        <v>Jun</v>
      </c>
      <c r="F1976" s="1">
        <v>45471</v>
      </c>
      <c r="G1976">
        <f>(Table1[[#This Row],[Ship_Date]]-Table1[[#This Row],[Order_Date]])</f>
        <v>2</v>
      </c>
      <c r="H1976" t="s">
        <v>9061</v>
      </c>
      <c r="I1976" t="s">
        <v>9062</v>
      </c>
      <c r="J1976" t="s">
        <v>24</v>
      </c>
      <c r="K1976">
        <v>50</v>
      </c>
      <c r="L1976" t="str">
        <f>IF(Table1[[#This Row],[Age]]&lt;=20,"Teen",IF(Table1[[#This Row],[Age]]&gt;=21 &amp; Table1[[#This Row],[Age]]&lt;=50,"Adult","Senior"))</f>
        <v>Senior</v>
      </c>
      <c r="M1976" t="s">
        <v>101</v>
      </c>
      <c r="N1976" t="s">
        <v>102</v>
      </c>
      <c r="O1976" t="s">
        <v>27</v>
      </c>
      <c r="P1976" t="s">
        <v>74</v>
      </c>
      <c r="Q1976" t="s">
        <v>75</v>
      </c>
      <c r="R1976">
        <v>1</v>
      </c>
      <c r="S1976">
        <v>2000</v>
      </c>
      <c r="T1976">
        <v>10</v>
      </c>
      <c r="U1976">
        <v>1800</v>
      </c>
      <c r="V1976" t="str">
        <f>IF(Table1[[#This Row],[Sales]]&lt;=10000,"Low",IF(Table1[[#This Row],[Sales]]&gt;=10000 &amp; Table1[[#This Row],[Sales]]&lt;=25000,"Medium","High"))</f>
        <v>Low</v>
      </c>
      <c r="W1976">
        <v>219.47</v>
      </c>
      <c r="X1976">
        <f>Table1[[#This Row],[Profit]]/Table1[[#This Row],[Sales]]</f>
        <v>0.12192777777777777</v>
      </c>
      <c r="Y1976" t="s">
        <v>58</v>
      </c>
      <c r="Z1976" t="s">
        <v>31</v>
      </c>
      <c r="AA1976">
        <v>5</v>
      </c>
      <c r="AB1976" t="s">
        <v>42</v>
      </c>
    </row>
    <row r="1977" spans="1:28" x14ac:dyDescent="0.35">
      <c r="A1977" t="s">
        <v>9119</v>
      </c>
      <c r="B1977" s="1">
        <v>45446</v>
      </c>
      <c r="C1977" s="1" t="str">
        <f>TEXT(Table1[[#This Row],[Order_Date]],"yyyy")</f>
        <v>2024</v>
      </c>
      <c r="D1977" s="3">
        <f>MONTH(Table1[[#This Row],[Order_Date]])</f>
        <v>6</v>
      </c>
      <c r="E1977" t="str">
        <f>TEXT(Table1[[#This Row],[Order_Date]],"mmm")</f>
        <v>Jun</v>
      </c>
      <c r="F1977" s="1">
        <v>45447</v>
      </c>
      <c r="G1977">
        <f>(Table1[[#This Row],[Ship_Date]]-Table1[[#This Row],[Order_Date]])</f>
        <v>1</v>
      </c>
      <c r="H1977" t="s">
        <v>9120</v>
      </c>
      <c r="I1977" t="s">
        <v>9121</v>
      </c>
      <c r="J1977" t="s">
        <v>24</v>
      </c>
      <c r="K1977">
        <v>25</v>
      </c>
      <c r="L1977" t="str">
        <f>IF(Table1[[#This Row],[Age]]&lt;=20,"Teen",IF(Table1[[#This Row],[Age]]&gt;=21 &amp; Table1[[#This Row],[Age]]&lt;=50,"Adult","Senior"))</f>
        <v>Senior</v>
      </c>
      <c r="M1977" t="s">
        <v>116</v>
      </c>
      <c r="N1977" t="s">
        <v>117</v>
      </c>
      <c r="O1977" t="s">
        <v>86</v>
      </c>
      <c r="P1977" t="s">
        <v>56</v>
      </c>
      <c r="Q1977" t="s">
        <v>125</v>
      </c>
      <c r="R1977">
        <v>1</v>
      </c>
      <c r="S1977">
        <v>450</v>
      </c>
      <c r="T1977">
        <v>15</v>
      </c>
      <c r="U1977">
        <v>382.5</v>
      </c>
      <c r="V1977" t="str">
        <f>IF(Table1[[#This Row],[Sales]]&lt;=10000,"Low",IF(Table1[[#This Row],[Sales]]&gt;=10000 &amp; Table1[[#This Row],[Sales]]&lt;=25000,"Medium","High"))</f>
        <v>Low</v>
      </c>
      <c r="W1977">
        <v>69.209999999999994</v>
      </c>
      <c r="X1977">
        <f>Table1[[#This Row],[Profit]]/Table1[[#This Row],[Sales]]</f>
        <v>0.18094117647058822</v>
      </c>
      <c r="Y1977" t="s">
        <v>58</v>
      </c>
      <c r="Z1977" t="s">
        <v>59</v>
      </c>
      <c r="AA1977">
        <v>5</v>
      </c>
      <c r="AB1977" t="s">
        <v>42</v>
      </c>
    </row>
    <row r="1978" spans="1:28" x14ac:dyDescent="0.35">
      <c r="A1978" t="s">
        <v>9137</v>
      </c>
      <c r="B1978" s="1">
        <v>45814</v>
      </c>
      <c r="C1978" s="1" t="str">
        <f>TEXT(Table1[[#This Row],[Order_Date]],"yyyy")</f>
        <v>2025</v>
      </c>
      <c r="D1978" s="3">
        <f>MONTH(Table1[[#This Row],[Order_Date]])</f>
        <v>6</v>
      </c>
      <c r="E1978" t="str">
        <f>TEXT(Table1[[#This Row],[Order_Date]],"mmm")</f>
        <v>Jun</v>
      </c>
      <c r="F1978" s="1">
        <v>45821</v>
      </c>
      <c r="G1978">
        <f>(Table1[[#This Row],[Ship_Date]]-Table1[[#This Row],[Order_Date]])</f>
        <v>7</v>
      </c>
      <c r="H1978" t="s">
        <v>9138</v>
      </c>
      <c r="I1978" t="s">
        <v>9139</v>
      </c>
      <c r="J1978" t="s">
        <v>52</v>
      </c>
      <c r="K1978">
        <v>25</v>
      </c>
      <c r="L1978" t="str">
        <f>IF(Table1[[#This Row],[Age]]&lt;=20,"Teen",IF(Table1[[#This Row],[Age]]&gt;=21 &amp; Table1[[#This Row],[Age]]&lt;=50,"Adult","Senior"))</f>
        <v>Senior</v>
      </c>
      <c r="M1978" t="s">
        <v>84</v>
      </c>
      <c r="N1978" t="s">
        <v>85</v>
      </c>
      <c r="O1978" t="s">
        <v>86</v>
      </c>
      <c r="P1978" t="s">
        <v>56</v>
      </c>
      <c r="Q1978" t="s">
        <v>57</v>
      </c>
      <c r="R1978">
        <v>8</v>
      </c>
      <c r="S1978">
        <v>60</v>
      </c>
      <c r="T1978">
        <v>0</v>
      </c>
      <c r="U1978">
        <v>480</v>
      </c>
      <c r="V1978" t="str">
        <f>IF(Table1[[#This Row],[Sales]]&lt;=10000,"Low",IF(Table1[[#This Row],[Sales]]&gt;=10000 &amp; Table1[[#This Row],[Sales]]&lt;=25000,"Medium","High"))</f>
        <v>Low</v>
      </c>
      <c r="W1978">
        <v>142.22999999999999</v>
      </c>
      <c r="X1978">
        <f>Table1[[#This Row],[Profit]]/Table1[[#This Row],[Sales]]</f>
        <v>0.29631249999999998</v>
      </c>
      <c r="Y1978" t="s">
        <v>30</v>
      </c>
      <c r="Z1978" t="s">
        <v>31</v>
      </c>
      <c r="AA1978">
        <v>2</v>
      </c>
      <c r="AB1978" t="s">
        <v>42</v>
      </c>
    </row>
    <row r="1979" spans="1:28" x14ac:dyDescent="0.35">
      <c r="A1979" t="s">
        <v>9185</v>
      </c>
      <c r="B1979" s="1">
        <v>45825</v>
      </c>
      <c r="C1979" s="1" t="str">
        <f>TEXT(Table1[[#This Row],[Order_Date]],"yyyy")</f>
        <v>2025</v>
      </c>
      <c r="D1979" s="3">
        <f>MONTH(Table1[[#This Row],[Order_Date]])</f>
        <v>6</v>
      </c>
      <c r="E1979" t="str">
        <f>TEXT(Table1[[#This Row],[Order_Date]],"mmm")</f>
        <v>Jun</v>
      </c>
      <c r="F1979" s="1">
        <v>45830</v>
      </c>
      <c r="G1979">
        <f>(Table1[[#This Row],[Ship_Date]]-Table1[[#This Row],[Order_Date]])</f>
        <v>5</v>
      </c>
      <c r="H1979" t="s">
        <v>8373</v>
      </c>
      <c r="I1979" t="s">
        <v>9186</v>
      </c>
      <c r="J1979" t="s">
        <v>52</v>
      </c>
      <c r="K1979">
        <v>59</v>
      </c>
      <c r="L1979" t="str">
        <f>IF(Table1[[#This Row],[Age]]&lt;=20,"Teen",IF(Table1[[#This Row],[Age]]&gt;=21 &amp; Table1[[#This Row],[Age]]&lt;=50,"Adult","Senior"))</f>
        <v>Senior</v>
      </c>
      <c r="M1979" t="s">
        <v>36</v>
      </c>
      <c r="N1979" t="s">
        <v>37</v>
      </c>
      <c r="O1979" t="s">
        <v>38</v>
      </c>
      <c r="P1979" t="s">
        <v>74</v>
      </c>
      <c r="Q1979" t="s">
        <v>231</v>
      </c>
      <c r="R1979">
        <v>2</v>
      </c>
      <c r="S1979">
        <v>18000</v>
      </c>
      <c r="T1979">
        <v>10</v>
      </c>
      <c r="U1979">
        <v>32400</v>
      </c>
      <c r="V1979" t="str">
        <f>IF(Table1[[#This Row],[Sales]]&lt;=10000,"Low",IF(Table1[[#This Row],[Sales]]&gt;=10000 &amp; Table1[[#This Row],[Sales]]&lt;=25000,"Medium","High"))</f>
        <v>High</v>
      </c>
      <c r="W1979">
        <v>14397.67</v>
      </c>
      <c r="X1979">
        <f>Table1[[#This Row],[Profit]]/Table1[[#This Row],[Sales]]</f>
        <v>0.44437253086419753</v>
      </c>
      <c r="Y1979" t="s">
        <v>93</v>
      </c>
      <c r="Z1979" t="s">
        <v>59</v>
      </c>
      <c r="AA1979">
        <v>2</v>
      </c>
      <c r="AB1979" t="s">
        <v>42</v>
      </c>
    </row>
    <row r="1980" spans="1:28" x14ac:dyDescent="0.35">
      <c r="A1980" t="s">
        <v>9243</v>
      </c>
      <c r="B1980" s="1">
        <v>45449</v>
      </c>
      <c r="C1980" s="1" t="str">
        <f>TEXT(Table1[[#This Row],[Order_Date]],"yyyy")</f>
        <v>2024</v>
      </c>
      <c r="D1980" s="3">
        <f>MONTH(Table1[[#This Row],[Order_Date]])</f>
        <v>6</v>
      </c>
      <c r="E1980" t="str">
        <f>TEXT(Table1[[#This Row],[Order_Date]],"mmm")</f>
        <v>Jun</v>
      </c>
      <c r="F1980" s="1">
        <v>45451</v>
      </c>
      <c r="G1980">
        <f>(Table1[[#This Row],[Ship_Date]]-Table1[[#This Row],[Order_Date]])</f>
        <v>2</v>
      </c>
      <c r="H1980" t="s">
        <v>9244</v>
      </c>
      <c r="I1980" t="s">
        <v>9245</v>
      </c>
      <c r="J1980" t="s">
        <v>52</v>
      </c>
      <c r="K1980">
        <v>52</v>
      </c>
      <c r="L1980" t="str">
        <f>IF(Table1[[#This Row],[Age]]&lt;=20,"Teen",IF(Table1[[#This Row],[Age]]&gt;=21 &amp; Table1[[#This Row],[Age]]&lt;=50,"Adult","Senior"))</f>
        <v>Senior</v>
      </c>
      <c r="M1980" t="s">
        <v>36</v>
      </c>
      <c r="N1980" t="s">
        <v>37</v>
      </c>
      <c r="O1980" t="s">
        <v>38</v>
      </c>
      <c r="P1980" t="s">
        <v>47</v>
      </c>
      <c r="Q1980" t="s">
        <v>164</v>
      </c>
      <c r="R1980">
        <v>1</v>
      </c>
      <c r="S1980">
        <v>1800</v>
      </c>
      <c r="T1980">
        <v>25</v>
      </c>
      <c r="U1980">
        <v>1350</v>
      </c>
      <c r="V1980" t="str">
        <f>IF(Table1[[#This Row],[Sales]]&lt;=10000,"Low",IF(Table1[[#This Row],[Sales]]&gt;=10000 &amp; Table1[[#This Row],[Sales]]&lt;=25000,"Medium","High"))</f>
        <v>Low</v>
      </c>
      <c r="W1980">
        <v>231.47</v>
      </c>
      <c r="X1980">
        <f>Table1[[#This Row],[Profit]]/Table1[[#This Row],[Sales]]</f>
        <v>0.17145925925925926</v>
      </c>
      <c r="Y1980" t="s">
        <v>58</v>
      </c>
      <c r="Z1980" t="s">
        <v>41</v>
      </c>
      <c r="AA1980">
        <v>3</v>
      </c>
      <c r="AB1980" t="s">
        <v>42</v>
      </c>
    </row>
    <row r="1981" spans="1:28" x14ac:dyDescent="0.35">
      <c r="A1981" t="s">
        <v>9246</v>
      </c>
      <c r="B1981" s="1">
        <v>45462</v>
      </c>
      <c r="C1981" s="1" t="str">
        <f>TEXT(Table1[[#This Row],[Order_Date]],"yyyy")</f>
        <v>2024</v>
      </c>
      <c r="D1981" s="3">
        <f>MONTH(Table1[[#This Row],[Order_Date]])</f>
        <v>6</v>
      </c>
      <c r="E1981" t="str">
        <f>TEXT(Table1[[#This Row],[Order_Date]],"mmm")</f>
        <v>Jun</v>
      </c>
      <c r="F1981" s="1">
        <v>45468</v>
      </c>
      <c r="G1981">
        <f>(Table1[[#This Row],[Ship_Date]]-Table1[[#This Row],[Order_Date]])</f>
        <v>6</v>
      </c>
      <c r="H1981" t="s">
        <v>3462</v>
      </c>
      <c r="I1981" t="s">
        <v>9247</v>
      </c>
      <c r="J1981" t="s">
        <v>52</v>
      </c>
      <c r="K1981">
        <v>60</v>
      </c>
      <c r="L1981" t="str">
        <f>IF(Table1[[#This Row],[Age]]&lt;=20,"Teen",IF(Table1[[#This Row],[Age]]&gt;=21 &amp; Table1[[#This Row],[Age]]&lt;=50,"Adult","Senior"))</f>
        <v>Senior</v>
      </c>
      <c r="M1981" t="s">
        <v>36</v>
      </c>
      <c r="N1981" t="s">
        <v>37</v>
      </c>
      <c r="O1981" t="s">
        <v>38</v>
      </c>
      <c r="P1981" t="s">
        <v>39</v>
      </c>
      <c r="Q1981" t="s">
        <v>151</v>
      </c>
      <c r="R1981">
        <v>8</v>
      </c>
      <c r="S1981">
        <v>900</v>
      </c>
      <c r="T1981">
        <v>15</v>
      </c>
      <c r="U1981">
        <v>6120</v>
      </c>
      <c r="V1981" t="str">
        <f>IF(Table1[[#This Row],[Sales]]&lt;=10000,"Low",IF(Table1[[#This Row],[Sales]]&gt;=10000 &amp; Table1[[#This Row],[Sales]]&lt;=25000,"Medium","High"))</f>
        <v>Low</v>
      </c>
      <c r="W1981">
        <v>2634.1</v>
      </c>
      <c r="X1981">
        <f>Table1[[#This Row],[Profit]]/Table1[[#This Row],[Sales]]</f>
        <v>0.43040849673202614</v>
      </c>
      <c r="Y1981" t="s">
        <v>58</v>
      </c>
      <c r="Z1981" t="s">
        <v>31</v>
      </c>
      <c r="AA1981">
        <v>4</v>
      </c>
      <c r="AB1981" t="s">
        <v>42</v>
      </c>
    </row>
    <row r="1982" spans="1:28" x14ac:dyDescent="0.35">
      <c r="A1982" t="s">
        <v>9264</v>
      </c>
      <c r="B1982" s="1">
        <v>45469</v>
      </c>
      <c r="C1982" s="1" t="str">
        <f>TEXT(Table1[[#This Row],[Order_Date]],"yyyy")</f>
        <v>2024</v>
      </c>
      <c r="D1982" s="3">
        <f>MONTH(Table1[[#This Row],[Order_Date]])</f>
        <v>6</v>
      </c>
      <c r="E1982" t="str">
        <f>TEXT(Table1[[#This Row],[Order_Date]],"mmm")</f>
        <v>Jun</v>
      </c>
      <c r="F1982" s="1">
        <v>45476</v>
      </c>
      <c r="G1982">
        <f>(Table1[[#This Row],[Ship_Date]]-Table1[[#This Row],[Order_Date]])</f>
        <v>7</v>
      </c>
      <c r="H1982" t="s">
        <v>9265</v>
      </c>
      <c r="I1982" t="s">
        <v>9266</v>
      </c>
      <c r="J1982" t="s">
        <v>52</v>
      </c>
      <c r="K1982">
        <v>56</v>
      </c>
      <c r="L1982" t="str">
        <f>IF(Table1[[#This Row],[Age]]&lt;=20,"Teen",IF(Table1[[#This Row],[Age]]&gt;=21 &amp; Table1[[#This Row],[Age]]&lt;=50,"Adult","Senior"))</f>
        <v>Senior</v>
      </c>
      <c r="M1982" t="s">
        <v>116</v>
      </c>
      <c r="N1982" t="s">
        <v>117</v>
      </c>
      <c r="O1982" t="s">
        <v>86</v>
      </c>
      <c r="P1982" t="s">
        <v>56</v>
      </c>
      <c r="Q1982" t="s">
        <v>97</v>
      </c>
      <c r="R1982">
        <v>6</v>
      </c>
      <c r="S1982">
        <v>1500</v>
      </c>
      <c r="T1982">
        <v>0</v>
      </c>
      <c r="U1982">
        <v>9000</v>
      </c>
      <c r="V1982" t="str">
        <f>IF(Table1[[#This Row],[Sales]]&lt;=10000,"Low",IF(Table1[[#This Row],[Sales]]&gt;=10000 &amp; Table1[[#This Row],[Sales]]&lt;=25000,"Medium","High"))</f>
        <v>Low</v>
      </c>
      <c r="W1982">
        <v>3036.29</v>
      </c>
      <c r="X1982">
        <f>Table1[[#This Row],[Profit]]/Table1[[#This Row],[Sales]]</f>
        <v>0.33736555555555553</v>
      </c>
      <c r="Y1982" t="s">
        <v>93</v>
      </c>
      <c r="Z1982" t="s">
        <v>59</v>
      </c>
      <c r="AA1982">
        <v>3</v>
      </c>
      <c r="AB1982" t="s">
        <v>42</v>
      </c>
    </row>
    <row r="1983" spans="1:28" x14ac:dyDescent="0.35">
      <c r="A1983" t="s">
        <v>9277</v>
      </c>
      <c r="B1983" s="1">
        <v>45461</v>
      </c>
      <c r="C1983" s="1" t="str">
        <f>TEXT(Table1[[#This Row],[Order_Date]],"yyyy")</f>
        <v>2024</v>
      </c>
      <c r="D1983" s="3">
        <f>MONTH(Table1[[#This Row],[Order_Date]])</f>
        <v>6</v>
      </c>
      <c r="E1983" t="str">
        <f>TEXT(Table1[[#This Row],[Order_Date]],"mmm")</f>
        <v>Jun</v>
      </c>
      <c r="F1983" s="1">
        <v>45465</v>
      </c>
      <c r="G1983">
        <f>(Table1[[#This Row],[Ship_Date]]-Table1[[#This Row],[Order_Date]])</f>
        <v>4</v>
      </c>
      <c r="H1983" t="s">
        <v>9278</v>
      </c>
      <c r="I1983" t="s">
        <v>9279</v>
      </c>
      <c r="J1983" t="s">
        <v>52</v>
      </c>
      <c r="K1983">
        <v>38</v>
      </c>
      <c r="L1983" t="str">
        <f>IF(Table1[[#This Row],[Age]]&lt;=20,"Teen",IF(Table1[[#This Row],[Age]]&gt;=21 &amp; Table1[[#This Row],[Age]]&lt;=50,"Adult","Senior"))</f>
        <v>Senior</v>
      </c>
      <c r="M1983" t="s">
        <v>116</v>
      </c>
      <c r="N1983" t="s">
        <v>117</v>
      </c>
      <c r="O1983" t="s">
        <v>86</v>
      </c>
      <c r="P1983" t="s">
        <v>28</v>
      </c>
      <c r="Q1983" t="s">
        <v>192</v>
      </c>
      <c r="R1983">
        <v>1</v>
      </c>
      <c r="S1983">
        <v>7000</v>
      </c>
      <c r="T1983">
        <v>10</v>
      </c>
      <c r="U1983">
        <v>6300</v>
      </c>
      <c r="V1983" t="str">
        <f>IF(Table1[[#This Row],[Sales]]&lt;=10000,"Low",IF(Table1[[#This Row],[Sales]]&gt;=10000 &amp; Table1[[#This Row],[Sales]]&lt;=25000,"Medium","High"))</f>
        <v>Low</v>
      </c>
      <c r="W1983">
        <v>1271.97</v>
      </c>
      <c r="X1983">
        <f>Table1[[#This Row],[Profit]]/Table1[[#This Row],[Sales]]</f>
        <v>0.2019</v>
      </c>
      <c r="Y1983" t="s">
        <v>93</v>
      </c>
      <c r="Z1983" t="s">
        <v>59</v>
      </c>
      <c r="AA1983">
        <v>5</v>
      </c>
      <c r="AB1983" t="s">
        <v>42</v>
      </c>
    </row>
    <row r="1984" spans="1:28" x14ac:dyDescent="0.35">
      <c r="A1984" t="s">
        <v>9340</v>
      </c>
      <c r="B1984" s="1">
        <v>45809</v>
      </c>
      <c r="C1984" s="1" t="str">
        <f>TEXT(Table1[[#This Row],[Order_Date]],"yyyy")</f>
        <v>2025</v>
      </c>
      <c r="D1984" s="3">
        <f>MONTH(Table1[[#This Row],[Order_Date]])</f>
        <v>6</v>
      </c>
      <c r="E1984" t="str">
        <f>TEXT(Table1[[#This Row],[Order_Date]],"mmm")</f>
        <v>Jun</v>
      </c>
      <c r="F1984" s="1">
        <v>45816</v>
      </c>
      <c r="G1984">
        <f>(Table1[[#This Row],[Ship_Date]]-Table1[[#This Row],[Order_Date]])</f>
        <v>7</v>
      </c>
      <c r="H1984" t="s">
        <v>9341</v>
      </c>
      <c r="I1984" t="s">
        <v>9342</v>
      </c>
      <c r="J1984" t="s">
        <v>52</v>
      </c>
      <c r="K1984">
        <v>42</v>
      </c>
      <c r="L1984" t="str">
        <f>IF(Table1[[#This Row],[Age]]&lt;=20,"Teen",IF(Table1[[#This Row],[Age]]&gt;=21 &amp; Table1[[#This Row],[Age]]&lt;=50,"Adult","Senior"))</f>
        <v>Senior</v>
      </c>
      <c r="M1984" t="s">
        <v>101</v>
      </c>
      <c r="N1984" t="s">
        <v>102</v>
      </c>
      <c r="O1984" t="s">
        <v>27</v>
      </c>
      <c r="P1984" t="s">
        <v>28</v>
      </c>
      <c r="Q1984" t="s">
        <v>29</v>
      </c>
      <c r="R1984">
        <v>4</v>
      </c>
      <c r="S1984">
        <v>15000</v>
      </c>
      <c r="T1984">
        <v>10</v>
      </c>
      <c r="U1984">
        <v>54000</v>
      </c>
      <c r="V1984" t="str">
        <f>IF(Table1[[#This Row],[Sales]]&lt;=10000,"Low",IF(Table1[[#This Row],[Sales]]&gt;=10000 &amp; Table1[[#This Row],[Sales]]&lt;=25000,"Medium","High"))</f>
        <v>High</v>
      </c>
      <c r="W1984">
        <v>8854.19</v>
      </c>
      <c r="X1984">
        <f>Table1[[#This Row],[Profit]]/Table1[[#This Row],[Sales]]</f>
        <v>0.16396648148148149</v>
      </c>
      <c r="Y1984" t="s">
        <v>58</v>
      </c>
      <c r="Z1984" t="s">
        <v>59</v>
      </c>
      <c r="AA1984">
        <v>4</v>
      </c>
      <c r="AB1984" t="s">
        <v>42</v>
      </c>
    </row>
    <row r="1985" spans="1:28" x14ac:dyDescent="0.35">
      <c r="A1985" t="s">
        <v>9377</v>
      </c>
      <c r="B1985" s="1">
        <v>45832</v>
      </c>
      <c r="C1985" s="1" t="str">
        <f>TEXT(Table1[[#This Row],[Order_Date]],"yyyy")</f>
        <v>2025</v>
      </c>
      <c r="D1985" s="3">
        <f>MONTH(Table1[[#This Row],[Order_Date]])</f>
        <v>6</v>
      </c>
      <c r="E1985" t="str">
        <f>TEXT(Table1[[#This Row],[Order_Date]],"mmm")</f>
        <v>Jun</v>
      </c>
      <c r="F1985" s="1">
        <v>45836</v>
      </c>
      <c r="G1985">
        <f>(Table1[[#This Row],[Ship_Date]]-Table1[[#This Row],[Order_Date]])</f>
        <v>4</v>
      </c>
      <c r="H1985" t="s">
        <v>9378</v>
      </c>
      <c r="I1985" t="s">
        <v>9379</v>
      </c>
      <c r="J1985" t="s">
        <v>24</v>
      </c>
      <c r="K1985">
        <v>54</v>
      </c>
      <c r="L1985" t="str">
        <f>IF(Table1[[#This Row],[Age]]&lt;=20,"Teen",IF(Table1[[#This Row],[Age]]&gt;=21 &amp; Table1[[#This Row],[Age]]&lt;=50,"Adult","Senior"))</f>
        <v>Senior</v>
      </c>
      <c r="M1985" t="s">
        <v>46</v>
      </c>
      <c r="N1985" t="s">
        <v>46</v>
      </c>
      <c r="O1985" t="s">
        <v>38</v>
      </c>
      <c r="P1985" t="s">
        <v>28</v>
      </c>
      <c r="Q1985" t="s">
        <v>103</v>
      </c>
      <c r="R1985">
        <v>3</v>
      </c>
      <c r="S1985">
        <v>25000</v>
      </c>
      <c r="T1985">
        <v>25</v>
      </c>
      <c r="U1985">
        <v>56250</v>
      </c>
      <c r="V1985" t="str">
        <f>IF(Table1[[#This Row],[Sales]]&lt;=10000,"Low",IF(Table1[[#This Row],[Sales]]&gt;=10000 &amp; Table1[[#This Row],[Sales]]&lt;=25000,"Medium","High"))</f>
        <v>High</v>
      </c>
      <c r="W1985">
        <v>11453.96</v>
      </c>
      <c r="X1985">
        <f>Table1[[#This Row],[Profit]]/Table1[[#This Row],[Sales]]</f>
        <v>0.20362595555555554</v>
      </c>
      <c r="Y1985" t="s">
        <v>93</v>
      </c>
      <c r="Z1985" t="s">
        <v>41</v>
      </c>
      <c r="AA1985">
        <v>5</v>
      </c>
      <c r="AB1985" t="s">
        <v>42</v>
      </c>
    </row>
    <row r="1986" spans="1:28" x14ac:dyDescent="0.35">
      <c r="A1986" t="s">
        <v>9493</v>
      </c>
      <c r="B1986" s="1">
        <v>45829</v>
      </c>
      <c r="C1986" s="1" t="str">
        <f>TEXT(Table1[[#This Row],[Order_Date]],"yyyy")</f>
        <v>2025</v>
      </c>
      <c r="D1986" s="3">
        <f>MONTH(Table1[[#This Row],[Order_Date]])</f>
        <v>6</v>
      </c>
      <c r="E1986" t="str">
        <f>TEXT(Table1[[#This Row],[Order_Date]],"mmm")</f>
        <v>Jun</v>
      </c>
      <c r="F1986" s="1">
        <v>45833</v>
      </c>
      <c r="G1986">
        <f>(Table1[[#This Row],[Ship_Date]]-Table1[[#This Row],[Order_Date]])</f>
        <v>4</v>
      </c>
      <c r="H1986" t="s">
        <v>9494</v>
      </c>
      <c r="I1986" t="s">
        <v>9495</v>
      </c>
      <c r="J1986" t="s">
        <v>52</v>
      </c>
      <c r="K1986">
        <v>58</v>
      </c>
      <c r="L1986" t="str">
        <f>IF(Table1[[#This Row],[Age]]&lt;=20,"Teen",IF(Table1[[#This Row],[Age]]&gt;=21 &amp; Table1[[#This Row],[Age]]&lt;=50,"Adult","Senior"))</f>
        <v>Senior</v>
      </c>
      <c r="M1986" t="s">
        <v>79</v>
      </c>
      <c r="N1986" t="s">
        <v>80</v>
      </c>
      <c r="O1986" t="s">
        <v>38</v>
      </c>
      <c r="P1986" t="s">
        <v>28</v>
      </c>
      <c r="Q1986" t="s">
        <v>311</v>
      </c>
      <c r="R1986">
        <v>7</v>
      </c>
      <c r="S1986">
        <v>5000</v>
      </c>
      <c r="T1986">
        <v>20</v>
      </c>
      <c r="U1986">
        <v>28000</v>
      </c>
      <c r="V1986" t="str">
        <f>IF(Table1[[#This Row],[Sales]]&lt;=10000,"Low",IF(Table1[[#This Row],[Sales]]&gt;=10000 &amp; Table1[[#This Row],[Sales]]&lt;=25000,"Medium","High"))</f>
        <v>High</v>
      </c>
      <c r="W1986">
        <v>10045.780000000001</v>
      </c>
      <c r="X1986">
        <f>Table1[[#This Row],[Profit]]/Table1[[#This Row],[Sales]]</f>
        <v>0.35877785714285715</v>
      </c>
      <c r="Y1986" t="s">
        <v>93</v>
      </c>
      <c r="Z1986" t="s">
        <v>41</v>
      </c>
      <c r="AA1986">
        <v>5</v>
      </c>
      <c r="AB1986" t="s">
        <v>42</v>
      </c>
    </row>
    <row r="1987" spans="1:28" x14ac:dyDescent="0.35">
      <c r="A1987" t="s">
        <v>9513</v>
      </c>
      <c r="B1987" s="1">
        <v>45818</v>
      </c>
      <c r="C1987" s="1" t="str">
        <f>TEXT(Table1[[#This Row],[Order_Date]],"yyyy")</f>
        <v>2025</v>
      </c>
      <c r="D1987" s="3">
        <f>MONTH(Table1[[#This Row],[Order_Date]])</f>
        <v>6</v>
      </c>
      <c r="E1987" t="str">
        <f>TEXT(Table1[[#This Row],[Order_Date]],"mmm")</f>
        <v>Jun</v>
      </c>
      <c r="F1987" s="1">
        <v>45820</v>
      </c>
      <c r="G1987">
        <f>(Table1[[#This Row],[Ship_Date]]-Table1[[#This Row],[Order_Date]])</f>
        <v>2</v>
      </c>
      <c r="H1987" t="s">
        <v>9301</v>
      </c>
      <c r="I1987" t="s">
        <v>9514</v>
      </c>
      <c r="J1987" t="s">
        <v>24</v>
      </c>
      <c r="K1987">
        <v>58</v>
      </c>
      <c r="L1987" t="str">
        <f>IF(Table1[[#This Row],[Age]]&lt;=20,"Teen",IF(Table1[[#This Row],[Age]]&gt;=21 &amp; Table1[[#This Row],[Age]]&lt;=50,"Adult","Senior"))</f>
        <v>Senior</v>
      </c>
      <c r="M1987" t="s">
        <v>36</v>
      </c>
      <c r="N1987" t="s">
        <v>37</v>
      </c>
      <c r="O1987" t="s">
        <v>38</v>
      </c>
      <c r="P1987" t="s">
        <v>28</v>
      </c>
      <c r="Q1987" t="s">
        <v>311</v>
      </c>
      <c r="R1987">
        <v>2</v>
      </c>
      <c r="S1987">
        <v>5000</v>
      </c>
      <c r="T1987">
        <v>5</v>
      </c>
      <c r="U1987">
        <v>9500</v>
      </c>
      <c r="V1987" t="str">
        <f>IF(Table1[[#This Row],[Sales]]&lt;=10000,"Low",IF(Table1[[#This Row],[Sales]]&gt;=10000 &amp; Table1[[#This Row],[Sales]]&lt;=25000,"Medium","High"))</f>
        <v>Low</v>
      </c>
      <c r="W1987">
        <v>3153.31</v>
      </c>
      <c r="X1987">
        <f>Table1[[#This Row],[Profit]]/Table1[[#This Row],[Sales]]</f>
        <v>0.33192736842105264</v>
      </c>
      <c r="Y1987" t="s">
        <v>93</v>
      </c>
      <c r="Z1987" t="s">
        <v>41</v>
      </c>
      <c r="AA1987">
        <v>4</v>
      </c>
      <c r="AB1987" t="s">
        <v>42</v>
      </c>
    </row>
    <row r="1988" spans="1:28" x14ac:dyDescent="0.35">
      <c r="A1988" t="s">
        <v>9559</v>
      </c>
      <c r="B1988" s="1">
        <v>45465</v>
      </c>
      <c r="C1988" s="1" t="str">
        <f>TEXT(Table1[[#This Row],[Order_Date]],"yyyy")</f>
        <v>2024</v>
      </c>
      <c r="D1988" s="3">
        <f>MONTH(Table1[[#This Row],[Order_Date]])</f>
        <v>6</v>
      </c>
      <c r="E1988" t="str">
        <f>TEXT(Table1[[#This Row],[Order_Date]],"mmm")</f>
        <v>Jun</v>
      </c>
      <c r="F1988" s="1">
        <v>45472</v>
      </c>
      <c r="G1988">
        <f>(Table1[[#This Row],[Ship_Date]]-Table1[[#This Row],[Order_Date]])</f>
        <v>7</v>
      </c>
      <c r="H1988" t="s">
        <v>9560</v>
      </c>
      <c r="I1988" t="s">
        <v>7884</v>
      </c>
      <c r="J1988" t="s">
        <v>24</v>
      </c>
      <c r="K1988">
        <v>58</v>
      </c>
      <c r="L1988" t="str">
        <f>IF(Table1[[#This Row],[Age]]&lt;=20,"Teen",IF(Table1[[#This Row],[Age]]&gt;=21 &amp; Table1[[#This Row],[Age]]&lt;=50,"Adult","Senior"))</f>
        <v>Senior</v>
      </c>
      <c r="M1988" t="s">
        <v>101</v>
      </c>
      <c r="N1988" t="s">
        <v>102</v>
      </c>
      <c r="O1988" t="s">
        <v>27</v>
      </c>
      <c r="P1988" t="s">
        <v>28</v>
      </c>
      <c r="Q1988" t="s">
        <v>311</v>
      </c>
      <c r="R1988">
        <v>4</v>
      </c>
      <c r="S1988">
        <v>5000</v>
      </c>
      <c r="T1988">
        <v>10</v>
      </c>
      <c r="U1988">
        <v>18000</v>
      </c>
      <c r="V1988" t="str">
        <f>IF(Table1[[#This Row],[Sales]]&lt;=10000,"Low",IF(Table1[[#This Row],[Sales]]&gt;=10000 &amp; Table1[[#This Row],[Sales]]&lt;=25000,"Medium","High"))</f>
        <v>High</v>
      </c>
      <c r="W1988">
        <v>4331.96</v>
      </c>
      <c r="X1988">
        <f>Table1[[#This Row],[Profit]]/Table1[[#This Row],[Sales]]</f>
        <v>0.24066444444444446</v>
      </c>
      <c r="Y1988" t="s">
        <v>30</v>
      </c>
      <c r="Z1988" t="s">
        <v>31</v>
      </c>
      <c r="AA1988">
        <v>1</v>
      </c>
      <c r="AB1988" t="s">
        <v>42</v>
      </c>
    </row>
    <row r="1989" spans="1:28" x14ac:dyDescent="0.35">
      <c r="A1989" t="s">
        <v>9579</v>
      </c>
      <c r="B1989" s="1">
        <v>45452</v>
      </c>
      <c r="C1989" s="1" t="str">
        <f>TEXT(Table1[[#This Row],[Order_Date]],"yyyy")</f>
        <v>2024</v>
      </c>
      <c r="D1989" s="3">
        <f>MONTH(Table1[[#This Row],[Order_Date]])</f>
        <v>6</v>
      </c>
      <c r="E1989" t="str">
        <f>TEXT(Table1[[#This Row],[Order_Date]],"mmm")</f>
        <v>Jun</v>
      </c>
      <c r="F1989" s="1">
        <v>45459</v>
      </c>
      <c r="G1989">
        <f>(Table1[[#This Row],[Ship_Date]]-Table1[[#This Row],[Order_Date]])</f>
        <v>7</v>
      </c>
      <c r="H1989" t="s">
        <v>9238</v>
      </c>
      <c r="I1989" t="s">
        <v>9580</v>
      </c>
      <c r="J1989" t="s">
        <v>24</v>
      </c>
      <c r="K1989">
        <v>54</v>
      </c>
      <c r="L1989" t="str">
        <f>IF(Table1[[#This Row],[Age]]&lt;=20,"Teen",IF(Table1[[#This Row],[Age]]&gt;=21 &amp; Table1[[#This Row],[Age]]&lt;=50,"Adult","Senior"))</f>
        <v>Senior</v>
      </c>
      <c r="M1989" t="s">
        <v>116</v>
      </c>
      <c r="N1989" t="s">
        <v>117</v>
      </c>
      <c r="O1989" t="s">
        <v>86</v>
      </c>
      <c r="P1989" t="s">
        <v>56</v>
      </c>
      <c r="Q1989" t="s">
        <v>212</v>
      </c>
      <c r="R1989">
        <v>6</v>
      </c>
      <c r="S1989">
        <v>300</v>
      </c>
      <c r="T1989">
        <v>10</v>
      </c>
      <c r="U1989">
        <v>1620</v>
      </c>
      <c r="V1989" t="str">
        <f>IF(Table1[[#This Row],[Sales]]&lt;=10000,"Low",IF(Table1[[#This Row],[Sales]]&gt;=10000 &amp; Table1[[#This Row],[Sales]]&lt;=25000,"Medium","High"))</f>
        <v>Low</v>
      </c>
      <c r="W1989">
        <v>216.04</v>
      </c>
      <c r="X1989">
        <f>Table1[[#This Row],[Profit]]/Table1[[#This Row],[Sales]]</f>
        <v>0.13335802469135802</v>
      </c>
      <c r="Y1989" t="s">
        <v>58</v>
      </c>
      <c r="Z1989" t="s">
        <v>59</v>
      </c>
      <c r="AA1989">
        <v>3</v>
      </c>
      <c r="AB1989" t="s">
        <v>42</v>
      </c>
    </row>
    <row r="1990" spans="1:28" x14ac:dyDescent="0.35">
      <c r="A1990" t="s">
        <v>9591</v>
      </c>
      <c r="B1990" s="1">
        <v>45458</v>
      </c>
      <c r="C1990" s="1" t="str">
        <f>TEXT(Table1[[#This Row],[Order_Date]],"yyyy")</f>
        <v>2024</v>
      </c>
      <c r="D1990" s="3">
        <f>MONTH(Table1[[#This Row],[Order_Date]])</f>
        <v>6</v>
      </c>
      <c r="E1990" t="str">
        <f>TEXT(Table1[[#This Row],[Order_Date]],"mmm")</f>
        <v>Jun</v>
      </c>
      <c r="F1990" s="1">
        <v>45462</v>
      </c>
      <c r="G1990">
        <f>(Table1[[#This Row],[Ship_Date]]-Table1[[#This Row],[Order_Date]])</f>
        <v>4</v>
      </c>
      <c r="H1990" t="s">
        <v>9592</v>
      </c>
      <c r="I1990" t="s">
        <v>9593</v>
      </c>
      <c r="J1990" t="s">
        <v>24</v>
      </c>
      <c r="K1990">
        <v>35</v>
      </c>
      <c r="L1990" t="str">
        <f>IF(Table1[[#This Row],[Age]]&lt;=20,"Teen",IF(Table1[[#This Row],[Age]]&gt;=21 &amp; Table1[[#This Row],[Age]]&lt;=50,"Adult","Senior"))</f>
        <v>Senior</v>
      </c>
      <c r="M1990" t="s">
        <v>53</v>
      </c>
      <c r="N1990" t="s">
        <v>54</v>
      </c>
      <c r="O1990" t="s">
        <v>55</v>
      </c>
      <c r="P1990" t="s">
        <v>28</v>
      </c>
      <c r="Q1990" t="s">
        <v>65</v>
      </c>
      <c r="R1990">
        <v>2</v>
      </c>
      <c r="S1990">
        <v>30000</v>
      </c>
      <c r="T1990">
        <v>0</v>
      </c>
      <c r="U1990">
        <v>60000</v>
      </c>
      <c r="V1990" t="str">
        <f>IF(Table1[[#This Row],[Sales]]&lt;=10000,"Low",IF(Table1[[#This Row],[Sales]]&gt;=10000 &amp; Table1[[#This Row],[Sales]]&lt;=25000,"Medium","High"))</f>
        <v>High</v>
      </c>
      <c r="W1990">
        <v>21676.94</v>
      </c>
      <c r="X1990">
        <f>Table1[[#This Row],[Profit]]/Table1[[#This Row],[Sales]]</f>
        <v>0.36128233333333332</v>
      </c>
      <c r="Y1990" t="s">
        <v>30</v>
      </c>
      <c r="Z1990" t="s">
        <v>41</v>
      </c>
      <c r="AA1990">
        <v>4</v>
      </c>
      <c r="AB1990" t="s">
        <v>42</v>
      </c>
    </row>
    <row r="1991" spans="1:28" x14ac:dyDescent="0.35">
      <c r="A1991" t="s">
        <v>9652</v>
      </c>
      <c r="B1991" s="1">
        <v>45450</v>
      </c>
      <c r="C1991" s="1" t="str">
        <f>TEXT(Table1[[#This Row],[Order_Date]],"yyyy")</f>
        <v>2024</v>
      </c>
      <c r="D1991" s="3">
        <f>MONTH(Table1[[#This Row],[Order_Date]])</f>
        <v>6</v>
      </c>
      <c r="E1991" t="str">
        <f>TEXT(Table1[[#This Row],[Order_Date]],"mmm")</f>
        <v>Jun</v>
      </c>
      <c r="F1991" s="1">
        <v>45452</v>
      </c>
      <c r="G1991">
        <f>(Table1[[#This Row],[Ship_Date]]-Table1[[#This Row],[Order_Date]])</f>
        <v>2</v>
      </c>
      <c r="H1991" t="s">
        <v>2273</v>
      </c>
      <c r="I1991" t="s">
        <v>9653</v>
      </c>
      <c r="J1991" t="s">
        <v>24</v>
      </c>
      <c r="K1991">
        <v>24</v>
      </c>
      <c r="L1991" t="str">
        <f>IF(Table1[[#This Row],[Age]]&lt;=20,"Teen",IF(Table1[[#This Row],[Age]]&gt;=21 &amp; Table1[[#This Row],[Age]]&lt;=50,"Adult","Senior"))</f>
        <v>Senior</v>
      </c>
      <c r="M1991" t="s">
        <v>116</v>
      </c>
      <c r="N1991" t="s">
        <v>117</v>
      </c>
      <c r="O1991" t="s">
        <v>86</v>
      </c>
      <c r="P1991" t="s">
        <v>56</v>
      </c>
      <c r="Q1991" t="s">
        <v>125</v>
      </c>
      <c r="R1991">
        <v>4</v>
      </c>
      <c r="S1991">
        <v>450</v>
      </c>
      <c r="T1991">
        <v>10</v>
      </c>
      <c r="U1991">
        <v>1620</v>
      </c>
      <c r="V1991" t="str">
        <f>IF(Table1[[#This Row],[Sales]]&lt;=10000,"Low",IF(Table1[[#This Row],[Sales]]&gt;=10000 &amp; Table1[[#This Row],[Sales]]&lt;=25000,"Medium","High"))</f>
        <v>Low</v>
      </c>
      <c r="W1991">
        <v>192.88</v>
      </c>
      <c r="X1991">
        <f>Table1[[#This Row],[Profit]]/Table1[[#This Row],[Sales]]</f>
        <v>0.11906172839506173</v>
      </c>
      <c r="Y1991" t="s">
        <v>30</v>
      </c>
      <c r="Z1991" t="s">
        <v>59</v>
      </c>
      <c r="AA1991">
        <v>1</v>
      </c>
      <c r="AB1991" t="s">
        <v>42</v>
      </c>
    </row>
    <row r="1992" spans="1:28" x14ac:dyDescent="0.35">
      <c r="A1992" t="s">
        <v>9667</v>
      </c>
      <c r="B1992" s="1">
        <v>45471</v>
      </c>
      <c r="C1992" s="1" t="str">
        <f>TEXT(Table1[[#This Row],[Order_Date]],"yyyy")</f>
        <v>2024</v>
      </c>
      <c r="D1992" s="3">
        <f>MONTH(Table1[[#This Row],[Order_Date]])</f>
        <v>6</v>
      </c>
      <c r="E1992" t="str">
        <f>TEXT(Table1[[#This Row],[Order_Date]],"mmm")</f>
        <v>Jun</v>
      </c>
      <c r="F1992" s="1">
        <v>45478</v>
      </c>
      <c r="G1992">
        <f>(Table1[[#This Row],[Ship_Date]]-Table1[[#This Row],[Order_Date]])</f>
        <v>7</v>
      </c>
      <c r="H1992" t="s">
        <v>9668</v>
      </c>
      <c r="I1992" t="s">
        <v>9669</v>
      </c>
      <c r="J1992" t="s">
        <v>52</v>
      </c>
      <c r="K1992">
        <v>21</v>
      </c>
      <c r="L1992" t="str">
        <f>IF(Table1[[#This Row],[Age]]&lt;=20,"Teen",IF(Table1[[#This Row],[Age]]&gt;=21 &amp; Table1[[#This Row],[Age]]&lt;=50,"Adult","Senior"))</f>
        <v>Senior</v>
      </c>
      <c r="M1992" t="s">
        <v>63</v>
      </c>
      <c r="N1992" t="s">
        <v>64</v>
      </c>
      <c r="O1992" t="s">
        <v>55</v>
      </c>
      <c r="P1992" t="s">
        <v>47</v>
      </c>
      <c r="Q1992" t="s">
        <v>175</v>
      </c>
      <c r="R1992">
        <v>5</v>
      </c>
      <c r="S1992">
        <v>1200</v>
      </c>
      <c r="T1992">
        <v>15</v>
      </c>
      <c r="U1992">
        <v>5100</v>
      </c>
      <c r="V1992" t="str">
        <f>IF(Table1[[#This Row],[Sales]]&lt;=10000,"Low",IF(Table1[[#This Row],[Sales]]&gt;=10000 &amp; Table1[[#This Row],[Sales]]&lt;=25000,"Medium","High"))</f>
        <v>Low</v>
      </c>
      <c r="W1992">
        <v>1993.25</v>
      </c>
      <c r="X1992">
        <f>Table1[[#This Row],[Profit]]/Table1[[#This Row],[Sales]]</f>
        <v>0.39083333333333331</v>
      </c>
      <c r="Y1992" t="s">
        <v>93</v>
      </c>
      <c r="Z1992" t="s">
        <v>59</v>
      </c>
      <c r="AA1992">
        <v>3</v>
      </c>
      <c r="AB1992" t="s">
        <v>42</v>
      </c>
    </row>
    <row r="1993" spans="1:28" x14ac:dyDescent="0.35">
      <c r="A1993" t="s">
        <v>9702</v>
      </c>
      <c r="B1993" s="1">
        <v>45471</v>
      </c>
      <c r="C1993" s="1" t="str">
        <f>TEXT(Table1[[#This Row],[Order_Date]],"yyyy")</f>
        <v>2024</v>
      </c>
      <c r="D1993" s="3">
        <f>MONTH(Table1[[#This Row],[Order_Date]])</f>
        <v>6</v>
      </c>
      <c r="E1993" t="str">
        <f>TEXT(Table1[[#This Row],[Order_Date]],"mmm")</f>
        <v>Jun</v>
      </c>
      <c r="F1993" s="1">
        <v>45474</v>
      </c>
      <c r="G1993">
        <f>(Table1[[#This Row],[Ship_Date]]-Table1[[#This Row],[Order_Date]])</f>
        <v>3</v>
      </c>
      <c r="H1993" t="s">
        <v>3998</v>
      </c>
      <c r="I1993" t="s">
        <v>9703</v>
      </c>
      <c r="J1993" t="s">
        <v>24</v>
      </c>
      <c r="K1993">
        <v>20</v>
      </c>
      <c r="L1993" t="str">
        <f>IF(Table1[[#This Row],[Age]]&lt;=20,"Teen",IF(Table1[[#This Row],[Age]]&gt;=21 &amp; Table1[[#This Row],[Age]]&lt;=50,"Adult","Senior"))</f>
        <v>Teen</v>
      </c>
      <c r="M1993" t="s">
        <v>101</v>
      </c>
      <c r="N1993" t="s">
        <v>102</v>
      </c>
      <c r="O1993" t="s">
        <v>27</v>
      </c>
      <c r="P1993" t="s">
        <v>47</v>
      </c>
      <c r="Q1993" t="s">
        <v>69</v>
      </c>
      <c r="R1993">
        <v>6</v>
      </c>
      <c r="S1993">
        <v>800</v>
      </c>
      <c r="T1993">
        <v>0</v>
      </c>
      <c r="U1993">
        <v>4800</v>
      </c>
      <c r="V1993" t="str">
        <f>IF(Table1[[#This Row],[Sales]]&lt;=10000,"Low",IF(Table1[[#This Row],[Sales]]&gt;=10000 &amp; Table1[[#This Row],[Sales]]&lt;=25000,"Medium","High"))</f>
        <v>Low</v>
      </c>
      <c r="W1993">
        <v>524.11</v>
      </c>
      <c r="X1993">
        <f>Table1[[#This Row],[Profit]]/Table1[[#This Row],[Sales]]</f>
        <v>0.10918958333333334</v>
      </c>
      <c r="Y1993" t="s">
        <v>58</v>
      </c>
      <c r="Z1993" t="s">
        <v>59</v>
      </c>
      <c r="AA1993">
        <v>3</v>
      </c>
      <c r="AB1993" t="s">
        <v>42</v>
      </c>
    </row>
    <row r="1994" spans="1:28" x14ac:dyDescent="0.35">
      <c r="A1994" t="s">
        <v>9710</v>
      </c>
      <c r="B1994" s="1">
        <v>45831</v>
      </c>
      <c r="C1994" s="1" t="str">
        <f>TEXT(Table1[[#This Row],[Order_Date]],"yyyy")</f>
        <v>2025</v>
      </c>
      <c r="D1994" s="3">
        <f>MONTH(Table1[[#This Row],[Order_Date]])</f>
        <v>6</v>
      </c>
      <c r="E1994" t="str">
        <f>TEXT(Table1[[#This Row],[Order_Date]],"mmm")</f>
        <v>Jun</v>
      </c>
      <c r="F1994" s="1">
        <v>45835</v>
      </c>
      <c r="G1994">
        <f>(Table1[[#This Row],[Ship_Date]]-Table1[[#This Row],[Order_Date]])</f>
        <v>4</v>
      </c>
      <c r="H1994" t="s">
        <v>6192</v>
      </c>
      <c r="I1994" t="s">
        <v>9711</v>
      </c>
      <c r="J1994" t="s">
        <v>24</v>
      </c>
      <c r="K1994">
        <v>54</v>
      </c>
      <c r="L1994" t="str">
        <f>IF(Table1[[#This Row],[Age]]&lt;=20,"Teen",IF(Table1[[#This Row],[Age]]&gt;=21 &amp; Table1[[#This Row],[Age]]&lt;=50,"Adult","Senior"))</f>
        <v>Senior</v>
      </c>
      <c r="M1994" t="s">
        <v>107</v>
      </c>
      <c r="N1994" t="s">
        <v>108</v>
      </c>
      <c r="O1994" t="s">
        <v>86</v>
      </c>
      <c r="P1994" t="s">
        <v>47</v>
      </c>
      <c r="Q1994" t="s">
        <v>48</v>
      </c>
      <c r="R1994">
        <v>7</v>
      </c>
      <c r="S1994">
        <v>3500</v>
      </c>
      <c r="T1994">
        <v>10</v>
      </c>
      <c r="U1994">
        <v>22050</v>
      </c>
      <c r="V1994" t="str">
        <f>IF(Table1[[#This Row],[Sales]]&lt;=10000,"Low",IF(Table1[[#This Row],[Sales]]&gt;=10000 &amp; Table1[[#This Row],[Sales]]&lt;=25000,"Medium","High"))</f>
        <v>High</v>
      </c>
      <c r="W1994">
        <v>7535.25</v>
      </c>
      <c r="X1994">
        <f>Table1[[#This Row],[Profit]]/Table1[[#This Row],[Sales]]</f>
        <v>0.34173469387755101</v>
      </c>
      <c r="Y1994" t="s">
        <v>93</v>
      </c>
      <c r="Z1994" t="s">
        <v>31</v>
      </c>
      <c r="AA1994">
        <v>3</v>
      </c>
      <c r="AB1994" t="s">
        <v>32</v>
      </c>
    </row>
    <row r="1995" spans="1:28" x14ac:dyDescent="0.35">
      <c r="A1995" t="s">
        <v>9712</v>
      </c>
      <c r="B1995" s="1">
        <v>45823</v>
      </c>
      <c r="C1995" s="1" t="str">
        <f>TEXT(Table1[[#This Row],[Order_Date]],"yyyy")</f>
        <v>2025</v>
      </c>
      <c r="D1995" s="3">
        <f>MONTH(Table1[[#This Row],[Order_Date]])</f>
        <v>6</v>
      </c>
      <c r="E1995" t="str">
        <f>TEXT(Table1[[#This Row],[Order_Date]],"mmm")</f>
        <v>Jun</v>
      </c>
      <c r="F1995" s="1">
        <v>45824</v>
      </c>
      <c r="G1995">
        <f>(Table1[[#This Row],[Ship_Date]]-Table1[[#This Row],[Order_Date]])</f>
        <v>1</v>
      </c>
      <c r="H1995" t="s">
        <v>9713</v>
      </c>
      <c r="I1995" t="s">
        <v>9714</v>
      </c>
      <c r="J1995" t="s">
        <v>24</v>
      </c>
      <c r="K1995">
        <v>19</v>
      </c>
      <c r="L1995" t="str">
        <f>IF(Table1[[#This Row],[Age]]&lt;=20,"Teen",IF(Table1[[#This Row],[Age]]&gt;=21 &amp; Table1[[#This Row],[Age]]&lt;=50,"Adult","Senior"))</f>
        <v>Teen</v>
      </c>
      <c r="M1995" t="s">
        <v>25</v>
      </c>
      <c r="N1995" t="s">
        <v>26</v>
      </c>
      <c r="O1995" t="s">
        <v>27</v>
      </c>
      <c r="P1995" t="s">
        <v>56</v>
      </c>
      <c r="Q1995" t="s">
        <v>125</v>
      </c>
      <c r="R1995">
        <v>6</v>
      </c>
      <c r="S1995">
        <v>450</v>
      </c>
      <c r="T1995">
        <v>10</v>
      </c>
      <c r="U1995">
        <v>2430</v>
      </c>
      <c r="V1995" t="str">
        <f>IF(Table1[[#This Row],[Sales]]&lt;=10000,"Low",IF(Table1[[#This Row],[Sales]]&gt;=10000 &amp; Table1[[#This Row],[Sales]]&lt;=25000,"Medium","High"))</f>
        <v>Low</v>
      </c>
      <c r="W1995">
        <v>563.41</v>
      </c>
      <c r="X1995">
        <f>Table1[[#This Row],[Profit]]/Table1[[#This Row],[Sales]]</f>
        <v>0.23185596707818928</v>
      </c>
      <c r="Y1995" t="s">
        <v>93</v>
      </c>
      <c r="Z1995" t="s">
        <v>59</v>
      </c>
      <c r="AA1995">
        <v>4</v>
      </c>
      <c r="AB1995" t="s">
        <v>42</v>
      </c>
    </row>
    <row r="1996" spans="1:28" x14ac:dyDescent="0.35">
      <c r="A1996" t="s">
        <v>9823</v>
      </c>
      <c r="B1996" s="1">
        <v>45819</v>
      </c>
      <c r="C1996" s="1" t="str">
        <f>TEXT(Table1[[#This Row],[Order_Date]],"yyyy")</f>
        <v>2025</v>
      </c>
      <c r="D1996" s="3">
        <f>MONTH(Table1[[#This Row],[Order_Date]])</f>
        <v>6</v>
      </c>
      <c r="E1996" t="str">
        <f>TEXT(Table1[[#This Row],[Order_Date]],"mmm")</f>
        <v>Jun</v>
      </c>
      <c r="F1996" s="1">
        <v>45820</v>
      </c>
      <c r="G1996">
        <f>(Table1[[#This Row],[Ship_Date]]-Table1[[#This Row],[Order_Date]])</f>
        <v>1</v>
      </c>
      <c r="H1996" t="s">
        <v>2480</v>
      </c>
      <c r="I1996" t="s">
        <v>5158</v>
      </c>
      <c r="J1996" t="s">
        <v>52</v>
      </c>
      <c r="K1996">
        <v>24</v>
      </c>
      <c r="L1996" t="str">
        <f>IF(Table1[[#This Row],[Age]]&lt;=20,"Teen",IF(Table1[[#This Row],[Age]]&gt;=21 &amp; Table1[[#This Row],[Age]]&lt;=50,"Adult","Senior"))</f>
        <v>Senior</v>
      </c>
      <c r="M1996" t="s">
        <v>91</v>
      </c>
      <c r="N1996" t="s">
        <v>92</v>
      </c>
      <c r="O1996" t="s">
        <v>55</v>
      </c>
      <c r="P1996" t="s">
        <v>74</v>
      </c>
      <c r="Q1996" t="s">
        <v>196</v>
      </c>
      <c r="R1996">
        <v>5</v>
      </c>
      <c r="S1996">
        <v>25000</v>
      </c>
      <c r="T1996">
        <v>5</v>
      </c>
      <c r="U1996">
        <v>118750</v>
      </c>
      <c r="V1996" t="str">
        <f>IF(Table1[[#This Row],[Sales]]&lt;=10000,"Low",IF(Table1[[#This Row],[Sales]]&gt;=10000 &amp; Table1[[#This Row],[Sales]]&lt;=25000,"Medium","High"))</f>
        <v>High</v>
      </c>
      <c r="W1996">
        <v>20739.73</v>
      </c>
      <c r="X1996">
        <f>Table1[[#This Row],[Profit]]/Table1[[#This Row],[Sales]]</f>
        <v>0.17465035789473685</v>
      </c>
      <c r="Y1996" t="s">
        <v>93</v>
      </c>
      <c r="Z1996" t="s">
        <v>59</v>
      </c>
      <c r="AA1996">
        <v>2</v>
      </c>
      <c r="AB1996" t="s">
        <v>42</v>
      </c>
    </row>
    <row r="1997" spans="1:28" x14ac:dyDescent="0.35">
      <c r="A1997" t="s">
        <v>9832</v>
      </c>
      <c r="B1997" s="1">
        <v>45466</v>
      </c>
      <c r="C1997" s="1" t="str">
        <f>TEXT(Table1[[#This Row],[Order_Date]],"yyyy")</f>
        <v>2024</v>
      </c>
      <c r="D1997" s="3">
        <f>MONTH(Table1[[#This Row],[Order_Date]])</f>
        <v>6</v>
      </c>
      <c r="E1997" t="str">
        <f>TEXT(Table1[[#This Row],[Order_Date]],"mmm")</f>
        <v>Jun</v>
      </c>
      <c r="F1997" s="1">
        <v>45468</v>
      </c>
      <c r="G1997">
        <f>(Table1[[#This Row],[Ship_Date]]-Table1[[#This Row],[Order_Date]])</f>
        <v>2</v>
      </c>
      <c r="H1997" t="s">
        <v>9833</v>
      </c>
      <c r="I1997" t="s">
        <v>9834</v>
      </c>
      <c r="J1997" t="s">
        <v>24</v>
      </c>
      <c r="K1997">
        <v>24</v>
      </c>
      <c r="L1997" t="str">
        <f>IF(Table1[[#This Row],[Age]]&lt;=20,"Teen",IF(Table1[[#This Row],[Age]]&gt;=21 &amp; Table1[[#This Row],[Age]]&lt;=50,"Adult","Senior"))</f>
        <v>Senior</v>
      </c>
      <c r="M1997" t="s">
        <v>53</v>
      </c>
      <c r="N1997" t="s">
        <v>54</v>
      </c>
      <c r="O1997" t="s">
        <v>55</v>
      </c>
      <c r="P1997" t="s">
        <v>56</v>
      </c>
      <c r="Q1997" t="s">
        <v>97</v>
      </c>
      <c r="R1997">
        <v>8</v>
      </c>
      <c r="S1997">
        <v>1500</v>
      </c>
      <c r="T1997">
        <v>5</v>
      </c>
      <c r="U1997">
        <v>11400</v>
      </c>
      <c r="V1997" t="str">
        <f>IF(Table1[[#This Row],[Sales]]&lt;=10000,"Low",IF(Table1[[#This Row],[Sales]]&gt;=10000 &amp; Table1[[#This Row],[Sales]]&lt;=25000,"Medium","High"))</f>
        <v>High</v>
      </c>
      <c r="W1997">
        <v>4188.17</v>
      </c>
      <c r="X1997">
        <f>Table1[[#This Row],[Profit]]/Table1[[#This Row],[Sales]]</f>
        <v>0.36738333333333334</v>
      </c>
      <c r="Y1997" t="s">
        <v>58</v>
      </c>
      <c r="Z1997" t="s">
        <v>41</v>
      </c>
      <c r="AA1997">
        <v>5</v>
      </c>
      <c r="AB1997" t="s">
        <v>42</v>
      </c>
    </row>
    <row r="1998" spans="1:28" x14ac:dyDescent="0.35">
      <c r="A1998" t="s">
        <v>9848</v>
      </c>
      <c r="B1998" s="1">
        <v>45464</v>
      </c>
      <c r="C1998" s="1" t="str">
        <f>TEXT(Table1[[#This Row],[Order_Date]],"yyyy")</f>
        <v>2024</v>
      </c>
      <c r="D1998" s="3">
        <f>MONTH(Table1[[#This Row],[Order_Date]])</f>
        <v>6</v>
      </c>
      <c r="E1998" t="str">
        <f>TEXT(Table1[[#This Row],[Order_Date]],"mmm")</f>
        <v>Jun</v>
      </c>
      <c r="F1998" s="1">
        <v>45468</v>
      </c>
      <c r="G1998">
        <f>(Table1[[#This Row],[Ship_Date]]-Table1[[#This Row],[Order_Date]])</f>
        <v>4</v>
      </c>
      <c r="H1998" t="s">
        <v>9849</v>
      </c>
      <c r="I1998" t="s">
        <v>9850</v>
      </c>
      <c r="J1998" t="s">
        <v>52</v>
      </c>
      <c r="K1998">
        <v>34</v>
      </c>
      <c r="L1998" t="str">
        <f>IF(Table1[[#This Row],[Age]]&lt;=20,"Teen",IF(Table1[[#This Row],[Age]]&gt;=21 &amp; Table1[[#This Row],[Age]]&lt;=50,"Adult","Senior"))</f>
        <v>Senior</v>
      </c>
      <c r="M1998" t="s">
        <v>36</v>
      </c>
      <c r="N1998" t="s">
        <v>37</v>
      </c>
      <c r="O1998" t="s">
        <v>38</v>
      </c>
      <c r="P1998" t="s">
        <v>47</v>
      </c>
      <c r="Q1998" t="s">
        <v>185</v>
      </c>
      <c r="R1998">
        <v>3</v>
      </c>
      <c r="S1998">
        <v>4500</v>
      </c>
      <c r="T1998">
        <v>10</v>
      </c>
      <c r="U1998">
        <v>12150</v>
      </c>
      <c r="V1998" t="str">
        <f>IF(Table1[[#This Row],[Sales]]&lt;=10000,"Low",IF(Table1[[#This Row],[Sales]]&gt;=10000 &amp; Table1[[#This Row],[Sales]]&lt;=25000,"Medium","High"))</f>
        <v>High</v>
      </c>
      <c r="W1998">
        <v>3459.49</v>
      </c>
      <c r="X1998">
        <f>Table1[[#This Row],[Profit]]/Table1[[#This Row],[Sales]]</f>
        <v>0.28473168724279835</v>
      </c>
      <c r="Y1998" t="s">
        <v>93</v>
      </c>
      <c r="Z1998" t="s">
        <v>31</v>
      </c>
      <c r="AA1998">
        <v>1</v>
      </c>
      <c r="AB1998" t="s">
        <v>42</v>
      </c>
    </row>
    <row r="1999" spans="1:28" x14ac:dyDescent="0.35">
      <c r="A1999" t="s">
        <v>9862</v>
      </c>
      <c r="B1999" s="1">
        <v>45445</v>
      </c>
      <c r="C1999" s="1" t="str">
        <f>TEXT(Table1[[#This Row],[Order_Date]],"yyyy")</f>
        <v>2024</v>
      </c>
      <c r="D1999" s="3">
        <f>MONTH(Table1[[#This Row],[Order_Date]])</f>
        <v>6</v>
      </c>
      <c r="E1999" t="str">
        <f>TEXT(Table1[[#This Row],[Order_Date]],"mmm")</f>
        <v>Jun</v>
      </c>
      <c r="F1999" s="1">
        <v>45449</v>
      </c>
      <c r="G1999">
        <f>(Table1[[#This Row],[Ship_Date]]-Table1[[#This Row],[Order_Date]])</f>
        <v>4</v>
      </c>
      <c r="H1999" t="s">
        <v>9863</v>
      </c>
      <c r="I1999" t="s">
        <v>9864</v>
      </c>
      <c r="J1999" t="s">
        <v>24</v>
      </c>
      <c r="K1999">
        <v>62</v>
      </c>
      <c r="L1999" t="str">
        <f>IF(Table1[[#This Row],[Age]]&lt;=20,"Teen",IF(Table1[[#This Row],[Age]]&gt;=21 &amp; Table1[[#This Row],[Age]]&lt;=50,"Adult","Senior"))</f>
        <v>Senior</v>
      </c>
      <c r="M1999" t="s">
        <v>101</v>
      </c>
      <c r="N1999" t="s">
        <v>102</v>
      </c>
      <c r="O1999" t="s">
        <v>27</v>
      </c>
      <c r="P1999" t="s">
        <v>74</v>
      </c>
      <c r="Q1999" t="s">
        <v>132</v>
      </c>
      <c r="R1999">
        <v>6</v>
      </c>
      <c r="S1999">
        <v>55000</v>
      </c>
      <c r="T1999">
        <v>0</v>
      </c>
      <c r="U1999">
        <v>330000</v>
      </c>
      <c r="V1999" t="str">
        <f>IF(Table1[[#This Row],[Sales]]&lt;=10000,"Low",IF(Table1[[#This Row],[Sales]]&gt;=10000 &amp; Table1[[#This Row],[Sales]]&lt;=25000,"Medium","High"))</f>
        <v>High</v>
      </c>
      <c r="W1999">
        <v>122243.31</v>
      </c>
      <c r="X1999">
        <f>Table1[[#This Row],[Profit]]/Table1[[#This Row],[Sales]]</f>
        <v>0.3704342727272727</v>
      </c>
      <c r="Y1999" t="s">
        <v>93</v>
      </c>
      <c r="Z1999" t="s">
        <v>59</v>
      </c>
      <c r="AA1999">
        <v>5</v>
      </c>
      <c r="AB1999" t="s">
        <v>42</v>
      </c>
    </row>
    <row r="2000" spans="1:28" x14ac:dyDescent="0.35">
      <c r="A2000" t="s">
        <v>9898</v>
      </c>
      <c r="B2000" s="1">
        <v>45813</v>
      </c>
      <c r="C2000" s="1" t="str">
        <f>TEXT(Table1[[#This Row],[Order_Date]],"yyyy")</f>
        <v>2025</v>
      </c>
      <c r="D2000" s="3">
        <f>MONTH(Table1[[#This Row],[Order_Date]])</f>
        <v>6</v>
      </c>
      <c r="E2000" t="str">
        <f>TEXT(Table1[[#This Row],[Order_Date]],"mmm")</f>
        <v>Jun</v>
      </c>
      <c r="F2000" s="1">
        <v>45820</v>
      </c>
      <c r="G2000">
        <f>(Table1[[#This Row],[Ship_Date]]-Table1[[#This Row],[Order_Date]])</f>
        <v>7</v>
      </c>
      <c r="H2000" t="s">
        <v>8821</v>
      </c>
      <c r="I2000" t="s">
        <v>9899</v>
      </c>
      <c r="J2000" t="s">
        <v>52</v>
      </c>
      <c r="K2000">
        <v>30</v>
      </c>
      <c r="L2000" t="str">
        <f>IF(Table1[[#This Row],[Age]]&lt;=20,"Teen",IF(Table1[[#This Row],[Age]]&gt;=21 &amp; Table1[[#This Row],[Age]]&lt;=50,"Adult","Senior"))</f>
        <v>Senior</v>
      </c>
      <c r="M2000" t="s">
        <v>84</v>
      </c>
      <c r="N2000" t="s">
        <v>85</v>
      </c>
      <c r="O2000" t="s">
        <v>86</v>
      </c>
      <c r="P2000" t="s">
        <v>74</v>
      </c>
      <c r="Q2000" t="s">
        <v>231</v>
      </c>
      <c r="R2000">
        <v>3</v>
      </c>
      <c r="S2000">
        <v>18000</v>
      </c>
      <c r="T2000">
        <v>5</v>
      </c>
      <c r="U2000">
        <v>51300</v>
      </c>
      <c r="V2000" t="str">
        <f>IF(Table1[[#This Row],[Sales]]&lt;=10000,"Low",IF(Table1[[#This Row],[Sales]]&gt;=10000 &amp; Table1[[#This Row],[Sales]]&lt;=25000,"Medium","High"))</f>
        <v>High</v>
      </c>
      <c r="W2000">
        <v>17227.599999999999</v>
      </c>
      <c r="X2000">
        <f>Table1[[#This Row],[Profit]]/Table1[[#This Row],[Sales]]</f>
        <v>0.33582066276803119</v>
      </c>
      <c r="Y2000" t="s">
        <v>58</v>
      </c>
      <c r="Z2000" t="s">
        <v>31</v>
      </c>
      <c r="AA2000">
        <v>3</v>
      </c>
      <c r="AB2000" t="s">
        <v>42</v>
      </c>
    </row>
    <row r="2001" spans="1:28" x14ac:dyDescent="0.35">
      <c r="A2001" t="s">
        <v>9900</v>
      </c>
      <c r="B2001" s="1">
        <v>45832</v>
      </c>
      <c r="C2001" s="1" t="str">
        <f>TEXT(Table1[[#This Row],[Order_Date]],"yyyy")</f>
        <v>2025</v>
      </c>
      <c r="D2001" s="3">
        <f>MONTH(Table1[[#This Row],[Order_Date]])</f>
        <v>6</v>
      </c>
      <c r="E2001" t="str">
        <f>TEXT(Table1[[#This Row],[Order_Date]],"mmm")</f>
        <v>Jun</v>
      </c>
      <c r="F2001" s="1">
        <v>45836</v>
      </c>
      <c r="G2001">
        <f>(Table1[[#This Row],[Ship_Date]]-Table1[[#This Row],[Order_Date]])</f>
        <v>4</v>
      </c>
      <c r="H2001" t="s">
        <v>9901</v>
      </c>
      <c r="I2001" t="s">
        <v>9902</v>
      </c>
      <c r="J2001" t="s">
        <v>24</v>
      </c>
      <c r="K2001">
        <v>57</v>
      </c>
      <c r="L2001" t="str">
        <f>IF(Table1[[#This Row],[Age]]&lt;=20,"Teen",IF(Table1[[#This Row],[Age]]&gt;=21 &amp; Table1[[#This Row],[Age]]&lt;=50,"Adult","Senior"))</f>
        <v>Senior</v>
      </c>
      <c r="M2001" t="s">
        <v>79</v>
      </c>
      <c r="N2001" t="s">
        <v>80</v>
      </c>
      <c r="O2001" t="s">
        <v>38</v>
      </c>
      <c r="P2001" t="s">
        <v>39</v>
      </c>
      <c r="Q2001" t="s">
        <v>87</v>
      </c>
      <c r="R2001">
        <v>4</v>
      </c>
      <c r="S2001">
        <v>3200</v>
      </c>
      <c r="T2001">
        <v>25</v>
      </c>
      <c r="U2001">
        <v>9600</v>
      </c>
      <c r="V2001" t="str">
        <f>IF(Table1[[#This Row],[Sales]]&lt;=10000,"Low",IF(Table1[[#This Row],[Sales]]&gt;=10000 &amp; Table1[[#This Row],[Sales]]&lt;=25000,"Medium","High"))</f>
        <v>Low</v>
      </c>
      <c r="W2001">
        <v>1423.37</v>
      </c>
      <c r="X2001">
        <f>Table1[[#This Row],[Profit]]/Table1[[#This Row],[Sales]]</f>
        <v>0.14826770833333333</v>
      </c>
      <c r="Y2001" t="s">
        <v>58</v>
      </c>
      <c r="Z2001" t="s">
        <v>31</v>
      </c>
      <c r="AA2001">
        <v>4</v>
      </c>
      <c r="AB2001" t="s">
        <v>42</v>
      </c>
    </row>
    <row r="2002" spans="1:28" x14ac:dyDescent="0.35">
      <c r="A2002" t="s">
        <v>9911</v>
      </c>
      <c r="B2002" s="1">
        <v>45473</v>
      </c>
      <c r="C2002" s="1" t="str">
        <f>TEXT(Table1[[#This Row],[Order_Date]],"yyyy")</f>
        <v>2024</v>
      </c>
      <c r="D2002" s="3">
        <f>MONTH(Table1[[#This Row],[Order_Date]])</f>
        <v>6</v>
      </c>
      <c r="E2002" t="str">
        <f>TEXT(Table1[[#This Row],[Order_Date]],"mmm")</f>
        <v>Jun</v>
      </c>
      <c r="F2002" s="1">
        <v>45474</v>
      </c>
      <c r="G2002">
        <f>(Table1[[#This Row],[Ship_Date]]-Table1[[#This Row],[Order_Date]])</f>
        <v>1</v>
      </c>
      <c r="H2002" t="s">
        <v>1298</v>
      </c>
      <c r="I2002" t="s">
        <v>9912</v>
      </c>
      <c r="J2002" t="s">
        <v>24</v>
      </c>
      <c r="K2002">
        <v>21</v>
      </c>
      <c r="L2002" t="str">
        <f>IF(Table1[[#This Row],[Age]]&lt;=20,"Teen",IF(Table1[[#This Row],[Age]]&gt;=21 &amp; Table1[[#This Row],[Age]]&lt;=50,"Adult","Senior"))</f>
        <v>Senior</v>
      </c>
      <c r="M2002" t="s">
        <v>25</v>
      </c>
      <c r="N2002" t="s">
        <v>26</v>
      </c>
      <c r="O2002" t="s">
        <v>27</v>
      </c>
      <c r="P2002" t="s">
        <v>56</v>
      </c>
      <c r="Q2002" t="s">
        <v>168</v>
      </c>
      <c r="R2002">
        <v>3</v>
      </c>
      <c r="S2002">
        <v>1200</v>
      </c>
      <c r="T2002">
        <v>15</v>
      </c>
      <c r="U2002">
        <v>3060</v>
      </c>
      <c r="V2002" t="str">
        <f>IF(Table1[[#This Row],[Sales]]&lt;=10000,"Low",IF(Table1[[#This Row],[Sales]]&gt;=10000 &amp; Table1[[#This Row],[Sales]]&lt;=25000,"Medium","High"))</f>
        <v>Low</v>
      </c>
      <c r="W2002">
        <v>675.65</v>
      </c>
      <c r="X2002">
        <f>Table1[[#This Row],[Profit]]/Table1[[#This Row],[Sales]]</f>
        <v>0.22080065359477125</v>
      </c>
      <c r="Y2002" t="s">
        <v>30</v>
      </c>
      <c r="Z2002" t="s">
        <v>59</v>
      </c>
      <c r="AA2002">
        <v>5</v>
      </c>
      <c r="AB2002" t="s">
        <v>32</v>
      </c>
    </row>
    <row r="2003" spans="1:28" x14ac:dyDescent="0.35">
      <c r="A2003" t="s">
        <v>9922</v>
      </c>
      <c r="B2003" s="1">
        <v>45811</v>
      </c>
      <c r="C2003" s="1" t="str">
        <f>TEXT(Table1[[#This Row],[Order_Date]],"yyyy")</f>
        <v>2025</v>
      </c>
      <c r="D2003" s="3">
        <f>MONTH(Table1[[#This Row],[Order_Date]])</f>
        <v>6</v>
      </c>
      <c r="E2003" t="str">
        <f>TEXT(Table1[[#This Row],[Order_Date]],"mmm")</f>
        <v>Jun</v>
      </c>
      <c r="F2003" s="1">
        <v>45818</v>
      </c>
      <c r="G2003">
        <f>(Table1[[#This Row],[Ship_Date]]-Table1[[#This Row],[Order_Date]])</f>
        <v>7</v>
      </c>
      <c r="H2003" t="s">
        <v>9923</v>
      </c>
      <c r="I2003" t="s">
        <v>9924</v>
      </c>
      <c r="J2003" t="s">
        <v>24</v>
      </c>
      <c r="K2003">
        <v>64</v>
      </c>
      <c r="L2003" t="str">
        <f>IF(Table1[[#This Row],[Age]]&lt;=20,"Teen",IF(Table1[[#This Row],[Age]]&gt;=21 &amp; Table1[[#This Row],[Age]]&lt;=50,"Adult","Senior"))</f>
        <v>Senior</v>
      </c>
      <c r="M2003" t="s">
        <v>101</v>
      </c>
      <c r="N2003" t="s">
        <v>102</v>
      </c>
      <c r="O2003" t="s">
        <v>27</v>
      </c>
      <c r="P2003" t="s">
        <v>74</v>
      </c>
      <c r="Q2003" t="s">
        <v>196</v>
      </c>
      <c r="R2003">
        <v>2</v>
      </c>
      <c r="S2003">
        <v>25000</v>
      </c>
      <c r="T2003">
        <v>20</v>
      </c>
      <c r="U2003">
        <v>40000</v>
      </c>
      <c r="V2003" t="str">
        <f>IF(Table1[[#This Row],[Sales]]&lt;=10000,"Low",IF(Table1[[#This Row],[Sales]]&gt;=10000 &amp; Table1[[#This Row],[Sales]]&lt;=25000,"Medium","High"))</f>
        <v>High</v>
      </c>
      <c r="W2003">
        <v>9108.56</v>
      </c>
      <c r="X2003">
        <f>Table1[[#This Row],[Profit]]/Table1[[#This Row],[Sales]]</f>
        <v>0.227714</v>
      </c>
      <c r="Y2003" t="s">
        <v>30</v>
      </c>
      <c r="Z2003" t="s">
        <v>41</v>
      </c>
      <c r="AA2003">
        <v>1</v>
      </c>
      <c r="AB2003" t="s">
        <v>42</v>
      </c>
    </row>
    <row r="2004" spans="1:28" x14ac:dyDescent="0.35">
      <c r="A2004" t="s">
        <v>9933</v>
      </c>
      <c r="B2004" s="1">
        <v>45459</v>
      </c>
      <c r="C2004" s="1" t="str">
        <f>TEXT(Table1[[#This Row],[Order_Date]],"yyyy")</f>
        <v>2024</v>
      </c>
      <c r="D2004" s="3">
        <f>MONTH(Table1[[#This Row],[Order_Date]])</f>
        <v>6</v>
      </c>
      <c r="E2004" t="str">
        <f>TEXT(Table1[[#This Row],[Order_Date]],"mmm")</f>
        <v>Jun</v>
      </c>
      <c r="F2004" s="1">
        <v>45466</v>
      </c>
      <c r="G2004">
        <f>(Table1[[#This Row],[Ship_Date]]-Table1[[#This Row],[Order_Date]])</f>
        <v>7</v>
      </c>
      <c r="H2004" t="s">
        <v>9934</v>
      </c>
      <c r="I2004" t="s">
        <v>9935</v>
      </c>
      <c r="J2004" t="s">
        <v>52</v>
      </c>
      <c r="K2004">
        <v>23</v>
      </c>
      <c r="L2004" t="str">
        <f>IF(Table1[[#This Row],[Age]]&lt;=20,"Teen",IF(Table1[[#This Row],[Age]]&gt;=21 &amp; Table1[[#This Row],[Age]]&lt;=50,"Adult","Senior"))</f>
        <v>Senior</v>
      </c>
      <c r="M2004" t="s">
        <v>84</v>
      </c>
      <c r="N2004" t="s">
        <v>85</v>
      </c>
      <c r="O2004" t="s">
        <v>86</v>
      </c>
      <c r="P2004" t="s">
        <v>47</v>
      </c>
      <c r="Q2004" t="s">
        <v>69</v>
      </c>
      <c r="R2004">
        <v>4</v>
      </c>
      <c r="S2004">
        <v>800</v>
      </c>
      <c r="T2004">
        <v>15</v>
      </c>
      <c r="U2004">
        <v>2720</v>
      </c>
      <c r="V2004" t="str">
        <f>IF(Table1[[#This Row],[Sales]]&lt;=10000,"Low",IF(Table1[[#This Row],[Sales]]&gt;=10000 &amp; Table1[[#This Row],[Sales]]&lt;=25000,"Medium","High"))</f>
        <v>Low</v>
      </c>
      <c r="W2004">
        <v>1028.67</v>
      </c>
      <c r="X2004">
        <f>Table1[[#This Row],[Profit]]/Table1[[#This Row],[Sales]]</f>
        <v>0.37818750000000001</v>
      </c>
      <c r="Y2004" t="s">
        <v>93</v>
      </c>
      <c r="Z2004" t="s">
        <v>41</v>
      </c>
      <c r="AA2004">
        <v>3</v>
      </c>
      <c r="AB2004" t="s">
        <v>42</v>
      </c>
    </row>
    <row r="2005" spans="1:28" x14ac:dyDescent="0.35">
      <c r="A2005" t="s">
        <v>9947</v>
      </c>
      <c r="B2005" s="1">
        <v>45444</v>
      </c>
      <c r="C2005" s="1" t="str">
        <f>TEXT(Table1[[#This Row],[Order_Date]],"yyyy")</f>
        <v>2024</v>
      </c>
      <c r="D2005" s="3">
        <f>MONTH(Table1[[#This Row],[Order_Date]])</f>
        <v>6</v>
      </c>
      <c r="E2005" t="str">
        <f>TEXT(Table1[[#This Row],[Order_Date]],"mmm")</f>
        <v>Jun</v>
      </c>
      <c r="F2005" s="1">
        <v>45451</v>
      </c>
      <c r="G2005">
        <f>(Table1[[#This Row],[Ship_Date]]-Table1[[#This Row],[Order_Date]])</f>
        <v>7</v>
      </c>
      <c r="H2005" t="s">
        <v>9948</v>
      </c>
      <c r="I2005" t="s">
        <v>9949</v>
      </c>
      <c r="J2005" t="s">
        <v>52</v>
      </c>
      <c r="K2005">
        <v>42</v>
      </c>
      <c r="L2005" t="str">
        <f>IF(Table1[[#This Row],[Age]]&lt;=20,"Teen",IF(Table1[[#This Row],[Age]]&gt;=21 &amp; Table1[[#This Row],[Age]]&lt;=50,"Adult","Senior"))</f>
        <v>Senior</v>
      </c>
      <c r="M2005" t="s">
        <v>46</v>
      </c>
      <c r="N2005" t="s">
        <v>46</v>
      </c>
      <c r="O2005" t="s">
        <v>38</v>
      </c>
      <c r="P2005" t="s">
        <v>39</v>
      </c>
      <c r="Q2005" t="s">
        <v>151</v>
      </c>
      <c r="R2005">
        <v>8</v>
      </c>
      <c r="S2005">
        <v>900</v>
      </c>
      <c r="T2005">
        <v>0</v>
      </c>
      <c r="U2005">
        <v>7200</v>
      </c>
      <c r="V2005" t="str">
        <f>IF(Table1[[#This Row],[Sales]]&lt;=10000,"Low",IF(Table1[[#This Row],[Sales]]&gt;=10000 &amp; Table1[[#This Row],[Sales]]&lt;=25000,"Medium","High"))</f>
        <v>Low</v>
      </c>
      <c r="W2005">
        <v>1194.31</v>
      </c>
      <c r="X2005">
        <f>Table1[[#This Row],[Profit]]/Table1[[#This Row],[Sales]]</f>
        <v>0.16587638888888889</v>
      </c>
      <c r="Y2005" t="s">
        <v>58</v>
      </c>
      <c r="Z2005" t="s">
        <v>31</v>
      </c>
      <c r="AA2005">
        <v>2</v>
      </c>
      <c r="AB2005" t="s">
        <v>42</v>
      </c>
    </row>
    <row r="2006" spans="1:28" x14ac:dyDescent="0.35">
      <c r="A2006" t="s">
        <v>9964</v>
      </c>
      <c r="B2006" s="1">
        <v>45814</v>
      </c>
      <c r="C2006" s="1" t="str">
        <f>TEXT(Table1[[#This Row],[Order_Date]],"yyyy")</f>
        <v>2025</v>
      </c>
      <c r="D2006" s="3">
        <f>MONTH(Table1[[#This Row],[Order_Date]])</f>
        <v>6</v>
      </c>
      <c r="E2006" t="str">
        <f>TEXT(Table1[[#This Row],[Order_Date]],"mmm")</f>
        <v>Jun</v>
      </c>
      <c r="F2006" s="1">
        <v>45819</v>
      </c>
      <c r="G2006">
        <f>(Table1[[#This Row],[Ship_Date]]-Table1[[#This Row],[Order_Date]])</f>
        <v>5</v>
      </c>
      <c r="H2006" t="s">
        <v>9965</v>
      </c>
      <c r="I2006" t="s">
        <v>9966</v>
      </c>
      <c r="J2006" t="s">
        <v>24</v>
      </c>
      <c r="K2006">
        <v>31</v>
      </c>
      <c r="L2006" t="str">
        <f>IF(Table1[[#This Row],[Age]]&lt;=20,"Teen",IF(Table1[[#This Row],[Age]]&gt;=21 &amp; Table1[[#This Row],[Age]]&lt;=50,"Adult","Senior"))</f>
        <v>Senior</v>
      </c>
      <c r="M2006" t="s">
        <v>107</v>
      </c>
      <c r="N2006" t="s">
        <v>108</v>
      </c>
      <c r="O2006" t="s">
        <v>86</v>
      </c>
      <c r="P2006" t="s">
        <v>74</v>
      </c>
      <c r="Q2006" t="s">
        <v>231</v>
      </c>
      <c r="R2006">
        <v>1</v>
      </c>
      <c r="S2006">
        <v>18000</v>
      </c>
      <c r="T2006">
        <v>20</v>
      </c>
      <c r="U2006">
        <v>14400</v>
      </c>
      <c r="V2006" t="str">
        <f>IF(Table1[[#This Row],[Sales]]&lt;=10000,"Low",IF(Table1[[#This Row],[Sales]]&gt;=10000 &amp; Table1[[#This Row],[Sales]]&lt;=25000,"Medium","High"))</f>
        <v>High</v>
      </c>
      <c r="W2006">
        <v>5410.88</v>
      </c>
      <c r="X2006">
        <f>Table1[[#This Row],[Profit]]/Table1[[#This Row],[Sales]]</f>
        <v>0.37575555555555556</v>
      </c>
      <c r="Y2006" t="s">
        <v>58</v>
      </c>
      <c r="Z2006" t="s">
        <v>41</v>
      </c>
      <c r="AA2006">
        <v>5</v>
      </c>
      <c r="AB2006" t="s">
        <v>42</v>
      </c>
    </row>
    <row r="2007" spans="1:28" x14ac:dyDescent="0.35">
      <c r="A2007" t="s">
        <v>10076</v>
      </c>
      <c r="B2007" s="1">
        <v>45463</v>
      </c>
      <c r="C2007" s="1" t="str">
        <f>TEXT(Table1[[#This Row],[Order_Date]],"yyyy")</f>
        <v>2024</v>
      </c>
      <c r="D2007" s="3">
        <f>MONTH(Table1[[#This Row],[Order_Date]])</f>
        <v>6</v>
      </c>
      <c r="E2007" t="str">
        <f>TEXT(Table1[[#This Row],[Order_Date]],"mmm")</f>
        <v>Jun</v>
      </c>
      <c r="F2007" s="1">
        <v>45466</v>
      </c>
      <c r="G2007">
        <f>(Table1[[#This Row],[Ship_Date]]-Table1[[#This Row],[Order_Date]])</f>
        <v>3</v>
      </c>
      <c r="H2007" t="s">
        <v>10077</v>
      </c>
      <c r="I2007" t="s">
        <v>10078</v>
      </c>
      <c r="J2007" t="s">
        <v>24</v>
      </c>
      <c r="K2007">
        <v>51</v>
      </c>
      <c r="L2007" t="str">
        <f>IF(Table1[[#This Row],[Age]]&lt;=20,"Teen",IF(Table1[[#This Row],[Age]]&gt;=21 &amp; Table1[[#This Row],[Age]]&lt;=50,"Adult","Senior"))</f>
        <v>Senior</v>
      </c>
      <c r="M2007" t="s">
        <v>84</v>
      </c>
      <c r="N2007" t="s">
        <v>85</v>
      </c>
      <c r="O2007" t="s">
        <v>86</v>
      </c>
      <c r="P2007" t="s">
        <v>56</v>
      </c>
      <c r="Q2007" t="s">
        <v>97</v>
      </c>
      <c r="R2007">
        <v>1</v>
      </c>
      <c r="S2007">
        <v>1500</v>
      </c>
      <c r="T2007">
        <v>0</v>
      </c>
      <c r="U2007">
        <v>1500</v>
      </c>
      <c r="V2007" t="str">
        <f>IF(Table1[[#This Row],[Sales]]&lt;=10000,"Low",IF(Table1[[#This Row],[Sales]]&gt;=10000 &amp; Table1[[#This Row],[Sales]]&lt;=25000,"Medium","High"))</f>
        <v>Low</v>
      </c>
      <c r="W2007">
        <v>454.81</v>
      </c>
      <c r="X2007">
        <f>Table1[[#This Row],[Profit]]/Table1[[#This Row],[Sales]]</f>
        <v>0.30320666666666668</v>
      </c>
      <c r="Y2007" t="s">
        <v>58</v>
      </c>
      <c r="Z2007" t="s">
        <v>41</v>
      </c>
      <c r="AA2007">
        <v>3</v>
      </c>
      <c r="AB2007" t="s">
        <v>42</v>
      </c>
    </row>
    <row r="2008" spans="1:28" x14ac:dyDescent="0.35">
      <c r="A2008" t="s">
        <v>10096</v>
      </c>
      <c r="B2008" s="1">
        <v>45833</v>
      </c>
      <c r="C2008" s="1" t="str">
        <f>TEXT(Table1[[#This Row],[Order_Date]],"yyyy")</f>
        <v>2025</v>
      </c>
      <c r="D2008" s="3">
        <f>MONTH(Table1[[#This Row],[Order_Date]])</f>
        <v>6</v>
      </c>
      <c r="E2008" t="str">
        <f>TEXT(Table1[[#This Row],[Order_Date]],"mmm")</f>
        <v>Jun</v>
      </c>
      <c r="F2008" s="1">
        <v>45835</v>
      </c>
      <c r="G2008">
        <f>(Table1[[#This Row],[Ship_Date]]-Table1[[#This Row],[Order_Date]])</f>
        <v>2</v>
      </c>
      <c r="H2008" t="s">
        <v>10097</v>
      </c>
      <c r="I2008" t="s">
        <v>10098</v>
      </c>
      <c r="J2008" t="s">
        <v>52</v>
      </c>
      <c r="K2008">
        <v>59</v>
      </c>
      <c r="L2008" t="str">
        <f>IF(Table1[[#This Row],[Age]]&lt;=20,"Teen",IF(Table1[[#This Row],[Age]]&gt;=21 &amp; Table1[[#This Row],[Age]]&lt;=50,"Adult","Senior"))</f>
        <v>Senior</v>
      </c>
      <c r="M2008" t="s">
        <v>25</v>
      </c>
      <c r="N2008" t="s">
        <v>26</v>
      </c>
      <c r="O2008" t="s">
        <v>27</v>
      </c>
      <c r="P2008" t="s">
        <v>47</v>
      </c>
      <c r="Q2008" t="s">
        <v>175</v>
      </c>
      <c r="R2008">
        <v>5</v>
      </c>
      <c r="S2008">
        <v>1200</v>
      </c>
      <c r="T2008">
        <v>0</v>
      </c>
      <c r="U2008">
        <v>6000</v>
      </c>
      <c r="V2008" t="str">
        <f>IF(Table1[[#This Row],[Sales]]&lt;=10000,"Low",IF(Table1[[#This Row],[Sales]]&gt;=10000 &amp; Table1[[#This Row],[Sales]]&lt;=25000,"Medium","High"))</f>
        <v>Low</v>
      </c>
      <c r="W2008">
        <v>1453.2</v>
      </c>
      <c r="X2008">
        <f>Table1[[#This Row],[Profit]]/Table1[[#This Row],[Sales]]</f>
        <v>0.2422</v>
      </c>
      <c r="Y2008" t="s">
        <v>30</v>
      </c>
      <c r="Z2008" t="s">
        <v>59</v>
      </c>
      <c r="AA2008">
        <v>5</v>
      </c>
      <c r="AB2008" t="s">
        <v>42</v>
      </c>
    </row>
    <row r="2009" spans="1:28" x14ac:dyDescent="0.35">
      <c r="A2009" t="s">
        <v>10148</v>
      </c>
      <c r="B2009" s="1">
        <v>45452</v>
      </c>
      <c r="C2009" s="1" t="str">
        <f>TEXT(Table1[[#This Row],[Order_Date]],"yyyy")</f>
        <v>2024</v>
      </c>
      <c r="D2009" s="3">
        <f>MONTH(Table1[[#This Row],[Order_Date]])</f>
        <v>6</v>
      </c>
      <c r="E2009" t="str">
        <f>TEXT(Table1[[#This Row],[Order_Date]],"mmm")</f>
        <v>Jun</v>
      </c>
      <c r="F2009" s="1">
        <v>45458</v>
      </c>
      <c r="G2009">
        <f>(Table1[[#This Row],[Ship_Date]]-Table1[[#This Row],[Order_Date]])</f>
        <v>6</v>
      </c>
      <c r="H2009" t="s">
        <v>10149</v>
      </c>
      <c r="I2009" t="s">
        <v>10150</v>
      </c>
      <c r="J2009" t="s">
        <v>52</v>
      </c>
      <c r="K2009">
        <v>24</v>
      </c>
      <c r="L2009" t="str">
        <f>IF(Table1[[#This Row],[Age]]&lt;=20,"Teen",IF(Table1[[#This Row],[Age]]&gt;=21 &amp; Table1[[#This Row],[Age]]&lt;=50,"Adult","Senior"))</f>
        <v>Senior</v>
      </c>
      <c r="M2009" t="s">
        <v>36</v>
      </c>
      <c r="N2009" t="s">
        <v>37</v>
      </c>
      <c r="O2009" t="s">
        <v>38</v>
      </c>
      <c r="P2009" t="s">
        <v>74</v>
      </c>
      <c r="Q2009" t="s">
        <v>196</v>
      </c>
      <c r="R2009">
        <v>7</v>
      </c>
      <c r="S2009">
        <v>25000</v>
      </c>
      <c r="T2009">
        <v>20</v>
      </c>
      <c r="U2009">
        <v>140000</v>
      </c>
      <c r="V2009" t="str">
        <f>IF(Table1[[#This Row],[Sales]]&lt;=10000,"Low",IF(Table1[[#This Row],[Sales]]&gt;=10000 &amp; Table1[[#This Row],[Sales]]&lt;=25000,"Medium","High"))</f>
        <v>High</v>
      </c>
      <c r="W2009">
        <v>23636.87</v>
      </c>
      <c r="X2009">
        <f>Table1[[#This Row],[Profit]]/Table1[[#This Row],[Sales]]</f>
        <v>0.1688347857142857</v>
      </c>
      <c r="Y2009" t="s">
        <v>30</v>
      </c>
      <c r="Z2009" t="s">
        <v>41</v>
      </c>
      <c r="AA2009">
        <v>1</v>
      </c>
      <c r="AB2009" t="s">
        <v>42</v>
      </c>
    </row>
    <row r="2010" spans="1:28" x14ac:dyDescent="0.35">
      <c r="A2010" t="s">
        <v>10175</v>
      </c>
      <c r="B2010" s="1">
        <v>45444</v>
      </c>
      <c r="C2010" s="1" t="str">
        <f>TEXT(Table1[[#This Row],[Order_Date]],"yyyy")</f>
        <v>2024</v>
      </c>
      <c r="D2010" s="3">
        <f>MONTH(Table1[[#This Row],[Order_Date]])</f>
        <v>6</v>
      </c>
      <c r="E2010" t="str">
        <f>TEXT(Table1[[#This Row],[Order_Date]],"mmm")</f>
        <v>Jun</v>
      </c>
      <c r="F2010" s="1">
        <v>45449</v>
      </c>
      <c r="G2010">
        <f>(Table1[[#This Row],[Ship_Date]]-Table1[[#This Row],[Order_Date]])</f>
        <v>5</v>
      </c>
      <c r="H2010" t="s">
        <v>10176</v>
      </c>
      <c r="I2010" t="s">
        <v>10177</v>
      </c>
      <c r="J2010" t="s">
        <v>52</v>
      </c>
      <c r="K2010">
        <v>61</v>
      </c>
      <c r="L2010" t="str">
        <f>IF(Table1[[#This Row],[Age]]&lt;=20,"Teen",IF(Table1[[#This Row],[Age]]&gt;=21 &amp; Table1[[#This Row],[Age]]&lt;=50,"Adult","Senior"))</f>
        <v>Senior</v>
      </c>
      <c r="M2010" t="s">
        <v>84</v>
      </c>
      <c r="N2010" t="s">
        <v>85</v>
      </c>
      <c r="O2010" t="s">
        <v>86</v>
      </c>
      <c r="P2010" t="s">
        <v>56</v>
      </c>
      <c r="Q2010" t="s">
        <v>57</v>
      </c>
      <c r="R2010">
        <v>3</v>
      </c>
      <c r="S2010">
        <v>60</v>
      </c>
      <c r="T2010">
        <v>5</v>
      </c>
      <c r="U2010">
        <v>171</v>
      </c>
      <c r="V2010" t="str">
        <f>IF(Table1[[#This Row],[Sales]]&lt;=10000,"Low",IF(Table1[[#This Row],[Sales]]&gt;=10000 &amp; Table1[[#This Row],[Sales]]&lt;=25000,"Medium","High"))</f>
        <v>Low</v>
      </c>
      <c r="W2010">
        <v>40.020000000000003</v>
      </c>
      <c r="X2010">
        <f>Table1[[#This Row],[Profit]]/Table1[[#This Row],[Sales]]</f>
        <v>0.23403508771929826</v>
      </c>
      <c r="Y2010" t="s">
        <v>30</v>
      </c>
      <c r="Z2010" t="s">
        <v>31</v>
      </c>
      <c r="AA2010">
        <v>3</v>
      </c>
      <c r="AB2010" t="s">
        <v>42</v>
      </c>
    </row>
    <row r="2011" spans="1:28" x14ac:dyDescent="0.35">
      <c r="A2011" t="s">
        <v>10193</v>
      </c>
      <c r="B2011" s="1">
        <v>45470</v>
      </c>
      <c r="C2011" s="1" t="str">
        <f>TEXT(Table1[[#This Row],[Order_Date]],"yyyy")</f>
        <v>2024</v>
      </c>
      <c r="D2011" s="3">
        <f>MONTH(Table1[[#This Row],[Order_Date]])</f>
        <v>6</v>
      </c>
      <c r="E2011" t="str">
        <f>TEXT(Table1[[#This Row],[Order_Date]],"mmm")</f>
        <v>Jun</v>
      </c>
      <c r="F2011" s="1">
        <v>45476</v>
      </c>
      <c r="G2011">
        <f>(Table1[[#This Row],[Ship_Date]]-Table1[[#This Row],[Order_Date]])</f>
        <v>6</v>
      </c>
      <c r="H2011" t="s">
        <v>10194</v>
      </c>
      <c r="I2011" t="s">
        <v>10195</v>
      </c>
      <c r="J2011" t="s">
        <v>24</v>
      </c>
      <c r="K2011">
        <v>37</v>
      </c>
      <c r="L2011" t="str">
        <f>IF(Table1[[#This Row],[Age]]&lt;=20,"Teen",IF(Table1[[#This Row],[Age]]&gt;=21 &amp; Table1[[#This Row],[Age]]&lt;=50,"Adult","Senior"))</f>
        <v>Senior</v>
      </c>
      <c r="M2011" t="s">
        <v>36</v>
      </c>
      <c r="N2011" t="s">
        <v>37</v>
      </c>
      <c r="O2011" t="s">
        <v>38</v>
      </c>
      <c r="P2011" t="s">
        <v>28</v>
      </c>
      <c r="Q2011" t="s">
        <v>103</v>
      </c>
      <c r="R2011">
        <v>5</v>
      </c>
      <c r="S2011">
        <v>25000</v>
      </c>
      <c r="T2011">
        <v>0</v>
      </c>
      <c r="U2011">
        <v>125000</v>
      </c>
      <c r="V2011" t="str">
        <f>IF(Table1[[#This Row],[Sales]]&lt;=10000,"Low",IF(Table1[[#This Row],[Sales]]&gt;=10000 &amp; Table1[[#This Row],[Sales]]&lt;=25000,"Medium","High"))</f>
        <v>High</v>
      </c>
      <c r="W2011">
        <v>35431.31</v>
      </c>
      <c r="X2011">
        <f>Table1[[#This Row],[Profit]]/Table1[[#This Row],[Sales]]</f>
        <v>0.28345048</v>
      </c>
      <c r="Y2011" t="s">
        <v>30</v>
      </c>
      <c r="Z2011" t="s">
        <v>31</v>
      </c>
      <c r="AA2011">
        <v>5</v>
      </c>
      <c r="AB2011" t="s">
        <v>42</v>
      </c>
    </row>
    <row r="2012" spans="1:28" x14ac:dyDescent="0.35">
      <c r="A2012" t="s">
        <v>10203</v>
      </c>
      <c r="B2012" s="1">
        <v>45813</v>
      </c>
      <c r="C2012" s="1" t="str">
        <f>TEXT(Table1[[#This Row],[Order_Date]],"yyyy")</f>
        <v>2025</v>
      </c>
      <c r="D2012" s="3">
        <f>MONTH(Table1[[#This Row],[Order_Date]])</f>
        <v>6</v>
      </c>
      <c r="E2012" t="str">
        <f>TEXT(Table1[[#This Row],[Order_Date]],"mmm")</f>
        <v>Jun</v>
      </c>
      <c r="F2012" s="1">
        <v>45814</v>
      </c>
      <c r="G2012">
        <f>(Table1[[#This Row],[Ship_Date]]-Table1[[#This Row],[Order_Date]])</f>
        <v>1</v>
      </c>
      <c r="H2012" t="s">
        <v>4165</v>
      </c>
      <c r="I2012" t="s">
        <v>8921</v>
      </c>
      <c r="J2012" t="s">
        <v>52</v>
      </c>
      <c r="K2012">
        <v>24</v>
      </c>
      <c r="L2012" t="str">
        <f>IF(Table1[[#This Row],[Age]]&lt;=20,"Teen",IF(Table1[[#This Row],[Age]]&gt;=21 &amp; Table1[[#This Row],[Age]]&lt;=50,"Adult","Senior"))</f>
        <v>Senior</v>
      </c>
      <c r="M2012" t="s">
        <v>25</v>
      </c>
      <c r="N2012" t="s">
        <v>26</v>
      </c>
      <c r="O2012" t="s">
        <v>27</v>
      </c>
      <c r="P2012" t="s">
        <v>56</v>
      </c>
      <c r="Q2012" t="s">
        <v>212</v>
      </c>
      <c r="R2012">
        <v>6</v>
      </c>
      <c r="S2012">
        <v>300</v>
      </c>
      <c r="T2012">
        <v>15</v>
      </c>
      <c r="U2012">
        <v>1530</v>
      </c>
      <c r="V2012" t="str">
        <f>IF(Table1[[#This Row],[Sales]]&lt;=10000,"Low",IF(Table1[[#This Row],[Sales]]&gt;=10000 &amp; Table1[[#This Row],[Sales]]&lt;=25000,"Medium","High"))</f>
        <v>Low</v>
      </c>
      <c r="W2012">
        <v>232.69</v>
      </c>
      <c r="X2012">
        <f>Table1[[#This Row],[Profit]]/Table1[[#This Row],[Sales]]</f>
        <v>0.15208496732026144</v>
      </c>
      <c r="Y2012" t="s">
        <v>58</v>
      </c>
      <c r="Z2012" t="s">
        <v>59</v>
      </c>
      <c r="AA2012">
        <v>5</v>
      </c>
      <c r="AB2012" t="s">
        <v>42</v>
      </c>
    </row>
    <row r="2013" spans="1:28" x14ac:dyDescent="0.35">
      <c r="A2013" t="s">
        <v>10210</v>
      </c>
      <c r="B2013" s="1">
        <v>45471</v>
      </c>
      <c r="C2013" s="1" t="str">
        <f>TEXT(Table1[[#This Row],[Order_Date]],"yyyy")</f>
        <v>2024</v>
      </c>
      <c r="D2013" s="3">
        <f>MONTH(Table1[[#This Row],[Order_Date]])</f>
        <v>6</v>
      </c>
      <c r="E2013" t="str">
        <f>TEXT(Table1[[#This Row],[Order_Date]],"mmm")</f>
        <v>Jun</v>
      </c>
      <c r="F2013" s="1">
        <v>45478</v>
      </c>
      <c r="G2013">
        <f>(Table1[[#This Row],[Ship_Date]]-Table1[[#This Row],[Order_Date]])</f>
        <v>7</v>
      </c>
      <c r="H2013" t="s">
        <v>10211</v>
      </c>
      <c r="I2013" t="s">
        <v>10212</v>
      </c>
      <c r="J2013" t="s">
        <v>52</v>
      </c>
      <c r="K2013">
        <v>36</v>
      </c>
      <c r="L2013" t="str">
        <f>IF(Table1[[#This Row],[Age]]&lt;=20,"Teen",IF(Table1[[#This Row],[Age]]&gt;=21 &amp; Table1[[#This Row],[Age]]&lt;=50,"Adult","Senior"))</f>
        <v>Senior</v>
      </c>
      <c r="M2013" t="s">
        <v>101</v>
      </c>
      <c r="N2013" t="s">
        <v>102</v>
      </c>
      <c r="O2013" t="s">
        <v>27</v>
      </c>
      <c r="P2013" t="s">
        <v>74</v>
      </c>
      <c r="Q2013" t="s">
        <v>196</v>
      </c>
      <c r="R2013">
        <v>6</v>
      </c>
      <c r="S2013">
        <v>25000</v>
      </c>
      <c r="T2013">
        <v>15</v>
      </c>
      <c r="U2013">
        <v>127500</v>
      </c>
      <c r="V2013" t="str">
        <f>IF(Table1[[#This Row],[Sales]]&lt;=10000,"Low",IF(Table1[[#This Row],[Sales]]&gt;=10000 &amp; Table1[[#This Row],[Sales]]&lt;=25000,"Medium","High"))</f>
        <v>High</v>
      </c>
      <c r="W2013">
        <v>50472.09</v>
      </c>
      <c r="X2013">
        <f>Table1[[#This Row],[Profit]]/Table1[[#This Row],[Sales]]</f>
        <v>0.39585952941176467</v>
      </c>
      <c r="Y2013" t="s">
        <v>58</v>
      </c>
      <c r="Z2013" t="s">
        <v>41</v>
      </c>
      <c r="AA2013">
        <v>2</v>
      </c>
      <c r="AB2013" t="s">
        <v>42</v>
      </c>
    </row>
    <row r="2014" spans="1:28" x14ac:dyDescent="0.35">
      <c r="A2014" t="s">
        <v>10283</v>
      </c>
      <c r="B2014" s="1">
        <v>45825</v>
      </c>
      <c r="C2014" s="1" t="str">
        <f>TEXT(Table1[[#This Row],[Order_Date]],"yyyy")</f>
        <v>2025</v>
      </c>
      <c r="D2014" s="3">
        <f>MONTH(Table1[[#This Row],[Order_Date]])</f>
        <v>6</v>
      </c>
      <c r="E2014" t="str">
        <f>TEXT(Table1[[#This Row],[Order_Date]],"mmm")</f>
        <v>Jun</v>
      </c>
      <c r="F2014" s="1">
        <v>45826</v>
      </c>
      <c r="G2014">
        <f>(Table1[[#This Row],[Ship_Date]]-Table1[[#This Row],[Order_Date]])</f>
        <v>1</v>
      </c>
      <c r="H2014" t="s">
        <v>10284</v>
      </c>
      <c r="I2014" t="s">
        <v>10285</v>
      </c>
      <c r="J2014" t="s">
        <v>52</v>
      </c>
      <c r="K2014">
        <v>25</v>
      </c>
      <c r="L2014" t="str">
        <f>IF(Table1[[#This Row],[Age]]&lt;=20,"Teen",IF(Table1[[#This Row],[Age]]&gt;=21 &amp; Table1[[#This Row],[Age]]&lt;=50,"Adult","Senior"))</f>
        <v>Senior</v>
      </c>
      <c r="M2014" t="s">
        <v>53</v>
      </c>
      <c r="N2014" t="s">
        <v>54</v>
      </c>
      <c r="O2014" t="s">
        <v>55</v>
      </c>
      <c r="P2014" t="s">
        <v>39</v>
      </c>
      <c r="Q2014" t="s">
        <v>253</v>
      </c>
      <c r="R2014">
        <v>7</v>
      </c>
      <c r="S2014">
        <v>1200</v>
      </c>
      <c r="T2014">
        <v>15</v>
      </c>
      <c r="U2014">
        <v>7140</v>
      </c>
      <c r="V2014" t="str">
        <f>IF(Table1[[#This Row],[Sales]]&lt;=10000,"Low",IF(Table1[[#This Row],[Sales]]&gt;=10000 &amp; Table1[[#This Row],[Sales]]&lt;=25000,"Medium","High"))</f>
        <v>Low</v>
      </c>
      <c r="W2014">
        <v>2030.57</v>
      </c>
      <c r="X2014">
        <f>Table1[[#This Row],[Profit]]/Table1[[#This Row],[Sales]]</f>
        <v>0.28439355742296918</v>
      </c>
      <c r="Y2014" t="s">
        <v>30</v>
      </c>
      <c r="Z2014" t="s">
        <v>59</v>
      </c>
      <c r="AA2014">
        <v>3</v>
      </c>
      <c r="AB2014" t="s">
        <v>42</v>
      </c>
    </row>
    <row r="2015" spans="1:28" x14ac:dyDescent="0.35">
      <c r="A2015" t="s">
        <v>10390</v>
      </c>
      <c r="B2015" s="1">
        <v>45815</v>
      </c>
      <c r="C2015" s="1" t="str">
        <f>TEXT(Table1[[#This Row],[Order_Date]],"yyyy")</f>
        <v>2025</v>
      </c>
      <c r="D2015" s="3">
        <f>MONTH(Table1[[#This Row],[Order_Date]])</f>
        <v>6</v>
      </c>
      <c r="E2015" t="str">
        <f>TEXT(Table1[[#This Row],[Order_Date]],"mmm")</f>
        <v>Jun</v>
      </c>
      <c r="F2015" s="1">
        <v>45820</v>
      </c>
      <c r="G2015">
        <f>(Table1[[#This Row],[Ship_Date]]-Table1[[#This Row],[Order_Date]])</f>
        <v>5</v>
      </c>
      <c r="H2015" t="s">
        <v>1547</v>
      </c>
      <c r="I2015" t="s">
        <v>10391</v>
      </c>
      <c r="J2015" t="s">
        <v>52</v>
      </c>
      <c r="K2015">
        <v>28</v>
      </c>
      <c r="L2015" t="str">
        <f>IF(Table1[[#This Row],[Age]]&lt;=20,"Teen",IF(Table1[[#This Row],[Age]]&gt;=21 &amp; Table1[[#This Row],[Age]]&lt;=50,"Adult","Senior"))</f>
        <v>Senior</v>
      </c>
      <c r="M2015" t="s">
        <v>46</v>
      </c>
      <c r="N2015" t="s">
        <v>46</v>
      </c>
      <c r="O2015" t="s">
        <v>38</v>
      </c>
      <c r="P2015" t="s">
        <v>47</v>
      </c>
      <c r="Q2015" t="s">
        <v>175</v>
      </c>
      <c r="R2015">
        <v>2</v>
      </c>
      <c r="S2015">
        <v>1200</v>
      </c>
      <c r="T2015">
        <v>0</v>
      </c>
      <c r="U2015">
        <v>2400</v>
      </c>
      <c r="V2015" t="str">
        <f>IF(Table1[[#This Row],[Sales]]&lt;=10000,"Low",IF(Table1[[#This Row],[Sales]]&gt;=10000 &amp; Table1[[#This Row],[Sales]]&lt;=25000,"Medium","High"))</f>
        <v>Low</v>
      </c>
      <c r="W2015">
        <v>795.66</v>
      </c>
      <c r="X2015">
        <f>Table1[[#This Row],[Profit]]/Table1[[#This Row],[Sales]]</f>
        <v>0.33152500000000001</v>
      </c>
      <c r="Y2015" t="s">
        <v>93</v>
      </c>
      <c r="Z2015" t="s">
        <v>59</v>
      </c>
      <c r="AA2015">
        <v>1</v>
      </c>
      <c r="AB2015" t="s">
        <v>42</v>
      </c>
    </row>
    <row r="2016" spans="1:28" x14ac:dyDescent="0.35">
      <c r="A2016" t="s">
        <v>10447</v>
      </c>
      <c r="B2016" s="1">
        <v>45461</v>
      </c>
      <c r="C2016" s="1" t="str">
        <f>TEXT(Table1[[#This Row],[Order_Date]],"yyyy")</f>
        <v>2024</v>
      </c>
      <c r="D2016" s="3">
        <f>MONTH(Table1[[#This Row],[Order_Date]])</f>
        <v>6</v>
      </c>
      <c r="E2016" t="str">
        <f>TEXT(Table1[[#This Row],[Order_Date]],"mmm")</f>
        <v>Jun</v>
      </c>
      <c r="F2016" s="1">
        <v>45462</v>
      </c>
      <c r="G2016">
        <f>(Table1[[#This Row],[Ship_Date]]-Table1[[#This Row],[Order_Date]])</f>
        <v>1</v>
      </c>
      <c r="H2016" t="s">
        <v>10448</v>
      </c>
      <c r="I2016" t="s">
        <v>10449</v>
      </c>
      <c r="J2016" t="s">
        <v>24</v>
      </c>
      <c r="K2016">
        <v>33</v>
      </c>
      <c r="L2016" t="str">
        <f>IF(Table1[[#This Row],[Age]]&lt;=20,"Teen",IF(Table1[[#This Row],[Age]]&gt;=21 &amp; Table1[[#This Row],[Age]]&lt;=50,"Adult","Senior"))</f>
        <v>Senior</v>
      </c>
      <c r="M2016" t="s">
        <v>36</v>
      </c>
      <c r="N2016" t="s">
        <v>37</v>
      </c>
      <c r="O2016" t="s">
        <v>38</v>
      </c>
      <c r="P2016" t="s">
        <v>39</v>
      </c>
      <c r="Q2016" t="s">
        <v>253</v>
      </c>
      <c r="R2016">
        <v>5</v>
      </c>
      <c r="S2016">
        <v>1200</v>
      </c>
      <c r="T2016">
        <v>20</v>
      </c>
      <c r="U2016">
        <v>4800</v>
      </c>
      <c r="V2016" t="str">
        <f>IF(Table1[[#This Row],[Sales]]&lt;=10000,"Low",IF(Table1[[#This Row],[Sales]]&gt;=10000 &amp; Table1[[#This Row],[Sales]]&lt;=25000,"Medium","High"))</f>
        <v>Low</v>
      </c>
      <c r="W2016">
        <v>976.56</v>
      </c>
      <c r="X2016">
        <f>Table1[[#This Row],[Profit]]/Table1[[#This Row],[Sales]]</f>
        <v>0.20344999999999999</v>
      </c>
      <c r="Y2016" t="s">
        <v>30</v>
      </c>
      <c r="Z2016" t="s">
        <v>41</v>
      </c>
      <c r="AA2016">
        <v>4</v>
      </c>
      <c r="AB2016" t="s">
        <v>42</v>
      </c>
    </row>
    <row r="2017" spans="1:28" x14ac:dyDescent="0.35">
      <c r="A2017" t="s">
        <v>10493</v>
      </c>
      <c r="B2017" s="1">
        <v>45450</v>
      </c>
      <c r="C2017" s="1" t="str">
        <f>TEXT(Table1[[#This Row],[Order_Date]],"yyyy")</f>
        <v>2024</v>
      </c>
      <c r="D2017" s="3">
        <f>MONTH(Table1[[#This Row],[Order_Date]])</f>
        <v>6</v>
      </c>
      <c r="E2017" t="str">
        <f>TEXT(Table1[[#This Row],[Order_Date]],"mmm")</f>
        <v>Jun</v>
      </c>
      <c r="F2017" s="1">
        <v>45452</v>
      </c>
      <c r="G2017">
        <f>(Table1[[#This Row],[Ship_Date]]-Table1[[#This Row],[Order_Date]])</f>
        <v>2</v>
      </c>
      <c r="H2017" t="s">
        <v>217</v>
      </c>
      <c r="I2017" t="s">
        <v>10494</v>
      </c>
      <c r="J2017" t="s">
        <v>24</v>
      </c>
      <c r="K2017">
        <v>33</v>
      </c>
      <c r="L2017" t="str">
        <f>IF(Table1[[#This Row],[Age]]&lt;=20,"Teen",IF(Table1[[#This Row],[Age]]&gt;=21 &amp; Table1[[#This Row],[Age]]&lt;=50,"Adult","Senior"))</f>
        <v>Senior</v>
      </c>
      <c r="M2017" t="s">
        <v>116</v>
      </c>
      <c r="N2017" t="s">
        <v>117</v>
      </c>
      <c r="O2017" t="s">
        <v>86</v>
      </c>
      <c r="P2017" t="s">
        <v>28</v>
      </c>
      <c r="Q2017" t="s">
        <v>29</v>
      </c>
      <c r="R2017">
        <v>7</v>
      </c>
      <c r="S2017">
        <v>15000</v>
      </c>
      <c r="T2017">
        <v>5</v>
      </c>
      <c r="U2017">
        <v>99750</v>
      </c>
      <c r="V2017" t="str">
        <f>IF(Table1[[#This Row],[Sales]]&lt;=10000,"Low",IF(Table1[[#This Row],[Sales]]&gt;=10000 &amp; Table1[[#This Row],[Sales]]&lt;=25000,"Medium","High"))</f>
        <v>High</v>
      </c>
      <c r="W2017">
        <v>34307.4</v>
      </c>
      <c r="X2017">
        <f>Table1[[#This Row],[Profit]]/Table1[[#This Row],[Sales]]</f>
        <v>0.3439338345864662</v>
      </c>
      <c r="Y2017" t="s">
        <v>30</v>
      </c>
      <c r="Z2017" t="s">
        <v>31</v>
      </c>
      <c r="AA2017">
        <v>5</v>
      </c>
      <c r="AB2017" t="s">
        <v>42</v>
      </c>
    </row>
    <row r="2018" spans="1:28" x14ac:dyDescent="0.35">
      <c r="A2018" t="s">
        <v>10498</v>
      </c>
      <c r="B2018" s="1">
        <v>45446</v>
      </c>
      <c r="C2018" s="1" t="str">
        <f>TEXT(Table1[[#This Row],[Order_Date]],"yyyy")</f>
        <v>2024</v>
      </c>
      <c r="D2018" s="3">
        <f>MONTH(Table1[[#This Row],[Order_Date]])</f>
        <v>6</v>
      </c>
      <c r="E2018" t="str">
        <f>TEXT(Table1[[#This Row],[Order_Date]],"mmm")</f>
        <v>Jun</v>
      </c>
      <c r="F2018" s="1">
        <v>45453</v>
      </c>
      <c r="G2018">
        <f>(Table1[[#This Row],[Ship_Date]]-Table1[[#This Row],[Order_Date]])</f>
        <v>7</v>
      </c>
      <c r="H2018" t="s">
        <v>10499</v>
      </c>
      <c r="I2018" t="s">
        <v>10500</v>
      </c>
      <c r="J2018" t="s">
        <v>52</v>
      </c>
      <c r="K2018">
        <v>54</v>
      </c>
      <c r="L2018" t="str">
        <f>IF(Table1[[#This Row],[Age]]&lt;=20,"Teen",IF(Table1[[#This Row],[Age]]&gt;=21 &amp; Table1[[#This Row],[Age]]&lt;=50,"Adult","Senior"))</f>
        <v>Senior</v>
      </c>
      <c r="M2018" t="s">
        <v>63</v>
      </c>
      <c r="N2018" t="s">
        <v>64</v>
      </c>
      <c r="O2018" t="s">
        <v>55</v>
      </c>
      <c r="P2018" t="s">
        <v>47</v>
      </c>
      <c r="Q2018" t="s">
        <v>48</v>
      </c>
      <c r="R2018">
        <v>2</v>
      </c>
      <c r="S2018">
        <v>3500</v>
      </c>
      <c r="T2018">
        <v>5</v>
      </c>
      <c r="U2018">
        <v>6650</v>
      </c>
      <c r="V2018" t="str">
        <f>IF(Table1[[#This Row],[Sales]]&lt;=10000,"Low",IF(Table1[[#This Row],[Sales]]&gt;=10000 &amp; Table1[[#This Row],[Sales]]&lt;=25000,"Medium","High"))</f>
        <v>Low</v>
      </c>
      <c r="W2018">
        <v>2738.95</v>
      </c>
      <c r="X2018">
        <f>Table1[[#This Row],[Profit]]/Table1[[#This Row],[Sales]]</f>
        <v>0.41187218045112778</v>
      </c>
      <c r="Y2018" t="s">
        <v>93</v>
      </c>
      <c r="Z2018" t="s">
        <v>41</v>
      </c>
      <c r="AA2018">
        <v>4</v>
      </c>
      <c r="AB2018" t="s">
        <v>42</v>
      </c>
    </row>
    <row r="2019" spans="1:28" x14ac:dyDescent="0.35">
      <c r="A2019" t="s">
        <v>10501</v>
      </c>
      <c r="B2019" s="1">
        <v>45448</v>
      </c>
      <c r="C2019" s="1" t="str">
        <f>TEXT(Table1[[#This Row],[Order_Date]],"yyyy")</f>
        <v>2024</v>
      </c>
      <c r="D2019" s="3">
        <f>MONTH(Table1[[#This Row],[Order_Date]])</f>
        <v>6</v>
      </c>
      <c r="E2019" t="str">
        <f>TEXT(Table1[[#This Row],[Order_Date]],"mmm")</f>
        <v>Jun</v>
      </c>
      <c r="F2019" s="1">
        <v>45454</v>
      </c>
      <c r="G2019">
        <f>(Table1[[#This Row],[Ship_Date]]-Table1[[#This Row],[Order_Date]])</f>
        <v>6</v>
      </c>
      <c r="H2019" t="s">
        <v>120</v>
      </c>
      <c r="I2019" t="s">
        <v>10502</v>
      </c>
      <c r="J2019" t="s">
        <v>24</v>
      </c>
      <c r="K2019">
        <v>62</v>
      </c>
      <c r="L2019" t="str">
        <f>IF(Table1[[#This Row],[Age]]&lt;=20,"Teen",IF(Table1[[#This Row],[Age]]&gt;=21 &amp; Table1[[#This Row],[Age]]&lt;=50,"Adult","Senior"))</f>
        <v>Senior</v>
      </c>
      <c r="M2019" t="s">
        <v>84</v>
      </c>
      <c r="N2019" t="s">
        <v>85</v>
      </c>
      <c r="O2019" t="s">
        <v>86</v>
      </c>
      <c r="P2019" t="s">
        <v>39</v>
      </c>
      <c r="Q2019" t="s">
        <v>118</v>
      </c>
      <c r="R2019">
        <v>4</v>
      </c>
      <c r="S2019">
        <v>4000</v>
      </c>
      <c r="T2019">
        <v>10</v>
      </c>
      <c r="U2019">
        <v>14400</v>
      </c>
      <c r="V2019" t="str">
        <f>IF(Table1[[#This Row],[Sales]]&lt;=10000,"Low",IF(Table1[[#This Row],[Sales]]&gt;=10000 &amp; Table1[[#This Row],[Sales]]&lt;=25000,"Medium","High"))</f>
        <v>High</v>
      </c>
      <c r="W2019">
        <v>1853.84</v>
      </c>
      <c r="X2019">
        <f>Table1[[#This Row],[Profit]]/Table1[[#This Row],[Sales]]</f>
        <v>0.12873888888888887</v>
      </c>
      <c r="Y2019" t="s">
        <v>93</v>
      </c>
      <c r="Z2019" t="s">
        <v>41</v>
      </c>
      <c r="AA2019">
        <v>2</v>
      </c>
      <c r="AB2019" t="s">
        <v>42</v>
      </c>
    </row>
    <row r="2020" spans="1:28" x14ac:dyDescent="0.35">
      <c r="A2020" t="s">
        <v>10506</v>
      </c>
      <c r="B2020" s="1">
        <v>45837</v>
      </c>
      <c r="C2020" s="1" t="str">
        <f>TEXT(Table1[[#This Row],[Order_Date]],"yyyy")</f>
        <v>2025</v>
      </c>
      <c r="D2020" s="3">
        <f>MONTH(Table1[[#This Row],[Order_Date]])</f>
        <v>6</v>
      </c>
      <c r="E2020" t="str">
        <f>TEXT(Table1[[#This Row],[Order_Date]],"mmm")</f>
        <v>Jun</v>
      </c>
      <c r="F2020" s="1">
        <v>45842</v>
      </c>
      <c r="G2020">
        <f>(Table1[[#This Row],[Ship_Date]]-Table1[[#This Row],[Order_Date]])</f>
        <v>5</v>
      </c>
      <c r="H2020" t="s">
        <v>10507</v>
      </c>
      <c r="I2020" t="s">
        <v>10508</v>
      </c>
      <c r="J2020" t="s">
        <v>24</v>
      </c>
      <c r="K2020">
        <v>23</v>
      </c>
      <c r="L2020" t="str">
        <f>IF(Table1[[#This Row],[Age]]&lt;=20,"Teen",IF(Table1[[#This Row],[Age]]&gt;=21 &amp; Table1[[#This Row],[Age]]&lt;=50,"Adult","Senior"))</f>
        <v>Senior</v>
      </c>
      <c r="M2020" t="s">
        <v>91</v>
      </c>
      <c r="N2020" t="s">
        <v>92</v>
      </c>
      <c r="O2020" t="s">
        <v>55</v>
      </c>
      <c r="P2020" t="s">
        <v>28</v>
      </c>
      <c r="Q2020" t="s">
        <v>29</v>
      </c>
      <c r="R2020">
        <v>4</v>
      </c>
      <c r="S2020">
        <v>15000</v>
      </c>
      <c r="T2020">
        <v>0</v>
      </c>
      <c r="U2020">
        <v>60000</v>
      </c>
      <c r="V2020" t="str">
        <f>IF(Table1[[#This Row],[Sales]]&lt;=10000,"Low",IF(Table1[[#This Row],[Sales]]&gt;=10000 &amp; Table1[[#This Row],[Sales]]&lt;=25000,"Medium","High"))</f>
        <v>High</v>
      </c>
      <c r="W2020">
        <v>10501.68</v>
      </c>
      <c r="X2020">
        <f>Table1[[#This Row],[Profit]]/Table1[[#This Row],[Sales]]</f>
        <v>0.17502800000000002</v>
      </c>
      <c r="Y2020" t="s">
        <v>30</v>
      </c>
      <c r="Z2020" t="s">
        <v>31</v>
      </c>
      <c r="AA2020">
        <v>3</v>
      </c>
      <c r="AB2020" t="s">
        <v>42</v>
      </c>
    </row>
    <row r="2021" spans="1:28" x14ac:dyDescent="0.35">
      <c r="A2021" t="s">
        <v>10509</v>
      </c>
      <c r="B2021" s="1">
        <v>45466</v>
      </c>
      <c r="C2021" s="1" t="str">
        <f>TEXT(Table1[[#This Row],[Order_Date]],"yyyy")</f>
        <v>2024</v>
      </c>
      <c r="D2021" s="3">
        <f>MONTH(Table1[[#This Row],[Order_Date]])</f>
        <v>6</v>
      </c>
      <c r="E2021" t="str">
        <f>TEXT(Table1[[#This Row],[Order_Date]],"mmm")</f>
        <v>Jun</v>
      </c>
      <c r="F2021" s="1">
        <v>45469</v>
      </c>
      <c r="G2021">
        <f>(Table1[[#This Row],[Ship_Date]]-Table1[[#This Row],[Order_Date]])</f>
        <v>3</v>
      </c>
      <c r="H2021" t="s">
        <v>10510</v>
      </c>
      <c r="I2021" t="s">
        <v>10511</v>
      </c>
      <c r="J2021" t="s">
        <v>52</v>
      </c>
      <c r="K2021">
        <v>58</v>
      </c>
      <c r="L2021" t="str">
        <f>IF(Table1[[#This Row],[Age]]&lt;=20,"Teen",IF(Table1[[#This Row],[Age]]&gt;=21 &amp; Table1[[#This Row],[Age]]&lt;=50,"Adult","Senior"))</f>
        <v>Senior</v>
      </c>
      <c r="M2021" t="s">
        <v>79</v>
      </c>
      <c r="N2021" t="s">
        <v>80</v>
      </c>
      <c r="O2021" t="s">
        <v>38</v>
      </c>
      <c r="P2021" t="s">
        <v>47</v>
      </c>
      <c r="Q2021" t="s">
        <v>175</v>
      </c>
      <c r="R2021">
        <v>5</v>
      </c>
      <c r="S2021">
        <v>1200</v>
      </c>
      <c r="T2021">
        <v>25</v>
      </c>
      <c r="U2021">
        <v>4500</v>
      </c>
      <c r="V2021" t="str">
        <f>IF(Table1[[#This Row],[Sales]]&lt;=10000,"Low",IF(Table1[[#This Row],[Sales]]&gt;=10000 &amp; Table1[[#This Row],[Sales]]&lt;=25000,"Medium","High"))</f>
        <v>Low</v>
      </c>
      <c r="W2021">
        <v>762.6</v>
      </c>
      <c r="X2021">
        <f>Table1[[#This Row],[Profit]]/Table1[[#This Row],[Sales]]</f>
        <v>0.16946666666666668</v>
      </c>
      <c r="Y2021" t="s">
        <v>30</v>
      </c>
      <c r="Z2021" t="s">
        <v>31</v>
      </c>
      <c r="AA2021">
        <v>4</v>
      </c>
      <c r="AB2021" t="s">
        <v>42</v>
      </c>
    </row>
    <row r="2022" spans="1:28" x14ac:dyDescent="0.35">
      <c r="A2022" t="s">
        <v>10528</v>
      </c>
      <c r="B2022" s="1">
        <v>45826</v>
      </c>
      <c r="C2022" s="1" t="str">
        <f>TEXT(Table1[[#This Row],[Order_Date]],"yyyy")</f>
        <v>2025</v>
      </c>
      <c r="D2022" s="3">
        <f>MONTH(Table1[[#This Row],[Order_Date]])</f>
        <v>6</v>
      </c>
      <c r="E2022" t="str">
        <f>TEXT(Table1[[#This Row],[Order_Date]],"mmm")</f>
        <v>Jun</v>
      </c>
      <c r="F2022" s="1">
        <v>45829</v>
      </c>
      <c r="G2022">
        <f>(Table1[[#This Row],[Ship_Date]]-Table1[[#This Row],[Order_Date]])</f>
        <v>3</v>
      </c>
      <c r="H2022" t="s">
        <v>10529</v>
      </c>
      <c r="I2022" t="s">
        <v>10530</v>
      </c>
      <c r="J2022" t="s">
        <v>52</v>
      </c>
      <c r="K2022">
        <v>22</v>
      </c>
      <c r="L2022" t="str">
        <f>IF(Table1[[#This Row],[Age]]&lt;=20,"Teen",IF(Table1[[#This Row],[Age]]&gt;=21 &amp; Table1[[#This Row],[Age]]&lt;=50,"Adult","Senior"))</f>
        <v>Senior</v>
      </c>
      <c r="M2022" t="s">
        <v>73</v>
      </c>
      <c r="N2022" t="s">
        <v>26</v>
      </c>
      <c r="O2022" t="s">
        <v>27</v>
      </c>
      <c r="P2022" t="s">
        <v>47</v>
      </c>
      <c r="Q2022" t="s">
        <v>69</v>
      </c>
      <c r="R2022">
        <v>8</v>
      </c>
      <c r="S2022">
        <v>800</v>
      </c>
      <c r="T2022">
        <v>25</v>
      </c>
      <c r="U2022">
        <v>4800</v>
      </c>
      <c r="V2022" t="str">
        <f>IF(Table1[[#This Row],[Sales]]&lt;=10000,"Low",IF(Table1[[#This Row],[Sales]]&gt;=10000 &amp; Table1[[#This Row],[Sales]]&lt;=25000,"Medium","High"))</f>
        <v>Low</v>
      </c>
      <c r="W2022">
        <v>1701.01</v>
      </c>
      <c r="X2022">
        <f>Table1[[#This Row],[Profit]]/Table1[[#This Row],[Sales]]</f>
        <v>0.35437708333333334</v>
      </c>
      <c r="Y2022" t="s">
        <v>58</v>
      </c>
      <c r="Z2022" t="s">
        <v>59</v>
      </c>
      <c r="AA2022">
        <v>1</v>
      </c>
      <c r="AB2022" t="s">
        <v>42</v>
      </c>
    </row>
    <row r="2023" spans="1:28" x14ac:dyDescent="0.35">
      <c r="A2023" t="s">
        <v>10544</v>
      </c>
      <c r="B2023" s="1">
        <v>45470</v>
      </c>
      <c r="C2023" s="1" t="str">
        <f>TEXT(Table1[[#This Row],[Order_Date]],"yyyy")</f>
        <v>2024</v>
      </c>
      <c r="D2023" s="3">
        <f>MONTH(Table1[[#This Row],[Order_Date]])</f>
        <v>6</v>
      </c>
      <c r="E2023" t="str">
        <f>TEXT(Table1[[#This Row],[Order_Date]],"mmm")</f>
        <v>Jun</v>
      </c>
      <c r="F2023" s="1">
        <v>45473</v>
      </c>
      <c r="G2023">
        <f>(Table1[[#This Row],[Ship_Date]]-Table1[[#This Row],[Order_Date]])</f>
        <v>3</v>
      </c>
      <c r="H2023" t="s">
        <v>2727</v>
      </c>
      <c r="I2023" t="s">
        <v>10545</v>
      </c>
      <c r="J2023" t="s">
        <v>52</v>
      </c>
      <c r="K2023">
        <v>64</v>
      </c>
      <c r="L2023" t="str">
        <f>IF(Table1[[#This Row],[Age]]&lt;=20,"Teen",IF(Table1[[#This Row],[Age]]&gt;=21 &amp; Table1[[#This Row],[Age]]&lt;=50,"Adult","Senior"))</f>
        <v>Senior</v>
      </c>
      <c r="M2023" t="s">
        <v>46</v>
      </c>
      <c r="N2023" t="s">
        <v>46</v>
      </c>
      <c r="O2023" t="s">
        <v>38</v>
      </c>
      <c r="P2023" t="s">
        <v>28</v>
      </c>
      <c r="Q2023" t="s">
        <v>103</v>
      </c>
      <c r="R2023">
        <v>5</v>
      </c>
      <c r="S2023">
        <v>25000</v>
      </c>
      <c r="T2023">
        <v>20</v>
      </c>
      <c r="U2023">
        <v>100000</v>
      </c>
      <c r="V2023" t="str">
        <f>IF(Table1[[#This Row],[Sales]]&lt;=10000,"Low",IF(Table1[[#This Row],[Sales]]&gt;=10000 &amp; Table1[[#This Row],[Sales]]&lt;=25000,"Medium","High"))</f>
        <v>High</v>
      </c>
      <c r="W2023">
        <v>27576.1</v>
      </c>
      <c r="X2023">
        <f>Table1[[#This Row],[Profit]]/Table1[[#This Row],[Sales]]</f>
        <v>0.27576099999999998</v>
      </c>
      <c r="Y2023" t="s">
        <v>58</v>
      </c>
      <c r="Z2023" t="s">
        <v>59</v>
      </c>
      <c r="AA2023">
        <v>4</v>
      </c>
      <c r="AB2023" t="s">
        <v>42</v>
      </c>
    </row>
    <row r="2024" spans="1:28" x14ac:dyDescent="0.35">
      <c r="A2024" t="s">
        <v>10560</v>
      </c>
      <c r="B2024" s="1">
        <v>45459</v>
      </c>
      <c r="C2024" s="1" t="str">
        <f>TEXT(Table1[[#This Row],[Order_Date]],"yyyy")</f>
        <v>2024</v>
      </c>
      <c r="D2024" s="3">
        <f>MONTH(Table1[[#This Row],[Order_Date]])</f>
        <v>6</v>
      </c>
      <c r="E2024" t="str">
        <f>TEXT(Table1[[#This Row],[Order_Date]],"mmm")</f>
        <v>Jun</v>
      </c>
      <c r="F2024" s="1">
        <v>45466</v>
      </c>
      <c r="G2024">
        <f>(Table1[[#This Row],[Ship_Date]]-Table1[[#This Row],[Order_Date]])</f>
        <v>7</v>
      </c>
      <c r="H2024" t="s">
        <v>10561</v>
      </c>
      <c r="I2024" t="s">
        <v>10562</v>
      </c>
      <c r="J2024" t="s">
        <v>24</v>
      </c>
      <c r="K2024">
        <v>20</v>
      </c>
      <c r="L2024" t="str">
        <f>IF(Table1[[#This Row],[Age]]&lt;=20,"Teen",IF(Table1[[#This Row],[Age]]&gt;=21 &amp; Table1[[#This Row],[Age]]&lt;=50,"Adult","Senior"))</f>
        <v>Teen</v>
      </c>
      <c r="M2024" t="s">
        <v>79</v>
      </c>
      <c r="N2024" t="s">
        <v>80</v>
      </c>
      <c r="O2024" t="s">
        <v>38</v>
      </c>
      <c r="P2024" t="s">
        <v>47</v>
      </c>
      <c r="Q2024" t="s">
        <v>164</v>
      </c>
      <c r="R2024">
        <v>1</v>
      </c>
      <c r="S2024">
        <v>1800</v>
      </c>
      <c r="T2024">
        <v>10</v>
      </c>
      <c r="U2024">
        <v>1620</v>
      </c>
      <c r="V2024" t="str">
        <f>IF(Table1[[#This Row],[Sales]]&lt;=10000,"Low",IF(Table1[[#This Row],[Sales]]&gt;=10000 &amp; Table1[[#This Row],[Sales]]&lt;=25000,"Medium","High"))</f>
        <v>Low</v>
      </c>
      <c r="W2024">
        <v>501.98</v>
      </c>
      <c r="X2024">
        <f>Table1[[#This Row],[Profit]]/Table1[[#This Row],[Sales]]</f>
        <v>0.30986419753086419</v>
      </c>
      <c r="Y2024" t="s">
        <v>30</v>
      </c>
      <c r="Z2024" t="s">
        <v>59</v>
      </c>
      <c r="AA2024">
        <v>5</v>
      </c>
      <c r="AB2024" t="s">
        <v>42</v>
      </c>
    </row>
    <row r="2025" spans="1:28" x14ac:dyDescent="0.35">
      <c r="A2025" t="s">
        <v>10591</v>
      </c>
      <c r="B2025" s="1">
        <v>45827</v>
      </c>
      <c r="C2025" s="1" t="str">
        <f>TEXT(Table1[[#This Row],[Order_Date]],"yyyy")</f>
        <v>2025</v>
      </c>
      <c r="D2025" s="3">
        <f>MONTH(Table1[[#This Row],[Order_Date]])</f>
        <v>6</v>
      </c>
      <c r="E2025" t="str">
        <f>TEXT(Table1[[#This Row],[Order_Date]],"mmm")</f>
        <v>Jun</v>
      </c>
      <c r="F2025" s="1">
        <v>45828</v>
      </c>
      <c r="G2025">
        <f>(Table1[[#This Row],[Ship_Date]]-Table1[[#This Row],[Order_Date]])</f>
        <v>1</v>
      </c>
      <c r="H2025" t="s">
        <v>10592</v>
      </c>
      <c r="I2025" t="s">
        <v>10593</v>
      </c>
      <c r="J2025" t="s">
        <v>24</v>
      </c>
      <c r="K2025">
        <v>47</v>
      </c>
      <c r="L2025" t="str">
        <f>IF(Table1[[#This Row],[Age]]&lt;=20,"Teen",IF(Table1[[#This Row],[Age]]&gt;=21 &amp; Table1[[#This Row],[Age]]&lt;=50,"Adult","Senior"))</f>
        <v>Senior</v>
      </c>
      <c r="M2025" t="s">
        <v>116</v>
      </c>
      <c r="N2025" t="s">
        <v>117</v>
      </c>
      <c r="O2025" t="s">
        <v>86</v>
      </c>
      <c r="P2025" t="s">
        <v>47</v>
      </c>
      <c r="Q2025" t="s">
        <v>185</v>
      </c>
      <c r="R2025">
        <v>5</v>
      </c>
      <c r="S2025">
        <v>4500</v>
      </c>
      <c r="T2025">
        <v>15</v>
      </c>
      <c r="U2025">
        <v>19125</v>
      </c>
      <c r="V2025" t="str">
        <f>IF(Table1[[#This Row],[Sales]]&lt;=10000,"Low",IF(Table1[[#This Row],[Sales]]&gt;=10000 &amp; Table1[[#This Row],[Sales]]&lt;=25000,"Medium","High"))</f>
        <v>High</v>
      </c>
      <c r="W2025">
        <v>4337.53</v>
      </c>
      <c r="X2025">
        <f>Table1[[#This Row],[Profit]]/Table1[[#This Row],[Sales]]</f>
        <v>0.22679895424836599</v>
      </c>
      <c r="Y2025" t="s">
        <v>58</v>
      </c>
      <c r="Z2025" t="s">
        <v>41</v>
      </c>
      <c r="AA2025">
        <v>4</v>
      </c>
      <c r="AB2025" t="s">
        <v>42</v>
      </c>
    </row>
    <row r="2026" spans="1:28" x14ac:dyDescent="0.35">
      <c r="A2026" t="s">
        <v>10599</v>
      </c>
      <c r="B2026" s="1">
        <v>45447</v>
      </c>
      <c r="C2026" s="1" t="str">
        <f>TEXT(Table1[[#This Row],[Order_Date]],"yyyy")</f>
        <v>2024</v>
      </c>
      <c r="D2026" s="3">
        <f>MONTH(Table1[[#This Row],[Order_Date]])</f>
        <v>6</v>
      </c>
      <c r="E2026" t="str">
        <f>TEXT(Table1[[#This Row],[Order_Date]],"mmm")</f>
        <v>Jun</v>
      </c>
      <c r="F2026" s="1">
        <v>45454</v>
      </c>
      <c r="G2026">
        <f>(Table1[[#This Row],[Ship_Date]]-Table1[[#This Row],[Order_Date]])</f>
        <v>7</v>
      </c>
      <c r="H2026" t="s">
        <v>10600</v>
      </c>
      <c r="I2026" t="s">
        <v>10601</v>
      </c>
      <c r="J2026" t="s">
        <v>52</v>
      </c>
      <c r="K2026">
        <v>28</v>
      </c>
      <c r="L2026" t="str">
        <f>IF(Table1[[#This Row],[Age]]&lt;=20,"Teen",IF(Table1[[#This Row],[Age]]&gt;=21 &amp; Table1[[#This Row],[Age]]&lt;=50,"Adult","Senior"))</f>
        <v>Senior</v>
      </c>
      <c r="M2026" t="s">
        <v>73</v>
      </c>
      <c r="N2026" t="s">
        <v>26</v>
      </c>
      <c r="O2026" t="s">
        <v>27</v>
      </c>
      <c r="P2026" t="s">
        <v>74</v>
      </c>
      <c r="Q2026" t="s">
        <v>231</v>
      </c>
      <c r="R2026">
        <v>1</v>
      </c>
      <c r="S2026">
        <v>18000</v>
      </c>
      <c r="T2026">
        <v>10</v>
      </c>
      <c r="U2026">
        <v>16200</v>
      </c>
      <c r="V2026" t="str">
        <f>IF(Table1[[#This Row],[Sales]]&lt;=10000,"Low",IF(Table1[[#This Row],[Sales]]&gt;=10000 &amp; Table1[[#This Row],[Sales]]&lt;=25000,"Medium","High"))</f>
        <v>High</v>
      </c>
      <c r="W2026">
        <v>5499.32</v>
      </c>
      <c r="X2026">
        <f>Table1[[#This Row],[Profit]]/Table1[[#This Row],[Sales]]</f>
        <v>0.33946419753086415</v>
      </c>
      <c r="Y2026" t="s">
        <v>93</v>
      </c>
      <c r="Z2026" t="s">
        <v>31</v>
      </c>
      <c r="AA2026">
        <v>2</v>
      </c>
      <c r="AB2026" t="s">
        <v>42</v>
      </c>
    </row>
    <row r="2027" spans="1:28" x14ac:dyDescent="0.35">
      <c r="A2027" t="s">
        <v>10615</v>
      </c>
      <c r="B2027" s="1">
        <v>45812</v>
      </c>
      <c r="C2027" s="1" t="str">
        <f>TEXT(Table1[[#This Row],[Order_Date]],"yyyy")</f>
        <v>2025</v>
      </c>
      <c r="D2027" s="3">
        <f>MONTH(Table1[[#This Row],[Order_Date]])</f>
        <v>6</v>
      </c>
      <c r="E2027" t="str">
        <f>TEXT(Table1[[#This Row],[Order_Date]],"mmm")</f>
        <v>Jun</v>
      </c>
      <c r="F2027" s="1">
        <v>45817</v>
      </c>
      <c r="G2027">
        <f>(Table1[[#This Row],[Ship_Date]]-Table1[[#This Row],[Order_Date]])</f>
        <v>5</v>
      </c>
      <c r="H2027" t="s">
        <v>10616</v>
      </c>
      <c r="I2027" t="s">
        <v>10617</v>
      </c>
      <c r="J2027" t="s">
        <v>24</v>
      </c>
      <c r="K2027">
        <v>54</v>
      </c>
      <c r="L2027" t="str">
        <f>IF(Table1[[#This Row],[Age]]&lt;=20,"Teen",IF(Table1[[#This Row],[Age]]&gt;=21 &amp; Table1[[#This Row],[Age]]&lt;=50,"Adult","Senior"))</f>
        <v>Senior</v>
      </c>
      <c r="M2027" t="s">
        <v>36</v>
      </c>
      <c r="N2027" t="s">
        <v>37</v>
      </c>
      <c r="O2027" t="s">
        <v>38</v>
      </c>
      <c r="P2027" t="s">
        <v>74</v>
      </c>
      <c r="Q2027" t="s">
        <v>109</v>
      </c>
      <c r="R2027">
        <v>7</v>
      </c>
      <c r="S2027">
        <v>40000</v>
      </c>
      <c r="T2027">
        <v>15</v>
      </c>
      <c r="U2027">
        <v>238000</v>
      </c>
      <c r="V2027" t="str">
        <f>IF(Table1[[#This Row],[Sales]]&lt;=10000,"Low",IF(Table1[[#This Row],[Sales]]&gt;=10000 &amp; Table1[[#This Row],[Sales]]&lt;=25000,"Medium","High"))</f>
        <v>High</v>
      </c>
      <c r="W2027">
        <v>25951.13</v>
      </c>
      <c r="X2027">
        <f>Table1[[#This Row],[Profit]]/Table1[[#This Row],[Sales]]</f>
        <v>0.10903836134453782</v>
      </c>
      <c r="Y2027" t="s">
        <v>30</v>
      </c>
      <c r="Z2027" t="s">
        <v>31</v>
      </c>
      <c r="AA2027">
        <v>3</v>
      </c>
      <c r="AB2027" t="s">
        <v>42</v>
      </c>
    </row>
    <row r="2028" spans="1:28" x14ac:dyDescent="0.35">
      <c r="A2028" t="s">
        <v>10670</v>
      </c>
      <c r="B2028" s="1">
        <v>45832</v>
      </c>
      <c r="C2028" s="1" t="str">
        <f>TEXT(Table1[[#This Row],[Order_Date]],"yyyy")</f>
        <v>2025</v>
      </c>
      <c r="D2028" s="3">
        <f>MONTH(Table1[[#This Row],[Order_Date]])</f>
        <v>6</v>
      </c>
      <c r="E2028" t="str">
        <f>TEXT(Table1[[#This Row],[Order_Date]],"mmm")</f>
        <v>Jun</v>
      </c>
      <c r="F2028" s="1">
        <v>45835</v>
      </c>
      <c r="G2028">
        <f>(Table1[[#This Row],[Ship_Date]]-Table1[[#This Row],[Order_Date]])</f>
        <v>3</v>
      </c>
      <c r="H2028" t="s">
        <v>3892</v>
      </c>
      <c r="I2028" t="s">
        <v>10671</v>
      </c>
      <c r="J2028" t="s">
        <v>52</v>
      </c>
      <c r="K2028">
        <v>52</v>
      </c>
      <c r="L2028" t="str">
        <f>IF(Table1[[#This Row],[Age]]&lt;=20,"Teen",IF(Table1[[#This Row],[Age]]&gt;=21 &amp; Table1[[#This Row],[Age]]&lt;=50,"Adult","Senior"))</f>
        <v>Senior</v>
      </c>
      <c r="M2028" t="s">
        <v>36</v>
      </c>
      <c r="N2028" t="s">
        <v>37</v>
      </c>
      <c r="O2028" t="s">
        <v>38</v>
      </c>
      <c r="P2028" t="s">
        <v>74</v>
      </c>
      <c r="Q2028" t="s">
        <v>109</v>
      </c>
      <c r="R2028">
        <v>1</v>
      </c>
      <c r="S2028">
        <v>40000</v>
      </c>
      <c r="T2028">
        <v>25</v>
      </c>
      <c r="U2028">
        <v>30000</v>
      </c>
      <c r="V2028" t="str">
        <f>IF(Table1[[#This Row],[Sales]]&lt;=10000,"Low",IF(Table1[[#This Row],[Sales]]&gt;=10000 &amp; Table1[[#This Row],[Sales]]&lt;=25000,"Medium","High"))</f>
        <v>High</v>
      </c>
      <c r="W2028">
        <v>11515.52</v>
      </c>
      <c r="X2028">
        <f>Table1[[#This Row],[Profit]]/Table1[[#This Row],[Sales]]</f>
        <v>0.38385066666666667</v>
      </c>
      <c r="Y2028" t="s">
        <v>30</v>
      </c>
      <c r="Z2028" t="s">
        <v>31</v>
      </c>
      <c r="AA2028">
        <v>3</v>
      </c>
      <c r="AB2028" t="s">
        <v>42</v>
      </c>
    </row>
    <row r="2029" spans="1:28" x14ac:dyDescent="0.35">
      <c r="A2029" t="s">
        <v>10710</v>
      </c>
      <c r="B2029" s="1">
        <v>45447</v>
      </c>
      <c r="C2029" s="1" t="str">
        <f>TEXT(Table1[[#This Row],[Order_Date]],"yyyy")</f>
        <v>2024</v>
      </c>
      <c r="D2029" s="3">
        <f>MONTH(Table1[[#This Row],[Order_Date]])</f>
        <v>6</v>
      </c>
      <c r="E2029" t="str">
        <f>TEXT(Table1[[#This Row],[Order_Date]],"mmm")</f>
        <v>Jun</v>
      </c>
      <c r="F2029" s="1">
        <v>45452</v>
      </c>
      <c r="G2029">
        <f>(Table1[[#This Row],[Ship_Date]]-Table1[[#This Row],[Order_Date]])</f>
        <v>5</v>
      </c>
      <c r="H2029" t="s">
        <v>10711</v>
      </c>
      <c r="I2029" t="s">
        <v>10712</v>
      </c>
      <c r="J2029" t="s">
        <v>52</v>
      </c>
      <c r="K2029">
        <v>23</v>
      </c>
      <c r="L2029" t="str">
        <f>IF(Table1[[#This Row],[Age]]&lt;=20,"Teen",IF(Table1[[#This Row],[Age]]&gt;=21 &amp; Table1[[#This Row],[Age]]&lt;=50,"Adult","Senior"))</f>
        <v>Senior</v>
      </c>
      <c r="M2029" t="s">
        <v>63</v>
      </c>
      <c r="N2029" t="s">
        <v>64</v>
      </c>
      <c r="O2029" t="s">
        <v>55</v>
      </c>
      <c r="P2029" t="s">
        <v>39</v>
      </c>
      <c r="Q2029" t="s">
        <v>40</v>
      </c>
      <c r="R2029">
        <v>6</v>
      </c>
      <c r="S2029">
        <v>2500</v>
      </c>
      <c r="T2029">
        <v>10</v>
      </c>
      <c r="U2029">
        <v>13500</v>
      </c>
      <c r="V2029" t="str">
        <f>IF(Table1[[#This Row],[Sales]]&lt;=10000,"Low",IF(Table1[[#This Row],[Sales]]&gt;=10000 &amp; Table1[[#This Row],[Sales]]&lt;=25000,"Medium","High"))</f>
        <v>High</v>
      </c>
      <c r="W2029">
        <v>1538.88</v>
      </c>
      <c r="X2029">
        <f>Table1[[#This Row],[Profit]]/Table1[[#This Row],[Sales]]</f>
        <v>0.11399111111111111</v>
      </c>
      <c r="Y2029" t="s">
        <v>93</v>
      </c>
      <c r="Z2029" t="s">
        <v>31</v>
      </c>
      <c r="AA2029">
        <v>5</v>
      </c>
      <c r="AB2029" t="s">
        <v>42</v>
      </c>
    </row>
    <row r="2030" spans="1:28" x14ac:dyDescent="0.35">
      <c r="A2030" t="s">
        <v>10754</v>
      </c>
      <c r="B2030" s="1">
        <v>45463</v>
      </c>
      <c r="C2030" s="1" t="str">
        <f>TEXT(Table1[[#This Row],[Order_Date]],"yyyy")</f>
        <v>2024</v>
      </c>
      <c r="D2030" s="3">
        <f>MONTH(Table1[[#This Row],[Order_Date]])</f>
        <v>6</v>
      </c>
      <c r="E2030" t="str">
        <f>TEXT(Table1[[#This Row],[Order_Date]],"mmm")</f>
        <v>Jun</v>
      </c>
      <c r="F2030" s="1">
        <v>45466</v>
      </c>
      <c r="G2030">
        <f>(Table1[[#This Row],[Ship_Date]]-Table1[[#This Row],[Order_Date]])</f>
        <v>3</v>
      </c>
      <c r="H2030" t="s">
        <v>3680</v>
      </c>
      <c r="I2030" t="s">
        <v>10755</v>
      </c>
      <c r="J2030" t="s">
        <v>52</v>
      </c>
      <c r="K2030">
        <v>39</v>
      </c>
      <c r="L2030" t="str">
        <f>IF(Table1[[#This Row],[Age]]&lt;=20,"Teen",IF(Table1[[#This Row],[Age]]&gt;=21 &amp; Table1[[#This Row],[Age]]&lt;=50,"Adult","Senior"))</f>
        <v>Senior</v>
      </c>
      <c r="M2030" t="s">
        <v>73</v>
      </c>
      <c r="N2030" t="s">
        <v>26</v>
      </c>
      <c r="O2030" t="s">
        <v>27</v>
      </c>
      <c r="P2030" t="s">
        <v>28</v>
      </c>
      <c r="Q2030" t="s">
        <v>65</v>
      </c>
      <c r="R2030">
        <v>8</v>
      </c>
      <c r="S2030">
        <v>30000</v>
      </c>
      <c r="T2030">
        <v>20</v>
      </c>
      <c r="U2030">
        <v>192000</v>
      </c>
      <c r="V2030" t="str">
        <f>IF(Table1[[#This Row],[Sales]]&lt;=10000,"Low",IF(Table1[[#This Row],[Sales]]&gt;=10000 &amp; Table1[[#This Row],[Sales]]&lt;=25000,"Medium","High"))</f>
        <v>High</v>
      </c>
      <c r="W2030">
        <v>52147.14</v>
      </c>
      <c r="X2030">
        <f>Table1[[#This Row],[Profit]]/Table1[[#This Row],[Sales]]</f>
        <v>0.27159968750000002</v>
      </c>
      <c r="Y2030" t="s">
        <v>58</v>
      </c>
      <c r="Z2030" t="s">
        <v>41</v>
      </c>
      <c r="AA2030">
        <v>2</v>
      </c>
      <c r="AB2030" t="s">
        <v>42</v>
      </c>
    </row>
    <row r="2031" spans="1:28" x14ac:dyDescent="0.35">
      <c r="A2031" t="s">
        <v>10836</v>
      </c>
      <c r="B2031" s="1">
        <v>45809</v>
      </c>
      <c r="C2031" s="1" t="str">
        <f>TEXT(Table1[[#This Row],[Order_Date]],"yyyy")</f>
        <v>2025</v>
      </c>
      <c r="D2031" s="3">
        <f>MONTH(Table1[[#This Row],[Order_Date]])</f>
        <v>6</v>
      </c>
      <c r="E2031" t="str">
        <f>TEXT(Table1[[#This Row],[Order_Date]],"mmm")</f>
        <v>Jun</v>
      </c>
      <c r="F2031" s="1">
        <v>45812</v>
      </c>
      <c r="G2031">
        <f>(Table1[[#This Row],[Ship_Date]]-Table1[[#This Row],[Order_Date]])</f>
        <v>3</v>
      </c>
      <c r="H2031" t="s">
        <v>10837</v>
      </c>
      <c r="I2031" t="s">
        <v>10838</v>
      </c>
      <c r="J2031" t="s">
        <v>24</v>
      </c>
      <c r="K2031">
        <v>27</v>
      </c>
      <c r="L2031" t="str">
        <f>IF(Table1[[#This Row],[Age]]&lt;=20,"Teen",IF(Table1[[#This Row],[Age]]&gt;=21 &amp; Table1[[#This Row],[Age]]&lt;=50,"Adult","Senior"))</f>
        <v>Senior</v>
      </c>
      <c r="M2031" t="s">
        <v>73</v>
      </c>
      <c r="N2031" t="s">
        <v>26</v>
      </c>
      <c r="O2031" t="s">
        <v>27</v>
      </c>
      <c r="P2031" t="s">
        <v>28</v>
      </c>
      <c r="Q2031" t="s">
        <v>192</v>
      </c>
      <c r="R2031">
        <v>1</v>
      </c>
      <c r="S2031">
        <v>7000</v>
      </c>
      <c r="T2031">
        <v>0</v>
      </c>
      <c r="U2031">
        <v>7000</v>
      </c>
      <c r="V2031" t="str">
        <f>IF(Table1[[#This Row],[Sales]]&lt;=10000,"Low",IF(Table1[[#This Row],[Sales]]&gt;=10000 &amp; Table1[[#This Row],[Sales]]&lt;=25000,"Medium","High"))</f>
        <v>Low</v>
      </c>
      <c r="W2031">
        <v>2913.55</v>
      </c>
      <c r="X2031">
        <f>Table1[[#This Row],[Profit]]/Table1[[#This Row],[Sales]]</f>
        <v>0.41622142857142858</v>
      </c>
      <c r="Y2031" t="s">
        <v>58</v>
      </c>
      <c r="Z2031" t="s">
        <v>31</v>
      </c>
      <c r="AA2031">
        <v>2</v>
      </c>
      <c r="AB2031" t="s">
        <v>42</v>
      </c>
    </row>
    <row r="2032" spans="1:28" x14ac:dyDescent="0.35">
      <c r="A2032" t="s">
        <v>10882</v>
      </c>
      <c r="B2032" s="1">
        <v>45471</v>
      </c>
      <c r="C2032" s="1" t="str">
        <f>TEXT(Table1[[#This Row],[Order_Date]],"yyyy")</f>
        <v>2024</v>
      </c>
      <c r="D2032" s="3">
        <f>MONTH(Table1[[#This Row],[Order_Date]])</f>
        <v>6</v>
      </c>
      <c r="E2032" t="str">
        <f>TEXT(Table1[[#This Row],[Order_Date]],"mmm")</f>
        <v>Jun</v>
      </c>
      <c r="F2032" s="1">
        <v>45478</v>
      </c>
      <c r="G2032">
        <f>(Table1[[#This Row],[Ship_Date]]-Table1[[#This Row],[Order_Date]])</f>
        <v>7</v>
      </c>
      <c r="H2032" t="s">
        <v>555</v>
      </c>
      <c r="I2032" t="s">
        <v>10883</v>
      </c>
      <c r="J2032" t="s">
        <v>52</v>
      </c>
      <c r="K2032">
        <v>30</v>
      </c>
      <c r="L2032" t="str">
        <f>IF(Table1[[#This Row],[Age]]&lt;=20,"Teen",IF(Table1[[#This Row],[Age]]&gt;=21 &amp; Table1[[#This Row],[Age]]&lt;=50,"Adult","Senior"))</f>
        <v>Senior</v>
      </c>
      <c r="M2032" t="s">
        <v>53</v>
      </c>
      <c r="N2032" t="s">
        <v>54</v>
      </c>
      <c r="O2032" t="s">
        <v>55</v>
      </c>
      <c r="P2032" t="s">
        <v>28</v>
      </c>
      <c r="Q2032" t="s">
        <v>192</v>
      </c>
      <c r="R2032">
        <v>7</v>
      </c>
      <c r="S2032">
        <v>7000</v>
      </c>
      <c r="T2032">
        <v>10</v>
      </c>
      <c r="U2032">
        <v>44100</v>
      </c>
      <c r="V2032" t="str">
        <f>IF(Table1[[#This Row],[Sales]]&lt;=10000,"Low",IF(Table1[[#This Row],[Sales]]&gt;=10000 &amp; Table1[[#This Row],[Sales]]&lt;=25000,"Medium","High"))</f>
        <v>High</v>
      </c>
      <c r="W2032">
        <v>15667.45</v>
      </c>
      <c r="X2032">
        <f>Table1[[#This Row],[Profit]]/Table1[[#This Row],[Sales]]</f>
        <v>0.35527097505668936</v>
      </c>
      <c r="Y2032" t="s">
        <v>30</v>
      </c>
      <c r="Z2032" t="s">
        <v>41</v>
      </c>
      <c r="AA2032">
        <v>2</v>
      </c>
      <c r="AB2032" t="s">
        <v>42</v>
      </c>
    </row>
    <row r="2033" spans="1:28" x14ac:dyDescent="0.35">
      <c r="A2033" t="s">
        <v>10906</v>
      </c>
      <c r="B2033" s="1">
        <v>45827</v>
      </c>
      <c r="C2033" s="1" t="str">
        <f>TEXT(Table1[[#This Row],[Order_Date]],"yyyy")</f>
        <v>2025</v>
      </c>
      <c r="D2033" s="3">
        <f>MONTH(Table1[[#This Row],[Order_Date]])</f>
        <v>6</v>
      </c>
      <c r="E2033" t="str">
        <f>TEXT(Table1[[#This Row],[Order_Date]],"mmm")</f>
        <v>Jun</v>
      </c>
      <c r="F2033" s="1">
        <v>45828</v>
      </c>
      <c r="G2033">
        <f>(Table1[[#This Row],[Ship_Date]]-Table1[[#This Row],[Order_Date]])</f>
        <v>1</v>
      </c>
      <c r="H2033" t="s">
        <v>7047</v>
      </c>
      <c r="I2033" t="s">
        <v>10907</v>
      </c>
      <c r="J2033" t="s">
        <v>52</v>
      </c>
      <c r="K2033">
        <v>18</v>
      </c>
      <c r="L2033" t="str">
        <f>IF(Table1[[#This Row],[Age]]&lt;=20,"Teen",IF(Table1[[#This Row],[Age]]&gt;=21 &amp; Table1[[#This Row],[Age]]&lt;=50,"Adult","Senior"))</f>
        <v>Teen</v>
      </c>
      <c r="M2033" t="s">
        <v>73</v>
      </c>
      <c r="N2033" t="s">
        <v>26</v>
      </c>
      <c r="O2033" t="s">
        <v>27</v>
      </c>
      <c r="P2033" t="s">
        <v>74</v>
      </c>
      <c r="Q2033" t="s">
        <v>75</v>
      </c>
      <c r="R2033">
        <v>8</v>
      </c>
      <c r="S2033">
        <v>2000</v>
      </c>
      <c r="T2033">
        <v>20</v>
      </c>
      <c r="U2033">
        <v>12800</v>
      </c>
      <c r="V2033" t="str">
        <f>IF(Table1[[#This Row],[Sales]]&lt;=10000,"Low",IF(Table1[[#This Row],[Sales]]&gt;=10000 &amp; Table1[[#This Row],[Sales]]&lt;=25000,"Medium","High"))</f>
        <v>High</v>
      </c>
      <c r="W2033">
        <v>4342.09</v>
      </c>
      <c r="X2033">
        <f>Table1[[#This Row],[Profit]]/Table1[[#This Row],[Sales]]</f>
        <v>0.33922578125000002</v>
      </c>
      <c r="Y2033" t="s">
        <v>30</v>
      </c>
      <c r="Z2033" t="s">
        <v>59</v>
      </c>
      <c r="AA2033">
        <v>4</v>
      </c>
      <c r="AB2033" t="s">
        <v>42</v>
      </c>
    </row>
    <row r="2034" spans="1:28" x14ac:dyDescent="0.35">
      <c r="A2034" t="s">
        <v>10926</v>
      </c>
      <c r="B2034" s="1">
        <v>45813</v>
      </c>
      <c r="C2034" s="1" t="str">
        <f>TEXT(Table1[[#This Row],[Order_Date]],"yyyy")</f>
        <v>2025</v>
      </c>
      <c r="D2034" s="3">
        <f>MONTH(Table1[[#This Row],[Order_Date]])</f>
        <v>6</v>
      </c>
      <c r="E2034" t="str">
        <f>TEXT(Table1[[#This Row],[Order_Date]],"mmm")</f>
        <v>Jun</v>
      </c>
      <c r="F2034" s="1">
        <v>45820</v>
      </c>
      <c r="G2034">
        <f>(Table1[[#This Row],[Ship_Date]]-Table1[[#This Row],[Order_Date]])</f>
        <v>7</v>
      </c>
      <c r="H2034" t="s">
        <v>10927</v>
      </c>
      <c r="I2034" t="s">
        <v>10928</v>
      </c>
      <c r="J2034" t="s">
        <v>24</v>
      </c>
      <c r="K2034">
        <v>56</v>
      </c>
      <c r="L2034" t="str">
        <f>IF(Table1[[#This Row],[Age]]&lt;=20,"Teen",IF(Table1[[#This Row],[Age]]&gt;=21 &amp; Table1[[#This Row],[Age]]&lt;=50,"Adult","Senior"))</f>
        <v>Senior</v>
      </c>
      <c r="M2034" t="s">
        <v>91</v>
      </c>
      <c r="N2034" t="s">
        <v>92</v>
      </c>
      <c r="O2034" t="s">
        <v>55</v>
      </c>
      <c r="P2034" t="s">
        <v>39</v>
      </c>
      <c r="Q2034" t="s">
        <v>40</v>
      </c>
      <c r="R2034">
        <v>3</v>
      </c>
      <c r="S2034">
        <v>2500</v>
      </c>
      <c r="T2034">
        <v>25</v>
      </c>
      <c r="U2034">
        <v>5625</v>
      </c>
      <c r="V2034" t="str">
        <f>IF(Table1[[#This Row],[Sales]]&lt;=10000,"Low",IF(Table1[[#This Row],[Sales]]&gt;=10000 &amp; Table1[[#This Row],[Sales]]&lt;=25000,"Medium","High"))</f>
        <v>Low</v>
      </c>
      <c r="W2034">
        <v>835.31</v>
      </c>
      <c r="X2034">
        <f>Table1[[#This Row],[Profit]]/Table1[[#This Row],[Sales]]</f>
        <v>0.14849955555555555</v>
      </c>
      <c r="Y2034" t="s">
        <v>93</v>
      </c>
      <c r="Z2034" t="s">
        <v>41</v>
      </c>
      <c r="AA2034">
        <v>4</v>
      </c>
      <c r="AB2034" t="s">
        <v>42</v>
      </c>
    </row>
    <row r="2035" spans="1:28" x14ac:dyDescent="0.35">
      <c r="A2035" t="s">
        <v>10965</v>
      </c>
      <c r="B2035" s="1">
        <v>45816</v>
      </c>
      <c r="C2035" s="1" t="str">
        <f>TEXT(Table1[[#This Row],[Order_Date]],"yyyy")</f>
        <v>2025</v>
      </c>
      <c r="D2035" s="3">
        <f>MONTH(Table1[[#This Row],[Order_Date]])</f>
        <v>6</v>
      </c>
      <c r="E2035" t="str">
        <f>TEXT(Table1[[#This Row],[Order_Date]],"mmm")</f>
        <v>Jun</v>
      </c>
      <c r="F2035" s="1">
        <v>45820</v>
      </c>
      <c r="G2035">
        <f>(Table1[[#This Row],[Ship_Date]]-Table1[[#This Row],[Order_Date]])</f>
        <v>4</v>
      </c>
      <c r="H2035" t="s">
        <v>10966</v>
      </c>
      <c r="I2035" t="s">
        <v>10967</v>
      </c>
      <c r="J2035" t="s">
        <v>24</v>
      </c>
      <c r="K2035">
        <v>58</v>
      </c>
      <c r="L2035" t="str">
        <f>IF(Table1[[#This Row],[Age]]&lt;=20,"Teen",IF(Table1[[#This Row],[Age]]&gt;=21 &amp; Table1[[#This Row],[Age]]&lt;=50,"Adult","Senior"))</f>
        <v>Senior</v>
      </c>
      <c r="M2035" t="s">
        <v>36</v>
      </c>
      <c r="N2035" t="s">
        <v>37</v>
      </c>
      <c r="O2035" t="s">
        <v>38</v>
      </c>
      <c r="P2035" t="s">
        <v>74</v>
      </c>
      <c r="Q2035" t="s">
        <v>75</v>
      </c>
      <c r="R2035">
        <v>4</v>
      </c>
      <c r="S2035">
        <v>2000</v>
      </c>
      <c r="T2035">
        <v>15</v>
      </c>
      <c r="U2035">
        <v>6800</v>
      </c>
      <c r="V2035" t="str">
        <f>IF(Table1[[#This Row],[Sales]]&lt;=10000,"Low",IF(Table1[[#This Row],[Sales]]&gt;=10000 &amp; Table1[[#This Row],[Sales]]&lt;=25000,"Medium","High"))</f>
        <v>Low</v>
      </c>
      <c r="W2035">
        <v>1885.91</v>
      </c>
      <c r="X2035">
        <f>Table1[[#This Row],[Profit]]/Table1[[#This Row],[Sales]]</f>
        <v>0.27733970588235296</v>
      </c>
      <c r="Y2035" t="s">
        <v>93</v>
      </c>
      <c r="Z2035" t="s">
        <v>31</v>
      </c>
      <c r="AA2035">
        <v>3</v>
      </c>
      <c r="AB2035" t="s">
        <v>42</v>
      </c>
    </row>
    <row r="2036" spans="1:28" x14ac:dyDescent="0.35">
      <c r="A2036" t="s">
        <v>10971</v>
      </c>
      <c r="B2036" s="1">
        <v>45821</v>
      </c>
      <c r="C2036" s="1" t="str">
        <f>TEXT(Table1[[#This Row],[Order_Date]],"yyyy")</f>
        <v>2025</v>
      </c>
      <c r="D2036" s="3">
        <f>MONTH(Table1[[#This Row],[Order_Date]])</f>
        <v>6</v>
      </c>
      <c r="E2036" t="str">
        <f>TEXT(Table1[[#This Row],[Order_Date]],"mmm")</f>
        <v>Jun</v>
      </c>
      <c r="F2036" s="1">
        <v>45828</v>
      </c>
      <c r="G2036">
        <f>(Table1[[#This Row],[Ship_Date]]-Table1[[#This Row],[Order_Date]])</f>
        <v>7</v>
      </c>
      <c r="H2036" t="s">
        <v>7712</v>
      </c>
      <c r="I2036" t="s">
        <v>10972</v>
      </c>
      <c r="J2036" t="s">
        <v>52</v>
      </c>
      <c r="K2036">
        <v>30</v>
      </c>
      <c r="L2036" t="str">
        <f>IF(Table1[[#This Row],[Age]]&lt;=20,"Teen",IF(Table1[[#This Row],[Age]]&gt;=21 &amp; Table1[[#This Row],[Age]]&lt;=50,"Adult","Senior"))</f>
        <v>Senior</v>
      </c>
      <c r="M2036" t="s">
        <v>79</v>
      </c>
      <c r="N2036" t="s">
        <v>80</v>
      </c>
      <c r="O2036" t="s">
        <v>38</v>
      </c>
      <c r="P2036" t="s">
        <v>47</v>
      </c>
      <c r="Q2036" t="s">
        <v>164</v>
      </c>
      <c r="R2036">
        <v>2</v>
      </c>
      <c r="S2036">
        <v>1800</v>
      </c>
      <c r="T2036">
        <v>10</v>
      </c>
      <c r="U2036">
        <v>3240</v>
      </c>
      <c r="V2036" t="str">
        <f>IF(Table1[[#This Row],[Sales]]&lt;=10000,"Low",IF(Table1[[#This Row],[Sales]]&gt;=10000 &amp; Table1[[#This Row],[Sales]]&lt;=25000,"Medium","High"))</f>
        <v>Low</v>
      </c>
      <c r="W2036">
        <v>529.79</v>
      </c>
      <c r="X2036">
        <f>Table1[[#This Row],[Profit]]/Table1[[#This Row],[Sales]]</f>
        <v>0.16351543209876543</v>
      </c>
      <c r="Y2036" t="s">
        <v>58</v>
      </c>
      <c r="Z2036" t="s">
        <v>31</v>
      </c>
      <c r="AA2036">
        <v>3</v>
      </c>
      <c r="AB2036" t="s">
        <v>42</v>
      </c>
    </row>
    <row r="2037" spans="1:28" x14ac:dyDescent="0.35">
      <c r="A2037" t="s">
        <v>11079</v>
      </c>
      <c r="B2037" s="1">
        <v>45445</v>
      </c>
      <c r="C2037" s="1" t="str">
        <f>TEXT(Table1[[#This Row],[Order_Date]],"yyyy")</f>
        <v>2024</v>
      </c>
      <c r="D2037" s="3">
        <f>MONTH(Table1[[#This Row],[Order_Date]])</f>
        <v>6</v>
      </c>
      <c r="E2037" t="str">
        <f>TEXT(Table1[[#This Row],[Order_Date]],"mmm")</f>
        <v>Jun</v>
      </c>
      <c r="F2037" s="1">
        <v>45450</v>
      </c>
      <c r="G2037">
        <f>(Table1[[#This Row],[Ship_Date]]-Table1[[#This Row],[Order_Date]])</f>
        <v>5</v>
      </c>
      <c r="H2037" t="s">
        <v>11080</v>
      </c>
      <c r="I2037" t="s">
        <v>11081</v>
      </c>
      <c r="J2037" t="s">
        <v>24</v>
      </c>
      <c r="K2037">
        <v>19</v>
      </c>
      <c r="L2037" t="str">
        <f>IF(Table1[[#This Row],[Age]]&lt;=20,"Teen",IF(Table1[[#This Row],[Age]]&gt;=21 &amp; Table1[[#This Row],[Age]]&lt;=50,"Adult","Senior"))</f>
        <v>Teen</v>
      </c>
      <c r="M2037" t="s">
        <v>91</v>
      </c>
      <c r="N2037" t="s">
        <v>92</v>
      </c>
      <c r="O2037" t="s">
        <v>55</v>
      </c>
      <c r="P2037" t="s">
        <v>28</v>
      </c>
      <c r="Q2037" t="s">
        <v>65</v>
      </c>
      <c r="R2037">
        <v>2</v>
      </c>
      <c r="S2037">
        <v>30000</v>
      </c>
      <c r="T2037">
        <v>5</v>
      </c>
      <c r="U2037">
        <v>57000</v>
      </c>
      <c r="V2037" t="str">
        <f>IF(Table1[[#This Row],[Sales]]&lt;=10000,"Low",IF(Table1[[#This Row],[Sales]]&gt;=10000 &amp; Table1[[#This Row],[Sales]]&lt;=25000,"Medium","High"))</f>
        <v>High</v>
      </c>
      <c r="W2037">
        <v>10142.57</v>
      </c>
      <c r="X2037">
        <f>Table1[[#This Row],[Profit]]/Table1[[#This Row],[Sales]]</f>
        <v>0.1779398245614035</v>
      </c>
      <c r="Y2037" t="s">
        <v>30</v>
      </c>
      <c r="Z2037" t="s">
        <v>31</v>
      </c>
      <c r="AA2037">
        <v>2</v>
      </c>
      <c r="AB2037" t="s">
        <v>42</v>
      </c>
    </row>
    <row r="2038" spans="1:28" x14ac:dyDescent="0.35">
      <c r="A2038" t="s">
        <v>11110</v>
      </c>
      <c r="B2038" s="1">
        <v>45829</v>
      </c>
      <c r="C2038" s="1" t="str">
        <f>TEXT(Table1[[#This Row],[Order_Date]],"yyyy")</f>
        <v>2025</v>
      </c>
      <c r="D2038" s="3">
        <f>MONTH(Table1[[#This Row],[Order_Date]])</f>
        <v>6</v>
      </c>
      <c r="E2038" t="str">
        <f>TEXT(Table1[[#This Row],[Order_Date]],"mmm")</f>
        <v>Jun</v>
      </c>
      <c r="F2038" s="1">
        <v>45832</v>
      </c>
      <c r="G2038">
        <f>(Table1[[#This Row],[Ship_Date]]-Table1[[#This Row],[Order_Date]])</f>
        <v>3</v>
      </c>
      <c r="H2038" t="s">
        <v>11111</v>
      </c>
      <c r="I2038" t="s">
        <v>11112</v>
      </c>
      <c r="J2038" t="s">
        <v>52</v>
      </c>
      <c r="K2038">
        <v>57</v>
      </c>
      <c r="L2038" t="str">
        <f>IF(Table1[[#This Row],[Age]]&lt;=20,"Teen",IF(Table1[[#This Row],[Age]]&gt;=21 &amp; Table1[[#This Row],[Age]]&lt;=50,"Adult","Senior"))</f>
        <v>Senior</v>
      </c>
      <c r="M2038" t="s">
        <v>101</v>
      </c>
      <c r="N2038" t="s">
        <v>102</v>
      </c>
      <c r="O2038" t="s">
        <v>27</v>
      </c>
      <c r="P2038" t="s">
        <v>47</v>
      </c>
      <c r="Q2038" t="s">
        <v>185</v>
      </c>
      <c r="R2038">
        <v>7</v>
      </c>
      <c r="S2038">
        <v>4500</v>
      </c>
      <c r="T2038">
        <v>0</v>
      </c>
      <c r="U2038">
        <v>31500</v>
      </c>
      <c r="V2038" t="str">
        <f>IF(Table1[[#This Row],[Sales]]&lt;=10000,"Low",IF(Table1[[#This Row],[Sales]]&gt;=10000 &amp; Table1[[#This Row],[Sales]]&lt;=25000,"Medium","High"))</f>
        <v>High</v>
      </c>
      <c r="W2038">
        <v>9383.7900000000009</v>
      </c>
      <c r="X2038">
        <f>Table1[[#This Row],[Profit]]/Table1[[#This Row],[Sales]]</f>
        <v>0.29789809523809524</v>
      </c>
      <c r="Y2038" t="s">
        <v>30</v>
      </c>
      <c r="Z2038" t="s">
        <v>41</v>
      </c>
      <c r="AA2038">
        <v>1</v>
      </c>
      <c r="AB2038" t="s">
        <v>42</v>
      </c>
    </row>
    <row r="2039" spans="1:28" x14ac:dyDescent="0.35">
      <c r="A2039" t="s">
        <v>11179</v>
      </c>
      <c r="B2039" s="1">
        <v>45466</v>
      </c>
      <c r="C2039" s="1" t="str">
        <f>TEXT(Table1[[#This Row],[Order_Date]],"yyyy")</f>
        <v>2024</v>
      </c>
      <c r="D2039" s="3">
        <f>MONTH(Table1[[#This Row],[Order_Date]])</f>
        <v>6</v>
      </c>
      <c r="E2039" t="str">
        <f>TEXT(Table1[[#This Row],[Order_Date]],"mmm")</f>
        <v>Jun</v>
      </c>
      <c r="F2039" s="1">
        <v>45468</v>
      </c>
      <c r="G2039">
        <f>(Table1[[#This Row],[Ship_Date]]-Table1[[#This Row],[Order_Date]])</f>
        <v>2</v>
      </c>
      <c r="H2039" t="s">
        <v>11180</v>
      </c>
      <c r="I2039" t="s">
        <v>11181</v>
      </c>
      <c r="J2039" t="s">
        <v>52</v>
      </c>
      <c r="K2039">
        <v>49</v>
      </c>
      <c r="L2039" t="str">
        <f>IF(Table1[[#This Row],[Age]]&lt;=20,"Teen",IF(Table1[[#This Row],[Age]]&gt;=21 &amp; Table1[[#This Row],[Age]]&lt;=50,"Adult","Senior"))</f>
        <v>Senior</v>
      </c>
      <c r="M2039" t="s">
        <v>84</v>
      </c>
      <c r="N2039" t="s">
        <v>85</v>
      </c>
      <c r="O2039" t="s">
        <v>86</v>
      </c>
      <c r="P2039" t="s">
        <v>74</v>
      </c>
      <c r="Q2039" t="s">
        <v>132</v>
      </c>
      <c r="R2039">
        <v>8</v>
      </c>
      <c r="S2039">
        <v>55000</v>
      </c>
      <c r="T2039">
        <v>5</v>
      </c>
      <c r="U2039">
        <v>418000</v>
      </c>
      <c r="V2039" t="str">
        <f>IF(Table1[[#This Row],[Sales]]&lt;=10000,"Low",IF(Table1[[#This Row],[Sales]]&gt;=10000 &amp; Table1[[#This Row],[Sales]]&lt;=25000,"Medium","High"))</f>
        <v>High</v>
      </c>
      <c r="W2039">
        <v>119797.73</v>
      </c>
      <c r="X2039">
        <f>Table1[[#This Row],[Profit]]/Table1[[#This Row],[Sales]]</f>
        <v>0.28659744019138755</v>
      </c>
      <c r="Y2039" t="s">
        <v>30</v>
      </c>
      <c r="Z2039" t="s">
        <v>41</v>
      </c>
      <c r="AA2039">
        <v>1</v>
      </c>
      <c r="AB2039" t="s">
        <v>42</v>
      </c>
    </row>
    <row r="2040" spans="1:28" x14ac:dyDescent="0.35">
      <c r="A2040" t="s">
        <v>11204</v>
      </c>
      <c r="B2040" s="1">
        <v>45811</v>
      </c>
      <c r="C2040" s="1" t="str">
        <f>TEXT(Table1[[#This Row],[Order_Date]],"yyyy")</f>
        <v>2025</v>
      </c>
      <c r="D2040" s="3">
        <f>MONTH(Table1[[#This Row],[Order_Date]])</f>
        <v>6</v>
      </c>
      <c r="E2040" t="str">
        <f>TEXT(Table1[[#This Row],[Order_Date]],"mmm")</f>
        <v>Jun</v>
      </c>
      <c r="F2040" s="1">
        <v>45818</v>
      </c>
      <c r="G2040">
        <f>(Table1[[#This Row],[Ship_Date]]-Table1[[#This Row],[Order_Date]])</f>
        <v>7</v>
      </c>
      <c r="H2040" t="s">
        <v>11205</v>
      </c>
      <c r="I2040" t="s">
        <v>11206</v>
      </c>
      <c r="J2040" t="s">
        <v>24</v>
      </c>
      <c r="K2040">
        <v>22</v>
      </c>
      <c r="L2040" t="str">
        <f>IF(Table1[[#This Row],[Age]]&lt;=20,"Teen",IF(Table1[[#This Row],[Age]]&gt;=21 &amp; Table1[[#This Row],[Age]]&lt;=50,"Adult","Senior"))</f>
        <v>Senior</v>
      </c>
      <c r="M2040" t="s">
        <v>73</v>
      </c>
      <c r="N2040" t="s">
        <v>26</v>
      </c>
      <c r="O2040" t="s">
        <v>27</v>
      </c>
      <c r="P2040" t="s">
        <v>47</v>
      </c>
      <c r="Q2040" t="s">
        <v>69</v>
      </c>
      <c r="R2040">
        <v>8</v>
      </c>
      <c r="S2040">
        <v>800</v>
      </c>
      <c r="T2040">
        <v>25</v>
      </c>
      <c r="U2040">
        <v>4800</v>
      </c>
      <c r="V2040" t="str">
        <f>IF(Table1[[#This Row],[Sales]]&lt;=10000,"Low",IF(Table1[[#This Row],[Sales]]&gt;=10000 &amp; Table1[[#This Row],[Sales]]&lt;=25000,"Medium","High"))</f>
        <v>Low</v>
      </c>
      <c r="W2040">
        <v>1430.1</v>
      </c>
      <c r="X2040">
        <f>Table1[[#This Row],[Profit]]/Table1[[#This Row],[Sales]]</f>
        <v>0.29793749999999997</v>
      </c>
      <c r="Y2040" t="s">
        <v>30</v>
      </c>
      <c r="Z2040" t="s">
        <v>59</v>
      </c>
      <c r="AA2040">
        <v>3</v>
      </c>
      <c r="AB2040" t="s">
        <v>42</v>
      </c>
    </row>
    <row r="2041" spans="1:28" x14ac:dyDescent="0.35">
      <c r="A2041" t="s">
        <v>11218</v>
      </c>
      <c r="B2041" s="1">
        <v>45836</v>
      </c>
      <c r="C2041" s="1" t="str">
        <f>TEXT(Table1[[#This Row],[Order_Date]],"yyyy")</f>
        <v>2025</v>
      </c>
      <c r="D2041" s="3">
        <f>MONTH(Table1[[#This Row],[Order_Date]])</f>
        <v>6</v>
      </c>
      <c r="E2041" t="str">
        <f>TEXT(Table1[[#This Row],[Order_Date]],"mmm")</f>
        <v>Jun</v>
      </c>
      <c r="F2041" s="1">
        <v>45837</v>
      </c>
      <c r="G2041">
        <f>(Table1[[#This Row],[Ship_Date]]-Table1[[#This Row],[Order_Date]])</f>
        <v>1</v>
      </c>
      <c r="H2041" t="s">
        <v>11219</v>
      </c>
      <c r="I2041" t="s">
        <v>11220</v>
      </c>
      <c r="J2041" t="s">
        <v>24</v>
      </c>
      <c r="K2041">
        <v>41</v>
      </c>
      <c r="L2041" t="str">
        <f>IF(Table1[[#This Row],[Age]]&lt;=20,"Teen",IF(Table1[[#This Row],[Age]]&gt;=21 &amp; Table1[[#This Row],[Age]]&lt;=50,"Adult","Senior"))</f>
        <v>Senior</v>
      </c>
      <c r="M2041" t="s">
        <v>79</v>
      </c>
      <c r="N2041" t="s">
        <v>80</v>
      </c>
      <c r="O2041" t="s">
        <v>38</v>
      </c>
      <c r="P2041" t="s">
        <v>39</v>
      </c>
      <c r="Q2041" t="s">
        <v>87</v>
      </c>
      <c r="R2041">
        <v>3</v>
      </c>
      <c r="S2041">
        <v>3200</v>
      </c>
      <c r="T2041">
        <v>5</v>
      </c>
      <c r="U2041">
        <v>9120</v>
      </c>
      <c r="V2041" t="str">
        <f>IF(Table1[[#This Row],[Sales]]&lt;=10000,"Low",IF(Table1[[#This Row],[Sales]]&gt;=10000 &amp; Table1[[#This Row],[Sales]]&lt;=25000,"Medium","High"))</f>
        <v>Low</v>
      </c>
      <c r="W2041">
        <v>2243.39</v>
      </c>
      <c r="X2041">
        <f>Table1[[#This Row],[Profit]]/Table1[[#This Row],[Sales]]</f>
        <v>0.24598574561403508</v>
      </c>
      <c r="Y2041" t="s">
        <v>30</v>
      </c>
      <c r="Z2041" t="s">
        <v>41</v>
      </c>
      <c r="AA2041">
        <v>2</v>
      </c>
      <c r="AB2041" t="s">
        <v>42</v>
      </c>
    </row>
    <row r="2042" spans="1:28" x14ac:dyDescent="0.35">
      <c r="A2042" t="s">
        <v>11221</v>
      </c>
      <c r="B2042" s="1">
        <v>45473</v>
      </c>
      <c r="C2042" s="1" t="str">
        <f>TEXT(Table1[[#This Row],[Order_Date]],"yyyy")</f>
        <v>2024</v>
      </c>
      <c r="D2042" s="3">
        <f>MONTH(Table1[[#This Row],[Order_Date]])</f>
        <v>6</v>
      </c>
      <c r="E2042" t="str">
        <f>TEXT(Table1[[#This Row],[Order_Date]],"mmm")</f>
        <v>Jun</v>
      </c>
      <c r="F2042" s="1">
        <v>45476</v>
      </c>
      <c r="G2042">
        <f>(Table1[[#This Row],[Ship_Date]]-Table1[[#This Row],[Order_Date]])</f>
        <v>3</v>
      </c>
      <c r="H2042" t="s">
        <v>11222</v>
      </c>
      <c r="I2042" t="s">
        <v>11223</v>
      </c>
      <c r="J2042" t="s">
        <v>52</v>
      </c>
      <c r="K2042">
        <v>18</v>
      </c>
      <c r="L2042" t="str">
        <f>IF(Table1[[#This Row],[Age]]&lt;=20,"Teen",IF(Table1[[#This Row],[Age]]&gt;=21 &amp; Table1[[#This Row],[Age]]&lt;=50,"Adult","Senior"))</f>
        <v>Teen</v>
      </c>
      <c r="M2042" t="s">
        <v>84</v>
      </c>
      <c r="N2042" t="s">
        <v>85</v>
      </c>
      <c r="O2042" t="s">
        <v>86</v>
      </c>
      <c r="P2042" t="s">
        <v>56</v>
      </c>
      <c r="Q2042" t="s">
        <v>125</v>
      </c>
      <c r="R2042">
        <v>3</v>
      </c>
      <c r="S2042">
        <v>450</v>
      </c>
      <c r="T2042">
        <v>5</v>
      </c>
      <c r="U2042">
        <v>1282.5</v>
      </c>
      <c r="V2042" t="str">
        <f>IF(Table1[[#This Row],[Sales]]&lt;=10000,"Low",IF(Table1[[#This Row],[Sales]]&gt;=10000 &amp; Table1[[#This Row],[Sales]]&lt;=25000,"Medium","High"))</f>
        <v>Low</v>
      </c>
      <c r="W2042">
        <v>396.14</v>
      </c>
      <c r="X2042">
        <f>Table1[[#This Row],[Profit]]/Table1[[#This Row],[Sales]]</f>
        <v>0.3088810916179337</v>
      </c>
      <c r="Y2042" t="s">
        <v>30</v>
      </c>
      <c r="Z2042" t="s">
        <v>59</v>
      </c>
      <c r="AA2042">
        <v>2</v>
      </c>
      <c r="AB2042" t="s">
        <v>42</v>
      </c>
    </row>
    <row r="2043" spans="1:28" x14ac:dyDescent="0.35">
      <c r="A2043" t="s">
        <v>122</v>
      </c>
      <c r="B2043" s="1">
        <v>45841</v>
      </c>
      <c r="C2043" s="1" t="str">
        <f>TEXT(Table1[[#This Row],[Order_Date]],"yyyy")</f>
        <v>2025</v>
      </c>
      <c r="D2043" s="3">
        <f>MONTH(Table1[[#This Row],[Order_Date]])</f>
        <v>7</v>
      </c>
      <c r="E2043" t="str">
        <f>TEXT(Table1[[#This Row],[Order_Date]],"mmm")</f>
        <v>Jul</v>
      </c>
      <c r="F2043" s="1">
        <v>45848</v>
      </c>
      <c r="G2043">
        <f>(Table1[[#This Row],[Ship_Date]]-Table1[[#This Row],[Order_Date]])</f>
        <v>7</v>
      </c>
      <c r="H2043" t="s">
        <v>123</v>
      </c>
      <c r="I2043" t="s">
        <v>124</v>
      </c>
      <c r="J2043" t="s">
        <v>24</v>
      </c>
      <c r="K2043">
        <v>24</v>
      </c>
      <c r="L2043" t="str">
        <f>IF(Table1[[#This Row],[Age]]&lt;=20,"Teen",IF(Table1[[#This Row],[Age]]&gt;=21 &amp; Table1[[#This Row],[Age]]&lt;=50,"Adult","Senior"))</f>
        <v>Senior</v>
      </c>
      <c r="M2043" t="s">
        <v>107</v>
      </c>
      <c r="N2043" t="s">
        <v>108</v>
      </c>
      <c r="O2043" t="s">
        <v>86</v>
      </c>
      <c r="P2043" t="s">
        <v>56</v>
      </c>
      <c r="Q2043" t="s">
        <v>125</v>
      </c>
      <c r="R2043">
        <v>7</v>
      </c>
      <c r="S2043">
        <v>450</v>
      </c>
      <c r="T2043">
        <v>15</v>
      </c>
      <c r="U2043">
        <v>2677.5</v>
      </c>
      <c r="V2043" t="str">
        <f>IF(Table1[[#This Row],[Sales]]&lt;=10000,"Low",IF(Table1[[#This Row],[Sales]]&gt;=10000 &amp; Table1[[#This Row],[Sales]]&lt;=25000,"Medium","High"))</f>
        <v>Low</v>
      </c>
      <c r="W2043">
        <v>767.21</v>
      </c>
      <c r="X2043">
        <f>Table1[[#This Row],[Profit]]/Table1[[#This Row],[Sales]]</f>
        <v>0.28653968253968254</v>
      </c>
      <c r="Y2043" t="s">
        <v>58</v>
      </c>
      <c r="Z2043" t="s">
        <v>31</v>
      </c>
      <c r="AA2043">
        <v>1</v>
      </c>
      <c r="AB2043" t="s">
        <v>42</v>
      </c>
    </row>
    <row r="2044" spans="1:28" x14ac:dyDescent="0.35">
      <c r="A2044" t="s">
        <v>148</v>
      </c>
      <c r="B2044" s="1">
        <v>45841</v>
      </c>
      <c r="C2044" s="1" t="str">
        <f>TEXT(Table1[[#This Row],[Order_Date]],"yyyy")</f>
        <v>2025</v>
      </c>
      <c r="D2044" s="3">
        <f>MONTH(Table1[[#This Row],[Order_Date]])</f>
        <v>7</v>
      </c>
      <c r="E2044" t="str">
        <f>TEXT(Table1[[#This Row],[Order_Date]],"mmm")</f>
        <v>Jul</v>
      </c>
      <c r="F2044" s="1">
        <v>45843</v>
      </c>
      <c r="G2044">
        <f>(Table1[[#This Row],[Ship_Date]]-Table1[[#This Row],[Order_Date]])</f>
        <v>2</v>
      </c>
      <c r="H2044" t="s">
        <v>149</v>
      </c>
      <c r="I2044" t="s">
        <v>150</v>
      </c>
      <c r="J2044" t="s">
        <v>52</v>
      </c>
      <c r="K2044">
        <v>28</v>
      </c>
      <c r="L2044" t="str">
        <f>IF(Table1[[#This Row],[Age]]&lt;=20,"Teen",IF(Table1[[#This Row],[Age]]&gt;=21 &amp; Table1[[#This Row],[Age]]&lt;=50,"Adult","Senior"))</f>
        <v>Senior</v>
      </c>
      <c r="M2044" t="s">
        <v>79</v>
      </c>
      <c r="N2044" t="s">
        <v>80</v>
      </c>
      <c r="O2044" t="s">
        <v>38</v>
      </c>
      <c r="P2044" t="s">
        <v>39</v>
      </c>
      <c r="Q2044" t="s">
        <v>151</v>
      </c>
      <c r="R2044">
        <v>1</v>
      </c>
      <c r="S2044">
        <v>900</v>
      </c>
      <c r="T2044">
        <v>25</v>
      </c>
      <c r="U2044">
        <v>675</v>
      </c>
      <c r="V2044" t="str">
        <f>IF(Table1[[#This Row],[Sales]]&lt;=10000,"Low",IF(Table1[[#This Row],[Sales]]&gt;=10000 &amp; Table1[[#This Row],[Sales]]&lt;=25000,"Medium","High"))</f>
        <v>Low</v>
      </c>
      <c r="W2044">
        <v>110.71</v>
      </c>
      <c r="X2044">
        <f>Table1[[#This Row],[Profit]]/Table1[[#This Row],[Sales]]</f>
        <v>0.16401481481481481</v>
      </c>
      <c r="Y2044" t="s">
        <v>93</v>
      </c>
      <c r="Z2044" t="s">
        <v>31</v>
      </c>
      <c r="AA2044">
        <v>3</v>
      </c>
      <c r="AB2044" t="s">
        <v>42</v>
      </c>
    </row>
    <row r="2045" spans="1:28" x14ac:dyDescent="0.35">
      <c r="A2045" t="s">
        <v>161</v>
      </c>
      <c r="B2045" s="1">
        <v>45839</v>
      </c>
      <c r="C2045" s="1" t="str">
        <f>TEXT(Table1[[#This Row],[Order_Date]],"yyyy")</f>
        <v>2025</v>
      </c>
      <c r="D2045" s="3">
        <f>MONTH(Table1[[#This Row],[Order_Date]])</f>
        <v>7</v>
      </c>
      <c r="E2045" t="str">
        <f>TEXT(Table1[[#This Row],[Order_Date]],"mmm")</f>
        <v>Jul</v>
      </c>
      <c r="F2045" s="1">
        <v>45841</v>
      </c>
      <c r="G2045">
        <f>(Table1[[#This Row],[Ship_Date]]-Table1[[#This Row],[Order_Date]])</f>
        <v>2</v>
      </c>
      <c r="H2045" t="s">
        <v>162</v>
      </c>
      <c r="I2045" t="s">
        <v>163</v>
      </c>
      <c r="J2045" t="s">
        <v>52</v>
      </c>
      <c r="K2045">
        <v>41</v>
      </c>
      <c r="L2045" t="str">
        <f>IF(Table1[[#This Row],[Age]]&lt;=20,"Teen",IF(Table1[[#This Row],[Age]]&gt;=21 &amp; Table1[[#This Row],[Age]]&lt;=50,"Adult","Senior"))</f>
        <v>Senior</v>
      </c>
      <c r="M2045" t="s">
        <v>116</v>
      </c>
      <c r="N2045" t="s">
        <v>117</v>
      </c>
      <c r="O2045" t="s">
        <v>86</v>
      </c>
      <c r="P2045" t="s">
        <v>47</v>
      </c>
      <c r="Q2045" t="s">
        <v>164</v>
      </c>
      <c r="R2045">
        <v>4</v>
      </c>
      <c r="S2045">
        <v>1800</v>
      </c>
      <c r="T2045">
        <v>25</v>
      </c>
      <c r="U2045">
        <v>5400</v>
      </c>
      <c r="V2045" t="str">
        <f>IF(Table1[[#This Row],[Sales]]&lt;=10000,"Low",IF(Table1[[#This Row],[Sales]]&gt;=10000 &amp; Table1[[#This Row],[Sales]]&lt;=25000,"Medium","High"))</f>
        <v>Low</v>
      </c>
      <c r="W2045">
        <v>2235.7199999999998</v>
      </c>
      <c r="X2045">
        <f>Table1[[#This Row],[Profit]]/Table1[[#This Row],[Sales]]</f>
        <v>0.41402222222222218</v>
      </c>
      <c r="Y2045" t="s">
        <v>30</v>
      </c>
      <c r="Z2045" t="s">
        <v>41</v>
      </c>
      <c r="AA2045">
        <v>5</v>
      </c>
      <c r="AB2045" t="s">
        <v>42</v>
      </c>
    </row>
    <row r="2046" spans="1:28" x14ac:dyDescent="0.35">
      <c r="A2046" t="s">
        <v>225</v>
      </c>
      <c r="B2046" s="1">
        <v>45492</v>
      </c>
      <c r="C2046" s="1" t="str">
        <f>TEXT(Table1[[#This Row],[Order_Date]],"yyyy")</f>
        <v>2024</v>
      </c>
      <c r="D2046" s="3">
        <f>MONTH(Table1[[#This Row],[Order_Date]])</f>
        <v>7</v>
      </c>
      <c r="E2046" t="str">
        <f>TEXT(Table1[[#This Row],[Order_Date]],"mmm")</f>
        <v>Jul</v>
      </c>
      <c r="F2046" s="1">
        <v>45497</v>
      </c>
      <c r="G2046">
        <f>(Table1[[#This Row],[Ship_Date]]-Table1[[#This Row],[Order_Date]])</f>
        <v>5</v>
      </c>
      <c r="H2046" t="s">
        <v>226</v>
      </c>
      <c r="I2046" t="s">
        <v>227</v>
      </c>
      <c r="J2046" t="s">
        <v>52</v>
      </c>
      <c r="K2046">
        <v>62</v>
      </c>
      <c r="L2046" t="str">
        <f>IF(Table1[[#This Row],[Age]]&lt;=20,"Teen",IF(Table1[[#This Row],[Age]]&gt;=21 &amp; Table1[[#This Row],[Age]]&lt;=50,"Adult","Senior"))</f>
        <v>Senior</v>
      </c>
      <c r="M2046" t="s">
        <v>25</v>
      </c>
      <c r="N2046" t="s">
        <v>26</v>
      </c>
      <c r="O2046" t="s">
        <v>27</v>
      </c>
      <c r="P2046" t="s">
        <v>47</v>
      </c>
      <c r="Q2046" t="s">
        <v>164</v>
      </c>
      <c r="R2046">
        <v>2</v>
      </c>
      <c r="S2046">
        <v>1800</v>
      </c>
      <c r="T2046">
        <v>5</v>
      </c>
      <c r="U2046">
        <v>3420</v>
      </c>
      <c r="V2046" t="str">
        <f>IF(Table1[[#This Row],[Sales]]&lt;=10000,"Low",IF(Table1[[#This Row],[Sales]]&gt;=10000 &amp; Table1[[#This Row],[Sales]]&lt;=25000,"Medium","High"))</f>
        <v>Low</v>
      </c>
      <c r="W2046">
        <v>384.23</v>
      </c>
      <c r="X2046">
        <f>Table1[[#This Row],[Profit]]/Table1[[#This Row],[Sales]]</f>
        <v>0.11234795321637428</v>
      </c>
      <c r="Y2046" t="s">
        <v>30</v>
      </c>
      <c r="Z2046" t="s">
        <v>41</v>
      </c>
      <c r="AA2046">
        <v>1</v>
      </c>
      <c r="AB2046" t="s">
        <v>42</v>
      </c>
    </row>
    <row r="2047" spans="1:28" x14ac:dyDescent="0.35">
      <c r="A2047" t="s">
        <v>299</v>
      </c>
      <c r="B2047" s="1">
        <v>45864</v>
      </c>
      <c r="C2047" s="1" t="str">
        <f>TEXT(Table1[[#This Row],[Order_Date]],"yyyy")</f>
        <v>2025</v>
      </c>
      <c r="D2047" s="3">
        <f>MONTH(Table1[[#This Row],[Order_Date]])</f>
        <v>7</v>
      </c>
      <c r="E2047" t="str">
        <f>TEXT(Table1[[#This Row],[Order_Date]],"mmm")</f>
        <v>Jul</v>
      </c>
      <c r="F2047" s="1">
        <v>45867</v>
      </c>
      <c r="G2047">
        <f>(Table1[[#This Row],[Ship_Date]]-Table1[[#This Row],[Order_Date]])</f>
        <v>3</v>
      </c>
      <c r="H2047" t="s">
        <v>300</v>
      </c>
      <c r="I2047" t="s">
        <v>301</v>
      </c>
      <c r="J2047" t="s">
        <v>52</v>
      </c>
      <c r="K2047">
        <v>50</v>
      </c>
      <c r="L2047" t="str">
        <f>IF(Table1[[#This Row],[Age]]&lt;=20,"Teen",IF(Table1[[#This Row],[Age]]&gt;=21 &amp; Table1[[#This Row],[Age]]&lt;=50,"Adult","Senior"))</f>
        <v>Senior</v>
      </c>
      <c r="M2047" t="s">
        <v>25</v>
      </c>
      <c r="N2047" t="s">
        <v>26</v>
      </c>
      <c r="O2047" t="s">
        <v>27</v>
      </c>
      <c r="P2047" t="s">
        <v>74</v>
      </c>
      <c r="Q2047" t="s">
        <v>75</v>
      </c>
      <c r="R2047">
        <v>5</v>
      </c>
      <c r="S2047">
        <v>2000</v>
      </c>
      <c r="T2047">
        <v>20</v>
      </c>
      <c r="U2047">
        <v>8000</v>
      </c>
      <c r="V2047" t="str">
        <f>IF(Table1[[#This Row],[Sales]]&lt;=10000,"Low",IF(Table1[[#This Row],[Sales]]&gt;=10000 &amp; Table1[[#This Row],[Sales]]&lt;=25000,"Medium","High"))</f>
        <v>Low</v>
      </c>
      <c r="W2047">
        <v>1976.21</v>
      </c>
      <c r="X2047">
        <f>Table1[[#This Row],[Profit]]/Table1[[#This Row],[Sales]]</f>
        <v>0.24702625</v>
      </c>
      <c r="Y2047" t="s">
        <v>30</v>
      </c>
      <c r="Z2047" t="s">
        <v>41</v>
      </c>
      <c r="AA2047">
        <v>4</v>
      </c>
      <c r="AB2047" t="s">
        <v>42</v>
      </c>
    </row>
    <row r="2048" spans="1:28" x14ac:dyDescent="0.35">
      <c r="A2048" t="s">
        <v>318</v>
      </c>
      <c r="B2048" s="1">
        <v>45488</v>
      </c>
      <c r="C2048" s="1" t="str">
        <f>TEXT(Table1[[#This Row],[Order_Date]],"yyyy")</f>
        <v>2024</v>
      </c>
      <c r="D2048" s="3">
        <f>MONTH(Table1[[#This Row],[Order_Date]])</f>
        <v>7</v>
      </c>
      <c r="E2048" t="str">
        <f>TEXT(Table1[[#This Row],[Order_Date]],"mmm")</f>
        <v>Jul</v>
      </c>
      <c r="F2048" s="1">
        <v>45491</v>
      </c>
      <c r="G2048">
        <f>(Table1[[#This Row],[Ship_Date]]-Table1[[#This Row],[Order_Date]])</f>
        <v>3</v>
      </c>
      <c r="H2048" t="s">
        <v>319</v>
      </c>
      <c r="I2048" t="s">
        <v>320</v>
      </c>
      <c r="J2048" t="s">
        <v>52</v>
      </c>
      <c r="K2048">
        <v>27</v>
      </c>
      <c r="L2048" t="str">
        <f>IF(Table1[[#This Row],[Age]]&lt;=20,"Teen",IF(Table1[[#This Row],[Age]]&gt;=21 &amp; Table1[[#This Row],[Age]]&lt;=50,"Adult","Senior"))</f>
        <v>Senior</v>
      </c>
      <c r="M2048" t="s">
        <v>73</v>
      </c>
      <c r="N2048" t="s">
        <v>26</v>
      </c>
      <c r="O2048" t="s">
        <v>27</v>
      </c>
      <c r="P2048" t="s">
        <v>39</v>
      </c>
      <c r="Q2048" t="s">
        <v>87</v>
      </c>
      <c r="R2048">
        <v>3</v>
      </c>
      <c r="S2048">
        <v>3200</v>
      </c>
      <c r="T2048">
        <v>5</v>
      </c>
      <c r="U2048">
        <v>9120</v>
      </c>
      <c r="V2048" t="str">
        <f>IF(Table1[[#This Row],[Sales]]&lt;=10000,"Low",IF(Table1[[#This Row],[Sales]]&gt;=10000 &amp; Table1[[#This Row],[Sales]]&lt;=25000,"Medium","High"))</f>
        <v>Low</v>
      </c>
      <c r="W2048">
        <v>3545.18</v>
      </c>
      <c r="X2048">
        <f>Table1[[#This Row],[Profit]]/Table1[[#This Row],[Sales]]</f>
        <v>0.38872587719298246</v>
      </c>
      <c r="Y2048" t="s">
        <v>58</v>
      </c>
      <c r="Z2048" t="s">
        <v>41</v>
      </c>
      <c r="AA2048">
        <v>5</v>
      </c>
      <c r="AB2048" t="s">
        <v>42</v>
      </c>
    </row>
    <row r="2049" spans="1:28" x14ac:dyDescent="0.35">
      <c r="A2049" t="s">
        <v>426</v>
      </c>
      <c r="B2049" s="1">
        <v>45502</v>
      </c>
      <c r="C2049" s="1" t="str">
        <f>TEXT(Table1[[#This Row],[Order_Date]],"yyyy")</f>
        <v>2024</v>
      </c>
      <c r="D2049" s="3">
        <f>MONTH(Table1[[#This Row],[Order_Date]])</f>
        <v>7</v>
      </c>
      <c r="E2049" t="str">
        <f>TEXT(Table1[[#This Row],[Order_Date]],"mmm")</f>
        <v>Jul</v>
      </c>
      <c r="F2049" s="1">
        <v>45508</v>
      </c>
      <c r="G2049">
        <f>(Table1[[#This Row],[Ship_Date]]-Table1[[#This Row],[Order_Date]])</f>
        <v>6</v>
      </c>
      <c r="H2049" t="s">
        <v>427</v>
      </c>
      <c r="I2049" t="s">
        <v>428</v>
      </c>
      <c r="J2049" t="s">
        <v>52</v>
      </c>
      <c r="K2049">
        <v>34</v>
      </c>
      <c r="L2049" t="str">
        <f>IF(Table1[[#This Row],[Age]]&lt;=20,"Teen",IF(Table1[[#This Row],[Age]]&gt;=21 &amp; Table1[[#This Row],[Age]]&lt;=50,"Adult","Senior"))</f>
        <v>Senior</v>
      </c>
      <c r="M2049" t="s">
        <v>53</v>
      </c>
      <c r="N2049" t="s">
        <v>54</v>
      </c>
      <c r="O2049" t="s">
        <v>55</v>
      </c>
      <c r="P2049" t="s">
        <v>39</v>
      </c>
      <c r="Q2049" t="s">
        <v>253</v>
      </c>
      <c r="R2049">
        <v>6</v>
      </c>
      <c r="S2049">
        <v>1200</v>
      </c>
      <c r="T2049">
        <v>0</v>
      </c>
      <c r="U2049">
        <v>7200</v>
      </c>
      <c r="V2049" t="str">
        <f>IF(Table1[[#This Row],[Sales]]&lt;=10000,"Low",IF(Table1[[#This Row],[Sales]]&gt;=10000 &amp; Table1[[#This Row],[Sales]]&lt;=25000,"Medium","High"))</f>
        <v>Low</v>
      </c>
      <c r="W2049">
        <v>1771.5</v>
      </c>
      <c r="X2049">
        <f>Table1[[#This Row],[Profit]]/Table1[[#This Row],[Sales]]</f>
        <v>0.24604166666666666</v>
      </c>
      <c r="Y2049" t="s">
        <v>30</v>
      </c>
      <c r="Z2049" t="s">
        <v>41</v>
      </c>
      <c r="AA2049">
        <v>2</v>
      </c>
      <c r="AB2049" t="s">
        <v>42</v>
      </c>
    </row>
    <row r="2050" spans="1:28" x14ac:dyDescent="0.35">
      <c r="A2050" t="s">
        <v>429</v>
      </c>
      <c r="B2050" s="1">
        <v>45867</v>
      </c>
      <c r="C2050" s="1" t="str">
        <f>TEXT(Table1[[#This Row],[Order_Date]],"yyyy")</f>
        <v>2025</v>
      </c>
      <c r="D2050" s="3">
        <f>MONTH(Table1[[#This Row],[Order_Date]])</f>
        <v>7</v>
      </c>
      <c r="E2050" t="str">
        <f>TEXT(Table1[[#This Row],[Order_Date]],"mmm")</f>
        <v>Jul</v>
      </c>
      <c r="F2050" s="1">
        <v>45873</v>
      </c>
      <c r="G2050">
        <f>(Table1[[#This Row],[Ship_Date]]-Table1[[#This Row],[Order_Date]])</f>
        <v>6</v>
      </c>
      <c r="H2050" t="s">
        <v>430</v>
      </c>
      <c r="I2050" t="s">
        <v>431</v>
      </c>
      <c r="J2050" t="s">
        <v>24</v>
      </c>
      <c r="K2050">
        <v>56</v>
      </c>
      <c r="L2050" t="str">
        <f>IF(Table1[[#This Row],[Age]]&lt;=20,"Teen",IF(Table1[[#This Row],[Age]]&gt;=21 &amp; Table1[[#This Row],[Age]]&lt;=50,"Adult","Senior"))</f>
        <v>Senior</v>
      </c>
      <c r="M2050" t="s">
        <v>53</v>
      </c>
      <c r="N2050" t="s">
        <v>54</v>
      </c>
      <c r="O2050" t="s">
        <v>55</v>
      </c>
      <c r="P2050" t="s">
        <v>74</v>
      </c>
      <c r="Q2050" t="s">
        <v>75</v>
      </c>
      <c r="R2050">
        <v>7</v>
      </c>
      <c r="S2050">
        <v>2000</v>
      </c>
      <c r="T2050">
        <v>25</v>
      </c>
      <c r="U2050">
        <v>10500</v>
      </c>
      <c r="V2050" t="str">
        <f>IF(Table1[[#This Row],[Sales]]&lt;=10000,"Low",IF(Table1[[#This Row],[Sales]]&gt;=10000 &amp; Table1[[#This Row],[Sales]]&lt;=25000,"Medium","High"))</f>
        <v>High</v>
      </c>
      <c r="W2050">
        <v>1815.64</v>
      </c>
      <c r="X2050">
        <f>Table1[[#This Row],[Profit]]/Table1[[#This Row],[Sales]]</f>
        <v>0.17291809523809526</v>
      </c>
      <c r="Y2050" t="s">
        <v>58</v>
      </c>
      <c r="Z2050" t="s">
        <v>41</v>
      </c>
      <c r="AA2050">
        <v>2</v>
      </c>
      <c r="AB2050" t="s">
        <v>42</v>
      </c>
    </row>
    <row r="2051" spans="1:28" x14ac:dyDescent="0.35">
      <c r="A2051" t="s">
        <v>438</v>
      </c>
      <c r="B2051" s="1">
        <v>45503</v>
      </c>
      <c r="C2051" s="1" t="str">
        <f>TEXT(Table1[[#This Row],[Order_Date]],"yyyy")</f>
        <v>2024</v>
      </c>
      <c r="D2051" s="3">
        <f>MONTH(Table1[[#This Row],[Order_Date]])</f>
        <v>7</v>
      </c>
      <c r="E2051" t="str">
        <f>TEXT(Table1[[#This Row],[Order_Date]],"mmm")</f>
        <v>Jul</v>
      </c>
      <c r="F2051" s="1">
        <v>45505</v>
      </c>
      <c r="G2051">
        <f>(Table1[[#This Row],[Ship_Date]]-Table1[[#This Row],[Order_Date]])</f>
        <v>2</v>
      </c>
      <c r="H2051" t="s">
        <v>439</v>
      </c>
      <c r="I2051" t="s">
        <v>440</v>
      </c>
      <c r="J2051" t="s">
        <v>24</v>
      </c>
      <c r="K2051">
        <v>64</v>
      </c>
      <c r="L2051" t="str">
        <f>IF(Table1[[#This Row],[Age]]&lt;=20,"Teen",IF(Table1[[#This Row],[Age]]&gt;=21 &amp; Table1[[#This Row],[Age]]&lt;=50,"Adult","Senior"))</f>
        <v>Senior</v>
      </c>
      <c r="M2051" t="s">
        <v>79</v>
      </c>
      <c r="N2051" t="s">
        <v>80</v>
      </c>
      <c r="O2051" t="s">
        <v>38</v>
      </c>
      <c r="P2051" t="s">
        <v>74</v>
      </c>
      <c r="Q2051" t="s">
        <v>109</v>
      </c>
      <c r="R2051">
        <v>6</v>
      </c>
      <c r="S2051">
        <v>40000</v>
      </c>
      <c r="T2051">
        <v>25</v>
      </c>
      <c r="U2051">
        <v>180000</v>
      </c>
      <c r="V2051" t="str">
        <f>IF(Table1[[#This Row],[Sales]]&lt;=10000,"Low",IF(Table1[[#This Row],[Sales]]&gt;=10000 &amp; Table1[[#This Row],[Sales]]&lt;=25000,"Medium","High"))</f>
        <v>High</v>
      </c>
      <c r="W2051">
        <v>35666.1</v>
      </c>
      <c r="X2051">
        <f>Table1[[#This Row],[Profit]]/Table1[[#This Row],[Sales]]</f>
        <v>0.19814499999999999</v>
      </c>
      <c r="Y2051" t="s">
        <v>58</v>
      </c>
      <c r="Z2051" t="s">
        <v>59</v>
      </c>
      <c r="AA2051">
        <v>4</v>
      </c>
      <c r="AB2051" t="s">
        <v>42</v>
      </c>
    </row>
    <row r="2052" spans="1:28" x14ac:dyDescent="0.35">
      <c r="A2052" t="s">
        <v>444</v>
      </c>
      <c r="B2052" s="1">
        <v>45845</v>
      </c>
      <c r="C2052" s="1" t="str">
        <f>TEXT(Table1[[#This Row],[Order_Date]],"yyyy")</f>
        <v>2025</v>
      </c>
      <c r="D2052" s="3">
        <f>MONTH(Table1[[#This Row],[Order_Date]])</f>
        <v>7</v>
      </c>
      <c r="E2052" t="str">
        <f>TEXT(Table1[[#This Row],[Order_Date]],"mmm")</f>
        <v>Jul</v>
      </c>
      <c r="F2052" s="1">
        <v>45852</v>
      </c>
      <c r="G2052">
        <f>(Table1[[#This Row],[Ship_Date]]-Table1[[#This Row],[Order_Date]])</f>
        <v>7</v>
      </c>
      <c r="H2052" t="s">
        <v>445</v>
      </c>
      <c r="I2052" t="s">
        <v>446</v>
      </c>
      <c r="J2052" t="s">
        <v>24</v>
      </c>
      <c r="K2052">
        <v>34</v>
      </c>
      <c r="L2052" t="str">
        <f>IF(Table1[[#This Row],[Age]]&lt;=20,"Teen",IF(Table1[[#This Row],[Age]]&gt;=21 &amp; Table1[[#This Row],[Age]]&lt;=50,"Adult","Senior"))</f>
        <v>Senior</v>
      </c>
      <c r="M2052" t="s">
        <v>116</v>
      </c>
      <c r="N2052" t="s">
        <v>117</v>
      </c>
      <c r="O2052" t="s">
        <v>86</v>
      </c>
      <c r="P2052" t="s">
        <v>56</v>
      </c>
      <c r="Q2052" t="s">
        <v>125</v>
      </c>
      <c r="R2052">
        <v>2</v>
      </c>
      <c r="S2052">
        <v>450</v>
      </c>
      <c r="T2052">
        <v>25</v>
      </c>
      <c r="U2052">
        <v>675</v>
      </c>
      <c r="V2052" t="str">
        <f>IF(Table1[[#This Row],[Sales]]&lt;=10000,"Low",IF(Table1[[#This Row],[Sales]]&gt;=10000 &amp; Table1[[#This Row],[Sales]]&lt;=25000,"Medium","High"))</f>
        <v>Low</v>
      </c>
      <c r="W2052">
        <v>103.91</v>
      </c>
      <c r="X2052">
        <f>Table1[[#This Row],[Profit]]/Table1[[#This Row],[Sales]]</f>
        <v>0.15394074074074074</v>
      </c>
      <c r="Y2052" t="s">
        <v>93</v>
      </c>
      <c r="Z2052" t="s">
        <v>59</v>
      </c>
      <c r="AA2052">
        <v>1</v>
      </c>
      <c r="AB2052" t="s">
        <v>42</v>
      </c>
    </row>
    <row r="2053" spans="1:28" x14ac:dyDescent="0.35">
      <c r="A2053" t="s">
        <v>501</v>
      </c>
      <c r="B2053" s="1">
        <v>45478</v>
      </c>
      <c r="C2053" s="1" t="str">
        <f>TEXT(Table1[[#This Row],[Order_Date]],"yyyy")</f>
        <v>2024</v>
      </c>
      <c r="D2053" s="3">
        <f>MONTH(Table1[[#This Row],[Order_Date]])</f>
        <v>7</v>
      </c>
      <c r="E2053" t="str">
        <f>TEXT(Table1[[#This Row],[Order_Date]],"mmm")</f>
        <v>Jul</v>
      </c>
      <c r="F2053" s="1">
        <v>45479</v>
      </c>
      <c r="G2053">
        <f>(Table1[[#This Row],[Ship_Date]]-Table1[[#This Row],[Order_Date]])</f>
        <v>1</v>
      </c>
      <c r="H2053" t="s">
        <v>502</v>
      </c>
      <c r="I2053" t="s">
        <v>503</v>
      </c>
      <c r="J2053" t="s">
        <v>52</v>
      </c>
      <c r="K2053">
        <v>59</v>
      </c>
      <c r="L2053" t="str">
        <f>IF(Table1[[#This Row],[Age]]&lt;=20,"Teen",IF(Table1[[#This Row],[Age]]&gt;=21 &amp; Table1[[#This Row],[Age]]&lt;=50,"Adult","Senior"))</f>
        <v>Senior</v>
      </c>
      <c r="M2053" t="s">
        <v>107</v>
      </c>
      <c r="N2053" t="s">
        <v>108</v>
      </c>
      <c r="O2053" t="s">
        <v>86</v>
      </c>
      <c r="P2053" t="s">
        <v>56</v>
      </c>
      <c r="Q2053" t="s">
        <v>212</v>
      </c>
      <c r="R2053">
        <v>6</v>
      </c>
      <c r="S2053">
        <v>300</v>
      </c>
      <c r="T2053">
        <v>5</v>
      </c>
      <c r="U2053">
        <v>1710</v>
      </c>
      <c r="V2053" t="str">
        <f>IF(Table1[[#This Row],[Sales]]&lt;=10000,"Low",IF(Table1[[#This Row],[Sales]]&gt;=10000 &amp; Table1[[#This Row],[Sales]]&lt;=25000,"Medium","High"))</f>
        <v>Low</v>
      </c>
      <c r="W2053">
        <v>244.04</v>
      </c>
      <c r="X2053">
        <f>Table1[[#This Row],[Profit]]/Table1[[#This Row],[Sales]]</f>
        <v>0.14271345029239765</v>
      </c>
      <c r="Y2053" t="s">
        <v>93</v>
      </c>
      <c r="Z2053" t="s">
        <v>31</v>
      </c>
      <c r="AA2053">
        <v>5</v>
      </c>
      <c r="AB2053" t="s">
        <v>42</v>
      </c>
    </row>
    <row r="2054" spans="1:28" x14ac:dyDescent="0.35">
      <c r="A2054" t="s">
        <v>516</v>
      </c>
      <c r="B2054" s="1">
        <v>45490</v>
      </c>
      <c r="C2054" s="1" t="str">
        <f>TEXT(Table1[[#This Row],[Order_Date]],"yyyy")</f>
        <v>2024</v>
      </c>
      <c r="D2054" s="3">
        <f>MONTH(Table1[[#This Row],[Order_Date]])</f>
        <v>7</v>
      </c>
      <c r="E2054" t="str">
        <f>TEXT(Table1[[#This Row],[Order_Date]],"mmm")</f>
        <v>Jul</v>
      </c>
      <c r="F2054" s="1">
        <v>45491</v>
      </c>
      <c r="G2054">
        <f>(Table1[[#This Row],[Ship_Date]]-Table1[[#This Row],[Order_Date]])</f>
        <v>1</v>
      </c>
      <c r="H2054" t="s">
        <v>517</v>
      </c>
      <c r="I2054" t="s">
        <v>518</v>
      </c>
      <c r="J2054" t="s">
        <v>52</v>
      </c>
      <c r="K2054">
        <v>44</v>
      </c>
      <c r="L2054" t="str">
        <f>IF(Table1[[#This Row],[Age]]&lt;=20,"Teen",IF(Table1[[#This Row],[Age]]&gt;=21 &amp; Table1[[#This Row],[Age]]&lt;=50,"Adult","Senior"))</f>
        <v>Senior</v>
      </c>
      <c r="M2054" t="s">
        <v>79</v>
      </c>
      <c r="N2054" t="s">
        <v>80</v>
      </c>
      <c r="O2054" t="s">
        <v>38</v>
      </c>
      <c r="P2054" t="s">
        <v>56</v>
      </c>
      <c r="Q2054" t="s">
        <v>97</v>
      </c>
      <c r="R2054">
        <v>6</v>
      </c>
      <c r="S2054">
        <v>1500</v>
      </c>
      <c r="T2054">
        <v>20</v>
      </c>
      <c r="U2054">
        <v>7200</v>
      </c>
      <c r="V2054" t="str">
        <f>IF(Table1[[#This Row],[Sales]]&lt;=10000,"Low",IF(Table1[[#This Row],[Sales]]&gt;=10000 &amp; Table1[[#This Row],[Sales]]&lt;=25000,"Medium","High"))</f>
        <v>Low</v>
      </c>
      <c r="W2054">
        <v>2877.95</v>
      </c>
      <c r="X2054">
        <f>Table1[[#This Row],[Profit]]/Table1[[#This Row],[Sales]]</f>
        <v>0.39971527777777777</v>
      </c>
      <c r="Y2054" t="s">
        <v>30</v>
      </c>
      <c r="Z2054" t="s">
        <v>59</v>
      </c>
      <c r="AA2054">
        <v>3</v>
      </c>
      <c r="AB2054" t="s">
        <v>42</v>
      </c>
    </row>
    <row r="2055" spans="1:28" x14ac:dyDescent="0.35">
      <c r="A2055" t="s">
        <v>587</v>
      </c>
      <c r="B2055" s="1">
        <v>45477</v>
      </c>
      <c r="C2055" s="1" t="str">
        <f>TEXT(Table1[[#This Row],[Order_Date]],"yyyy")</f>
        <v>2024</v>
      </c>
      <c r="D2055" s="3">
        <f>MONTH(Table1[[#This Row],[Order_Date]])</f>
        <v>7</v>
      </c>
      <c r="E2055" t="str">
        <f>TEXT(Table1[[#This Row],[Order_Date]],"mmm")</f>
        <v>Jul</v>
      </c>
      <c r="F2055" s="1">
        <v>45481</v>
      </c>
      <c r="G2055">
        <f>(Table1[[#This Row],[Ship_Date]]-Table1[[#This Row],[Order_Date]])</f>
        <v>4</v>
      </c>
      <c r="H2055" t="s">
        <v>588</v>
      </c>
      <c r="I2055" t="s">
        <v>589</v>
      </c>
      <c r="J2055" t="s">
        <v>52</v>
      </c>
      <c r="K2055">
        <v>62</v>
      </c>
      <c r="L2055" t="str">
        <f>IF(Table1[[#This Row],[Age]]&lt;=20,"Teen",IF(Table1[[#This Row],[Age]]&gt;=21 &amp; Table1[[#This Row],[Age]]&lt;=50,"Adult","Senior"))</f>
        <v>Senior</v>
      </c>
      <c r="M2055" t="s">
        <v>36</v>
      </c>
      <c r="N2055" t="s">
        <v>37</v>
      </c>
      <c r="O2055" t="s">
        <v>38</v>
      </c>
      <c r="P2055" t="s">
        <v>56</v>
      </c>
      <c r="Q2055" t="s">
        <v>57</v>
      </c>
      <c r="R2055">
        <v>4</v>
      </c>
      <c r="S2055">
        <v>60</v>
      </c>
      <c r="T2055">
        <v>5</v>
      </c>
      <c r="U2055">
        <v>228</v>
      </c>
      <c r="V2055" t="str">
        <f>IF(Table1[[#This Row],[Sales]]&lt;=10000,"Low",IF(Table1[[#This Row],[Sales]]&gt;=10000 &amp; Table1[[#This Row],[Sales]]&lt;=25000,"Medium","High"))</f>
        <v>Low</v>
      </c>
      <c r="W2055">
        <v>48.31</v>
      </c>
      <c r="X2055">
        <f>Table1[[#This Row],[Profit]]/Table1[[#This Row],[Sales]]</f>
        <v>0.21188596491228071</v>
      </c>
      <c r="Y2055" t="s">
        <v>93</v>
      </c>
      <c r="Z2055" t="s">
        <v>41</v>
      </c>
      <c r="AA2055">
        <v>5</v>
      </c>
      <c r="AB2055" t="s">
        <v>42</v>
      </c>
    </row>
    <row r="2056" spans="1:28" x14ac:dyDescent="0.35">
      <c r="A2056" t="s">
        <v>611</v>
      </c>
      <c r="B2056" s="1">
        <v>45851</v>
      </c>
      <c r="C2056" s="1" t="str">
        <f>TEXT(Table1[[#This Row],[Order_Date]],"yyyy")</f>
        <v>2025</v>
      </c>
      <c r="D2056" s="3">
        <f>MONTH(Table1[[#This Row],[Order_Date]])</f>
        <v>7</v>
      </c>
      <c r="E2056" t="str">
        <f>TEXT(Table1[[#This Row],[Order_Date]],"mmm")</f>
        <v>Jul</v>
      </c>
      <c r="F2056" s="1">
        <v>45855</v>
      </c>
      <c r="G2056">
        <f>(Table1[[#This Row],[Ship_Date]]-Table1[[#This Row],[Order_Date]])</f>
        <v>4</v>
      </c>
      <c r="H2056" t="s">
        <v>612</v>
      </c>
      <c r="I2056" t="s">
        <v>613</v>
      </c>
      <c r="J2056" t="s">
        <v>24</v>
      </c>
      <c r="K2056">
        <v>21</v>
      </c>
      <c r="L2056" t="str">
        <f>IF(Table1[[#This Row],[Age]]&lt;=20,"Teen",IF(Table1[[#This Row],[Age]]&gt;=21 &amp; Table1[[#This Row],[Age]]&lt;=50,"Adult","Senior"))</f>
        <v>Senior</v>
      </c>
      <c r="M2056" t="s">
        <v>84</v>
      </c>
      <c r="N2056" t="s">
        <v>85</v>
      </c>
      <c r="O2056" t="s">
        <v>86</v>
      </c>
      <c r="P2056" t="s">
        <v>39</v>
      </c>
      <c r="Q2056" t="s">
        <v>151</v>
      </c>
      <c r="R2056">
        <v>4</v>
      </c>
      <c r="S2056">
        <v>900</v>
      </c>
      <c r="T2056">
        <v>25</v>
      </c>
      <c r="U2056">
        <v>2700</v>
      </c>
      <c r="V2056" t="str">
        <f>IF(Table1[[#This Row],[Sales]]&lt;=10000,"Low",IF(Table1[[#This Row],[Sales]]&gt;=10000 &amp; Table1[[#This Row],[Sales]]&lt;=25000,"Medium","High"))</f>
        <v>Low</v>
      </c>
      <c r="W2056">
        <v>670.58</v>
      </c>
      <c r="X2056">
        <f>Table1[[#This Row],[Profit]]/Table1[[#This Row],[Sales]]</f>
        <v>0.24836296296296298</v>
      </c>
      <c r="Y2056" t="s">
        <v>58</v>
      </c>
      <c r="Z2056" t="s">
        <v>59</v>
      </c>
      <c r="AA2056">
        <v>5</v>
      </c>
      <c r="AB2056" t="s">
        <v>42</v>
      </c>
    </row>
    <row r="2057" spans="1:28" x14ac:dyDescent="0.35">
      <c r="A2057" t="s">
        <v>620</v>
      </c>
      <c r="B2057" s="1">
        <v>45856</v>
      </c>
      <c r="C2057" s="1" t="str">
        <f>TEXT(Table1[[#This Row],[Order_Date]],"yyyy")</f>
        <v>2025</v>
      </c>
      <c r="D2057" s="3">
        <f>MONTH(Table1[[#This Row],[Order_Date]])</f>
        <v>7</v>
      </c>
      <c r="E2057" t="str">
        <f>TEXT(Table1[[#This Row],[Order_Date]],"mmm")</f>
        <v>Jul</v>
      </c>
      <c r="F2057" s="1">
        <v>45860</v>
      </c>
      <c r="G2057">
        <f>(Table1[[#This Row],[Ship_Date]]-Table1[[#This Row],[Order_Date]])</f>
        <v>4</v>
      </c>
      <c r="H2057" t="s">
        <v>621</v>
      </c>
      <c r="I2057" t="s">
        <v>622</v>
      </c>
      <c r="J2057" t="s">
        <v>24</v>
      </c>
      <c r="K2057">
        <v>37</v>
      </c>
      <c r="L2057" t="str">
        <f>IF(Table1[[#This Row],[Age]]&lt;=20,"Teen",IF(Table1[[#This Row],[Age]]&gt;=21 &amp; Table1[[#This Row],[Age]]&lt;=50,"Adult","Senior"))</f>
        <v>Senior</v>
      </c>
      <c r="M2057" t="s">
        <v>53</v>
      </c>
      <c r="N2057" t="s">
        <v>54</v>
      </c>
      <c r="O2057" t="s">
        <v>55</v>
      </c>
      <c r="P2057" t="s">
        <v>28</v>
      </c>
      <c r="Q2057" t="s">
        <v>311</v>
      </c>
      <c r="R2057">
        <v>1</v>
      </c>
      <c r="S2057">
        <v>5000</v>
      </c>
      <c r="T2057">
        <v>20</v>
      </c>
      <c r="U2057">
        <v>4000</v>
      </c>
      <c r="V2057" t="str">
        <f>IF(Table1[[#This Row],[Sales]]&lt;=10000,"Low",IF(Table1[[#This Row],[Sales]]&gt;=10000 &amp; Table1[[#This Row],[Sales]]&lt;=25000,"Medium","High"))</f>
        <v>Low</v>
      </c>
      <c r="W2057">
        <v>1222.25</v>
      </c>
      <c r="X2057">
        <f>Table1[[#This Row],[Profit]]/Table1[[#This Row],[Sales]]</f>
        <v>0.30556250000000001</v>
      </c>
      <c r="Y2057" t="s">
        <v>93</v>
      </c>
      <c r="Z2057" t="s">
        <v>59</v>
      </c>
      <c r="AA2057">
        <v>4</v>
      </c>
      <c r="AB2057" t="s">
        <v>42</v>
      </c>
    </row>
    <row r="2058" spans="1:28" x14ac:dyDescent="0.35">
      <c r="A2058" t="s">
        <v>724</v>
      </c>
      <c r="B2058" s="1">
        <v>45481</v>
      </c>
      <c r="C2058" s="1" t="str">
        <f>TEXT(Table1[[#This Row],[Order_Date]],"yyyy")</f>
        <v>2024</v>
      </c>
      <c r="D2058" s="3">
        <f>MONTH(Table1[[#This Row],[Order_Date]])</f>
        <v>7</v>
      </c>
      <c r="E2058" t="str">
        <f>TEXT(Table1[[#This Row],[Order_Date]],"mmm")</f>
        <v>Jul</v>
      </c>
      <c r="F2058" s="1">
        <v>45486</v>
      </c>
      <c r="G2058">
        <f>(Table1[[#This Row],[Ship_Date]]-Table1[[#This Row],[Order_Date]])</f>
        <v>5</v>
      </c>
      <c r="H2058" t="s">
        <v>725</v>
      </c>
      <c r="I2058" t="s">
        <v>726</v>
      </c>
      <c r="J2058" t="s">
        <v>52</v>
      </c>
      <c r="K2058">
        <v>18</v>
      </c>
      <c r="L2058" t="str">
        <f>IF(Table1[[#This Row],[Age]]&lt;=20,"Teen",IF(Table1[[#This Row],[Age]]&gt;=21 &amp; Table1[[#This Row],[Age]]&lt;=50,"Adult","Senior"))</f>
        <v>Teen</v>
      </c>
      <c r="M2058" t="s">
        <v>79</v>
      </c>
      <c r="N2058" t="s">
        <v>80</v>
      </c>
      <c r="O2058" t="s">
        <v>38</v>
      </c>
      <c r="P2058" t="s">
        <v>28</v>
      </c>
      <c r="Q2058" t="s">
        <v>29</v>
      </c>
      <c r="R2058">
        <v>7</v>
      </c>
      <c r="S2058">
        <v>15000</v>
      </c>
      <c r="T2058">
        <v>20</v>
      </c>
      <c r="U2058">
        <v>84000</v>
      </c>
      <c r="V2058" t="str">
        <f>IF(Table1[[#This Row],[Sales]]&lt;=10000,"Low",IF(Table1[[#This Row],[Sales]]&gt;=10000 &amp; Table1[[#This Row],[Sales]]&lt;=25000,"Medium","High"))</f>
        <v>High</v>
      </c>
      <c r="W2058">
        <v>22940.12</v>
      </c>
      <c r="X2058">
        <f>Table1[[#This Row],[Profit]]/Table1[[#This Row],[Sales]]</f>
        <v>0.27309666666666665</v>
      </c>
      <c r="Y2058" t="s">
        <v>30</v>
      </c>
      <c r="Z2058" t="s">
        <v>59</v>
      </c>
      <c r="AA2058">
        <v>4</v>
      </c>
      <c r="AB2058" t="s">
        <v>42</v>
      </c>
    </row>
    <row r="2059" spans="1:28" x14ac:dyDescent="0.35">
      <c r="A2059" t="s">
        <v>757</v>
      </c>
      <c r="B2059" s="1">
        <v>45484</v>
      </c>
      <c r="C2059" s="1" t="str">
        <f>TEXT(Table1[[#This Row],[Order_Date]],"yyyy")</f>
        <v>2024</v>
      </c>
      <c r="D2059" s="3">
        <f>MONTH(Table1[[#This Row],[Order_Date]])</f>
        <v>7</v>
      </c>
      <c r="E2059" t="str">
        <f>TEXT(Table1[[#This Row],[Order_Date]],"mmm")</f>
        <v>Jul</v>
      </c>
      <c r="F2059" s="1">
        <v>45490</v>
      </c>
      <c r="G2059">
        <f>(Table1[[#This Row],[Ship_Date]]-Table1[[#This Row],[Order_Date]])</f>
        <v>6</v>
      </c>
      <c r="H2059" t="s">
        <v>758</v>
      </c>
      <c r="I2059" t="s">
        <v>759</v>
      </c>
      <c r="J2059" t="s">
        <v>24</v>
      </c>
      <c r="K2059">
        <v>43</v>
      </c>
      <c r="L2059" t="str">
        <f>IF(Table1[[#This Row],[Age]]&lt;=20,"Teen",IF(Table1[[#This Row],[Age]]&gt;=21 &amp; Table1[[#This Row],[Age]]&lt;=50,"Adult","Senior"))</f>
        <v>Senior</v>
      </c>
      <c r="M2059" t="s">
        <v>63</v>
      </c>
      <c r="N2059" t="s">
        <v>64</v>
      </c>
      <c r="O2059" t="s">
        <v>55</v>
      </c>
      <c r="P2059" t="s">
        <v>47</v>
      </c>
      <c r="Q2059" t="s">
        <v>164</v>
      </c>
      <c r="R2059">
        <v>7</v>
      </c>
      <c r="S2059">
        <v>1800</v>
      </c>
      <c r="T2059">
        <v>25</v>
      </c>
      <c r="U2059">
        <v>9450</v>
      </c>
      <c r="V2059" t="str">
        <f>IF(Table1[[#This Row],[Sales]]&lt;=10000,"Low",IF(Table1[[#This Row],[Sales]]&gt;=10000 &amp; Table1[[#This Row],[Sales]]&lt;=25000,"Medium","High"))</f>
        <v>Low</v>
      </c>
      <c r="W2059">
        <v>3950.86</v>
      </c>
      <c r="X2059">
        <f>Table1[[#This Row],[Profit]]/Table1[[#This Row],[Sales]]</f>
        <v>0.41808042328042327</v>
      </c>
      <c r="Y2059" t="s">
        <v>30</v>
      </c>
      <c r="Z2059" t="s">
        <v>31</v>
      </c>
      <c r="AA2059">
        <v>1</v>
      </c>
      <c r="AB2059" t="s">
        <v>32</v>
      </c>
    </row>
    <row r="2060" spans="1:28" x14ac:dyDescent="0.35">
      <c r="A2060" t="s">
        <v>793</v>
      </c>
      <c r="B2060" s="1">
        <v>45475</v>
      </c>
      <c r="C2060" s="1" t="str">
        <f>TEXT(Table1[[#This Row],[Order_Date]],"yyyy")</f>
        <v>2024</v>
      </c>
      <c r="D2060" s="3">
        <f>MONTH(Table1[[#This Row],[Order_Date]])</f>
        <v>7</v>
      </c>
      <c r="E2060" t="str">
        <f>TEXT(Table1[[#This Row],[Order_Date]],"mmm")</f>
        <v>Jul</v>
      </c>
      <c r="F2060" s="1">
        <v>45480</v>
      </c>
      <c r="G2060">
        <f>(Table1[[#This Row],[Ship_Date]]-Table1[[#This Row],[Order_Date]])</f>
        <v>5</v>
      </c>
      <c r="H2060" t="s">
        <v>794</v>
      </c>
      <c r="I2060" t="s">
        <v>795</v>
      </c>
      <c r="J2060" t="s">
        <v>52</v>
      </c>
      <c r="K2060">
        <v>47</v>
      </c>
      <c r="L2060" t="str">
        <f>IF(Table1[[#This Row],[Age]]&lt;=20,"Teen",IF(Table1[[#This Row],[Age]]&gt;=21 &amp; Table1[[#This Row],[Age]]&lt;=50,"Adult","Senior"))</f>
        <v>Senior</v>
      </c>
      <c r="M2060" t="s">
        <v>36</v>
      </c>
      <c r="N2060" t="s">
        <v>37</v>
      </c>
      <c r="O2060" t="s">
        <v>38</v>
      </c>
      <c r="P2060" t="s">
        <v>47</v>
      </c>
      <c r="Q2060" t="s">
        <v>69</v>
      </c>
      <c r="R2060">
        <v>8</v>
      </c>
      <c r="S2060">
        <v>800</v>
      </c>
      <c r="T2060">
        <v>20</v>
      </c>
      <c r="U2060">
        <v>5120</v>
      </c>
      <c r="V2060" t="str">
        <f>IF(Table1[[#This Row],[Sales]]&lt;=10000,"Low",IF(Table1[[#This Row],[Sales]]&gt;=10000 &amp; Table1[[#This Row],[Sales]]&lt;=25000,"Medium","High"))</f>
        <v>Low</v>
      </c>
      <c r="W2060">
        <v>2004.95</v>
      </c>
      <c r="X2060">
        <f>Table1[[#This Row],[Profit]]/Table1[[#This Row],[Sales]]</f>
        <v>0.39159179687500001</v>
      </c>
      <c r="Y2060" t="s">
        <v>93</v>
      </c>
      <c r="Z2060" t="s">
        <v>41</v>
      </c>
      <c r="AA2060">
        <v>2</v>
      </c>
      <c r="AB2060" t="s">
        <v>42</v>
      </c>
    </row>
    <row r="2061" spans="1:28" x14ac:dyDescent="0.35">
      <c r="A2061" t="s">
        <v>822</v>
      </c>
      <c r="B2061" s="1">
        <v>45493</v>
      </c>
      <c r="C2061" s="1" t="str">
        <f>TEXT(Table1[[#This Row],[Order_Date]],"yyyy")</f>
        <v>2024</v>
      </c>
      <c r="D2061" s="3">
        <f>MONTH(Table1[[#This Row],[Order_Date]])</f>
        <v>7</v>
      </c>
      <c r="E2061" t="str">
        <f>TEXT(Table1[[#This Row],[Order_Date]],"mmm")</f>
        <v>Jul</v>
      </c>
      <c r="F2061" s="1">
        <v>45496</v>
      </c>
      <c r="G2061">
        <f>(Table1[[#This Row],[Ship_Date]]-Table1[[#This Row],[Order_Date]])</f>
        <v>3</v>
      </c>
      <c r="H2061" t="s">
        <v>823</v>
      </c>
      <c r="I2061" t="s">
        <v>824</v>
      </c>
      <c r="J2061" t="s">
        <v>52</v>
      </c>
      <c r="K2061">
        <v>25</v>
      </c>
      <c r="L2061" t="str">
        <f>IF(Table1[[#This Row],[Age]]&lt;=20,"Teen",IF(Table1[[#This Row],[Age]]&gt;=21 &amp; Table1[[#This Row],[Age]]&lt;=50,"Adult","Senior"))</f>
        <v>Senior</v>
      </c>
      <c r="M2061" t="s">
        <v>107</v>
      </c>
      <c r="N2061" t="s">
        <v>108</v>
      </c>
      <c r="O2061" t="s">
        <v>86</v>
      </c>
      <c r="P2061" t="s">
        <v>28</v>
      </c>
      <c r="Q2061" t="s">
        <v>65</v>
      </c>
      <c r="R2061">
        <v>1</v>
      </c>
      <c r="S2061">
        <v>30000</v>
      </c>
      <c r="T2061">
        <v>5</v>
      </c>
      <c r="U2061">
        <v>28500</v>
      </c>
      <c r="V2061" t="str">
        <f>IF(Table1[[#This Row],[Sales]]&lt;=10000,"Low",IF(Table1[[#This Row],[Sales]]&gt;=10000 &amp; Table1[[#This Row],[Sales]]&lt;=25000,"Medium","High"))</f>
        <v>High</v>
      </c>
      <c r="W2061">
        <v>4486.6499999999996</v>
      </c>
      <c r="X2061">
        <f>Table1[[#This Row],[Profit]]/Table1[[#This Row],[Sales]]</f>
        <v>0.15742631578947366</v>
      </c>
      <c r="Y2061" t="s">
        <v>58</v>
      </c>
      <c r="Z2061" t="s">
        <v>31</v>
      </c>
      <c r="AA2061">
        <v>3</v>
      </c>
      <c r="AB2061" t="s">
        <v>42</v>
      </c>
    </row>
    <row r="2062" spans="1:28" x14ac:dyDescent="0.35">
      <c r="A2062" t="s">
        <v>899</v>
      </c>
      <c r="B2062" s="1">
        <v>45488</v>
      </c>
      <c r="C2062" s="1" t="str">
        <f>TEXT(Table1[[#This Row],[Order_Date]],"yyyy")</f>
        <v>2024</v>
      </c>
      <c r="D2062" s="3">
        <f>MONTH(Table1[[#This Row],[Order_Date]])</f>
        <v>7</v>
      </c>
      <c r="E2062" t="str">
        <f>TEXT(Table1[[#This Row],[Order_Date]],"mmm")</f>
        <v>Jul</v>
      </c>
      <c r="F2062" s="1">
        <v>45495</v>
      </c>
      <c r="G2062">
        <f>(Table1[[#This Row],[Ship_Date]]-Table1[[#This Row],[Order_Date]])</f>
        <v>7</v>
      </c>
      <c r="H2062" t="s">
        <v>900</v>
      </c>
      <c r="I2062" t="s">
        <v>901</v>
      </c>
      <c r="J2062" t="s">
        <v>52</v>
      </c>
      <c r="K2062">
        <v>64</v>
      </c>
      <c r="L2062" t="str">
        <f>IF(Table1[[#This Row],[Age]]&lt;=20,"Teen",IF(Table1[[#This Row],[Age]]&gt;=21 &amp; Table1[[#This Row],[Age]]&lt;=50,"Adult","Senior"))</f>
        <v>Senior</v>
      </c>
      <c r="M2062" t="s">
        <v>107</v>
      </c>
      <c r="N2062" t="s">
        <v>108</v>
      </c>
      <c r="O2062" t="s">
        <v>86</v>
      </c>
      <c r="P2062" t="s">
        <v>74</v>
      </c>
      <c r="Q2062" t="s">
        <v>109</v>
      </c>
      <c r="R2062">
        <v>7</v>
      </c>
      <c r="S2062">
        <v>40000</v>
      </c>
      <c r="T2062">
        <v>20</v>
      </c>
      <c r="U2062">
        <v>224000</v>
      </c>
      <c r="V2062" t="str">
        <f>IF(Table1[[#This Row],[Sales]]&lt;=10000,"Low",IF(Table1[[#This Row],[Sales]]&gt;=10000 &amp; Table1[[#This Row],[Sales]]&lt;=25000,"Medium","High"))</f>
        <v>High</v>
      </c>
      <c r="W2062">
        <v>75231.66</v>
      </c>
      <c r="X2062">
        <f>Table1[[#This Row],[Profit]]/Table1[[#This Row],[Sales]]</f>
        <v>0.33585562499999999</v>
      </c>
      <c r="Y2062" t="s">
        <v>93</v>
      </c>
      <c r="Z2062" t="s">
        <v>41</v>
      </c>
      <c r="AA2062">
        <v>3</v>
      </c>
      <c r="AB2062" t="s">
        <v>42</v>
      </c>
    </row>
    <row r="2063" spans="1:28" x14ac:dyDescent="0.35">
      <c r="A2063" t="s">
        <v>923</v>
      </c>
      <c r="B2063" s="1">
        <v>45482</v>
      </c>
      <c r="C2063" s="1" t="str">
        <f>TEXT(Table1[[#This Row],[Order_Date]],"yyyy")</f>
        <v>2024</v>
      </c>
      <c r="D2063" s="3">
        <f>MONTH(Table1[[#This Row],[Order_Date]])</f>
        <v>7</v>
      </c>
      <c r="E2063" t="str">
        <f>TEXT(Table1[[#This Row],[Order_Date]],"mmm")</f>
        <v>Jul</v>
      </c>
      <c r="F2063" s="1">
        <v>45484</v>
      </c>
      <c r="G2063">
        <f>(Table1[[#This Row],[Ship_Date]]-Table1[[#This Row],[Order_Date]])</f>
        <v>2</v>
      </c>
      <c r="H2063" t="s">
        <v>924</v>
      </c>
      <c r="I2063" t="s">
        <v>925</v>
      </c>
      <c r="J2063" t="s">
        <v>24</v>
      </c>
      <c r="K2063">
        <v>36</v>
      </c>
      <c r="L2063" t="str">
        <f>IF(Table1[[#This Row],[Age]]&lt;=20,"Teen",IF(Table1[[#This Row],[Age]]&gt;=21 &amp; Table1[[#This Row],[Age]]&lt;=50,"Adult","Senior"))</f>
        <v>Senior</v>
      </c>
      <c r="M2063" t="s">
        <v>116</v>
      </c>
      <c r="N2063" t="s">
        <v>117</v>
      </c>
      <c r="O2063" t="s">
        <v>86</v>
      </c>
      <c r="P2063" t="s">
        <v>56</v>
      </c>
      <c r="Q2063" t="s">
        <v>168</v>
      </c>
      <c r="R2063">
        <v>3</v>
      </c>
      <c r="S2063">
        <v>1200</v>
      </c>
      <c r="T2063">
        <v>20</v>
      </c>
      <c r="U2063">
        <v>2880</v>
      </c>
      <c r="V2063" t="str">
        <f>IF(Table1[[#This Row],[Sales]]&lt;=10000,"Low",IF(Table1[[#This Row],[Sales]]&gt;=10000 &amp; Table1[[#This Row],[Sales]]&lt;=25000,"Medium","High"))</f>
        <v>Low</v>
      </c>
      <c r="W2063">
        <v>509.93</v>
      </c>
      <c r="X2063">
        <f>Table1[[#This Row],[Profit]]/Table1[[#This Row],[Sales]]</f>
        <v>0.17705902777777777</v>
      </c>
      <c r="Y2063" t="s">
        <v>58</v>
      </c>
      <c r="Z2063" t="s">
        <v>31</v>
      </c>
      <c r="AA2063">
        <v>2</v>
      </c>
      <c r="AB2063" t="s">
        <v>42</v>
      </c>
    </row>
    <row r="2064" spans="1:28" x14ac:dyDescent="0.35">
      <c r="A2064" t="s">
        <v>1006</v>
      </c>
      <c r="B2064" s="1">
        <v>45488</v>
      </c>
      <c r="C2064" s="1" t="str">
        <f>TEXT(Table1[[#This Row],[Order_Date]],"yyyy")</f>
        <v>2024</v>
      </c>
      <c r="D2064" s="3">
        <f>MONTH(Table1[[#This Row],[Order_Date]])</f>
        <v>7</v>
      </c>
      <c r="E2064" t="str">
        <f>TEXT(Table1[[#This Row],[Order_Date]],"mmm")</f>
        <v>Jul</v>
      </c>
      <c r="F2064" s="1">
        <v>45491</v>
      </c>
      <c r="G2064">
        <f>(Table1[[#This Row],[Ship_Date]]-Table1[[#This Row],[Order_Date]])</f>
        <v>3</v>
      </c>
      <c r="H2064" t="s">
        <v>1007</v>
      </c>
      <c r="I2064" t="s">
        <v>1008</v>
      </c>
      <c r="J2064" t="s">
        <v>24</v>
      </c>
      <c r="K2064">
        <v>50</v>
      </c>
      <c r="L2064" t="str">
        <f>IF(Table1[[#This Row],[Age]]&lt;=20,"Teen",IF(Table1[[#This Row],[Age]]&gt;=21 &amp; Table1[[#This Row],[Age]]&lt;=50,"Adult","Senior"))</f>
        <v>Senior</v>
      </c>
      <c r="M2064" t="s">
        <v>73</v>
      </c>
      <c r="N2064" t="s">
        <v>26</v>
      </c>
      <c r="O2064" t="s">
        <v>27</v>
      </c>
      <c r="P2064" t="s">
        <v>39</v>
      </c>
      <c r="Q2064" t="s">
        <v>87</v>
      </c>
      <c r="R2064">
        <v>7</v>
      </c>
      <c r="S2064">
        <v>3200</v>
      </c>
      <c r="T2064">
        <v>5</v>
      </c>
      <c r="U2064">
        <v>21280</v>
      </c>
      <c r="V2064" t="str">
        <f>IF(Table1[[#This Row],[Sales]]&lt;=10000,"Low",IF(Table1[[#This Row],[Sales]]&gt;=10000 &amp; Table1[[#This Row],[Sales]]&lt;=25000,"Medium","High"))</f>
        <v>High</v>
      </c>
      <c r="W2064">
        <v>8988.8700000000008</v>
      </c>
      <c r="X2064">
        <f>Table1[[#This Row],[Profit]]/Table1[[#This Row],[Sales]]</f>
        <v>0.42240930451127823</v>
      </c>
      <c r="Y2064" t="s">
        <v>30</v>
      </c>
      <c r="Z2064" t="s">
        <v>31</v>
      </c>
      <c r="AA2064">
        <v>4</v>
      </c>
      <c r="AB2064" t="s">
        <v>42</v>
      </c>
    </row>
    <row r="2065" spans="1:28" x14ac:dyDescent="0.35">
      <c r="A2065" t="s">
        <v>1012</v>
      </c>
      <c r="B2065" s="1">
        <v>45864</v>
      </c>
      <c r="C2065" s="1" t="str">
        <f>TEXT(Table1[[#This Row],[Order_Date]],"yyyy")</f>
        <v>2025</v>
      </c>
      <c r="D2065" s="3">
        <f>MONTH(Table1[[#This Row],[Order_Date]])</f>
        <v>7</v>
      </c>
      <c r="E2065" t="str">
        <f>TEXT(Table1[[#This Row],[Order_Date]],"mmm")</f>
        <v>Jul</v>
      </c>
      <c r="F2065" s="1">
        <v>45869</v>
      </c>
      <c r="G2065">
        <f>(Table1[[#This Row],[Ship_Date]]-Table1[[#This Row],[Order_Date]])</f>
        <v>5</v>
      </c>
      <c r="H2065" t="s">
        <v>1013</v>
      </c>
      <c r="I2065" t="s">
        <v>1014</v>
      </c>
      <c r="J2065" t="s">
        <v>24</v>
      </c>
      <c r="K2065">
        <v>59</v>
      </c>
      <c r="L2065" t="str">
        <f>IF(Table1[[#This Row],[Age]]&lt;=20,"Teen",IF(Table1[[#This Row],[Age]]&gt;=21 &amp; Table1[[#This Row],[Age]]&lt;=50,"Adult","Senior"))</f>
        <v>Senior</v>
      </c>
      <c r="M2065" t="s">
        <v>63</v>
      </c>
      <c r="N2065" t="s">
        <v>64</v>
      </c>
      <c r="O2065" t="s">
        <v>55</v>
      </c>
      <c r="P2065" t="s">
        <v>56</v>
      </c>
      <c r="Q2065" t="s">
        <v>125</v>
      </c>
      <c r="R2065">
        <v>6</v>
      </c>
      <c r="S2065">
        <v>450</v>
      </c>
      <c r="T2065">
        <v>0</v>
      </c>
      <c r="U2065">
        <v>2700</v>
      </c>
      <c r="V2065" t="str">
        <f>IF(Table1[[#This Row],[Sales]]&lt;=10000,"Low",IF(Table1[[#This Row],[Sales]]&gt;=10000 &amp; Table1[[#This Row],[Sales]]&lt;=25000,"Medium","High"))</f>
        <v>Low</v>
      </c>
      <c r="W2065">
        <v>443.32</v>
      </c>
      <c r="X2065">
        <f>Table1[[#This Row],[Profit]]/Table1[[#This Row],[Sales]]</f>
        <v>0.16419259259259258</v>
      </c>
      <c r="Y2065" t="s">
        <v>58</v>
      </c>
      <c r="Z2065" t="s">
        <v>41</v>
      </c>
      <c r="AA2065">
        <v>4</v>
      </c>
      <c r="AB2065" t="s">
        <v>42</v>
      </c>
    </row>
    <row r="2066" spans="1:28" x14ac:dyDescent="0.35">
      <c r="A2066" t="s">
        <v>1024</v>
      </c>
      <c r="B2066" s="1">
        <v>45863</v>
      </c>
      <c r="C2066" s="1" t="str">
        <f>TEXT(Table1[[#This Row],[Order_Date]],"yyyy")</f>
        <v>2025</v>
      </c>
      <c r="D2066" s="3">
        <f>MONTH(Table1[[#This Row],[Order_Date]])</f>
        <v>7</v>
      </c>
      <c r="E2066" t="str">
        <f>TEXT(Table1[[#This Row],[Order_Date]],"mmm")</f>
        <v>Jul</v>
      </c>
      <c r="F2066" s="1">
        <v>45864</v>
      </c>
      <c r="G2066">
        <f>(Table1[[#This Row],[Ship_Date]]-Table1[[#This Row],[Order_Date]])</f>
        <v>1</v>
      </c>
      <c r="H2066" t="s">
        <v>1025</v>
      </c>
      <c r="I2066" t="s">
        <v>1026</v>
      </c>
      <c r="J2066" t="s">
        <v>24</v>
      </c>
      <c r="K2066">
        <v>53</v>
      </c>
      <c r="L2066" t="str">
        <f>IF(Table1[[#This Row],[Age]]&lt;=20,"Teen",IF(Table1[[#This Row],[Age]]&gt;=21 &amp; Table1[[#This Row],[Age]]&lt;=50,"Adult","Senior"))</f>
        <v>Senior</v>
      </c>
      <c r="M2066" t="s">
        <v>46</v>
      </c>
      <c r="N2066" t="s">
        <v>46</v>
      </c>
      <c r="O2066" t="s">
        <v>38</v>
      </c>
      <c r="P2066" t="s">
        <v>39</v>
      </c>
      <c r="Q2066" t="s">
        <v>87</v>
      </c>
      <c r="R2066">
        <v>3</v>
      </c>
      <c r="S2066">
        <v>3200</v>
      </c>
      <c r="T2066">
        <v>25</v>
      </c>
      <c r="U2066">
        <v>7200</v>
      </c>
      <c r="V2066" t="str">
        <f>IF(Table1[[#This Row],[Sales]]&lt;=10000,"Low",IF(Table1[[#This Row],[Sales]]&gt;=10000 &amp; Table1[[#This Row],[Sales]]&lt;=25000,"Medium","High"))</f>
        <v>Low</v>
      </c>
      <c r="W2066">
        <v>1782.04</v>
      </c>
      <c r="X2066">
        <f>Table1[[#This Row],[Profit]]/Table1[[#This Row],[Sales]]</f>
        <v>0.24750555555555556</v>
      </c>
      <c r="Y2066" t="s">
        <v>58</v>
      </c>
      <c r="Z2066" t="s">
        <v>41</v>
      </c>
      <c r="AA2066">
        <v>2</v>
      </c>
      <c r="AB2066" t="s">
        <v>42</v>
      </c>
    </row>
    <row r="2067" spans="1:28" x14ac:dyDescent="0.35">
      <c r="A2067" t="s">
        <v>1033</v>
      </c>
      <c r="B2067" s="1">
        <v>45475</v>
      </c>
      <c r="C2067" s="1" t="str">
        <f>TEXT(Table1[[#This Row],[Order_Date]],"yyyy")</f>
        <v>2024</v>
      </c>
      <c r="D2067" s="3">
        <f>MONTH(Table1[[#This Row],[Order_Date]])</f>
        <v>7</v>
      </c>
      <c r="E2067" t="str">
        <f>TEXT(Table1[[#This Row],[Order_Date]],"mmm")</f>
        <v>Jul</v>
      </c>
      <c r="F2067" s="1">
        <v>45481</v>
      </c>
      <c r="G2067">
        <f>(Table1[[#This Row],[Ship_Date]]-Table1[[#This Row],[Order_Date]])</f>
        <v>6</v>
      </c>
      <c r="H2067" t="s">
        <v>1034</v>
      </c>
      <c r="I2067" t="s">
        <v>1035</v>
      </c>
      <c r="J2067" t="s">
        <v>52</v>
      </c>
      <c r="K2067">
        <v>63</v>
      </c>
      <c r="L2067" t="str">
        <f>IF(Table1[[#This Row],[Age]]&lt;=20,"Teen",IF(Table1[[#This Row],[Age]]&gt;=21 &amp; Table1[[#This Row],[Age]]&lt;=50,"Adult","Senior"))</f>
        <v>Senior</v>
      </c>
      <c r="M2067" t="s">
        <v>107</v>
      </c>
      <c r="N2067" t="s">
        <v>108</v>
      </c>
      <c r="O2067" t="s">
        <v>86</v>
      </c>
      <c r="P2067" t="s">
        <v>47</v>
      </c>
      <c r="Q2067" t="s">
        <v>175</v>
      </c>
      <c r="R2067">
        <v>8</v>
      </c>
      <c r="S2067">
        <v>1200</v>
      </c>
      <c r="T2067">
        <v>20</v>
      </c>
      <c r="U2067">
        <v>7680</v>
      </c>
      <c r="V2067" t="str">
        <f>IF(Table1[[#This Row],[Sales]]&lt;=10000,"Low",IF(Table1[[#This Row],[Sales]]&gt;=10000 &amp; Table1[[#This Row],[Sales]]&lt;=25000,"Medium","High"))</f>
        <v>Low</v>
      </c>
      <c r="W2067">
        <v>1922.12</v>
      </c>
      <c r="X2067">
        <f>Table1[[#This Row],[Profit]]/Table1[[#This Row],[Sales]]</f>
        <v>0.25027604166666667</v>
      </c>
      <c r="Y2067" t="s">
        <v>58</v>
      </c>
      <c r="Z2067" t="s">
        <v>59</v>
      </c>
      <c r="AA2067">
        <v>4</v>
      </c>
      <c r="AB2067" t="s">
        <v>42</v>
      </c>
    </row>
    <row r="2068" spans="1:28" x14ac:dyDescent="0.35">
      <c r="A2068" t="s">
        <v>1045</v>
      </c>
      <c r="B2068" s="1">
        <v>45869</v>
      </c>
      <c r="C2068" s="1" t="str">
        <f>TEXT(Table1[[#This Row],[Order_Date]],"yyyy")</f>
        <v>2025</v>
      </c>
      <c r="D2068" s="3">
        <f>MONTH(Table1[[#This Row],[Order_Date]])</f>
        <v>7</v>
      </c>
      <c r="E2068" t="str">
        <f>TEXT(Table1[[#This Row],[Order_Date]],"mmm")</f>
        <v>Jul</v>
      </c>
      <c r="F2068" s="1">
        <v>45875</v>
      </c>
      <c r="G2068">
        <f>(Table1[[#This Row],[Ship_Date]]-Table1[[#This Row],[Order_Date]])</f>
        <v>6</v>
      </c>
      <c r="H2068" t="s">
        <v>1046</v>
      </c>
      <c r="I2068" t="s">
        <v>1047</v>
      </c>
      <c r="J2068" t="s">
        <v>24</v>
      </c>
      <c r="K2068">
        <v>57</v>
      </c>
      <c r="L2068" t="str">
        <f>IF(Table1[[#This Row],[Age]]&lt;=20,"Teen",IF(Table1[[#This Row],[Age]]&gt;=21 &amp; Table1[[#This Row],[Age]]&lt;=50,"Adult","Senior"))</f>
        <v>Senior</v>
      </c>
      <c r="M2068" t="s">
        <v>79</v>
      </c>
      <c r="N2068" t="s">
        <v>80</v>
      </c>
      <c r="O2068" t="s">
        <v>38</v>
      </c>
      <c r="P2068" t="s">
        <v>28</v>
      </c>
      <c r="Q2068" t="s">
        <v>65</v>
      </c>
      <c r="R2068">
        <v>4</v>
      </c>
      <c r="S2068">
        <v>30000</v>
      </c>
      <c r="T2068">
        <v>25</v>
      </c>
      <c r="U2068">
        <v>90000</v>
      </c>
      <c r="V2068" t="str">
        <f>IF(Table1[[#This Row],[Sales]]&lt;=10000,"Low",IF(Table1[[#This Row],[Sales]]&gt;=10000 &amp; Table1[[#This Row],[Sales]]&lt;=25000,"Medium","High"))</f>
        <v>High</v>
      </c>
      <c r="W2068">
        <v>10124.870000000001</v>
      </c>
      <c r="X2068">
        <f>Table1[[#This Row],[Profit]]/Table1[[#This Row],[Sales]]</f>
        <v>0.11249855555555556</v>
      </c>
      <c r="Y2068" t="s">
        <v>58</v>
      </c>
      <c r="Z2068" t="s">
        <v>31</v>
      </c>
      <c r="AA2068">
        <v>3</v>
      </c>
      <c r="AB2068" t="s">
        <v>42</v>
      </c>
    </row>
    <row r="2069" spans="1:28" x14ac:dyDescent="0.35">
      <c r="A2069" t="s">
        <v>1069</v>
      </c>
      <c r="B2069" s="1">
        <v>45492</v>
      </c>
      <c r="C2069" s="1" t="str">
        <f>TEXT(Table1[[#This Row],[Order_Date]],"yyyy")</f>
        <v>2024</v>
      </c>
      <c r="D2069" s="3">
        <f>MONTH(Table1[[#This Row],[Order_Date]])</f>
        <v>7</v>
      </c>
      <c r="E2069" t="str">
        <f>TEXT(Table1[[#This Row],[Order_Date]],"mmm")</f>
        <v>Jul</v>
      </c>
      <c r="F2069" s="1">
        <v>45498</v>
      </c>
      <c r="G2069">
        <f>(Table1[[#This Row],[Ship_Date]]-Table1[[#This Row],[Order_Date]])</f>
        <v>6</v>
      </c>
      <c r="H2069" t="s">
        <v>1070</v>
      </c>
      <c r="I2069" t="s">
        <v>1071</v>
      </c>
      <c r="J2069" t="s">
        <v>24</v>
      </c>
      <c r="K2069">
        <v>47</v>
      </c>
      <c r="L2069" t="str">
        <f>IF(Table1[[#This Row],[Age]]&lt;=20,"Teen",IF(Table1[[#This Row],[Age]]&gt;=21 &amp; Table1[[#This Row],[Age]]&lt;=50,"Adult","Senior"))</f>
        <v>Senior</v>
      </c>
      <c r="M2069" t="s">
        <v>53</v>
      </c>
      <c r="N2069" t="s">
        <v>54</v>
      </c>
      <c r="O2069" t="s">
        <v>55</v>
      </c>
      <c r="P2069" t="s">
        <v>47</v>
      </c>
      <c r="Q2069" t="s">
        <v>69</v>
      </c>
      <c r="R2069">
        <v>2</v>
      </c>
      <c r="S2069">
        <v>800</v>
      </c>
      <c r="T2069">
        <v>0</v>
      </c>
      <c r="U2069">
        <v>1600</v>
      </c>
      <c r="V2069" t="str">
        <f>IF(Table1[[#This Row],[Sales]]&lt;=10000,"Low",IF(Table1[[#This Row],[Sales]]&gt;=10000 &amp; Table1[[#This Row],[Sales]]&lt;=25000,"Medium","High"))</f>
        <v>Low</v>
      </c>
      <c r="W2069">
        <v>689.61</v>
      </c>
      <c r="X2069">
        <f>Table1[[#This Row],[Profit]]/Table1[[#This Row],[Sales]]</f>
        <v>0.43100625000000004</v>
      </c>
      <c r="Y2069" t="s">
        <v>58</v>
      </c>
      <c r="Z2069" t="s">
        <v>31</v>
      </c>
      <c r="AA2069">
        <v>3</v>
      </c>
      <c r="AB2069" t="s">
        <v>42</v>
      </c>
    </row>
    <row r="2070" spans="1:28" x14ac:dyDescent="0.35">
      <c r="A2070" t="s">
        <v>1099</v>
      </c>
      <c r="B2070" s="1">
        <v>45496</v>
      </c>
      <c r="C2070" s="1" t="str">
        <f>TEXT(Table1[[#This Row],[Order_Date]],"yyyy")</f>
        <v>2024</v>
      </c>
      <c r="D2070" s="3">
        <f>MONTH(Table1[[#This Row],[Order_Date]])</f>
        <v>7</v>
      </c>
      <c r="E2070" t="str">
        <f>TEXT(Table1[[#This Row],[Order_Date]],"mmm")</f>
        <v>Jul</v>
      </c>
      <c r="F2070" s="1">
        <v>45501</v>
      </c>
      <c r="G2070">
        <f>(Table1[[#This Row],[Ship_Date]]-Table1[[#This Row],[Order_Date]])</f>
        <v>5</v>
      </c>
      <c r="H2070" t="s">
        <v>1100</v>
      </c>
      <c r="I2070" t="s">
        <v>1101</v>
      </c>
      <c r="J2070" t="s">
        <v>52</v>
      </c>
      <c r="K2070">
        <v>64</v>
      </c>
      <c r="L2070" t="str">
        <f>IF(Table1[[#This Row],[Age]]&lt;=20,"Teen",IF(Table1[[#This Row],[Age]]&gt;=21 &amp; Table1[[#This Row],[Age]]&lt;=50,"Adult","Senior"))</f>
        <v>Senior</v>
      </c>
      <c r="M2070" t="s">
        <v>63</v>
      </c>
      <c r="N2070" t="s">
        <v>64</v>
      </c>
      <c r="O2070" t="s">
        <v>55</v>
      </c>
      <c r="P2070" t="s">
        <v>74</v>
      </c>
      <c r="Q2070" t="s">
        <v>132</v>
      </c>
      <c r="R2070">
        <v>1</v>
      </c>
      <c r="S2070">
        <v>55000</v>
      </c>
      <c r="T2070">
        <v>20</v>
      </c>
      <c r="U2070">
        <v>44000</v>
      </c>
      <c r="V2070" t="str">
        <f>IF(Table1[[#This Row],[Sales]]&lt;=10000,"Low",IF(Table1[[#This Row],[Sales]]&gt;=10000 &amp; Table1[[#This Row],[Sales]]&lt;=25000,"Medium","High"))</f>
        <v>High</v>
      </c>
      <c r="W2070">
        <v>10072.950000000001</v>
      </c>
      <c r="X2070">
        <f>Table1[[#This Row],[Profit]]/Table1[[#This Row],[Sales]]</f>
        <v>0.22893068181818182</v>
      </c>
      <c r="Y2070" t="s">
        <v>58</v>
      </c>
      <c r="Z2070" t="s">
        <v>31</v>
      </c>
      <c r="AA2070">
        <v>5</v>
      </c>
      <c r="AB2070" t="s">
        <v>42</v>
      </c>
    </row>
    <row r="2071" spans="1:28" x14ac:dyDescent="0.35">
      <c r="A2071" t="s">
        <v>1129</v>
      </c>
      <c r="B2071" s="1">
        <v>45475</v>
      </c>
      <c r="C2071" s="1" t="str">
        <f>TEXT(Table1[[#This Row],[Order_Date]],"yyyy")</f>
        <v>2024</v>
      </c>
      <c r="D2071" s="3">
        <f>MONTH(Table1[[#This Row],[Order_Date]])</f>
        <v>7</v>
      </c>
      <c r="E2071" t="str">
        <f>TEXT(Table1[[#This Row],[Order_Date]],"mmm")</f>
        <v>Jul</v>
      </c>
      <c r="F2071" s="1">
        <v>45480</v>
      </c>
      <c r="G2071">
        <f>(Table1[[#This Row],[Ship_Date]]-Table1[[#This Row],[Order_Date]])</f>
        <v>5</v>
      </c>
      <c r="H2071" t="s">
        <v>1130</v>
      </c>
      <c r="I2071" t="s">
        <v>1131</v>
      </c>
      <c r="J2071" t="s">
        <v>52</v>
      </c>
      <c r="K2071">
        <v>28</v>
      </c>
      <c r="L2071" t="str">
        <f>IF(Table1[[#This Row],[Age]]&lt;=20,"Teen",IF(Table1[[#This Row],[Age]]&gt;=21 &amp; Table1[[#This Row],[Age]]&lt;=50,"Adult","Senior"))</f>
        <v>Senior</v>
      </c>
      <c r="M2071" t="s">
        <v>53</v>
      </c>
      <c r="N2071" t="s">
        <v>54</v>
      </c>
      <c r="O2071" t="s">
        <v>55</v>
      </c>
      <c r="P2071" t="s">
        <v>47</v>
      </c>
      <c r="Q2071" t="s">
        <v>185</v>
      </c>
      <c r="R2071">
        <v>2</v>
      </c>
      <c r="S2071">
        <v>4500</v>
      </c>
      <c r="T2071">
        <v>5</v>
      </c>
      <c r="U2071">
        <v>8550</v>
      </c>
      <c r="V2071" t="str">
        <f>IF(Table1[[#This Row],[Sales]]&lt;=10000,"Low",IF(Table1[[#This Row],[Sales]]&gt;=10000 &amp; Table1[[#This Row],[Sales]]&lt;=25000,"Medium","High"))</f>
        <v>Low</v>
      </c>
      <c r="W2071">
        <v>2715.7</v>
      </c>
      <c r="X2071">
        <f>Table1[[#This Row],[Profit]]/Table1[[#This Row],[Sales]]</f>
        <v>0.31762573099415203</v>
      </c>
      <c r="Y2071" t="s">
        <v>93</v>
      </c>
      <c r="Z2071" t="s">
        <v>41</v>
      </c>
      <c r="AA2071">
        <v>2</v>
      </c>
      <c r="AB2071" t="s">
        <v>42</v>
      </c>
    </row>
    <row r="2072" spans="1:28" x14ac:dyDescent="0.35">
      <c r="A2072" t="s">
        <v>1138</v>
      </c>
      <c r="B2072" s="1">
        <v>45839</v>
      </c>
      <c r="C2072" s="1" t="str">
        <f>TEXT(Table1[[#This Row],[Order_Date]],"yyyy")</f>
        <v>2025</v>
      </c>
      <c r="D2072" s="3">
        <f>MONTH(Table1[[#This Row],[Order_Date]])</f>
        <v>7</v>
      </c>
      <c r="E2072" t="str">
        <f>TEXT(Table1[[#This Row],[Order_Date]],"mmm")</f>
        <v>Jul</v>
      </c>
      <c r="F2072" s="1">
        <v>45842</v>
      </c>
      <c r="G2072">
        <f>(Table1[[#This Row],[Ship_Date]]-Table1[[#This Row],[Order_Date]])</f>
        <v>3</v>
      </c>
      <c r="H2072" t="s">
        <v>1139</v>
      </c>
      <c r="I2072" t="s">
        <v>1140</v>
      </c>
      <c r="J2072" t="s">
        <v>52</v>
      </c>
      <c r="K2072">
        <v>26</v>
      </c>
      <c r="L2072" t="str">
        <f>IF(Table1[[#This Row],[Age]]&lt;=20,"Teen",IF(Table1[[#This Row],[Age]]&gt;=21 &amp; Table1[[#This Row],[Age]]&lt;=50,"Adult","Senior"))</f>
        <v>Senior</v>
      </c>
      <c r="M2072" t="s">
        <v>25</v>
      </c>
      <c r="N2072" t="s">
        <v>26</v>
      </c>
      <c r="O2072" t="s">
        <v>27</v>
      </c>
      <c r="P2072" t="s">
        <v>56</v>
      </c>
      <c r="Q2072" t="s">
        <v>97</v>
      </c>
      <c r="R2072">
        <v>2</v>
      </c>
      <c r="S2072">
        <v>1500</v>
      </c>
      <c r="T2072">
        <v>10</v>
      </c>
      <c r="U2072">
        <v>2700</v>
      </c>
      <c r="V2072" t="str">
        <f>IF(Table1[[#This Row],[Sales]]&lt;=10000,"Low",IF(Table1[[#This Row],[Sales]]&gt;=10000 &amp; Table1[[#This Row],[Sales]]&lt;=25000,"Medium","High"))</f>
        <v>Low</v>
      </c>
      <c r="W2072">
        <v>649.61</v>
      </c>
      <c r="X2072">
        <f>Table1[[#This Row],[Profit]]/Table1[[#This Row],[Sales]]</f>
        <v>0.24059629629629631</v>
      </c>
      <c r="Y2072" t="s">
        <v>93</v>
      </c>
      <c r="Z2072" t="s">
        <v>31</v>
      </c>
      <c r="AA2072">
        <v>5</v>
      </c>
      <c r="AB2072" t="s">
        <v>42</v>
      </c>
    </row>
    <row r="2073" spans="1:28" x14ac:dyDescent="0.35">
      <c r="A2073" t="s">
        <v>1201</v>
      </c>
      <c r="B2073" s="1">
        <v>45849</v>
      </c>
      <c r="C2073" s="1" t="str">
        <f>TEXT(Table1[[#This Row],[Order_Date]],"yyyy")</f>
        <v>2025</v>
      </c>
      <c r="D2073" s="3">
        <f>MONTH(Table1[[#This Row],[Order_Date]])</f>
        <v>7</v>
      </c>
      <c r="E2073" t="str">
        <f>TEXT(Table1[[#This Row],[Order_Date]],"mmm")</f>
        <v>Jul</v>
      </c>
      <c r="F2073" s="1">
        <v>45851</v>
      </c>
      <c r="G2073">
        <f>(Table1[[#This Row],[Ship_Date]]-Table1[[#This Row],[Order_Date]])</f>
        <v>2</v>
      </c>
      <c r="H2073" t="s">
        <v>1202</v>
      </c>
      <c r="I2073" t="s">
        <v>1203</v>
      </c>
      <c r="J2073" t="s">
        <v>24</v>
      </c>
      <c r="K2073">
        <v>34</v>
      </c>
      <c r="L2073" t="str">
        <f>IF(Table1[[#This Row],[Age]]&lt;=20,"Teen",IF(Table1[[#This Row],[Age]]&gt;=21 &amp; Table1[[#This Row],[Age]]&lt;=50,"Adult","Senior"))</f>
        <v>Senior</v>
      </c>
      <c r="M2073" t="s">
        <v>79</v>
      </c>
      <c r="N2073" t="s">
        <v>80</v>
      </c>
      <c r="O2073" t="s">
        <v>38</v>
      </c>
      <c r="P2073" t="s">
        <v>74</v>
      </c>
      <c r="Q2073" t="s">
        <v>109</v>
      </c>
      <c r="R2073">
        <v>6</v>
      </c>
      <c r="S2073">
        <v>40000</v>
      </c>
      <c r="T2073">
        <v>10</v>
      </c>
      <c r="U2073">
        <v>216000</v>
      </c>
      <c r="V2073" t="str">
        <f>IF(Table1[[#This Row],[Sales]]&lt;=10000,"Low",IF(Table1[[#This Row],[Sales]]&gt;=10000 &amp; Table1[[#This Row],[Sales]]&lt;=25000,"Medium","High"))</f>
        <v>High</v>
      </c>
      <c r="W2073">
        <v>69911.27</v>
      </c>
      <c r="X2073">
        <f>Table1[[#This Row],[Profit]]/Table1[[#This Row],[Sales]]</f>
        <v>0.32366328703703706</v>
      </c>
      <c r="Y2073" t="s">
        <v>30</v>
      </c>
      <c r="Z2073" t="s">
        <v>59</v>
      </c>
      <c r="AA2073">
        <v>5</v>
      </c>
      <c r="AB2073" t="s">
        <v>42</v>
      </c>
    </row>
    <row r="2074" spans="1:28" x14ac:dyDescent="0.35">
      <c r="A2074" t="s">
        <v>1234</v>
      </c>
      <c r="B2074" s="1">
        <v>45483</v>
      </c>
      <c r="C2074" s="1" t="str">
        <f>TEXT(Table1[[#This Row],[Order_Date]],"yyyy")</f>
        <v>2024</v>
      </c>
      <c r="D2074" s="3">
        <f>MONTH(Table1[[#This Row],[Order_Date]])</f>
        <v>7</v>
      </c>
      <c r="E2074" t="str">
        <f>TEXT(Table1[[#This Row],[Order_Date]],"mmm")</f>
        <v>Jul</v>
      </c>
      <c r="F2074" s="1">
        <v>45484</v>
      </c>
      <c r="G2074">
        <f>(Table1[[#This Row],[Ship_Date]]-Table1[[#This Row],[Order_Date]])</f>
        <v>1</v>
      </c>
      <c r="H2074" t="s">
        <v>1235</v>
      </c>
      <c r="I2074" t="s">
        <v>1236</v>
      </c>
      <c r="J2074" t="s">
        <v>24</v>
      </c>
      <c r="K2074">
        <v>51</v>
      </c>
      <c r="L2074" t="str">
        <f>IF(Table1[[#This Row],[Age]]&lt;=20,"Teen",IF(Table1[[#This Row],[Age]]&gt;=21 &amp; Table1[[#This Row],[Age]]&lt;=50,"Adult","Senior"))</f>
        <v>Senior</v>
      </c>
      <c r="M2074" t="s">
        <v>91</v>
      </c>
      <c r="N2074" t="s">
        <v>92</v>
      </c>
      <c r="O2074" t="s">
        <v>55</v>
      </c>
      <c r="P2074" t="s">
        <v>47</v>
      </c>
      <c r="Q2074" t="s">
        <v>48</v>
      </c>
      <c r="R2074">
        <v>5</v>
      </c>
      <c r="S2074">
        <v>3500</v>
      </c>
      <c r="T2074">
        <v>15</v>
      </c>
      <c r="U2074">
        <v>14875</v>
      </c>
      <c r="V2074" t="str">
        <f>IF(Table1[[#This Row],[Sales]]&lt;=10000,"Low",IF(Table1[[#This Row],[Sales]]&gt;=10000 &amp; Table1[[#This Row],[Sales]]&lt;=25000,"Medium","High"))</f>
        <v>High</v>
      </c>
      <c r="W2074">
        <v>5714.97</v>
      </c>
      <c r="X2074">
        <f>Table1[[#This Row],[Profit]]/Table1[[#This Row],[Sales]]</f>
        <v>0.38419966386554621</v>
      </c>
      <c r="Y2074" t="s">
        <v>30</v>
      </c>
      <c r="Z2074" t="s">
        <v>31</v>
      </c>
      <c r="AA2074">
        <v>1</v>
      </c>
      <c r="AB2074" t="s">
        <v>42</v>
      </c>
    </row>
    <row r="2075" spans="1:28" x14ac:dyDescent="0.35">
      <c r="A2075" t="s">
        <v>1252</v>
      </c>
      <c r="B2075" s="1">
        <v>45488</v>
      </c>
      <c r="C2075" s="1" t="str">
        <f>TEXT(Table1[[#This Row],[Order_Date]],"yyyy")</f>
        <v>2024</v>
      </c>
      <c r="D2075" s="3">
        <f>MONTH(Table1[[#This Row],[Order_Date]])</f>
        <v>7</v>
      </c>
      <c r="E2075" t="str">
        <f>TEXT(Table1[[#This Row],[Order_Date]],"mmm")</f>
        <v>Jul</v>
      </c>
      <c r="F2075" s="1">
        <v>45494</v>
      </c>
      <c r="G2075">
        <f>(Table1[[#This Row],[Ship_Date]]-Table1[[#This Row],[Order_Date]])</f>
        <v>6</v>
      </c>
      <c r="H2075" t="s">
        <v>1253</v>
      </c>
      <c r="I2075" t="s">
        <v>1254</v>
      </c>
      <c r="J2075" t="s">
        <v>24</v>
      </c>
      <c r="K2075">
        <v>41</v>
      </c>
      <c r="L2075" t="str">
        <f>IF(Table1[[#This Row],[Age]]&lt;=20,"Teen",IF(Table1[[#This Row],[Age]]&gt;=21 &amp; Table1[[#This Row],[Age]]&lt;=50,"Adult","Senior"))</f>
        <v>Senior</v>
      </c>
      <c r="M2075" t="s">
        <v>116</v>
      </c>
      <c r="N2075" t="s">
        <v>117</v>
      </c>
      <c r="O2075" t="s">
        <v>86</v>
      </c>
      <c r="P2075" t="s">
        <v>28</v>
      </c>
      <c r="Q2075" t="s">
        <v>192</v>
      </c>
      <c r="R2075">
        <v>4</v>
      </c>
      <c r="S2075">
        <v>7000</v>
      </c>
      <c r="T2075">
        <v>25</v>
      </c>
      <c r="U2075">
        <v>21000</v>
      </c>
      <c r="V2075" t="str">
        <f>IF(Table1[[#This Row],[Sales]]&lt;=10000,"Low",IF(Table1[[#This Row],[Sales]]&gt;=10000 &amp; Table1[[#This Row],[Sales]]&lt;=25000,"Medium","High"))</f>
        <v>High</v>
      </c>
      <c r="W2075">
        <v>6258.91</v>
      </c>
      <c r="X2075">
        <f>Table1[[#This Row],[Profit]]/Table1[[#This Row],[Sales]]</f>
        <v>0.29804333333333333</v>
      </c>
      <c r="Y2075" t="s">
        <v>30</v>
      </c>
      <c r="Z2075" t="s">
        <v>41</v>
      </c>
      <c r="AA2075">
        <v>1</v>
      </c>
      <c r="AB2075" t="s">
        <v>42</v>
      </c>
    </row>
    <row r="2076" spans="1:28" x14ac:dyDescent="0.35">
      <c r="A2076" t="s">
        <v>1303</v>
      </c>
      <c r="B2076" s="1">
        <v>45858</v>
      </c>
      <c r="C2076" s="1" t="str">
        <f>TEXT(Table1[[#This Row],[Order_Date]],"yyyy")</f>
        <v>2025</v>
      </c>
      <c r="D2076" s="3">
        <f>MONTH(Table1[[#This Row],[Order_Date]])</f>
        <v>7</v>
      </c>
      <c r="E2076" t="str">
        <f>TEXT(Table1[[#This Row],[Order_Date]],"mmm")</f>
        <v>Jul</v>
      </c>
      <c r="F2076" s="1">
        <v>45862</v>
      </c>
      <c r="G2076">
        <f>(Table1[[#This Row],[Ship_Date]]-Table1[[#This Row],[Order_Date]])</f>
        <v>4</v>
      </c>
      <c r="H2076" t="s">
        <v>1304</v>
      </c>
      <c r="I2076" t="s">
        <v>1305</v>
      </c>
      <c r="J2076" t="s">
        <v>52</v>
      </c>
      <c r="K2076">
        <v>20</v>
      </c>
      <c r="L2076" t="str">
        <f>IF(Table1[[#This Row],[Age]]&lt;=20,"Teen",IF(Table1[[#This Row],[Age]]&gt;=21 &amp; Table1[[#This Row],[Age]]&lt;=50,"Adult","Senior"))</f>
        <v>Teen</v>
      </c>
      <c r="M2076" t="s">
        <v>53</v>
      </c>
      <c r="N2076" t="s">
        <v>54</v>
      </c>
      <c r="O2076" t="s">
        <v>55</v>
      </c>
      <c r="P2076" t="s">
        <v>39</v>
      </c>
      <c r="Q2076" t="s">
        <v>87</v>
      </c>
      <c r="R2076">
        <v>2</v>
      </c>
      <c r="S2076">
        <v>3200</v>
      </c>
      <c r="T2076">
        <v>0</v>
      </c>
      <c r="U2076">
        <v>6400</v>
      </c>
      <c r="V2076" t="str">
        <f>IF(Table1[[#This Row],[Sales]]&lt;=10000,"Low",IF(Table1[[#This Row],[Sales]]&gt;=10000 &amp; Table1[[#This Row],[Sales]]&lt;=25000,"Medium","High"))</f>
        <v>Low</v>
      </c>
      <c r="W2076">
        <v>815.01</v>
      </c>
      <c r="X2076">
        <f>Table1[[#This Row],[Profit]]/Table1[[#This Row],[Sales]]</f>
        <v>0.1273453125</v>
      </c>
      <c r="Y2076" t="s">
        <v>30</v>
      </c>
      <c r="Z2076" t="s">
        <v>59</v>
      </c>
      <c r="AA2076">
        <v>3</v>
      </c>
      <c r="AB2076" t="s">
        <v>42</v>
      </c>
    </row>
    <row r="2077" spans="1:28" x14ac:dyDescent="0.35">
      <c r="A2077" t="s">
        <v>1327</v>
      </c>
      <c r="B2077" s="1">
        <v>45850</v>
      </c>
      <c r="C2077" s="1" t="str">
        <f>TEXT(Table1[[#This Row],[Order_Date]],"yyyy")</f>
        <v>2025</v>
      </c>
      <c r="D2077" s="3">
        <f>MONTH(Table1[[#This Row],[Order_Date]])</f>
        <v>7</v>
      </c>
      <c r="E2077" t="str">
        <f>TEXT(Table1[[#This Row],[Order_Date]],"mmm")</f>
        <v>Jul</v>
      </c>
      <c r="F2077" s="1">
        <v>45855</v>
      </c>
      <c r="G2077">
        <f>(Table1[[#This Row],[Ship_Date]]-Table1[[#This Row],[Order_Date]])</f>
        <v>5</v>
      </c>
      <c r="H2077" t="s">
        <v>1328</v>
      </c>
      <c r="I2077" t="s">
        <v>1329</v>
      </c>
      <c r="J2077" t="s">
        <v>24</v>
      </c>
      <c r="K2077">
        <v>62</v>
      </c>
      <c r="L2077" t="str">
        <f>IF(Table1[[#This Row],[Age]]&lt;=20,"Teen",IF(Table1[[#This Row],[Age]]&gt;=21 &amp; Table1[[#This Row],[Age]]&lt;=50,"Adult","Senior"))</f>
        <v>Senior</v>
      </c>
      <c r="M2077" t="s">
        <v>53</v>
      </c>
      <c r="N2077" t="s">
        <v>54</v>
      </c>
      <c r="O2077" t="s">
        <v>55</v>
      </c>
      <c r="P2077" t="s">
        <v>74</v>
      </c>
      <c r="Q2077" t="s">
        <v>109</v>
      </c>
      <c r="R2077">
        <v>1</v>
      </c>
      <c r="S2077">
        <v>40000</v>
      </c>
      <c r="T2077">
        <v>10</v>
      </c>
      <c r="U2077">
        <v>36000</v>
      </c>
      <c r="V2077" t="str">
        <f>IF(Table1[[#This Row],[Sales]]&lt;=10000,"Low",IF(Table1[[#This Row],[Sales]]&gt;=10000 &amp; Table1[[#This Row],[Sales]]&lt;=25000,"Medium","High"))</f>
        <v>High</v>
      </c>
      <c r="W2077">
        <v>14053.97</v>
      </c>
      <c r="X2077">
        <f>Table1[[#This Row],[Profit]]/Table1[[#This Row],[Sales]]</f>
        <v>0.39038805555555556</v>
      </c>
      <c r="Y2077" t="s">
        <v>58</v>
      </c>
      <c r="Z2077" t="s">
        <v>41</v>
      </c>
      <c r="AA2077">
        <v>3</v>
      </c>
      <c r="AB2077" t="s">
        <v>42</v>
      </c>
    </row>
    <row r="2078" spans="1:28" x14ac:dyDescent="0.35">
      <c r="A2078" t="s">
        <v>1353</v>
      </c>
      <c r="B2078" s="1">
        <v>45486</v>
      </c>
      <c r="C2078" s="1" t="str">
        <f>TEXT(Table1[[#This Row],[Order_Date]],"yyyy")</f>
        <v>2024</v>
      </c>
      <c r="D2078" s="3">
        <f>MONTH(Table1[[#This Row],[Order_Date]])</f>
        <v>7</v>
      </c>
      <c r="E2078" t="str">
        <f>TEXT(Table1[[#This Row],[Order_Date]],"mmm")</f>
        <v>Jul</v>
      </c>
      <c r="F2078" s="1">
        <v>45489</v>
      </c>
      <c r="G2078">
        <f>(Table1[[#This Row],[Ship_Date]]-Table1[[#This Row],[Order_Date]])</f>
        <v>3</v>
      </c>
      <c r="H2078" t="s">
        <v>1354</v>
      </c>
      <c r="I2078" t="s">
        <v>1355</v>
      </c>
      <c r="J2078" t="s">
        <v>24</v>
      </c>
      <c r="K2078">
        <v>32</v>
      </c>
      <c r="L2078" t="str">
        <f>IF(Table1[[#This Row],[Age]]&lt;=20,"Teen",IF(Table1[[#This Row],[Age]]&gt;=21 &amp; Table1[[#This Row],[Age]]&lt;=50,"Adult","Senior"))</f>
        <v>Senior</v>
      </c>
      <c r="M2078" t="s">
        <v>63</v>
      </c>
      <c r="N2078" t="s">
        <v>64</v>
      </c>
      <c r="O2078" t="s">
        <v>55</v>
      </c>
      <c r="P2078" t="s">
        <v>74</v>
      </c>
      <c r="Q2078" t="s">
        <v>75</v>
      </c>
      <c r="R2078">
        <v>2</v>
      </c>
      <c r="S2078">
        <v>2000</v>
      </c>
      <c r="T2078">
        <v>25</v>
      </c>
      <c r="U2078">
        <v>3000</v>
      </c>
      <c r="V2078" t="str">
        <f>IF(Table1[[#This Row],[Sales]]&lt;=10000,"Low",IF(Table1[[#This Row],[Sales]]&gt;=10000 &amp; Table1[[#This Row],[Sales]]&lt;=25000,"Medium","High"))</f>
        <v>Low</v>
      </c>
      <c r="W2078">
        <v>531.17999999999995</v>
      </c>
      <c r="X2078">
        <f>Table1[[#This Row],[Profit]]/Table1[[#This Row],[Sales]]</f>
        <v>0.17706</v>
      </c>
      <c r="Y2078" t="s">
        <v>58</v>
      </c>
      <c r="Z2078" t="s">
        <v>59</v>
      </c>
      <c r="AA2078">
        <v>2</v>
      </c>
      <c r="AB2078" t="s">
        <v>42</v>
      </c>
    </row>
    <row r="2079" spans="1:28" x14ac:dyDescent="0.35">
      <c r="A2079" t="s">
        <v>1376</v>
      </c>
      <c r="B2079" s="1">
        <v>45839</v>
      </c>
      <c r="C2079" s="1" t="str">
        <f>TEXT(Table1[[#This Row],[Order_Date]],"yyyy")</f>
        <v>2025</v>
      </c>
      <c r="D2079" s="3">
        <f>MONTH(Table1[[#This Row],[Order_Date]])</f>
        <v>7</v>
      </c>
      <c r="E2079" t="str">
        <f>TEXT(Table1[[#This Row],[Order_Date]],"mmm")</f>
        <v>Jul</v>
      </c>
      <c r="F2079" s="1">
        <v>45844</v>
      </c>
      <c r="G2079">
        <f>(Table1[[#This Row],[Ship_Date]]-Table1[[#This Row],[Order_Date]])</f>
        <v>5</v>
      </c>
      <c r="H2079" t="s">
        <v>1377</v>
      </c>
      <c r="I2079" t="s">
        <v>1378</v>
      </c>
      <c r="J2079" t="s">
        <v>24</v>
      </c>
      <c r="K2079">
        <v>28</v>
      </c>
      <c r="L2079" t="str">
        <f>IF(Table1[[#This Row],[Age]]&lt;=20,"Teen",IF(Table1[[#This Row],[Age]]&gt;=21 &amp; Table1[[#This Row],[Age]]&lt;=50,"Adult","Senior"))</f>
        <v>Senior</v>
      </c>
      <c r="M2079" t="s">
        <v>101</v>
      </c>
      <c r="N2079" t="s">
        <v>102</v>
      </c>
      <c r="O2079" t="s">
        <v>27</v>
      </c>
      <c r="P2079" t="s">
        <v>39</v>
      </c>
      <c r="Q2079" t="s">
        <v>253</v>
      </c>
      <c r="R2079">
        <v>3</v>
      </c>
      <c r="S2079">
        <v>1200</v>
      </c>
      <c r="T2079">
        <v>5</v>
      </c>
      <c r="U2079">
        <v>3420</v>
      </c>
      <c r="V2079" t="str">
        <f>IF(Table1[[#This Row],[Sales]]&lt;=10000,"Low",IF(Table1[[#This Row],[Sales]]&gt;=10000 &amp; Table1[[#This Row],[Sales]]&lt;=25000,"Medium","High"))</f>
        <v>Low</v>
      </c>
      <c r="W2079">
        <v>1324.9</v>
      </c>
      <c r="X2079">
        <f>Table1[[#This Row],[Profit]]/Table1[[#This Row],[Sales]]</f>
        <v>0.38739766081871346</v>
      </c>
      <c r="Y2079" t="s">
        <v>30</v>
      </c>
      <c r="Z2079" t="s">
        <v>41</v>
      </c>
      <c r="AA2079">
        <v>1</v>
      </c>
      <c r="AB2079" t="s">
        <v>42</v>
      </c>
    </row>
    <row r="2080" spans="1:28" x14ac:dyDescent="0.35">
      <c r="A2080" t="s">
        <v>1412</v>
      </c>
      <c r="B2080" s="1">
        <v>45857</v>
      </c>
      <c r="C2080" s="1" t="str">
        <f>TEXT(Table1[[#This Row],[Order_Date]],"yyyy")</f>
        <v>2025</v>
      </c>
      <c r="D2080" s="3">
        <f>MONTH(Table1[[#This Row],[Order_Date]])</f>
        <v>7</v>
      </c>
      <c r="E2080" t="str">
        <f>TEXT(Table1[[#This Row],[Order_Date]],"mmm")</f>
        <v>Jul</v>
      </c>
      <c r="F2080" s="1">
        <v>45858</v>
      </c>
      <c r="G2080">
        <f>(Table1[[#This Row],[Ship_Date]]-Table1[[#This Row],[Order_Date]])</f>
        <v>1</v>
      </c>
      <c r="H2080" t="s">
        <v>1413</v>
      </c>
      <c r="I2080" t="s">
        <v>1414</v>
      </c>
      <c r="J2080" t="s">
        <v>52</v>
      </c>
      <c r="K2080">
        <v>19</v>
      </c>
      <c r="L2080" t="str">
        <f>IF(Table1[[#This Row],[Age]]&lt;=20,"Teen",IF(Table1[[#This Row],[Age]]&gt;=21 &amp; Table1[[#This Row],[Age]]&lt;=50,"Adult","Senior"))</f>
        <v>Teen</v>
      </c>
      <c r="M2080" t="s">
        <v>101</v>
      </c>
      <c r="N2080" t="s">
        <v>102</v>
      </c>
      <c r="O2080" t="s">
        <v>27</v>
      </c>
      <c r="P2080" t="s">
        <v>56</v>
      </c>
      <c r="Q2080" t="s">
        <v>57</v>
      </c>
      <c r="R2080">
        <v>3</v>
      </c>
      <c r="S2080">
        <v>60</v>
      </c>
      <c r="T2080">
        <v>20</v>
      </c>
      <c r="U2080">
        <v>144</v>
      </c>
      <c r="V2080" t="str">
        <f>IF(Table1[[#This Row],[Sales]]&lt;=10000,"Low",IF(Table1[[#This Row],[Sales]]&gt;=10000 &amp; Table1[[#This Row],[Sales]]&lt;=25000,"Medium","High"))</f>
        <v>Low</v>
      </c>
      <c r="W2080">
        <v>34.270000000000003</v>
      </c>
      <c r="X2080">
        <f>Table1[[#This Row],[Profit]]/Table1[[#This Row],[Sales]]</f>
        <v>0.23798611111111112</v>
      </c>
      <c r="Y2080" t="s">
        <v>30</v>
      </c>
      <c r="Z2080" t="s">
        <v>41</v>
      </c>
      <c r="AA2080">
        <v>2</v>
      </c>
      <c r="AB2080" t="s">
        <v>42</v>
      </c>
    </row>
    <row r="2081" spans="1:28" x14ac:dyDescent="0.35">
      <c r="A2081" t="s">
        <v>1478</v>
      </c>
      <c r="B2081" s="1">
        <v>45493</v>
      </c>
      <c r="C2081" s="1" t="str">
        <f>TEXT(Table1[[#This Row],[Order_Date]],"yyyy")</f>
        <v>2024</v>
      </c>
      <c r="D2081" s="3">
        <f>MONTH(Table1[[#This Row],[Order_Date]])</f>
        <v>7</v>
      </c>
      <c r="E2081" t="str">
        <f>TEXT(Table1[[#This Row],[Order_Date]],"mmm")</f>
        <v>Jul</v>
      </c>
      <c r="F2081" s="1">
        <v>45496</v>
      </c>
      <c r="G2081">
        <f>(Table1[[#This Row],[Ship_Date]]-Table1[[#This Row],[Order_Date]])</f>
        <v>3</v>
      </c>
      <c r="H2081" t="s">
        <v>1479</v>
      </c>
      <c r="I2081" t="s">
        <v>1480</v>
      </c>
      <c r="J2081" t="s">
        <v>24</v>
      </c>
      <c r="K2081">
        <v>54</v>
      </c>
      <c r="L2081" t="str">
        <f>IF(Table1[[#This Row],[Age]]&lt;=20,"Teen",IF(Table1[[#This Row],[Age]]&gt;=21 &amp; Table1[[#This Row],[Age]]&lt;=50,"Adult","Senior"))</f>
        <v>Senior</v>
      </c>
      <c r="M2081" t="s">
        <v>79</v>
      </c>
      <c r="N2081" t="s">
        <v>80</v>
      </c>
      <c r="O2081" t="s">
        <v>38</v>
      </c>
      <c r="P2081" t="s">
        <v>47</v>
      </c>
      <c r="Q2081" t="s">
        <v>69</v>
      </c>
      <c r="R2081">
        <v>8</v>
      </c>
      <c r="S2081">
        <v>800</v>
      </c>
      <c r="T2081">
        <v>25</v>
      </c>
      <c r="U2081">
        <v>4800</v>
      </c>
      <c r="V2081" t="str">
        <f>IF(Table1[[#This Row],[Sales]]&lt;=10000,"Low",IF(Table1[[#This Row],[Sales]]&gt;=10000 &amp; Table1[[#This Row],[Sales]]&lt;=25000,"Medium","High"))</f>
        <v>Low</v>
      </c>
      <c r="W2081">
        <v>2025.49</v>
      </c>
      <c r="X2081">
        <f>Table1[[#This Row],[Profit]]/Table1[[#This Row],[Sales]]</f>
        <v>0.42197708333333334</v>
      </c>
      <c r="Y2081" t="s">
        <v>30</v>
      </c>
      <c r="Z2081" t="s">
        <v>59</v>
      </c>
      <c r="AA2081">
        <v>5</v>
      </c>
      <c r="AB2081" t="s">
        <v>42</v>
      </c>
    </row>
    <row r="2082" spans="1:28" x14ac:dyDescent="0.35">
      <c r="A2082" t="s">
        <v>1496</v>
      </c>
      <c r="B2082" s="1">
        <v>45847</v>
      </c>
      <c r="C2082" s="1" t="str">
        <f>TEXT(Table1[[#This Row],[Order_Date]],"yyyy")</f>
        <v>2025</v>
      </c>
      <c r="D2082" s="3">
        <f>MONTH(Table1[[#This Row],[Order_Date]])</f>
        <v>7</v>
      </c>
      <c r="E2082" t="str">
        <f>TEXT(Table1[[#This Row],[Order_Date]],"mmm")</f>
        <v>Jul</v>
      </c>
      <c r="F2082" s="1">
        <v>45852</v>
      </c>
      <c r="G2082">
        <f>(Table1[[#This Row],[Ship_Date]]-Table1[[#This Row],[Order_Date]])</f>
        <v>5</v>
      </c>
      <c r="H2082" t="s">
        <v>692</v>
      </c>
      <c r="I2082" t="s">
        <v>1497</v>
      </c>
      <c r="J2082" t="s">
        <v>52</v>
      </c>
      <c r="K2082">
        <v>44</v>
      </c>
      <c r="L2082" t="str">
        <f>IF(Table1[[#This Row],[Age]]&lt;=20,"Teen",IF(Table1[[#This Row],[Age]]&gt;=21 &amp; Table1[[#This Row],[Age]]&lt;=50,"Adult","Senior"))</f>
        <v>Senior</v>
      </c>
      <c r="M2082" t="s">
        <v>46</v>
      </c>
      <c r="N2082" t="s">
        <v>46</v>
      </c>
      <c r="O2082" t="s">
        <v>38</v>
      </c>
      <c r="P2082" t="s">
        <v>28</v>
      </c>
      <c r="Q2082" t="s">
        <v>311</v>
      </c>
      <c r="R2082">
        <v>3</v>
      </c>
      <c r="S2082">
        <v>5000</v>
      </c>
      <c r="T2082">
        <v>5</v>
      </c>
      <c r="U2082">
        <v>14250</v>
      </c>
      <c r="V2082" t="str">
        <f>IF(Table1[[#This Row],[Sales]]&lt;=10000,"Low",IF(Table1[[#This Row],[Sales]]&gt;=10000 &amp; Table1[[#This Row],[Sales]]&lt;=25000,"Medium","High"))</f>
        <v>High</v>
      </c>
      <c r="W2082">
        <v>3530.93</v>
      </c>
      <c r="X2082">
        <f>Table1[[#This Row],[Profit]]/Table1[[#This Row],[Sales]]</f>
        <v>0.24778456140350877</v>
      </c>
      <c r="Y2082" t="s">
        <v>30</v>
      </c>
      <c r="Z2082" t="s">
        <v>31</v>
      </c>
      <c r="AA2082">
        <v>3</v>
      </c>
      <c r="AB2082" t="s">
        <v>32</v>
      </c>
    </row>
    <row r="2083" spans="1:28" x14ac:dyDescent="0.35">
      <c r="A2083" t="s">
        <v>1498</v>
      </c>
      <c r="B2083" s="1">
        <v>45865</v>
      </c>
      <c r="C2083" s="1" t="str">
        <f>TEXT(Table1[[#This Row],[Order_Date]],"yyyy")</f>
        <v>2025</v>
      </c>
      <c r="D2083" s="3">
        <f>MONTH(Table1[[#This Row],[Order_Date]])</f>
        <v>7</v>
      </c>
      <c r="E2083" t="str">
        <f>TEXT(Table1[[#This Row],[Order_Date]],"mmm")</f>
        <v>Jul</v>
      </c>
      <c r="F2083" s="1">
        <v>45866</v>
      </c>
      <c r="G2083">
        <f>(Table1[[#This Row],[Ship_Date]]-Table1[[#This Row],[Order_Date]])</f>
        <v>1</v>
      </c>
      <c r="H2083" t="s">
        <v>1499</v>
      </c>
      <c r="I2083" t="s">
        <v>1500</v>
      </c>
      <c r="J2083" t="s">
        <v>52</v>
      </c>
      <c r="K2083">
        <v>43</v>
      </c>
      <c r="L2083" t="str">
        <f>IF(Table1[[#This Row],[Age]]&lt;=20,"Teen",IF(Table1[[#This Row],[Age]]&gt;=21 &amp; Table1[[#This Row],[Age]]&lt;=50,"Adult","Senior"))</f>
        <v>Senior</v>
      </c>
      <c r="M2083" t="s">
        <v>79</v>
      </c>
      <c r="N2083" t="s">
        <v>80</v>
      </c>
      <c r="O2083" t="s">
        <v>38</v>
      </c>
      <c r="P2083" t="s">
        <v>47</v>
      </c>
      <c r="Q2083" t="s">
        <v>185</v>
      </c>
      <c r="R2083">
        <v>4</v>
      </c>
      <c r="S2083">
        <v>4500</v>
      </c>
      <c r="T2083">
        <v>15</v>
      </c>
      <c r="U2083">
        <v>15300</v>
      </c>
      <c r="V2083" t="str">
        <f>IF(Table1[[#This Row],[Sales]]&lt;=10000,"Low",IF(Table1[[#This Row],[Sales]]&gt;=10000 &amp; Table1[[#This Row],[Sales]]&lt;=25000,"Medium","High"))</f>
        <v>High</v>
      </c>
      <c r="W2083">
        <v>3224.8</v>
      </c>
      <c r="X2083">
        <f>Table1[[#This Row],[Profit]]/Table1[[#This Row],[Sales]]</f>
        <v>0.21077124183006538</v>
      </c>
      <c r="Y2083" t="s">
        <v>93</v>
      </c>
      <c r="Z2083" t="s">
        <v>41</v>
      </c>
      <c r="AA2083">
        <v>4</v>
      </c>
      <c r="AB2083" t="s">
        <v>42</v>
      </c>
    </row>
    <row r="2084" spans="1:28" x14ac:dyDescent="0.35">
      <c r="A2084" t="s">
        <v>1671</v>
      </c>
      <c r="B2084" s="1">
        <v>45493</v>
      </c>
      <c r="C2084" s="1" t="str">
        <f>TEXT(Table1[[#This Row],[Order_Date]],"yyyy")</f>
        <v>2024</v>
      </c>
      <c r="D2084" s="3">
        <f>MONTH(Table1[[#This Row],[Order_Date]])</f>
        <v>7</v>
      </c>
      <c r="E2084" t="str">
        <f>TEXT(Table1[[#This Row],[Order_Date]],"mmm")</f>
        <v>Jul</v>
      </c>
      <c r="F2084" s="1">
        <v>45496</v>
      </c>
      <c r="G2084">
        <f>(Table1[[#This Row],[Ship_Date]]-Table1[[#This Row],[Order_Date]])</f>
        <v>3</v>
      </c>
      <c r="H2084" t="s">
        <v>1672</v>
      </c>
      <c r="I2084" t="s">
        <v>1673</v>
      </c>
      <c r="J2084" t="s">
        <v>24</v>
      </c>
      <c r="K2084">
        <v>52</v>
      </c>
      <c r="L2084" t="str">
        <f>IF(Table1[[#This Row],[Age]]&lt;=20,"Teen",IF(Table1[[#This Row],[Age]]&gt;=21 &amp; Table1[[#This Row],[Age]]&lt;=50,"Adult","Senior"))</f>
        <v>Senior</v>
      </c>
      <c r="M2084" t="s">
        <v>91</v>
      </c>
      <c r="N2084" t="s">
        <v>92</v>
      </c>
      <c r="O2084" t="s">
        <v>55</v>
      </c>
      <c r="P2084" t="s">
        <v>47</v>
      </c>
      <c r="Q2084" t="s">
        <v>164</v>
      </c>
      <c r="R2084">
        <v>1</v>
      </c>
      <c r="S2084">
        <v>1800</v>
      </c>
      <c r="T2084">
        <v>5</v>
      </c>
      <c r="U2084">
        <v>1710</v>
      </c>
      <c r="V2084" t="str">
        <f>IF(Table1[[#This Row],[Sales]]&lt;=10000,"Low",IF(Table1[[#This Row],[Sales]]&gt;=10000 &amp; Table1[[#This Row],[Sales]]&lt;=25000,"Medium","High"))</f>
        <v>Low</v>
      </c>
      <c r="W2084">
        <v>459.37</v>
      </c>
      <c r="X2084">
        <f>Table1[[#This Row],[Profit]]/Table1[[#This Row],[Sales]]</f>
        <v>0.26863742690058479</v>
      </c>
      <c r="Y2084" t="s">
        <v>30</v>
      </c>
      <c r="Z2084" t="s">
        <v>59</v>
      </c>
      <c r="AA2084">
        <v>3</v>
      </c>
      <c r="AB2084" t="s">
        <v>42</v>
      </c>
    </row>
    <row r="2085" spans="1:28" x14ac:dyDescent="0.35">
      <c r="A2085" t="s">
        <v>1721</v>
      </c>
      <c r="B2085" s="1">
        <v>45504</v>
      </c>
      <c r="C2085" s="1" t="str">
        <f>TEXT(Table1[[#This Row],[Order_Date]],"yyyy")</f>
        <v>2024</v>
      </c>
      <c r="D2085" s="3">
        <f>MONTH(Table1[[#This Row],[Order_Date]])</f>
        <v>7</v>
      </c>
      <c r="E2085" t="str">
        <f>TEXT(Table1[[#This Row],[Order_Date]],"mmm")</f>
        <v>Jul</v>
      </c>
      <c r="F2085" s="1">
        <v>45509</v>
      </c>
      <c r="G2085">
        <f>(Table1[[#This Row],[Ship_Date]]-Table1[[#This Row],[Order_Date]])</f>
        <v>5</v>
      </c>
      <c r="H2085" t="s">
        <v>1722</v>
      </c>
      <c r="I2085" t="s">
        <v>1723</v>
      </c>
      <c r="J2085" t="s">
        <v>24</v>
      </c>
      <c r="K2085">
        <v>49</v>
      </c>
      <c r="L2085" t="str">
        <f>IF(Table1[[#This Row],[Age]]&lt;=20,"Teen",IF(Table1[[#This Row],[Age]]&gt;=21 &amp; Table1[[#This Row],[Age]]&lt;=50,"Adult","Senior"))</f>
        <v>Senior</v>
      </c>
      <c r="M2085" t="s">
        <v>46</v>
      </c>
      <c r="N2085" t="s">
        <v>46</v>
      </c>
      <c r="O2085" t="s">
        <v>38</v>
      </c>
      <c r="P2085" t="s">
        <v>28</v>
      </c>
      <c r="Q2085" t="s">
        <v>65</v>
      </c>
      <c r="R2085">
        <v>7</v>
      </c>
      <c r="S2085">
        <v>30000</v>
      </c>
      <c r="T2085">
        <v>15</v>
      </c>
      <c r="U2085">
        <v>178500</v>
      </c>
      <c r="V2085" t="str">
        <f>IF(Table1[[#This Row],[Sales]]&lt;=10000,"Low",IF(Table1[[#This Row],[Sales]]&gt;=10000 &amp; Table1[[#This Row],[Sales]]&lt;=25000,"Medium","High"))</f>
        <v>High</v>
      </c>
      <c r="W2085">
        <v>32593.4</v>
      </c>
      <c r="X2085">
        <f>Table1[[#This Row],[Profit]]/Table1[[#This Row],[Sales]]</f>
        <v>0.18259607843137254</v>
      </c>
      <c r="Y2085" t="s">
        <v>58</v>
      </c>
      <c r="Z2085" t="s">
        <v>41</v>
      </c>
      <c r="AA2085">
        <v>5</v>
      </c>
      <c r="AB2085" t="s">
        <v>42</v>
      </c>
    </row>
    <row r="2086" spans="1:28" x14ac:dyDescent="0.35">
      <c r="A2086" t="s">
        <v>1730</v>
      </c>
      <c r="B2086" s="1">
        <v>45863</v>
      </c>
      <c r="C2086" s="1" t="str">
        <f>TEXT(Table1[[#This Row],[Order_Date]],"yyyy")</f>
        <v>2025</v>
      </c>
      <c r="D2086" s="3">
        <f>MONTH(Table1[[#This Row],[Order_Date]])</f>
        <v>7</v>
      </c>
      <c r="E2086" t="str">
        <f>TEXT(Table1[[#This Row],[Order_Date]],"mmm")</f>
        <v>Jul</v>
      </c>
      <c r="F2086" s="1">
        <v>45867</v>
      </c>
      <c r="G2086">
        <f>(Table1[[#This Row],[Ship_Date]]-Table1[[#This Row],[Order_Date]])</f>
        <v>4</v>
      </c>
      <c r="H2086" t="s">
        <v>1731</v>
      </c>
      <c r="I2086" t="s">
        <v>1732</v>
      </c>
      <c r="J2086" t="s">
        <v>52</v>
      </c>
      <c r="K2086">
        <v>40</v>
      </c>
      <c r="L2086" t="str">
        <f>IF(Table1[[#This Row],[Age]]&lt;=20,"Teen",IF(Table1[[#This Row],[Age]]&gt;=21 &amp; Table1[[#This Row],[Age]]&lt;=50,"Adult","Senior"))</f>
        <v>Senior</v>
      </c>
      <c r="M2086" t="s">
        <v>101</v>
      </c>
      <c r="N2086" t="s">
        <v>102</v>
      </c>
      <c r="O2086" t="s">
        <v>27</v>
      </c>
      <c r="P2086" t="s">
        <v>56</v>
      </c>
      <c r="Q2086" t="s">
        <v>125</v>
      </c>
      <c r="R2086">
        <v>1</v>
      </c>
      <c r="S2086">
        <v>450</v>
      </c>
      <c r="T2086">
        <v>25</v>
      </c>
      <c r="U2086">
        <v>337.5</v>
      </c>
      <c r="V2086" t="str">
        <f>IF(Table1[[#This Row],[Sales]]&lt;=10000,"Low",IF(Table1[[#This Row],[Sales]]&gt;=10000 &amp; Table1[[#This Row],[Sales]]&lt;=25000,"Medium","High"))</f>
        <v>Low</v>
      </c>
      <c r="W2086">
        <v>123.03</v>
      </c>
      <c r="X2086">
        <f>Table1[[#This Row],[Profit]]/Table1[[#This Row],[Sales]]</f>
        <v>0.36453333333333332</v>
      </c>
      <c r="Y2086" t="s">
        <v>58</v>
      </c>
      <c r="Z2086" t="s">
        <v>31</v>
      </c>
      <c r="AA2086">
        <v>2</v>
      </c>
      <c r="AB2086" t="s">
        <v>42</v>
      </c>
    </row>
    <row r="2087" spans="1:28" x14ac:dyDescent="0.35">
      <c r="A2087" t="s">
        <v>1739</v>
      </c>
      <c r="B2087" s="1">
        <v>45492</v>
      </c>
      <c r="C2087" s="1" t="str">
        <f>TEXT(Table1[[#This Row],[Order_Date]],"yyyy")</f>
        <v>2024</v>
      </c>
      <c r="D2087" s="3">
        <f>MONTH(Table1[[#This Row],[Order_Date]])</f>
        <v>7</v>
      </c>
      <c r="E2087" t="str">
        <f>TEXT(Table1[[#This Row],[Order_Date]],"mmm")</f>
        <v>Jul</v>
      </c>
      <c r="F2087" s="1">
        <v>45495</v>
      </c>
      <c r="G2087">
        <f>(Table1[[#This Row],[Ship_Date]]-Table1[[#This Row],[Order_Date]])</f>
        <v>3</v>
      </c>
      <c r="H2087" t="s">
        <v>1740</v>
      </c>
      <c r="I2087" t="s">
        <v>1741</v>
      </c>
      <c r="J2087" t="s">
        <v>52</v>
      </c>
      <c r="K2087">
        <v>28</v>
      </c>
      <c r="L2087" t="str">
        <f>IF(Table1[[#This Row],[Age]]&lt;=20,"Teen",IF(Table1[[#This Row],[Age]]&gt;=21 &amp; Table1[[#This Row],[Age]]&lt;=50,"Adult","Senior"))</f>
        <v>Senior</v>
      </c>
      <c r="M2087" t="s">
        <v>91</v>
      </c>
      <c r="N2087" t="s">
        <v>92</v>
      </c>
      <c r="O2087" t="s">
        <v>55</v>
      </c>
      <c r="P2087" t="s">
        <v>47</v>
      </c>
      <c r="Q2087" t="s">
        <v>48</v>
      </c>
      <c r="R2087">
        <v>7</v>
      </c>
      <c r="S2087">
        <v>3500</v>
      </c>
      <c r="T2087">
        <v>5</v>
      </c>
      <c r="U2087">
        <v>23275</v>
      </c>
      <c r="V2087" t="str">
        <f>IF(Table1[[#This Row],[Sales]]&lt;=10000,"Low",IF(Table1[[#This Row],[Sales]]&gt;=10000 &amp; Table1[[#This Row],[Sales]]&lt;=25000,"Medium","High"))</f>
        <v>High</v>
      </c>
      <c r="W2087">
        <v>6425.46</v>
      </c>
      <c r="X2087">
        <f>Table1[[#This Row],[Profit]]/Table1[[#This Row],[Sales]]</f>
        <v>0.27606702470461869</v>
      </c>
      <c r="Y2087" t="s">
        <v>58</v>
      </c>
      <c r="Z2087" t="s">
        <v>31</v>
      </c>
      <c r="AA2087">
        <v>1</v>
      </c>
      <c r="AB2087" t="s">
        <v>42</v>
      </c>
    </row>
    <row r="2088" spans="1:28" x14ac:dyDescent="0.35">
      <c r="A2088" t="s">
        <v>1773</v>
      </c>
      <c r="B2088" s="1">
        <v>45866</v>
      </c>
      <c r="C2088" s="1" t="str">
        <f>TEXT(Table1[[#This Row],[Order_Date]],"yyyy")</f>
        <v>2025</v>
      </c>
      <c r="D2088" s="3">
        <f>MONTH(Table1[[#This Row],[Order_Date]])</f>
        <v>7</v>
      </c>
      <c r="E2088" t="str">
        <f>TEXT(Table1[[#This Row],[Order_Date]],"mmm")</f>
        <v>Jul</v>
      </c>
      <c r="F2088" s="1">
        <v>45871</v>
      </c>
      <c r="G2088">
        <f>(Table1[[#This Row],[Ship_Date]]-Table1[[#This Row],[Order_Date]])</f>
        <v>5</v>
      </c>
      <c r="H2088" t="s">
        <v>1774</v>
      </c>
      <c r="I2088" t="s">
        <v>1775</v>
      </c>
      <c r="J2088" t="s">
        <v>24</v>
      </c>
      <c r="K2088">
        <v>62</v>
      </c>
      <c r="L2088" t="str">
        <f>IF(Table1[[#This Row],[Age]]&lt;=20,"Teen",IF(Table1[[#This Row],[Age]]&gt;=21 &amp; Table1[[#This Row],[Age]]&lt;=50,"Adult","Senior"))</f>
        <v>Senior</v>
      </c>
      <c r="M2088" t="s">
        <v>63</v>
      </c>
      <c r="N2088" t="s">
        <v>64</v>
      </c>
      <c r="O2088" t="s">
        <v>55</v>
      </c>
      <c r="P2088" t="s">
        <v>28</v>
      </c>
      <c r="Q2088" t="s">
        <v>65</v>
      </c>
      <c r="R2088">
        <v>7</v>
      </c>
      <c r="S2088">
        <v>30000</v>
      </c>
      <c r="T2088">
        <v>10</v>
      </c>
      <c r="U2088">
        <v>189000</v>
      </c>
      <c r="V2088" t="str">
        <f>IF(Table1[[#This Row],[Sales]]&lt;=10000,"Low",IF(Table1[[#This Row],[Sales]]&gt;=10000 &amp; Table1[[#This Row],[Sales]]&lt;=25000,"Medium","High"))</f>
        <v>High</v>
      </c>
      <c r="W2088">
        <v>42783.519999999997</v>
      </c>
      <c r="X2088">
        <f>Table1[[#This Row],[Profit]]/Table1[[#This Row],[Sales]]</f>
        <v>0.22636783068783067</v>
      </c>
      <c r="Y2088" t="s">
        <v>58</v>
      </c>
      <c r="Z2088" t="s">
        <v>31</v>
      </c>
      <c r="AA2088">
        <v>3</v>
      </c>
      <c r="AB2088" t="s">
        <v>42</v>
      </c>
    </row>
    <row r="2089" spans="1:28" x14ac:dyDescent="0.35">
      <c r="A2089" t="s">
        <v>1794</v>
      </c>
      <c r="B2089" s="1">
        <v>45504</v>
      </c>
      <c r="C2089" s="1" t="str">
        <f>TEXT(Table1[[#This Row],[Order_Date]],"yyyy")</f>
        <v>2024</v>
      </c>
      <c r="D2089" s="3">
        <f>MONTH(Table1[[#This Row],[Order_Date]])</f>
        <v>7</v>
      </c>
      <c r="E2089" t="str">
        <f>TEXT(Table1[[#This Row],[Order_Date]],"mmm")</f>
        <v>Jul</v>
      </c>
      <c r="F2089" s="1">
        <v>45506</v>
      </c>
      <c r="G2089">
        <f>(Table1[[#This Row],[Ship_Date]]-Table1[[#This Row],[Order_Date]])</f>
        <v>2</v>
      </c>
      <c r="H2089" t="s">
        <v>1795</v>
      </c>
      <c r="I2089" t="s">
        <v>1796</v>
      </c>
      <c r="J2089" t="s">
        <v>24</v>
      </c>
      <c r="K2089">
        <v>21</v>
      </c>
      <c r="L2089" t="str">
        <f>IF(Table1[[#This Row],[Age]]&lt;=20,"Teen",IF(Table1[[#This Row],[Age]]&gt;=21 &amp; Table1[[#This Row],[Age]]&lt;=50,"Adult","Senior"))</f>
        <v>Senior</v>
      </c>
      <c r="M2089" t="s">
        <v>46</v>
      </c>
      <c r="N2089" t="s">
        <v>46</v>
      </c>
      <c r="O2089" t="s">
        <v>38</v>
      </c>
      <c r="P2089" t="s">
        <v>39</v>
      </c>
      <c r="Q2089" t="s">
        <v>87</v>
      </c>
      <c r="R2089">
        <v>5</v>
      </c>
      <c r="S2089">
        <v>3200</v>
      </c>
      <c r="T2089">
        <v>5</v>
      </c>
      <c r="U2089">
        <v>15200</v>
      </c>
      <c r="V2089" t="str">
        <f>IF(Table1[[#This Row],[Sales]]&lt;=10000,"Low",IF(Table1[[#This Row],[Sales]]&gt;=10000 &amp; Table1[[#This Row],[Sales]]&lt;=25000,"Medium","High"))</f>
        <v>High</v>
      </c>
      <c r="W2089">
        <v>6366.19</v>
      </c>
      <c r="X2089">
        <f>Table1[[#This Row],[Profit]]/Table1[[#This Row],[Sales]]</f>
        <v>0.41882828947368417</v>
      </c>
      <c r="Y2089" t="s">
        <v>58</v>
      </c>
      <c r="Z2089" t="s">
        <v>31</v>
      </c>
      <c r="AA2089">
        <v>3</v>
      </c>
      <c r="AB2089" t="s">
        <v>42</v>
      </c>
    </row>
    <row r="2090" spans="1:28" x14ac:dyDescent="0.35">
      <c r="A2090" t="s">
        <v>1917</v>
      </c>
      <c r="B2090" s="1">
        <v>45859</v>
      </c>
      <c r="C2090" s="1" t="str">
        <f>TEXT(Table1[[#This Row],[Order_Date]],"yyyy")</f>
        <v>2025</v>
      </c>
      <c r="D2090" s="3">
        <f>MONTH(Table1[[#This Row],[Order_Date]])</f>
        <v>7</v>
      </c>
      <c r="E2090" t="str">
        <f>TEXT(Table1[[#This Row],[Order_Date]],"mmm")</f>
        <v>Jul</v>
      </c>
      <c r="F2090" s="1">
        <v>45861</v>
      </c>
      <c r="G2090">
        <f>(Table1[[#This Row],[Ship_Date]]-Table1[[#This Row],[Order_Date]])</f>
        <v>2</v>
      </c>
      <c r="H2090" t="s">
        <v>1918</v>
      </c>
      <c r="I2090" t="s">
        <v>1919</v>
      </c>
      <c r="J2090" t="s">
        <v>52</v>
      </c>
      <c r="K2090">
        <v>51</v>
      </c>
      <c r="L2090" t="str">
        <f>IF(Table1[[#This Row],[Age]]&lt;=20,"Teen",IF(Table1[[#This Row],[Age]]&gt;=21 &amp; Table1[[#This Row],[Age]]&lt;=50,"Adult","Senior"))</f>
        <v>Senior</v>
      </c>
      <c r="M2090" t="s">
        <v>101</v>
      </c>
      <c r="N2090" t="s">
        <v>102</v>
      </c>
      <c r="O2090" t="s">
        <v>27</v>
      </c>
      <c r="P2090" t="s">
        <v>28</v>
      </c>
      <c r="Q2090" t="s">
        <v>192</v>
      </c>
      <c r="R2090">
        <v>1</v>
      </c>
      <c r="S2090">
        <v>7000</v>
      </c>
      <c r="T2090">
        <v>20</v>
      </c>
      <c r="U2090">
        <v>5600</v>
      </c>
      <c r="V2090" t="str">
        <f>IF(Table1[[#This Row],[Sales]]&lt;=10000,"Low",IF(Table1[[#This Row],[Sales]]&gt;=10000 &amp; Table1[[#This Row],[Sales]]&lt;=25000,"Medium","High"))</f>
        <v>Low</v>
      </c>
      <c r="W2090">
        <v>1358.69</v>
      </c>
      <c r="X2090">
        <f>Table1[[#This Row],[Profit]]/Table1[[#This Row],[Sales]]</f>
        <v>0.24262321428571429</v>
      </c>
      <c r="Y2090" t="s">
        <v>30</v>
      </c>
      <c r="Z2090" t="s">
        <v>41</v>
      </c>
      <c r="AA2090">
        <v>2</v>
      </c>
      <c r="AB2090" t="s">
        <v>42</v>
      </c>
    </row>
    <row r="2091" spans="1:28" x14ac:dyDescent="0.35">
      <c r="A2091" t="s">
        <v>1974</v>
      </c>
      <c r="B2091" s="1">
        <v>45847</v>
      </c>
      <c r="C2091" s="1" t="str">
        <f>TEXT(Table1[[#This Row],[Order_Date]],"yyyy")</f>
        <v>2025</v>
      </c>
      <c r="D2091" s="3">
        <f>MONTH(Table1[[#This Row],[Order_Date]])</f>
        <v>7</v>
      </c>
      <c r="E2091" t="str">
        <f>TEXT(Table1[[#This Row],[Order_Date]],"mmm")</f>
        <v>Jul</v>
      </c>
      <c r="F2091" s="1">
        <v>45848</v>
      </c>
      <c r="G2091">
        <f>(Table1[[#This Row],[Ship_Date]]-Table1[[#This Row],[Order_Date]])</f>
        <v>1</v>
      </c>
      <c r="H2091" t="s">
        <v>1975</v>
      </c>
      <c r="I2091" t="s">
        <v>1976</v>
      </c>
      <c r="J2091" t="s">
        <v>24</v>
      </c>
      <c r="K2091">
        <v>27</v>
      </c>
      <c r="L2091" t="str">
        <f>IF(Table1[[#This Row],[Age]]&lt;=20,"Teen",IF(Table1[[#This Row],[Age]]&gt;=21 &amp; Table1[[#This Row],[Age]]&lt;=50,"Adult","Senior"))</f>
        <v>Senior</v>
      </c>
      <c r="M2091" t="s">
        <v>101</v>
      </c>
      <c r="N2091" t="s">
        <v>102</v>
      </c>
      <c r="O2091" t="s">
        <v>27</v>
      </c>
      <c r="P2091" t="s">
        <v>39</v>
      </c>
      <c r="Q2091" t="s">
        <v>253</v>
      </c>
      <c r="R2091">
        <v>4</v>
      </c>
      <c r="S2091">
        <v>1200</v>
      </c>
      <c r="T2091">
        <v>20</v>
      </c>
      <c r="U2091">
        <v>3840</v>
      </c>
      <c r="V2091" t="str">
        <f>IF(Table1[[#This Row],[Sales]]&lt;=10000,"Low",IF(Table1[[#This Row],[Sales]]&gt;=10000 &amp; Table1[[#This Row],[Sales]]&lt;=25000,"Medium","High"))</f>
        <v>Low</v>
      </c>
      <c r="W2091">
        <v>447.69</v>
      </c>
      <c r="X2091">
        <f>Table1[[#This Row],[Profit]]/Table1[[#This Row],[Sales]]</f>
        <v>0.1165859375</v>
      </c>
      <c r="Y2091" t="s">
        <v>93</v>
      </c>
      <c r="Z2091" t="s">
        <v>59</v>
      </c>
      <c r="AA2091">
        <v>5</v>
      </c>
      <c r="AB2091" t="s">
        <v>42</v>
      </c>
    </row>
    <row r="2092" spans="1:28" x14ac:dyDescent="0.35">
      <c r="A2092" t="s">
        <v>2012</v>
      </c>
      <c r="B2092" s="1">
        <v>45504</v>
      </c>
      <c r="C2092" s="1" t="str">
        <f>TEXT(Table1[[#This Row],[Order_Date]],"yyyy")</f>
        <v>2024</v>
      </c>
      <c r="D2092" s="3">
        <f>MONTH(Table1[[#This Row],[Order_Date]])</f>
        <v>7</v>
      </c>
      <c r="E2092" t="str">
        <f>TEXT(Table1[[#This Row],[Order_Date]],"mmm")</f>
        <v>Jul</v>
      </c>
      <c r="F2092" s="1">
        <v>45508</v>
      </c>
      <c r="G2092">
        <f>(Table1[[#This Row],[Ship_Date]]-Table1[[#This Row],[Order_Date]])</f>
        <v>4</v>
      </c>
      <c r="H2092" t="s">
        <v>2013</v>
      </c>
      <c r="I2092" t="s">
        <v>2014</v>
      </c>
      <c r="J2092" t="s">
        <v>24</v>
      </c>
      <c r="K2092">
        <v>30</v>
      </c>
      <c r="L2092" t="str">
        <f>IF(Table1[[#This Row],[Age]]&lt;=20,"Teen",IF(Table1[[#This Row],[Age]]&gt;=21 &amp; Table1[[#This Row],[Age]]&lt;=50,"Adult","Senior"))</f>
        <v>Senior</v>
      </c>
      <c r="M2092" t="s">
        <v>84</v>
      </c>
      <c r="N2092" t="s">
        <v>85</v>
      </c>
      <c r="O2092" t="s">
        <v>86</v>
      </c>
      <c r="P2092" t="s">
        <v>47</v>
      </c>
      <c r="Q2092" t="s">
        <v>48</v>
      </c>
      <c r="R2092">
        <v>2</v>
      </c>
      <c r="S2092">
        <v>3500</v>
      </c>
      <c r="T2092">
        <v>25</v>
      </c>
      <c r="U2092">
        <v>5250</v>
      </c>
      <c r="V2092" t="str">
        <f>IF(Table1[[#This Row],[Sales]]&lt;=10000,"Low",IF(Table1[[#This Row],[Sales]]&gt;=10000 &amp; Table1[[#This Row],[Sales]]&lt;=25000,"Medium","High"))</f>
        <v>Low</v>
      </c>
      <c r="W2092">
        <v>1213.52</v>
      </c>
      <c r="X2092">
        <f>Table1[[#This Row],[Profit]]/Table1[[#This Row],[Sales]]</f>
        <v>0.23114666666666667</v>
      </c>
      <c r="Y2092" t="s">
        <v>93</v>
      </c>
      <c r="Z2092" t="s">
        <v>41</v>
      </c>
      <c r="AA2092">
        <v>1</v>
      </c>
      <c r="AB2092" t="s">
        <v>42</v>
      </c>
    </row>
    <row r="2093" spans="1:28" x14ac:dyDescent="0.35">
      <c r="A2093" t="s">
        <v>2071</v>
      </c>
      <c r="B2093" s="1">
        <v>45855</v>
      </c>
      <c r="C2093" s="1" t="str">
        <f>TEXT(Table1[[#This Row],[Order_Date]],"yyyy")</f>
        <v>2025</v>
      </c>
      <c r="D2093" s="3">
        <f>MONTH(Table1[[#This Row],[Order_Date]])</f>
        <v>7</v>
      </c>
      <c r="E2093" t="str">
        <f>TEXT(Table1[[#This Row],[Order_Date]],"mmm")</f>
        <v>Jul</v>
      </c>
      <c r="F2093" s="1">
        <v>45857</v>
      </c>
      <c r="G2093">
        <f>(Table1[[#This Row],[Ship_Date]]-Table1[[#This Row],[Order_Date]])</f>
        <v>2</v>
      </c>
      <c r="H2093" t="s">
        <v>2072</v>
      </c>
      <c r="I2093" t="s">
        <v>2073</v>
      </c>
      <c r="J2093" t="s">
        <v>52</v>
      </c>
      <c r="K2093">
        <v>50</v>
      </c>
      <c r="L2093" t="str">
        <f>IF(Table1[[#This Row],[Age]]&lt;=20,"Teen",IF(Table1[[#This Row],[Age]]&gt;=21 &amp; Table1[[#This Row],[Age]]&lt;=50,"Adult","Senior"))</f>
        <v>Senior</v>
      </c>
      <c r="M2093" t="s">
        <v>91</v>
      </c>
      <c r="N2093" t="s">
        <v>92</v>
      </c>
      <c r="O2093" t="s">
        <v>55</v>
      </c>
      <c r="P2093" t="s">
        <v>47</v>
      </c>
      <c r="Q2093" t="s">
        <v>185</v>
      </c>
      <c r="R2093">
        <v>8</v>
      </c>
      <c r="S2093">
        <v>4500</v>
      </c>
      <c r="T2093">
        <v>15</v>
      </c>
      <c r="U2093">
        <v>30600</v>
      </c>
      <c r="V2093" t="str">
        <f>IF(Table1[[#This Row],[Sales]]&lt;=10000,"Low",IF(Table1[[#This Row],[Sales]]&gt;=10000 &amp; Table1[[#This Row],[Sales]]&lt;=25000,"Medium","High"))</f>
        <v>High</v>
      </c>
      <c r="W2093">
        <v>9137.86</v>
      </c>
      <c r="X2093">
        <f>Table1[[#This Row],[Profit]]/Table1[[#This Row],[Sales]]</f>
        <v>0.29862287581699348</v>
      </c>
      <c r="Y2093" t="s">
        <v>30</v>
      </c>
      <c r="Z2093" t="s">
        <v>59</v>
      </c>
      <c r="AA2093">
        <v>3</v>
      </c>
      <c r="AB2093" t="s">
        <v>42</v>
      </c>
    </row>
    <row r="2094" spans="1:28" x14ac:dyDescent="0.35">
      <c r="A2094" t="s">
        <v>2226</v>
      </c>
      <c r="B2094" s="1">
        <v>45842</v>
      </c>
      <c r="C2094" s="1" t="str">
        <f>TEXT(Table1[[#This Row],[Order_Date]],"yyyy")</f>
        <v>2025</v>
      </c>
      <c r="D2094" s="3">
        <f>MONTH(Table1[[#This Row],[Order_Date]])</f>
        <v>7</v>
      </c>
      <c r="E2094" t="str">
        <f>TEXT(Table1[[#This Row],[Order_Date]],"mmm")</f>
        <v>Jul</v>
      </c>
      <c r="F2094" s="1">
        <v>45844</v>
      </c>
      <c r="G2094">
        <f>(Table1[[#This Row],[Ship_Date]]-Table1[[#This Row],[Order_Date]])</f>
        <v>2</v>
      </c>
      <c r="H2094" t="s">
        <v>2227</v>
      </c>
      <c r="I2094" t="s">
        <v>2228</v>
      </c>
      <c r="J2094" t="s">
        <v>24</v>
      </c>
      <c r="K2094">
        <v>24</v>
      </c>
      <c r="L2094" t="str">
        <f>IF(Table1[[#This Row],[Age]]&lt;=20,"Teen",IF(Table1[[#This Row],[Age]]&gt;=21 &amp; Table1[[#This Row],[Age]]&lt;=50,"Adult","Senior"))</f>
        <v>Senior</v>
      </c>
      <c r="M2094" t="s">
        <v>46</v>
      </c>
      <c r="N2094" t="s">
        <v>46</v>
      </c>
      <c r="O2094" t="s">
        <v>38</v>
      </c>
      <c r="P2094" t="s">
        <v>74</v>
      </c>
      <c r="Q2094" t="s">
        <v>196</v>
      </c>
      <c r="R2094">
        <v>6</v>
      </c>
      <c r="S2094">
        <v>25000</v>
      </c>
      <c r="T2094">
        <v>15</v>
      </c>
      <c r="U2094">
        <v>127500</v>
      </c>
      <c r="V2094" t="str">
        <f>IF(Table1[[#This Row],[Sales]]&lt;=10000,"Low",IF(Table1[[#This Row],[Sales]]&gt;=10000 &amp; Table1[[#This Row],[Sales]]&lt;=25000,"Medium","High"))</f>
        <v>High</v>
      </c>
      <c r="W2094">
        <v>23178.47</v>
      </c>
      <c r="X2094">
        <f>Table1[[#This Row],[Profit]]/Table1[[#This Row],[Sales]]</f>
        <v>0.18179192156862747</v>
      </c>
      <c r="Y2094" t="s">
        <v>58</v>
      </c>
      <c r="Z2094" t="s">
        <v>59</v>
      </c>
      <c r="AA2094">
        <v>2</v>
      </c>
      <c r="AB2094" t="s">
        <v>42</v>
      </c>
    </row>
    <row r="2095" spans="1:28" x14ac:dyDescent="0.35">
      <c r="A2095" t="s">
        <v>2229</v>
      </c>
      <c r="B2095" s="1">
        <v>45850</v>
      </c>
      <c r="C2095" s="1" t="str">
        <f>TEXT(Table1[[#This Row],[Order_Date]],"yyyy")</f>
        <v>2025</v>
      </c>
      <c r="D2095" s="3">
        <f>MONTH(Table1[[#This Row],[Order_Date]])</f>
        <v>7</v>
      </c>
      <c r="E2095" t="str">
        <f>TEXT(Table1[[#This Row],[Order_Date]],"mmm")</f>
        <v>Jul</v>
      </c>
      <c r="F2095" s="1">
        <v>45856</v>
      </c>
      <c r="G2095">
        <f>(Table1[[#This Row],[Ship_Date]]-Table1[[#This Row],[Order_Date]])</f>
        <v>6</v>
      </c>
      <c r="H2095" t="s">
        <v>2230</v>
      </c>
      <c r="I2095" t="s">
        <v>2231</v>
      </c>
      <c r="J2095" t="s">
        <v>24</v>
      </c>
      <c r="K2095">
        <v>52</v>
      </c>
      <c r="L2095" t="str">
        <f>IF(Table1[[#This Row],[Age]]&lt;=20,"Teen",IF(Table1[[#This Row],[Age]]&gt;=21 &amp; Table1[[#This Row],[Age]]&lt;=50,"Adult","Senior"))</f>
        <v>Senior</v>
      </c>
      <c r="M2095" t="s">
        <v>63</v>
      </c>
      <c r="N2095" t="s">
        <v>64</v>
      </c>
      <c r="O2095" t="s">
        <v>55</v>
      </c>
      <c r="P2095" t="s">
        <v>56</v>
      </c>
      <c r="Q2095" t="s">
        <v>168</v>
      </c>
      <c r="R2095">
        <v>6</v>
      </c>
      <c r="S2095">
        <v>1200</v>
      </c>
      <c r="T2095">
        <v>5</v>
      </c>
      <c r="U2095">
        <v>6840</v>
      </c>
      <c r="V2095" t="str">
        <f>IF(Table1[[#This Row],[Sales]]&lt;=10000,"Low",IF(Table1[[#This Row],[Sales]]&gt;=10000 &amp; Table1[[#This Row],[Sales]]&lt;=25000,"Medium","High"))</f>
        <v>Low</v>
      </c>
      <c r="W2095">
        <v>847.32</v>
      </c>
      <c r="X2095">
        <f>Table1[[#This Row],[Profit]]/Table1[[#This Row],[Sales]]</f>
        <v>0.12387719298245614</v>
      </c>
      <c r="Y2095" t="s">
        <v>30</v>
      </c>
      <c r="Z2095" t="s">
        <v>59</v>
      </c>
      <c r="AA2095">
        <v>5</v>
      </c>
      <c r="AB2095" t="s">
        <v>32</v>
      </c>
    </row>
    <row r="2096" spans="1:28" x14ac:dyDescent="0.35">
      <c r="A2096" t="s">
        <v>2247</v>
      </c>
      <c r="B2096" s="1">
        <v>45841</v>
      </c>
      <c r="C2096" s="1" t="str">
        <f>TEXT(Table1[[#This Row],[Order_Date]],"yyyy")</f>
        <v>2025</v>
      </c>
      <c r="D2096" s="3">
        <f>MONTH(Table1[[#This Row],[Order_Date]])</f>
        <v>7</v>
      </c>
      <c r="E2096" t="str">
        <f>TEXT(Table1[[#This Row],[Order_Date]],"mmm")</f>
        <v>Jul</v>
      </c>
      <c r="F2096" s="1">
        <v>45848</v>
      </c>
      <c r="G2096">
        <f>(Table1[[#This Row],[Ship_Date]]-Table1[[#This Row],[Order_Date]])</f>
        <v>7</v>
      </c>
      <c r="H2096" t="s">
        <v>2248</v>
      </c>
      <c r="I2096" t="s">
        <v>2249</v>
      </c>
      <c r="J2096" t="s">
        <v>24</v>
      </c>
      <c r="K2096">
        <v>62</v>
      </c>
      <c r="L2096" t="str">
        <f>IF(Table1[[#This Row],[Age]]&lt;=20,"Teen",IF(Table1[[#This Row],[Age]]&gt;=21 &amp; Table1[[#This Row],[Age]]&lt;=50,"Adult","Senior"))</f>
        <v>Senior</v>
      </c>
      <c r="M2096" t="s">
        <v>53</v>
      </c>
      <c r="N2096" t="s">
        <v>54</v>
      </c>
      <c r="O2096" t="s">
        <v>55</v>
      </c>
      <c r="P2096" t="s">
        <v>74</v>
      </c>
      <c r="Q2096" t="s">
        <v>196</v>
      </c>
      <c r="R2096">
        <v>8</v>
      </c>
      <c r="S2096">
        <v>25000</v>
      </c>
      <c r="T2096">
        <v>25</v>
      </c>
      <c r="U2096">
        <v>150000</v>
      </c>
      <c r="V2096" t="str">
        <f>IF(Table1[[#This Row],[Sales]]&lt;=10000,"Low",IF(Table1[[#This Row],[Sales]]&gt;=10000 &amp; Table1[[#This Row],[Sales]]&lt;=25000,"Medium","High"))</f>
        <v>High</v>
      </c>
      <c r="W2096">
        <v>46930.09</v>
      </c>
      <c r="X2096">
        <f>Table1[[#This Row],[Profit]]/Table1[[#This Row],[Sales]]</f>
        <v>0.31286726666666664</v>
      </c>
      <c r="Y2096" t="s">
        <v>58</v>
      </c>
      <c r="Z2096" t="s">
        <v>59</v>
      </c>
      <c r="AA2096">
        <v>2</v>
      </c>
      <c r="AB2096" t="s">
        <v>42</v>
      </c>
    </row>
    <row r="2097" spans="1:28" x14ac:dyDescent="0.35">
      <c r="A2097" t="s">
        <v>2267</v>
      </c>
      <c r="B2097" s="1">
        <v>45492</v>
      </c>
      <c r="C2097" s="1" t="str">
        <f>TEXT(Table1[[#This Row],[Order_Date]],"yyyy")</f>
        <v>2024</v>
      </c>
      <c r="D2097" s="3">
        <f>MONTH(Table1[[#This Row],[Order_Date]])</f>
        <v>7</v>
      </c>
      <c r="E2097" t="str">
        <f>TEXT(Table1[[#This Row],[Order_Date]],"mmm")</f>
        <v>Jul</v>
      </c>
      <c r="F2097" s="1">
        <v>45497</v>
      </c>
      <c r="G2097">
        <f>(Table1[[#This Row],[Ship_Date]]-Table1[[#This Row],[Order_Date]])</f>
        <v>5</v>
      </c>
      <c r="H2097" t="s">
        <v>2268</v>
      </c>
      <c r="I2097" t="s">
        <v>2269</v>
      </c>
      <c r="J2097" t="s">
        <v>52</v>
      </c>
      <c r="K2097">
        <v>62</v>
      </c>
      <c r="L2097" t="str">
        <f>IF(Table1[[#This Row],[Age]]&lt;=20,"Teen",IF(Table1[[#This Row],[Age]]&gt;=21 &amp; Table1[[#This Row],[Age]]&lt;=50,"Adult","Senior"))</f>
        <v>Senior</v>
      </c>
      <c r="M2097" t="s">
        <v>53</v>
      </c>
      <c r="N2097" t="s">
        <v>54</v>
      </c>
      <c r="O2097" t="s">
        <v>55</v>
      </c>
      <c r="P2097" t="s">
        <v>74</v>
      </c>
      <c r="Q2097" t="s">
        <v>231</v>
      </c>
      <c r="R2097">
        <v>3</v>
      </c>
      <c r="S2097">
        <v>18000</v>
      </c>
      <c r="T2097">
        <v>15</v>
      </c>
      <c r="U2097">
        <v>45900</v>
      </c>
      <c r="V2097" t="str">
        <f>IF(Table1[[#This Row],[Sales]]&lt;=10000,"Low",IF(Table1[[#This Row],[Sales]]&gt;=10000 &amp; Table1[[#This Row],[Sales]]&lt;=25000,"Medium","High"))</f>
        <v>High</v>
      </c>
      <c r="W2097">
        <v>12876.46</v>
      </c>
      <c r="X2097">
        <f>Table1[[#This Row],[Profit]]/Table1[[#This Row],[Sales]]</f>
        <v>0.28053289760348582</v>
      </c>
      <c r="Y2097" t="s">
        <v>93</v>
      </c>
      <c r="Z2097" t="s">
        <v>31</v>
      </c>
      <c r="AA2097">
        <v>4</v>
      </c>
      <c r="AB2097" t="s">
        <v>42</v>
      </c>
    </row>
    <row r="2098" spans="1:28" x14ac:dyDescent="0.35">
      <c r="A2098" t="s">
        <v>2275</v>
      </c>
      <c r="B2098" s="1">
        <v>45859</v>
      </c>
      <c r="C2098" s="1" t="str">
        <f>TEXT(Table1[[#This Row],[Order_Date]],"yyyy")</f>
        <v>2025</v>
      </c>
      <c r="D2098" s="3">
        <f>MONTH(Table1[[#This Row],[Order_Date]])</f>
        <v>7</v>
      </c>
      <c r="E2098" t="str">
        <f>TEXT(Table1[[#This Row],[Order_Date]],"mmm")</f>
        <v>Jul</v>
      </c>
      <c r="F2098" s="1">
        <v>45860</v>
      </c>
      <c r="G2098">
        <f>(Table1[[#This Row],[Ship_Date]]-Table1[[#This Row],[Order_Date]])</f>
        <v>1</v>
      </c>
      <c r="H2098" t="s">
        <v>2276</v>
      </c>
      <c r="I2098" t="s">
        <v>2277</v>
      </c>
      <c r="J2098" t="s">
        <v>24</v>
      </c>
      <c r="K2098">
        <v>23</v>
      </c>
      <c r="L2098" t="str">
        <f>IF(Table1[[#This Row],[Age]]&lt;=20,"Teen",IF(Table1[[#This Row],[Age]]&gt;=21 &amp; Table1[[#This Row],[Age]]&lt;=50,"Adult","Senior"))</f>
        <v>Senior</v>
      </c>
      <c r="M2098" t="s">
        <v>107</v>
      </c>
      <c r="N2098" t="s">
        <v>108</v>
      </c>
      <c r="O2098" t="s">
        <v>86</v>
      </c>
      <c r="P2098" t="s">
        <v>39</v>
      </c>
      <c r="Q2098" t="s">
        <v>151</v>
      </c>
      <c r="R2098">
        <v>6</v>
      </c>
      <c r="S2098">
        <v>900</v>
      </c>
      <c r="T2098">
        <v>20</v>
      </c>
      <c r="U2098">
        <v>4320</v>
      </c>
      <c r="V2098" t="str">
        <f>IF(Table1[[#This Row],[Sales]]&lt;=10000,"Low",IF(Table1[[#This Row],[Sales]]&gt;=10000 &amp; Table1[[#This Row],[Sales]]&lt;=25000,"Medium","High"))</f>
        <v>Low</v>
      </c>
      <c r="W2098">
        <v>1684.54</v>
      </c>
      <c r="X2098">
        <f>Table1[[#This Row],[Profit]]/Table1[[#This Row],[Sales]]</f>
        <v>0.38993981481481482</v>
      </c>
      <c r="Y2098" t="s">
        <v>93</v>
      </c>
      <c r="Z2098" t="s">
        <v>41</v>
      </c>
      <c r="AA2098">
        <v>1</v>
      </c>
      <c r="AB2098" t="s">
        <v>42</v>
      </c>
    </row>
    <row r="2099" spans="1:28" x14ac:dyDescent="0.35">
      <c r="A2099" t="s">
        <v>2303</v>
      </c>
      <c r="B2099" s="1">
        <v>45844</v>
      </c>
      <c r="C2099" s="1" t="str">
        <f>TEXT(Table1[[#This Row],[Order_Date]],"yyyy")</f>
        <v>2025</v>
      </c>
      <c r="D2099" s="3">
        <f>MONTH(Table1[[#This Row],[Order_Date]])</f>
        <v>7</v>
      </c>
      <c r="E2099" t="str">
        <f>TEXT(Table1[[#This Row],[Order_Date]],"mmm")</f>
        <v>Jul</v>
      </c>
      <c r="F2099" s="1">
        <v>45847</v>
      </c>
      <c r="G2099">
        <f>(Table1[[#This Row],[Ship_Date]]-Table1[[#This Row],[Order_Date]])</f>
        <v>3</v>
      </c>
      <c r="H2099" t="s">
        <v>2304</v>
      </c>
      <c r="I2099" t="s">
        <v>2305</v>
      </c>
      <c r="J2099" t="s">
        <v>52</v>
      </c>
      <c r="K2099">
        <v>51</v>
      </c>
      <c r="L2099" t="str">
        <f>IF(Table1[[#This Row],[Age]]&lt;=20,"Teen",IF(Table1[[#This Row],[Age]]&gt;=21 &amp; Table1[[#This Row],[Age]]&lt;=50,"Adult","Senior"))</f>
        <v>Senior</v>
      </c>
      <c r="M2099" t="s">
        <v>53</v>
      </c>
      <c r="N2099" t="s">
        <v>54</v>
      </c>
      <c r="O2099" t="s">
        <v>55</v>
      </c>
      <c r="P2099" t="s">
        <v>28</v>
      </c>
      <c r="Q2099" t="s">
        <v>65</v>
      </c>
      <c r="R2099">
        <v>2</v>
      </c>
      <c r="S2099">
        <v>30000</v>
      </c>
      <c r="T2099">
        <v>10</v>
      </c>
      <c r="U2099">
        <v>54000</v>
      </c>
      <c r="V2099" t="str">
        <f>IF(Table1[[#This Row],[Sales]]&lt;=10000,"Low",IF(Table1[[#This Row],[Sales]]&gt;=10000 &amp; Table1[[#This Row],[Sales]]&lt;=25000,"Medium","High"))</f>
        <v>High</v>
      </c>
      <c r="W2099">
        <v>16616.87</v>
      </c>
      <c r="X2099">
        <f>Table1[[#This Row],[Profit]]/Table1[[#This Row],[Sales]]</f>
        <v>0.30771981481481481</v>
      </c>
      <c r="Y2099" t="s">
        <v>58</v>
      </c>
      <c r="Z2099" t="s">
        <v>31</v>
      </c>
      <c r="AA2099">
        <v>3</v>
      </c>
      <c r="AB2099" t="s">
        <v>42</v>
      </c>
    </row>
    <row r="2100" spans="1:28" x14ac:dyDescent="0.35">
      <c r="A2100" t="s">
        <v>2337</v>
      </c>
      <c r="B2100" s="1">
        <v>45492</v>
      </c>
      <c r="C2100" s="1" t="str">
        <f>TEXT(Table1[[#This Row],[Order_Date]],"yyyy")</f>
        <v>2024</v>
      </c>
      <c r="D2100" s="3">
        <f>MONTH(Table1[[#This Row],[Order_Date]])</f>
        <v>7</v>
      </c>
      <c r="E2100" t="str">
        <f>TEXT(Table1[[#This Row],[Order_Date]],"mmm")</f>
        <v>Jul</v>
      </c>
      <c r="F2100" s="1">
        <v>45499</v>
      </c>
      <c r="G2100">
        <f>(Table1[[#This Row],[Ship_Date]]-Table1[[#This Row],[Order_Date]])</f>
        <v>7</v>
      </c>
      <c r="H2100" t="s">
        <v>1969</v>
      </c>
      <c r="I2100" t="s">
        <v>2338</v>
      </c>
      <c r="J2100" t="s">
        <v>24</v>
      </c>
      <c r="K2100">
        <v>61</v>
      </c>
      <c r="L2100" t="str">
        <f>IF(Table1[[#This Row],[Age]]&lt;=20,"Teen",IF(Table1[[#This Row],[Age]]&gt;=21 &amp; Table1[[#This Row],[Age]]&lt;=50,"Adult","Senior"))</f>
        <v>Senior</v>
      </c>
      <c r="M2100" t="s">
        <v>101</v>
      </c>
      <c r="N2100" t="s">
        <v>102</v>
      </c>
      <c r="O2100" t="s">
        <v>27</v>
      </c>
      <c r="P2100" t="s">
        <v>56</v>
      </c>
      <c r="Q2100" t="s">
        <v>57</v>
      </c>
      <c r="R2100">
        <v>1</v>
      </c>
      <c r="S2100">
        <v>60</v>
      </c>
      <c r="T2100">
        <v>15</v>
      </c>
      <c r="U2100">
        <v>51</v>
      </c>
      <c r="V2100" t="str">
        <f>IF(Table1[[#This Row],[Sales]]&lt;=10000,"Low",IF(Table1[[#This Row],[Sales]]&gt;=10000 &amp; Table1[[#This Row],[Sales]]&lt;=25000,"Medium","High"))</f>
        <v>Low</v>
      </c>
      <c r="W2100">
        <v>14.38</v>
      </c>
      <c r="X2100">
        <f>Table1[[#This Row],[Profit]]/Table1[[#This Row],[Sales]]</f>
        <v>0.28196078431372551</v>
      </c>
      <c r="Y2100" t="s">
        <v>30</v>
      </c>
      <c r="Z2100" t="s">
        <v>31</v>
      </c>
      <c r="AA2100">
        <v>3</v>
      </c>
      <c r="AB2100" t="s">
        <v>42</v>
      </c>
    </row>
    <row r="2101" spans="1:28" x14ac:dyDescent="0.35">
      <c r="A2101" t="s">
        <v>2357</v>
      </c>
      <c r="B2101" s="1">
        <v>45865</v>
      </c>
      <c r="C2101" s="1" t="str">
        <f>TEXT(Table1[[#This Row],[Order_Date]],"yyyy")</f>
        <v>2025</v>
      </c>
      <c r="D2101" s="3">
        <f>MONTH(Table1[[#This Row],[Order_Date]])</f>
        <v>7</v>
      </c>
      <c r="E2101" t="str">
        <f>TEXT(Table1[[#This Row],[Order_Date]],"mmm")</f>
        <v>Jul</v>
      </c>
      <c r="F2101" s="1">
        <v>45870</v>
      </c>
      <c r="G2101">
        <f>(Table1[[#This Row],[Ship_Date]]-Table1[[#This Row],[Order_Date]])</f>
        <v>5</v>
      </c>
      <c r="H2101" t="s">
        <v>2358</v>
      </c>
      <c r="I2101" t="s">
        <v>2359</v>
      </c>
      <c r="J2101" t="s">
        <v>24</v>
      </c>
      <c r="K2101">
        <v>59</v>
      </c>
      <c r="L2101" t="str">
        <f>IF(Table1[[#This Row],[Age]]&lt;=20,"Teen",IF(Table1[[#This Row],[Age]]&gt;=21 &amp; Table1[[#This Row],[Age]]&lt;=50,"Adult","Senior"))</f>
        <v>Senior</v>
      </c>
      <c r="M2101" t="s">
        <v>25</v>
      </c>
      <c r="N2101" t="s">
        <v>26</v>
      </c>
      <c r="O2101" t="s">
        <v>27</v>
      </c>
      <c r="P2101" t="s">
        <v>28</v>
      </c>
      <c r="Q2101" t="s">
        <v>103</v>
      </c>
      <c r="R2101">
        <v>7</v>
      </c>
      <c r="S2101">
        <v>25000</v>
      </c>
      <c r="T2101">
        <v>0</v>
      </c>
      <c r="U2101">
        <v>175000</v>
      </c>
      <c r="V2101" t="str">
        <f>IF(Table1[[#This Row],[Sales]]&lt;=10000,"Low",IF(Table1[[#This Row],[Sales]]&gt;=10000 &amp; Table1[[#This Row],[Sales]]&lt;=25000,"Medium","High"))</f>
        <v>High</v>
      </c>
      <c r="W2101">
        <v>24409.38</v>
      </c>
      <c r="X2101">
        <f>Table1[[#This Row],[Profit]]/Table1[[#This Row],[Sales]]</f>
        <v>0.13948217142857144</v>
      </c>
      <c r="Y2101" t="s">
        <v>58</v>
      </c>
      <c r="Z2101" t="s">
        <v>31</v>
      </c>
      <c r="AA2101">
        <v>2</v>
      </c>
      <c r="AB2101" t="s">
        <v>42</v>
      </c>
    </row>
    <row r="2102" spans="1:28" x14ac:dyDescent="0.35">
      <c r="A2102" t="s">
        <v>2392</v>
      </c>
      <c r="B2102" s="1">
        <v>45486</v>
      </c>
      <c r="C2102" s="1" t="str">
        <f>TEXT(Table1[[#This Row],[Order_Date]],"yyyy")</f>
        <v>2024</v>
      </c>
      <c r="D2102" s="3">
        <f>MONTH(Table1[[#This Row],[Order_Date]])</f>
        <v>7</v>
      </c>
      <c r="E2102" t="str">
        <f>TEXT(Table1[[#This Row],[Order_Date]],"mmm")</f>
        <v>Jul</v>
      </c>
      <c r="F2102" s="1">
        <v>45493</v>
      </c>
      <c r="G2102">
        <f>(Table1[[#This Row],[Ship_Date]]-Table1[[#This Row],[Order_Date]])</f>
        <v>7</v>
      </c>
      <c r="H2102" t="s">
        <v>2393</v>
      </c>
      <c r="I2102" t="s">
        <v>2394</v>
      </c>
      <c r="J2102" t="s">
        <v>24</v>
      </c>
      <c r="K2102">
        <v>22</v>
      </c>
      <c r="L2102" t="str">
        <f>IF(Table1[[#This Row],[Age]]&lt;=20,"Teen",IF(Table1[[#This Row],[Age]]&gt;=21 &amp; Table1[[#This Row],[Age]]&lt;=50,"Adult","Senior"))</f>
        <v>Senior</v>
      </c>
      <c r="M2102" t="s">
        <v>84</v>
      </c>
      <c r="N2102" t="s">
        <v>85</v>
      </c>
      <c r="O2102" t="s">
        <v>86</v>
      </c>
      <c r="P2102" t="s">
        <v>74</v>
      </c>
      <c r="Q2102" t="s">
        <v>109</v>
      </c>
      <c r="R2102">
        <v>4</v>
      </c>
      <c r="S2102">
        <v>40000</v>
      </c>
      <c r="T2102">
        <v>15</v>
      </c>
      <c r="U2102">
        <v>136000</v>
      </c>
      <c r="V2102" t="str">
        <f>IF(Table1[[#This Row],[Sales]]&lt;=10000,"Low",IF(Table1[[#This Row],[Sales]]&gt;=10000 &amp; Table1[[#This Row],[Sales]]&lt;=25000,"Medium","High"))</f>
        <v>High</v>
      </c>
      <c r="W2102">
        <v>17925.36</v>
      </c>
      <c r="X2102">
        <f>Table1[[#This Row],[Profit]]/Table1[[#This Row],[Sales]]</f>
        <v>0.13180411764705882</v>
      </c>
      <c r="Y2102" t="s">
        <v>58</v>
      </c>
      <c r="Z2102" t="s">
        <v>31</v>
      </c>
      <c r="AA2102">
        <v>4</v>
      </c>
      <c r="AB2102" t="s">
        <v>42</v>
      </c>
    </row>
    <row r="2103" spans="1:28" x14ac:dyDescent="0.35">
      <c r="A2103" t="s">
        <v>2404</v>
      </c>
      <c r="B2103" s="1">
        <v>45849</v>
      </c>
      <c r="C2103" s="1" t="str">
        <f>TEXT(Table1[[#This Row],[Order_Date]],"yyyy")</f>
        <v>2025</v>
      </c>
      <c r="D2103" s="3">
        <f>MONTH(Table1[[#This Row],[Order_Date]])</f>
        <v>7</v>
      </c>
      <c r="E2103" t="str">
        <f>TEXT(Table1[[#This Row],[Order_Date]],"mmm")</f>
        <v>Jul</v>
      </c>
      <c r="F2103" s="1">
        <v>45856</v>
      </c>
      <c r="G2103">
        <f>(Table1[[#This Row],[Ship_Date]]-Table1[[#This Row],[Order_Date]])</f>
        <v>7</v>
      </c>
      <c r="H2103" t="s">
        <v>2405</v>
      </c>
      <c r="I2103" t="s">
        <v>2406</v>
      </c>
      <c r="J2103" t="s">
        <v>24</v>
      </c>
      <c r="K2103">
        <v>18</v>
      </c>
      <c r="L2103" t="str">
        <f>IF(Table1[[#This Row],[Age]]&lt;=20,"Teen",IF(Table1[[#This Row],[Age]]&gt;=21 &amp; Table1[[#This Row],[Age]]&lt;=50,"Adult","Senior"))</f>
        <v>Teen</v>
      </c>
      <c r="M2103" t="s">
        <v>73</v>
      </c>
      <c r="N2103" t="s">
        <v>26</v>
      </c>
      <c r="O2103" t="s">
        <v>27</v>
      </c>
      <c r="P2103" t="s">
        <v>74</v>
      </c>
      <c r="Q2103" t="s">
        <v>196</v>
      </c>
      <c r="R2103">
        <v>7</v>
      </c>
      <c r="S2103">
        <v>25000</v>
      </c>
      <c r="T2103">
        <v>15</v>
      </c>
      <c r="U2103">
        <v>148750</v>
      </c>
      <c r="V2103" t="str">
        <f>IF(Table1[[#This Row],[Sales]]&lt;=10000,"Low",IF(Table1[[#This Row],[Sales]]&gt;=10000 &amp; Table1[[#This Row],[Sales]]&lt;=25000,"Medium","High"))</f>
        <v>High</v>
      </c>
      <c r="W2103">
        <v>59264.71</v>
      </c>
      <c r="X2103">
        <f>Table1[[#This Row],[Profit]]/Table1[[#This Row],[Sales]]</f>
        <v>0.39841821848739495</v>
      </c>
      <c r="Y2103" t="s">
        <v>58</v>
      </c>
      <c r="Z2103" t="s">
        <v>59</v>
      </c>
      <c r="AA2103">
        <v>3</v>
      </c>
      <c r="AB2103" t="s">
        <v>42</v>
      </c>
    </row>
    <row r="2104" spans="1:28" x14ac:dyDescent="0.35">
      <c r="A2104" t="s">
        <v>2419</v>
      </c>
      <c r="B2104" s="1">
        <v>45488</v>
      </c>
      <c r="C2104" s="1" t="str">
        <f>TEXT(Table1[[#This Row],[Order_Date]],"yyyy")</f>
        <v>2024</v>
      </c>
      <c r="D2104" s="3">
        <f>MONTH(Table1[[#This Row],[Order_Date]])</f>
        <v>7</v>
      </c>
      <c r="E2104" t="str">
        <f>TEXT(Table1[[#This Row],[Order_Date]],"mmm")</f>
        <v>Jul</v>
      </c>
      <c r="F2104" s="1">
        <v>45491</v>
      </c>
      <c r="G2104">
        <f>(Table1[[#This Row],[Ship_Date]]-Table1[[#This Row],[Order_Date]])</f>
        <v>3</v>
      </c>
      <c r="H2104" t="s">
        <v>2420</v>
      </c>
      <c r="I2104" t="s">
        <v>2421</v>
      </c>
      <c r="J2104" t="s">
        <v>52</v>
      </c>
      <c r="K2104">
        <v>48</v>
      </c>
      <c r="L2104" t="str">
        <f>IF(Table1[[#This Row],[Age]]&lt;=20,"Teen",IF(Table1[[#This Row],[Age]]&gt;=21 &amp; Table1[[#This Row],[Age]]&lt;=50,"Adult","Senior"))</f>
        <v>Senior</v>
      </c>
      <c r="M2104" t="s">
        <v>53</v>
      </c>
      <c r="N2104" t="s">
        <v>54</v>
      </c>
      <c r="O2104" t="s">
        <v>55</v>
      </c>
      <c r="P2104" t="s">
        <v>56</v>
      </c>
      <c r="Q2104" t="s">
        <v>57</v>
      </c>
      <c r="R2104">
        <v>6</v>
      </c>
      <c r="S2104">
        <v>60</v>
      </c>
      <c r="T2104">
        <v>5</v>
      </c>
      <c r="U2104">
        <v>342</v>
      </c>
      <c r="V2104" t="str">
        <f>IF(Table1[[#This Row],[Sales]]&lt;=10000,"Low",IF(Table1[[#This Row],[Sales]]&gt;=10000 &amp; Table1[[#This Row],[Sales]]&lt;=25000,"Medium","High"))</f>
        <v>Low</v>
      </c>
      <c r="W2104">
        <v>57.88</v>
      </c>
      <c r="X2104">
        <f>Table1[[#This Row],[Profit]]/Table1[[#This Row],[Sales]]</f>
        <v>0.16923976608187136</v>
      </c>
      <c r="Y2104" t="s">
        <v>58</v>
      </c>
      <c r="Z2104" t="s">
        <v>59</v>
      </c>
      <c r="AA2104">
        <v>2</v>
      </c>
      <c r="AB2104" t="s">
        <v>42</v>
      </c>
    </row>
    <row r="2105" spans="1:28" x14ac:dyDescent="0.35">
      <c r="A2105" t="s">
        <v>2458</v>
      </c>
      <c r="B2105" s="1">
        <v>45850</v>
      </c>
      <c r="C2105" s="1" t="str">
        <f>TEXT(Table1[[#This Row],[Order_Date]],"yyyy")</f>
        <v>2025</v>
      </c>
      <c r="D2105" s="3">
        <f>MONTH(Table1[[#This Row],[Order_Date]])</f>
        <v>7</v>
      </c>
      <c r="E2105" t="str">
        <f>TEXT(Table1[[#This Row],[Order_Date]],"mmm")</f>
        <v>Jul</v>
      </c>
      <c r="F2105" s="1">
        <v>45854</v>
      </c>
      <c r="G2105">
        <f>(Table1[[#This Row],[Ship_Date]]-Table1[[#This Row],[Order_Date]])</f>
        <v>4</v>
      </c>
      <c r="H2105" t="s">
        <v>2459</v>
      </c>
      <c r="I2105" t="s">
        <v>2460</v>
      </c>
      <c r="J2105" t="s">
        <v>24</v>
      </c>
      <c r="K2105">
        <v>50</v>
      </c>
      <c r="L2105" t="str">
        <f>IF(Table1[[#This Row],[Age]]&lt;=20,"Teen",IF(Table1[[#This Row],[Age]]&gt;=21 &amp; Table1[[#This Row],[Age]]&lt;=50,"Adult","Senior"))</f>
        <v>Senior</v>
      </c>
      <c r="M2105" t="s">
        <v>84</v>
      </c>
      <c r="N2105" t="s">
        <v>85</v>
      </c>
      <c r="O2105" t="s">
        <v>86</v>
      </c>
      <c r="P2105" t="s">
        <v>74</v>
      </c>
      <c r="Q2105" t="s">
        <v>231</v>
      </c>
      <c r="R2105">
        <v>7</v>
      </c>
      <c r="S2105">
        <v>18000</v>
      </c>
      <c r="T2105">
        <v>15</v>
      </c>
      <c r="U2105">
        <v>107100</v>
      </c>
      <c r="V2105" t="str">
        <f>IF(Table1[[#This Row],[Sales]]&lt;=10000,"Low",IF(Table1[[#This Row],[Sales]]&gt;=10000 &amp; Table1[[#This Row],[Sales]]&lt;=25000,"Medium","High"))</f>
        <v>High</v>
      </c>
      <c r="W2105">
        <v>26215.360000000001</v>
      </c>
      <c r="X2105">
        <f>Table1[[#This Row],[Profit]]/Table1[[#This Row],[Sales]]</f>
        <v>0.24477460317460317</v>
      </c>
      <c r="Y2105" t="s">
        <v>93</v>
      </c>
      <c r="Z2105" t="s">
        <v>41</v>
      </c>
      <c r="AA2105">
        <v>1</v>
      </c>
      <c r="AB2105" t="s">
        <v>42</v>
      </c>
    </row>
    <row r="2106" spans="1:28" x14ac:dyDescent="0.35">
      <c r="A2106" t="s">
        <v>2479</v>
      </c>
      <c r="B2106" s="1">
        <v>45864</v>
      </c>
      <c r="C2106" s="1" t="str">
        <f>TEXT(Table1[[#This Row],[Order_Date]],"yyyy")</f>
        <v>2025</v>
      </c>
      <c r="D2106" s="3">
        <f>MONTH(Table1[[#This Row],[Order_Date]])</f>
        <v>7</v>
      </c>
      <c r="E2106" t="str">
        <f>TEXT(Table1[[#This Row],[Order_Date]],"mmm")</f>
        <v>Jul</v>
      </c>
      <c r="F2106" s="1">
        <v>45871</v>
      </c>
      <c r="G2106">
        <f>(Table1[[#This Row],[Ship_Date]]-Table1[[#This Row],[Order_Date]])</f>
        <v>7</v>
      </c>
      <c r="H2106" t="s">
        <v>2480</v>
      </c>
      <c r="I2106" t="s">
        <v>2481</v>
      </c>
      <c r="J2106" t="s">
        <v>24</v>
      </c>
      <c r="K2106">
        <v>24</v>
      </c>
      <c r="L2106" t="str">
        <f>IF(Table1[[#This Row],[Age]]&lt;=20,"Teen",IF(Table1[[#This Row],[Age]]&gt;=21 &amp; Table1[[#This Row],[Age]]&lt;=50,"Adult","Senior"))</f>
        <v>Senior</v>
      </c>
      <c r="M2106" t="s">
        <v>25</v>
      </c>
      <c r="N2106" t="s">
        <v>26</v>
      </c>
      <c r="O2106" t="s">
        <v>27</v>
      </c>
      <c r="P2106" t="s">
        <v>56</v>
      </c>
      <c r="Q2106" t="s">
        <v>97</v>
      </c>
      <c r="R2106">
        <v>7</v>
      </c>
      <c r="S2106">
        <v>1500</v>
      </c>
      <c r="T2106">
        <v>0</v>
      </c>
      <c r="U2106">
        <v>10500</v>
      </c>
      <c r="V2106" t="str">
        <f>IF(Table1[[#This Row],[Sales]]&lt;=10000,"Low",IF(Table1[[#This Row],[Sales]]&gt;=10000 &amp; Table1[[#This Row],[Sales]]&lt;=25000,"Medium","High"))</f>
        <v>High</v>
      </c>
      <c r="W2106">
        <v>3905.29</v>
      </c>
      <c r="X2106">
        <f>Table1[[#This Row],[Profit]]/Table1[[#This Row],[Sales]]</f>
        <v>0.37193238095238096</v>
      </c>
      <c r="Y2106" t="s">
        <v>30</v>
      </c>
      <c r="Z2106" t="s">
        <v>59</v>
      </c>
      <c r="AA2106">
        <v>4</v>
      </c>
      <c r="AB2106" t="s">
        <v>42</v>
      </c>
    </row>
    <row r="2107" spans="1:28" x14ac:dyDescent="0.35">
      <c r="A2107" t="s">
        <v>2512</v>
      </c>
      <c r="B2107" s="1">
        <v>45480</v>
      </c>
      <c r="C2107" s="1" t="str">
        <f>TEXT(Table1[[#This Row],[Order_Date]],"yyyy")</f>
        <v>2024</v>
      </c>
      <c r="D2107" s="3">
        <f>MONTH(Table1[[#This Row],[Order_Date]])</f>
        <v>7</v>
      </c>
      <c r="E2107" t="str">
        <f>TEXT(Table1[[#This Row],[Order_Date]],"mmm")</f>
        <v>Jul</v>
      </c>
      <c r="F2107" s="1">
        <v>45484</v>
      </c>
      <c r="G2107">
        <f>(Table1[[#This Row],[Ship_Date]]-Table1[[#This Row],[Order_Date]])</f>
        <v>4</v>
      </c>
      <c r="H2107" t="s">
        <v>2513</v>
      </c>
      <c r="I2107" t="s">
        <v>2514</v>
      </c>
      <c r="J2107" t="s">
        <v>24</v>
      </c>
      <c r="K2107">
        <v>58</v>
      </c>
      <c r="L2107" t="str">
        <f>IF(Table1[[#This Row],[Age]]&lt;=20,"Teen",IF(Table1[[#This Row],[Age]]&gt;=21 &amp; Table1[[#This Row],[Age]]&lt;=50,"Adult","Senior"))</f>
        <v>Senior</v>
      </c>
      <c r="M2107" t="s">
        <v>79</v>
      </c>
      <c r="N2107" t="s">
        <v>80</v>
      </c>
      <c r="O2107" t="s">
        <v>38</v>
      </c>
      <c r="P2107" t="s">
        <v>39</v>
      </c>
      <c r="Q2107" t="s">
        <v>118</v>
      </c>
      <c r="R2107">
        <v>1</v>
      </c>
      <c r="S2107">
        <v>4000</v>
      </c>
      <c r="T2107">
        <v>25</v>
      </c>
      <c r="U2107">
        <v>3000</v>
      </c>
      <c r="V2107" t="str">
        <f>IF(Table1[[#This Row],[Sales]]&lt;=10000,"Low",IF(Table1[[#This Row],[Sales]]&gt;=10000 &amp; Table1[[#This Row],[Sales]]&lt;=25000,"Medium","High"))</f>
        <v>Low</v>
      </c>
      <c r="W2107">
        <v>1045.5999999999999</v>
      </c>
      <c r="X2107">
        <f>Table1[[#This Row],[Profit]]/Table1[[#This Row],[Sales]]</f>
        <v>0.34853333333333331</v>
      </c>
      <c r="Y2107" t="s">
        <v>30</v>
      </c>
      <c r="Z2107" t="s">
        <v>41</v>
      </c>
      <c r="AA2107">
        <v>4</v>
      </c>
      <c r="AB2107" t="s">
        <v>42</v>
      </c>
    </row>
    <row r="2108" spans="1:28" x14ac:dyDescent="0.35">
      <c r="A2108" t="s">
        <v>2518</v>
      </c>
      <c r="B2108" s="1">
        <v>45477</v>
      </c>
      <c r="C2108" s="1" t="str">
        <f>TEXT(Table1[[#This Row],[Order_Date]],"yyyy")</f>
        <v>2024</v>
      </c>
      <c r="D2108" s="3">
        <f>MONTH(Table1[[#This Row],[Order_Date]])</f>
        <v>7</v>
      </c>
      <c r="E2108" t="str">
        <f>TEXT(Table1[[#This Row],[Order_Date]],"mmm")</f>
        <v>Jul</v>
      </c>
      <c r="F2108" s="1">
        <v>45482</v>
      </c>
      <c r="G2108">
        <f>(Table1[[#This Row],[Ship_Date]]-Table1[[#This Row],[Order_Date]])</f>
        <v>5</v>
      </c>
      <c r="H2108" t="s">
        <v>2519</v>
      </c>
      <c r="I2108" t="s">
        <v>2520</v>
      </c>
      <c r="J2108" t="s">
        <v>52</v>
      </c>
      <c r="K2108">
        <v>60</v>
      </c>
      <c r="L2108" t="str">
        <f>IF(Table1[[#This Row],[Age]]&lt;=20,"Teen",IF(Table1[[#This Row],[Age]]&gt;=21 &amp; Table1[[#This Row],[Age]]&lt;=50,"Adult","Senior"))</f>
        <v>Senior</v>
      </c>
      <c r="M2108" t="s">
        <v>25</v>
      </c>
      <c r="N2108" t="s">
        <v>26</v>
      </c>
      <c r="O2108" t="s">
        <v>27</v>
      </c>
      <c r="P2108" t="s">
        <v>47</v>
      </c>
      <c r="Q2108" t="s">
        <v>185</v>
      </c>
      <c r="R2108">
        <v>4</v>
      </c>
      <c r="S2108">
        <v>4500</v>
      </c>
      <c r="T2108">
        <v>0</v>
      </c>
      <c r="U2108">
        <v>18000</v>
      </c>
      <c r="V2108" t="str">
        <f>IF(Table1[[#This Row],[Sales]]&lt;=10000,"Low",IF(Table1[[#This Row],[Sales]]&gt;=10000 &amp; Table1[[#This Row],[Sales]]&lt;=25000,"Medium","High"))</f>
        <v>High</v>
      </c>
      <c r="W2108">
        <v>2428.8200000000002</v>
      </c>
      <c r="X2108">
        <f>Table1[[#This Row],[Profit]]/Table1[[#This Row],[Sales]]</f>
        <v>0.13493444444444444</v>
      </c>
      <c r="Y2108" t="s">
        <v>93</v>
      </c>
      <c r="Z2108" t="s">
        <v>31</v>
      </c>
      <c r="AA2108">
        <v>4</v>
      </c>
      <c r="AB2108" t="s">
        <v>32</v>
      </c>
    </row>
    <row r="2109" spans="1:28" x14ac:dyDescent="0.35">
      <c r="A2109" t="s">
        <v>2617</v>
      </c>
      <c r="B2109" s="1">
        <v>45840</v>
      </c>
      <c r="C2109" s="1" t="str">
        <f>TEXT(Table1[[#This Row],[Order_Date]],"yyyy")</f>
        <v>2025</v>
      </c>
      <c r="D2109" s="3">
        <f>MONTH(Table1[[#This Row],[Order_Date]])</f>
        <v>7</v>
      </c>
      <c r="E2109" t="str">
        <f>TEXT(Table1[[#This Row],[Order_Date]],"mmm")</f>
        <v>Jul</v>
      </c>
      <c r="F2109" s="1">
        <v>45842</v>
      </c>
      <c r="G2109">
        <f>(Table1[[#This Row],[Ship_Date]]-Table1[[#This Row],[Order_Date]])</f>
        <v>2</v>
      </c>
      <c r="H2109" t="s">
        <v>2618</v>
      </c>
      <c r="I2109" t="s">
        <v>2619</v>
      </c>
      <c r="J2109" t="s">
        <v>52</v>
      </c>
      <c r="K2109">
        <v>47</v>
      </c>
      <c r="L2109" t="str">
        <f>IF(Table1[[#This Row],[Age]]&lt;=20,"Teen",IF(Table1[[#This Row],[Age]]&gt;=21 &amp; Table1[[#This Row],[Age]]&lt;=50,"Adult","Senior"))</f>
        <v>Senior</v>
      </c>
      <c r="M2109" t="s">
        <v>84</v>
      </c>
      <c r="N2109" t="s">
        <v>85</v>
      </c>
      <c r="O2109" t="s">
        <v>86</v>
      </c>
      <c r="P2109" t="s">
        <v>74</v>
      </c>
      <c r="Q2109" t="s">
        <v>109</v>
      </c>
      <c r="R2109">
        <v>7</v>
      </c>
      <c r="S2109">
        <v>40000</v>
      </c>
      <c r="T2109">
        <v>10</v>
      </c>
      <c r="U2109">
        <v>252000</v>
      </c>
      <c r="V2109" t="str">
        <f>IF(Table1[[#This Row],[Sales]]&lt;=10000,"Low",IF(Table1[[#This Row],[Sales]]&gt;=10000 &amp; Table1[[#This Row],[Sales]]&lt;=25000,"Medium","High"))</f>
        <v>High</v>
      </c>
      <c r="W2109">
        <v>111563.07</v>
      </c>
      <c r="X2109">
        <f>Table1[[#This Row],[Profit]]/Table1[[#This Row],[Sales]]</f>
        <v>0.44271059523809525</v>
      </c>
      <c r="Y2109" t="s">
        <v>93</v>
      </c>
      <c r="Z2109" t="s">
        <v>41</v>
      </c>
      <c r="AA2109">
        <v>3</v>
      </c>
      <c r="AB2109" t="s">
        <v>42</v>
      </c>
    </row>
    <row r="2110" spans="1:28" x14ac:dyDescent="0.35">
      <c r="A2110" t="s">
        <v>2641</v>
      </c>
      <c r="B2110" s="1">
        <v>45495</v>
      </c>
      <c r="C2110" s="1" t="str">
        <f>TEXT(Table1[[#This Row],[Order_Date]],"yyyy")</f>
        <v>2024</v>
      </c>
      <c r="D2110" s="3">
        <f>MONTH(Table1[[#This Row],[Order_Date]])</f>
        <v>7</v>
      </c>
      <c r="E2110" t="str">
        <f>TEXT(Table1[[#This Row],[Order_Date]],"mmm")</f>
        <v>Jul</v>
      </c>
      <c r="F2110" s="1">
        <v>45502</v>
      </c>
      <c r="G2110">
        <f>(Table1[[#This Row],[Ship_Date]]-Table1[[#This Row],[Order_Date]])</f>
        <v>7</v>
      </c>
      <c r="H2110" t="s">
        <v>2642</v>
      </c>
      <c r="I2110" t="s">
        <v>2643</v>
      </c>
      <c r="J2110" t="s">
        <v>24</v>
      </c>
      <c r="K2110">
        <v>47</v>
      </c>
      <c r="L2110" t="str">
        <f>IF(Table1[[#This Row],[Age]]&lt;=20,"Teen",IF(Table1[[#This Row],[Age]]&gt;=21 &amp; Table1[[#This Row],[Age]]&lt;=50,"Adult","Senior"))</f>
        <v>Senior</v>
      </c>
      <c r="M2110" t="s">
        <v>116</v>
      </c>
      <c r="N2110" t="s">
        <v>117</v>
      </c>
      <c r="O2110" t="s">
        <v>86</v>
      </c>
      <c r="P2110" t="s">
        <v>28</v>
      </c>
      <c r="Q2110" t="s">
        <v>65</v>
      </c>
      <c r="R2110">
        <v>2</v>
      </c>
      <c r="S2110">
        <v>30000</v>
      </c>
      <c r="T2110">
        <v>0</v>
      </c>
      <c r="U2110">
        <v>60000</v>
      </c>
      <c r="V2110" t="str">
        <f>IF(Table1[[#This Row],[Sales]]&lt;=10000,"Low",IF(Table1[[#This Row],[Sales]]&gt;=10000 &amp; Table1[[#This Row],[Sales]]&lt;=25000,"Medium","High"))</f>
        <v>High</v>
      </c>
      <c r="W2110">
        <v>16744.3</v>
      </c>
      <c r="X2110">
        <f>Table1[[#This Row],[Profit]]/Table1[[#This Row],[Sales]]</f>
        <v>0.27907166666666666</v>
      </c>
      <c r="Y2110" t="s">
        <v>58</v>
      </c>
      <c r="Z2110" t="s">
        <v>31</v>
      </c>
      <c r="AA2110">
        <v>1</v>
      </c>
      <c r="AB2110" t="s">
        <v>42</v>
      </c>
    </row>
    <row r="2111" spans="1:28" x14ac:dyDescent="0.35">
      <c r="A2111" t="s">
        <v>2680</v>
      </c>
      <c r="B2111" s="1">
        <v>45484</v>
      </c>
      <c r="C2111" s="1" t="str">
        <f>TEXT(Table1[[#This Row],[Order_Date]],"yyyy")</f>
        <v>2024</v>
      </c>
      <c r="D2111" s="3">
        <f>MONTH(Table1[[#This Row],[Order_Date]])</f>
        <v>7</v>
      </c>
      <c r="E2111" t="str">
        <f>TEXT(Table1[[#This Row],[Order_Date]],"mmm")</f>
        <v>Jul</v>
      </c>
      <c r="F2111" s="1">
        <v>45488</v>
      </c>
      <c r="G2111">
        <f>(Table1[[#This Row],[Ship_Date]]-Table1[[#This Row],[Order_Date]])</f>
        <v>4</v>
      </c>
      <c r="H2111" t="s">
        <v>2681</v>
      </c>
      <c r="I2111" t="s">
        <v>2682</v>
      </c>
      <c r="J2111" t="s">
        <v>52</v>
      </c>
      <c r="K2111">
        <v>27</v>
      </c>
      <c r="L2111" t="str">
        <f>IF(Table1[[#This Row],[Age]]&lt;=20,"Teen",IF(Table1[[#This Row],[Age]]&gt;=21 &amp; Table1[[#This Row],[Age]]&lt;=50,"Adult","Senior"))</f>
        <v>Senior</v>
      </c>
      <c r="M2111" t="s">
        <v>116</v>
      </c>
      <c r="N2111" t="s">
        <v>117</v>
      </c>
      <c r="O2111" t="s">
        <v>86</v>
      </c>
      <c r="P2111" t="s">
        <v>47</v>
      </c>
      <c r="Q2111" t="s">
        <v>185</v>
      </c>
      <c r="R2111">
        <v>2</v>
      </c>
      <c r="S2111">
        <v>4500</v>
      </c>
      <c r="T2111">
        <v>20</v>
      </c>
      <c r="U2111">
        <v>7200</v>
      </c>
      <c r="V2111" t="str">
        <f>IF(Table1[[#This Row],[Sales]]&lt;=10000,"Low",IF(Table1[[#This Row],[Sales]]&gt;=10000 &amp; Table1[[#This Row],[Sales]]&lt;=25000,"Medium","High"))</f>
        <v>Low</v>
      </c>
      <c r="W2111">
        <v>2258.64</v>
      </c>
      <c r="X2111">
        <f>Table1[[#This Row],[Profit]]/Table1[[#This Row],[Sales]]</f>
        <v>0.31369999999999998</v>
      </c>
      <c r="Y2111" t="s">
        <v>58</v>
      </c>
      <c r="Z2111" t="s">
        <v>41</v>
      </c>
      <c r="AA2111">
        <v>5</v>
      </c>
      <c r="AB2111" t="s">
        <v>42</v>
      </c>
    </row>
    <row r="2112" spans="1:28" x14ac:dyDescent="0.35">
      <c r="A2112" t="s">
        <v>2849</v>
      </c>
      <c r="B2112" s="1">
        <v>45847</v>
      </c>
      <c r="C2112" s="1" t="str">
        <f>TEXT(Table1[[#This Row],[Order_Date]],"yyyy")</f>
        <v>2025</v>
      </c>
      <c r="D2112" s="3">
        <f>MONTH(Table1[[#This Row],[Order_Date]])</f>
        <v>7</v>
      </c>
      <c r="E2112" t="str">
        <f>TEXT(Table1[[#This Row],[Order_Date]],"mmm")</f>
        <v>Jul</v>
      </c>
      <c r="F2112" s="1">
        <v>45853</v>
      </c>
      <c r="G2112">
        <f>(Table1[[#This Row],[Ship_Date]]-Table1[[#This Row],[Order_Date]])</f>
        <v>6</v>
      </c>
      <c r="H2112" t="s">
        <v>2850</v>
      </c>
      <c r="I2112" t="s">
        <v>2851</v>
      </c>
      <c r="J2112" t="s">
        <v>24</v>
      </c>
      <c r="K2112">
        <v>41</v>
      </c>
      <c r="L2112" t="str">
        <f>IF(Table1[[#This Row],[Age]]&lt;=20,"Teen",IF(Table1[[#This Row],[Age]]&gt;=21 &amp; Table1[[#This Row],[Age]]&lt;=50,"Adult","Senior"))</f>
        <v>Senior</v>
      </c>
      <c r="M2112" t="s">
        <v>36</v>
      </c>
      <c r="N2112" t="s">
        <v>37</v>
      </c>
      <c r="O2112" t="s">
        <v>38</v>
      </c>
      <c r="P2112" t="s">
        <v>28</v>
      </c>
      <c r="Q2112" t="s">
        <v>29</v>
      </c>
      <c r="R2112">
        <v>7</v>
      </c>
      <c r="S2112">
        <v>15000</v>
      </c>
      <c r="T2112">
        <v>25</v>
      </c>
      <c r="U2112">
        <v>78750</v>
      </c>
      <c r="V2112" t="str">
        <f>IF(Table1[[#This Row],[Sales]]&lt;=10000,"Low",IF(Table1[[#This Row],[Sales]]&gt;=10000 &amp; Table1[[#This Row],[Sales]]&lt;=25000,"Medium","High"))</f>
        <v>High</v>
      </c>
      <c r="W2112">
        <v>29116.47</v>
      </c>
      <c r="X2112">
        <f>Table1[[#This Row],[Profit]]/Table1[[#This Row],[Sales]]</f>
        <v>0.36973295238095238</v>
      </c>
      <c r="Y2112" t="s">
        <v>30</v>
      </c>
      <c r="Z2112" t="s">
        <v>59</v>
      </c>
      <c r="AA2112">
        <v>2</v>
      </c>
      <c r="AB2112" t="s">
        <v>42</v>
      </c>
    </row>
    <row r="2113" spans="1:28" x14ac:dyDescent="0.35">
      <c r="A2113" t="s">
        <v>2878</v>
      </c>
      <c r="B2113" s="1">
        <v>45504</v>
      </c>
      <c r="C2113" s="1" t="str">
        <f>TEXT(Table1[[#This Row],[Order_Date]],"yyyy")</f>
        <v>2024</v>
      </c>
      <c r="D2113" s="3">
        <f>MONTH(Table1[[#This Row],[Order_Date]])</f>
        <v>7</v>
      </c>
      <c r="E2113" t="str">
        <f>TEXT(Table1[[#This Row],[Order_Date]],"mmm")</f>
        <v>Jul</v>
      </c>
      <c r="F2113" s="1">
        <v>45509</v>
      </c>
      <c r="G2113">
        <f>(Table1[[#This Row],[Ship_Date]]-Table1[[#This Row],[Order_Date]])</f>
        <v>5</v>
      </c>
      <c r="H2113" t="s">
        <v>2879</v>
      </c>
      <c r="I2113" t="s">
        <v>2880</v>
      </c>
      <c r="J2113" t="s">
        <v>24</v>
      </c>
      <c r="K2113">
        <v>45</v>
      </c>
      <c r="L2113" t="str">
        <f>IF(Table1[[#This Row],[Age]]&lt;=20,"Teen",IF(Table1[[#This Row],[Age]]&gt;=21 &amp; Table1[[#This Row],[Age]]&lt;=50,"Adult","Senior"))</f>
        <v>Senior</v>
      </c>
      <c r="M2113" t="s">
        <v>53</v>
      </c>
      <c r="N2113" t="s">
        <v>54</v>
      </c>
      <c r="O2113" t="s">
        <v>55</v>
      </c>
      <c r="P2113" t="s">
        <v>74</v>
      </c>
      <c r="Q2113" t="s">
        <v>109</v>
      </c>
      <c r="R2113">
        <v>3</v>
      </c>
      <c r="S2113">
        <v>40000</v>
      </c>
      <c r="T2113">
        <v>0</v>
      </c>
      <c r="U2113">
        <v>120000</v>
      </c>
      <c r="V2113" t="str">
        <f>IF(Table1[[#This Row],[Sales]]&lt;=10000,"Low",IF(Table1[[#This Row],[Sales]]&gt;=10000 &amp; Table1[[#This Row],[Sales]]&lt;=25000,"Medium","High"))</f>
        <v>High</v>
      </c>
      <c r="W2113">
        <v>47192.09</v>
      </c>
      <c r="X2113">
        <f>Table1[[#This Row],[Profit]]/Table1[[#This Row],[Sales]]</f>
        <v>0.39326741666666665</v>
      </c>
      <c r="Y2113" t="s">
        <v>30</v>
      </c>
      <c r="Z2113" t="s">
        <v>31</v>
      </c>
      <c r="AA2113">
        <v>1</v>
      </c>
      <c r="AB2113" t="s">
        <v>42</v>
      </c>
    </row>
    <row r="2114" spans="1:28" x14ac:dyDescent="0.35">
      <c r="A2114" t="s">
        <v>2887</v>
      </c>
      <c r="B2114" s="1">
        <v>45497</v>
      </c>
      <c r="C2114" s="1" t="str">
        <f>TEXT(Table1[[#This Row],[Order_Date]],"yyyy")</f>
        <v>2024</v>
      </c>
      <c r="D2114" s="3">
        <f>MONTH(Table1[[#This Row],[Order_Date]])</f>
        <v>7</v>
      </c>
      <c r="E2114" t="str">
        <f>TEXT(Table1[[#This Row],[Order_Date]],"mmm")</f>
        <v>Jul</v>
      </c>
      <c r="F2114" s="1">
        <v>45502</v>
      </c>
      <c r="G2114">
        <f>(Table1[[#This Row],[Ship_Date]]-Table1[[#This Row],[Order_Date]])</f>
        <v>5</v>
      </c>
      <c r="H2114" t="s">
        <v>2888</v>
      </c>
      <c r="I2114" t="s">
        <v>2889</v>
      </c>
      <c r="J2114" t="s">
        <v>52</v>
      </c>
      <c r="K2114">
        <v>47</v>
      </c>
      <c r="L2114" t="str">
        <f>IF(Table1[[#This Row],[Age]]&lt;=20,"Teen",IF(Table1[[#This Row],[Age]]&gt;=21 &amp; Table1[[#This Row],[Age]]&lt;=50,"Adult","Senior"))</f>
        <v>Senior</v>
      </c>
      <c r="M2114" t="s">
        <v>73</v>
      </c>
      <c r="N2114" t="s">
        <v>26</v>
      </c>
      <c r="O2114" t="s">
        <v>27</v>
      </c>
      <c r="P2114" t="s">
        <v>47</v>
      </c>
      <c r="Q2114" t="s">
        <v>164</v>
      </c>
      <c r="R2114">
        <v>3</v>
      </c>
      <c r="S2114">
        <v>1800</v>
      </c>
      <c r="T2114">
        <v>20</v>
      </c>
      <c r="U2114">
        <v>4320</v>
      </c>
      <c r="V2114" t="str">
        <f>IF(Table1[[#This Row],[Sales]]&lt;=10000,"Low",IF(Table1[[#This Row],[Sales]]&gt;=10000 &amp; Table1[[#This Row],[Sales]]&lt;=25000,"Medium","High"))</f>
        <v>Low</v>
      </c>
      <c r="W2114">
        <v>862.8</v>
      </c>
      <c r="X2114">
        <f>Table1[[#This Row],[Profit]]/Table1[[#This Row],[Sales]]</f>
        <v>0.19972222222222222</v>
      </c>
      <c r="Y2114" t="s">
        <v>30</v>
      </c>
      <c r="Z2114" t="s">
        <v>31</v>
      </c>
      <c r="AA2114">
        <v>4</v>
      </c>
      <c r="AB2114" t="s">
        <v>32</v>
      </c>
    </row>
    <row r="2115" spans="1:28" x14ac:dyDescent="0.35">
      <c r="A2115" t="s">
        <v>2986</v>
      </c>
      <c r="B2115" s="1">
        <v>45488</v>
      </c>
      <c r="C2115" s="1" t="str">
        <f>TEXT(Table1[[#This Row],[Order_Date]],"yyyy")</f>
        <v>2024</v>
      </c>
      <c r="D2115" s="3">
        <f>MONTH(Table1[[#This Row],[Order_Date]])</f>
        <v>7</v>
      </c>
      <c r="E2115" t="str">
        <f>TEXT(Table1[[#This Row],[Order_Date]],"mmm")</f>
        <v>Jul</v>
      </c>
      <c r="F2115" s="1">
        <v>45491</v>
      </c>
      <c r="G2115">
        <f>(Table1[[#This Row],[Ship_Date]]-Table1[[#This Row],[Order_Date]])</f>
        <v>3</v>
      </c>
      <c r="H2115" t="s">
        <v>2873</v>
      </c>
      <c r="I2115" t="s">
        <v>2987</v>
      </c>
      <c r="J2115" t="s">
        <v>52</v>
      </c>
      <c r="K2115">
        <v>52</v>
      </c>
      <c r="L2115" t="str">
        <f>IF(Table1[[#This Row],[Age]]&lt;=20,"Teen",IF(Table1[[#This Row],[Age]]&gt;=21 &amp; Table1[[#This Row],[Age]]&lt;=50,"Adult","Senior"))</f>
        <v>Senior</v>
      </c>
      <c r="M2115" t="s">
        <v>101</v>
      </c>
      <c r="N2115" t="s">
        <v>102</v>
      </c>
      <c r="O2115" t="s">
        <v>27</v>
      </c>
      <c r="P2115" t="s">
        <v>74</v>
      </c>
      <c r="Q2115" t="s">
        <v>196</v>
      </c>
      <c r="R2115">
        <v>7</v>
      </c>
      <c r="S2115">
        <v>25000</v>
      </c>
      <c r="T2115">
        <v>20</v>
      </c>
      <c r="U2115">
        <v>140000</v>
      </c>
      <c r="V2115" t="str">
        <f>IF(Table1[[#This Row],[Sales]]&lt;=10000,"Low",IF(Table1[[#This Row],[Sales]]&gt;=10000 &amp; Table1[[#This Row],[Sales]]&lt;=25000,"Medium","High"))</f>
        <v>High</v>
      </c>
      <c r="W2115">
        <v>25779.07</v>
      </c>
      <c r="X2115">
        <f>Table1[[#This Row],[Profit]]/Table1[[#This Row],[Sales]]</f>
        <v>0.18413621428571428</v>
      </c>
      <c r="Y2115" t="s">
        <v>30</v>
      </c>
      <c r="Z2115" t="s">
        <v>41</v>
      </c>
      <c r="AA2115">
        <v>1</v>
      </c>
      <c r="AB2115" t="s">
        <v>42</v>
      </c>
    </row>
    <row r="2116" spans="1:28" x14ac:dyDescent="0.35">
      <c r="A2116" t="s">
        <v>3041</v>
      </c>
      <c r="B2116" s="1">
        <v>45488</v>
      </c>
      <c r="C2116" s="1" t="str">
        <f>TEXT(Table1[[#This Row],[Order_Date]],"yyyy")</f>
        <v>2024</v>
      </c>
      <c r="D2116" s="3">
        <f>MONTH(Table1[[#This Row],[Order_Date]])</f>
        <v>7</v>
      </c>
      <c r="E2116" t="str">
        <f>TEXT(Table1[[#This Row],[Order_Date]],"mmm")</f>
        <v>Jul</v>
      </c>
      <c r="F2116" s="1">
        <v>45490</v>
      </c>
      <c r="G2116">
        <f>(Table1[[#This Row],[Ship_Date]]-Table1[[#This Row],[Order_Date]])</f>
        <v>2</v>
      </c>
      <c r="H2116" t="s">
        <v>3042</v>
      </c>
      <c r="I2116" t="s">
        <v>3043</v>
      </c>
      <c r="J2116" t="s">
        <v>24</v>
      </c>
      <c r="K2116">
        <v>29</v>
      </c>
      <c r="L2116" t="str">
        <f>IF(Table1[[#This Row],[Age]]&lt;=20,"Teen",IF(Table1[[#This Row],[Age]]&gt;=21 &amp; Table1[[#This Row],[Age]]&lt;=50,"Adult","Senior"))</f>
        <v>Senior</v>
      </c>
      <c r="M2116" t="s">
        <v>79</v>
      </c>
      <c r="N2116" t="s">
        <v>80</v>
      </c>
      <c r="O2116" t="s">
        <v>38</v>
      </c>
      <c r="P2116" t="s">
        <v>39</v>
      </c>
      <c r="Q2116" t="s">
        <v>40</v>
      </c>
      <c r="R2116">
        <v>6</v>
      </c>
      <c r="S2116">
        <v>2500</v>
      </c>
      <c r="T2116">
        <v>5</v>
      </c>
      <c r="U2116">
        <v>14250</v>
      </c>
      <c r="V2116" t="str">
        <f>IF(Table1[[#This Row],[Sales]]&lt;=10000,"Low",IF(Table1[[#This Row],[Sales]]&gt;=10000 &amp; Table1[[#This Row],[Sales]]&lt;=25000,"Medium","High"))</f>
        <v>High</v>
      </c>
      <c r="W2116">
        <v>5191.24</v>
      </c>
      <c r="X2116">
        <f>Table1[[#This Row],[Profit]]/Table1[[#This Row],[Sales]]</f>
        <v>0.36429754385964913</v>
      </c>
      <c r="Y2116" t="s">
        <v>93</v>
      </c>
      <c r="Z2116" t="s">
        <v>41</v>
      </c>
      <c r="AA2116">
        <v>1</v>
      </c>
      <c r="AB2116" t="s">
        <v>32</v>
      </c>
    </row>
    <row r="2117" spans="1:28" x14ac:dyDescent="0.35">
      <c r="A2117" t="s">
        <v>3067</v>
      </c>
      <c r="B2117" s="1">
        <v>45483</v>
      </c>
      <c r="C2117" s="1" t="str">
        <f>TEXT(Table1[[#This Row],[Order_Date]],"yyyy")</f>
        <v>2024</v>
      </c>
      <c r="D2117" s="3">
        <f>MONTH(Table1[[#This Row],[Order_Date]])</f>
        <v>7</v>
      </c>
      <c r="E2117" t="str">
        <f>TEXT(Table1[[#This Row],[Order_Date]],"mmm")</f>
        <v>Jul</v>
      </c>
      <c r="F2117" s="1">
        <v>45485</v>
      </c>
      <c r="G2117">
        <f>(Table1[[#This Row],[Ship_Date]]-Table1[[#This Row],[Order_Date]])</f>
        <v>2</v>
      </c>
      <c r="H2117" t="s">
        <v>3068</v>
      </c>
      <c r="I2117" t="s">
        <v>3069</v>
      </c>
      <c r="J2117" t="s">
        <v>52</v>
      </c>
      <c r="K2117">
        <v>18</v>
      </c>
      <c r="L2117" t="str">
        <f>IF(Table1[[#This Row],[Age]]&lt;=20,"Teen",IF(Table1[[#This Row],[Age]]&gt;=21 &amp; Table1[[#This Row],[Age]]&lt;=50,"Adult","Senior"))</f>
        <v>Teen</v>
      </c>
      <c r="M2117" t="s">
        <v>63</v>
      </c>
      <c r="N2117" t="s">
        <v>64</v>
      </c>
      <c r="O2117" t="s">
        <v>55</v>
      </c>
      <c r="P2117" t="s">
        <v>74</v>
      </c>
      <c r="Q2117" t="s">
        <v>75</v>
      </c>
      <c r="R2117">
        <v>4</v>
      </c>
      <c r="S2117">
        <v>2000</v>
      </c>
      <c r="T2117">
        <v>10</v>
      </c>
      <c r="U2117">
        <v>7200</v>
      </c>
      <c r="V2117" t="str">
        <f>IF(Table1[[#This Row],[Sales]]&lt;=10000,"Low",IF(Table1[[#This Row],[Sales]]&gt;=10000 &amp; Table1[[#This Row],[Sales]]&lt;=25000,"Medium","High"))</f>
        <v>Low</v>
      </c>
      <c r="W2117">
        <v>2719.8</v>
      </c>
      <c r="X2117">
        <f>Table1[[#This Row],[Profit]]/Table1[[#This Row],[Sales]]</f>
        <v>0.37775000000000003</v>
      </c>
      <c r="Y2117" t="s">
        <v>58</v>
      </c>
      <c r="Z2117" t="s">
        <v>31</v>
      </c>
      <c r="AA2117">
        <v>2</v>
      </c>
      <c r="AB2117" t="s">
        <v>42</v>
      </c>
    </row>
    <row r="2118" spans="1:28" x14ac:dyDescent="0.35">
      <c r="A2118" t="s">
        <v>3076</v>
      </c>
      <c r="B2118" s="1">
        <v>45501</v>
      </c>
      <c r="C2118" s="1" t="str">
        <f>TEXT(Table1[[#This Row],[Order_Date]],"yyyy")</f>
        <v>2024</v>
      </c>
      <c r="D2118" s="3">
        <f>MONTH(Table1[[#This Row],[Order_Date]])</f>
        <v>7</v>
      </c>
      <c r="E2118" t="str">
        <f>TEXT(Table1[[#This Row],[Order_Date]],"mmm")</f>
        <v>Jul</v>
      </c>
      <c r="F2118" s="1">
        <v>45507</v>
      </c>
      <c r="G2118">
        <f>(Table1[[#This Row],[Ship_Date]]-Table1[[#This Row],[Order_Date]])</f>
        <v>6</v>
      </c>
      <c r="H2118" t="s">
        <v>3077</v>
      </c>
      <c r="I2118" t="s">
        <v>3078</v>
      </c>
      <c r="J2118" t="s">
        <v>24</v>
      </c>
      <c r="K2118">
        <v>62</v>
      </c>
      <c r="L2118" t="str">
        <f>IF(Table1[[#This Row],[Age]]&lt;=20,"Teen",IF(Table1[[#This Row],[Age]]&gt;=21 &amp; Table1[[#This Row],[Age]]&lt;=50,"Adult","Senior"))</f>
        <v>Senior</v>
      </c>
      <c r="M2118" t="s">
        <v>53</v>
      </c>
      <c r="N2118" t="s">
        <v>54</v>
      </c>
      <c r="O2118" t="s">
        <v>55</v>
      </c>
      <c r="P2118" t="s">
        <v>56</v>
      </c>
      <c r="Q2118" t="s">
        <v>97</v>
      </c>
      <c r="R2118">
        <v>1</v>
      </c>
      <c r="S2118">
        <v>1500</v>
      </c>
      <c r="T2118">
        <v>20</v>
      </c>
      <c r="U2118">
        <v>1200</v>
      </c>
      <c r="V2118" t="str">
        <f>IF(Table1[[#This Row],[Sales]]&lt;=10000,"Low",IF(Table1[[#This Row],[Sales]]&gt;=10000 &amp; Table1[[#This Row],[Sales]]&lt;=25000,"Medium","High"))</f>
        <v>Low</v>
      </c>
      <c r="W2118">
        <v>428.38</v>
      </c>
      <c r="X2118">
        <f>Table1[[#This Row],[Profit]]/Table1[[#This Row],[Sales]]</f>
        <v>0.35698333333333332</v>
      </c>
      <c r="Y2118" t="s">
        <v>93</v>
      </c>
      <c r="Z2118" t="s">
        <v>41</v>
      </c>
      <c r="AA2118">
        <v>3</v>
      </c>
      <c r="AB2118" t="s">
        <v>32</v>
      </c>
    </row>
    <row r="2119" spans="1:28" x14ac:dyDescent="0.35">
      <c r="A2119" t="s">
        <v>3132</v>
      </c>
      <c r="B2119" s="1">
        <v>45848</v>
      </c>
      <c r="C2119" s="1" t="str">
        <f>TEXT(Table1[[#This Row],[Order_Date]],"yyyy")</f>
        <v>2025</v>
      </c>
      <c r="D2119" s="3">
        <f>MONTH(Table1[[#This Row],[Order_Date]])</f>
        <v>7</v>
      </c>
      <c r="E2119" t="str">
        <f>TEXT(Table1[[#This Row],[Order_Date]],"mmm")</f>
        <v>Jul</v>
      </c>
      <c r="F2119" s="1">
        <v>45853</v>
      </c>
      <c r="G2119">
        <f>(Table1[[#This Row],[Ship_Date]]-Table1[[#This Row],[Order_Date]])</f>
        <v>5</v>
      </c>
      <c r="H2119" t="s">
        <v>3133</v>
      </c>
      <c r="I2119" t="s">
        <v>3134</v>
      </c>
      <c r="J2119" t="s">
        <v>24</v>
      </c>
      <c r="K2119">
        <v>50</v>
      </c>
      <c r="L2119" t="str">
        <f>IF(Table1[[#This Row],[Age]]&lt;=20,"Teen",IF(Table1[[#This Row],[Age]]&gt;=21 &amp; Table1[[#This Row],[Age]]&lt;=50,"Adult","Senior"))</f>
        <v>Senior</v>
      </c>
      <c r="M2119" t="s">
        <v>107</v>
      </c>
      <c r="N2119" t="s">
        <v>108</v>
      </c>
      <c r="O2119" t="s">
        <v>86</v>
      </c>
      <c r="P2119" t="s">
        <v>39</v>
      </c>
      <c r="Q2119" t="s">
        <v>87</v>
      </c>
      <c r="R2119">
        <v>4</v>
      </c>
      <c r="S2119">
        <v>3200</v>
      </c>
      <c r="T2119">
        <v>0</v>
      </c>
      <c r="U2119">
        <v>12800</v>
      </c>
      <c r="V2119" t="str">
        <f>IF(Table1[[#This Row],[Sales]]&lt;=10000,"Low",IF(Table1[[#This Row],[Sales]]&gt;=10000 &amp; Table1[[#This Row],[Sales]]&lt;=25000,"Medium","High"))</f>
        <v>High</v>
      </c>
      <c r="W2119">
        <v>2323.3200000000002</v>
      </c>
      <c r="X2119">
        <f>Table1[[#This Row],[Profit]]/Table1[[#This Row],[Sales]]</f>
        <v>0.181509375</v>
      </c>
      <c r="Y2119" t="s">
        <v>30</v>
      </c>
      <c r="Z2119" t="s">
        <v>59</v>
      </c>
      <c r="AA2119">
        <v>4</v>
      </c>
      <c r="AB2119" t="s">
        <v>42</v>
      </c>
    </row>
    <row r="2120" spans="1:28" x14ac:dyDescent="0.35">
      <c r="A2120" t="s">
        <v>3138</v>
      </c>
      <c r="B2120" s="1">
        <v>45845</v>
      </c>
      <c r="C2120" s="1" t="str">
        <f>TEXT(Table1[[#This Row],[Order_Date]],"yyyy")</f>
        <v>2025</v>
      </c>
      <c r="D2120" s="3">
        <f>MONTH(Table1[[#This Row],[Order_Date]])</f>
        <v>7</v>
      </c>
      <c r="E2120" t="str">
        <f>TEXT(Table1[[#This Row],[Order_Date]],"mmm")</f>
        <v>Jul</v>
      </c>
      <c r="F2120" s="1">
        <v>45848</v>
      </c>
      <c r="G2120">
        <f>(Table1[[#This Row],[Ship_Date]]-Table1[[#This Row],[Order_Date]])</f>
        <v>3</v>
      </c>
      <c r="H2120" t="s">
        <v>3139</v>
      </c>
      <c r="I2120" t="s">
        <v>3140</v>
      </c>
      <c r="J2120" t="s">
        <v>52</v>
      </c>
      <c r="K2120">
        <v>19</v>
      </c>
      <c r="L2120" t="str">
        <f>IF(Table1[[#This Row],[Age]]&lt;=20,"Teen",IF(Table1[[#This Row],[Age]]&gt;=21 &amp; Table1[[#This Row],[Age]]&lt;=50,"Adult","Senior"))</f>
        <v>Teen</v>
      </c>
      <c r="M2120" t="s">
        <v>116</v>
      </c>
      <c r="N2120" t="s">
        <v>117</v>
      </c>
      <c r="O2120" t="s">
        <v>86</v>
      </c>
      <c r="P2120" t="s">
        <v>28</v>
      </c>
      <c r="Q2120" t="s">
        <v>65</v>
      </c>
      <c r="R2120">
        <v>7</v>
      </c>
      <c r="S2120">
        <v>30000</v>
      </c>
      <c r="T2120">
        <v>5</v>
      </c>
      <c r="U2120">
        <v>199500</v>
      </c>
      <c r="V2120" t="str">
        <f>IF(Table1[[#This Row],[Sales]]&lt;=10000,"Low",IF(Table1[[#This Row],[Sales]]&gt;=10000 &amp; Table1[[#This Row],[Sales]]&lt;=25000,"Medium","High"))</f>
        <v>High</v>
      </c>
      <c r="W2120">
        <v>71700.59</v>
      </c>
      <c r="X2120">
        <f>Table1[[#This Row],[Profit]]/Table1[[#This Row],[Sales]]</f>
        <v>0.35940145363408521</v>
      </c>
      <c r="Y2120" t="s">
        <v>30</v>
      </c>
      <c r="Z2120" t="s">
        <v>41</v>
      </c>
      <c r="AA2120">
        <v>2</v>
      </c>
      <c r="AB2120" t="s">
        <v>42</v>
      </c>
    </row>
    <row r="2121" spans="1:28" x14ac:dyDescent="0.35">
      <c r="A2121" t="s">
        <v>3204</v>
      </c>
      <c r="B2121" s="1">
        <v>45848</v>
      </c>
      <c r="C2121" s="1" t="str">
        <f>TEXT(Table1[[#This Row],[Order_Date]],"yyyy")</f>
        <v>2025</v>
      </c>
      <c r="D2121" s="3">
        <f>MONTH(Table1[[#This Row],[Order_Date]])</f>
        <v>7</v>
      </c>
      <c r="E2121" t="str">
        <f>TEXT(Table1[[#This Row],[Order_Date]],"mmm")</f>
        <v>Jul</v>
      </c>
      <c r="F2121" s="1">
        <v>45855</v>
      </c>
      <c r="G2121">
        <f>(Table1[[#This Row],[Ship_Date]]-Table1[[#This Row],[Order_Date]])</f>
        <v>7</v>
      </c>
      <c r="H2121" t="s">
        <v>3205</v>
      </c>
      <c r="I2121" t="s">
        <v>3206</v>
      </c>
      <c r="J2121" t="s">
        <v>52</v>
      </c>
      <c r="K2121">
        <v>30</v>
      </c>
      <c r="L2121" t="str">
        <f>IF(Table1[[#This Row],[Age]]&lt;=20,"Teen",IF(Table1[[#This Row],[Age]]&gt;=21 &amp; Table1[[#This Row],[Age]]&lt;=50,"Adult","Senior"))</f>
        <v>Senior</v>
      </c>
      <c r="M2121" t="s">
        <v>25</v>
      </c>
      <c r="N2121" t="s">
        <v>26</v>
      </c>
      <c r="O2121" t="s">
        <v>27</v>
      </c>
      <c r="P2121" t="s">
        <v>74</v>
      </c>
      <c r="Q2121" t="s">
        <v>109</v>
      </c>
      <c r="R2121">
        <v>5</v>
      </c>
      <c r="S2121">
        <v>40000</v>
      </c>
      <c r="T2121">
        <v>15</v>
      </c>
      <c r="U2121">
        <v>170000</v>
      </c>
      <c r="V2121" t="str">
        <f>IF(Table1[[#This Row],[Sales]]&lt;=10000,"Low",IF(Table1[[#This Row],[Sales]]&gt;=10000 &amp; Table1[[#This Row],[Sales]]&lt;=25000,"Medium","High"))</f>
        <v>High</v>
      </c>
      <c r="W2121">
        <v>22893.08</v>
      </c>
      <c r="X2121">
        <f>Table1[[#This Row],[Profit]]/Table1[[#This Row],[Sales]]</f>
        <v>0.13466517647058823</v>
      </c>
      <c r="Y2121" t="s">
        <v>30</v>
      </c>
      <c r="Z2121" t="s">
        <v>59</v>
      </c>
      <c r="AA2121">
        <v>4</v>
      </c>
      <c r="AB2121" t="s">
        <v>42</v>
      </c>
    </row>
    <row r="2122" spans="1:28" x14ac:dyDescent="0.35">
      <c r="A2122" t="s">
        <v>3237</v>
      </c>
      <c r="B2122" s="1">
        <v>45492</v>
      </c>
      <c r="C2122" s="1" t="str">
        <f>TEXT(Table1[[#This Row],[Order_Date]],"yyyy")</f>
        <v>2024</v>
      </c>
      <c r="D2122" s="3">
        <f>MONTH(Table1[[#This Row],[Order_Date]])</f>
        <v>7</v>
      </c>
      <c r="E2122" t="str">
        <f>TEXT(Table1[[#This Row],[Order_Date]],"mmm")</f>
        <v>Jul</v>
      </c>
      <c r="F2122" s="1">
        <v>45495</v>
      </c>
      <c r="G2122">
        <f>(Table1[[#This Row],[Ship_Date]]-Table1[[#This Row],[Order_Date]])</f>
        <v>3</v>
      </c>
      <c r="H2122" t="s">
        <v>3238</v>
      </c>
      <c r="I2122" t="s">
        <v>3239</v>
      </c>
      <c r="J2122" t="s">
        <v>24</v>
      </c>
      <c r="K2122">
        <v>53</v>
      </c>
      <c r="L2122" t="str">
        <f>IF(Table1[[#This Row],[Age]]&lt;=20,"Teen",IF(Table1[[#This Row],[Age]]&gt;=21 &amp; Table1[[#This Row],[Age]]&lt;=50,"Adult","Senior"))</f>
        <v>Senior</v>
      </c>
      <c r="M2122" t="s">
        <v>36</v>
      </c>
      <c r="N2122" t="s">
        <v>37</v>
      </c>
      <c r="O2122" t="s">
        <v>38</v>
      </c>
      <c r="P2122" t="s">
        <v>47</v>
      </c>
      <c r="Q2122" t="s">
        <v>185</v>
      </c>
      <c r="R2122">
        <v>6</v>
      </c>
      <c r="S2122">
        <v>4500</v>
      </c>
      <c r="T2122">
        <v>5</v>
      </c>
      <c r="U2122">
        <v>25650</v>
      </c>
      <c r="V2122" t="str">
        <f>IF(Table1[[#This Row],[Sales]]&lt;=10000,"Low",IF(Table1[[#This Row],[Sales]]&gt;=10000 &amp; Table1[[#This Row],[Sales]]&lt;=25000,"Medium","High"))</f>
        <v>High</v>
      </c>
      <c r="W2122">
        <v>3959.03</v>
      </c>
      <c r="X2122">
        <f>Table1[[#This Row],[Profit]]/Table1[[#This Row],[Sales]]</f>
        <v>0.15434814814814815</v>
      </c>
      <c r="Y2122" t="s">
        <v>58</v>
      </c>
      <c r="Z2122" t="s">
        <v>41</v>
      </c>
      <c r="AA2122">
        <v>1</v>
      </c>
      <c r="AB2122" t="s">
        <v>42</v>
      </c>
    </row>
    <row r="2123" spans="1:28" x14ac:dyDescent="0.35">
      <c r="A2123" t="s">
        <v>3287</v>
      </c>
      <c r="B2123" s="1">
        <v>45857</v>
      </c>
      <c r="C2123" s="1" t="str">
        <f>TEXT(Table1[[#This Row],[Order_Date]],"yyyy")</f>
        <v>2025</v>
      </c>
      <c r="D2123" s="3">
        <f>MONTH(Table1[[#This Row],[Order_Date]])</f>
        <v>7</v>
      </c>
      <c r="E2123" t="str">
        <f>TEXT(Table1[[#This Row],[Order_Date]],"mmm")</f>
        <v>Jul</v>
      </c>
      <c r="F2123" s="1">
        <v>45858</v>
      </c>
      <c r="G2123">
        <f>(Table1[[#This Row],[Ship_Date]]-Table1[[#This Row],[Order_Date]])</f>
        <v>1</v>
      </c>
      <c r="H2123" t="s">
        <v>3288</v>
      </c>
      <c r="I2123" t="s">
        <v>3289</v>
      </c>
      <c r="J2123" t="s">
        <v>52</v>
      </c>
      <c r="K2123">
        <v>24</v>
      </c>
      <c r="L2123" t="str">
        <f>IF(Table1[[#This Row],[Age]]&lt;=20,"Teen",IF(Table1[[#This Row],[Age]]&gt;=21 &amp; Table1[[#This Row],[Age]]&lt;=50,"Adult","Senior"))</f>
        <v>Senior</v>
      </c>
      <c r="M2123" t="s">
        <v>84</v>
      </c>
      <c r="N2123" t="s">
        <v>85</v>
      </c>
      <c r="O2123" t="s">
        <v>86</v>
      </c>
      <c r="P2123" t="s">
        <v>74</v>
      </c>
      <c r="Q2123" t="s">
        <v>231</v>
      </c>
      <c r="R2123">
        <v>1</v>
      </c>
      <c r="S2123">
        <v>18000</v>
      </c>
      <c r="T2123">
        <v>0</v>
      </c>
      <c r="U2123">
        <v>18000</v>
      </c>
      <c r="V2123" t="str">
        <f>IF(Table1[[#This Row],[Sales]]&lt;=10000,"Low",IF(Table1[[#This Row],[Sales]]&gt;=10000 &amp; Table1[[#This Row],[Sales]]&lt;=25000,"Medium","High"))</f>
        <v>High</v>
      </c>
      <c r="W2123">
        <v>6040.78</v>
      </c>
      <c r="X2123">
        <f>Table1[[#This Row],[Profit]]/Table1[[#This Row],[Sales]]</f>
        <v>0.33559888888888889</v>
      </c>
      <c r="Y2123" t="s">
        <v>58</v>
      </c>
      <c r="Z2123" t="s">
        <v>41</v>
      </c>
      <c r="AA2123">
        <v>3</v>
      </c>
      <c r="AB2123" t="s">
        <v>32</v>
      </c>
    </row>
    <row r="2124" spans="1:28" x14ac:dyDescent="0.35">
      <c r="A2124" t="s">
        <v>3331</v>
      </c>
      <c r="B2124" s="1">
        <v>45840</v>
      </c>
      <c r="C2124" s="1" t="str">
        <f>TEXT(Table1[[#This Row],[Order_Date]],"yyyy")</f>
        <v>2025</v>
      </c>
      <c r="D2124" s="3">
        <f>MONTH(Table1[[#This Row],[Order_Date]])</f>
        <v>7</v>
      </c>
      <c r="E2124" t="str">
        <f>TEXT(Table1[[#This Row],[Order_Date]],"mmm")</f>
        <v>Jul</v>
      </c>
      <c r="F2124" s="1">
        <v>45844</v>
      </c>
      <c r="G2124">
        <f>(Table1[[#This Row],[Ship_Date]]-Table1[[#This Row],[Order_Date]])</f>
        <v>4</v>
      </c>
      <c r="H2124" t="s">
        <v>3332</v>
      </c>
      <c r="I2124" t="s">
        <v>3333</v>
      </c>
      <c r="J2124" t="s">
        <v>52</v>
      </c>
      <c r="K2124">
        <v>36</v>
      </c>
      <c r="L2124" t="str">
        <f>IF(Table1[[#This Row],[Age]]&lt;=20,"Teen",IF(Table1[[#This Row],[Age]]&gt;=21 &amp; Table1[[#This Row],[Age]]&lt;=50,"Adult","Senior"))</f>
        <v>Senior</v>
      </c>
      <c r="M2124" t="s">
        <v>91</v>
      </c>
      <c r="N2124" t="s">
        <v>92</v>
      </c>
      <c r="O2124" t="s">
        <v>55</v>
      </c>
      <c r="P2124" t="s">
        <v>47</v>
      </c>
      <c r="Q2124" t="s">
        <v>69</v>
      </c>
      <c r="R2124">
        <v>2</v>
      </c>
      <c r="S2124">
        <v>800</v>
      </c>
      <c r="T2124">
        <v>15</v>
      </c>
      <c r="U2124">
        <v>1360</v>
      </c>
      <c r="V2124" t="str">
        <f>IF(Table1[[#This Row],[Sales]]&lt;=10000,"Low",IF(Table1[[#This Row],[Sales]]&gt;=10000 &amp; Table1[[#This Row],[Sales]]&lt;=25000,"Medium","High"))</f>
        <v>Low</v>
      </c>
      <c r="W2124">
        <v>220.31</v>
      </c>
      <c r="X2124">
        <f>Table1[[#This Row],[Profit]]/Table1[[#This Row],[Sales]]</f>
        <v>0.16199264705882352</v>
      </c>
      <c r="Y2124" t="s">
        <v>58</v>
      </c>
      <c r="Z2124" t="s">
        <v>59</v>
      </c>
      <c r="AA2124">
        <v>2</v>
      </c>
      <c r="AB2124" t="s">
        <v>42</v>
      </c>
    </row>
    <row r="2125" spans="1:28" x14ac:dyDescent="0.35">
      <c r="A2125" t="s">
        <v>3380</v>
      </c>
      <c r="B2125" s="1">
        <v>45859</v>
      </c>
      <c r="C2125" s="1" t="str">
        <f>TEXT(Table1[[#This Row],[Order_Date]],"yyyy")</f>
        <v>2025</v>
      </c>
      <c r="D2125" s="3">
        <f>MONTH(Table1[[#This Row],[Order_Date]])</f>
        <v>7</v>
      </c>
      <c r="E2125" t="str">
        <f>TEXT(Table1[[#This Row],[Order_Date]],"mmm")</f>
        <v>Jul</v>
      </c>
      <c r="F2125" s="1">
        <v>45862</v>
      </c>
      <c r="G2125">
        <f>(Table1[[#This Row],[Ship_Date]]-Table1[[#This Row],[Order_Date]])</f>
        <v>3</v>
      </c>
      <c r="H2125" t="s">
        <v>3381</v>
      </c>
      <c r="I2125" t="s">
        <v>3382</v>
      </c>
      <c r="J2125" t="s">
        <v>52</v>
      </c>
      <c r="K2125">
        <v>37</v>
      </c>
      <c r="L2125" t="str">
        <f>IF(Table1[[#This Row],[Age]]&lt;=20,"Teen",IF(Table1[[#This Row],[Age]]&gt;=21 &amp; Table1[[#This Row],[Age]]&lt;=50,"Adult","Senior"))</f>
        <v>Senior</v>
      </c>
      <c r="M2125" t="s">
        <v>107</v>
      </c>
      <c r="N2125" t="s">
        <v>108</v>
      </c>
      <c r="O2125" t="s">
        <v>86</v>
      </c>
      <c r="P2125" t="s">
        <v>39</v>
      </c>
      <c r="Q2125" t="s">
        <v>253</v>
      </c>
      <c r="R2125">
        <v>3</v>
      </c>
      <c r="S2125">
        <v>1200</v>
      </c>
      <c r="T2125">
        <v>5</v>
      </c>
      <c r="U2125">
        <v>3420</v>
      </c>
      <c r="V2125" t="str">
        <f>IF(Table1[[#This Row],[Sales]]&lt;=10000,"Low",IF(Table1[[#This Row],[Sales]]&gt;=10000 &amp; Table1[[#This Row],[Sales]]&lt;=25000,"Medium","High"))</f>
        <v>Low</v>
      </c>
      <c r="W2125">
        <v>1042.02</v>
      </c>
      <c r="X2125">
        <f>Table1[[#This Row],[Profit]]/Table1[[#This Row],[Sales]]</f>
        <v>0.30468421052631578</v>
      </c>
      <c r="Y2125" t="s">
        <v>30</v>
      </c>
      <c r="Z2125" t="s">
        <v>31</v>
      </c>
      <c r="AA2125">
        <v>5</v>
      </c>
      <c r="AB2125" t="s">
        <v>42</v>
      </c>
    </row>
    <row r="2126" spans="1:28" x14ac:dyDescent="0.35">
      <c r="A2126" t="s">
        <v>3397</v>
      </c>
      <c r="B2126" s="1">
        <v>45485</v>
      </c>
      <c r="C2126" s="1" t="str">
        <f>TEXT(Table1[[#This Row],[Order_Date]],"yyyy")</f>
        <v>2024</v>
      </c>
      <c r="D2126" s="3">
        <f>MONTH(Table1[[#This Row],[Order_Date]])</f>
        <v>7</v>
      </c>
      <c r="E2126" t="str">
        <f>TEXT(Table1[[#This Row],[Order_Date]],"mmm")</f>
        <v>Jul</v>
      </c>
      <c r="F2126" s="1">
        <v>45488</v>
      </c>
      <c r="G2126">
        <f>(Table1[[#This Row],[Ship_Date]]-Table1[[#This Row],[Order_Date]])</f>
        <v>3</v>
      </c>
      <c r="H2126" t="s">
        <v>3398</v>
      </c>
      <c r="I2126" t="s">
        <v>3399</v>
      </c>
      <c r="J2126" t="s">
        <v>52</v>
      </c>
      <c r="K2126">
        <v>39</v>
      </c>
      <c r="L2126" t="str">
        <f>IF(Table1[[#This Row],[Age]]&lt;=20,"Teen",IF(Table1[[#This Row],[Age]]&gt;=21 &amp; Table1[[#This Row],[Age]]&lt;=50,"Adult","Senior"))</f>
        <v>Senior</v>
      </c>
      <c r="M2126" t="s">
        <v>116</v>
      </c>
      <c r="N2126" t="s">
        <v>117</v>
      </c>
      <c r="O2126" t="s">
        <v>86</v>
      </c>
      <c r="P2126" t="s">
        <v>47</v>
      </c>
      <c r="Q2126" t="s">
        <v>185</v>
      </c>
      <c r="R2126">
        <v>2</v>
      </c>
      <c r="S2126">
        <v>4500</v>
      </c>
      <c r="T2126">
        <v>10</v>
      </c>
      <c r="U2126">
        <v>8100</v>
      </c>
      <c r="V2126" t="str">
        <f>IF(Table1[[#This Row],[Sales]]&lt;=10000,"Low",IF(Table1[[#This Row],[Sales]]&gt;=10000 &amp; Table1[[#This Row],[Sales]]&lt;=25000,"Medium","High"))</f>
        <v>Low</v>
      </c>
      <c r="W2126">
        <v>2082.14</v>
      </c>
      <c r="X2126">
        <f>Table1[[#This Row],[Profit]]/Table1[[#This Row],[Sales]]</f>
        <v>0.25705432098765429</v>
      </c>
      <c r="Y2126" t="s">
        <v>58</v>
      </c>
      <c r="Z2126" t="s">
        <v>31</v>
      </c>
      <c r="AA2126">
        <v>2</v>
      </c>
      <c r="AB2126" t="s">
        <v>42</v>
      </c>
    </row>
    <row r="2127" spans="1:28" x14ac:dyDescent="0.35">
      <c r="A2127" t="s">
        <v>3424</v>
      </c>
      <c r="B2127" s="1">
        <v>45493</v>
      </c>
      <c r="C2127" s="1" t="str">
        <f>TEXT(Table1[[#This Row],[Order_Date]],"yyyy")</f>
        <v>2024</v>
      </c>
      <c r="D2127" s="3">
        <f>MONTH(Table1[[#This Row],[Order_Date]])</f>
        <v>7</v>
      </c>
      <c r="E2127" t="str">
        <f>TEXT(Table1[[#This Row],[Order_Date]],"mmm")</f>
        <v>Jul</v>
      </c>
      <c r="F2127" s="1">
        <v>45496</v>
      </c>
      <c r="G2127">
        <f>(Table1[[#This Row],[Ship_Date]]-Table1[[#This Row],[Order_Date]])</f>
        <v>3</v>
      </c>
      <c r="H2127" t="s">
        <v>3425</v>
      </c>
      <c r="I2127" t="s">
        <v>3426</v>
      </c>
      <c r="J2127" t="s">
        <v>52</v>
      </c>
      <c r="K2127">
        <v>34</v>
      </c>
      <c r="L2127" t="str">
        <f>IF(Table1[[#This Row],[Age]]&lt;=20,"Teen",IF(Table1[[#This Row],[Age]]&gt;=21 &amp; Table1[[#This Row],[Age]]&lt;=50,"Adult","Senior"))</f>
        <v>Senior</v>
      </c>
      <c r="M2127" t="s">
        <v>101</v>
      </c>
      <c r="N2127" t="s">
        <v>102</v>
      </c>
      <c r="O2127" t="s">
        <v>27</v>
      </c>
      <c r="P2127" t="s">
        <v>28</v>
      </c>
      <c r="Q2127" t="s">
        <v>103</v>
      </c>
      <c r="R2127">
        <v>1</v>
      </c>
      <c r="S2127">
        <v>25000</v>
      </c>
      <c r="T2127">
        <v>25</v>
      </c>
      <c r="U2127">
        <v>18750</v>
      </c>
      <c r="V2127" t="str">
        <f>IF(Table1[[#This Row],[Sales]]&lt;=10000,"Low",IF(Table1[[#This Row],[Sales]]&gt;=10000 &amp; Table1[[#This Row],[Sales]]&lt;=25000,"Medium","High"))</f>
        <v>High</v>
      </c>
      <c r="W2127">
        <v>2593.23</v>
      </c>
      <c r="X2127">
        <f>Table1[[#This Row],[Profit]]/Table1[[#This Row],[Sales]]</f>
        <v>0.1383056</v>
      </c>
      <c r="Y2127" t="s">
        <v>93</v>
      </c>
      <c r="Z2127" t="s">
        <v>31</v>
      </c>
      <c r="AA2127">
        <v>3</v>
      </c>
      <c r="AB2127" t="s">
        <v>42</v>
      </c>
    </row>
    <row r="2128" spans="1:28" x14ac:dyDescent="0.35">
      <c r="A2128" t="s">
        <v>3433</v>
      </c>
      <c r="B2128" s="1">
        <v>45852</v>
      </c>
      <c r="C2128" s="1" t="str">
        <f>TEXT(Table1[[#This Row],[Order_Date]],"yyyy")</f>
        <v>2025</v>
      </c>
      <c r="D2128" s="3">
        <f>MONTH(Table1[[#This Row],[Order_Date]])</f>
        <v>7</v>
      </c>
      <c r="E2128" t="str">
        <f>TEXT(Table1[[#This Row],[Order_Date]],"mmm")</f>
        <v>Jul</v>
      </c>
      <c r="F2128" s="1">
        <v>45856</v>
      </c>
      <c r="G2128">
        <f>(Table1[[#This Row],[Ship_Date]]-Table1[[#This Row],[Order_Date]])</f>
        <v>4</v>
      </c>
      <c r="H2128" t="s">
        <v>707</v>
      </c>
      <c r="I2128" t="s">
        <v>3434</v>
      </c>
      <c r="J2128" t="s">
        <v>52</v>
      </c>
      <c r="K2128">
        <v>38</v>
      </c>
      <c r="L2128" t="str">
        <f>IF(Table1[[#This Row],[Age]]&lt;=20,"Teen",IF(Table1[[#This Row],[Age]]&gt;=21 &amp; Table1[[#This Row],[Age]]&lt;=50,"Adult","Senior"))</f>
        <v>Senior</v>
      </c>
      <c r="M2128" t="s">
        <v>36</v>
      </c>
      <c r="N2128" t="s">
        <v>37</v>
      </c>
      <c r="O2128" t="s">
        <v>38</v>
      </c>
      <c r="P2128" t="s">
        <v>28</v>
      </c>
      <c r="Q2128" t="s">
        <v>29</v>
      </c>
      <c r="R2128">
        <v>3</v>
      </c>
      <c r="S2128">
        <v>15000</v>
      </c>
      <c r="T2128">
        <v>0</v>
      </c>
      <c r="U2128">
        <v>45000</v>
      </c>
      <c r="V2128" t="str">
        <f>IF(Table1[[#This Row],[Sales]]&lt;=10000,"Low",IF(Table1[[#This Row],[Sales]]&gt;=10000 &amp; Table1[[#This Row],[Sales]]&lt;=25000,"Medium","High"))</f>
        <v>High</v>
      </c>
      <c r="W2128">
        <v>9368.8799999999992</v>
      </c>
      <c r="X2128">
        <f>Table1[[#This Row],[Profit]]/Table1[[#This Row],[Sales]]</f>
        <v>0.20819733333333332</v>
      </c>
      <c r="Y2128" t="s">
        <v>30</v>
      </c>
      <c r="Z2128" t="s">
        <v>59</v>
      </c>
      <c r="AA2128">
        <v>4</v>
      </c>
      <c r="AB2128" t="s">
        <v>42</v>
      </c>
    </row>
    <row r="2129" spans="1:28" x14ac:dyDescent="0.35">
      <c r="A2129" t="s">
        <v>3458</v>
      </c>
      <c r="B2129" s="1">
        <v>45477</v>
      </c>
      <c r="C2129" s="1" t="str">
        <f>TEXT(Table1[[#This Row],[Order_Date]],"yyyy")</f>
        <v>2024</v>
      </c>
      <c r="D2129" s="3">
        <f>MONTH(Table1[[#This Row],[Order_Date]])</f>
        <v>7</v>
      </c>
      <c r="E2129" t="str">
        <f>TEXT(Table1[[#This Row],[Order_Date]],"mmm")</f>
        <v>Jul</v>
      </c>
      <c r="F2129" s="1">
        <v>45480</v>
      </c>
      <c r="G2129">
        <f>(Table1[[#This Row],[Ship_Date]]-Table1[[#This Row],[Order_Date]])</f>
        <v>3</v>
      </c>
      <c r="H2129" t="s">
        <v>3459</v>
      </c>
      <c r="I2129" t="s">
        <v>3460</v>
      </c>
      <c r="J2129" t="s">
        <v>52</v>
      </c>
      <c r="K2129">
        <v>47</v>
      </c>
      <c r="L2129" t="str">
        <f>IF(Table1[[#This Row],[Age]]&lt;=20,"Teen",IF(Table1[[#This Row],[Age]]&gt;=21 &amp; Table1[[#This Row],[Age]]&lt;=50,"Adult","Senior"))</f>
        <v>Senior</v>
      </c>
      <c r="M2129" t="s">
        <v>91</v>
      </c>
      <c r="N2129" t="s">
        <v>92</v>
      </c>
      <c r="O2129" t="s">
        <v>55</v>
      </c>
      <c r="P2129" t="s">
        <v>47</v>
      </c>
      <c r="Q2129" t="s">
        <v>69</v>
      </c>
      <c r="R2129">
        <v>8</v>
      </c>
      <c r="S2129">
        <v>800</v>
      </c>
      <c r="T2129">
        <v>15</v>
      </c>
      <c r="U2129">
        <v>5440</v>
      </c>
      <c r="V2129" t="str">
        <f>IF(Table1[[#This Row],[Sales]]&lt;=10000,"Low",IF(Table1[[#This Row],[Sales]]&gt;=10000 &amp; Table1[[#This Row],[Sales]]&lt;=25000,"Medium","High"))</f>
        <v>Low</v>
      </c>
      <c r="W2129">
        <v>967.77</v>
      </c>
      <c r="X2129">
        <f>Table1[[#This Row],[Profit]]/Table1[[#This Row],[Sales]]</f>
        <v>0.17789889705882353</v>
      </c>
      <c r="Y2129" t="s">
        <v>30</v>
      </c>
      <c r="Z2129" t="s">
        <v>31</v>
      </c>
      <c r="AA2129">
        <v>3</v>
      </c>
      <c r="AB2129" t="s">
        <v>42</v>
      </c>
    </row>
    <row r="2130" spans="1:28" x14ac:dyDescent="0.35">
      <c r="A2130" t="s">
        <v>3482</v>
      </c>
      <c r="B2130" s="1">
        <v>45497</v>
      </c>
      <c r="C2130" s="1" t="str">
        <f>TEXT(Table1[[#This Row],[Order_Date]],"yyyy")</f>
        <v>2024</v>
      </c>
      <c r="D2130" s="3">
        <f>MONTH(Table1[[#This Row],[Order_Date]])</f>
        <v>7</v>
      </c>
      <c r="E2130" t="str">
        <f>TEXT(Table1[[#This Row],[Order_Date]],"mmm")</f>
        <v>Jul</v>
      </c>
      <c r="F2130" s="1">
        <v>45498</v>
      </c>
      <c r="G2130">
        <f>(Table1[[#This Row],[Ship_Date]]-Table1[[#This Row],[Order_Date]])</f>
        <v>1</v>
      </c>
      <c r="H2130" t="s">
        <v>3483</v>
      </c>
      <c r="I2130" t="s">
        <v>3484</v>
      </c>
      <c r="J2130" t="s">
        <v>52</v>
      </c>
      <c r="K2130">
        <v>39</v>
      </c>
      <c r="L2130" t="str">
        <f>IF(Table1[[#This Row],[Age]]&lt;=20,"Teen",IF(Table1[[#This Row],[Age]]&gt;=21 &amp; Table1[[#This Row],[Age]]&lt;=50,"Adult","Senior"))</f>
        <v>Senior</v>
      </c>
      <c r="M2130" t="s">
        <v>107</v>
      </c>
      <c r="N2130" t="s">
        <v>108</v>
      </c>
      <c r="O2130" t="s">
        <v>86</v>
      </c>
      <c r="P2130" t="s">
        <v>56</v>
      </c>
      <c r="Q2130" t="s">
        <v>125</v>
      </c>
      <c r="R2130">
        <v>2</v>
      </c>
      <c r="S2130">
        <v>450</v>
      </c>
      <c r="T2130">
        <v>15</v>
      </c>
      <c r="U2130">
        <v>765</v>
      </c>
      <c r="V2130" t="str">
        <f>IF(Table1[[#This Row],[Sales]]&lt;=10000,"Low",IF(Table1[[#This Row],[Sales]]&gt;=10000 &amp; Table1[[#This Row],[Sales]]&lt;=25000,"Medium","High"))</f>
        <v>Low</v>
      </c>
      <c r="W2130">
        <v>237</v>
      </c>
      <c r="X2130">
        <f>Table1[[#This Row],[Profit]]/Table1[[#This Row],[Sales]]</f>
        <v>0.30980392156862746</v>
      </c>
      <c r="Y2130" t="s">
        <v>58</v>
      </c>
      <c r="Z2130" t="s">
        <v>59</v>
      </c>
      <c r="AA2130">
        <v>1</v>
      </c>
      <c r="AB2130" t="s">
        <v>42</v>
      </c>
    </row>
    <row r="2131" spans="1:28" x14ac:dyDescent="0.35">
      <c r="A2131" t="s">
        <v>3512</v>
      </c>
      <c r="B2131" s="1">
        <v>45869</v>
      </c>
      <c r="C2131" s="1" t="str">
        <f>TEXT(Table1[[#This Row],[Order_Date]],"yyyy")</f>
        <v>2025</v>
      </c>
      <c r="D2131" s="3">
        <f>MONTH(Table1[[#This Row],[Order_Date]])</f>
        <v>7</v>
      </c>
      <c r="E2131" t="str">
        <f>TEXT(Table1[[#This Row],[Order_Date]],"mmm")</f>
        <v>Jul</v>
      </c>
      <c r="F2131" s="1">
        <v>45876</v>
      </c>
      <c r="G2131">
        <f>(Table1[[#This Row],[Ship_Date]]-Table1[[#This Row],[Order_Date]])</f>
        <v>7</v>
      </c>
      <c r="H2131" t="s">
        <v>3513</v>
      </c>
      <c r="I2131" t="s">
        <v>3514</v>
      </c>
      <c r="J2131" t="s">
        <v>52</v>
      </c>
      <c r="K2131">
        <v>18</v>
      </c>
      <c r="L2131" t="str">
        <f>IF(Table1[[#This Row],[Age]]&lt;=20,"Teen",IF(Table1[[#This Row],[Age]]&gt;=21 &amp; Table1[[#This Row],[Age]]&lt;=50,"Adult","Senior"))</f>
        <v>Teen</v>
      </c>
      <c r="M2131" t="s">
        <v>25</v>
      </c>
      <c r="N2131" t="s">
        <v>26</v>
      </c>
      <c r="O2131" t="s">
        <v>27</v>
      </c>
      <c r="P2131" t="s">
        <v>56</v>
      </c>
      <c r="Q2131" t="s">
        <v>212</v>
      </c>
      <c r="R2131">
        <v>3</v>
      </c>
      <c r="S2131">
        <v>300</v>
      </c>
      <c r="T2131">
        <v>0</v>
      </c>
      <c r="U2131">
        <v>900</v>
      </c>
      <c r="V2131" t="str">
        <f>IF(Table1[[#This Row],[Sales]]&lt;=10000,"Low",IF(Table1[[#This Row],[Sales]]&gt;=10000 &amp; Table1[[#This Row],[Sales]]&lt;=25000,"Medium","High"))</f>
        <v>Low</v>
      </c>
      <c r="W2131">
        <v>388.14</v>
      </c>
      <c r="X2131">
        <f>Table1[[#This Row],[Profit]]/Table1[[#This Row],[Sales]]</f>
        <v>0.43126666666666663</v>
      </c>
      <c r="Y2131" t="s">
        <v>30</v>
      </c>
      <c r="Z2131" t="s">
        <v>41</v>
      </c>
      <c r="AA2131">
        <v>2</v>
      </c>
      <c r="AB2131" t="s">
        <v>42</v>
      </c>
    </row>
    <row r="2132" spans="1:28" x14ac:dyDescent="0.35">
      <c r="A2132" t="s">
        <v>3524</v>
      </c>
      <c r="B2132" s="1">
        <v>45479</v>
      </c>
      <c r="C2132" s="1" t="str">
        <f>TEXT(Table1[[#This Row],[Order_Date]],"yyyy")</f>
        <v>2024</v>
      </c>
      <c r="D2132" s="3">
        <f>MONTH(Table1[[#This Row],[Order_Date]])</f>
        <v>7</v>
      </c>
      <c r="E2132" t="str">
        <f>TEXT(Table1[[#This Row],[Order_Date]],"mmm")</f>
        <v>Jul</v>
      </c>
      <c r="F2132" s="1">
        <v>45483</v>
      </c>
      <c r="G2132">
        <f>(Table1[[#This Row],[Ship_Date]]-Table1[[#This Row],[Order_Date]])</f>
        <v>4</v>
      </c>
      <c r="H2132" t="s">
        <v>3525</v>
      </c>
      <c r="I2132" t="s">
        <v>3526</v>
      </c>
      <c r="J2132" t="s">
        <v>24</v>
      </c>
      <c r="K2132">
        <v>54</v>
      </c>
      <c r="L2132" t="str">
        <f>IF(Table1[[#This Row],[Age]]&lt;=20,"Teen",IF(Table1[[#This Row],[Age]]&gt;=21 &amp; Table1[[#This Row],[Age]]&lt;=50,"Adult","Senior"))</f>
        <v>Senior</v>
      </c>
      <c r="M2132" t="s">
        <v>116</v>
      </c>
      <c r="N2132" t="s">
        <v>117</v>
      </c>
      <c r="O2132" t="s">
        <v>86</v>
      </c>
      <c r="P2132" t="s">
        <v>74</v>
      </c>
      <c r="Q2132" t="s">
        <v>75</v>
      </c>
      <c r="R2132">
        <v>5</v>
      </c>
      <c r="S2132">
        <v>2000</v>
      </c>
      <c r="T2132">
        <v>25</v>
      </c>
      <c r="U2132">
        <v>7500</v>
      </c>
      <c r="V2132" t="str">
        <f>IF(Table1[[#This Row],[Sales]]&lt;=10000,"Low",IF(Table1[[#This Row],[Sales]]&gt;=10000 &amp; Table1[[#This Row],[Sales]]&lt;=25000,"Medium","High"))</f>
        <v>Low</v>
      </c>
      <c r="W2132">
        <v>2117.1799999999998</v>
      </c>
      <c r="X2132">
        <f>Table1[[#This Row],[Profit]]/Table1[[#This Row],[Sales]]</f>
        <v>0.28229066666666663</v>
      </c>
      <c r="Y2132" t="s">
        <v>30</v>
      </c>
      <c r="Z2132" t="s">
        <v>31</v>
      </c>
      <c r="AA2132">
        <v>3</v>
      </c>
      <c r="AB2132" t="s">
        <v>32</v>
      </c>
    </row>
    <row r="2133" spans="1:28" x14ac:dyDescent="0.35">
      <c r="A2133" t="s">
        <v>3552</v>
      </c>
      <c r="B2133" s="1">
        <v>45844</v>
      </c>
      <c r="C2133" s="1" t="str">
        <f>TEXT(Table1[[#This Row],[Order_Date]],"yyyy")</f>
        <v>2025</v>
      </c>
      <c r="D2133" s="3">
        <f>MONTH(Table1[[#This Row],[Order_Date]])</f>
        <v>7</v>
      </c>
      <c r="E2133" t="str">
        <f>TEXT(Table1[[#This Row],[Order_Date]],"mmm")</f>
        <v>Jul</v>
      </c>
      <c r="F2133" s="1">
        <v>45848</v>
      </c>
      <c r="G2133">
        <f>(Table1[[#This Row],[Ship_Date]]-Table1[[#This Row],[Order_Date]])</f>
        <v>4</v>
      </c>
      <c r="H2133" t="s">
        <v>3553</v>
      </c>
      <c r="I2133" t="s">
        <v>3554</v>
      </c>
      <c r="J2133" t="s">
        <v>52</v>
      </c>
      <c r="K2133">
        <v>39</v>
      </c>
      <c r="L2133" t="str">
        <f>IF(Table1[[#This Row],[Age]]&lt;=20,"Teen",IF(Table1[[#This Row],[Age]]&gt;=21 &amp; Table1[[#This Row],[Age]]&lt;=50,"Adult","Senior"))</f>
        <v>Senior</v>
      </c>
      <c r="M2133" t="s">
        <v>46</v>
      </c>
      <c r="N2133" t="s">
        <v>46</v>
      </c>
      <c r="O2133" t="s">
        <v>38</v>
      </c>
      <c r="P2133" t="s">
        <v>47</v>
      </c>
      <c r="Q2133" t="s">
        <v>164</v>
      </c>
      <c r="R2133">
        <v>5</v>
      </c>
      <c r="S2133">
        <v>1800</v>
      </c>
      <c r="T2133">
        <v>15</v>
      </c>
      <c r="U2133">
        <v>7650</v>
      </c>
      <c r="V2133" t="str">
        <f>IF(Table1[[#This Row],[Sales]]&lt;=10000,"Low",IF(Table1[[#This Row],[Sales]]&gt;=10000 &amp; Table1[[#This Row],[Sales]]&lt;=25000,"Medium","High"))</f>
        <v>Low</v>
      </c>
      <c r="W2133">
        <v>1784.44</v>
      </c>
      <c r="X2133">
        <f>Table1[[#This Row],[Profit]]/Table1[[#This Row],[Sales]]</f>
        <v>0.23326013071895427</v>
      </c>
      <c r="Y2133" t="s">
        <v>58</v>
      </c>
      <c r="Z2133" t="s">
        <v>31</v>
      </c>
      <c r="AA2133">
        <v>4</v>
      </c>
      <c r="AB2133" t="s">
        <v>42</v>
      </c>
    </row>
    <row r="2134" spans="1:28" x14ac:dyDescent="0.35">
      <c r="A2134" t="s">
        <v>3656</v>
      </c>
      <c r="B2134" s="1">
        <v>45852</v>
      </c>
      <c r="C2134" s="1" t="str">
        <f>TEXT(Table1[[#This Row],[Order_Date]],"yyyy")</f>
        <v>2025</v>
      </c>
      <c r="D2134" s="3">
        <f>MONTH(Table1[[#This Row],[Order_Date]])</f>
        <v>7</v>
      </c>
      <c r="E2134" t="str">
        <f>TEXT(Table1[[#This Row],[Order_Date]],"mmm")</f>
        <v>Jul</v>
      </c>
      <c r="F2134" s="1">
        <v>45859</v>
      </c>
      <c r="G2134">
        <f>(Table1[[#This Row],[Ship_Date]]-Table1[[#This Row],[Order_Date]])</f>
        <v>7</v>
      </c>
      <c r="H2134" t="s">
        <v>3657</v>
      </c>
      <c r="I2134" t="s">
        <v>3658</v>
      </c>
      <c r="J2134" t="s">
        <v>24</v>
      </c>
      <c r="K2134">
        <v>20</v>
      </c>
      <c r="L2134" t="str">
        <f>IF(Table1[[#This Row],[Age]]&lt;=20,"Teen",IF(Table1[[#This Row],[Age]]&gt;=21 &amp; Table1[[#This Row],[Age]]&lt;=50,"Adult","Senior"))</f>
        <v>Teen</v>
      </c>
      <c r="M2134" t="s">
        <v>46</v>
      </c>
      <c r="N2134" t="s">
        <v>46</v>
      </c>
      <c r="O2134" t="s">
        <v>38</v>
      </c>
      <c r="P2134" t="s">
        <v>47</v>
      </c>
      <c r="Q2134" t="s">
        <v>69</v>
      </c>
      <c r="R2134">
        <v>4</v>
      </c>
      <c r="S2134">
        <v>800</v>
      </c>
      <c r="T2134">
        <v>0</v>
      </c>
      <c r="U2134">
        <v>3200</v>
      </c>
      <c r="V2134" t="str">
        <f>IF(Table1[[#This Row],[Sales]]&lt;=10000,"Low",IF(Table1[[#This Row],[Sales]]&gt;=10000 &amp; Table1[[#This Row],[Sales]]&lt;=25000,"Medium","High"))</f>
        <v>Low</v>
      </c>
      <c r="W2134">
        <v>648.04</v>
      </c>
      <c r="X2134">
        <f>Table1[[#This Row],[Profit]]/Table1[[#This Row],[Sales]]</f>
        <v>0.20251249999999998</v>
      </c>
      <c r="Y2134" t="s">
        <v>58</v>
      </c>
      <c r="Z2134" t="s">
        <v>41</v>
      </c>
      <c r="AA2134">
        <v>2</v>
      </c>
      <c r="AB2134" t="s">
        <v>32</v>
      </c>
    </row>
    <row r="2135" spans="1:28" x14ac:dyDescent="0.35">
      <c r="A2135" t="s">
        <v>3659</v>
      </c>
      <c r="B2135" s="1">
        <v>45851</v>
      </c>
      <c r="C2135" s="1" t="str">
        <f>TEXT(Table1[[#This Row],[Order_Date]],"yyyy")</f>
        <v>2025</v>
      </c>
      <c r="D2135" s="3">
        <f>MONTH(Table1[[#This Row],[Order_Date]])</f>
        <v>7</v>
      </c>
      <c r="E2135" t="str">
        <f>TEXT(Table1[[#This Row],[Order_Date]],"mmm")</f>
        <v>Jul</v>
      </c>
      <c r="F2135" s="1">
        <v>45852</v>
      </c>
      <c r="G2135">
        <f>(Table1[[#This Row],[Ship_Date]]-Table1[[#This Row],[Order_Date]])</f>
        <v>1</v>
      </c>
      <c r="H2135" t="s">
        <v>3660</v>
      </c>
      <c r="I2135" t="s">
        <v>3661</v>
      </c>
      <c r="J2135" t="s">
        <v>24</v>
      </c>
      <c r="K2135">
        <v>51</v>
      </c>
      <c r="L2135" t="str">
        <f>IF(Table1[[#This Row],[Age]]&lt;=20,"Teen",IF(Table1[[#This Row],[Age]]&gt;=21 &amp; Table1[[#This Row],[Age]]&lt;=50,"Adult","Senior"))</f>
        <v>Senior</v>
      </c>
      <c r="M2135" t="s">
        <v>25</v>
      </c>
      <c r="N2135" t="s">
        <v>26</v>
      </c>
      <c r="O2135" t="s">
        <v>27</v>
      </c>
      <c r="P2135" t="s">
        <v>56</v>
      </c>
      <c r="Q2135" t="s">
        <v>97</v>
      </c>
      <c r="R2135">
        <v>5</v>
      </c>
      <c r="S2135">
        <v>1500</v>
      </c>
      <c r="T2135">
        <v>5</v>
      </c>
      <c r="U2135">
        <v>7125</v>
      </c>
      <c r="V2135" t="str">
        <f>IF(Table1[[#This Row],[Sales]]&lt;=10000,"Low",IF(Table1[[#This Row],[Sales]]&gt;=10000 &amp; Table1[[#This Row],[Sales]]&lt;=25000,"Medium","High"))</f>
        <v>Low</v>
      </c>
      <c r="W2135">
        <v>1065.3599999999999</v>
      </c>
      <c r="X2135">
        <f>Table1[[#This Row],[Profit]]/Table1[[#This Row],[Sales]]</f>
        <v>0.14952421052631579</v>
      </c>
      <c r="Y2135" t="s">
        <v>93</v>
      </c>
      <c r="Z2135" t="s">
        <v>31</v>
      </c>
      <c r="AA2135">
        <v>3</v>
      </c>
      <c r="AB2135" t="s">
        <v>42</v>
      </c>
    </row>
    <row r="2136" spans="1:28" x14ac:dyDescent="0.35">
      <c r="A2136" t="s">
        <v>3665</v>
      </c>
      <c r="B2136" s="1">
        <v>45846</v>
      </c>
      <c r="C2136" s="1" t="str">
        <f>TEXT(Table1[[#This Row],[Order_Date]],"yyyy")</f>
        <v>2025</v>
      </c>
      <c r="D2136" s="3">
        <f>MONTH(Table1[[#This Row],[Order_Date]])</f>
        <v>7</v>
      </c>
      <c r="E2136" t="str">
        <f>TEXT(Table1[[#This Row],[Order_Date]],"mmm")</f>
        <v>Jul</v>
      </c>
      <c r="F2136" s="1">
        <v>45848</v>
      </c>
      <c r="G2136">
        <f>(Table1[[#This Row],[Ship_Date]]-Table1[[#This Row],[Order_Date]])</f>
        <v>2</v>
      </c>
      <c r="H2136" t="s">
        <v>3666</v>
      </c>
      <c r="I2136" t="s">
        <v>3667</v>
      </c>
      <c r="J2136" t="s">
        <v>24</v>
      </c>
      <c r="K2136">
        <v>30</v>
      </c>
      <c r="L2136" t="str">
        <f>IF(Table1[[#This Row],[Age]]&lt;=20,"Teen",IF(Table1[[#This Row],[Age]]&gt;=21 &amp; Table1[[#This Row],[Age]]&lt;=50,"Adult","Senior"))</f>
        <v>Senior</v>
      </c>
      <c r="M2136" t="s">
        <v>91</v>
      </c>
      <c r="N2136" t="s">
        <v>92</v>
      </c>
      <c r="O2136" t="s">
        <v>55</v>
      </c>
      <c r="P2136" t="s">
        <v>74</v>
      </c>
      <c r="Q2136" t="s">
        <v>132</v>
      </c>
      <c r="R2136">
        <v>2</v>
      </c>
      <c r="S2136">
        <v>55000</v>
      </c>
      <c r="T2136">
        <v>10</v>
      </c>
      <c r="U2136">
        <v>99000</v>
      </c>
      <c r="V2136" t="str">
        <f>IF(Table1[[#This Row],[Sales]]&lt;=10000,"Low",IF(Table1[[#This Row],[Sales]]&gt;=10000 &amp; Table1[[#This Row],[Sales]]&lt;=25000,"Medium","High"))</f>
        <v>High</v>
      </c>
      <c r="W2136">
        <v>16230.91</v>
      </c>
      <c r="X2136">
        <f>Table1[[#This Row],[Profit]]/Table1[[#This Row],[Sales]]</f>
        <v>0.16394858585858585</v>
      </c>
      <c r="Y2136" t="s">
        <v>30</v>
      </c>
      <c r="Z2136" t="s">
        <v>41</v>
      </c>
      <c r="AA2136">
        <v>2</v>
      </c>
      <c r="AB2136" t="s">
        <v>42</v>
      </c>
    </row>
    <row r="2137" spans="1:28" x14ac:dyDescent="0.35">
      <c r="A2137" t="s">
        <v>3668</v>
      </c>
      <c r="B2137" s="1">
        <v>45493</v>
      </c>
      <c r="C2137" s="1" t="str">
        <f>TEXT(Table1[[#This Row],[Order_Date]],"yyyy")</f>
        <v>2024</v>
      </c>
      <c r="D2137" s="3">
        <f>MONTH(Table1[[#This Row],[Order_Date]])</f>
        <v>7</v>
      </c>
      <c r="E2137" t="str">
        <f>TEXT(Table1[[#This Row],[Order_Date]],"mmm")</f>
        <v>Jul</v>
      </c>
      <c r="F2137" s="1">
        <v>45500</v>
      </c>
      <c r="G2137">
        <f>(Table1[[#This Row],[Ship_Date]]-Table1[[#This Row],[Order_Date]])</f>
        <v>7</v>
      </c>
      <c r="H2137" t="s">
        <v>499</v>
      </c>
      <c r="I2137" t="s">
        <v>3669</v>
      </c>
      <c r="J2137" t="s">
        <v>24</v>
      </c>
      <c r="K2137">
        <v>27</v>
      </c>
      <c r="L2137" t="str">
        <f>IF(Table1[[#This Row],[Age]]&lt;=20,"Teen",IF(Table1[[#This Row],[Age]]&gt;=21 &amp; Table1[[#This Row],[Age]]&lt;=50,"Adult","Senior"))</f>
        <v>Senior</v>
      </c>
      <c r="M2137" t="s">
        <v>36</v>
      </c>
      <c r="N2137" t="s">
        <v>37</v>
      </c>
      <c r="O2137" t="s">
        <v>38</v>
      </c>
      <c r="P2137" t="s">
        <v>28</v>
      </c>
      <c r="Q2137" t="s">
        <v>29</v>
      </c>
      <c r="R2137">
        <v>1</v>
      </c>
      <c r="S2137">
        <v>15000</v>
      </c>
      <c r="T2137">
        <v>10</v>
      </c>
      <c r="U2137">
        <v>13500</v>
      </c>
      <c r="V2137" t="str">
        <f>IF(Table1[[#This Row],[Sales]]&lt;=10000,"Low",IF(Table1[[#This Row],[Sales]]&gt;=10000 &amp; Table1[[#This Row],[Sales]]&lt;=25000,"Medium","High"))</f>
        <v>High</v>
      </c>
      <c r="W2137">
        <v>2033.2</v>
      </c>
      <c r="X2137">
        <f>Table1[[#This Row],[Profit]]/Table1[[#This Row],[Sales]]</f>
        <v>0.15060740740740741</v>
      </c>
      <c r="Y2137" t="s">
        <v>93</v>
      </c>
      <c r="Z2137" t="s">
        <v>41</v>
      </c>
      <c r="AA2137">
        <v>3</v>
      </c>
      <c r="AB2137" t="s">
        <v>42</v>
      </c>
    </row>
    <row r="2138" spans="1:28" x14ac:dyDescent="0.35">
      <c r="A2138" t="s">
        <v>3700</v>
      </c>
      <c r="B2138" s="1">
        <v>45481</v>
      </c>
      <c r="C2138" s="1" t="str">
        <f>TEXT(Table1[[#This Row],[Order_Date]],"yyyy")</f>
        <v>2024</v>
      </c>
      <c r="D2138" s="3">
        <f>MONTH(Table1[[#This Row],[Order_Date]])</f>
        <v>7</v>
      </c>
      <c r="E2138" t="str">
        <f>TEXT(Table1[[#This Row],[Order_Date]],"mmm")</f>
        <v>Jul</v>
      </c>
      <c r="F2138" s="1">
        <v>45485</v>
      </c>
      <c r="G2138">
        <f>(Table1[[#This Row],[Ship_Date]]-Table1[[#This Row],[Order_Date]])</f>
        <v>4</v>
      </c>
      <c r="H2138" t="s">
        <v>3701</v>
      </c>
      <c r="I2138" t="s">
        <v>3702</v>
      </c>
      <c r="J2138" t="s">
        <v>24</v>
      </c>
      <c r="K2138">
        <v>60</v>
      </c>
      <c r="L2138" t="str">
        <f>IF(Table1[[#This Row],[Age]]&lt;=20,"Teen",IF(Table1[[#This Row],[Age]]&gt;=21 &amp; Table1[[#This Row],[Age]]&lt;=50,"Adult","Senior"))</f>
        <v>Senior</v>
      </c>
      <c r="M2138" t="s">
        <v>36</v>
      </c>
      <c r="N2138" t="s">
        <v>37</v>
      </c>
      <c r="O2138" t="s">
        <v>38</v>
      </c>
      <c r="P2138" t="s">
        <v>39</v>
      </c>
      <c r="Q2138" t="s">
        <v>118</v>
      </c>
      <c r="R2138">
        <v>2</v>
      </c>
      <c r="S2138">
        <v>4000</v>
      </c>
      <c r="T2138">
        <v>5</v>
      </c>
      <c r="U2138">
        <v>7600</v>
      </c>
      <c r="V2138" t="str">
        <f>IF(Table1[[#This Row],[Sales]]&lt;=10000,"Low",IF(Table1[[#This Row],[Sales]]&gt;=10000 &amp; Table1[[#This Row],[Sales]]&lt;=25000,"Medium","High"))</f>
        <v>Low</v>
      </c>
      <c r="W2138">
        <v>938.36</v>
      </c>
      <c r="X2138">
        <f>Table1[[#This Row],[Profit]]/Table1[[#This Row],[Sales]]</f>
        <v>0.12346842105263157</v>
      </c>
      <c r="Y2138" t="s">
        <v>58</v>
      </c>
      <c r="Z2138" t="s">
        <v>59</v>
      </c>
      <c r="AA2138">
        <v>4</v>
      </c>
      <c r="AB2138" t="s">
        <v>42</v>
      </c>
    </row>
    <row r="2139" spans="1:28" x14ac:dyDescent="0.35">
      <c r="A2139" t="s">
        <v>3717</v>
      </c>
      <c r="B2139" s="1">
        <v>45844</v>
      </c>
      <c r="C2139" s="1" t="str">
        <f>TEXT(Table1[[#This Row],[Order_Date]],"yyyy")</f>
        <v>2025</v>
      </c>
      <c r="D2139" s="3">
        <f>MONTH(Table1[[#This Row],[Order_Date]])</f>
        <v>7</v>
      </c>
      <c r="E2139" t="str">
        <f>TEXT(Table1[[#This Row],[Order_Date]],"mmm")</f>
        <v>Jul</v>
      </c>
      <c r="F2139" s="1">
        <v>45851</v>
      </c>
      <c r="G2139">
        <f>(Table1[[#This Row],[Ship_Date]]-Table1[[#This Row],[Order_Date]])</f>
        <v>7</v>
      </c>
      <c r="H2139" t="s">
        <v>3718</v>
      </c>
      <c r="I2139" t="s">
        <v>3719</v>
      </c>
      <c r="J2139" t="s">
        <v>24</v>
      </c>
      <c r="K2139">
        <v>27</v>
      </c>
      <c r="L2139" t="str">
        <f>IF(Table1[[#This Row],[Age]]&lt;=20,"Teen",IF(Table1[[#This Row],[Age]]&gt;=21 &amp; Table1[[#This Row],[Age]]&lt;=50,"Adult","Senior"))</f>
        <v>Senior</v>
      </c>
      <c r="M2139" t="s">
        <v>36</v>
      </c>
      <c r="N2139" t="s">
        <v>37</v>
      </c>
      <c r="O2139" t="s">
        <v>38</v>
      </c>
      <c r="P2139" t="s">
        <v>28</v>
      </c>
      <c r="Q2139" t="s">
        <v>29</v>
      </c>
      <c r="R2139">
        <v>4</v>
      </c>
      <c r="S2139">
        <v>15000</v>
      </c>
      <c r="T2139">
        <v>15</v>
      </c>
      <c r="U2139">
        <v>51000</v>
      </c>
      <c r="V2139" t="str">
        <f>IF(Table1[[#This Row],[Sales]]&lt;=10000,"Low",IF(Table1[[#This Row],[Sales]]&gt;=10000 &amp; Table1[[#This Row],[Sales]]&lt;=25000,"Medium","High"))</f>
        <v>High</v>
      </c>
      <c r="W2139">
        <v>6792.63</v>
      </c>
      <c r="X2139">
        <f>Table1[[#This Row],[Profit]]/Table1[[#This Row],[Sales]]</f>
        <v>0.13318882352941178</v>
      </c>
      <c r="Y2139" t="s">
        <v>58</v>
      </c>
      <c r="Z2139" t="s">
        <v>59</v>
      </c>
      <c r="AA2139">
        <v>1</v>
      </c>
      <c r="AB2139" t="s">
        <v>42</v>
      </c>
    </row>
    <row r="2140" spans="1:28" x14ac:dyDescent="0.35">
      <c r="A2140" t="s">
        <v>3729</v>
      </c>
      <c r="B2140" s="1">
        <v>45478</v>
      </c>
      <c r="C2140" s="1" t="str">
        <f>TEXT(Table1[[#This Row],[Order_Date]],"yyyy")</f>
        <v>2024</v>
      </c>
      <c r="D2140" s="3">
        <f>MONTH(Table1[[#This Row],[Order_Date]])</f>
        <v>7</v>
      </c>
      <c r="E2140" t="str">
        <f>TEXT(Table1[[#This Row],[Order_Date]],"mmm")</f>
        <v>Jul</v>
      </c>
      <c r="F2140" s="1">
        <v>45479</v>
      </c>
      <c r="G2140">
        <f>(Table1[[#This Row],[Ship_Date]]-Table1[[#This Row],[Order_Date]])</f>
        <v>1</v>
      </c>
      <c r="H2140" t="s">
        <v>3730</v>
      </c>
      <c r="I2140" t="s">
        <v>3731</v>
      </c>
      <c r="J2140" t="s">
        <v>24</v>
      </c>
      <c r="K2140">
        <v>27</v>
      </c>
      <c r="L2140" t="str">
        <f>IF(Table1[[#This Row],[Age]]&lt;=20,"Teen",IF(Table1[[#This Row],[Age]]&gt;=21 &amp; Table1[[#This Row],[Age]]&lt;=50,"Adult","Senior"))</f>
        <v>Senior</v>
      </c>
      <c r="M2140" t="s">
        <v>36</v>
      </c>
      <c r="N2140" t="s">
        <v>37</v>
      </c>
      <c r="O2140" t="s">
        <v>38</v>
      </c>
      <c r="P2140" t="s">
        <v>56</v>
      </c>
      <c r="Q2140" t="s">
        <v>212</v>
      </c>
      <c r="R2140">
        <v>2</v>
      </c>
      <c r="S2140">
        <v>300</v>
      </c>
      <c r="T2140">
        <v>25</v>
      </c>
      <c r="U2140">
        <v>450</v>
      </c>
      <c r="V2140" t="str">
        <f>IF(Table1[[#This Row],[Sales]]&lt;=10000,"Low",IF(Table1[[#This Row],[Sales]]&gt;=10000 &amp; Table1[[#This Row],[Sales]]&lt;=25000,"Medium","High"))</f>
        <v>Low</v>
      </c>
      <c r="W2140">
        <v>100.44</v>
      </c>
      <c r="X2140">
        <f>Table1[[#This Row],[Profit]]/Table1[[#This Row],[Sales]]</f>
        <v>0.22319999999999998</v>
      </c>
      <c r="Y2140" t="s">
        <v>93</v>
      </c>
      <c r="Z2140" t="s">
        <v>31</v>
      </c>
      <c r="AA2140">
        <v>1</v>
      </c>
      <c r="AB2140" t="s">
        <v>32</v>
      </c>
    </row>
    <row r="2141" spans="1:28" x14ac:dyDescent="0.35">
      <c r="A2141" t="s">
        <v>3755</v>
      </c>
      <c r="B2141" s="1">
        <v>45842</v>
      </c>
      <c r="C2141" s="1" t="str">
        <f>TEXT(Table1[[#This Row],[Order_Date]],"yyyy")</f>
        <v>2025</v>
      </c>
      <c r="D2141" s="3">
        <f>MONTH(Table1[[#This Row],[Order_Date]])</f>
        <v>7</v>
      </c>
      <c r="E2141" t="str">
        <f>TEXT(Table1[[#This Row],[Order_Date]],"mmm")</f>
        <v>Jul</v>
      </c>
      <c r="F2141" s="1">
        <v>45844</v>
      </c>
      <c r="G2141">
        <f>(Table1[[#This Row],[Ship_Date]]-Table1[[#This Row],[Order_Date]])</f>
        <v>2</v>
      </c>
      <c r="H2141" t="s">
        <v>3756</v>
      </c>
      <c r="I2141" t="s">
        <v>3757</v>
      </c>
      <c r="J2141" t="s">
        <v>24</v>
      </c>
      <c r="K2141">
        <v>34</v>
      </c>
      <c r="L2141" t="str">
        <f>IF(Table1[[#This Row],[Age]]&lt;=20,"Teen",IF(Table1[[#This Row],[Age]]&gt;=21 &amp; Table1[[#This Row],[Age]]&lt;=50,"Adult","Senior"))</f>
        <v>Senior</v>
      </c>
      <c r="M2141" t="s">
        <v>46</v>
      </c>
      <c r="N2141" t="s">
        <v>46</v>
      </c>
      <c r="O2141" t="s">
        <v>38</v>
      </c>
      <c r="P2141" t="s">
        <v>74</v>
      </c>
      <c r="Q2141" t="s">
        <v>109</v>
      </c>
      <c r="R2141">
        <v>6</v>
      </c>
      <c r="S2141">
        <v>40000</v>
      </c>
      <c r="T2141">
        <v>5</v>
      </c>
      <c r="U2141">
        <v>228000</v>
      </c>
      <c r="V2141" t="str">
        <f>IF(Table1[[#This Row],[Sales]]&lt;=10000,"Low",IF(Table1[[#This Row],[Sales]]&gt;=10000 &amp; Table1[[#This Row],[Sales]]&lt;=25000,"Medium","High"))</f>
        <v>High</v>
      </c>
      <c r="W2141">
        <v>99246.37</v>
      </c>
      <c r="X2141">
        <f>Table1[[#This Row],[Profit]]/Table1[[#This Row],[Sales]]</f>
        <v>0.43529109649122805</v>
      </c>
      <c r="Y2141" t="s">
        <v>58</v>
      </c>
      <c r="Z2141" t="s">
        <v>59</v>
      </c>
      <c r="AA2141">
        <v>2</v>
      </c>
      <c r="AB2141" t="s">
        <v>42</v>
      </c>
    </row>
    <row r="2142" spans="1:28" x14ac:dyDescent="0.35">
      <c r="A2142" t="s">
        <v>3761</v>
      </c>
      <c r="B2142" s="1">
        <v>45866</v>
      </c>
      <c r="C2142" s="1" t="str">
        <f>TEXT(Table1[[#This Row],[Order_Date]],"yyyy")</f>
        <v>2025</v>
      </c>
      <c r="D2142" s="3">
        <f>MONTH(Table1[[#This Row],[Order_Date]])</f>
        <v>7</v>
      </c>
      <c r="E2142" t="str">
        <f>TEXT(Table1[[#This Row],[Order_Date]],"mmm")</f>
        <v>Jul</v>
      </c>
      <c r="F2142" s="1">
        <v>45868</v>
      </c>
      <c r="G2142">
        <f>(Table1[[#This Row],[Ship_Date]]-Table1[[#This Row],[Order_Date]])</f>
        <v>2</v>
      </c>
      <c r="H2142" t="s">
        <v>3762</v>
      </c>
      <c r="I2142" t="s">
        <v>3763</v>
      </c>
      <c r="J2142" t="s">
        <v>52</v>
      </c>
      <c r="K2142">
        <v>61</v>
      </c>
      <c r="L2142" t="str">
        <f>IF(Table1[[#This Row],[Age]]&lt;=20,"Teen",IF(Table1[[#This Row],[Age]]&gt;=21 &amp; Table1[[#This Row],[Age]]&lt;=50,"Adult","Senior"))</f>
        <v>Senior</v>
      </c>
      <c r="M2142" t="s">
        <v>63</v>
      </c>
      <c r="N2142" t="s">
        <v>64</v>
      </c>
      <c r="O2142" t="s">
        <v>55</v>
      </c>
      <c r="P2142" t="s">
        <v>39</v>
      </c>
      <c r="Q2142" t="s">
        <v>151</v>
      </c>
      <c r="R2142">
        <v>7</v>
      </c>
      <c r="S2142">
        <v>900</v>
      </c>
      <c r="T2142">
        <v>20</v>
      </c>
      <c r="U2142">
        <v>5040</v>
      </c>
      <c r="V2142" t="str">
        <f>IF(Table1[[#This Row],[Sales]]&lt;=10000,"Low",IF(Table1[[#This Row],[Sales]]&gt;=10000 &amp; Table1[[#This Row],[Sales]]&lt;=25000,"Medium","High"))</f>
        <v>Low</v>
      </c>
      <c r="W2142">
        <v>515.23</v>
      </c>
      <c r="X2142">
        <f>Table1[[#This Row],[Profit]]/Table1[[#This Row],[Sales]]</f>
        <v>0.10222817460317461</v>
      </c>
      <c r="Y2142" t="s">
        <v>93</v>
      </c>
      <c r="Z2142" t="s">
        <v>59</v>
      </c>
      <c r="AA2142">
        <v>5</v>
      </c>
      <c r="AB2142" t="s">
        <v>42</v>
      </c>
    </row>
    <row r="2143" spans="1:28" x14ac:dyDescent="0.35">
      <c r="A2143" t="s">
        <v>3771</v>
      </c>
      <c r="B2143" s="1">
        <v>45841</v>
      </c>
      <c r="C2143" s="1" t="str">
        <f>TEXT(Table1[[#This Row],[Order_Date]],"yyyy")</f>
        <v>2025</v>
      </c>
      <c r="D2143" s="3">
        <f>MONTH(Table1[[#This Row],[Order_Date]])</f>
        <v>7</v>
      </c>
      <c r="E2143" t="str">
        <f>TEXT(Table1[[#This Row],[Order_Date]],"mmm")</f>
        <v>Jul</v>
      </c>
      <c r="F2143" s="1">
        <v>45846</v>
      </c>
      <c r="G2143">
        <f>(Table1[[#This Row],[Ship_Date]]-Table1[[#This Row],[Order_Date]])</f>
        <v>5</v>
      </c>
      <c r="H2143" t="s">
        <v>3772</v>
      </c>
      <c r="I2143" t="s">
        <v>3773</v>
      </c>
      <c r="J2143" t="s">
        <v>52</v>
      </c>
      <c r="K2143">
        <v>19</v>
      </c>
      <c r="L2143" t="str">
        <f>IF(Table1[[#This Row],[Age]]&lt;=20,"Teen",IF(Table1[[#This Row],[Age]]&gt;=21 &amp; Table1[[#This Row],[Age]]&lt;=50,"Adult","Senior"))</f>
        <v>Teen</v>
      </c>
      <c r="M2143" t="s">
        <v>36</v>
      </c>
      <c r="N2143" t="s">
        <v>37</v>
      </c>
      <c r="O2143" t="s">
        <v>38</v>
      </c>
      <c r="P2143" t="s">
        <v>47</v>
      </c>
      <c r="Q2143" t="s">
        <v>175</v>
      </c>
      <c r="R2143">
        <v>1</v>
      </c>
      <c r="S2143">
        <v>1200</v>
      </c>
      <c r="T2143">
        <v>15</v>
      </c>
      <c r="U2143">
        <v>1020</v>
      </c>
      <c r="V2143" t="str">
        <f>IF(Table1[[#This Row],[Sales]]&lt;=10000,"Low",IF(Table1[[#This Row],[Sales]]&gt;=10000 &amp; Table1[[#This Row],[Sales]]&lt;=25000,"Medium","High"))</f>
        <v>Low</v>
      </c>
      <c r="W2143">
        <v>105.97</v>
      </c>
      <c r="X2143">
        <f>Table1[[#This Row],[Profit]]/Table1[[#This Row],[Sales]]</f>
        <v>0.1038921568627451</v>
      </c>
      <c r="Y2143" t="s">
        <v>58</v>
      </c>
      <c r="Z2143" t="s">
        <v>59</v>
      </c>
      <c r="AA2143">
        <v>2</v>
      </c>
      <c r="AB2143" t="s">
        <v>42</v>
      </c>
    </row>
    <row r="2144" spans="1:28" x14ac:dyDescent="0.35">
      <c r="A2144" t="s">
        <v>3877</v>
      </c>
      <c r="B2144" s="1">
        <v>45846</v>
      </c>
      <c r="C2144" s="1" t="str">
        <f>TEXT(Table1[[#This Row],[Order_Date]],"yyyy")</f>
        <v>2025</v>
      </c>
      <c r="D2144" s="3">
        <f>MONTH(Table1[[#This Row],[Order_Date]])</f>
        <v>7</v>
      </c>
      <c r="E2144" t="str">
        <f>TEXT(Table1[[#This Row],[Order_Date]],"mmm")</f>
        <v>Jul</v>
      </c>
      <c r="F2144" s="1">
        <v>45848</v>
      </c>
      <c r="G2144">
        <f>(Table1[[#This Row],[Ship_Date]]-Table1[[#This Row],[Order_Date]])</f>
        <v>2</v>
      </c>
      <c r="H2144" t="s">
        <v>2913</v>
      </c>
      <c r="I2144" t="s">
        <v>3878</v>
      </c>
      <c r="J2144" t="s">
        <v>24</v>
      </c>
      <c r="K2144">
        <v>30</v>
      </c>
      <c r="L2144" t="str">
        <f>IF(Table1[[#This Row],[Age]]&lt;=20,"Teen",IF(Table1[[#This Row],[Age]]&gt;=21 &amp; Table1[[#This Row],[Age]]&lt;=50,"Adult","Senior"))</f>
        <v>Senior</v>
      </c>
      <c r="M2144" t="s">
        <v>84</v>
      </c>
      <c r="N2144" t="s">
        <v>85</v>
      </c>
      <c r="O2144" t="s">
        <v>86</v>
      </c>
      <c r="P2144" t="s">
        <v>47</v>
      </c>
      <c r="Q2144" t="s">
        <v>185</v>
      </c>
      <c r="R2144">
        <v>1</v>
      </c>
      <c r="S2144">
        <v>4500</v>
      </c>
      <c r="T2144">
        <v>25</v>
      </c>
      <c r="U2144">
        <v>3375</v>
      </c>
      <c r="V2144" t="str">
        <f>IF(Table1[[#This Row],[Sales]]&lt;=10000,"Low",IF(Table1[[#This Row],[Sales]]&gt;=10000 &amp; Table1[[#This Row],[Sales]]&lt;=25000,"Medium","High"))</f>
        <v>Low</v>
      </c>
      <c r="W2144">
        <v>987.82</v>
      </c>
      <c r="X2144">
        <f>Table1[[#This Row],[Profit]]/Table1[[#This Row],[Sales]]</f>
        <v>0.2926874074074074</v>
      </c>
      <c r="Y2144" t="s">
        <v>93</v>
      </c>
      <c r="Z2144" t="s">
        <v>41</v>
      </c>
      <c r="AA2144">
        <v>5</v>
      </c>
      <c r="AB2144" t="s">
        <v>42</v>
      </c>
    </row>
    <row r="2145" spans="1:28" x14ac:dyDescent="0.35">
      <c r="A2145" t="s">
        <v>3955</v>
      </c>
      <c r="B2145" s="1">
        <v>45855</v>
      </c>
      <c r="C2145" s="1" t="str">
        <f>TEXT(Table1[[#This Row],[Order_Date]],"yyyy")</f>
        <v>2025</v>
      </c>
      <c r="D2145" s="3">
        <f>MONTH(Table1[[#This Row],[Order_Date]])</f>
        <v>7</v>
      </c>
      <c r="E2145" t="str">
        <f>TEXT(Table1[[#This Row],[Order_Date]],"mmm")</f>
        <v>Jul</v>
      </c>
      <c r="F2145" s="1">
        <v>45856</v>
      </c>
      <c r="G2145">
        <f>(Table1[[#This Row],[Ship_Date]]-Table1[[#This Row],[Order_Date]])</f>
        <v>1</v>
      </c>
      <c r="H2145" t="s">
        <v>3956</v>
      </c>
      <c r="I2145" t="s">
        <v>3957</v>
      </c>
      <c r="J2145" t="s">
        <v>52</v>
      </c>
      <c r="K2145">
        <v>53</v>
      </c>
      <c r="L2145" t="str">
        <f>IF(Table1[[#This Row],[Age]]&lt;=20,"Teen",IF(Table1[[#This Row],[Age]]&gt;=21 &amp; Table1[[#This Row],[Age]]&lt;=50,"Adult","Senior"))</f>
        <v>Senior</v>
      </c>
      <c r="M2145" t="s">
        <v>53</v>
      </c>
      <c r="N2145" t="s">
        <v>54</v>
      </c>
      <c r="O2145" t="s">
        <v>55</v>
      </c>
      <c r="P2145" t="s">
        <v>39</v>
      </c>
      <c r="Q2145" t="s">
        <v>40</v>
      </c>
      <c r="R2145">
        <v>1</v>
      </c>
      <c r="S2145">
        <v>2500</v>
      </c>
      <c r="T2145">
        <v>5</v>
      </c>
      <c r="U2145">
        <v>2375</v>
      </c>
      <c r="V2145" t="str">
        <f>IF(Table1[[#This Row],[Sales]]&lt;=10000,"Low",IF(Table1[[#This Row],[Sales]]&gt;=10000 &amp; Table1[[#This Row],[Sales]]&lt;=25000,"Medium","High"))</f>
        <v>Low</v>
      </c>
      <c r="W2145">
        <v>895.27</v>
      </c>
      <c r="X2145">
        <f>Table1[[#This Row],[Profit]]/Table1[[#This Row],[Sales]]</f>
        <v>0.37695578947368419</v>
      </c>
      <c r="Y2145" t="s">
        <v>93</v>
      </c>
      <c r="Z2145" t="s">
        <v>41</v>
      </c>
      <c r="AA2145">
        <v>1</v>
      </c>
      <c r="AB2145" t="s">
        <v>42</v>
      </c>
    </row>
    <row r="2146" spans="1:28" x14ac:dyDescent="0.35">
      <c r="A2146" t="s">
        <v>4076</v>
      </c>
      <c r="B2146" s="1">
        <v>45864</v>
      </c>
      <c r="C2146" s="1" t="str">
        <f>TEXT(Table1[[#This Row],[Order_Date]],"yyyy")</f>
        <v>2025</v>
      </c>
      <c r="D2146" s="3">
        <f>MONTH(Table1[[#This Row],[Order_Date]])</f>
        <v>7</v>
      </c>
      <c r="E2146" t="str">
        <f>TEXT(Table1[[#This Row],[Order_Date]],"mmm")</f>
        <v>Jul</v>
      </c>
      <c r="F2146" s="1">
        <v>45870</v>
      </c>
      <c r="G2146">
        <f>(Table1[[#This Row],[Ship_Date]]-Table1[[#This Row],[Order_Date]])</f>
        <v>6</v>
      </c>
      <c r="H2146" t="s">
        <v>4077</v>
      </c>
      <c r="I2146" t="s">
        <v>4078</v>
      </c>
      <c r="J2146" t="s">
        <v>52</v>
      </c>
      <c r="K2146">
        <v>64</v>
      </c>
      <c r="L2146" t="str">
        <f>IF(Table1[[#This Row],[Age]]&lt;=20,"Teen",IF(Table1[[#This Row],[Age]]&gt;=21 &amp; Table1[[#This Row],[Age]]&lt;=50,"Adult","Senior"))</f>
        <v>Senior</v>
      </c>
      <c r="M2146" t="s">
        <v>91</v>
      </c>
      <c r="N2146" t="s">
        <v>92</v>
      </c>
      <c r="O2146" t="s">
        <v>55</v>
      </c>
      <c r="P2146" t="s">
        <v>47</v>
      </c>
      <c r="Q2146" t="s">
        <v>175</v>
      </c>
      <c r="R2146">
        <v>5</v>
      </c>
      <c r="S2146">
        <v>1200</v>
      </c>
      <c r="T2146">
        <v>25</v>
      </c>
      <c r="U2146">
        <v>4500</v>
      </c>
      <c r="V2146" t="str">
        <f>IF(Table1[[#This Row],[Sales]]&lt;=10000,"Low",IF(Table1[[#This Row],[Sales]]&gt;=10000 &amp; Table1[[#This Row],[Sales]]&lt;=25000,"Medium","High"))</f>
        <v>Low</v>
      </c>
      <c r="W2146">
        <v>1820.27</v>
      </c>
      <c r="X2146">
        <f>Table1[[#This Row],[Profit]]/Table1[[#This Row],[Sales]]</f>
        <v>0.40450444444444444</v>
      </c>
      <c r="Y2146" t="s">
        <v>58</v>
      </c>
      <c r="Z2146" t="s">
        <v>41</v>
      </c>
      <c r="AA2146">
        <v>5</v>
      </c>
      <c r="AB2146" t="s">
        <v>42</v>
      </c>
    </row>
    <row r="2147" spans="1:28" x14ac:dyDescent="0.35">
      <c r="A2147" t="s">
        <v>4156</v>
      </c>
      <c r="B2147" s="1">
        <v>45855</v>
      </c>
      <c r="C2147" s="1" t="str">
        <f>TEXT(Table1[[#This Row],[Order_Date]],"yyyy")</f>
        <v>2025</v>
      </c>
      <c r="D2147" s="3">
        <f>MONTH(Table1[[#This Row],[Order_Date]])</f>
        <v>7</v>
      </c>
      <c r="E2147" t="str">
        <f>TEXT(Table1[[#This Row],[Order_Date]],"mmm")</f>
        <v>Jul</v>
      </c>
      <c r="F2147" s="1">
        <v>45857</v>
      </c>
      <c r="G2147">
        <f>(Table1[[#This Row],[Ship_Date]]-Table1[[#This Row],[Order_Date]])</f>
        <v>2</v>
      </c>
      <c r="H2147" t="s">
        <v>4157</v>
      </c>
      <c r="I2147" t="s">
        <v>4158</v>
      </c>
      <c r="J2147" t="s">
        <v>52</v>
      </c>
      <c r="K2147">
        <v>51</v>
      </c>
      <c r="L2147" t="str">
        <f>IF(Table1[[#This Row],[Age]]&lt;=20,"Teen",IF(Table1[[#This Row],[Age]]&gt;=21 &amp; Table1[[#This Row],[Age]]&lt;=50,"Adult","Senior"))</f>
        <v>Senior</v>
      </c>
      <c r="M2147" t="s">
        <v>53</v>
      </c>
      <c r="N2147" t="s">
        <v>54</v>
      </c>
      <c r="O2147" t="s">
        <v>55</v>
      </c>
      <c r="P2147" t="s">
        <v>74</v>
      </c>
      <c r="Q2147" t="s">
        <v>109</v>
      </c>
      <c r="R2147">
        <v>3</v>
      </c>
      <c r="S2147">
        <v>40000</v>
      </c>
      <c r="T2147">
        <v>5</v>
      </c>
      <c r="U2147">
        <v>114000</v>
      </c>
      <c r="V2147" t="str">
        <f>IF(Table1[[#This Row],[Sales]]&lt;=10000,"Low",IF(Table1[[#This Row],[Sales]]&gt;=10000 &amp; Table1[[#This Row],[Sales]]&lt;=25000,"Medium","High"))</f>
        <v>High</v>
      </c>
      <c r="W2147">
        <v>15395.92</v>
      </c>
      <c r="X2147">
        <f>Table1[[#This Row],[Profit]]/Table1[[#This Row],[Sales]]</f>
        <v>0.13505192982456141</v>
      </c>
      <c r="Y2147" t="s">
        <v>30</v>
      </c>
      <c r="Z2147" t="s">
        <v>41</v>
      </c>
      <c r="AA2147">
        <v>4</v>
      </c>
      <c r="AB2147" t="s">
        <v>42</v>
      </c>
    </row>
    <row r="2148" spans="1:28" x14ac:dyDescent="0.35">
      <c r="A2148" t="s">
        <v>4182</v>
      </c>
      <c r="B2148" s="1">
        <v>45503</v>
      </c>
      <c r="C2148" s="1" t="str">
        <f>TEXT(Table1[[#This Row],[Order_Date]],"yyyy")</f>
        <v>2024</v>
      </c>
      <c r="D2148" s="3">
        <f>MONTH(Table1[[#This Row],[Order_Date]])</f>
        <v>7</v>
      </c>
      <c r="E2148" t="str">
        <f>TEXT(Table1[[#This Row],[Order_Date]],"mmm")</f>
        <v>Jul</v>
      </c>
      <c r="F2148" s="1">
        <v>45505</v>
      </c>
      <c r="G2148">
        <f>(Table1[[#This Row],[Ship_Date]]-Table1[[#This Row],[Order_Date]])</f>
        <v>2</v>
      </c>
      <c r="H2148" t="s">
        <v>4183</v>
      </c>
      <c r="I2148" t="s">
        <v>398</v>
      </c>
      <c r="J2148" t="s">
        <v>24</v>
      </c>
      <c r="K2148">
        <v>61</v>
      </c>
      <c r="L2148" t="str">
        <f>IF(Table1[[#This Row],[Age]]&lt;=20,"Teen",IF(Table1[[#This Row],[Age]]&gt;=21 &amp; Table1[[#This Row],[Age]]&lt;=50,"Adult","Senior"))</f>
        <v>Senior</v>
      </c>
      <c r="M2148" t="s">
        <v>107</v>
      </c>
      <c r="N2148" t="s">
        <v>108</v>
      </c>
      <c r="O2148" t="s">
        <v>86</v>
      </c>
      <c r="P2148" t="s">
        <v>28</v>
      </c>
      <c r="Q2148" t="s">
        <v>65</v>
      </c>
      <c r="R2148">
        <v>7</v>
      </c>
      <c r="S2148">
        <v>30000</v>
      </c>
      <c r="T2148">
        <v>25</v>
      </c>
      <c r="U2148">
        <v>157500</v>
      </c>
      <c r="V2148" t="str">
        <f>IF(Table1[[#This Row],[Sales]]&lt;=10000,"Low",IF(Table1[[#This Row],[Sales]]&gt;=10000 &amp; Table1[[#This Row],[Sales]]&lt;=25000,"Medium","High"))</f>
        <v>High</v>
      </c>
      <c r="W2148">
        <v>27293.96</v>
      </c>
      <c r="X2148">
        <f>Table1[[#This Row],[Profit]]/Table1[[#This Row],[Sales]]</f>
        <v>0.17329498412698413</v>
      </c>
      <c r="Y2148" t="s">
        <v>93</v>
      </c>
      <c r="Z2148" t="s">
        <v>31</v>
      </c>
      <c r="AA2148">
        <v>1</v>
      </c>
      <c r="AB2148" t="s">
        <v>42</v>
      </c>
    </row>
    <row r="2149" spans="1:28" x14ac:dyDescent="0.35">
      <c r="A2149" t="s">
        <v>4210</v>
      </c>
      <c r="B2149" s="1">
        <v>45477</v>
      </c>
      <c r="C2149" s="1" t="str">
        <f>TEXT(Table1[[#This Row],[Order_Date]],"yyyy")</f>
        <v>2024</v>
      </c>
      <c r="D2149" s="3">
        <f>MONTH(Table1[[#This Row],[Order_Date]])</f>
        <v>7</v>
      </c>
      <c r="E2149" t="str">
        <f>TEXT(Table1[[#This Row],[Order_Date]],"mmm")</f>
        <v>Jul</v>
      </c>
      <c r="F2149" s="1">
        <v>45478</v>
      </c>
      <c r="G2149">
        <f>(Table1[[#This Row],[Ship_Date]]-Table1[[#This Row],[Order_Date]])</f>
        <v>1</v>
      </c>
      <c r="H2149" t="s">
        <v>3769</v>
      </c>
      <c r="I2149" t="s">
        <v>4211</v>
      </c>
      <c r="J2149" t="s">
        <v>24</v>
      </c>
      <c r="K2149">
        <v>39</v>
      </c>
      <c r="L2149" t="str">
        <f>IF(Table1[[#This Row],[Age]]&lt;=20,"Teen",IF(Table1[[#This Row],[Age]]&gt;=21 &amp; Table1[[#This Row],[Age]]&lt;=50,"Adult","Senior"))</f>
        <v>Senior</v>
      </c>
      <c r="M2149" t="s">
        <v>116</v>
      </c>
      <c r="N2149" t="s">
        <v>117</v>
      </c>
      <c r="O2149" t="s">
        <v>86</v>
      </c>
      <c r="P2149" t="s">
        <v>39</v>
      </c>
      <c r="Q2149" t="s">
        <v>151</v>
      </c>
      <c r="R2149">
        <v>3</v>
      </c>
      <c r="S2149">
        <v>900</v>
      </c>
      <c r="T2149">
        <v>5</v>
      </c>
      <c r="U2149">
        <v>2565</v>
      </c>
      <c r="V2149" t="str">
        <f>IF(Table1[[#This Row],[Sales]]&lt;=10000,"Low",IF(Table1[[#This Row],[Sales]]&gt;=10000 &amp; Table1[[#This Row],[Sales]]&lt;=25000,"Medium","High"))</f>
        <v>Low</v>
      </c>
      <c r="W2149">
        <v>618.9</v>
      </c>
      <c r="X2149">
        <f>Table1[[#This Row],[Profit]]/Table1[[#This Row],[Sales]]</f>
        <v>0.24128654970760233</v>
      </c>
      <c r="Y2149" t="s">
        <v>58</v>
      </c>
      <c r="Z2149" t="s">
        <v>31</v>
      </c>
      <c r="AA2149">
        <v>4</v>
      </c>
      <c r="AB2149" t="s">
        <v>42</v>
      </c>
    </row>
    <row r="2150" spans="1:28" x14ac:dyDescent="0.35">
      <c r="A2150" t="s">
        <v>4227</v>
      </c>
      <c r="B2150" s="1">
        <v>45474</v>
      </c>
      <c r="C2150" s="1" t="str">
        <f>TEXT(Table1[[#This Row],[Order_Date]],"yyyy")</f>
        <v>2024</v>
      </c>
      <c r="D2150" s="3">
        <f>MONTH(Table1[[#This Row],[Order_Date]])</f>
        <v>7</v>
      </c>
      <c r="E2150" t="str">
        <f>TEXT(Table1[[#This Row],[Order_Date]],"mmm")</f>
        <v>Jul</v>
      </c>
      <c r="F2150" s="1">
        <v>45481</v>
      </c>
      <c r="G2150">
        <f>(Table1[[#This Row],[Ship_Date]]-Table1[[#This Row],[Order_Date]])</f>
        <v>7</v>
      </c>
      <c r="H2150" t="s">
        <v>4228</v>
      </c>
      <c r="I2150" t="s">
        <v>4229</v>
      </c>
      <c r="J2150" t="s">
        <v>24</v>
      </c>
      <c r="K2150">
        <v>62</v>
      </c>
      <c r="L2150" t="str">
        <f>IF(Table1[[#This Row],[Age]]&lt;=20,"Teen",IF(Table1[[#This Row],[Age]]&gt;=21 &amp; Table1[[#This Row],[Age]]&lt;=50,"Adult","Senior"))</f>
        <v>Senior</v>
      </c>
      <c r="M2150" t="s">
        <v>53</v>
      </c>
      <c r="N2150" t="s">
        <v>54</v>
      </c>
      <c r="O2150" t="s">
        <v>55</v>
      </c>
      <c r="P2150" t="s">
        <v>47</v>
      </c>
      <c r="Q2150" t="s">
        <v>69</v>
      </c>
      <c r="R2150">
        <v>4</v>
      </c>
      <c r="S2150">
        <v>800</v>
      </c>
      <c r="T2150">
        <v>0</v>
      </c>
      <c r="U2150">
        <v>3200</v>
      </c>
      <c r="V2150" t="str">
        <f>IF(Table1[[#This Row],[Sales]]&lt;=10000,"Low",IF(Table1[[#This Row],[Sales]]&gt;=10000 &amp; Table1[[#This Row],[Sales]]&lt;=25000,"Medium","High"))</f>
        <v>Low</v>
      </c>
      <c r="W2150">
        <v>1300.3399999999999</v>
      </c>
      <c r="X2150">
        <f>Table1[[#This Row],[Profit]]/Table1[[#This Row],[Sales]]</f>
        <v>0.40635624999999997</v>
      </c>
      <c r="Y2150" t="s">
        <v>30</v>
      </c>
      <c r="Z2150" t="s">
        <v>59</v>
      </c>
      <c r="AA2150">
        <v>5</v>
      </c>
      <c r="AB2150" t="s">
        <v>42</v>
      </c>
    </row>
    <row r="2151" spans="1:28" x14ac:dyDescent="0.35">
      <c r="A2151" t="s">
        <v>4241</v>
      </c>
      <c r="B2151" s="1">
        <v>45488</v>
      </c>
      <c r="C2151" s="1" t="str">
        <f>TEXT(Table1[[#This Row],[Order_Date]],"yyyy")</f>
        <v>2024</v>
      </c>
      <c r="D2151" s="3">
        <f>MONTH(Table1[[#This Row],[Order_Date]])</f>
        <v>7</v>
      </c>
      <c r="E2151" t="str">
        <f>TEXT(Table1[[#This Row],[Order_Date]],"mmm")</f>
        <v>Jul</v>
      </c>
      <c r="F2151" s="1">
        <v>45491</v>
      </c>
      <c r="G2151">
        <f>(Table1[[#This Row],[Ship_Date]]-Table1[[#This Row],[Order_Date]])</f>
        <v>3</v>
      </c>
      <c r="H2151" t="s">
        <v>4242</v>
      </c>
      <c r="I2151" t="s">
        <v>4243</v>
      </c>
      <c r="J2151" t="s">
        <v>52</v>
      </c>
      <c r="K2151">
        <v>23</v>
      </c>
      <c r="L2151" t="str">
        <f>IF(Table1[[#This Row],[Age]]&lt;=20,"Teen",IF(Table1[[#This Row],[Age]]&gt;=21 &amp; Table1[[#This Row],[Age]]&lt;=50,"Adult","Senior"))</f>
        <v>Senior</v>
      </c>
      <c r="M2151" t="s">
        <v>73</v>
      </c>
      <c r="N2151" t="s">
        <v>26</v>
      </c>
      <c r="O2151" t="s">
        <v>27</v>
      </c>
      <c r="P2151" t="s">
        <v>39</v>
      </c>
      <c r="Q2151" t="s">
        <v>40</v>
      </c>
      <c r="R2151">
        <v>7</v>
      </c>
      <c r="S2151">
        <v>2500</v>
      </c>
      <c r="T2151">
        <v>15</v>
      </c>
      <c r="U2151">
        <v>14875</v>
      </c>
      <c r="V2151" t="str">
        <f>IF(Table1[[#This Row],[Sales]]&lt;=10000,"Low",IF(Table1[[#This Row],[Sales]]&gt;=10000 &amp; Table1[[#This Row],[Sales]]&lt;=25000,"Medium","High"))</f>
        <v>High</v>
      </c>
      <c r="W2151">
        <v>6164.45</v>
      </c>
      <c r="X2151">
        <f>Table1[[#This Row],[Profit]]/Table1[[#This Row],[Sales]]</f>
        <v>0.41441680672268905</v>
      </c>
      <c r="Y2151" t="s">
        <v>93</v>
      </c>
      <c r="Z2151" t="s">
        <v>59</v>
      </c>
      <c r="AA2151">
        <v>1</v>
      </c>
      <c r="AB2151" t="s">
        <v>42</v>
      </c>
    </row>
    <row r="2152" spans="1:28" x14ac:dyDescent="0.35">
      <c r="A2152" t="s">
        <v>4256</v>
      </c>
      <c r="B2152" s="1">
        <v>45866</v>
      </c>
      <c r="C2152" s="1" t="str">
        <f>TEXT(Table1[[#This Row],[Order_Date]],"yyyy")</f>
        <v>2025</v>
      </c>
      <c r="D2152" s="3">
        <f>MONTH(Table1[[#This Row],[Order_Date]])</f>
        <v>7</v>
      </c>
      <c r="E2152" t="str">
        <f>TEXT(Table1[[#This Row],[Order_Date]],"mmm")</f>
        <v>Jul</v>
      </c>
      <c r="F2152" s="1">
        <v>45870</v>
      </c>
      <c r="G2152">
        <f>(Table1[[#This Row],[Ship_Date]]-Table1[[#This Row],[Order_Date]])</f>
        <v>4</v>
      </c>
      <c r="H2152" t="s">
        <v>4257</v>
      </c>
      <c r="I2152" t="s">
        <v>4258</v>
      </c>
      <c r="J2152" t="s">
        <v>52</v>
      </c>
      <c r="K2152">
        <v>24</v>
      </c>
      <c r="L2152" t="str">
        <f>IF(Table1[[#This Row],[Age]]&lt;=20,"Teen",IF(Table1[[#This Row],[Age]]&gt;=21 &amp; Table1[[#This Row],[Age]]&lt;=50,"Adult","Senior"))</f>
        <v>Senior</v>
      </c>
      <c r="M2152" t="s">
        <v>25</v>
      </c>
      <c r="N2152" t="s">
        <v>26</v>
      </c>
      <c r="O2152" t="s">
        <v>27</v>
      </c>
      <c r="P2152" t="s">
        <v>47</v>
      </c>
      <c r="Q2152" t="s">
        <v>175</v>
      </c>
      <c r="R2152">
        <v>1</v>
      </c>
      <c r="S2152">
        <v>1200</v>
      </c>
      <c r="T2152">
        <v>0</v>
      </c>
      <c r="U2152">
        <v>1200</v>
      </c>
      <c r="V2152" t="str">
        <f>IF(Table1[[#This Row],[Sales]]&lt;=10000,"Low",IF(Table1[[#This Row],[Sales]]&gt;=10000 &amp; Table1[[#This Row],[Sales]]&lt;=25000,"Medium","High"))</f>
        <v>Low</v>
      </c>
      <c r="W2152">
        <v>206.06</v>
      </c>
      <c r="X2152">
        <f>Table1[[#This Row],[Profit]]/Table1[[#This Row],[Sales]]</f>
        <v>0.17171666666666666</v>
      </c>
      <c r="Y2152" t="s">
        <v>30</v>
      </c>
      <c r="Z2152" t="s">
        <v>41</v>
      </c>
      <c r="AA2152">
        <v>1</v>
      </c>
      <c r="AB2152" t="s">
        <v>42</v>
      </c>
    </row>
    <row r="2153" spans="1:28" x14ac:dyDescent="0.35">
      <c r="A2153" t="s">
        <v>4278</v>
      </c>
      <c r="B2153" s="1">
        <v>45849</v>
      </c>
      <c r="C2153" s="1" t="str">
        <f>TEXT(Table1[[#This Row],[Order_Date]],"yyyy")</f>
        <v>2025</v>
      </c>
      <c r="D2153" s="3">
        <f>MONTH(Table1[[#This Row],[Order_Date]])</f>
        <v>7</v>
      </c>
      <c r="E2153" t="str">
        <f>TEXT(Table1[[#This Row],[Order_Date]],"mmm")</f>
        <v>Jul</v>
      </c>
      <c r="F2153" s="1">
        <v>45856</v>
      </c>
      <c r="G2153">
        <f>(Table1[[#This Row],[Ship_Date]]-Table1[[#This Row],[Order_Date]])</f>
        <v>7</v>
      </c>
      <c r="H2153" t="s">
        <v>4279</v>
      </c>
      <c r="I2153" t="s">
        <v>4280</v>
      </c>
      <c r="J2153" t="s">
        <v>52</v>
      </c>
      <c r="K2153">
        <v>27</v>
      </c>
      <c r="L2153" t="str">
        <f>IF(Table1[[#This Row],[Age]]&lt;=20,"Teen",IF(Table1[[#This Row],[Age]]&gt;=21 &amp; Table1[[#This Row],[Age]]&lt;=50,"Adult","Senior"))</f>
        <v>Senior</v>
      </c>
      <c r="M2153" t="s">
        <v>107</v>
      </c>
      <c r="N2153" t="s">
        <v>108</v>
      </c>
      <c r="O2153" t="s">
        <v>86</v>
      </c>
      <c r="P2153" t="s">
        <v>74</v>
      </c>
      <c r="Q2153" t="s">
        <v>109</v>
      </c>
      <c r="R2153">
        <v>1</v>
      </c>
      <c r="S2153">
        <v>40000</v>
      </c>
      <c r="T2153">
        <v>25</v>
      </c>
      <c r="U2153">
        <v>30000</v>
      </c>
      <c r="V2153" t="str">
        <f>IF(Table1[[#This Row],[Sales]]&lt;=10000,"Low",IF(Table1[[#This Row],[Sales]]&gt;=10000 &amp; Table1[[#This Row],[Sales]]&lt;=25000,"Medium","High"))</f>
        <v>High</v>
      </c>
      <c r="W2153">
        <v>4719.0600000000004</v>
      </c>
      <c r="X2153">
        <f>Table1[[#This Row],[Profit]]/Table1[[#This Row],[Sales]]</f>
        <v>0.15730200000000003</v>
      </c>
      <c r="Y2153" t="s">
        <v>30</v>
      </c>
      <c r="Z2153" t="s">
        <v>41</v>
      </c>
      <c r="AA2153">
        <v>5</v>
      </c>
      <c r="AB2153" t="s">
        <v>42</v>
      </c>
    </row>
    <row r="2154" spans="1:28" x14ac:dyDescent="0.35">
      <c r="A2154" t="s">
        <v>4314</v>
      </c>
      <c r="B2154" s="1">
        <v>45839</v>
      </c>
      <c r="C2154" s="1" t="str">
        <f>TEXT(Table1[[#This Row],[Order_Date]],"yyyy")</f>
        <v>2025</v>
      </c>
      <c r="D2154" s="3">
        <f>MONTH(Table1[[#This Row],[Order_Date]])</f>
        <v>7</v>
      </c>
      <c r="E2154" t="str">
        <f>TEXT(Table1[[#This Row],[Order_Date]],"mmm")</f>
        <v>Jul</v>
      </c>
      <c r="F2154" s="1">
        <v>45844</v>
      </c>
      <c r="G2154">
        <f>(Table1[[#This Row],[Ship_Date]]-Table1[[#This Row],[Order_Date]])</f>
        <v>5</v>
      </c>
      <c r="H2154" t="s">
        <v>523</v>
      </c>
      <c r="I2154" t="s">
        <v>4315</v>
      </c>
      <c r="J2154" t="s">
        <v>52</v>
      </c>
      <c r="K2154">
        <v>60</v>
      </c>
      <c r="L2154" t="str">
        <f>IF(Table1[[#This Row],[Age]]&lt;=20,"Teen",IF(Table1[[#This Row],[Age]]&gt;=21 &amp; Table1[[#This Row],[Age]]&lt;=50,"Adult","Senior"))</f>
        <v>Senior</v>
      </c>
      <c r="M2154" t="s">
        <v>91</v>
      </c>
      <c r="N2154" t="s">
        <v>92</v>
      </c>
      <c r="O2154" t="s">
        <v>55</v>
      </c>
      <c r="P2154" t="s">
        <v>28</v>
      </c>
      <c r="Q2154" t="s">
        <v>29</v>
      </c>
      <c r="R2154">
        <v>7</v>
      </c>
      <c r="S2154">
        <v>15000</v>
      </c>
      <c r="T2154">
        <v>0</v>
      </c>
      <c r="U2154">
        <v>105000</v>
      </c>
      <c r="V2154" t="str">
        <f>IF(Table1[[#This Row],[Sales]]&lt;=10000,"Low",IF(Table1[[#This Row],[Sales]]&gt;=10000 &amp; Table1[[#This Row],[Sales]]&lt;=25000,"Medium","High"))</f>
        <v>High</v>
      </c>
      <c r="W2154">
        <v>38700.15</v>
      </c>
      <c r="X2154">
        <f>Table1[[#This Row],[Profit]]/Table1[[#This Row],[Sales]]</f>
        <v>0.36857285714285715</v>
      </c>
      <c r="Y2154" t="s">
        <v>93</v>
      </c>
      <c r="Z2154" t="s">
        <v>59</v>
      </c>
      <c r="AA2154">
        <v>4</v>
      </c>
      <c r="AB2154" t="s">
        <v>42</v>
      </c>
    </row>
    <row r="2155" spans="1:28" x14ac:dyDescent="0.35">
      <c r="A2155" t="s">
        <v>4357</v>
      </c>
      <c r="B2155" s="1">
        <v>45863</v>
      </c>
      <c r="C2155" s="1" t="str">
        <f>TEXT(Table1[[#This Row],[Order_Date]],"yyyy")</f>
        <v>2025</v>
      </c>
      <c r="D2155" s="3">
        <f>MONTH(Table1[[#This Row],[Order_Date]])</f>
        <v>7</v>
      </c>
      <c r="E2155" t="str">
        <f>TEXT(Table1[[#This Row],[Order_Date]],"mmm")</f>
        <v>Jul</v>
      </c>
      <c r="F2155" s="1">
        <v>45868</v>
      </c>
      <c r="G2155">
        <f>(Table1[[#This Row],[Ship_Date]]-Table1[[#This Row],[Order_Date]])</f>
        <v>5</v>
      </c>
      <c r="H2155" t="s">
        <v>4358</v>
      </c>
      <c r="I2155" t="s">
        <v>4359</v>
      </c>
      <c r="J2155" t="s">
        <v>52</v>
      </c>
      <c r="K2155">
        <v>21</v>
      </c>
      <c r="L2155" t="str">
        <f>IF(Table1[[#This Row],[Age]]&lt;=20,"Teen",IF(Table1[[#This Row],[Age]]&gt;=21 &amp; Table1[[#This Row],[Age]]&lt;=50,"Adult","Senior"))</f>
        <v>Senior</v>
      </c>
      <c r="M2155" t="s">
        <v>116</v>
      </c>
      <c r="N2155" t="s">
        <v>117</v>
      </c>
      <c r="O2155" t="s">
        <v>86</v>
      </c>
      <c r="P2155" t="s">
        <v>39</v>
      </c>
      <c r="Q2155" t="s">
        <v>40</v>
      </c>
      <c r="R2155">
        <v>2</v>
      </c>
      <c r="S2155">
        <v>2500</v>
      </c>
      <c r="T2155">
        <v>15</v>
      </c>
      <c r="U2155">
        <v>4250</v>
      </c>
      <c r="V2155" t="str">
        <f>IF(Table1[[#This Row],[Sales]]&lt;=10000,"Low",IF(Table1[[#This Row],[Sales]]&gt;=10000 &amp; Table1[[#This Row],[Sales]]&lt;=25000,"Medium","High"))</f>
        <v>Low</v>
      </c>
      <c r="W2155">
        <v>1036.6500000000001</v>
      </c>
      <c r="X2155">
        <f>Table1[[#This Row],[Profit]]/Table1[[#This Row],[Sales]]</f>
        <v>0.24391764705882354</v>
      </c>
      <c r="Y2155" t="s">
        <v>30</v>
      </c>
      <c r="Z2155" t="s">
        <v>41</v>
      </c>
      <c r="AA2155">
        <v>4</v>
      </c>
      <c r="AB2155" t="s">
        <v>42</v>
      </c>
    </row>
    <row r="2156" spans="1:28" x14ac:dyDescent="0.35">
      <c r="A2156" t="s">
        <v>4434</v>
      </c>
      <c r="B2156" s="1">
        <v>45486</v>
      </c>
      <c r="C2156" s="1" t="str">
        <f>TEXT(Table1[[#This Row],[Order_Date]],"yyyy")</f>
        <v>2024</v>
      </c>
      <c r="D2156" s="3">
        <f>MONTH(Table1[[#This Row],[Order_Date]])</f>
        <v>7</v>
      </c>
      <c r="E2156" t="str">
        <f>TEXT(Table1[[#This Row],[Order_Date]],"mmm")</f>
        <v>Jul</v>
      </c>
      <c r="F2156" s="1">
        <v>45490</v>
      </c>
      <c r="G2156">
        <f>(Table1[[#This Row],[Ship_Date]]-Table1[[#This Row],[Order_Date]])</f>
        <v>4</v>
      </c>
      <c r="H2156" t="s">
        <v>4435</v>
      </c>
      <c r="I2156" t="s">
        <v>4436</v>
      </c>
      <c r="J2156" t="s">
        <v>24</v>
      </c>
      <c r="K2156">
        <v>62</v>
      </c>
      <c r="L2156" t="str">
        <f>IF(Table1[[#This Row],[Age]]&lt;=20,"Teen",IF(Table1[[#This Row],[Age]]&gt;=21 &amp; Table1[[#This Row],[Age]]&lt;=50,"Adult","Senior"))</f>
        <v>Senior</v>
      </c>
      <c r="M2156" t="s">
        <v>91</v>
      </c>
      <c r="N2156" t="s">
        <v>92</v>
      </c>
      <c r="O2156" t="s">
        <v>55</v>
      </c>
      <c r="P2156" t="s">
        <v>28</v>
      </c>
      <c r="Q2156" t="s">
        <v>29</v>
      </c>
      <c r="R2156">
        <v>1</v>
      </c>
      <c r="S2156">
        <v>15000</v>
      </c>
      <c r="T2156">
        <v>0</v>
      </c>
      <c r="U2156">
        <v>15000</v>
      </c>
      <c r="V2156" t="str">
        <f>IF(Table1[[#This Row],[Sales]]&lt;=10000,"Low",IF(Table1[[#This Row],[Sales]]&gt;=10000 &amp; Table1[[#This Row],[Sales]]&lt;=25000,"Medium","High"))</f>
        <v>High</v>
      </c>
      <c r="W2156">
        <v>6053.32</v>
      </c>
      <c r="X2156">
        <f>Table1[[#This Row],[Profit]]/Table1[[#This Row],[Sales]]</f>
        <v>0.40355466666666667</v>
      </c>
      <c r="Y2156" t="s">
        <v>58</v>
      </c>
      <c r="Z2156" t="s">
        <v>41</v>
      </c>
      <c r="AA2156">
        <v>3</v>
      </c>
      <c r="AB2156" t="s">
        <v>42</v>
      </c>
    </row>
    <row r="2157" spans="1:28" x14ac:dyDescent="0.35">
      <c r="A2157" t="s">
        <v>4455</v>
      </c>
      <c r="B2157" s="1">
        <v>45496</v>
      </c>
      <c r="C2157" s="1" t="str">
        <f>TEXT(Table1[[#This Row],[Order_Date]],"yyyy")</f>
        <v>2024</v>
      </c>
      <c r="D2157" s="3">
        <f>MONTH(Table1[[#This Row],[Order_Date]])</f>
        <v>7</v>
      </c>
      <c r="E2157" t="str">
        <f>TEXT(Table1[[#This Row],[Order_Date]],"mmm")</f>
        <v>Jul</v>
      </c>
      <c r="F2157" s="1">
        <v>45499</v>
      </c>
      <c r="G2157">
        <f>(Table1[[#This Row],[Ship_Date]]-Table1[[#This Row],[Order_Date]])</f>
        <v>3</v>
      </c>
      <c r="H2157" t="s">
        <v>4456</v>
      </c>
      <c r="I2157" t="s">
        <v>4457</v>
      </c>
      <c r="J2157" t="s">
        <v>52</v>
      </c>
      <c r="K2157">
        <v>28</v>
      </c>
      <c r="L2157" t="str">
        <f>IF(Table1[[#This Row],[Age]]&lt;=20,"Teen",IF(Table1[[#This Row],[Age]]&gt;=21 &amp; Table1[[#This Row],[Age]]&lt;=50,"Adult","Senior"))</f>
        <v>Senior</v>
      </c>
      <c r="M2157" t="s">
        <v>73</v>
      </c>
      <c r="N2157" t="s">
        <v>26</v>
      </c>
      <c r="O2157" t="s">
        <v>27</v>
      </c>
      <c r="P2157" t="s">
        <v>28</v>
      </c>
      <c r="Q2157" t="s">
        <v>65</v>
      </c>
      <c r="R2157">
        <v>8</v>
      </c>
      <c r="S2157">
        <v>30000</v>
      </c>
      <c r="T2157">
        <v>5</v>
      </c>
      <c r="U2157">
        <v>228000</v>
      </c>
      <c r="V2157" t="str">
        <f>IF(Table1[[#This Row],[Sales]]&lt;=10000,"Low",IF(Table1[[#This Row],[Sales]]&gt;=10000 &amp; Table1[[#This Row],[Sales]]&lt;=25000,"Medium","High"))</f>
        <v>High</v>
      </c>
      <c r="W2157">
        <v>62452.73</v>
      </c>
      <c r="X2157">
        <f>Table1[[#This Row],[Profit]]/Table1[[#This Row],[Sales]]</f>
        <v>0.27391548245614039</v>
      </c>
      <c r="Y2157" t="s">
        <v>58</v>
      </c>
      <c r="Z2157" t="s">
        <v>59</v>
      </c>
      <c r="AA2157">
        <v>5</v>
      </c>
      <c r="AB2157" t="s">
        <v>42</v>
      </c>
    </row>
    <row r="2158" spans="1:28" x14ac:dyDescent="0.35">
      <c r="A2158" t="s">
        <v>4458</v>
      </c>
      <c r="B2158" s="1">
        <v>45864</v>
      </c>
      <c r="C2158" s="1" t="str">
        <f>TEXT(Table1[[#This Row],[Order_Date]],"yyyy")</f>
        <v>2025</v>
      </c>
      <c r="D2158" s="3">
        <f>MONTH(Table1[[#This Row],[Order_Date]])</f>
        <v>7</v>
      </c>
      <c r="E2158" t="str">
        <f>TEXT(Table1[[#This Row],[Order_Date]],"mmm")</f>
        <v>Jul</v>
      </c>
      <c r="F2158" s="1">
        <v>45865</v>
      </c>
      <c r="G2158">
        <f>(Table1[[#This Row],[Ship_Date]]-Table1[[#This Row],[Order_Date]])</f>
        <v>1</v>
      </c>
      <c r="H2158" t="s">
        <v>4459</v>
      </c>
      <c r="I2158" t="s">
        <v>4460</v>
      </c>
      <c r="J2158" t="s">
        <v>24</v>
      </c>
      <c r="K2158">
        <v>49</v>
      </c>
      <c r="L2158" t="str">
        <f>IF(Table1[[#This Row],[Age]]&lt;=20,"Teen",IF(Table1[[#This Row],[Age]]&gt;=21 &amp; Table1[[#This Row],[Age]]&lt;=50,"Adult","Senior"))</f>
        <v>Senior</v>
      </c>
      <c r="M2158" t="s">
        <v>36</v>
      </c>
      <c r="N2158" t="s">
        <v>37</v>
      </c>
      <c r="O2158" t="s">
        <v>38</v>
      </c>
      <c r="P2158" t="s">
        <v>39</v>
      </c>
      <c r="Q2158" t="s">
        <v>253</v>
      </c>
      <c r="R2158">
        <v>3</v>
      </c>
      <c r="S2158">
        <v>1200</v>
      </c>
      <c r="T2158">
        <v>25</v>
      </c>
      <c r="U2158">
        <v>2700</v>
      </c>
      <c r="V2158" t="str">
        <f>IF(Table1[[#This Row],[Sales]]&lt;=10000,"Low",IF(Table1[[#This Row],[Sales]]&gt;=10000 &amp; Table1[[#This Row],[Sales]]&lt;=25000,"Medium","High"))</f>
        <v>Low</v>
      </c>
      <c r="W2158">
        <v>967.58</v>
      </c>
      <c r="X2158">
        <f>Table1[[#This Row],[Profit]]/Table1[[#This Row],[Sales]]</f>
        <v>0.35836296296296299</v>
      </c>
      <c r="Y2158" t="s">
        <v>93</v>
      </c>
      <c r="Z2158" t="s">
        <v>59</v>
      </c>
      <c r="AA2158">
        <v>4</v>
      </c>
      <c r="AB2158" t="s">
        <v>42</v>
      </c>
    </row>
    <row r="2159" spans="1:28" x14ac:dyDescent="0.35">
      <c r="A2159" t="s">
        <v>4461</v>
      </c>
      <c r="B2159" s="1">
        <v>45478</v>
      </c>
      <c r="C2159" s="1" t="str">
        <f>TEXT(Table1[[#This Row],[Order_Date]],"yyyy")</f>
        <v>2024</v>
      </c>
      <c r="D2159" s="3">
        <f>MONTH(Table1[[#This Row],[Order_Date]])</f>
        <v>7</v>
      </c>
      <c r="E2159" t="str">
        <f>TEXT(Table1[[#This Row],[Order_Date]],"mmm")</f>
        <v>Jul</v>
      </c>
      <c r="F2159" s="1">
        <v>45479</v>
      </c>
      <c r="G2159">
        <f>(Table1[[#This Row],[Ship_Date]]-Table1[[#This Row],[Order_Date]])</f>
        <v>1</v>
      </c>
      <c r="H2159" t="s">
        <v>4462</v>
      </c>
      <c r="I2159" t="s">
        <v>4463</v>
      </c>
      <c r="J2159" t="s">
        <v>52</v>
      </c>
      <c r="K2159">
        <v>18</v>
      </c>
      <c r="L2159" t="str">
        <f>IF(Table1[[#This Row],[Age]]&lt;=20,"Teen",IF(Table1[[#This Row],[Age]]&gt;=21 &amp; Table1[[#This Row],[Age]]&lt;=50,"Adult","Senior"))</f>
        <v>Teen</v>
      </c>
      <c r="M2159" t="s">
        <v>79</v>
      </c>
      <c r="N2159" t="s">
        <v>80</v>
      </c>
      <c r="O2159" t="s">
        <v>38</v>
      </c>
      <c r="P2159" t="s">
        <v>74</v>
      </c>
      <c r="Q2159" t="s">
        <v>132</v>
      </c>
      <c r="R2159">
        <v>6</v>
      </c>
      <c r="S2159">
        <v>55000</v>
      </c>
      <c r="T2159">
        <v>20</v>
      </c>
      <c r="U2159">
        <v>264000</v>
      </c>
      <c r="V2159" t="str">
        <f>IF(Table1[[#This Row],[Sales]]&lt;=10000,"Low",IF(Table1[[#This Row],[Sales]]&gt;=10000 &amp; Table1[[#This Row],[Sales]]&lt;=25000,"Medium","High"))</f>
        <v>High</v>
      </c>
      <c r="W2159">
        <v>59527.21</v>
      </c>
      <c r="X2159">
        <f>Table1[[#This Row],[Profit]]/Table1[[#This Row],[Sales]]</f>
        <v>0.22548185606060606</v>
      </c>
      <c r="Y2159" t="s">
        <v>58</v>
      </c>
      <c r="Z2159" t="s">
        <v>59</v>
      </c>
      <c r="AA2159">
        <v>1</v>
      </c>
      <c r="AB2159" t="s">
        <v>32</v>
      </c>
    </row>
    <row r="2160" spans="1:28" x14ac:dyDescent="0.35">
      <c r="A2160" t="s">
        <v>4464</v>
      </c>
      <c r="B2160" s="1">
        <v>45504</v>
      </c>
      <c r="C2160" s="1" t="str">
        <f>TEXT(Table1[[#This Row],[Order_Date]],"yyyy")</f>
        <v>2024</v>
      </c>
      <c r="D2160" s="3">
        <f>MONTH(Table1[[#This Row],[Order_Date]])</f>
        <v>7</v>
      </c>
      <c r="E2160" t="str">
        <f>TEXT(Table1[[#This Row],[Order_Date]],"mmm")</f>
        <v>Jul</v>
      </c>
      <c r="F2160" s="1">
        <v>45505</v>
      </c>
      <c r="G2160">
        <f>(Table1[[#This Row],[Ship_Date]]-Table1[[#This Row],[Order_Date]])</f>
        <v>1</v>
      </c>
      <c r="H2160" t="s">
        <v>4465</v>
      </c>
      <c r="I2160" t="s">
        <v>4466</v>
      </c>
      <c r="J2160" t="s">
        <v>52</v>
      </c>
      <c r="K2160">
        <v>24</v>
      </c>
      <c r="L2160" t="str">
        <f>IF(Table1[[#This Row],[Age]]&lt;=20,"Teen",IF(Table1[[#This Row],[Age]]&gt;=21 &amp; Table1[[#This Row],[Age]]&lt;=50,"Adult","Senior"))</f>
        <v>Senior</v>
      </c>
      <c r="M2160" t="s">
        <v>63</v>
      </c>
      <c r="N2160" t="s">
        <v>64</v>
      </c>
      <c r="O2160" t="s">
        <v>55</v>
      </c>
      <c r="P2160" t="s">
        <v>74</v>
      </c>
      <c r="Q2160" t="s">
        <v>75</v>
      </c>
      <c r="R2160">
        <v>3</v>
      </c>
      <c r="S2160">
        <v>2000</v>
      </c>
      <c r="T2160">
        <v>15</v>
      </c>
      <c r="U2160">
        <v>5100</v>
      </c>
      <c r="V2160" t="str">
        <f>IF(Table1[[#This Row],[Sales]]&lt;=10000,"Low",IF(Table1[[#This Row],[Sales]]&gt;=10000 &amp; Table1[[#This Row],[Sales]]&lt;=25000,"Medium","High"))</f>
        <v>Low</v>
      </c>
      <c r="W2160">
        <v>2150.65</v>
      </c>
      <c r="X2160">
        <f>Table1[[#This Row],[Profit]]/Table1[[#This Row],[Sales]]</f>
        <v>0.42169607843137258</v>
      </c>
      <c r="Y2160" t="s">
        <v>93</v>
      </c>
      <c r="Z2160" t="s">
        <v>59</v>
      </c>
      <c r="AA2160">
        <v>1</v>
      </c>
      <c r="AB2160" t="s">
        <v>42</v>
      </c>
    </row>
    <row r="2161" spans="1:28" x14ac:dyDescent="0.35">
      <c r="A2161" t="s">
        <v>4711</v>
      </c>
      <c r="B2161" s="1">
        <v>45499</v>
      </c>
      <c r="C2161" s="1" t="str">
        <f>TEXT(Table1[[#This Row],[Order_Date]],"yyyy")</f>
        <v>2024</v>
      </c>
      <c r="D2161" s="3">
        <f>MONTH(Table1[[#This Row],[Order_Date]])</f>
        <v>7</v>
      </c>
      <c r="E2161" t="str">
        <f>TEXT(Table1[[#This Row],[Order_Date]],"mmm")</f>
        <v>Jul</v>
      </c>
      <c r="F2161" s="1">
        <v>45502</v>
      </c>
      <c r="G2161">
        <f>(Table1[[#This Row],[Ship_Date]]-Table1[[#This Row],[Order_Date]])</f>
        <v>3</v>
      </c>
      <c r="H2161" t="s">
        <v>4712</v>
      </c>
      <c r="I2161" t="s">
        <v>4713</v>
      </c>
      <c r="J2161" t="s">
        <v>24</v>
      </c>
      <c r="K2161">
        <v>34</v>
      </c>
      <c r="L2161" t="str">
        <f>IF(Table1[[#This Row],[Age]]&lt;=20,"Teen",IF(Table1[[#This Row],[Age]]&gt;=21 &amp; Table1[[#This Row],[Age]]&lt;=50,"Adult","Senior"))</f>
        <v>Senior</v>
      </c>
      <c r="M2161" t="s">
        <v>101</v>
      </c>
      <c r="N2161" t="s">
        <v>102</v>
      </c>
      <c r="O2161" t="s">
        <v>27</v>
      </c>
      <c r="P2161" t="s">
        <v>74</v>
      </c>
      <c r="Q2161" t="s">
        <v>132</v>
      </c>
      <c r="R2161">
        <v>7</v>
      </c>
      <c r="S2161">
        <v>55000</v>
      </c>
      <c r="T2161">
        <v>5</v>
      </c>
      <c r="U2161">
        <v>365750</v>
      </c>
      <c r="V2161" t="str">
        <f>IF(Table1[[#This Row],[Sales]]&lt;=10000,"Low",IF(Table1[[#This Row],[Sales]]&gt;=10000 &amp; Table1[[#This Row],[Sales]]&lt;=25000,"Medium","High"))</f>
        <v>High</v>
      </c>
      <c r="W2161">
        <v>119398.66</v>
      </c>
      <c r="X2161">
        <f>Table1[[#This Row],[Profit]]/Table1[[#This Row],[Sales]]</f>
        <v>0.32644883116883117</v>
      </c>
      <c r="Y2161" t="s">
        <v>93</v>
      </c>
      <c r="Z2161" t="s">
        <v>41</v>
      </c>
      <c r="AA2161">
        <v>2</v>
      </c>
      <c r="AB2161" t="s">
        <v>42</v>
      </c>
    </row>
    <row r="2162" spans="1:28" x14ac:dyDescent="0.35">
      <c r="A2162" t="s">
        <v>4714</v>
      </c>
      <c r="B2162" s="1">
        <v>45483</v>
      </c>
      <c r="C2162" s="1" t="str">
        <f>TEXT(Table1[[#This Row],[Order_Date]],"yyyy")</f>
        <v>2024</v>
      </c>
      <c r="D2162" s="3">
        <f>MONTH(Table1[[#This Row],[Order_Date]])</f>
        <v>7</v>
      </c>
      <c r="E2162" t="str">
        <f>TEXT(Table1[[#This Row],[Order_Date]],"mmm")</f>
        <v>Jul</v>
      </c>
      <c r="F2162" s="1">
        <v>45489</v>
      </c>
      <c r="G2162">
        <f>(Table1[[#This Row],[Ship_Date]]-Table1[[#This Row],[Order_Date]])</f>
        <v>6</v>
      </c>
      <c r="H2162" t="s">
        <v>4684</v>
      </c>
      <c r="I2162" t="s">
        <v>4715</v>
      </c>
      <c r="J2162" t="s">
        <v>52</v>
      </c>
      <c r="K2162">
        <v>54</v>
      </c>
      <c r="L2162" t="str">
        <f>IF(Table1[[#This Row],[Age]]&lt;=20,"Teen",IF(Table1[[#This Row],[Age]]&gt;=21 &amp; Table1[[#This Row],[Age]]&lt;=50,"Adult","Senior"))</f>
        <v>Senior</v>
      </c>
      <c r="M2162" t="s">
        <v>46</v>
      </c>
      <c r="N2162" t="s">
        <v>46</v>
      </c>
      <c r="O2162" t="s">
        <v>38</v>
      </c>
      <c r="P2162" t="s">
        <v>39</v>
      </c>
      <c r="Q2162" t="s">
        <v>253</v>
      </c>
      <c r="R2162">
        <v>8</v>
      </c>
      <c r="S2162">
        <v>1200</v>
      </c>
      <c r="T2162">
        <v>15</v>
      </c>
      <c r="U2162">
        <v>8160</v>
      </c>
      <c r="V2162" t="str">
        <f>IF(Table1[[#This Row],[Sales]]&lt;=10000,"Low",IF(Table1[[#This Row],[Sales]]&gt;=10000 &amp; Table1[[#This Row],[Sales]]&lt;=25000,"Medium","High"))</f>
        <v>Low</v>
      </c>
      <c r="W2162">
        <v>3446.15</v>
      </c>
      <c r="X2162">
        <f>Table1[[#This Row],[Profit]]/Table1[[#This Row],[Sales]]</f>
        <v>0.42232230392156866</v>
      </c>
      <c r="Y2162" t="s">
        <v>93</v>
      </c>
      <c r="Z2162" t="s">
        <v>41</v>
      </c>
      <c r="AA2162">
        <v>5</v>
      </c>
      <c r="AB2162" t="s">
        <v>42</v>
      </c>
    </row>
    <row r="2163" spans="1:28" x14ac:dyDescent="0.35">
      <c r="A2163" t="s">
        <v>4719</v>
      </c>
      <c r="B2163" s="1">
        <v>45493</v>
      </c>
      <c r="C2163" s="1" t="str">
        <f>TEXT(Table1[[#This Row],[Order_Date]],"yyyy")</f>
        <v>2024</v>
      </c>
      <c r="D2163" s="3">
        <f>MONTH(Table1[[#This Row],[Order_Date]])</f>
        <v>7</v>
      </c>
      <c r="E2163" t="str">
        <f>TEXT(Table1[[#This Row],[Order_Date]],"mmm")</f>
        <v>Jul</v>
      </c>
      <c r="F2163" s="1">
        <v>45495</v>
      </c>
      <c r="G2163">
        <f>(Table1[[#This Row],[Ship_Date]]-Table1[[#This Row],[Order_Date]])</f>
        <v>2</v>
      </c>
      <c r="H2163" t="s">
        <v>4720</v>
      </c>
      <c r="I2163" t="s">
        <v>4721</v>
      </c>
      <c r="J2163" t="s">
        <v>52</v>
      </c>
      <c r="K2163">
        <v>61</v>
      </c>
      <c r="L2163" t="str">
        <f>IF(Table1[[#This Row],[Age]]&lt;=20,"Teen",IF(Table1[[#This Row],[Age]]&gt;=21 &amp; Table1[[#This Row],[Age]]&lt;=50,"Adult","Senior"))</f>
        <v>Senior</v>
      </c>
      <c r="M2163" t="s">
        <v>73</v>
      </c>
      <c r="N2163" t="s">
        <v>26</v>
      </c>
      <c r="O2163" t="s">
        <v>27</v>
      </c>
      <c r="P2163" t="s">
        <v>56</v>
      </c>
      <c r="Q2163" t="s">
        <v>125</v>
      </c>
      <c r="R2163">
        <v>4</v>
      </c>
      <c r="S2163">
        <v>450</v>
      </c>
      <c r="T2163">
        <v>0</v>
      </c>
      <c r="U2163">
        <v>1800</v>
      </c>
      <c r="V2163" t="str">
        <f>IF(Table1[[#This Row],[Sales]]&lt;=10000,"Low",IF(Table1[[#This Row],[Sales]]&gt;=10000 &amp; Table1[[#This Row],[Sales]]&lt;=25000,"Medium","High"))</f>
        <v>Low</v>
      </c>
      <c r="W2163">
        <v>272.41000000000003</v>
      </c>
      <c r="X2163">
        <f>Table1[[#This Row],[Profit]]/Table1[[#This Row],[Sales]]</f>
        <v>0.15133888888888891</v>
      </c>
      <c r="Y2163" t="s">
        <v>58</v>
      </c>
      <c r="Z2163" t="s">
        <v>41</v>
      </c>
      <c r="AA2163">
        <v>5</v>
      </c>
      <c r="AB2163" t="s">
        <v>42</v>
      </c>
    </row>
    <row r="2164" spans="1:28" x14ac:dyDescent="0.35">
      <c r="A2164" t="s">
        <v>4728</v>
      </c>
      <c r="B2164" s="1">
        <v>45863</v>
      </c>
      <c r="C2164" s="1" t="str">
        <f>TEXT(Table1[[#This Row],[Order_Date]],"yyyy")</f>
        <v>2025</v>
      </c>
      <c r="D2164" s="3">
        <f>MONTH(Table1[[#This Row],[Order_Date]])</f>
        <v>7</v>
      </c>
      <c r="E2164" t="str">
        <f>TEXT(Table1[[#This Row],[Order_Date]],"mmm")</f>
        <v>Jul</v>
      </c>
      <c r="F2164" s="1">
        <v>45870</v>
      </c>
      <c r="G2164">
        <f>(Table1[[#This Row],[Ship_Date]]-Table1[[#This Row],[Order_Date]])</f>
        <v>7</v>
      </c>
      <c r="H2164" t="s">
        <v>4729</v>
      </c>
      <c r="I2164" t="s">
        <v>4730</v>
      </c>
      <c r="J2164" t="s">
        <v>52</v>
      </c>
      <c r="K2164">
        <v>55</v>
      </c>
      <c r="L2164" t="str">
        <f>IF(Table1[[#This Row],[Age]]&lt;=20,"Teen",IF(Table1[[#This Row],[Age]]&gt;=21 &amp; Table1[[#This Row],[Age]]&lt;=50,"Adult","Senior"))</f>
        <v>Senior</v>
      </c>
      <c r="M2164" t="s">
        <v>79</v>
      </c>
      <c r="N2164" t="s">
        <v>80</v>
      </c>
      <c r="O2164" t="s">
        <v>38</v>
      </c>
      <c r="P2164" t="s">
        <v>47</v>
      </c>
      <c r="Q2164" t="s">
        <v>164</v>
      </c>
      <c r="R2164">
        <v>5</v>
      </c>
      <c r="S2164">
        <v>1800</v>
      </c>
      <c r="T2164">
        <v>15</v>
      </c>
      <c r="U2164">
        <v>7650</v>
      </c>
      <c r="V2164" t="str">
        <f>IF(Table1[[#This Row],[Sales]]&lt;=10000,"Low",IF(Table1[[#This Row],[Sales]]&gt;=10000 &amp; Table1[[#This Row],[Sales]]&lt;=25000,"Medium","High"))</f>
        <v>Low</v>
      </c>
      <c r="W2164">
        <v>2736.19</v>
      </c>
      <c r="X2164">
        <f>Table1[[#This Row],[Profit]]/Table1[[#This Row],[Sales]]</f>
        <v>0.35767189542483663</v>
      </c>
      <c r="Y2164" t="s">
        <v>58</v>
      </c>
      <c r="Z2164" t="s">
        <v>41</v>
      </c>
      <c r="AA2164">
        <v>5</v>
      </c>
      <c r="AB2164" t="s">
        <v>42</v>
      </c>
    </row>
    <row r="2165" spans="1:28" x14ac:dyDescent="0.35">
      <c r="A2165" t="s">
        <v>4746</v>
      </c>
      <c r="B2165" s="1">
        <v>45862</v>
      </c>
      <c r="C2165" s="1" t="str">
        <f>TEXT(Table1[[#This Row],[Order_Date]],"yyyy")</f>
        <v>2025</v>
      </c>
      <c r="D2165" s="3">
        <f>MONTH(Table1[[#This Row],[Order_Date]])</f>
        <v>7</v>
      </c>
      <c r="E2165" t="str">
        <f>TEXT(Table1[[#This Row],[Order_Date]],"mmm")</f>
        <v>Jul</v>
      </c>
      <c r="F2165" s="1">
        <v>45867</v>
      </c>
      <c r="G2165">
        <f>(Table1[[#This Row],[Ship_Date]]-Table1[[#This Row],[Order_Date]])</f>
        <v>5</v>
      </c>
      <c r="H2165" t="s">
        <v>4747</v>
      </c>
      <c r="I2165" t="s">
        <v>3637</v>
      </c>
      <c r="J2165" t="s">
        <v>24</v>
      </c>
      <c r="K2165">
        <v>39</v>
      </c>
      <c r="L2165" t="str">
        <f>IF(Table1[[#This Row],[Age]]&lt;=20,"Teen",IF(Table1[[#This Row],[Age]]&gt;=21 &amp; Table1[[#This Row],[Age]]&lt;=50,"Adult","Senior"))</f>
        <v>Senior</v>
      </c>
      <c r="M2165" t="s">
        <v>91</v>
      </c>
      <c r="N2165" t="s">
        <v>92</v>
      </c>
      <c r="O2165" t="s">
        <v>55</v>
      </c>
      <c r="P2165" t="s">
        <v>47</v>
      </c>
      <c r="Q2165" t="s">
        <v>185</v>
      </c>
      <c r="R2165">
        <v>1</v>
      </c>
      <c r="S2165">
        <v>4500</v>
      </c>
      <c r="T2165">
        <v>20</v>
      </c>
      <c r="U2165">
        <v>3600</v>
      </c>
      <c r="V2165" t="str">
        <f>IF(Table1[[#This Row],[Sales]]&lt;=10000,"Low",IF(Table1[[#This Row],[Sales]]&gt;=10000 &amp; Table1[[#This Row],[Sales]]&lt;=25000,"Medium","High"))</f>
        <v>Low</v>
      </c>
      <c r="W2165">
        <v>435.7</v>
      </c>
      <c r="X2165">
        <f>Table1[[#This Row],[Profit]]/Table1[[#This Row],[Sales]]</f>
        <v>0.12102777777777778</v>
      </c>
      <c r="Y2165" t="s">
        <v>58</v>
      </c>
      <c r="Z2165" t="s">
        <v>31</v>
      </c>
      <c r="AA2165">
        <v>1</v>
      </c>
      <c r="AB2165" t="s">
        <v>42</v>
      </c>
    </row>
    <row r="2166" spans="1:28" x14ac:dyDescent="0.35">
      <c r="A2166" t="s">
        <v>4771</v>
      </c>
      <c r="B2166" s="1">
        <v>45485</v>
      </c>
      <c r="C2166" s="1" t="str">
        <f>TEXT(Table1[[#This Row],[Order_Date]],"yyyy")</f>
        <v>2024</v>
      </c>
      <c r="D2166" s="3">
        <f>MONTH(Table1[[#This Row],[Order_Date]])</f>
        <v>7</v>
      </c>
      <c r="E2166" t="str">
        <f>TEXT(Table1[[#This Row],[Order_Date]],"mmm")</f>
        <v>Jul</v>
      </c>
      <c r="F2166" s="1">
        <v>45487</v>
      </c>
      <c r="G2166">
        <f>(Table1[[#This Row],[Ship_Date]]-Table1[[#This Row],[Order_Date]])</f>
        <v>2</v>
      </c>
      <c r="H2166" t="s">
        <v>4772</v>
      </c>
      <c r="I2166" t="s">
        <v>4773</v>
      </c>
      <c r="J2166" t="s">
        <v>52</v>
      </c>
      <c r="K2166">
        <v>31</v>
      </c>
      <c r="L2166" t="str">
        <f>IF(Table1[[#This Row],[Age]]&lt;=20,"Teen",IF(Table1[[#This Row],[Age]]&gt;=21 &amp; Table1[[#This Row],[Age]]&lt;=50,"Adult","Senior"))</f>
        <v>Senior</v>
      </c>
      <c r="M2166" t="s">
        <v>116</v>
      </c>
      <c r="N2166" t="s">
        <v>117</v>
      </c>
      <c r="O2166" t="s">
        <v>86</v>
      </c>
      <c r="P2166" t="s">
        <v>74</v>
      </c>
      <c r="Q2166" t="s">
        <v>196</v>
      </c>
      <c r="R2166">
        <v>4</v>
      </c>
      <c r="S2166">
        <v>25000</v>
      </c>
      <c r="T2166">
        <v>25</v>
      </c>
      <c r="U2166">
        <v>75000</v>
      </c>
      <c r="V2166" t="str">
        <f>IF(Table1[[#This Row],[Sales]]&lt;=10000,"Low",IF(Table1[[#This Row],[Sales]]&gt;=10000 &amp; Table1[[#This Row],[Sales]]&lt;=25000,"Medium","High"))</f>
        <v>High</v>
      </c>
      <c r="W2166">
        <v>18479.82</v>
      </c>
      <c r="X2166">
        <f>Table1[[#This Row],[Profit]]/Table1[[#This Row],[Sales]]</f>
        <v>0.24639759999999999</v>
      </c>
      <c r="Y2166" t="s">
        <v>93</v>
      </c>
      <c r="Z2166" t="s">
        <v>31</v>
      </c>
      <c r="AA2166">
        <v>3</v>
      </c>
      <c r="AB2166" t="s">
        <v>42</v>
      </c>
    </row>
    <row r="2167" spans="1:28" x14ac:dyDescent="0.35">
      <c r="A2167" t="s">
        <v>4783</v>
      </c>
      <c r="B2167" s="1">
        <v>45858</v>
      </c>
      <c r="C2167" s="1" t="str">
        <f>TEXT(Table1[[#This Row],[Order_Date]],"yyyy")</f>
        <v>2025</v>
      </c>
      <c r="D2167" s="3">
        <f>MONTH(Table1[[#This Row],[Order_Date]])</f>
        <v>7</v>
      </c>
      <c r="E2167" t="str">
        <f>TEXT(Table1[[#This Row],[Order_Date]],"mmm")</f>
        <v>Jul</v>
      </c>
      <c r="F2167" s="1">
        <v>45859</v>
      </c>
      <c r="G2167">
        <f>(Table1[[#This Row],[Ship_Date]]-Table1[[#This Row],[Order_Date]])</f>
        <v>1</v>
      </c>
      <c r="H2167" t="s">
        <v>4784</v>
      </c>
      <c r="I2167" t="s">
        <v>4785</v>
      </c>
      <c r="J2167" t="s">
        <v>52</v>
      </c>
      <c r="K2167">
        <v>58</v>
      </c>
      <c r="L2167" t="str">
        <f>IF(Table1[[#This Row],[Age]]&lt;=20,"Teen",IF(Table1[[#This Row],[Age]]&gt;=21 &amp; Table1[[#This Row],[Age]]&lt;=50,"Adult","Senior"))</f>
        <v>Senior</v>
      </c>
      <c r="M2167" t="s">
        <v>36</v>
      </c>
      <c r="N2167" t="s">
        <v>37</v>
      </c>
      <c r="O2167" t="s">
        <v>38</v>
      </c>
      <c r="P2167" t="s">
        <v>28</v>
      </c>
      <c r="Q2167" t="s">
        <v>103</v>
      </c>
      <c r="R2167">
        <v>8</v>
      </c>
      <c r="S2167">
        <v>25000</v>
      </c>
      <c r="T2167">
        <v>5</v>
      </c>
      <c r="U2167">
        <v>190000</v>
      </c>
      <c r="V2167" t="str">
        <f>IF(Table1[[#This Row],[Sales]]&lt;=10000,"Low",IF(Table1[[#This Row],[Sales]]&gt;=10000 &amp; Table1[[#This Row],[Sales]]&lt;=25000,"Medium","High"))</f>
        <v>High</v>
      </c>
      <c r="W2167">
        <v>33056.78</v>
      </c>
      <c r="X2167">
        <f>Table1[[#This Row],[Profit]]/Table1[[#This Row],[Sales]]</f>
        <v>0.17398305263157895</v>
      </c>
      <c r="Y2167" t="s">
        <v>30</v>
      </c>
      <c r="Z2167" t="s">
        <v>41</v>
      </c>
      <c r="AA2167">
        <v>4</v>
      </c>
      <c r="AB2167" t="s">
        <v>42</v>
      </c>
    </row>
    <row r="2168" spans="1:28" x14ac:dyDescent="0.35">
      <c r="A2168" t="s">
        <v>4827</v>
      </c>
      <c r="B2168" s="1">
        <v>45487</v>
      </c>
      <c r="C2168" s="1" t="str">
        <f>TEXT(Table1[[#This Row],[Order_Date]],"yyyy")</f>
        <v>2024</v>
      </c>
      <c r="D2168" s="3">
        <f>MONTH(Table1[[#This Row],[Order_Date]])</f>
        <v>7</v>
      </c>
      <c r="E2168" t="str">
        <f>TEXT(Table1[[#This Row],[Order_Date]],"mmm")</f>
        <v>Jul</v>
      </c>
      <c r="F2168" s="1">
        <v>45488</v>
      </c>
      <c r="G2168">
        <f>(Table1[[#This Row],[Ship_Date]]-Table1[[#This Row],[Order_Date]])</f>
        <v>1</v>
      </c>
      <c r="H2168" t="s">
        <v>1505</v>
      </c>
      <c r="I2168" t="s">
        <v>4828</v>
      </c>
      <c r="J2168" t="s">
        <v>24</v>
      </c>
      <c r="K2168">
        <v>63</v>
      </c>
      <c r="L2168" t="str">
        <f>IF(Table1[[#This Row],[Age]]&lt;=20,"Teen",IF(Table1[[#This Row],[Age]]&gt;=21 &amp; Table1[[#This Row],[Age]]&lt;=50,"Adult","Senior"))</f>
        <v>Senior</v>
      </c>
      <c r="M2168" t="s">
        <v>84</v>
      </c>
      <c r="N2168" t="s">
        <v>85</v>
      </c>
      <c r="O2168" t="s">
        <v>86</v>
      </c>
      <c r="P2168" t="s">
        <v>74</v>
      </c>
      <c r="Q2168" t="s">
        <v>132</v>
      </c>
      <c r="R2168">
        <v>3</v>
      </c>
      <c r="S2168">
        <v>55000</v>
      </c>
      <c r="T2168">
        <v>5</v>
      </c>
      <c r="U2168">
        <v>156750</v>
      </c>
      <c r="V2168" t="str">
        <f>IF(Table1[[#This Row],[Sales]]&lt;=10000,"Low",IF(Table1[[#This Row],[Sales]]&gt;=10000 &amp; Table1[[#This Row],[Sales]]&lt;=25000,"Medium","High"))</f>
        <v>High</v>
      </c>
      <c r="W2168">
        <v>65360.61</v>
      </c>
      <c r="X2168">
        <f>Table1[[#This Row],[Profit]]/Table1[[#This Row],[Sales]]</f>
        <v>0.41697358851674643</v>
      </c>
      <c r="Y2168" t="s">
        <v>30</v>
      </c>
      <c r="Z2168" t="s">
        <v>41</v>
      </c>
      <c r="AA2168">
        <v>2</v>
      </c>
      <c r="AB2168" t="s">
        <v>42</v>
      </c>
    </row>
    <row r="2169" spans="1:28" x14ac:dyDescent="0.35">
      <c r="A2169" t="s">
        <v>4837</v>
      </c>
      <c r="B2169" s="1">
        <v>45857</v>
      </c>
      <c r="C2169" s="1" t="str">
        <f>TEXT(Table1[[#This Row],[Order_Date]],"yyyy")</f>
        <v>2025</v>
      </c>
      <c r="D2169" s="3">
        <f>MONTH(Table1[[#This Row],[Order_Date]])</f>
        <v>7</v>
      </c>
      <c r="E2169" t="str">
        <f>TEXT(Table1[[#This Row],[Order_Date]],"mmm")</f>
        <v>Jul</v>
      </c>
      <c r="F2169" s="1">
        <v>45863</v>
      </c>
      <c r="G2169">
        <f>(Table1[[#This Row],[Ship_Date]]-Table1[[#This Row],[Order_Date]])</f>
        <v>6</v>
      </c>
      <c r="H2169" t="s">
        <v>909</v>
      </c>
      <c r="I2169" t="s">
        <v>4838</v>
      </c>
      <c r="J2169" t="s">
        <v>52</v>
      </c>
      <c r="K2169">
        <v>43</v>
      </c>
      <c r="L2169" t="str">
        <f>IF(Table1[[#This Row],[Age]]&lt;=20,"Teen",IF(Table1[[#This Row],[Age]]&gt;=21 &amp; Table1[[#This Row],[Age]]&lt;=50,"Adult","Senior"))</f>
        <v>Senior</v>
      </c>
      <c r="M2169" t="s">
        <v>53</v>
      </c>
      <c r="N2169" t="s">
        <v>54</v>
      </c>
      <c r="O2169" t="s">
        <v>55</v>
      </c>
      <c r="P2169" t="s">
        <v>47</v>
      </c>
      <c r="Q2169" t="s">
        <v>69</v>
      </c>
      <c r="R2169">
        <v>7</v>
      </c>
      <c r="S2169">
        <v>800</v>
      </c>
      <c r="T2169">
        <v>25</v>
      </c>
      <c r="U2169">
        <v>4200</v>
      </c>
      <c r="V2169" t="str">
        <f>IF(Table1[[#This Row],[Sales]]&lt;=10000,"Low",IF(Table1[[#This Row],[Sales]]&gt;=10000 &amp; Table1[[#This Row],[Sales]]&lt;=25000,"Medium","High"))</f>
        <v>Low</v>
      </c>
      <c r="W2169">
        <v>1699.93</v>
      </c>
      <c r="X2169">
        <f>Table1[[#This Row],[Profit]]/Table1[[#This Row],[Sales]]</f>
        <v>0.4047452380952381</v>
      </c>
      <c r="Y2169" t="s">
        <v>93</v>
      </c>
      <c r="Z2169" t="s">
        <v>41</v>
      </c>
      <c r="AA2169">
        <v>3</v>
      </c>
      <c r="AB2169" t="s">
        <v>42</v>
      </c>
    </row>
    <row r="2170" spans="1:28" x14ac:dyDescent="0.35">
      <c r="A2170" t="s">
        <v>4839</v>
      </c>
      <c r="B2170" s="1">
        <v>45850</v>
      </c>
      <c r="C2170" s="1" t="str">
        <f>TEXT(Table1[[#This Row],[Order_Date]],"yyyy")</f>
        <v>2025</v>
      </c>
      <c r="D2170" s="3">
        <f>MONTH(Table1[[#This Row],[Order_Date]])</f>
        <v>7</v>
      </c>
      <c r="E2170" t="str">
        <f>TEXT(Table1[[#This Row],[Order_Date]],"mmm")</f>
        <v>Jul</v>
      </c>
      <c r="F2170" s="1">
        <v>45852</v>
      </c>
      <c r="G2170">
        <f>(Table1[[#This Row],[Ship_Date]]-Table1[[#This Row],[Order_Date]])</f>
        <v>2</v>
      </c>
      <c r="H2170" t="s">
        <v>4840</v>
      </c>
      <c r="I2170" t="s">
        <v>4841</v>
      </c>
      <c r="J2170" t="s">
        <v>24</v>
      </c>
      <c r="K2170">
        <v>29</v>
      </c>
      <c r="L2170" t="str">
        <f>IF(Table1[[#This Row],[Age]]&lt;=20,"Teen",IF(Table1[[#This Row],[Age]]&gt;=21 &amp; Table1[[#This Row],[Age]]&lt;=50,"Adult","Senior"))</f>
        <v>Senior</v>
      </c>
      <c r="M2170" t="s">
        <v>107</v>
      </c>
      <c r="N2170" t="s">
        <v>108</v>
      </c>
      <c r="O2170" t="s">
        <v>86</v>
      </c>
      <c r="P2170" t="s">
        <v>28</v>
      </c>
      <c r="Q2170" t="s">
        <v>29</v>
      </c>
      <c r="R2170">
        <v>1</v>
      </c>
      <c r="S2170">
        <v>15000</v>
      </c>
      <c r="T2170">
        <v>10</v>
      </c>
      <c r="U2170">
        <v>13500</v>
      </c>
      <c r="V2170" t="str">
        <f>IF(Table1[[#This Row],[Sales]]&lt;=10000,"Low",IF(Table1[[#This Row],[Sales]]&gt;=10000 &amp; Table1[[#This Row],[Sales]]&lt;=25000,"Medium","High"))</f>
        <v>High</v>
      </c>
      <c r="W2170">
        <v>2813.91</v>
      </c>
      <c r="X2170">
        <f>Table1[[#This Row],[Profit]]/Table1[[#This Row],[Sales]]</f>
        <v>0.20843777777777778</v>
      </c>
      <c r="Y2170" t="s">
        <v>58</v>
      </c>
      <c r="Z2170" t="s">
        <v>59</v>
      </c>
      <c r="AA2170">
        <v>1</v>
      </c>
      <c r="AB2170" t="s">
        <v>42</v>
      </c>
    </row>
    <row r="2171" spans="1:28" x14ac:dyDescent="0.35">
      <c r="A2171" t="s">
        <v>4854</v>
      </c>
      <c r="B2171" s="1">
        <v>45855</v>
      </c>
      <c r="C2171" s="1" t="str">
        <f>TEXT(Table1[[#This Row],[Order_Date]],"yyyy")</f>
        <v>2025</v>
      </c>
      <c r="D2171" s="3">
        <f>MONTH(Table1[[#This Row],[Order_Date]])</f>
        <v>7</v>
      </c>
      <c r="E2171" t="str">
        <f>TEXT(Table1[[#This Row],[Order_Date]],"mmm")</f>
        <v>Jul</v>
      </c>
      <c r="F2171" s="1">
        <v>45856</v>
      </c>
      <c r="G2171">
        <f>(Table1[[#This Row],[Ship_Date]]-Table1[[#This Row],[Order_Date]])</f>
        <v>1</v>
      </c>
      <c r="H2171" t="s">
        <v>4855</v>
      </c>
      <c r="I2171" t="s">
        <v>4856</v>
      </c>
      <c r="J2171" t="s">
        <v>24</v>
      </c>
      <c r="K2171">
        <v>44</v>
      </c>
      <c r="L2171" t="str">
        <f>IF(Table1[[#This Row],[Age]]&lt;=20,"Teen",IF(Table1[[#This Row],[Age]]&gt;=21 &amp; Table1[[#This Row],[Age]]&lt;=50,"Adult","Senior"))</f>
        <v>Senior</v>
      </c>
      <c r="M2171" t="s">
        <v>91</v>
      </c>
      <c r="N2171" t="s">
        <v>92</v>
      </c>
      <c r="O2171" t="s">
        <v>55</v>
      </c>
      <c r="P2171" t="s">
        <v>28</v>
      </c>
      <c r="Q2171" t="s">
        <v>103</v>
      </c>
      <c r="R2171">
        <v>1</v>
      </c>
      <c r="S2171">
        <v>25000</v>
      </c>
      <c r="T2171">
        <v>0</v>
      </c>
      <c r="U2171">
        <v>25000</v>
      </c>
      <c r="V2171" t="str">
        <f>IF(Table1[[#This Row],[Sales]]&lt;=10000,"Low",IF(Table1[[#This Row],[Sales]]&gt;=10000 &amp; Table1[[#This Row],[Sales]]&lt;=25000,"Medium","High"))</f>
        <v>High</v>
      </c>
      <c r="W2171">
        <v>7302.86</v>
      </c>
      <c r="X2171">
        <f>Table1[[#This Row],[Profit]]/Table1[[#This Row],[Sales]]</f>
        <v>0.2921144</v>
      </c>
      <c r="Y2171" t="s">
        <v>93</v>
      </c>
      <c r="Z2171" t="s">
        <v>59</v>
      </c>
      <c r="AA2171">
        <v>5</v>
      </c>
      <c r="AB2171" t="s">
        <v>42</v>
      </c>
    </row>
    <row r="2172" spans="1:28" x14ac:dyDescent="0.35">
      <c r="A2172" t="s">
        <v>4912</v>
      </c>
      <c r="B2172" s="1">
        <v>45493</v>
      </c>
      <c r="C2172" s="1" t="str">
        <f>TEXT(Table1[[#This Row],[Order_Date]],"yyyy")</f>
        <v>2024</v>
      </c>
      <c r="D2172" s="3">
        <f>MONTH(Table1[[#This Row],[Order_Date]])</f>
        <v>7</v>
      </c>
      <c r="E2172" t="str">
        <f>TEXT(Table1[[#This Row],[Order_Date]],"mmm")</f>
        <v>Jul</v>
      </c>
      <c r="F2172" s="1">
        <v>45499</v>
      </c>
      <c r="G2172">
        <f>(Table1[[#This Row],[Ship_Date]]-Table1[[#This Row],[Order_Date]])</f>
        <v>6</v>
      </c>
      <c r="H2172" t="s">
        <v>4913</v>
      </c>
      <c r="I2172" t="s">
        <v>4914</v>
      </c>
      <c r="J2172" t="s">
        <v>24</v>
      </c>
      <c r="K2172">
        <v>25</v>
      </c>
      <c r="L2172" t="str">
        <f>IF(Table1[[#This Row],[Age]]&lt;=20,"Teen",IF(Table1[[#This Row],[Age]]&gt;=21 &amp; Table1[[#This Row],[Age]]&lt;=50,"Adult","Senior"))</f>
        <v>Senior</v>
      </c>
      <c r="M2172" t="s">
        <v>63</v>
      </c>
      <c r="N2172" t="s">
        <v>64</v>
      </c>
      <c r="O2172" t="s">
        <v>55</v>
      </c>
      <c r="P2172" t="s">
        <v>28</v>
      </c>
      <c r="Q2172" t="s">
        <v>311</v>
      </c>
      <c r="R2172">
        <v>6</v>
      </c>
      <c r="S2172">
        <v>5000</v>
      </c>
      <c r="T2172">
        <v>25</v>
      </c>
      <c r="U2172">
        <v>22500</v>
      </c>
      <c r="V2172" t="str">
        <f>IF(Table1[[#This Row],[Sales]]&lt;=10000,"Low",IF(Table1[[#This Row],[Sales]]&gt;=10000 &amp; Table1[[#This Row],[Sales]]&lt;=25000,"Medium","High"))</f>
        <v>High</v>
      </c>
      <c r="W2172">
        <v>9157.36</v>
      </c>
      <c r="X2172">
        <f>Table1[[#This Row],[Profit]]/Table1[[#This Row],[Sales]]</f>
        <v>0.40699377777777779</v>
      </c>
      <c r="Y2172" t="s">
        <v>30</v>
      </c>
      <c r="Z2172" t="s">
        <v>59</v>
      </c>
      <c r="AA2172">
        <v>2</v>
      </c>
      <c r="AB2172" t="s">
        <v>42</v>
      </c>
    </row>
    <row r="2173" spans="1:28" x14ac:dyDescent="0.35">
      <c r="A2173" t="s">
        <v>4986</v>
      </c>
      <c r="B2173" s="1">
        <v>45869</v>
      </c>
      <c r="C2173" s="1" t="str">
        <f>TEXT(Table1[[#This Row],[Order_Date]],"yyyy")</f>
        <v>2025</v>
      </c>
      <c r="D2173" s="3">
        <f>MONTH(Table1[[#This Row],[Order_Date]])</f>
        <v>7</v>
      </c>
      <c r="E2173" t="str">
        <f>TEXT(Table1[[#This Row],[Order_Date]],"mmm")</f>
        <v>Jul</v>
      </c>
      <c r="F2173" s="1">
        <v>45875</v>
      </c>
      <c r="G2173">
        <f>(Table1[[#This Row],[Ship_Date]]-Table1[[#This Row],[Order_Date]])</f>
        <v>6</v>
      </c>
      <c r="H2173" t="s">
        <v>3610</v>
      </c>
      <c r="I2173" t="s">
        <v>4987</v>
      </c>
      <c r="J2173" t="s">
        <v>24</v>
      </c>
      <c r="K2173">
        <v>64</v>
      </c>
      <c r="L2173" t="str">
        <f>IF(Table1[[#This Row],[Age]]&lt;=20,"Teen",IF(Table1[[#This Row],[Age]]&gt;=21 &amp; Table1[[#This Row],[Age]]&lt;=50,"Adult","Senior"))</f>
        <v>Senior</v>
      </c>
      <c r="M2173" t="s">
        <v>79</v>
      </c>
      <c r="N2173" t="s">
        <v>80</v>
      </c>
      <c r="O2173" t="s">
        <v>38</v>
      </c>
      <c r="P2173" t="s">
        <v>74</v>
      </c>
      <c r="Q2173" t="s">
        <v>75</v>
      </c>
      <c r="R2173">
        <v>4</v>
      </c>
      <c r="S2173">
        <v>2000</v>
      </c>
      <c r="T2173">
        <v>5</v>
      </c>
      <c r="U2173">
        <v>7600</v>
      </c>
      <c r="V2173" t="str">
        <f>IF(Table1[[#This Row],[Sales]]&lt;=10000,"Low",IF(Table1[[#This Row],[Sales]]&gt;=10000 &amp; Table1[[#This Row],[Sales]]&lt;=25000,"Medium","High"))</f>
        <v>Low</v>
      </c>
      <c r="W2173">
        <v>1628.93</v>
      </c>
      <c r="X2173">
        <f>Table1[[#This Row],[Profit]]/Table1[[#This Row],[Sales]]</f>
        <v>0.21433289473684211</v>
      </c>
      <c r="Y2173" t="s">
        <v>93</v>
      </c>
      <c r="Z2173" t="s">
        <v>31</v>
      </c>
      <c r="AA2173">
        <v>1</v>
      </c>
      <c r="AB2173" t="s">
        <v>42</v>
      </c>
    </row>
    <row r="2174" spans="1:28" x14ac:dyDescent="0.35">
      <c r="A2174" t="s">
        <v>5032</v>
      </c>
      <c r="B2174" s="1">
        <v>45493</v>
      </c>
      <c r="C2174" s="1" t="str">
        <f>TEXT(Table1[[#This Row],[Order_Date]],"yyyy")</f>
        <v>2024</v>
      </c>
      <c r="D2174" s="3">
        <f>MONTH(Table1[[#This Row],[Order_Date]])</f>
        <v>7</v>
      </c>
      <c r="E2174" t="str">
        <f>TEXT(Table1[[#This Row],[Order_Date]],"mmm")</f>
        <v>Jul</v>
      </c>
      <c r="F2174" s="1">
        <v>45495</v>
      </c>
      <c r="G2174">
        <f>(Table1[[#This Row],[Ship_Date]]-Table1[[#This Row],[Order_Date]])</f>
        <v>2</v>
      </c>
      <c r="H2174" t="s">
        <v>1151</v>
      </c>
      <c r="I2174" t="s">
        <v>5033</v>
      </c>
      <c r="J2174" t="s">
        <v>52</v>
      </c>
      <c r="K2174">
        <v>36</v>
      </c>
      <c r="L2174" t="str">
        <f>IF(Table1[[#This Row],[Age]]&lt;=20,"Teen",IF(Table1[[#This Row],[Age]]&gt;=21 &amp; Table1[[#This Row],[Age]]&lt;=50,"Adult","Senior"))</f>
        <v>Senior</v>
      </c>
      <c r="M2174" t="s">
        <v>79</v>
      </c>
      <c r="N2174" t="s">
        <v>80</v>
      </c>
      <c r="O2174" t="s">
        <v>38</v>
      </c>
      <c r="P2174" t="s">
        <v>56</v>
      </c>
      <c r="Q2174" t="s">
        <v>168</v>
      </c>
      <c r="R2174">
        <v>5</v>
      </c>
      <c r="S2174">
        <v>1200</v>
      </c>
      <c r="T2174">
        <v>0</v>
      </c>
      <c r="U2174">
        <v>6000</v>
      </c>
      <c r="V2174" t="str">
        <f>IF(Table1[[#This Row],[Sales]]&lt;=10000,"Low",IF(Table1[[#This Row],[Sales]]&gt;=10000 &amp; Table1[[#This Row],[Sales]]&lt;=25000,"Medium","High"))</f>
        <v>Low</v>
      </c>
      <c r="W2174">
        <v>2211.65</v>
      </c>
      <c r="X2174">
        <f>Table1[[#This Row],[Profit]]/Table1[[#This Row],[Sales]]</f>
        <v>0.36860833333333337</v>
      </c>
      <c r="Y2174" t="s">
        <v>58</v>
      </c>
      <c r="Z2174" t="s">
        <v>31</v>
      </c>
      <c r="AA2174">
        <v>1</v>
      </c>
      <c r="AB2174" t="s">
        <v>42</v>
      </c>
    </row>
    <row r="2175" spans="1:28" x14ac:dyDescent="0.35">
      <c r="A2175" t="s">
        <v>5034</v>
      </c>
      <c r="B2175" s="1">
        <v>45846</v>
      </c>
      <c r="C2175" s="1" t="str">
        <f>TEXT(Table1[[#This Row],[Order_Date]],"yyyy")</f>
        <v>2025</v>
      </c>
      <c r="D2175" s="3">
        <f>MONTH(Table1[[#This Row],[Order_Date]])</f>
        <v>7</v>
      </c>
      <c r="E2175" t="str">
        <f>TEXT(Table1[[#This Row],[Order_Date]],"mmm")</f>
        <v>Jul</v>
      </c>
      <c r="F2175" s="1">
        <v>45849</v>
      </c>
      <c r="G2175">
        <f>(Table1[[#This Row],[Ship_Date]]-Table1[[#This Row],[Order_Date]])</f>
        <v>3</v>
      </c>
      <c r="H2175" t="s">
        <v>5035</v>
      </c>
      <c r="I2175" t="s">
        <v>5036</v>
      </c>
      <c r="J2175" t="s">
        <v>52</v>
      </c>
      <c r="K2175">
        <v>19</v>
      </c>
      <c r="L2175" t="str">
        <f>IF(Table1[[#This Row],[Age]]&lt;=20,"Teen",IF(Table1[[#This Row],[Age]]&gt;=21 &amp; Table1[[#This Row],[Age]]&lt;=50,"Adult","Senior"))</f>
        <v>Teen</v>
      </c>
      <c r="M2175" t="s">
        <v>84</v>
      </c>
      <c r="N2175" t="s">
        <v>85</v>
      </c>
      <c r="O2175" t="s">
        <v>86</v>
      </c>
      <c r="P2175" t="s">
        <v>39</v>
      </c>
      <c r="Q2175" t="s">
        <v>253</v>
      </c>
      <c r="R2175">
        <v>7</v>
      </c>
      <c r="S2175">
        <v>1200</v>
      </c>
      <c r="T2175">
        <v>5</v>
      </c>
      <c r="U2175">
        <v>7980</v>
      </c>
      <c r="V2175" t="str">
        <f>IF(Table1[[#This Row],[Sales]]&lt;=10000,"Low",IF(Table1[[#This Row],[Sales]]&gt;=10000 &amp; Table1[[#This Row],[Sales]]&lt;=25000,"Medium","High"))</f>
        <v>Low</v>
      </c>
      <c r="W2175">
        <v>2617.13</v>
      </c>
      <c r="X2175">
        <f>Table1[[#This Row],[Profit]]/Table1[[#This Row],[Sales]]</f>
        <v>0.32796115288220551</v>
      </c>
      <c r="Y2175" t="s">
        <v>30</v>
      </c>
      <c r="Z2175" t="s">
        <v>31</v>
      </c>
      <c r="AA2175">
        <v>2</v>
      </c>
      <c r="AB2175" t="s">
        <v>42</v>
      </c>
    </row>
    <row r="2176" spans="1:28" x14ac:dyDescent="0.35">
      <c r="A2176" t="s">
        <v>5048</v>
      </c>
      <c r="B2176" s="1">
        <v>45849</v>
      </c>
      <c r="C2176" s="1" t="str">
        <f>TEXT(Table1[[#This Row],[Order_Date]],"yyyy")</f>
        <v>2025</v>
      </c>
      <c r="D2176" s="3">
        <f>MONTH(Table1[[#This Row],[Order_Date]])</f>
        <v>7</v>
      </c>
      <c r="E2176" t="str">
        <f>TEXT(Table1[[#This Row],[Order_Date]],"mmm")</f>
        <v>Jul</v>
      </c>
      <c r="F2176" s="1">
        <v>45852</v>
      </c>
      <c r="G2176">
        <f>(Table1[[#This Row],[Ship_Date]]-Table1[[#This Row],[Order_Date]])</f>
        <v>3</v>
      </c>
      <c r="H2176" t="s">
        <v>5049</v>
      </c>
      <c r="I2176" t="s">
        <v>5050</v>
      </c>
      <c r="J2176" t="s">
        <v>52</v>
      </c>
      <c r="K2176">
        <v>62</v>
      </c>
      <c r="L2176" t="str">
        <f>IF(Table1[[#This Row],[Age]]&lt;=20,"Teen",IF(Table1[[#This Row],[Age]]&gt;=21 &amp; Table1[[#This Row],[Age]]&lt;=50,"Adult","Senior"))</f>
        <v>Senior</v>
      </c>
      <c r="M2176" t="s">
        <v>63</v>
      </c>
      <c r="N2176" t="s">
        <v>64</v>
      </c>
      <c r="O2176" t="s">
        <v>55</v>
      </c>
      <c r="P2176" t="s">
        <v>28</v>
      </c>
      <c r="Q2176" t="s">
        <v>29</v>
      </c>
      <c r="R2176">
        <v>7</v>
      </c>
      <c r="S2176">
        <v>15000</v>
      </c>
      <c r="T2176">
        <v>0</v>
      </c>
      <c r="U2176">
        <v>105000</v>
      </c>
      <c r="V2176" t="str">
        <f>IF(Table1[[#This Row],[Sales]]&lt;=10000,"Low",IF(Table1[[#This Row],[Sales]]&gt;=10000 &amp; Table1[[#This Row],[Sales]]&lt;=25000,"Medium","High"))</f>
        <v>High</v>
      </c>
      <c r="W2176">
        <v>43285.33</v>
      </c>
      <c r="X2176">
        <f>Table1[[#This Row],[Profit]]/Table1[[#This Row],[Sales]]</f>
        <v>0.41224123809523811</v>
      </c>
      <c r="Y2176" t="s">
        <v>93</v>
      </c>
      <c r="Z2176" t="s">
        <v>59</v>
      </c>
      <c r="AA2176">
        <v>5</v>
      </c>
      <c r="AB2176" t="s">
        <v>32</v>
      </c>
    </row>
    <row r="2177" spans="1:28" x14ac:dyDescent="0.35">
      <c r="A2177" t="s">
        <v>5099</v>
      </c>
      <c r="B2177" s="1">
        <v>45499</v>
      </c>
      <c r="C2177" s="1" t="str">
        <f>TEXT(Table1[[#This Row],[Order_Date]],"yyyy")</f>
        <v>2024</v>
      </c>
      <c r="D2177" s="3">
        <f>MONTH(Table1[[#This Row],[Order_Date]])</f>
        <v>7</v>
      </c>
      <c r="E2177" t="str">
        <f>TEXT(Table1[[#This Row],[Order_Date]],"mmm")</f>
        <v>Jul</v>
      </c>
      <c r="F2177" s="1">
        <v>45506</v>
      </c>
      <c r="G2177">
        <f>(Table1[[#This Row],[Ship_Date]]-Table1[[#This Row],[Order_Date]])</f>
        <v>7</v>
      </c>
      <c r="H2177" t="s">
        <v>5100</v>
      </c>
      <c r="I2177" t="s">
        <v>5101</v>
      </c>
      <c r="J2177" t="s">
        <v>52</v>
      </c>
      <c r="K2177">
        <v>39</v>
      </c>
      <c r="L2177" t="str">
        <f>IF(Table1[[#This Row],[Age]]&lt;=20,"Teen",IF(Table1[[#This Row],[Age]]&gt;=21 &amp; Table1[[#This Row],[Age]]&lt;=50,"Adult","Senior"))</f>
        <v>Senior</v>
      </c>
      <c r="M2177" t="s">
        <v>116</v>
      </c>
      <c r="N2177" t="s">
        <v>117</v>
      </c>
      <c r="O2177" t="s">
        <v>86</v>
      </c>
      <c r="P2177" t="s">
        <v>28</v>
      </c>
      <c r="Q2177" t="s">
        <v>29</v>
      </c>
      <c r="R2177">
        <v>1</v>
      </c>
      <c r="S2177">
        <v>15000</v>
      </c>
      <c r="T2177">
        <v>0</v>
      </c>
      <c r="U2177">
        <v>15000</v>
      </c>
      <c r="V2177" t="str">
        <f>IF(Table1[[#This Row],[Sales]]&lt;=10000,"Low",IF(Table1[[#This Row],[Sales]]&gt;=10000 &amp; Table1[[#This Row],[Sales]]&lt;=25000,"Medium","High"))</f>
        <v>High</v>
      </c>
      <c r="W2177">
        <v>6641.74</v>
      </c>
      <c r="X2177">
        <f>Table1[[#This Row],[Profit]]/Table1[[#This Row],[Sales]]</f>
        <v>0.44278266666666666</v>
      </c>
      <c r="Y2177" t="s">
        <v>93</v>
      </c>
      <c r="Z2177" t="s">
        <v>59</v>
      </c>
      <c r="AA2177">
        <v>5</v>
      </c>
      <c r="AB2177" t="s">
        <v>42</v>
      </c>
    </row>
    <row r="2178" spans="1:28" x14ac:dyDescent="0.35">
      <c r="A2178" t="s">
        <v>5102</v>
      </c>
      <c r="B2178" s="1">
        <v>45483</v>
      </c>
      <c r="C2178" s="1" t="str">
        <f>TEXT(Table1[[#This Row],[Order_Date]],"yyyy")</f>
        <v>2024</v>
      </c>
      <c r="D2178" s="3">
        <f>MONTH(Table1[[#This Row],[Order_Date]])</f>
        <v>7</v>
      </c>
      <c r="E2178" t="str">
        <f>TEXT(Table1[[#This Row],[Order_Date]],"mmm")</f>
        <v>Jul</v>
      </c>
      <c r="F2178" s="1">
        <v>45489</v>
      </c>
      <c r="G2178">
        <f>(Table1[[#This Row],[Ship_Date]]-Table1[[#This Row],[Order_Date]])</f>
        <v>6</v>
      </c>
      <c r="H2178" t="s">
        <v>2897</v>
      </c>
      <c r="I2178" t="s">
        <v>5103</v>
      </c>
      <c r="J2178" t="s">
        <v>52</v>
      </c>
      <c r="K2178">
        <v>33</v>
      </c>
      <c r="L2178" t="str">
        <f>IF(Table1[[#This Row],[Age]]&lt;=20,"Teen",IF(Table1[[#This Row],[Age]]&gt;=21 &amp; Table1[[#This Row],[Age]]&lt;=50,"Adult","Senior"))</f>
        <v>Senior</v>
      </c>
      <c r="M2178" t="s">
        <v>91</v>
      </c>
      <c r="N2178" t="s">
        <v>92</v>
      </c>
      <c r="O2178" t="s">
        <v>55</v>
      </c>
      <c r="P2178" t="s">
        <v>74</v>
      </c>
      <c r="Q2178" t="s">
        <v>231</v>
      </c>
      <c r="R2178">
        <v>1</v>
      </c>
      <c r="S2178">
        <v>18000</v>
      </c>
      <c r="T2178">
        <v>0</v>
      </c>
      <c r="U2178">
        <v>18000</v>
      </c>
      <c r="V2178" t="str">
        <f>IF(Table1[[#This Row],[Sales]]&lt;=10000,"Low",IF(Table1[[#This Row],[Sales]]&gt;=10000 &amp; Table1[[#This Row],[Sales]]&lt;=25000,"Medium","High"))</f>
        <v>High</v>
      </c>
      <c r="W2178">
        <v>4848.2</v>
      </c>
      <c r="X2178">
        <f>Table1[[#This Row],[Profit]]/Table1[[#This Row],[Sales]]</f>
        <v>0.26934444444444444</v>
      </c>
      <c r="Y2178" t="s">
        <v>58</v>
      </c>
      <c r="Z2178" t="s">
        <v>31</v>
      </c>
      <c r="AA2178">
        <v>5</v>
      </c>
      <c r="AB2178" t="s">
        <v>42</v>
      </c>
    </row>
    <row r="2179" spans="1:28" x14ac:dyDescent="0.35">
      <c r="A2179" t="s">
        <v>5107</v>
      </c>
      <c r="B2179" s="1">
        <v>45869</v>
      </c>
      <c r="C2179" s="1" t="str">
        <f>TEXT(Table1[[#This Row],[Order_Date]],"yyyy")</f>
        <v>2025</v>
      </c>
      <c r="D2179" s="3">
        <f>MONTH(Table1[[#This Row],[Order_Date]])</f>
        <v>7</v>
      </c>
      <c r="E2179" t="str">
        <f>TEXT(Table1[[#This Row],[Order_Date]],"mmm")</f>
        <v>Jul</v>
      </c>
      <c r="F2179" s="1">
        <v>45873</v>
      </c>
      <c r="G2179">
        <f>(Table1[[#This Row],[Ship_Date]]-Table1[[#This Row],[Order_Date]])</f>
        <v>4</v>
      </c>
      <c r="H2179" t="s">
        <v>3838</v>
      </c>
      <c r="I2179" t="s">
        <v>5108</v>
      </c>
      <c r="J2179" t="s">
        <v>52</v>
      </c>
      <c r="K2179">
        <v>65</v>
      </c>
      <c r="L2179" t="str">
        <f>IF(Table1[[#This Row],[Age]]&lt;=20,"Teen",IF(Table1[[#This Row],[Age]]&gt;=21 &amp; Table1[[#This Row],[Age]]&lt;=50,"Adult","Senior"))</f>
        <v>Senior</v>
      </c>
      <c r="M2179" t="s">
        <v>91</v>
      </c>
      <c r="N2179" t="s">
        <v>92</v>
      </c>
      <c r="O2179" t="s">
        <v>55</v>
      </c>
      <c r="P2179" t="s">
        <v>39</v>
      </c>
      <c r="Q2179" t="s">
        <v>118</v>
      </c>
      <c r="R2179">
        <v>8</v>
      </c>
      <c r="S2179">
        <v>4000</v>
      </c>
      <c r="T2179">
        <v>25</v>
      </c>
      <c r="U2179">
        <v>24000</v>
      </c>
      <c r="V2179" t="str">
        <f>IF(Table1[[#This Row],[Sales]]&lt;=10000,"Low",IF(Table1[[#This Row],[Sales]]&gt;=10000 &amp; Table1[[#This Row],[Sales]]&lt;=25000,"Medium","High"))</f>
        <v>High</v>
      </c>
      <c r="W2179">
        <v>4782.57</v>
      </c>
      <c r="X2179">
        <f>Table1[[#This Row],[Profit]]/Table1[[#This Row],[Sales]]</f>
        <v>0.19927375</v>
      </c>
      <c r="Y2179" t="s">
        <v>58</v>
      </c>
      <c r="Z2179" t="s">
        <v>41</v>
      </c>
      <c r="AA2179">
        <v>1</v>
      </c>
      <c r="AB2179" t="s">
        <v>42</v>
      </c>
    </row>
    <row r="2180" spans="1:28" x14ac:dyDescent="0.35">
      <c r="A2180" t="s">
        <v>5149</v>
      </c>
      <c r="B2180" s="1">
        <v>45840</v>
      </c>
      <c r="C2180" s="1" t="str">
        <f>TEXT(Table1[[#This Row],[Order_Date]],"yyyy")</f>
        <v>2025</v>
      </c>
      <c r="D2180" s="3">
        <f>MONTH(Table1[[#This Row],[Order_Date]])</f>
        <v>7</v>
      </c>
      <c r="E2180" t="str">
        <f>TEXT(Table1[[#This Row],[Order_Date]],"mmm")</f>
        <v>Jul</v>
      </c>
      <c r="F2180" s="1">
        <v>45847</v>
      </c>
      <c r="G2180">
        <f>(Table1[[#This Row],[Ship_Date]]-Table1[[#This Row],[Order_Date]])</f>
        <v>7</v>
      </c>
      <c r="H2180" t="s">
        <v>4254</v>
      </c>
      <c r="I2180" t="s">
        <v>5150</v>
      </c>
      <c r="J2180" t="s">
        <v>52</v>
      </c>
      <c r="K2180">
        <v>33</v>
      </c>
      <c r="L2180" t="str">
        <f>IF(Table1[[#This Row],[Age]]&lt;=20,"Teen",IF(Table1[[#This Row],[Age]]&gt;=21 &amp; Table1[[#This Row],[Age]]&lt;=50,"Adult","Senior"))</f>
        <v>Senior</v>
      </c>
      <c r="M2180" t="s">
        <v>101</v>
      </c>
      <c r="N2180" t="s">
        <v>102</v>
      </c>
      <c r="O2180" t="s">
        <v>27</v>
      </c>
      <c r="P2180" t="s">
        <v>39</v>
      </c>
      <c r="Q2180" t="s">
        <v>87</v>
      </c>
      <c r="R2180">
        <v>2</v>
      </c>
      <c r="S2180">
        <v>3200</v>
      </c>
      <c r="T2180">
        <v>15</v>
      </c>
      <c r="U2180">
        <v>5440</v>
      </c>
      <c r="V2180" t="str">
        <f>IF(Table1[[#This Row],[Sales]]&lt;=10000,"Low",IF(Table1[[#This Row],[Sales]]&gt;=10000 &amp; Table1[[#This Row],[Sales]]&lt;=25000,"Medium","High"))</f>
        <v>Low</v>
      </c>
      <c r="W2180">
        <v>545.57000000000005</v>
      </c>
      <c r="X2180">
        <f>Table1[[#This Row],[Profit]]/Table1[[#This Row],[Sales]]</f>
        <v>0.10028860294117647</v>
      </c>
      <c r="Y2180" t="s">
        <v>30</v>
      </c>
      <c r="Z2180" t="s">
        <v>31</v>
      </c>
      <c r="AA2180">
        <v>5</v>
      </c>
      <c r="AB2180" t="s">
        <v>42</v>
      </c>
    </row>
    <row r="2181" spans="1:28" x14ac:dyDescent="0.35">
      <c r="A2181" t="s">
        <v>5168</v>
      </c>
      <c r="B2181" s="1">
        <v>45852</v>
      </c>
      <c r="C2181" s="1" t="str">
        <f>TEXT(Table1[[#This Row],[Order_Date]],"yyyy")</f>
        <v>2025</v>
      </c>
      <c r="D2181" s="3">
        <f>MONTH(Table1[[#This Row],[Order_Date]])</f>
        <v>7</v>
      </c>
      <c r="E2181" t="str">
        <f>TEXT(Table1[[#This Row],[Order_Date]],"mmm")</f>
        <v>Jul</v>
      </c>
      <c r="F2181" s="1">
        <v>45857</v>
      </c>
      <c r="G2181">
        <f>(Table1[[#This Row],[Ship_Date]]-Table1[[#This Row],[Order_Date]])</f>
        <v>5</v>
      </c>
      <c r="H2181" t="s">
        <v>313</v>
      </c>
      <c r="I2181" t="s">
        <v>5169</v>
      </c>
      <c r="J2181" t="s">
        <v>24</v>
      </c>
      <c r="K2181">
        <v>47</v>
      </c>
      <c r="L2181" t="str">
        <f>IF(Table1[[#This Row],[Age]]&lt;=20,"Teen",IF(Table1[[#This Row],[Age]]&gt;=21 &amp; Table1[[#This Row],[Age]]&lt;=50,"Adult","Senior"))</f>
        <v>Senior</v>
      </c>
      <c r="M2181" t="s">
        <v>73</v>
      </c>
      <c r="N2181" t="s">
        <v>26</v>
      </c>
      <c r="O2181" t="s">
        <v>27</v>
      </c>
      <c r="P2181" t="s">
        <v>74</v>
      </c>
      <c r="Q2181" t="s">
        <v>109</v>
      </c>
      <c r="R2181">
        <v>4</v>
      </c>
      <c r="S2181">
        <v>40000</v>
      </c>
      <c r="T2181">
        <v>10</v>
      </c>
      <c r="U2181">
        <v>144000</v>
      </c>
      <c r="V2181" t="str">
        <f>IF(Table1[[#This Row],[Sales]]&lt;=10000,"Low",IF(Table1[[#This Row],[Sales]]&gt;=10000 &amp; Table1[[#This Row],[Sales]]&lt;=25000,"Medium","High"))</f>
        <v>High</v>
      </c>
      <c r="W2181">
        <v>53442.5</v>
      </c>
      <c r="X2181">
        <f>Table1[[#This Row],[Profit]]/Table1[[#This Row],[Sales]]</f>
        <v>0.37112847222222223</v>
      </c>
      <c r="Y2181" t="s">
        <v>58</v>
      </c>
      <c r="Z2181" t="s">
        <v>41</v>
      </c>
      <c r="AA2181">
        <v>5</v>
      </c>
      <c r="AB2181" t="s">
        <v>42</v>
      </c>
    </row>
    <row r="2182" spans="1:28" x14ac:dyDescent="0.35">
      <c r="A2182" t="s">
        <v>5170</v>
      </c>
      <c r="B2182" s="1">
        <v>45481</v>
      </c>
      <c r="C2182" s="1" t="str">
        <f>TEXT(Table1[[#This Row],[Order_Date]],"yyyy")</f>
        <v>2024</v>
      </c>
      <c r="D2182" s="3">
        <f>MONTH(Table1[[#This Row],[Order_Date]])</f>
        <v>7</v>
      </c>
      <c r="E2182" t="str">
        <f>TEXT(Table1[[#This Row],[Order_Date]],"mmm")</f>
        <v>Jul</v>
      </c>
      <c r="F2182" s="1">
        <v>45488</v>
      </c>
      <c r="G2182">
        <f>(Table1[[#This Row],[Ship_Date]]-Table1[[#This Row],[Order_Date]])</f>
        <v>7</v>
      </c>
      <c r="H2182" t="s">
        <v>5171</v>
      </c>
      <c r="I2182" t="s">
        <v>5172</v>
      </c>
      <c r="J2182" t="s">
        <v>24</v>
      </c>
      <c r="K2182">
        <v>51</v>
      </c>
      <c r="L2182" t="str">
        <f>IF(Table1[[#This Row],[Age]]&lt;=20,"Teen",IF(Table1[[#This Row],[Age]]&gt;=21 &amp; Table1[[#This Row],[Age]]&lt;=50,"Adult","Senior"))</f>
        <v>Senior</v>
      </c>
      <c r="M2182" t="s">
        <v>36</v>
      </c>
      <c r="N2182" t="s">
        <v>37</v>
      </c>
      <c r="O2182" t="s">
        <v>38</v>
      </c>
      <c r="P2182" t="s">
        <v>47</v>
      </c>
      <c r="Q2182" t="s">
        <v>175</v>
      </c>
      <c r="R2182">
        <v>7</v>
      </c>
      <c r="S2182">
        <v>1200</v>
      </c>
      <c r="T2182">
        <v>20</v>
      </c>
      <c r="U2182">
        <v>6720</v>
      </c>
      <c r="V2182" t="str">
        <f>IF(Table1[[#This Row],[Sales]]&lt;=10000,"Low",IF(Table1[[#This Row],[Sales]]&gt;=10000 &amp; Table1[[#This Row],[Sales]]&lt;=25000,"Medium","High"))</f>
        <v>Low</v>
      </c>
      <c r="W2182">
        <v>2969.44</v>
      </c>
      <c r="X2182">
        <f>Table1[[#This Row],[Profit]]/Table1[[#This Row],[Sales]]</f>
        <v>0.44188095238095237</v>
      </c>
      <c r="Y2182" t="s">
        <v>93</v>
      </c>
      <c r="Z2182" t="s">
        <v>59</v>
      </c>
      <c r="AA2182">
        <v>4</v>
      </c>
      <c r="AB2182" t="s">
        <v>42</v>
      </c>
    </row>
    <row r="2183" spans="1:28" x14ac:dyDescent="0.35">
      <c r="A2183" t="s">
        <v>5191</v>
      </c>
      <c r="B2183" s="1">
        <v>45860</v>
      </c>
      <c r="C2183" s="1" t="str">
        <f>TEXT(Table1[[#This Row],[Order_Date]],"yyyy")</f>
        <v>2025</v>
      </c>
      <c r="D2183" s="3">
        <f>MONTH(Table1[[#This Row],[Order_Date]])</f>
        <v>7</v>
      </c>
      <c r="E2183" t="str">
        <f>TEXT(Table1[[#This Row],[Order_Date]],"mmm")</f>
        <v>Jul</v>
      </c>
      <c r="F2183" s="1">
        <v>45862</v>
      </c>
      <c r="G2183">
        <f>(Table1[[#This Row],[Ship_Date]]-Table1[[#This Row],[Order_Date]])</f>
        <v>2</v>
      </c>
      <c r="H2183" t="s">
        <v>3970</v>
      </c>
      <c r="I2183" t="s">
        <v>5192</v>
      </c>
      <c r="J2183" t="s">
        <v>24</v>
      </c>
      <c r="K2183">
        <v>63</v>
      </c>
      <c r="L2183" t="str">
        <f>IF(Table1[[#This Row],[Age]]&lt;=20,"Teen",IF(Table1[[#This Row],[Age]]&gt;=21 &amp; Table1[[#This Row],[Age]]&lt;=50,"Adult","Senior"))</f>
        <v>Senior</v>
      </c>
      <c r="M2183" t="s">
        <v>107</v>
      </c>
      <c r="N2183" t="s">
        <v>108</v>
      </c>
      <c r="O2183" t="s">
        <v>86</v>
      </c>
      <c r="P2183" t="s">
        <v>74</v>
      </c>
      <c r="Q2183" t="s">
        <v>109</v>
      </c>
      <c r="R2183">
        <v>3</v>
      </c>
      <c r="S2183">
        <v>40000</v>
      </c>
      <c r="T2183">
        <v>20</v>
      </c>
      <c r="U2183">
        <v>96000</v>
      </c>
      <c r="V2183" t="str">
        <f>IF(Table1[[#This Row],[Sales]]&lt;=10000,"Low",IF(Table1[[#This Row],[Sales]]&gt;=10000 &amp; Table1[[#This Row],[Sales]]&lt;=25000,"Medium","High"))</f>
        <v>High</v>
      </c>
      <c r="W2183">
        <v>25442.92</v>
      </c>
      <c r="X2183">
        <f>Table1[[#This Row],[Profit]]/Table1[[#This Row],[Sales]]</f>
        <v>0.26503041666666666</v>
      </c>
      <c r="Y2183" t="s">
        <v>93</v>
      </c>
      <c r="Z2183" t="s">
        <v>59</v>
      </c>
      <c r="AA2183">
        <v>4</v>
      </c>
      <c r="AB2183" t="s">
        <v>42</v>
      </c>
    </row>
    <row r="2184" spans="1:28" x14ac:dyDescent="0.35">
      <c r="A2184" t="s">
        <v>5268</v>
      </c>
      <c r="B2184" s="1">
        <v>45479</v>
      </c>
      <c r="C2184" s="1" t="str">
        <f>TEXT(Table1[[#This Row],[Order_Date]],"yyyy")</f>
        <v>2024</v>
      </c>
      <c r="D2184" s="3">
        <f>MONTH(Table1[[#This Row],[Order_Date]])</f>
        <v>7</v>
      </c>
      <c r="E2184" t="str">
        <f>TEXT(Table1[[#This Row],[Order_Date]],"mmm")</f>
        <v>Jul</v>
      </c>
      <c r="F2184" s="1">
        <v>45486</v>
      </c>
      <c r="G2184">
        <f>(Table1[[#This Row],[Ship_Date]]-Table1[[#This Row],[Order_Date]])</f>
        <v>7</v>
      </c>
      <c r="H2184" t="s">
        <v>5269</v>
      </c>
      <c r="I2184" t="s">
        <v>5270</v>
      </c>
      <c r="J2184" t="s">
        <v>24</v>
      </c>
      <c r="K2184">
        <v>20</v>
      </c>
      <c r="L2184" t="str">
        <f>IF(Table1[[#This Row],[Age]]&lt;=20,"Teen",IF(Table1[[#This Row],[Age]]&gt;=21 &amp; Table1[[#This Row],[Age]]&lt;=50,"Adult","Senior"))</f>
        <v>Teen</v>
      </c>
      <c r="M2184" t="s">
        <v>101</v>
      </c>
      <c r="N2184" t="s">
        <v>102</v>
      </c>
      <c r="O2184" t="s">
        <v>27</v>
      </c>
      <c r="P2184" t="s">
        <v>28</v>
      </c>
      <c r="Q2184" t="s">
        <v>192</v>
      </c>
      <c r="R2184">
        <v>7</v>
      </c>
      <c r="S2184">
        <v>7000</v>
      </c>
      <c r="T2184">
        <v>20</v>
      </c>
      <c r="U2184">
        <v>39200</v>
      </c>
      <c r="V2184" t="str">
        <f>IF(Table1[[#This Row],[Sales]]&lt;=10000,"Low",IF(Table1[[#This Row],[Sales]]&gt;=10000 &amp; Table1[[#This Row],[Sales]]&lt;=25000,"Medium","High"))</f>
        <v>High</v>
      </c>
      <c r="W2184">
        <v>17532.11</v>
      </c>
      <c r="X2184">
        <f>Table1[[#This Row],[Profit]]/Table1[[#This Row],[Sales]]</f>
        <v>0.44724770408163267</v>
      </c>
      <c r="Y2184" t="s">
        <v>93</v>
      </c>
      <c r="Z2184" t="s">
        <v>31</v>
      </c>
      <c r="AA2184">
        <v>5</v>
      </c>
      <c r="AB2184" t="s">
        <v>42</v>
      </c>
    </row>
    <row r="2185" spans="1:28" x14ac:dyDescent="0.35">
      <c r="A2185" t="s">
        <v>5274</v>
      </c>
      <c r="B2185" s="1">
        <v>45863</v>
      </c>
      <c r="C2185" s="1" t="str">
        <f>TEXT(Table1[[#This Row],[Order_Date]],"yyyy")</f>
        <v>2025</v>
      </c>
      <c r="D2185" s="3">
        <f>MONTH(Table1[[#This Row],[Order_Date]])</f>
        <v>7</v>
      </c>
      <c r="E2185" t="str">
        <f>TEXT(Table1[[#This Row],[Order_Date]],"mmm")</f>
        <v>Jul</v>
      </c>
      <c r="F2185" s="1">
        <v>45867</v>
      </c>
      <c r="G2185">
        <f>(Table1[[#This Row],[Ship_Date]]-Table1[[#This Row],[Order_Date]])</f>
        <v>4</v>
      </c>
      <c r="H2185" t="s">
        <v>779</v>
      </c>
      <c r="I2185" t="s">
        <v>5275</v>
      </c>
      <c r="J2185" t="s">
        <v>24</v>
      </c>
      <c r="K2185">
        <v>22</v>
      </c>
      <c r="L2185" t="str">
        <f>IF(Table1[[#This Row],[Age]]&lt;=20,"Teen",IF(Table1[[#This Row],[Age]]&gt;=21 &amp; Table1[[#This Row],[Age]]&lt;=50,"Adult","Senior"))</f>
        <v>Senior</v>
      </c>
      <c r="M2185" t="s">
        <v>79</v>
      </c>
      <c r="N2185" t="s">
        <v>80</v>
      </c>
      <c r="O2185" t="s">
        <v>38</v>
      </c>
      <c r="P2185" t="s">
        <v>56</v>
      </c>
      <c r="Q2185" t="s">
        <v>168</v>
      </c>
      <c r="R2185">
        <v>4</v>
      </c>
      <c r="S2185">
        <v>1200</v>
      </c>
      <c r="T2185">
        <v>0</v>
      </c>
      <c r="U2185">
        <v>4800</v>
      </c>
      <c r="V2185" t="str">
        <f>IF(Table1[[#This Row],[Sales]]&lt;=10000,"Low",IF(Table1[[#This Row],[Sales]]&gt;=10000 &amp; Table1[[#This Row],[Sales]]&lt;=25000,"Medium","High"))</f>
        <v>Low</v>
      </c>
      <c r="W2185">
        <v>1487.9</v>
      </c>
      <c r="X2185">
        <f>Table1[[#This Row],[Profit]]/Table1[[#This Row],[Sales]]</f>
        <v>0.30997916666666669</v>
      </c>
      <c r="Y2185" t="s">
        <v>93</v>
      </c>
      <c r="Z2185" t="s">
        <v>59</v>
      </c>
      <c r="AA2185">
        <v>2</v>
      </c>
      <c r="AB2185" t="s">
        <v>42</v>
      </c>
    </row>
    <row r="2186" spans="1:28" x14ac:dyDescent="0.35">
      <c r="A2186" t="s">
        <v>5282</v>
      </c>
      <c r="B2186" s="1">
        <v>45490</v>
      </c>
      <c r="C2186" s="1" t="str">
        <f>TEXT(Table1[[#This Row],[Order_Date]],"yyyy")</f>
        <v>2024</v>
      </c>
      <c r="D2186" s="3">
        <f>MONTH(Table1[[#This Row],[Order_Date]])</f>
        <v>7</v>
      </c>
      <c r="E2186" t="str">
        <f>TEXT(Table1[[#This Row],[Order_Date]],"mmm")</f>
        <v>Jul</v>
      </c>
      <c r="F2186" s="1">
        <v>45491</v>
      </c>
      <c r="G2186">
        <f>(Table1[[#This Row],[Ship_Date]]-Table1[[#This Row],[Order_Date]])</f>
        <v>1</v>
      </c>
      <c r="H2186" t="s">
        <v>5283</v>
      </c>
      <c r="I2186" t="s">
        <v>5284</v>
      </c>
      <c r="J2186" t="s">
        <v>52</v>
      </c>
      <c r="K2186">
        <v>34</v>
      </c>
      <c r="L2186" t="str">
        <f>IF(Table1[[#This Row],[Age]]&lt;=20,"Teen",IF(Table1[[#This Row],[Age]]&gt;=21 &amp; Table1[[#This Row],[Age]]&lt;=50,"Adult","Senior"))</f>
        <v>Senior</v>
      </c>
      <c r="M2186" t="s">
        <v>116</v>
      </c>
      <c r="N2186" t="s">
        <v>117</v>
      </c>
      <c r="O2186" t="s">
        <v>86</v>
      </c>
      <c r="P2186" t="s">
        <v>28</v>
      </c>
      <c r="Q2186" t="s">
        <v>65</v>
      </c>
      <c r="R2186">
        <v>6</v>
      </c>
      <c r="S2186">
        <v>30000</v>
      </c>
      <c r="T2186">
        <v>0</v>
      </c>
      <c r="U2186">
        <v>180000</v>
      </c>
      <c r="V2186" t="str">
        <f>IF(Table1[[#This Row],[Sales]]&lt;=10000,"Low",IF(Table1[[#This Row],[Sales]]&gt;=10000 &amp; Table1[[#This Row],[Sales]]&lt;=25000,"Medium","High"))</f>
        <v>High</v>
      </c>
      <c r="W2186">
        <v>36970.51</v>
      </c>
      <c r="X2186">
        <f>Table1[[#This Row],[Profit]]/Table1[[#This Row],[Sales]]</f>
        <v>0.20539172222222224</v>
      </c>
      <c r="Y2186" t="s">
        <v>93</v>
      </c>
      <c r="Z2186" t="s">
        <v>31</v>
      </c>
      <c r="AA2186">
        <v>2</v>
      </c>
      <c r="AB2186" t="s">
        <v>42</v>
      </c>
    </row>
    <row r="2187" spans="1:28" x14ac:dyDescent="0.35">
      <c r="A2187" t="s">
        <v>5305</v>
      </c>
      <c r="B2187" s="1">
        <v>45856</v>
      </c>
      <c r="C2187" s="1" t="str">
        <f>TEXT(Table1[[#This Row],[Order_Date]],"yyyy")</f>
        <v>2025</v>
      </c>
      <c r="D2187" s="3">
        <f>MONTH(Table1[[#This Row],[Order_Date]])</f>
        <v>7</v>
      </c>
      <c r="E2187" t="str">
        <f>TEXT(Table1[[#This Row],[Order_Date]],"mmm")</f>
        <v>Jul</v>
      </c>
      <c r="F2187" s="1">
        <v>45858</v>
      </c>
      <c r="G2187">
        <f>(Table1[[#This Row],[Ship_Date]]-Table1[[#This Row],[Order_Date]])</f>
        <v>2</v>
      </c>
      <c r="H2187" t="s">
        <v>1232</v>
      </c>
      <c r="I2187" t="s">
        <v>5306</v>
      </c>
      <c r="J2187" t="s">
        <v>24</v>
      </c>
      <c r="K2187">
        <v>40</v>
      </c>
      <c r="L2187" t="str">
        <f>IF(Table1[[#This Row],[Age]]&lt;=20,"Teen",IF(Table1[[#This Row],[Age]]&gt;=21 &amp; Table1[[#This Row],[Age]]&lt;=50,"Adult","Senior"))</f>
        <v>Senior</v>
      </c>
      <c r="M2187" t="s">
        <v>91</v>
      </c>
      <c r="N2187" t="s">
        <v>92</v>
      </c>
      <c r="O2187" t="s">
        <v>55</v>
      </c>
      <c r="P2187" t="s">
        <v>39</v>
      </c>
      <c r="Q2187" t="s">
        <v>253</v>
      </c>
      <c r="R2187">
        <v>2</v>
      </c>
      <c r="S2187">
        <v>1200</v>
      </c>
      <c r="T2187">
        <v>5</v>
      </c>
      <c r="U2187">
        <v>2280</v>
      </c>
      <c r="V2187" t="str">
        <f>IF(Table1[[#This Row],[Sales]]&lt;=10000,"Low",IF(Table1[[#This Row],[Sales]]&gt;=10000 &amp; Table1[[#This Row],[Sales]]&lt;=25000,"Medium","High"))</f>
        <v>Low</v>
      </c>
      <c r="W2187">
        <v>362.34</v>
      </c>
      <c r="X2187">
        <f>Table1[[#This Row],[Profit]]/Table1[[#This Row],[Sales]]</f>
        <v>0.15892105263157894</v>
      </c>
      <c r="Y2187" t="s">
        <v>93</v>
      </c>
      <c r="Z2187" t="s">
        <v>31</v>
      </c>
      <c r="AA2187">
        <v>3</v>
      </c>
      <c r="AB2187" t="s">
        <v>42</v>
      </c>
    </row>
    <row r="2188" spans="1:28" x14ac:dyDescent="0.35">
      <c r="A2188" t="s">
        <v>5318</v>
      </c>
      <c r="B2188" s="1">
        <v>45862</v>
      </c>
      <c r="C2188" s="1" t="str">
        <f>TEXT(Table1[[#This Row],[Order_Date]],"yyyy")</f>
        <v>2025</v>
      </c>
      <c r="D2188" s="3">
        <f>MONTH(Table1[[#This Row],[Order_Date]])</f>
        <v>7</v>
      </c>
      <c r="E2188" t="str">
        <f>TEXT(Table1[[#This Row],[Order_Date]],"mmm")</f>
        <v>Jul</v>
      </c>
      <c r="F2188" s="1">
        <v>45866</v>
      </c>
      <c r="G2188">
        <f>(Table1[[#This Row],[Ship_Date]]-Table1[[#This Row],[Order_Date]])</f>
        <v>4</v>
      </c>
      <c r="H2188" t="s">
        <v>2554</v>
      </c>
      <c r="I2188" t="s">
        <v>5319</v>
      </c>
      <c r="J2188" t="s">
        <v>24</v>
      </c>
      <c r="K2188">
        <v>62</v>
      </c>
      <c r="L2188" t="str">
        <f>IF(Table1[[#This Row],[Age]]&lt;=20,"Teen",IF(Table1[[#This Row],[Age]]&gt;=21 &amp; Table1[[#This Row],[Age]]&lt;=50,"Adult","Senior"))</f>
        <v>Senior</v>
      </c>
      <c r="M2188" t="s">
        <v>116</v>
      </c>
      <c r="N2188" t="s">
        <v>117</v>
      </c>
      <c r="O2188" t="s">
        <v>86</v>
      </c>
      <c r="P2188" t="s">
        <v>39</v>
      </c>
      <c r="Q2188" t="s">
        <v>87</v>
      </c>
      <c r="R2188">
        <v>2</v>
      </c>
      <c r="S2188">
        <v>3200</v>
      </c>
      <c r="T2188">
        <v>15</v>
      </c>
      <c r="U2188">
        <v>5440</v>
      </c>
      <c r="V2188" t="str">
        <f>IF(Table1[[#This Row],[Sales]]&lt;=10000,"Low",IF(Table1[[#This Row],[Sales]]&gt;=10000 &amp; Table1[[#This Row],[Sales]]&lt;=25000,"Medium","High"))</f>
        <v>Low</v>
      </c>
      <c r="W2188">
        <v>908.33</v>
      </c>
      <c r="X2188">
        <f>Table1[[#This Row],[Profit]]/Table1[[#This Row],[Sales]]</f>
        <v>0.16697242647058824</v>
      </c>
      <c r="Y2188" t="s">
        <v>58</v>
      </c>
      <c r="Z2188" t="s">
        <v>41</v>
      </c>
      <c r="AA2188">
        <v>2</v>
      </c>
      <c r="AB2188" t="s">
        <v>32</v>
      </c>
    </row>
    <row r="2189" spans="1:28" x14ac:dyDescent="0.35">
      <c r="A2189" t="s">
        <v>5358</v>
      </c>
      <c r="B2189" s="1">
        <v>45863</v>
      </c>
      <c r="C2189" s="1" t="str">
        <f>TEXT(Table1[[#This Row],[Order_Date]],"yyyy")</f>
        <v>2025</v>
      </c>
      <c r="D2189" s="3">
        <f>MONTH(Table1[[#This Row],[Order_Date]])</f>
        <v>7</v>
      </c>
      <c r="E2189" t="str">
        <f>TEXT(Table1[[#This Row],[Order_Date]],"mmm")</f>
        <v>Jul</v>
      </c>
      <c r="F2189" s="1">
        <v>45867</v>
      </c>
      <c r="G2189">
        <f>(Table1[[#This Row],[Ship_Date]]-Table1[[#This Row],[Order_Date]])</f>
        <v>4</v>
      </c>
      <c r="H2189" t="s">
        <v>1383</v>
      </c>
      <c r="I2189" t="s">
        <v>5359</v>
      </c>
      <c r="J2189" t="s">
        <v>24</v>
      </c>
      <c r="K2189">
        <v>44</v>
      </c>
      <c r="L2189" t="str">
        <f>IF(Table1[[#This Row],[Age]]&lt;=20,"Teen",IF(Table1[[#This Row],[Age]]&gt;=21 &amp; Table1[[#This Row],[Age]]&lt;=50,"Adult","Senior"))</f>
        <v>Senior</v>
      </c>
      <c r="M2189" t="s">
        <v>116</v>
      </c>
      <c r="N2189" t="s">
        <v>117</v>
      </c>
      <c r="O2189" t="s">
        <v>86</v>
      </c>
      <c r="P2189" t="s">
        <v>39</v>
      </c>
      <c r="Q2189" t="s">
        <v>253</v>
      </c>
      <c r="R2189">
        <v>8</v>
      </c>
      <c r="S2189">
        <v>1200</v>
      </c>
      <c r="T2189">
        <v>15</v>
      </c>
      <c r="U2189">
        <v>8160</v>
      </c>
      <c r="V2189" t="str">
        <f>IF(Table1[[#This Row],[Sales]]&lt;=10000,"Low",IF(Table1[[#This Row],[Sales]]&gt;=10000 &amp; Table1[[#This Row],[Sales]]&lt;=25000,"Medium","High"))</f>
        <v>Low</v>
      </c>
      <c r="W2189">
        <v>1789.68</v>
      </c>
      <c r="X2189">
        <f>Table1[[#This Row],[Profit]]/Table1[[#This Row],[Sales]]</f>
        <v>0.21932352941176472</v>
      </c>
      <c r="Y2189" t="s">
        <v>30</v>
      </c>
      <c r="Z2189" t="s">
        <v>31</v>
      </c>
      <c r="AA2189">
        <v>3</v>
      </c>
      <c r="AB2189" t="s">
        <v>42</v>
      </c>
    </row>
    <row r="2190" spans="1:28" x14ac:dyDescent="0.35">
      <c r="A2190" t="s">
        <v>5379</v>
      </c>
      <c r="B2190" s="1">
        <v>45867</v>
      </c>
      <c r="C2190" s="1" t="str">
        <f>TEXT(Table1[[#This Row],[Order_Date]],"yyyy")</f>
        <v>2025</v>
      </c>
      <c r="D2190" s="3">
        <f>MONTH(Table1[[#This Row],[Order_Date]])</f>
        <v>7</v>
      </c>
      <c r="E2190" t="str">
        <f>TEXT(Table1[[#This Row],[Order_Date]],"mmm")</f>
        <v>Jul</v>
      </c>
      <c r="F2190" s="1">
        <v>45869</v>
      </c>
      <c r="G2190">
        <f>(Table1[[#This Row],[Ship_Date]]-Table1[[#This Row],[Order_Date]])</f>
        <v>2</v>
      </c>
      <c r="H2190" t="s">
        <v>5380</v>
      </c>
      <c r="I2190" t="s">
        <v>5381</v>
      </c>
      <c r="J2190" t="s">
        <v>52</v>
      </c>
      <c r="K2190">
        <v>45</v>
      </c>
      <c r="L2190" t="str">
        <f>IF(Table1[[#This Row],[Age]]&lt;=20,"Teen",IF(Table1[[#This Row],[Age]]&gt;=21 &amp; Table1[[#This Row],[Age]]&lt;=50,"Adult","Senior"))</f>
        <v>Senior</v>
      </c>
      <c r="M2190" t="s">
        <v>101</v>
      </c>
      <c r="N2190" t="s">
        <v>102</v>
      </c>
      <c r="O2190" t="s">
        <v>27</v>
      </c>
      <c r="P2190" t="s">
        <v>28</v>
      </c>
      <c r="Q2190" t="s">
        <v>103</v>
      </c>
      <c r="R2190">
        <v>7</v>
      </c>
      <c r="S2190">
        <v>25000</v>
      </c>
      <c r="T2190">
        <v>20</v>
      </c>
      <c r="U2190">
        <v>140000</v>
      </c>
      <c r="V2190" t="str">
        <f>IF(Table1[[#This Row],[Sales]]&lt;=10000,"Low",IF(Table1[[#This Row],[Sales]]&gt;=10000 &amp; Table1[[#This Row],[Sales]]&lt;=25000,"Medium","High"))</f>
        <v>High</v>
      </c>
      <c r="W2190">
        <v>50479.11</v>
      </c>
      <c r="X2190">
        <f>Table1[[#This Row],[Profit]]/Table1[[#This Row],[Sales]]</f>
        <v>0.36056507142857142</v>
      </c>
      <c r="Y2190" t="s">
        <v>93</v>
      </c>
      <c r="Z2190" t="s">
        <v>31</v>
      </c>
      <c r="AA2190">
        <v>5</v>
      </c>
      <c r="AB2190" t="s">
        <v>42</v>
      </c>
    </row>
    <row r="2191" spans="1:28" x14ac:dyDescent="0.35">
      <c r="A2191" t="s">
        <v>5382</v>
      </c>
      <c r="B2191" s="1">
        <v>45504</v>
      </c>
      <c r="C2191" s="1" t="str">
        <f>TEXT(Table1[[#This Row],[Order_Date]],"yyyy")</f>
        <v>2024</v>
      </c>
      <c r="D2191" s="3">
        <f>MONTH(Table1[[#This Row],[Order_Date]])</f>
        <v>7</v>
      </c>
      <c r="E2191" t="str">
        <f>TEXT(Table1[[#This Row],[Order_Date]],"mmm")</f>
        <v>Jul</v>
      </c>
      <c r="F2191" s="1">
        <v>45507</v>
      </c>
      <c r="G2191">
        <f>(Table1[[#This Row],[Ship_Date]]-Table1[[#This Row],[Order_Date]])</f>
        <v>3</v>
      </c>
      <c r="H2191" t="s">
        <v>2279</v>
      </c>
      <c r="I2191" t="s">
        <v>5383</v>
      </c>
      <c r="J2191" t="s">
        <v>52</v>
      </c>
      <c r="K2191">
        <v>65</v>
      </c>
      <c r="L2191" t="str">
        <f>IF(Table1[[#This Row],[Age]]&lt;=20,"Teen",IF(Table1[[#This Row],[Age]]&gt;=21 &amp; Table1[[#This Row],[Age]]&lt;=50,"Adult","Senior"))</f>
        <v>Senior</v>
      </c>
      <c r="M2191" t="s">
        <v>73</v>
      </c>
      <c r="N2191" t="s">
        <v>26</v>
      </c>
      <c r="O2191" t="s">
        <v>27</v>
      </c>
      <c r="P2191" t="s">
        <v>56</v>
      </c>
      <c r="Q2191" t="s">
        <v>97</v>
      </c>
      <c r="R2191">
        <v>7</v>
      </c>
      <c r="S2191">
        <v>1500</v>
      </c>
      <c r="T2191">
        <v>20</v>
      </c>
      <c r="U2191">
        <v>8400</v>
      </c>
      <c r="V2191" t="str">
        <f>IF(Table1[[#This Row],[Sales]]&lt;=10000,"Low",IF(Table1[[#This Row],[Sales]]&gt;=10000 &amp; Table1[[#This Row],[Sales]]&lt;=25000,"Medium","High"))</f>
        <v>Low</v>
      </c>
      <c r="W2191">
        <v>2110.61</v>
      </c>
      <c r="X2191">
        <f>Table1[[#This Row],[Profit]]/Table1[[#This Row],[Sales]]</f>
        <v>0.25126309523809526</v>
      </c>
      <c r="Y2191" t="s">
        <v>93</v>
      </c>
      <c r="Z2191" t="s">
        <v>31</v>
      </c>
      <c r="AA2191">
        <v>3</v>
      </c>
      <c r="AB2191" t="s">
        <v>42</v>
      </c>
    </row>
    <row r="2192" spans="1:28" x14ac:dyDescent="0.35">
      <c r="A2192" t="s">
        <v>5384</v>
      </c>
      <c r="B2192" s="1">
        <v>45477</v>
      </c>
      <c r="C2192" s="1" t="str">
        <f>TEXT(Table1[[#This Row],[Order_Date]],"yyyy")</f>
        <v>2024</v>
      </c>
      <c r="D2192" s="3">
        <f>MONTH(Table1[[#This Row],[Order_Date]])</f>
        <v>7</v>
      </c>
      <c r="E2192" t="str">
        <f>TEXT(Table1[[#This Row],[Order_Date]],"mmm")</f>
        <v>Jul</v>
      </c>
      <c r="F2192" s="1">
        <v>45482</v>
      </c>
      <c r="G2192">
        <f>(Table1[[#This Row],[Ship_Date]]-Table1[[#This Row],[Order_Date]])</f>
        <v>5</v>
      </c>
      <c r="H2192" t="s">
        <v>5385</v>
      </c>
      <c r="I2192" t="s">
        <v>5386</v>
      </c>
      <c r="J2192" t="s">
        <v>52</v>
      </c>
      <c r="K2192">
        <v>22</v>
      </c>
      <c r="L2192" t="str">
        <f>IF(Table1[[#This Row],[Age]]&lt;=20,"Teen",IF(Table1[[#This Row],[Age]]&gt;=21 &amp; Table1[[#This Row],[Age]]&lt;=50,"Adult","Senior"))</f>
        <v>Senior</v>
      </c>
      <c r="M2192" t="s">
        <v>63</v>
      </c>
      <c r="N2192" t="s">
        <v>64</v>
      </c>
      <c r="O2192" t="s">
        <v>55</v>
      </c>
      <c r="P2192" t="s">
        <v>74</v>
      </c>
      <c r="Q2192" t="s">
        <v>132</v>
      </c>
      <c r="R2192">
        <v>6</v>
      </c>
      <c r="S2192">
        <v>55000</v>
      </c>
      <c r="T2192">
        <v>5</v>
      </c>
      <c r="U2192">
        <v>313500</v>
      </c>
      <c r="V2192" t="str">
        <f>IF(Table1[[#This Row],[Sales]]&lt;=10000,"Low",IF(Table1[[#This Row],[Sales]]&gt;=10000 &amp; Table1[[#This Row],[Sales]]&lt;=25000,"Medium","High"))</f>
        <v>High</v>
      </c>
      <c r="W2192">
        <v>86118.16</v>
      </c>
      <c r="X2192">
        <f>Table1[[#This Row],[Profit]]/Table1[[#This Row],[Sales]]</f>
        <v>0.27469907496012758</v>
      </c>
      <c r="Y2192" t="s">
        <v>30</v>
      </c>
      <c r="Z2192" t="s">
        <v>59</v>
      </c>
      <c r="AA2192">
        <v>3</v>
      </c>
      <c r="AB2192" t="s">
        <v>42</v>
      </c>
    </row>
    <row r="2193" spans="1:28" x14ac:dyDescent="0.35">
      <c r="A2193" t="s">
        <v>5422</v>
      </c>
      <c r="B2193" s="1">
        <v>45484</v>
      </c>
      <c r="C2193" s="1" t="str">
        <f>TEXT(Table1[[#This Row],[Order_Date]],"yyyy")</f>
        <v>2024</v>
      </c>
      <c r="D2193" s="3">
        <f>MONTH(Table1[[#This Row],[Order_Date]])</f>
        <v>7</v>
      </c>
      <c r="E2193" t="str">
        <f>TEXT(Table1[[#This Row],[Order_Date]],"mmm")</f>
        <v>Jul</v>
      </c>
      <c r="F2193" s="1">
        <v>45485</v>
      </c>
      <c r="G2193">
        <f>(Table1[[#This Row],[Ship_Date]]-Table1[[#This Row],[Order_Date]])</f>
        <v>1</v>
      </c>
      <c r="H2193" t="s">
        <v>5423</v>
      </c>
      <c r="I2193" t="s">
        <v>5424</v>
      </c>
      <c r="J2193" t="s">
        <v>24</v>
      </c>
      <c r="K2193">
        <v>49</v>
      </c>
      <c r="L2193" t="str">
        <f>IF(Table1[[#This Row],[Age]]&lt;=20,"Teen",IF(Table1[[#This Row],[Age]]&gt;=21 &amp; Table1[[#This Row],[Age]]&lt;=50,"Adult","Senior"))</f>
        <v>Senior</v>
      </c>
      <c r="M2193" t="s">
        <v>107</v>
      </c>
      <c r="N2193" t="s">
        <v>108</v>
      </c>
      <c r="O2193" t="s">
        <v>86</v>
      </c>
      <c r="P2193" t="s">
        <v>39</v>
      </c>
      <c r="Q2193" t="s">
        <v>253</v>
      </c>
      <c r="R2193">
        <v>7</v>
      </c>
      <c r="S2193">
        <v>1200</v>
      </c>
      <c r="T2193">
        <v>25</v>
      </c>
      <c r="U2193">
        <v>6300</v>
      </c>
      <c r="V2193" t="str">
        <f>IF(Table1[[#This Row],[Sales]]&lt;=10000,"Low",IF(Table1[[#This Row],[Sales]]&gt;=10000 &amp; Table1[[#This Row],[Sales]]&lt;=25000,"Medium","High"))</f>
        <v>Low</v>
      </c>
      <c r="W2193">
        <v>2123.1</v>
      </c>
      <c r="X2193">
        <f>Table1[[#This Row],[Profit]]/Table1[[#This Row],[Sales]]</f>
        <v>0.33699999999999997</v>
      </c>
      <c r="Y2193" t="s">
        <v>93</v>
      </c>
      <c r="Z2193" t="s">
        <v>59</v>
      </c>
      <c r="AA2193">
        <v>2</v>
      </c>
      <c r="AB2193" t="s">
        <v>42</v>
      </c>
    </row>
    <row r="2194" spans="1:28" x14ac:dyDescent="0.35">
      <c r="A2194" t="s">
        <v>5433</v>
      </c>
      <c r="B2194" s="1">
        <v>45493</v>
      </c>
      <c r="C2194" s="1" t="str">
        <f>TEXT(Table1[[#This Row],[Order_Date]],"yyyy")</f>
        <v>2024</v>
      </c>
      <c r="D2194" s="3">
        <f>MONTH(Table1[[#This Row],[Order_Date]])</f>
        <v>7</v>
      </c>
      <c r="E2194" t="str">
        <f>TEXT(Table1[[#This Row],[Order_Date]],"mmm")</f>
        <v>Jul</v>
      </c>
      <c r="F2194" s="1">
        <v>45496</v>
      </c>
      <c r="G2194">
        <f>(Table1[[#This Row],[Ship_Date]]-Table1[[#This Row],[Order_Date]])</f>
        <v>3</v>
      </c>
      <c r="H2194" t="s">
        <v>5434</v>
      </c>
      <c r="I2194" t="s">
        <v>5435</v>
      </c>
      <c r="J2194" t="s">
        <v>24</v>
      </c>
      <c r="K2194">
        <v>35</v>
      </c>
      <c r="L2194" t="str">
        <f>IF(Table1[[#This Row],[Age]]&lt;=20,"Teen",IF(Table1[[#This Row],[Age]]&gt;=21 &amp; Table1[[#This Row],[Age]]&lt;=50,"Adult","Senior"))</f>
        <v>Senior</v>
      </c>
      <c r="M2194" t="s">
        <v>73</v>
      </c>
      <c r="N2194" t="s">
        <v>26</v>
      </c>
      <c r="O2194" t="s">
        <v>27</v>
      </c>
      <c r="P2194" t="s">
        <v>39</v>
      </c>
      <c r="Q2194" t="s">
        <v>118</v>
      </c>
      <c r="R2194">
        <v>5</v>
      </c>
      <c r="S2194">
        <v>4000</v>
      </c>
      <c r="T2194">
        <v>25</v>
      </c>
      <c r="U2194">
        <v>15000</v>
      </c>
      <c r="V2194" t="str">
        <f>IF(Table1[[#This Row],[Sales]]&lt;=10000,"Low",IF(Table1[[#This Row],[Sales]]&gt;=10000 &amp; Table1[[#This Row],[Sales]]&lt;=25000,"Medium","High"))</f>
        <v>High</v>
      </c>
      <c r="W2194">
        <v>2621.66</v>
      </c>
      <c r="X2194">
        <f>Table1[[#This Row],[Profit]]/Table1[[#This Row],[Sales]]</f>
        <v>0.17477733333333331</v>
      </c>
      <c r="Y2194" t="s">
        <v>58</v>
      </c>
      <c r="Z2194" t="s">
        <v>41</v>
      </c>
      <c r="AA2194">
        <v>1</v>
      </c>
      <c r="AB2194" t="s">
        <v>42</v>
      </c>
    </row>
    <row r="2195" spans="1:28" x14ac:dyDescent="0.35">
      <c r="A2195" t="s">
        <v>5436</v>
      </c>
      <c r="B2195" s="1">
        <v>45486</v>
      </c>
      <c r="C2195" s="1" t="str">
        <f>TEXT(Table1[[#This Row],[Order_Date]],"yyyy")</f>
        <v>2024</v>
      </c>
      <c r="D2195" s="3">
        <f>MONTH(Table1[[#This Row],[Order_Date]])</f>
        <v>7</v>
      </c>
      <c r="E2195" t="str">
        <f>TEXT(Table1[[#This Row],[Order_Date]],"mmm")</f>
        <v>Jul</v>
      </c>
      <c r="F2195" s="1">
        <v>45493</v>
      </c>
      <c r="G2195">
        <f>(Table1[[#This Row],[Ship_Date]]-Table1[[#This Row],[Order_Date]])</f>
        <v>7</v>
      </c>
      <c r="H2195" t="s">
        <v>5437</v>
      </c>
      <c r="I2195" t="s">
        <v>5438</v>
      </c>
      <c r="J2195" t="s">
        <v>52</v>
      </c>
      <c r="K2195">
        <v>64</v>
      </c>
      <c r="L2195" t="str">
        <f>IF(Table1[[#This Row],[Age]]&lt;=20,"Teen",IF(Table1[[#This Row],[Age]]&gt;=21 &amp; Table1[[#This Row],[Age]]&lt;=50,"Adult","Senior"))</f>
        <v>Senior</v>
      </c>
      <c r="M2195" t="s">
        <v>36</v>
      </c>
      <c r="N2195" t="s">
        <v>37</v>
      </c>
      <c r="O2195" t="s">
        <v>38</v>
      </c>
      <c r="P2195" t="s">
        <v>74</v>
      </c>
      <c r="Q2195" t="s">
        <v>109</v>
      </c>
      <c r="R2195">
        <v>8</v>
      </c>
      <c r="S2195">
        <v>40000</v>
      </c>
      <c r="T2195">
        <v>20</v>
      </c>
      <c r="U2195">
        <v>256000</v>
      </c>
      <c r="V2195" t="str">
        <f>IF(Table1[[#This Row],[Sales]]&lt;=10000,"Low",IF(Table1[[#This Row],[Sales]]&gt;=10000 &amp; Table1[[#This Row],[Sales]]&lt;=25000,"Medium","High"))</f>
        <v>High</v>
      </c>
      <c r="W2195">
        <v>38141.1</v>
      </c>
      <c r="X2195">
        <f>Table1[[#This Row],[Profit]]/Table1[[#This Row],[Sales]]</f>
        <v>0.14898867187500001</v>
      </c>
      <c r="Y2195" t="s">
        <v>30</v>
      </c>
      <c r="Z2195" t="s">
        <v>41</v>
      </c>
      <c r="AA2195">
        <v>1</v>
      </c>
      <c r="AB2195" t="s">
        <v>42</v>
      </c>
    </row>
    <row r="2196" spans="1:28" x14ac:dyDescent="0.35">
      <c r="A2196" t="s">
        <v>5524</v>
      </c>
      <c r="B2196" s="1">
        <v>45486</v>
      </c>
      <c r="C2196" s="1" t="str">
        <f>TEXT(Table1[[#This Row],[Order_Date]],"yyyy")</f>
        <v>2024</v>
      </c>
      <c r="D2196" s="3">
        <f>MONTH(Table1[[#This Row],[Order_Date]])</f>
        <v>7</v>
      </c>
      <c r="E2196" t="str">
        <f>TEXT(Table1[[#This Row],[Order_Date]],"mmm")</f>
        <v>Jul</v>
      </c>
      <c r="F2196" s="1">
        <v>45493</v>
      </c>
      <c r="G2196">
        <f>(Table1[[#This Row],[Ship_Date]]-Table1[[#This Row],[Order_Date]])</f>
        <v>7</v>
      </c>
      <c r="H2196" t="s">
        <v>5525</v>
      </c>
      <c r="I2196" t="s">
        <v>5526</v>
      </c>
      <c r="J2196" t="s">
        <v>24</v>
      </c>
      <c r="K2196">
        <v>62</v>
      </c>
      <c r="L2196" t="str">
        <f>IF(Table1[[#This Row],[Age]]&lt;=20,"Teen",IF(Table1[[#This Row],[Age]]&gt;=21 &amp; Table1[[#This Row],[Age]]&lt;=50,"Adult","Senior"))</f>
        <v>Senior</v>
      </c>
      <c r="M2196" t="s">
        <v>36</v>
      </c>
      <c r="N2196" t="s">
        <v>37</v>
      </c>
      <c r="O2196" t="s">
        <v>38</v>
      </c>
      <c r="P2196" t="s">
        <v>47</v>
      </c>
      <c r="Q2196" t="s">
        <v>69</v>
      </c>
      <c r="R2196">
        <v>8</v>
      </c>
      <c r="S2196">
        <v>800</v>
      </c>
      <c r="T2196">
        <v>25</v>
      </c>
      <c r="U2196">
        <v>4800</v>
      </c>
      <c r="V2196" t="str">
        <f>IF(Table1[[#This Row],[Sales]]&lt;=10000,"Low",IF(Table1[[#This Row],[Sales]]&gt;=10000 &amp; Table1[[#This Row],[Sales]]&lt;=25000,"Medium","High"))</f>
        <v>Low</v>
      </c>
      <c r="W2196">
        <v>1758.66</v>
      </c>
      <c r="X2196">
        <f>Table1[[#This Row],[Profit]]/Table1[[#This Row],[Sales]]</f>
        <v>0.36638750000000003</v>
      </c>
      <c r="Y2196" t="s">
        <v>58</v>
      </c>
      <c r="Z2196" t="s">
        <v>59</v>
      </c>
      <c r="AA2196">
        <v>2</v>
      </c>
      <c r="AB2196" t="s">
        <v>42</v>
      </c>
    </row>
    <row r="2197" spans="1:28" x14ac:dyDescent="0.35">
      <c r="A2197" t="s">
        <v>5527</v>
      </c>
      <c r="B2197" s="1">
        <v>45486</v>
      </c>
      <c r="C2197" s="1" t="str">
        <f>TEXT(Table1[[#This Row],[Order_Date]],"yyyy")</f>
        <v>2024</v>
      </c>
      <c r="D2197" s="3">
        <f>MONTH(Table1[[#This Row],[Order_Date]])</f>
        <v>7</v>
      </c>
      <c r="E2197" t="str">
        <f>TEXT(Table1[[#This Row],[Order_Date]],"mmm")</f>
        <v>Jul</v>
      </c>
      <c r="F2197" s="1">
        <v>45487</v>
      </c>
      <c r="G2197">
        <f>(Table1[[#This Row],[Ship_Date]]-Table1[[#This Row],[Order_Date]])</f>
        <v>1</v>
      </c>
      <c r="H2197" t="s">
        <v>5528</v>
      </c>
      <c r="I2197" t="s">
        <v>5529</v>
      </c>
      <c r="J2197" t="s">
        <v>52</v>
      </c>
      <c r="K2197">
        <v>42</v>
      </c>
      <c r="L2197" t="str">
        <f>IF(Table1[[#This Row],[Age]]&lt;=20,"Teen",IF(Table1[[#This Row],[Age]]&gt;=21 &amp; Table1[[#This Row],[Age]]&lt;=50,"Adult","Senior"))</f>
        <v>Senior</v>
      </c>
      <c r="M2197" t="s">
        <v>73</v>
      </c>
      <c r="N2197" t="s">
        <v>26</v>
      </c>
      <c r="O2197" t="s">
        <v>27</v>
      </c>
      <c r="P2197" t="s">
        <v>47</v>
      </c>
      <c r="Q2197" t="s">
        <v>69</v>
      </c>
      <c r="R2197">
        <v>2</v>
      </c>
      <c r="S2197">
        <v>800</v>
      </c>
      <c r="T2197">
        <v>20</v>
      </c>
      <c r="U2197">
        <v>1280</v>
      </c>
      <c r="V2197" t="str">
        <f>IF(Table1[[#This Row],[Sales]]&lt;=10000,"Low",IF(Table1[[#This Row],[Sales]]&gt;=10000 &amp; Table1[[#This Row],[Sales]]&lt;=25000,"Medium","High"))</f>
        <v>Low</v>
      </c>
      <c r="W2197">
        <v>219.94</v>
      </c>
      <c r="X2197">
        <f>Table1[[#This Row],[Profit]]/Table1[[#This Row],[Sales]]</f>
        <v>0.171828125</v>
      </c>
      <c r="Y2197" t="s">
        <v>30</v>
      </c>
      <c r="Z2197" t="s">
        <v>41</v>
      </c>
      <c r="AA2197">
        <v>5</v>
      </c>
      <c r="AB2197" t="s">
        <v>32</v>
      </c>
    </row>
    <row r="2198" spans="1:28" x14ac:dyDescent="0.35">
      <c r="A2198" t="s">
        <v>5565</v>
      </c>
      <c r="B2198" s="1">
        <v>45862</v>
      </c>
      <c r="C2198" s="1" t="str">
        <f>TEXT(Table1[[#This Row],[Order_Date]],"yyyy")</f>
        <v>2025</v>
      </c>
      <c r="D2198" s="3">
        <f>MONTH(Table1[[#This Row],[Order_Date]])</f>
        <v>7</v>
      </c>
      <c r="E2198" t="str">
        <f>TEXT(Table1[[#This Row],[Order_Date]],"mmm")</f>
        <v>Jul</v>
      </c>
      <c r="F2198" s="1">
        <v>45866</v>
      </c>
      <c r="G2198">
        <f>(Table1[[#This Row],[Ship_Date]]-Table1[[#This Row],[Order_Date]])</f>
        <v>4</v>
      </c>
      <c r="H2198" t="s">
        <v>5566</v>
      </c>
      <c r="I2198" t="s">
        <v>5567</v>
      </c>
      <c r="J2198" t="s">
        <v>24</v>
      </c>
      <c r="K2198">
        <v>31</v>
      </c>
      <c r="L2198" t="str">
        <f>IF(Table1[[#This Row],[Age]]&lt;=20,"Teen",IF(Table1[[#This Row],[Age]]&gt;=21 &amp; Table1[[#This Row],[Age]]&lt;=50,"Adult","Senior"))</f>
        <v>Senior</v>
      </c>
      <c r="M2198" t="s">
        <v>46</v>
      </c>
      <c r="N2198" t="s">
        <v>46</v>
      </c>
      <c r="O2198" t="s">
        <v>38</v>
      </c>
      <c r="P2198" t="s">
        <v>39</v>
      </c>
      <c r="Q2198" t="s">
        <v>87</v>
      </c>
      <c r="R2198">
        <v>1</v>
      </c>
      <c r="S2198">
        <v>3200</v>
      </c>
      <c r="T2198">
        <v>10</v>
      </c>
      <c r="U2198">
        <v>2880</v>
      </c>
      <c r="V2198" t="str">
        <f>IF(Table1[[#This Row],[Sales]]&lt;=10000,"Low",IF(Table1[[#This Row],[Sales]]&gt;=10000 &amp; Table1[[#This Row],[Sales]]&lt;=25000,"Medium","High"))</f>
        <v>Low</v>
      </c>
      <c r="W2198">
        <v>360.45</v>
      </c>
      <c r="X2198">
        <f>Table1[[#This Row],[Profit]]/Table1[[#This Row],[Sales]]</f>
        <v>0.12515625</v>
      </c>
      <c r="Y2198" t="s">
        <v>93</v>
      </c>
      <c r="Z2198" t="s">
        <v>59</v>
      </c>
      <c r="AA2198">
        <v>1</v>
      </c>
      <c r="AB2198" t="s">
        <v>42</v>
      </c>
    </row>
    <row r="2199" spans="1:28" x14ac:dyDescent="0.35">
      <c r="A2199" t="s">
        <v>5681</v>
      </c>
      <c r="B2199" s="1">
        <v>45484</v>
      </c>
      <c r="C2199" s="1" t="str">
        <f>TEXT(Table1[[#This Row],[Order_Date]],"yyyy")</f>
        <v>2024</v>
      </c>
      <c r="D2199" s="3">
        <f>MONTH(Table1[[#This Row],[Order_Date]])</f>
        <v>7</v>
      </c>
      <c r="E2199" t="str">
        <f>TEXT(Table1[[#This Row],[Order_Date]],"mmm")</f>
        <v>Jul</v>
      </c>
      <c r="F2199" s="1">
        <v>45488</v>
      </c>
      <c r="G2199">
        <f>(Table1[[#This Row],[Ship_Date]]-Table1[[#This Row],[Order_Date]])</f>
        <v>4</v>
      </c>
      <c r="H2199" t="s">
        <v>5074</v>
      </c>
      <c r="I2199" t="s">
        <v>5682</v>
      </c>
      <c r="J2199" t="s">
        <v>24</v>
      </c>
      <c r="K2199">
        <v>38</v>
      </c>
      <c r="L2199" t="str">
        <f>IF(Table1[[#This Row],[Age]]&lt;=20,"Teen",IF(Table1[[#This Row],[Age]]&gt;=21 &amp; Table1[[#This Row],[Age]]&lt;=50,"Adult","Senior"))</f>
        <v>Senior</v>
      </c>
      <c r="M2199" t="s">
        <v>79</v>
      </c>
      <c r="N2199" t="s">
        <v>80</v>
      </c>
      <c r="O2199" t="s">
        <v>38</v>
      </c>
      <c r="P2199" t="s">
        <v>74</v>
      </c>
      <c r="Q2199" t="s">
        <v>132</v>
      </c>
      <c r="R2199">
        <v>8</v>
      </c>
      <c r="S2199">
        <v>55000</v>
      </c>
      <c r="T2199">
        <v>0</v>
      </c>
      <c r="U2199">
        <v>440000</v>
      </c>
      <c r="V2199" t="str">
        <f>IF(Table1[[#This Row],[Sales]]&lt;=10000,"Low",IF(Table1[[#This Row],[Sales]]&gt;=10000 &amp; Table1[[#This Row],[Sales]]&lt;=25000,"Medium","High"))</f>
        <v>High</v>
      </c>
      <c r="W2199">
        <v>50416.95</v>
      </c>
      <c r="X2199">
        <f>Table1[[#This Row],[Profit]]/Table1[[#This Row],[Sales]]</f>
        <v>0.11458397727272726</v>
      </c>
      <c r="Y2199" t="s">
        <v>58</v>
      </c>
      <c r="Z2199" t="s">
        <v>59</v>
      </c>
      <c r="AA2199">
        <v>4</v>
      </c>
      <c r="AB2199" t="s">
        <v>42</v>
      </c>
    </row>
    <row r="2200" spans="1:28" x14ac:dyDescent="0.35">
      <c r="A2200" t="s">
        <v>5709</v>
      </c>
      <c r="B2200" s="1">
        <v>45474</v>
      </c>
      <c r="C2200" s="1" t="str">
        <f>TEXT(Table1[[#This Row],[Order_Date]],"yyyy")</f>
        <v>2024</v>
      </c>
      <c r="D2200" s="3">
        <f>MONTH(Table1[[#This Row],[Order_Date]])</f>
        <v>7</v>
      </c>
      <c r="E2200" t="str">
        <f>TEXT(Table1[[#This Row],[Order_Date]],"mmm")</f>
        <v>Jul</v>
      </c>
      <c r="F2200" s="1">
        <v>45481</v>
      </c>
      <c r="G2200">
        <f>(Table1[[#This Row],[Ship_Date]]-Table1[[#This Row],[Order_Date]])</f>
        <v>7</v>
      </c>
      <c r="H2200" t="s">
        <v>5710</v>
      </c>
      <c r="I2200" t="s">
        <v>5711</v>
      </c>
      <c r="J2200" t="s">
        <v>24</v>
      </c>
      <c r="K2200">
        <v>54</v>
      </c>
      <c r="L2200" t="str">
        <f>IF(Table1[[#This Row],[Age]]&lt;=20,"Teen",IF(Table1[[#This Row],[Age]]&gt;=21 &amp; Table1[[#This Row],[Age]]&lt;=50,"Adult","Senior"))</f>
        <v>Senior</v>
      </c>
      <c r="M2200" t="s">
        <v>46</v>
      </c>
      <c r="N2200" t="s">
        <v>46</v>
      </c>
      <c r="O2200" t="s">
        <v>38</v>
      </c>
      <c r="P2200" t="s">
        <v>28</v>
      </c>
      <c r="Q2200" t="s">
        <v>29</v>
      </c>
      <c r="R2200">
        <v>4</v>
      </c>
      <c r="S2200">
        <v>15000</v>
      </c>
      <c r="T2200">
        <v>5</v>
      </c>
      <c r="U2200">
        <v>57000</v>
      </c>
      <c r="V2200" t="str">
        <f>IF(Table1[[#This Row],[Sales]]&lt;=10000,"Low",IF(Table1[[#This Row],[Sales]]&gt;=10000 &amp; Table1[[#This Row],[Sales]]&lt;=25000,"Medium","High"))</f>
        <v>High</v>
      </c>
      <c r="W2200">
        <v>6277.07</v>
      </c>
      <c r="X2200">
        <f>Table1[[#This Row],[Profit]]/Table1[[#This Row],[Sales]]</f>
        <v>0.1101240350877193</v>
      </c>
      <c r="Y2200" t="s">
        <v>58</v>
      </c>
      <c r="Z2200" t="s">
        <v>59</v>
      </c>
      <c r="AA2200">
        <v>4</v>
      </c>
      <c r="AB2200" t="s">
        <v>32</v>
      </c>
    </row>
    <row r="2201" spans="1:28" x14ac:dyDescent="0.35">
      <c r="A2201" t="s">
        <v>5726</v>
      </c>
      <c r="B2201" s="1">
        <v>45489</v>
      </c>
      <c r="C2201" s="1" t="str">
        <f>TEXT(Table1[[#This Row],[Order_Date]],"yyyy")</f>
        <v>2024</v>
      </c>
      <c r="D2201" s="3">
        <f>MONTH(Table1[[#This Row],[Order_Date]])</f>
        <v>7</v>
      </c>
      <c r="E2201" t="str">
        <f>TEXT(Table1[[#This Row],[Order_Date]],"mmm")</f>
        <v>Jul</v>
      </c>
      <c r="F2201" s="1">
        <v>45495</v>
      </c>
      <c r="G2201">
        <f>(Table1[[#This Row],[Ship_Date]]-Table1[[#This Row],[Order_Date]])</f>
        <v>6</v>
      </c>
      <c r="H2201" t="s">
        <v>5727</v>
      </c>
      <c r="I2201" t="s">
        <v>5728</v>
      </c>
      <c r="J2201" t="s">
        <v>52</v>
      </c>
      <c r="K2201">
        <v>46</v>
      </c>
      <c r="L2201" t="str">
        <f>IF(Table1[[#This Row],[Age]]&lt;=20,"Teen",IF(Table1[[#This Row],[Age]]&gt;=21 &amp; Table1[[#This Row],[Age]]&lt;=50,"Adult","Senior"))</f>
        <v>Senior</v>
      </c>
      <c r="M2201" t="s">
        <v>91</v>
      </c>
      <c r="N2201" t="s">
        <v>92</v>
      </c>
      <c r="O2201" t="s">
        <v>55</v>
      </c>
      <c r="P2201" t="s">
        <v>47</v>
      </c>
      <c r="Q2201" t="s">
        <v>48</v>
      </c>
      <c r="R2201">
        <v>2</v>
      </c>
      <c r="S2201">
        <v>3500</v>
      </c>
      <c r="T2201">
        <v>25</v>
      </c>
      <c r="U2201">
        <v>5250</v>
      </c>
      <c r="V2201" t="str">
        <f>IF(Table1[[#This Row],[Sales]]&lt;=10000,"Low",IF(Table1[[#This Row],[Sales]]&gt;=10000 &amp; Table1[[#This Row],[Sales]]&lt;=25000,"Medium","High"))</f>
        <v>Low</v>
      </c>
      <c r="W2201">
        <v>908.92</v>
      </c>
      <c r="X2201">
        <f>Table1[[#This Row],[Profit]]/Table1[[#This Row],[Sales]]</f>
        <v>0.17312761904761903</v>
      </c>
      <c r="Y2201" t="s">
        <v>30</v>
      </c>
      <c r="Z2201" t="s">
        <v>31</v>
      </c>
      <c r="AA2201">
        <v>4</v>
      </c>
      <c r="AB2201" t="s">
        <v>42</v>
      </c>
    </row>
    <row r="2202" spans="1:28" x14ac:dyDescent="0.35">
      <c r="A2202" t="s">
        <v>5729</v>
      </c>
      <c r="B2202" s="1">
        <v>45843</v>
      </c>
      <c r="C2202" s="1" t="str">
        <f>TEXT(Table1[[#This Row],[Order_Date]],"yyyy")</f>
        <v>2025</v>
      </c>
      <c r="D2202" s="3">
        <f>MONTH(Table1[[#This Row],[Order_Date]])</f>
        <v>7</v>
      </c>
      <c r="E2202" t="str">
        <f>TEXT(Table1[[#This Row],[Order_Date]],"mmm")</f>
        <v>Jul</v>
      </c>
      <c r="F2202" s="1">
        <v>45848</v>
      </c>
      <c r="G2202">
        <f>(Table1[[#This Row],[Ship_Date]]-Table1[[#This Row],[Order_Date]])</f>
        <v>5</v>
      </c>
      <c r="H2202" t="s">
        <v>5730</v>
      </c>
      <c r="I2202" t="s">
        <v>5731</v>
      </c>
      <c r="J2202" t="s">
        <v>24</v>
      </c>
      <c r="K2202">
        <v>52</v>
      </c>
      <c r="L2202" t="str">
        <f>IF(Table1[[#This Row],[Age]]&lt;=20,"Teen",IF(Table1[[#This Row],[Age]]&gt;=21 &amp; Table1[[#This Row],[Age]]&lt;=50,"Adult","Senior"))</f>
        <v>Senior</v>
      </c>
      <c r="M2202" t="s">
        <v>36</v>
      </c>
      <c r="N2202" t="s">
        <v>37</v>
      </c>
      <c r="O2202" t="s">
        <v>38</v>
      </c>
      <c r="P2202" t="s">
        <v>39</v>
      </c>
      <c r="Q2202" t="s">
        <v>40</v>
      </c>
      <c r="R2202">
        <v>8</v>
      </c>
      <c r="S2202">
        <v>2500</v>
      </c>
      <c r="T2202">
        <v>25</v>
      </c>
      <c r="U2202">
        <v>15000</v>
      </c>
      <c r="V2202" t="str">
        <f>IF(Table1[[#This Row],[Sales]]&lt;=10000,"Low",IF(Table1[[#This Row],[Sales]]&gt;=10000 &amp; Table1[[#This Row],[Sales]]&lt;=25000,"Medium","High"))</f>
        <v>High</v>
      </c>
      <c r="W2202">
        <v>5646.81</v>
      </c>
      <c r="X2202">
        <f>Table1[[#This Row],[Profit]]/Table1[[#This Row],[Sales]]</f>
        <v>0.37645400000000001</v>
      </c>
      <c r="Y2202" t="s">
        <v>58</v>
      </c>
      <c r="Z2202" t="s">
        <v>31</v>
      </c>
      <c r="AA2202">
        <v>5</v>
      </c>
      <c r="AB2202" t="s">
        <v>32</v>
      </c>
    </row>
    <row r="2203" spans="1:28" x14ac:dyDescent="0.35">
      <c r="A2203" t="s">
        <v>5735</v>
      </c>
      <c r="B2203" s="1">
        <v>45498</v>
      </c>
      <c r="C2203" s="1" t="str">
        <f>TEXT(Table1[[#This Row],[Order_Date]],"yyyy")</f>
        <v>2024</v>
      </c>
      <c r="D2203" s="3">
        <f>MONTH(Table1[[#This Row],[Order_Date]])</f>
        <v>7</v>
      </c>
      <c r="E2203" t="str">
        <f>TEXT(Table1[[#This Row],[Order_Date]],"mmm")</f>
        <v>Jul</v>
      </c>
      <c r="F2203" s="1">
        <v>45503</v>
      </c>
      <c r="G2203">
        <f>(Table1[[#This Row],[Ship_Date]]-Table1[[#This Row],[Order_Date]])</f>
        <v>5</v>
      </c>
      <c r="H2203" t="s">
        <v>5736</v>
      </c>
      <c r="I2203" t="s">
        <v>5737</v>
      </c>
      <c r="J2203" t="s">
        <v>52</v>
      </c>
      <c r="K2203">
        <v>31</v>
      </c>
      <c r="L2203" t="str">
        <f>IF(Table1[[#This Row],[Age]]&lt;=20,"Teen",IF(Table1[[#This Row],[Age]]&gt;=21 &amp; Table1[[#This Row],[Age]]&lt;=50,"Adult","Senior"))</f>
        <v>Senior</v>
      </c>
      <c r="M2203" t="s">
        <v>36</v>
      </c>
      <c r="N2203" t="s">
        <v>37</v>
      </c>
      <c r="O2203" t="s">
        <v>38</v>
      </c>
      <c r="P2203" t="s">
        <v>74</v>
      </c>
      <c r="Q2203" t="s">
        <v>196</v>
      </c>
      <c r="R2203">
        <v>1</v>
      </c>
      <c r="S2203">
        <v>25000</v>
      </c>
      <c r="T2203">
        <v>25</v>
      </c>
      <c r="U2203">
        <v>18750</v>
      </c>
      <c r="V2203" t="str">
        <f>IF(Table1[[#This Row],[Sales]]&lt;=10000,"Low",IF(Table1[[#This Row],[Sales]]&gt;=10000 &amp; Table1[[#This Row],[Sales]]&lt;=25000,"Medium","High"))</f>
        <v>High</v>
      </c>
      <c r="W2203">
        <v>5294.15</v>
      </c>
      <c r="X2203">
        <f>Table1[[#This Row],[Profit]]/Table1[[#This Row],[Sales]]</f>
        <v>0.28235466666666664</v>
      </c>
      <c r="Y2203" t="s">
        <v>58</v>
      </c>
      <c r="Z2203" t="s">
        <v>59</v>
      </c>
      <c r="AA2203">
        <v>1</v>
      </c>
      <c r="AB2203" t="s">
        <v>42</v>
      </c>
    </row>
    <row r="2204" spans="1:28" x14ac:dyDescent="0.35">
      <c r="A2204" t="s">
        <v>5767</v>
      </c>
      <c r="B2204" s="1">
        <v>45494</v>
      </c>
      <c r="C2204" s="1" t="str">
        <f>TEXT(Table1[[#This Row],[Order_Date]],"yyyy")</f>
        <v>2024</v>
      </c>
      <c r="D2204" s="3">
        <f>MONTH(Table1[[#This Row],[Order_Date]])</f>
        <v>7</v>
      </c>
      <c r="E2204" t="str">
        <f>TEXT(Table1[[#This Row],[Order_Date]],"mmm")</f>
        <v>Jul</v>
      </c>
      <c r="F2204" s="1">
        <v>45497</v>
      </c>
      <c r="G2204">
        <f>(Table1[[#This Row],[Ship_Date]]-Table1[[#This Row],[Order_Date]])</f>
        <v>3</v>
      </c>
      <c r="H2204" t="s">
        <v>710</v>
      </c>
      <c r="I2204" t="s">
        <v>5768</v>
      </c>
      <c r="J2204" t="s">
        <v>52</v>
      </c>
      <c r="K2204">
        <v>34</v>
      </c>
      <c r="L2204" t="str">
        <f>IF(Table1[[#This Row],[Age]]&lt;=20,"Teen",IF(Table1[[#This Row],[Age]]&gt;=21 &amp; Table1[[#This Row],[Age]]&lt;=50,"Adult","Senior"))</f>
        <v>Senior</v>
      </c>
      <c r="M2204" t="s">
        <v>46</v>
      </c>
      <c r="N2204" t="s">
        <v>46</v>
      </c>
      <c r="O2204" t="s">
        <v>38</v>
      </c>
      <c r="P2204" t="s">
        <v>56</v>
      </c>
      <c r="Q2204" t="s">
        <v>57</v>
      </c>
      <c r="R2204">
        <v>5</v>
      </c>
      <c r="S2204">
        <v>60</v>
      </c>
      <c r="T2204">
        <v>0</v>
      </c>
      <c r="U2204">
        <v>300</v>
      </c>
      <c r="V2204" t="str">
        <f>IF(Table1[[#This Row],[Sales]]&lt;=10000,"Low",IF(Table1[[#This Row],[Sales]]&gt;=10000 &amp; Table1[[#This Row],[Sales]]&lt;=25000,"Medium","High"))</f>
        <v>Low</v>
      </c>
      <c r="W2204">
        <v>38.93</v>
      </c>
      <c r="X2204">
        <f>Table1[[#This Row],[Profit]]/Table1[[#This Row],[Sales]]</f>
        <v>0.12976666666666667</v>
      </c>
      <c r="Y2204" t="s">
        <v>30</v>
      </c>
      <c r="Z2204" t="s">
        <v>41</v>
      </c>
      <c r="AA2204">
        <v>2</v>
      </c>
      <c r="AB2204" t="s">
        <v>42</v>
      </c>
    </row>
    <row r="2205" spans="1:28" x14ac:dyDescent="0.35">
      <c r="A2205" t="s">
        <v>5798</v>
      </c>
      <c r="B2205" s="1">
        <v>45495</v>
      </c>
      <c r="C2205" s="1" t="str">
        <f>TEXT(Table1[[#This Row],[Order_Date]],"yyyy")</f>
        <v>2024</v>
      </c>
      <c r="D2205" s="3">
        <f>MONTH(Table1[[#This Row],[Order_Date]])</f>
        <v>7</v>
      </c>
      <c r="E2205" t="str">
        <f>TEXT(Table1[[#This Row],[Order_Date]],"mmm")</f>
        <v>Jul</v>
      </c>
      <c r="F2205" s="1">
        <v>45499</v>
      </c>
      <c r="G2205">
        <f>(Table1[[#This Row],[Ship_Date]]-Table1[[#This Row],[Order_Date]])</f>
        <v>4</v>
      </c>
      <c r="H2205" t="s">
        <v>5799</v>
      </c>
      <c r="I2205" t="s">
        <v>5800</v>
      </c>
      <c r="J2205" t="s">
        <v>24</v>
      </c>
      <c r="K2205">
        <v>26</v>
      </c>
      <c r="L2205" t="str">
        <f>IF(Table1[[#This Row],[Age]]&lt;=20,"Teen",IF(Table1[[#This Row],[Age]]&gt;=21 &amp; Table1[[#This Row],[Age]]&lt;=50,"Adult","Senior"))</f>
        <v>Senior</v>
      </c>
      <c r="M2205" t="s">
        <v>101</v>
      </c>
      <c r="N2205" t="s">
        <v>102</v>
      </c>
      <c r="O2205" t="s">
        <v>27</v>
      </c>
      <c r="P2205" t="s">
        <v>56</v>
      </c>
      <c r="Q2205" t="s">
        <v>97</v>
      </c>
      <c r="R2205">
        <v>5</v>
      </c>
      <c r="S2205">
        <v>1500</v>
      </c>
      <c r="T2205">
        <v>5</v>
      </c>
      <c r="U2205">
        <v>7125</v>
      </c>
      <c r="V2205" t="str">
        <f>IF(Table1[[#This Row],[Sales]]&lt;=10000,"Low",IF(Table1[[#This Row],[Sales]]&gt;=10000 &amp; Table1[[#This Row],[Sales]]&lt;=25000,"Medium","High"))</f>
        <v>Low</v>
      </c>
      <c r="W2205">
        <v>1183.05</v>
      </c>
      <c r="X2205">
        <f>Table1[[#This Row],[Profit]]/Table1[[#This Row],[Sales]]</f>
        <v>0.16604210526315788</v>
      </c>
      <c r="Y2205" t="s">
        <v>93</v>
      </c>
      <c r="Z2205" t="s">
        <v>31</v>
      </c>
      <c r="AA2205">
        <v>1</v>
      </c>
      <c r="AB2205" t="s">
        <v>42</v>
      </c>
    </row>
    <row r="2206" spans="1:28" x14ac:dyDescent="0.35">
      <c r="A2206" t="s">
        <v>5842</v>
      </c>
      <c r="B2206" s="1">
        <v>45504</v>
      </c>
      <c r="C2206" s="1" t="str">
        <f>TEXT(Table1[[#This Row],[Order_Date]],"yyyy")</f>
        <v>2024</v>
      </c>
      <c r="D2206" s="3">
        <f>MONTH(Table1[[#This Row],[Order_Date]])</f>
        <v>7</v>
      </c>
      <c r="E2206" t="str">
        <f>TEXT(Table1[[#This Row],[Order_Date]],"mmm")</f>
        <v>Jul</v>
      </c>
      <c r="F2206" s="1">
        <v>45505</v>
      </c>
      <c r="G2206">
        <f>(Table1[[#This Row],[Ship_Date]]-Table1[[#This Row],[Order_Date]])</f>
        <v>1</v>
      </c>
      <c r="H2206" t="s">
        <v>1978</v>
      </c>
      <c r="I2206" t="s">
        <v>5843</v>
      </c>
      <c r="J2206" t="s">
        <v>24</v>
      </c>
      <c r="K2206">
        <v>19</v>
      </c>
      <c r="L2206" t="str">
        <f>IF(Table1[[#This Row],[Age]]&lt;=20,"Teen",IF(Table1[[#This Row],[Age]]&gt;=21 &amp; Table1[[#This Row],[Age]]&lt;=50,"Adult","Senior"))</f>
        <v>Teen</v>
      </c>
      <c r="M2206" t="s">
        <v>46</v>
      </c>
      <c r="N2206" t="s">
        <v>46</v>
      </c>
      <c r="O2206" t="s">
        <v>38</v>
      </c>
      <c r="P2206" t="s">
        <v>56</v>
      </c>
      <c r="Q2206" t="s">
        <v>212</v>
      </c>
      <c r="R2206">
        <v>1</v>
      </c>
      <c r="S2206">
        <v>300</v>
      </c>
      <c r="T2206">
        <v>0</v>
      </c>
      <c r="U2206">
        <v>300</v>
      </c>
      <c r="V2206" t="str">
        <f>IF(Table1[[#This Row],[Sales]]&lt;=10000,"Low",IF(Table1[[#This Row],[Sales]]&gt;=10000 &amp; Table1[[#This Row],[Sales]]&lt;=25000,"Medium","High"))</f>
        <v>Low</v>
      </c>
      <c r="W2206">
        <v>101.92</v>
      </c>
      <c r="X2206">
        <f>Table1[[#This Row],[Profit]]/Table1[[#This Row],[Sales]]</f>
        <v>0.33973333333333333</v>
      </c>
      <c r="Y2206" t="s">
        <v>58</v>
      </c>
      <c r="Z2206" t="s">
        <v>41</v>
      </c>
      <c r="AA2206">
        <v>3</v>
      </c>
      <c r="AB2206" t="s">
        <v>42</v>
      </c>
    </row>
    <row r="2207" spans="1:28" x14ac:dyDescent="0.35">
      <c r="A2207" t="s">
        <v>5941</v>
      </c>
      <c r="B2207" s="1">
        <v>45839</v>
      </c>
      <c r="C2207" s="1" t="str">
        <f>TEXT(Table1[[#This Row],[Order_Date]],"yyyy")</f>
        <v>2025</v>
      </c>
      <c r="D2207" s="3">
        <f>MONTH(Table1[[#This Row],[Order_Date]])</f>
        <v>7</v>
      </c>
      <c r="E2207" t="str">
        <f>TEXT(Table1[[#This Row],[Order_Date]],"mmm")</f>
        <v>Jul</v>
      </c>
      <c r="F2207" s="1">
        <v>45840</v>
      </c>
      <c r="G2207">
        <f>(Table1[[#This Row],[Ship_Date]]-Table1[[#This Row],[Order_Date]])</f>
        <v>1</v>
      </c>
      <c r="H2207" t="s">
        <v>4094</v>
      </c>
      <c r="I2207" t="s">
        <v>5942</v>
      </c>
      <c r="J2207" t="s">
        <v>52</v>
      </c>
      <c r="K2207">
        <v>24</v>
      </c>
      <c r="L2207" t="str">
        <f>IF(Table1[[#This Row],[Age]]&lt;=20,"Teen",IF(Table1[[#This Row],[Age]]&gt;=21 &amp; Table1[[#This Row],[Age]]&lt;=50,"Adult","Senior"))</f>
        <v>Senior</v>
      </c>
      <c r="M2207" t="s">
        <v>91</v>
      </c>
      <c r="N2207" t="s">
        <v>92</v>
      </c>
      <c r="O2207" t="s">
        <v>55</v>
      </c>
      <c r="P2207" t="s">
        <v>47</v>
      </c>
      <c r="Q2207" t="s">
        <v>185</v>
      </c>
      <c r="R2207">
        <v>8</v>
      </c>
      <c r="S2207">
        <v>4500</v>
      </c>
      <c r="T2207">
        <v>10</v>
      </c>
      <c r="U2207">
        <v>32400</v>
      </c>
      <c r="V2207" t="str">
        <f>IF(Table1[[#This Row],[Sales]]&lt;=10000,"Low",IF(Table1[[#This Row],[Sales]]&gt;=10000 &amp; Table1[[#This Row],[Sales]]&lt;=25000,"Medium","High"))</f>
        <v>High</v>
      </c>
      <c r="W2207">
        <v>3930.83</v>
      </c>
      <c r="X2207">
        <f>Table1[[#This Row],[Profit]]/Table1[[#This Row],[Sales]]</f>
        <v>0.12132191358024691</v>
      </c>
      <c r="Y2207" t="s">
        <v>30</v>
      </c>
      <c r="Z2207" t="s">
        <v>41</v>
      </c>
      <c r="AA2207">
        <v>4</v>
      </c>
      <c r="AB2207" t="s">
        <v>42</v>
      </c>
    </row>
    <row r="2208" spans="1:28" x14ac:dyDescent="0.35">
      <c r="A2208" t="s">
        <v>5986</v>
      </c>
      <c r="B2208" s="1">
        <v>45861</v>
      </c>
      <c r="C2208" s="1" t="str">
        <f>TEXT(Table1[[#This Row],[Order_Date]],"yyyy")</f>
        <v>2025</v>
      </c>
      <c r="D2208" s="3">
        <f>MONTH(Table1[[#This Row],[Order_Date]])</f>
        <v>7</v>
      </c>
      <c r="E2208" t="str">
        <f>TEXT(Table1[[#This Row],[Order_Date]],"mmm")</f>
        <v>Jul</v>
      </c>
      <c r="F2208" s="1">
        <v>45862</v>
      </c>
      <c r="G2208">
        <f>(Table1[[#This Row],[Ship_Date]]-Table1[[#This Row],[Order_Date]])</f>
        <v>1</v>
      </c>
      <c r="H2208" t="s">
        <v>4980</v>
      </c>
      <c r="I2208" t="s">
        <v>5987</v>
      </c>
      <c r="J2208" t="s">
        <v>52</v>
      </c>
      <c r="K2208">
        <v>38</v>
      </c>
      <c r="L2208" t="str">
        <f>IF(Table1[[#This Row],[Age]]&lt;=20,"Teen",IF(Table1[[#This Row],[Age]]&gt;=21 &amp; Table1[[#This Row],[Age]]&lt;=50,"Adult","Senior"))</f>
        <v>Senior</v>
      </c>
      <c r="M2208" t="s">
        <v>84</v>
      </c>
      <c r="N2208" t="s">
        <v>85</v>
      </c>
      <c r="O2208" t="s">
        <v>86</v>
      </c>
      <c r="P2208" t="s">
        <v>56</v>
      </c>
      <c r="Q2208" t="s">
        <v>212</v>
      </c>
      <c r="R2208">
        <v>2</v>
      </c>
      <c r="S2208">
        <v>300</v>
      </c>
      <c r="T2208">
        <v>5</v>
      </c>
      <c r="U2208">
        <v>570</v>
      </c>
      <c r="V2208" t="str">
        <f>IF(Table1[[#This Row],[Sales]]&lt;=10000,"Low",IF(Table1[[#This Row],[Sales]]&gt;=10000 &amp; Table1[[#This Row],[Sales]]&lt;=25000,"Medium","High"))</f>
        <v>Low</v>
      </c>
      <c r="W2208">
        <v>173.06</v>
      </c>
      <c r="X2208">
        <f>Table1[[#This Row],[Profit]]/Table1[[#This Row],[Sales]]</f>
        <v>0.30361403508771928</v>
      </c>
      <c r="Y2208" t="s">
        <v>58</v>
      </c>
      <c r="Z2208" t="s">
        <v>41</v>
      </c>
      <c r="AA2208">
        <v>5</v>
      </c>
      <c r="AB2208" t="s">
        <v>32</v>
      </c>
    </row>
    <row r="2209" spans="1:28" x14ac:dyDescent="0.35">
      <c r="A2209" t="s">
        <v>5994</v>
      </c>
      <c r="B2209" s="1">
        <v>45849</v>
      </c>
      <c r="C2209" s="1" t="str">
        <f>TEXT(Table1[[#This Row],[Order_Date]],"yyyy")</f>
        <v>2025</v>
      </c>
      <c r="D2209" s="3">
        <f>MONTH(Table1[[#This Row],[Order_Date]])</f>
        <v>7</v>
      </c>
      <c r="E2209" t="str">
        <f>TEXT(Table1[[#This Row],[Order_Date]],"mmm")</f>
        <v>Jul</v>
      </c>
      <c r="F2209" s="1">
        <v>45851</v>
      </c>
      <c r="G2209">
        <f>(Table1[[#This Row],[Ship_Date]]-Table1[[#This Row],[Order_Date]])</f>
        <v>2</v>
      </c>
      <c r="H2209" t="s">
        <v>5995</v>
      </c>
      <c r="I2209" t="s">
        <v>5996</v>
      </c>
      <c r="J2209" t="s">
        <v>52</v>
      </c>
      <c r="K2209">
        <v>29</v>
      </c>
      <c r="L2209" t="str">
        <f>IF(Table1[[#This Row],[Age]]&lt;=20,"Teen",IF(Table1[[#This Row],[Age]]&gt;=21 &amp; Table1[[#This Row],[Age]]&lt;=50,"Adult","Senior"))</f>
        <v>Senior</v>
      </c>
      <c r="M2209" t="s">
        <v>73</v>
      </c>
      <c r="N2209" t="s">
        <v>26</v>
      </c>
      <c r="O2209" t="s">
        <v>27</v>
      </c>
      <c r="P2209" t="s">
        <v>47</v>
      </c>
      <c r="Q2209" t="s">
        <v>175</v>
      </c>
      <c r="R2209">
        <v>1</v>
      </c>
      <c r="S2209">
        <v>1200</v>
      </c>
      <c r="T2209">
        <v>0</v>
      </c>
      <c r="U2209">
        <v>1200</v>
      </c>
      <c r="V2209" t="str">
        <f>IF(Table1[[#This Row],[Sales]]&lt;=10000,"Low",IF(Table1[[#This Row],[Sales]]&gt;=10000 &amp; Table1[[#This Row],[Sales]]&lt;=25000,"Medium","High"))</f>
        <v>Low</v>
      </c>
      <c r="W2209">
        <v>424.96</v>
      </c>
      <c r="X2209">
        <f>Table1[[#This Row],[Profit]]/Table1[[#This Row],[Sales]]</f>
        <v>0.3541333333333333</v>
      </c>
      <c r="Y2209" t="s">
        <v>30</v>
      </c>
      <c r="Z2209" t="s">
        <v>31</v>
      </c>
      <c r="AA2209">
        <v>4</v>
      </c>
      <c r="AB2209" t="s">
        <v>42</v>
      </c>
    </row>
    <row r="2210" spans="1:28" x14ac:dyDescent="0.35">
      <c r="A2210" t="s">
        <v>6074</v>
      </c>
      <c r="B2210" s="1">
        <v>45482</v>
      </c>
      <c r="C2210" s="1" t="str">
        <f>TEXT(Table1[[#This Row],[Order_Date]],"yyyy")</f>
        <v>2024</v>
      </c>
      <c r="D2210" s="3">
        <f>MONTH(Table1[[#This Row],[Order_Date]])</f>
        <v>7</v>
      </c>
      <c r="E2210" t="str">
        <f>TEXT(Table1[[#This Row],[Order_Date]],"mmm")</f>
        <v>Jul</v>
      </c>
      <c r="F2210" s="1">
        <v>45486</v>
      </c>
      <c r="G2210">
        <f>(Table1[[#This Row],[Ship_Date]]-Table1[[#This Row],[Order_Date]])</f>
        <v>4</v>
      </c>
      <c r="H2210" t="s">
        <v>6075</v>
      </c>
      <c r="I2210" t="s">
        <v>6076</v>
      </c>
      <c r="J2210" t="s">
        <v>24</v>
      </c>
      <c r="K2210">
        <v>32</v>
      </c>
      <c r="L2210" t="str">
        <f>IF(Table1[[#This Row],[Age]]&lt;=20,"Teen",IF(Table1[[#This Row],[Age]]&gt;=21 &amp; Table1[[#This Row],[Age]]&lt;=50,"Adult","Senior"))</f>
        <v>Senior</v>
      </c>
      <c r="M2210" t="s">
        <v>63</v>
      </c>
      <c r="N2210" t="s">
        <v>64</v>
      </c>
      <c r="O2210" t="s">
        <v>55</v>
      </c>
      <c r="P2210" t="s">
        <v>39</v>
      </c>
      <c r="Q2210" t="s">
        <v>118</v>
      </c>
      <c r="R2210">
        <v>3</v>
      </c>
      <c r="S2210">
        <v>4000</v>
      </c>
      <c r="T2210">
        <v>0</v>
      </c>
      <c r="U2210">
        <v>12000</v>
      </c>
      <c r="V2210" t="str">
        <f>IF(Table1[[#This Row],[Sales]]&lt;=10000,"Low",IF(Table1[[#This Row],[Sales]]&gt;=10000 &amp; Table1[[#This Row],[Sales]]&lt;=25000,"Medium","High"))</f>
        <v>High</v>
      </c>
      <c r="W2210">
        <v>4171.0600000000004</v>
      </c>
      <c r="X2210">
        <f>Table1[[#This Row],[Profit]]/Table1[[#This Row],[Sales]]</f>
        <v>0.34758833333333339</v>
      </c>
      <c r="Y2210" t="s">
        <v>93</v>
      </c>
      <c r="Z2210" t="s">
        <v>31</v>
      </c>
      <c r="AA2210">
        <v>5</v>
      </c>
      <c r="AB2210" t="s">
        <v>42</v>
      </c>
    </row>
    <row r="2211" spans="1:28" x14ac:dyDescent="0.35">
      <c r="A2211" t="s">
        <v>6077</v>
      </c>
      <c r="B2211" s="1">
        <v>45869</v>
      </c>
      <c r="C2211" s="1" t="str">
        <f>TEXT(Table1[[#This Row],[Order_Date]],"yyyy")</f>
        <v>2025</v>
      </c>
      <c r="D2211" s="3">
        <f>MONTH(Table1[[#This Row],[Order_Date]])</f>
        <v>7</v>
      </c>
      <c r="E2211" t="str">
        <f>TEXT(Table1[[#This Row],[Order_Date]],"mmm")</f>
        <v>Jul</v>
      </c>
      <c r="F2211" s="1">
        <v>45871</v>
      </c>
      <c r="G2211">
        <f>(Table1[[#This Row],[Ship_Date]]-Table1[[#This Row],[Order_Date]])</f>
        <v>2</v>
      </c>
      <c r="H2211" t="s">
        <v>6078</v>
      </c>
      <c r="I2211" t="s">
        <v>6079</v>
      </c>
      <c r="J2211" t="s">
        <v>24</v>
      </c>
      <c r="K2211">
        <v>62</v>
      </c>
      <c r="L2211" t="str">
        <f>IF(Table1[[#This Row],[Age]]&lt;=20,"Teen",IF(Table1[[#This Row],[Age]]&gt;=21 &amp; Table1[[#This Row],[Age]]&lt;=50,"Adult","Senior"))</f>
        <v>Senior</v>
      </c>
      <c r="M2211" t="s">
        <v>116</v>
      </c>
      <c r="N2211" t="s">
        <v>117</v>
      </c>
      <c r="O2211" t="s">
        <v>86</v>
      </c>
      <c r="P2211" t="s">
        <v>39</v>
      </c>
      <c r="Q2211" t="s">
        <v>151</v>
      </c>
      <c r="R2211">
        <v>6</v>
      </c>
      <c r="S2211">
        <v>900</v>
      </c>
      <c r="T2211">
        <v>0</v>
      </c>
      <c r="U2211">
        <v>5400</v>
      </c>
      <c r="V2211" t="str">
        <f>IF(Table1[[#This Row],[Sales]]&lt;=10000,"Low",IF(Table1[[#This Row],[Sales]]&gt;=10000 &amp; Table1[[#This Row],[Sales]]&lt;=25000,"Medium","High"))</f>
        <v>Low</v>
      </c>
      <c r="W2211">
        <v>1073.42</v>
      </c>
      <c r="X2211">
        <f>Table1[[#This Row],[Profit]]/Table1[[#This Row],[Sales]]</f>
        <v>0.1987814814814815</v>
      </c>
      <c r="Y2211" t="s">
        <v>58</v>
      </c>
      <c r="Z2211" t="s">
        <v>59</v>
      </c>
      <c r="AA2211">
        <v>4</v>
      </c>
      <c r="AB2211" t="s">
        <v>42</v>
      </c>
    </row>
    <row r="2212" spans="1:28" x14ac:dyDescent="0.35">
      <c r="A2212" t="s">
        <v>6148</v>
      </c>
      <c r="B2212" s="1">
        <v>45839</v>
      </c>
      <c r="C2212" s="1" t="str">
        <f>TEXT(Table1[[#This Row],[Order_Date]],"yyyy")</f>
        <v>2025</v>
      </c>
      <c r="D2212" s="3">
        <f>MONTH(Table1[[#This Row],[Order_Date]])</f>
        <v>7</v>
      </c>
      <c r="E2212" t="str">
        <f>TEXT(Table1[[#This Row],[Order_Date]],"mmm")</f>
        <v>Jul</v>
      </c>
      <c r="F2212" s="1">
        <v>45841</v>
      </c>
      <c r="G2212">
        <f>(Table1[[#This Row],[Ship_Date]]-Table1[[#This Row],[Order_Date]])</f>
        <v>2</v>
      </c>
      <c r="H2212" t="s">
        <v>6149</v>
      </c>
      <c r="I2212" t="s">
        <v>6150</v>
      </c>
      <c r="J2212" t="s">
        <v>24</v>
      </c>
      <c r="K2212">
        <v>34</v>
      </c>
      <c r="L2212" t="str">
        <f>IF(Table1[[#This Row],[Age]]&lt;=20,"Teen",IF(Table1[[#This Row],[Age]]&gt;=21 &amp; Table1[[#This Row],[Age]]&lt;=50,"Adult","Senior"))</f>
        <v>Senior</v>
      </c>
      <c r="M2212" t="s">
        <v>73</v>
      </c>
      <c r="N2212" t="s">
        <v>26</v>
      </c>
      <c r="O2212" t="s">
        <v>27</v>
      </c>
      <c r="P2212" t="s">
        <v>39</v>
      </c>
      <c r="Q2212" t="s">
        <v>40</v>
      </c>
      <c r="R2212">
        <v>8</v>
      </c>
      <c r="S2212">
        <v>2500</v>
      </c>
      <c r="T2212">
        <v>0</v>
      </c>
      <c r="U2212">
        <v>20000</v>
      </c>
      <c r="V2212" t="str">
        <f>IF(Table1[[#This Row],[Sales]]&lt;=10000,"Low",IF(Table1[[#This Row],[Sales]]&gt;=10000 &amp; Table1[[#This Row],[Sales]]&lt;=25000,"Medium","High"))</f>
        <v>High</v>
      </c>
      <c r="W2212">
        <v>6467.08</v>
      </c>
      <c r="X2212">
        <f>Table1[[#This Row],[Profit]]/Table1[[#This Row],[Sales]]</f>
        <v>0.32335399999999997</v>
      </c>
      <c r="Y2212" t="s">
        <v>93</v>
      </c>
      <c r="Z2212" t="s">
        <v>59</v>
      </c>
      <c r="AA2212">
        <v>3</v>
      </c>
      <c r="AB2212" t="s">
        <v>42</v>
      </c>
    </row>
    <row r="2213" spans="1:28" x14ac:dyDescent="0.35">
      <c r="A2213" t="s">
        <v>6182</v>
      </c>
      <c r="B2213" s="1">
        <v>45477</v>
      </c>
      <c r="C2213" s="1" t="str">
        <f>TEXT(Table1[[#This Row],[Order_Date]],"yyyy")</f>
        <v>2024</v>
      </c>
      <c r="D2213" s="3">
        <f>MONTH(Table1[[#This Row],[Order_Date]])</f>
        <v>7</v>
      </c>
      <c r="E2213" t="str">
        <f>TEXT(Table1[[#This Row],[Order_Date]],"mmm")</f>
        <v>Jul</v>
      </c>
      <c r="F2213" s="1">
        <v>45478</v>
      </c>
      <c r="G2213">
        <f>(Table1[[#This Row],[Ship_Date]]-Table1[[#This Row],[Order_Date]])</f>
        <v>1</v>
      </c>
      <c r="H2213" t="s">
        <v>6183</v>
      </c>
      <c r="I2213" t="s">
        <v>4823</v>
      </c>
      <c r="J2213" t="s">
        <v>24</v>
      </c>
      <c r="K2213">
        <v>26</v>
      </c>
      <c r="L2213" t="str">
        <f>IF(Table1[[#This Row],[Age]]&lt;=20,"Teen",IF(Table1[[#This Row],[Age]]&gt;=21 &amp; Table1[[#This Row],[Age]]&lt;=50,"Adult","Senior"))</f>
        <v>Senior</v>
      </c>
      <c r="M2213" t="s">
        <v>84</v>
      </c>
      <c r="N2213" t="s">
        <v>85</v>
      </c>
      <c r="O2213" t="s">
        <v>86</v>
      </c>
      <c r="P2213" t="s">
        <v>56</v>
      </c>
      <c r="Q2213" t="s">
        <v>57</v>
      </c>
      <c r="R2213">
        <v>2</v>
      </c>
      <c r="S2213">
        <v>60</v>
      </c>
      <c r="T2213">
        <v>10</v>
      </c>
      <c r="U2213">
        <v>108</v>
      </c>
      <c r="V2213" t="str">
        <f>IF(Table1[[#This Row],[Sales]]&lt;=10000,"Low",IF(Table1[[#This Row],[Sales]]&gt;=10000 &amp; Table1[[#This Row],[Sales]]&lt;=25000,"Medium","High"))</f>
        <v>Low</v>
      </c>
      <c r="W2213">
        <v>16.350000000000001</v>
      </c>
      <c r="X2213">
        <f>Table1[[#This Row],[Profit]]/Table1[[#This Row],[Sales]]</f>
        <v>0.15138888888888891</v>
      </c>
      <c r="Y2213" t="s">
        <v>30</v>
      </c>
      <c r="Z2213" t="s">
        <v>41</v>
      </c>
      <c r="AA2213">
        <v>5</v>
      </c>
      <c r="AB2213" t="s">
        <v>42</v>
      </c>
    </row>
    <row r="2214" spans="1:28" x14ac:dyDescent="0.35">
      <c r="A2214" t="s">
        <v>6217</v>
      </c>
      <c r="B2214" s="1">
        <v>45492</v>
      </c>
      <c r="C2214" s="1" t="str">
        <f>TEXT(Table1[[#This Row],[Order_Date]],"yyyy")</f>
        <v>2024</v>
      </c>
      <c r="D2214" s="3">
        <f>MONTH(Table1[[#This Row],[Order_Date]])</f>
        <v>7</v>
      </c>
      <c r="E2214" t="str">
        <f>TEXT(Table1[[#This Row],[Order_Date]],"mmm")</f>
        <v>Jul</v>
      </c>
      <c r="F2214" s="1">
        <v>45495</v>
      </c>
      <c r="G2214">
        <f>(Table1[[#This Row],[Ship_Date]]-Table1[[#This Row],[Order_Date]])</f>
        <v>3</v>
      </c>
      <c r="H2214" t="s">
        <v>4183</v>
      </c>
      <c r="I2214" t="s">
        <v>6218</v>
      </c>
      <c r="J2214" t="s">
        <v>24</v>
      </c>
      <c r="K2214">
        <v>28</v>
      </c>
      <c r="L2214" t="str">
        <f>IF(Table1[[#This Row],[Age]]&lt;=20,"Teen",IF(Table1[[#This Row],[Age]]&gt;=21 &amp; Table1[[#This Row],[Age]]&lt;=50,"Adult","Senior"))</f>
        <v>Senior</v>
      </c>
      <c r="M2214" t="s">
        <v>73</v>
      </c>
      <c r="N2214" t="s">
        <v>26</v>
      </c>
      <c r="O2214" t="s">
        <v>27</v>
      </c>
      <c r="P2214" t="s">
        <v>28</v>
      </c>
      <c r="Q2214" t="s">
        <v>311</v>
      </c>
      <c r="R2214">
        <v>4</v>
      </c>
      <c r="S2214">
        <v>5000</v>
      </c>
      <c r="T2214">
        <v>0</v>
      </c>
      <c r="U2214">
        <v>20000</v>
      </c>
      <c r="V2214" t="str">
        <f>IF(Table1[[#This Row],[Sales]]&lt;=10000,"Low",IF(Table1[[#This Row],[Sales]]&gt;=10000 &amp; Table1[[#This Row],[Sales]]&lt;=25000,"Medium","High"))</f>
        <v>High</v>
      </c>
      <c r="W2214">
        <v>4562.08</v>
      </c>
      <c r="X2214">
        <f>Table1[[#This Row],[Profit]]/Table1[[#This Row],[Sales]]</f>
        <v>0.228104</v>
      </c>
      <c r="Y2214" t="s">
        <v>93</v>
      </c>
      <c r="Z2214" t="s">
        <v>31</v>
      </c>
      <c r="AA2214">
        <v>1</v>
      </c>
      <c r="AB2214" t="s">
        <v>42</v>
      </c>
    </row>
    <row r="2215" spans="1:28" x14ac:dyDescent="0.35">
      <c r="A2215" t="s">
        <v>6275</v>
      </c>
      <c r="B2215" s="1">
        <v>45502</v>
      </c>
      <c r="C2215" s="1" t="str">
        <f>TEXT(Table1[[#This Row],[Order_Date]],"yyyy")</f>
        <v>2024</v>
      </c>
      <c r="D2215" s="3">
        <f>MONTH(Table1[[#This Row],[Order_Date]])</f>
        <v>7</v>
      </c>
      <c r="E2215" t="str">
        <f>TEXT(Table1[[#This Row],[Order_Date]],"mmm")</f>
        <v>Jul</v>
      </c>
      <c r="F2215" s="1">
        <v>45507</v>
      </c>
      <c r="G2215">
        <f>(Table1[[#This Row],[Ship_Date]]-Table1[[#This Row],[Order_Date]])</f>
        <v>5</v>
      </c>
      <c r="H2215" t="s">
        <v>6276</v>
      </c>
      <c r="I2215" t="s">
        <v>6277</v>
      </c>
      <c r="J2215" t="s">
        <v>24</v>
      </c>
      <c r="K2215">
        <v>45</v>
      </c>
      <c r="L2215" t="str">
        <f>IF(Table1[[#This Row],[Age]]&lt;=20,"Teen",IF(Table1[[#This Row],[Age]]&gt;=21 &amp; Table1[[#This Row],[Age]]&lt;=50,"Adult","Senior"))</f>
        <v>Senior</v>
      </c>
      <c r="M2215" t="s">
        <v>53</v>
      </c>
      <c r="N2215" t="s">
        <v>54</v>
      </c>
      <c r="O2215" t="s">
        <v>55</v>
      </c>
      <c r="P2215" t="s">
        <v>56</v>
      </c>
      <c r="Q2215" t="s">
        <v>168</v>
      </c>
      <c r="R2215">
        <v>5</v>
      </c>
      <c r="S2215">
        <v>1200</v>
      </c>
      <c r="T2215">
        <v>10</v>
      </c>
      <c r="U2215">
        <v>5400</v>
      </c>
      <c r="V2215" t="str">
        <f>IF(Table1[[#This Row],[Sales]]&lt;=10000,"Low",IF(Table1[[#This Row],[Sales]]&gt;=10000 &amp; Table1[[#This Row],[Sales]]&lt;=25000,"Medium","High"))</f>
        <v>Low</v>
      </c>
      <c r="W2215">
        <v>2368.6</v>
      </c>
      <c r="X2215">
        <f>Table1[[#This Row],[Profit]]/Table1[[#This Row],[Sales]]</f>
        <v>0.43862962962962959</v>
      </c>
      <c r="Y2215" t="s">
        <v>58</v>
      </c>
      <c r="Z2215" t="s">
        <v>41</v>
      </c>
      <c r="AA2215">
        <v>3</v>
      </c>
      <c r="AB2215" t="s">
        <v>42</v>
      </c>
    </row>
    <row r="2216" spans="1:28" x14ac:dyDescent="0.35">
      <c r="A2216" t="s">
        <v>6302</v>
      </c>
      <c r="B2216" s="1">
        <v>45850</v>
      </c>
      <c r="C2216" s="1" t="str">
        <f>TEXT(Table1[[#This Row],[Order_Date]],"yyyy")</f>
        <v>2025</v>
      </c>
      <c r="D2216" s="3">
        <f>MONTH(Table1[[#This Row],[Order_Date]])</f>
        <v>7</v>
      </c>
      <c r="E2216" t="str">
        <f>TEXT(Table1[[#This Row],[Order_Date]],"mmm")</f>
        <v>Jul</v>
      </c>
      <c r="F2216" s="1">
        <v>45853</v>
      </c>
      <c r="G2216">
        <f>(Table1[[#This Row],[Ship_Date]]-Table1[[#This Row],[Order_Date]])</f>
        <v>3</v>
      </c>
      <c r="H2216" t="s">
        <v>6303</v>
      </c>
      <c r="I2216" t="s">
        <v>6304</v>
      </c>
      <c r="J2216" t="s">
        <v>52</v>
      </c>
      <c r="K2216">
        <v>21</v>
      </c>
      <c r="L2216" t="str">
        <f>IF(Table1[[#This Row],[Age]]&lt;=20,"Teen",IF(Table1[[#This Row],[Age]]&gt;=21 &amp; Table1[[#This Row],[Age]]&lt;=50,"Adult","Senior"))</f>
        <v>Senior</v>
      </c>
      <c r="M2216" t="s">
        <v>116</v>
      </c>
      <c r="N2216" t="s">
        <v>117</v>
      </c>
      <c r="O2216" t="s">
        <v>86</v>
      </c>
      <c r="P2216" t="s">
        <v>28</v>
      </c>
      <c r="Q2216" t="s">
        <v>192</v>
      </c>
      <c r="R2216">
        <v>3</v>
      </c>
      <c r="S2216">
        <v>7000</v>
      </c>
      <c r="T2216">
        <v>25</v>
      </c>
      <c r="U2216">
        <v>15750</v>
      </c>
      <c r="V2216" t="str">
        <f>IF(Table1[[#This Row],[Sales]]&lt;=10000,"Low",IF(Table1[[#This Row],[Sales]]&gt;=10000 &amp; Table1[[#This Row],[Sales]]&lt;=25000,"Medium","High"))</f>
        <v>High</v>
      </c>
      <c r="W2216">
        <v>5007.72</v>
      </c>
      <c r="X2216">
        <f>Table1[[#This Row],[Profit]]/Table1[[#This Row],[Sales]]</f>
        <v>0.31795047619047623</v>
      </c>
      <c r="Y2216" t="s">
        <v>30</v>
      </c>
      <c r="Z2216" t="s">
        <v>41</v>
      </c>
      <c r="AA2216">
        <v>5</v>
      </c>
      <c r="AB2216" t="s">
        <v>42</v>
      </c>
    </row>
    <row r="2217" spans="1:28" x14ac:dyDescent="0.35">
      <c r="A2217" t="s">
        <v>6321</v>
      </c>
      <c r="B2217" s="1">
        <v>45484</v>
      </c>
      <c r="C2217" s="1" t="str">
        <f>TEXT(Table1[[#This Row],[Order_Date]],"yyyy")</f>
        <v>2024</v>
      </c>
      <c r="D2217" s="3">
        <f>MONTH(Table1[[#This Row],[Order_Date]])</f>
        <v>7</v>
      </c>
      <c r="E2217" t="str">
        <f>TEXT(Table1[[#This Row],[Order_Date]],"mmm")</f>
        <v>Jul</v>
      </c>
      <c r="F2217" s="1">
        <v>45489</v>
      </c>
      <c r="G2217">
        <f>(Table1[[#This Row],[Ship_Date]]-Table1[[#This Row],[Order_Date]])</f>
        <v>5</v>
      </c>
      <c r="H2217" t="s">
        <v>6322</v>
      </c>
      <c r="I2217" t="s">
        <v>6323</v>
      </c>
      <c r="J2217" t="s">
        <v>52</v>
      </c>
      <c r="K2217">
        <v>65</v>
      </c>
      <c r="L2217" t="str">
        <f>IF(Table1[[#This Row],[Age]]&lt;=20,"Teen",IF(Table1[[#This Row],[Age]]&gt;=21 &amp; Table1[[#This Row],[Age]]&lt;=50,"Adult","Senior"))</f>
        <v>Senior</v>
      </c>
      <c r="M2217" t="s">
        <v>36</v>
      </c>
      <c r="N2217" t="s">
        <v>37</v>
      </c>
      <c r="O2217" t="s">
        <v>38</v>
      </c>
      <c r="P2217" t="s">
        <v>39</v>
      </c>
      <c r="Q2217" t="s">
        <v>151</v>
      </c>
      <c r="R2217">
        <v>8</v>
      </c>
      <c r="S2217">
        <v>900</v>
      </c>
      <c r="T2217">
        <v>15</v>
      </c>
      <c r="U2217">
        <v>6120</v>
      </c>
      <c r="V2217" t="str">
        <f>IF(Table1[[#This Row],[Sales]]&lt;=10000,"Low",IF(Table1[[#This Row],[Sales]]&gt;=10000 &amp; Table1[[#This Row],[Sales]]&lt;=25000,"Medium","High"))</f>
        <v>Low</v>
      </c>
      <c r="W2217">
        <v>1721.25</v>
      </c>
      <c r="X2217">
        <f>Table1[[#This Row],[Profit]]/Table1[[#This Row],[Sales]]</f>
        <v>0.28125</v>
      </c>
      <c r="Y2217" t="s">
        <v>30</v>
      </c>
      <c r="Z2217" t="s">
        <v>31</v>
      </c>
      <c r="AA2217">
        <v>1</v>
      </c>
      <c r="AB2217" t="s">
        <v>32</v>
      </c>
    </row>
    <row r="2218" spans="1:28" x14ac:dyDescent="0.35">
      <c r="A2218" t="s">
        <v>6409</v>
      </c>
      <c r="B2218" s="1">
        <v>45503</v>
      </c>
      <c r="C2218" s="1" t="str">
        <f>TEXT(Table1[[#This Row],[Order_Date]],"yyyy")</f>
        <v>2024</v>
      </c>
      <c r="D2218" s="3">
        <f>MONTH(Table1[[#This Row],[Order_Date]])</f>
        <v>7</v>
      </c>
      <c r="E2218" t="str">
        <f>TEXT(Table1[[#This Row],[Order_Date]],"mmm")</f>
        <v>Jul</v>
      </c>
      <c r="F2218" s="1">
        <v>45509</v>
      </c>
      <c r="G2218">
        <f>(Table1[[#This Row],[Ship_Date]]-Table1[[#This Row],[Order_Date]])</f>
        <v>6</v>
      </c>
      <c r="H2218" t="s">
        <v>6410</v>
      </c>
      <c r="I2218" t="s">
        <v>6411</v>
      </c>
      <c r="J2218" t="s">
        <v>24</v>
      </c>
      <c r="K2218">
        <v>62</v>
      </c>
      <c r="L2218" t="str">
        <f>IF(Table1[[#This Row],[Age]]&lt;=20,"Teen",IF(Table1[[#This Row],[Age]]&gt;=21 &amp; Table1[[#This Row],[Age]]&lt;=50,"Adult","Senior"))</f>
        <v>Senior</v>
      </c>
      <c r="M2218" t="s">
        <v>25</v>
      </c>
      <c r="N2218" t="s">
        <v>26</v>
      </c>
      <c r="O2218" t="s">
        <v>27</v>
      </c>
      <c r="P2218" t="s">
        <v>28</v>
      </c>
      <c r="Q2218" t="s">
        <v>65</v>
      </c>
      <c r="R2218">
        <v>1</v>
      </c>
      <c r="S2218">
        <v>30000</v>
      </c>
      <c r="T2218">
        <v>25</v>
      </c>
      <c r="U2218">
        <v>22500</v>
      </c>
      <c r="V2218" t="str">
        <f>IF(Table1[[#This Row],[Sales]]&lt;=10000,"Low",IF(Table1[[#This Row],[Sales]]&gt;=10000 &amp; Table1[[#This Row],[Sales]]&lt;=25000,"Medium","High"))</f>
        <v>High</v>
      </c>
      <c r="W2218">
        <v>5392.73</v>
      </c>
      <c r="X2218">
        <f>Table1[[#This Row],[Profit]]/Table1[[#This Row],[Sales]]</f>
        <v>0.23967688888888886</v>
      </c>
      <c r="Y2218" t="s">
        <v>58</v>
      </c>
      <c r="Z2218" t="s">
        <v>31</v>
      </c>
      <c r="AA2218">
        <v>4</v>
      </c>
      <c r="AB2218" t="s">
        <v>42</v>
      </c>
    </row>
    <row r="2219" spans="1:28" x14ac:dyDescent="0.35">
      <c r="A2219" t="s">
        <v>6414</v>
      </c>
      <c r="B2219" s="1">
        <v>45841</v>
      </c>
      <c r="C2219" s="1" t="str">
        <f>TEXT(Table1[[#This Row],[Order_Date]],"yyyy")</f>
        <v>2025</v>
      </c>
      <c r="D2219" s="3">
        <f>MONTH(Table1[[#This Row],[Order_Date]])</f>
        <v>7</v>
      </c>
      <c r="E2219" t="str">
        <f>TEXT(Table1[[#This Row],[Order_Date]],"mmm")</f>
        <v>Jul</v>
      </c>
      <c r="F2219" s="1">
        <v>45844</v>
      </c>
      <c r="G2219">
        <f>(Table1[[#This Row],[Ship_Date]]-Table1[[#This Row],[Order_Date]])</f>
        <v>3</v>
      </c>
      <c r="H2219" t="s">
        <v>6415</v>
      </c>
      <c r="I2219" t="s">
        <v>6416</v>
      </c>
      <c r="J2219" t="s">
        <v>24</v>
      </c>
      <c r="K2219">
        <v>30</v>
      </c>
      <c r="L2219" t="str">
        <f>IF(Table1[[#This Row],[Age]]&lt;=20,"Teen",IF(Table1[[#This Row],[Age]]&gt;=21 &amp; Table1[[#This Row],[Age]]&lt;=50,"Adult","Senior"))</f>
        <v>Senior</v>
      </c>
      <c r="M2219" t="s">
        <v>79</v>
      </c>
      <c r="N2219" t="s">
        <v>80</v>
      </c>
      <c r="O2219" t="s">
        <v>38</v>
      </c>
      <c r="P2219" t="s">
        <v>74</v>
      </c>
      <c r="Q2219" t="s">
        <v>75</v>
      </c>
      <c r="R2219">
        <v>5</v>
      </c>
      <c r="S2219">
        <v>2000</v>
      </c>
      <c r="T2219">
        <v>25</v>
      </c>
      <c r="U2219">
        <v>7500</v>
      </c>
      <c r="V2219" t="str">
        <f>IF(Table1[[#This Row],[Sales]]&lt;=10000,"Low",IF(Table1[[#This Row],[Sales]]&gt;=10000 &amp; Table1[[#This Row],[Sales]]&lt;=25000,"Medium","High"))</f>
        <v>Low</v>
      </c>
      <c r="W2219">
        <v>3022.63</v>
      </c>
      <c r="X2219">
        <f>Table1[[#This Row],[Profit]]/Table1[[#This Row],[Sales]]</f>
        <v>0.40301733333333334</v>
      </c>
      <c r="Y2219" t="s">
        <v>58</v>
      </c>
      <c r="Z2219" t="s">
        <v>41</v>
      </c>
      <c r="AA2219">
        <v>3</v>
      </c>
      <c r="AB2219" t="s">
        <v>42</v>
      </c>
    </row>
    <row r="2220" spans="1:28" x14ac:dyDescent="0.35">
      <c r="A2220" t="s">
        <v>6434</v>
      </c>
      <c r="B2220" s="1">
        <v>45502</v>
      </c>
      <c r="C2220" s="1" t="str">
        <f>TEXT(Table1[[#This Row],[Order_Date]],"yyyy")</f>
        <v>2024</v>
      </c>
      <c r="D2220" s="3">
        <f>MONTH(Table1[[#This Row],[Order_Date]])</f>
        <v>7</v>
      </c>
      <c r="E2220" t="str">
        <f>TEXT(Table1[[#This Row],[Order_Date]],"mmm")</f>
        <v>Jul</v>
      </c>
      <c r="F2220" s="1">
        <v>45507</v>
      </c>
      <c r="G2220">
        <f>(Table1[[#This Row],[Ship_Date]]-Table1[[#This Row],[Order_Date]])</f>
        <v>5</v>
      </c>
      <c r="H2220" t="s">
        <v>6435</v>
      </c>
      <c r="I2220" t="s">
        <v>6436</v>
      </c>
      <c r="J2220" t="s">
        <v>52</v>
      </c>
      <c r="K2220">
        <v>39</v>
      </c>
      <c r="L2220" t="str">
        <f>IF(Table1[[#This Row],[Age]]&lt;=20,"Teen",IF(Table1[[#This Row],[Age]]&gt;=21 &amp; Table1[[#This Row],[Age]]&lt;=50,"Adult","Senior"))</f>
        <v>Senior</v>
      </c>
      <c r="M2220" t="s">
        <v>116</v>
      </c>
      <c r="N2220" t="s">
        <v>117</v>
      </c>
      <c r="O2220" t="s">
        <v>86</v>
      </c>
      <c r="P2220" t="s">
        <v>56</v>
      </c>
      <c r="Q2220" t="s">
        <v>125</v>
      </c>
      <c r="R2220">
        <v>4</v>
      </c>
      <c r="S2220">
        <v>450</v>
      </c>
      <c r="T2220">
        <v>10</v>
      </c>
      <c r="U2220">
        <v>1620</v>
      </c>
      <c r="V2220" t="str">
        <f>IF(Table1[[#This Row],[Sales]]&lt;=10000,"Low",IF(Table1[[#This Row],[Sales]]&gt;=10000 &amp; Table1[[#This Row],[Sales]]&lt;=25000,"Medium","High"))</f>
        <v>Low</v>
      </c>
      <c r="W2220">
        <v>263.38</v>
      </c>
      <c r="X2220">
        <f>Table1[[#This Row],[Profit]]/Table1[[#This Row],[Sales]]</f>
        <v>0.16258024691358025</v>
      </c>
      <c r="Y2220" t="s">
        <v>30</v>
      </c>
      <c r="Z2220" t="s">
        <v>31</v>
      </c>
      <c r="AA2220">
        <v>1</v>
      </c>
      <c r="AB2220" t="s">
        <v>42</v>
      </c>
    </row>
    <row r="2221" spans="1:28" x14ac:dyDescent="0.35">
      <c r="A2221" t="s">
        <v>6437</v>
      </c>
      <c r="B2221" s="1">
        <v>45859</v>
      </c>
      <c r="C2221" s="1" t="str">
        <f>TEXT(Table1[[#This Row],[Order_Date]],"yyyy")</f>
        <v>2025</v>
      </c>
      <c r="D2221" s="3">
        <f>MONTH(Table1[[#This Row],[Order_Date]])</f>
        <v>7</v>
      </c>
      <c r="E2221" t="str">
        <f>TEXT(Table1[[#This Row],[Order_Date]],"mmm")</f>
        <v>Jul</v>
      </c>
      <c r="F2221" s="1">
        <v>45866</v>
      </c>
      <c r="G2221">
        <f>(Table1[[#This Row],[Ship_Date]]-Table1[[#This Row],[Order_Date]])</f>
        <v>7</v>
      </c>
      <c r="H2221" t="s">
        <v>6438</v>
      </c>
      <c r="I2221" t="s">
        <v>6439</v>
      </c>
      <c r="J2221" t="s">
        <v>52</v>
      </c>
      <c r="K2221">
        <v>56</v>
      </c>
      <c r="L2221" t="str">
        <f>IF(Table1[[#This Row],[Age]]&lt;=20,"Teen",IF(Table1[[#This Row],[Age]]&gt;=21 &amp; Table1[[#This Row],[Age]]&lt;=50,"Adult","Senior"))</f>
        <v>Senior</v>
      </c>
      <c r="M2221" t="s">
        <v>25</v>
      </c>
      <c r="N2221" t="s">
        <v>26</v>
      </c>
      <c r="O2221" t="s">
        <v>27</v>
      </c>
      <c r="P2221" t="s">
        <v>56</v>
      </c>
      <c r="Q2221" t="s">
        <v>168</v>
      </c>
      <c r="R2221">
        <v>4</v>
      </c>
      <c r="S2221">
        <v>1200</v>
      </c>
      <c r="T2221">
        <v>20</v>
      </c>
      <c r="U2221">
        <v>3840</v>
      </c>
      <c r="V2221" t="str">
        <f>IF(Table1[[#This Row],[Sales]]&lt;=10000,"Low",IF(Table1[[#This Row],[Sales]]&gt;=10000 &amp; Table1[[#This Row],[Sales]]&lt;=25000,"Medium","High"))</f>
        <v>Low</v>
      </c>
      <c r="W2221">
        <v>1154.22</v>
      </c>
      <c r="X2221">
        <f>Table1[[#This Row],[Profit]]/Table1[[#This Row],[Sales]]</f>
        <v>0.30057812500000003</v>
      </c>
      <c r="Y2221" t="s">
        <v>30</v>
      </c>
      <c r="Z2221" t="s">
        <v>59</v>
      </c>
      <c r="AA2221">
        <v>5</v>
      </c>
      <c r="AB2221" t="s">
        <v>42</v>
      </c>
    </row>
    <row r="2222" spans="1:28" x14ac:dyDescent="0.35">
      <c r="A2222" t="s">
        <v>6443</v>
      </c>
      <c r="B2222" s="1">
        <v>45867</v>
      </c>
      <c r="C2222" s="1" t="str">
        <f>TEXT(Table1[[#This Row],[Order_Date]],"yyyy")</f>
        <v>2025</v>
      </c>
      <c r="D2222" s="3">
        <f>MONTH(Table1[[#This Row],[Order_Date]])</f>
        <v>7</v>
      </c>
      <c r="E2222" t="str">
        <f>TEXT(Table1[[#This Row],[Order_Date]],"mmm")</f>
        <v>Jul</v>
      </c>
      <c r="F2222" s="1">
        <v>45868</v>
      </c>
      <c r="G2222">
        <f>(Table1[[#This Row],[Ship_Date]]-Table1[[#This Row],[Order_Date]])</f>
        <v>1</v>
      </c>
      <c r="H2222" t="s">
        <v>1562</v>
      </c>
      <c r="I2222" t="s">
        <v>6444</v>
      </c>
      <c r="J2222" t="s">
        <v>52</v>
      </c>
      <c r="K2222">
        <v>35</v>
      </c>
      <c r="L2222" t="str">
        <f>IF(Table1[[#This Row],[Age]]&lt;=20,"Teen",IF(Table1[[#This Row],[Age]]&gt;=21 &amp; Table1[[#This Row],[Age]]&lt;=50,"Adult","Senior"))</f>
        <v>Senior</v>
      </c>
      <c r="M2222" t="s">
        <v>84</v>
      </c>
      <c r="N2222" t="s">
        <v>85</v>
      </c>
      <c r="O2222" t="s">
        <v>86</v>
      </c>
      <c r="P2222" t="s">
        <v>39</v>
      </c>
      <c r="Q2222" t="s">
        <v>118</v>
      </c>
      <c r="R2222">
        <v>8</v>
      </c>
      <c r="S2222">
        <v>4000</v>
      </c>
      <c r="T2222">
        <v>5</v>
      </c>
      <c r="U2222">
        <v>30400</v>
      </c>
      <c r="V2222" t="str">
        <f>IF(Table1[[#This Row],[Sales]]&lt;=10000,"Low",IF(Table1[[#This Row],[Sales]]&gt;=10000 &amp; Table1[[#This Row],[Sales]]&lt;=25000,"Medium","High"))</f>
        <v>High</v>
      </c>
      <c r="W2222">
        <v>3736.27</v>
      </c>
      <c r="X2222">
        <f>Table1[[#This Row],[Profit]]/Table1[[#This Row],[Sales]]</f>
        <v>0.12290361842105263</v>
      </c>
      <c r="Y2222" t="s">
        <v>58</v>
      </c>
      <c r="Z2222" t="s">
        <v>41</v>
      </c>
      <c r="AA2222">
        <v>3</v>
      </c>
      <c r="AB2222" t="s">
        <v>42</v>
      </c>
    </row>
    <row r="2223" spans="1:28" x14ac:dyDescent="0.35">
      <c r="A2223" t="s">
        <v>6471</v>
      </c>
      <c r="B2223" s="1">
        <v>45479</v>
      </c>
      <c r="C2223" s="1" t="str">
        <f>TEXT(Table1[[#This Row],[Order_Date]],"yyyy")</f>
        <v>2024</v>
      </c>
      <c r="D2223" s="3">
        <f>MONTH(Table1[[#This Row],[Order_Date]])</f>
        <v>7</v>
      </c>
      <c r="E2223" t="str">
        <f>TEXT(Table1[[#This Row],[Order_Date]],"mmm")</f>
        <v>Jul</v>
      </c>
      <c r="F2223" s="1">
        <v>45486</v>
      </c>
      <c r="G2223">
        <f>(Table1[[#This Row],[Ship_Date]]-Table1[[#This Row],[Order_Date]])</f>
        <v>7</v>
      </c>
      <c r="H2223" t="s">
        <v>6472</v>
      </c>
      <c r="I2223" t="s">
        <v>6473</v>
      </c>
      <c r="J2223" t="s">
        <v>24</v>
      </c>
      <c r="K2223">
        <v>36</v>
      </c>
      <c r="L2223" t="str">
        <f>IF(Table1[[#This Row],[Age]]&lt;=20,"Teen",IF(Table1[[#This Row],[Age]]&gt;=21 &amp; Table1[[#This Row],[Age]]&lt;=50,"Adult","Senior"))</f>
        <v>Senior</v>
      </c>
      <c r="M2223" t="s">
        <v>63</v>
      </c>
      <c r="N2223" t="s">
        <v>64</v>
      </c>
      <c r="O2223" t="s">
        <v>55</v>
      </c>
      <c r="P2223" t="s">
        <v>39</v>
      </c>
      <c r="Q2223" t="s">
        <v>151</v>
      </c>
      <c r="R2223">
        <v>3</v>
      </c>
      <c r="S2223">
        <v>900</v>
      </c>
      <c r="T2223">
        <v>25</v>
      </c>
      <c r="U2223">
        <v>2025</v>
      </c>
      <c r="V2223" t="str">
        <f>IF(Table1[[#This Row],[Sales]]&lt;=10000,"Low",IF(Table1[[#This Row],[Sales]]&gt;=10000 &amp; Table1[[#This Row],[Sales]]&lt;=25000,"Medium","High"))</f>
        <v>Low</v>
      </c>
      <c r="W2223">
        <v>564.16</v>
      </c>
      <c r="X2223">
        <f>Table1[[#This Row],[Profit]]/Table1[[#This Row],[Sales]]</f>
        <v>0.27859753086419753</v>
      </c>
      <c r="Y2223" t="s">
        <v>30</v>
      </c>
      <c r="Z2223" t="s">
        <v>31</v>
      </c>
      <c r="AA2223">
        <v>3</v>
      </c>
      <c r="AB2223" t="s">
        <v>42</v>
      </c>
    </row>
    <row r="2224" spans="1:28" x14ac:dyDescent="0.35">
      <c r="A2224" t="s">
        <v>6497</v>
      </c>
      <c r="B2224" s="1">
        <v>45865</v>
      </c>
      <c r="C2224" s="1" t="str">
        <f>TEXT(Table1[[#This Row],[Order_Date]],"yyyy")</f>
        <v>2025</v>
      </c>
      <c r="D2224" s="3">
        <f>MONTH(Table1[[#This Row],[Order_Date]])</f>
        <v>7</v>
      </c>
      <c r="E2224" t="str">
        <f>TEXT(Table1[[#This Row],[Order_Date]],"mmm")</f>
        <v>Jul</v>
      </c>
      <c r="F2224" s="1">
        <v>45866</v>
      </c>
      <c r="G2224">
        <f>(Table1[[#This Row],[Ship_Date]]-Table1[[#This Row],[Order_Date]])</f>
        <v>1</v>
      </c>
      <c r="H2224" t="s">
        <v>6498</v>
      </c>
      <c r="I2224" t="s">
        <v>6499</v>
      </c>
      <c r="J2224" t="s">
        <v>52</v>
      </c>
      <c r="K2224">
        <v>43</v>
      </c>
      <c r="L2224" t="str">
        <f>IF(Table1[[#This Row],[Age]]&lt;=20,"Teen",IF(Table1[[#This Row],[Age]]&gt;=21 &amp; Table1[[#This Row],[Age]]&lt;=50,"Adult","Senior"))</f>
        <v>Senior</v>
      </c>
      <c r="M2224" t="s">
        <v>101</v>
      </c>
      <c r="N2224" t="s">
        <v>102</v>
      </c>
      <c r="O2224" t="s">
        <v>27</v>
      </c>
      <c r="P2224" t="s">
        <v>39</v>
      </c>
      <c r="Q2224" t="s">
        <v>253</v>
      </c>
      <c r="R2224">
        <v>4</v>
      </c>
      <c r="S2224">
        <v>1200</v>
      </c>
      <c r="T2224">
        <v>25</v>
      </c>
      <c r="U2224">
        <v>3600</v>
      </c>
      <c r="V2224" t="str">
        <f>IF(Table1[[#This Row],[Sales]]&lt;=10000,"Low",IF(Table1[[#This Row],[Sales]]&gt;=10000 &amp; Table1[[#This Row],[Sales]]&lt;=25000,"Medium","High"))</f>
        <v>Low</v>
      </c>
      <c r="W2224">
        <v>1253.96</v>
      </c>
      <c r="X2224">
        <f>Table1[[#This Row],[Profit]]/Table1[[#This Row],[Sales]]</f>
        <v>0.34832222222222226</v>
      </c>
      <c r="Y2224" t="s">
        <v>58</v>
      </c>
      <c r="Z2224" t="s">
        <v>59</v>
      </c>
      <c r="AA2224">
        <v>3</v>
      </c>
      <c r="AB2224" t="s">
        <v>42</v>
      </c>
    </row>
    <row r="2225" spans="1:28" x14ac:dyDescent="0.35">
      <c r="A2225" t="s">
        <v>6522</v>
      </c>
      <c r="B2225" s="1">
        <v>45841</v>
      </c>
      <c r="C2225" s="1" t="str">
        <f>TEXT(Table1[[#This Row],[Order_Date]],"yyyy")</f>
        <v>2025</v>
      </c>
      <c r="D2225" s="3">
        <f>MONTH(Table1[[#This Row],[Order_Date]])</f>
        <v>7</v>
      </c>
      <c r="E2225" t="str">
        <f>TEXT(Table1[[#This Row],[Order_Date]],"mmm")</f>
        <v>Jul</v>
      </c>
      <c r="F2225" s="1">
        <v>45845</v>
      </c>
      <c r="G2225">
        <f>(Table1[[#This Row],[Ship_Date]]-Table1[[#This Row],[Order_Date]])</f>
        <v>4</v>
      </c>
      <c r="H2225" t="s">
        <v>4964</v>
      </c>
      <c r="I2225" t="s">
        <v>6523</v>
      </c>
      <c r="J2225" t="s">
        <v>24</v>
      </c>
      <c r="K2225">
        <v>37</v>
      </c>
      <c r="L2225" t="str">
        <f>IF(Table1[[#This Row],[Age]]&lt;=20,"Teen",IF(Table1[[#This Row],[Age]]&gt;=21 &amp; Table1[[#This Row],[Age]]&lt;=50,"Adult","Senior"))</f>
        <v>Senior</v>
      </c>
      <c r="M2225" t="s">
        <v>79</v>
      </c>
      <c r="N2225" t="s">
        <v>80</v>
      </c>
      <c r="O2225" t="s">
        <v>38</v>
      </c>
      <c r="P2225" t="s">
        <v>47</v>
      </c>
      <c r="Q2225" t="s">
        <v>185</v>
      </c>
      <c r="R2225">
        <v>4</v>
      </c>
      <c r="S2225">
        <v>4500</v>
      </c>
      <c r="T2225">
        <v>5</v>
      </c>
      <c r="U2225">
        <v>17100</v>
      </c>
      <c r="V2225" t="str">
        <f>IF(Table1[[#This Row],[Sales]]&lt;=10000,"Low",IF(Table1[[#This Row],[Sales]]&gt;=10000 &amp; Table1[[#This Row],[Sales]]&lt;=25000,"Medium","High"))</f>
        <v>High</v>
      </c>
      <c r="W2225">
        <v>4392.7</v>
      </c>
      <c r="X2225">
        <f>Table1[[#This Row],[Profit]]/Table1[[#This Row],[Sales]]</f>
        <v>0.25688304093567249</v>
      </c>
      <c r="Y2225" t="s">
        <v>58</v>
      </c>
      <c r="Z2225" t="s">
        <v>41</v>
      </c>
      <c r="AA2225">
        <v>1</v>
      </c>
      <c r="AB2225" t="s">
        <v>42</v>
      </c>
    </row>
    <row r="2226" spans="1:28" x14ac:dyDescent="0.35">
      <c r="A2226" t="s">
        <v>6545</v>
      </c>
      <c r="B2226" s="1">
        <v>45477</v>
      </c>
      <c r="C2226" s="1" t="str">
        <f>TEXT(Table1[[#This Row],[Order_Date]],"yyyy")</f>
        <v>2024</v>
      </c>
      <c r="D2226" s="3">
        <f>MONTH(Table1[[#This Row],[Order_Date]])</f>
        <v>7</v>
      </c>
      <c r="E2226" t="str">
        <f>TEXT(Table1[[#This Row],[Order_Date]],"mmm")</f>
        <v>Jul</v>
      </c>
      <c r="F2226" s="1">
        <v>45479</v>
      </c>
      <c r="G2226">
        <f>(Table1[[#This Row],[Ship_Date]]-Table1[[#This Row],[Order_Date]])</f>
        <v>2</v>
      </c>
      <c r="H2226" t="s">
        <v>6546</v>
      </c>
      <c r="I2226" t="s">
        <v>6547</v>
      </c>
      <c r="J2226" t="s">
        <v>52</v>
      </c>
      <c r="K2226">
        <v>54</v>
      </c>
      <c r="L2226" t="str">
        <f>IF(Table1[[#This Row],[Age]]&lt;=20,"Teen",IF(Table1[[#This Row],[Age]]&gt;=21 &amp; Table1[[#This Row],[Age]]&lt;=50,"Adult","Senior"))</f>
        <v>Senior</v>
      </c>
      <c r="M2226" t="s">
        <v>79</v>
      </c>
      <c r="N2226" t="s">
        <v>80</v>
      </c>
      <c r="O2226" t="s">
        <v>38</v>
      </c>
      <c r="P2226" t="s">
        <v>28</v>
      </c>
      <c r="Q2226" t="s">
        <v>192</v>
      </c>
      <c r="R2226">
        <v>2</v>
      </c>
      <c r="S2226">
        <v>7000</v>
      </c>
      <c r="T2226">
        <v>5</v>
      </c>
      <c r="U2226">
        <v>13300</v>
      </c>
      <c r="V2226" t="str">
        <f>IF(Table1[[#This Row],[Sales]]&lt;=10000,"Low",IF(Table1[[#This Row],[Sales]]&gt;=10000 &amp; Table1[[#This Row],[Sales]]&lt;=25000,"Medium","High"))</f>
        <v>High</v>
      </c>
      <c r="W2226">
        <v>5690.27</v>
      </c>
      <c r="X2226">
        <f>Table1[[#This Row],[Profit]]/Table1[[#This Row],[Sales]]</f>
        <v>0.42783984962406019</v>
      </c>
      <c r="Y2226" t="s">
        <v>93</v>
      </c>
      <c r="Z2226" t="s">
        <v>59</v>
      </c>
      <c r="AA2226">
        <v>3</v>
      </c>
      <c r="AB2226" t="s">
        <v>42</v>
      </c>
    </row>
    <row r="2227" spans="1:28" x14ac:dyDescent="0.35">
      <c r="A2227" t="s">
        <v>6576</v>
      </c>
      <c r="B2227" s="1">
        <v>45869</v>
      </c>
      <c r="C2227" s="1" t="str">
        <f>TEXT(Table1[[#This Row],[Order_Date]],"yyyy")</f>
        <v>2025</v>
      </c>
      <c r="D2227" s="3">
        <f>MONTH(Table1[[#This Row],[Order_Date]])</f>
        <v>7</v>
      </c>
      <c r="E2227" t="str">
        <f>TEXT(Table1[[#This Row],[Order_Date]],"mmm")</f>
        <v>Jul</v>
      </c>
      <c r="F2227" s="1">
        <v>45872</v>
      </c>
      <c r="G2227">
        <f>(Table1[[#This Row],[Ship_Date]]-Table1[[#This Row],[Order_Date]])</f>
        <v>3</v>
      </c>
      <c r="H2227" t="s">
        <v>6577</v>
      </c>
      <c r="I2227" t="s">
        <v>6578</v>
      </c>
      <c r="J2227" t="s">
        <v>24</v>
      </c>
      <c r="K2227">
        <v>63</v>
      </c>
      <c r="L2227" t="str">
        <f>IF(Table1[[#This Row],[Age]]&lt;=20,"Teen",IF(Table1[[#This Row],[Age]]&gt;=21 &amp; Table1[[#This Row],[Age]]&lt;=50,"Adult","Senior"))</f>
        <v>Senior</v>
      </c>
      <c r="M2227" t="s">
        <v>116</v>
      </c>
      <c r="N2227" t="s">
        <v>117</v>
      </c>
      <c r="O2227" t="s">
        <v>86</v>
      </c>
      <c r="P2227" t="s">
        <v>47</v>
      </c>
      <c r="Q2227" t="s">
        <v>175</v>
      </c>
      <c r="R2227">
        <v>1</v>
      </c>
      <c r="S2227">
        <v>1200</v>
      </c>
      <c r="T2227">
        <v>25</v>
      </c>
      <c r="U2227">
        <v>900</v>
      </c>
      <c r="V2227" t="str">
        <f>IF(Table1[[#This Row],[Sales]]&lt;=10000,"Low",IF(Table1[[#This Row],[Sales]]&gt;=10000 &amp; Table1[[#This Row],[Sales]]&lt;=25000,"Medium","High"))</f>
        <v>Low</v>
      </c>
      <c r="W2227">
        <v>112.13</v>
      </c>
      <c r="X2227">
        <f>Table1[[#This Row],[Profit]]/Table1[[#This Row],[Sales]]</f>
        <v>0.12458888888888889</v>
      </c>
      <c r="Y2227" t="s">
        <v>30</v>
      </c>
      <c r="Z2227" t="s">
        <v>31</v>
      </c>
      <c r="AA2227">
        <v>5</v>
      </c>
      <c r="AB2227" t="s">
        <v>42</v>
      </c>
    </row>
    <row r="2228" spans="1:28" x14ac:dyDescent="0.35">
      <c r="A2228" t="s">
        <v>6607</v>
      </c>
      <c r="B2228" s="1">
        <v>45859</v>
      </c>
      <c r="C2228" s="1" t="str">
        <f>TEXT(Table1[[#This Row],[Order_Date]],"yyyy")</f>
        <v>2025</v>
      </c>
      <c r="D2228" s="3">
        <f>MONTH(Table1[[#This Row],[Order_Date]])</f>
        <v>7</v>
      </c>
      <c r="E2228" t="str">
        <f>TEXT(Table1[[#This Row],[Order_Date]],"mmm")</f>
        <v>Jul</v>
      </c>
      <c r="F2228" s="1">
        <v>45861</v>
      </c>
      <c r="G2228">
        <f>(Table1[[#This Row],[Ship_Date]]-Table1[[#This Row],[Order_Date]])</f>
        <v>2</v>
      </c>
      <c r="H2228" t="s">
        <v>5423</v>
      </c>
      <c r="I2228" t="s">
        <v>6608</v>
      </c>
      <c r="J2228" t="s">
        <v>24</v>
      </c>
      <c r="K2228">
        <v>25</v>
      </c>
      <c r="L2228" t="str">
        <f>IF(Table1[[#This Row],[Age]]&lt;=20,"Teen",IF(Table1[[#This Row],[Age]]&gt;=21 &amp; Table1[[#This Row],[Age]]&lt;=50,"Adult","Senior"))</f>
        <v>Senior</v>
      </c>
      <c r="M2228" t="s">
        <v>36</v>
      </c>
      <c r="N2228" t="s">
        <v>37</v>
      </c>
      <c r="O2228" t="s">
        <v>38</v>
      </c>
      <c r="P2228" t="s">
        <v>28</v>
      </c>
      <c r="Q2228" t="s">
        <v>29</v>
      </c>
      <c r="R2228">
        <v>4</v>
      </c>
      <c r="S2228">
        <v>15000</v>
      </c>
      <c r="T2228">
        <v>10</v>
      </c>
      <c r="U2228">
        <v>54000</v>
      </c>
      <c r="V2228" t="str">
        <f>IF(Table1[[#This Row],[Sales]]&lt;=10000,"Low",IF(Table1[[#This Row],[Sales]]&gt;=10000 &amp; Table1[[#This Row],[Sales]]&lt;=25000,"Medium","High"))</f>
        <v>High</v>
      </c>
      <c r="W2228">
        <v>20337.259999999998</v>
      </c>
      <c r="X2228">
        <f>Table1[[#This Row],[Profit]]/Table1[[#This Row],[Sales]]</f>
        <v>0.37661592592592591</v>
      </c>
      <c r="Y2228" t="s">
        <v>58</v>
      </c>
      <c r="Z2228" t="s">
        <v>59</v>
      </c>
      <c r="AA2228">
        <v>4</v>
      </c>
      <c r="AB2228" t="s">
        <v>42</v>
      </c>
    </row>
    <row r="2229" spans="1:28" x14ac:dyDescent="0.35">
      <c r="A2229" t="s">
        <v>6621</v>
      </c>
      <c r="B2229" s="1">
        <v>45498</v>
      </c>
      <c r="C2229" s="1" t="str">
        <f>TEXT(Table1[[#This Row],[Order_Date]],"yyyy")</f>
        <v>2024</v>
      </c>
      <c r="D2229" s="3">
        <f>MONTH(Table1[[#This Row],[Order_Date]])</f>
        <v>7</v>
      </c>
      <c r="E2229" t="str">
        <f>TEXT(Table1[[#This Row],[Order_Date]],"mmm")</f>
        <v>Jul</v>
      </c>
      <c r="F2229" s="1">
        <v>45502</v>
      </c>
      <c r="G2229">
        <f>(Table1[[#This Row],[Ship_Date]]-Table1[[#This Row],[Order_Date]])</f>
        <v>4</v>
      </c>
      <c r="H2229" t="s">
        <v>6622</v>
      </c>
      <c r="I2229" t="s">
        <v>6623</v>
      </c>
      <c r="J2229" t="s">
        <v>52</v>
      </c>
      <c r="K2229">
        <v>32</v>
      </c>
      <c r="L2229" t="str">
        <f>IF(Table1[[#This Row],[Age]]&lt;=20,"Teen",IF(Table1[[#This Row],[Age]]&gt;=21 &amp; Table1[[#This Row],[Age]]&lt;=50,"Adult","Senior"))</f>
        <v>Senior</v>
      </c>
      <c r="M2229" t="s">
        <v>25</v>
      </c>
      <c r="N2229" t="s">
        <v>26</v>
      </c>
      <c r="O2229" t="s">
        <v>27</v>
      </c>
      <c r="P2229" t="s">
        <v>39</v>
      </c>
      <c r="Q2229" t="s">
        <v>87</v>
      </c>
      <c r="R2229">
        <v>6</v>
      </c>
      <c r="S2229">
        <v>3200</v>
      </c>
      <c r="T2229">
        <v>10</v>
      </c>
      <c r="U2229">
        <v>17280</v>
      </c>
      <c r="V2229" t="str">
        <f>IF(Table1[[#This Row],[Sales]]&lt;=10000,"Low",IF(Table1[[#This Row],[Sales]]&gt;=10000 &amp; Table1[[#This Row],[Sales]]&lt;=25000,"Medium","High"))</f>
        <v>High</v>
      </c>
      <c r="W2229">
        <v>7340.9</v>
      </c>
      <c r="X2229">
        <f>Table1[[#This Row],[Profit]]/Table1[[#This Row],[Sales]]</f>
        <v>0.42482060185185183</v>
      </c>
      <c r="Y2229" t="s">
        <v>30</v>
      </c>
      <c r="Z2229" t="s">
        <v>59</v>
      </c>
      <c r="AA2229">
        <v>3</v>
      </c>
      <c r="AB2229" t="s">
        <v>42</v>
      </c>
    </row>
    <row r="2230" spans="1:28" x14ac:dyDescent="0.35">
      <c r="A2230" t="s">
        <v>6644</v>
      </c>
      <c r="B2230" s="1">
        <v>45853</v>
      </c>
      <c r="C2230" s="1" t="str">
        <f>TEXT(Table1[[#This Row],[Order_Date]],"yyyy")</f>
        <v>2025</v>
      </c>
      <c r="D2230" s="3">
        <f>MONTH(Table1[[#This Row],[Order_Date]])</f>
        <v>7</v>
      </c>
      <c r="E2230" t="str">
        <f>TEXT(Table1[[#This Row],[Order_Date]],"mmm")</f>
        <v>Jul</v>
      </c>
      <c r="F2230" s="1">
        <v>45859</v>
      </c>
      <c r="G2230">
        <f>(Table1[[#This Row],[Ship_Date]]-Table1[[#This Row],[Order_Date]])</f>
        <v>6</v>
      </c>
      <c r="H2230" t="s">
        <v>6645</v>
      </c>
      <c r="I2230" t="s">
        <v>6646</v>
      </c>
      <c r="J2230" t="s">
        <v>24</v>
      </c>
      <c r="K2230">
        <v>19</v>
      </c>
      <c r="L2230" t="str">
        <f>IF(Table1[[#This Row],[Age]]&lt;=20,"Teen",IF(Table1[[#This Row],[Age]]&gt;=21 &amp; Table1[[#This Row],[Age]]&lt;=50,"Adult","Senior"))</f>
        <v>Teen</v>
      </c>
      <c r="M2230" t="s">
        <v>63</v>
      </c>
      <c r="N2230" t="s">
        <v>64</v>
      </c>
      <c r="O2230" t="s">
        <v>55</v>
      </c>
      <c r="P2230" t="s">
        <v>56</v>
      </c>
      <c r="Q2230" t="s">
        <v>212</v>
      </c>
      <c r="R2230">
        <v>6</v>
      </c>
      <c r="S2230">
        <v>300</v>
      </c>
      <c r="T2230">
        <v>10</v>
      </c>
      <c r="U2230">
        <v>1620</v>
      </c>
      <c r="V2230" t="str">
        <f>IF(Table1[[#This Row],[Sales]]&lt;=10000,"Low",IF(Table1[[#This Row],[Sales]]&gt;=10000 &amp; Table1[[#This Row],[Sales]]&lt;=25000,"Medium","High"))</f>
        <v>Low</v>
      </c>
      <c r="W2230">
        <v>417.7</v>
      </c>
      <c r="X2230">
        <f>Table1[[#This Row],[Profit]]/Table1[[#This Row],[Sales]]</f>
        <v>0.25783950617283952</v>
      </c>
      <c r="Y2230" t="s">
        <v>30</v>
      </c>
      <c r="Z2230" t="s">
        <v>31</v>
      </c>
      <c r="AA2230">
        <v>1</v>
      </c>
      <c r="AB2230" t="s">
        <v>42</v>
      </c>
    </row>
    <row r="2231" spans="1:28" x14ac:dyDescent="0.35">
      <c r="A2231" t="s">
        <v>6662</v>
      </c>
      <c r="B2231" s="1">
        <v>45479</v>
      </c>
      <c r="C2231" s="1" t="str">
        <f>TEXT(Table1[[#This Row],[Order_Date]],"yyyy")</f>
        <v>2024</v>
      </c>
      <c r="D2231" s="3">
        <f>MONTH(Table1[[#This Row],[Order_Date]])</f>
        <v>7</v>
      </c>
      <c r="E2231" t="str">
        <f>TEXT(Table1[[#This Row],[Order_Date]],"mmm")</f>
        <v>Jul</v>
      </c>
      <c r="F2231" s="1">
        <v>45486</v>
      </c>
      <c r="G2231">
        <f>(Table1[[#This Row],[Ship_Date]]-Table1[[#This Row],[Order_Date]])</f>
        <v>7</v>
      </c>
      <c r="H2231" t="s">
        <v>6663</v>
      </c>
      <c r="I2231" t="s">
        <v>6664</v>
      </c>
      <c r="J2231" t="s">
        <v>52</v>
      </c>
      <c r="K2231">
        <v>60</v>
      </c>
      <c r="L2231" t="str">
        <f>IF(Table1[[#This Row],[Age]]&lt;=20,"Teen",IF(Table1[[#This Row],[Age]]&gt;=21 &amp; Table1[[#This Row],[Age]]&lt;=50,"Adult","Senior"))</f>
        <v>Senior</v>
      </c>
      <c r="M2231" t="s">
        <v>79</v>
      </c>
      <c r="N2231" t="s">
        <v>80</v>
      </c>
      <c r="O2231" t="s">
        <v>38</v>
      </c>
      <c r="P2231" t="s">
        <v>74</v>
      </c>
      <c r="Q2231" t="s">
        <v>75</v>
      </c>
      <c r="R2231">
        <v>7</v>
      </c>
      <c r="S2231">
        <v>2000</v>
      </c>
      <c r="T2231">
        <v>20</v>
      </c>
      <c r="U2231">
        <v>11200</v>
      </c>
      <c r="V2231" t="str">
        <f>IF(Table1[[#This Row],[Sales]]&lt;=10000,"Low",IF(Table1[[#This Row],[Sales]]&gt;=10000 &amp; Table1[[#This Row],[Sales]]&lt;=25000,"Medium","High"))</f>
        <v>High</v>
      </c>
      <c r="W2231">
        <v>4355.09</v>
      </c>
      <c r="X2231">
        <f>Table1[[#This Row],[Profit]]/Table1[[#This Row],[Sales]]</f>
        <v>0.38884732142857142</v>
      </c>
      <c r="Y2231" t="s">
        <v>58</v>
      </c>
      <c r="Z2231" t="s">
        <v>59</v>
      </c>
      <c r="AA2231">
        <v>2</v>
      </c>
      <c r="AB2231" t="s">
        <v>42</v>
      </c>
    </row>
    <row r="2232" spans="1:28" x14ac:dyDescent="0.35">
      <c r="A2232" t="s">
        <v>6710</v>
      </c>
      <c r="B2232" s="1">
        <v>45860</v>
      </c>
      <c r="C2232" s="1" t="str">
        <f>TEXT(Table1[[#This Row],[Order_Date]],"yyyy")</f>
        <v>2025</v>
      </c>
      <c r="D2232" s="3">
        <f>MONTH(Table1[[#This Row],[Order_Date]])</f>
        <v>7</v>
      </c>
      <c r="E2232" t="str">
        <f>TEXT(Table1[[#This Row],[Order_Date]],"mmm")</f>
        <v>Jul</v>
      </c>
      <c r="F2232" s="1">
        <v>45865</v>
      </c>
      <c r="G2232">
        <f>(Table1[[#This Row],[Ship_Date]]-Table1[[#This Row],[Order_Date]])</f>
        <v>5</v>
      </c>
      <c r="H2232" t="s">
        <v>6711</v>
      </c>
      <c r="I2232" t="s">
        <v>6712</v>
      </c>
      <c r="J2232" t="s">
        <v>52</v>
      </c>
      <c r="K2232">
        <v>19</v>
      </c>
      <c r="L2232" t="str">
        <f>IF(Table1[[#This Row],[Age]]&lt;=20,"Teen",IF(Table1[[#This Row],[Age]]&gt;=21 &amp; Table1[[#This Row],[Age]]&lt;=50,"Adult","Senior"))</f>
        <v>Teen</v>
      </c>
      <c r="M2232" t="s">
        <v>36</v>
      </c>
      <c r="N2232" t="s">
        <v>37</v>
      </c>
      <c r="O2232" t="s">
        <v>38</v>
      </c>
      <c r="P2232" t="s">
        <v>28</v>
      </c>
      <c r="Q2232" t="s">
        <v>65</v>
      </c>
      <c r="R2232">
        <v>3</v>
      </c>
      <c r="S2232">
        <v>30000</v>
      </c>
      <c r="T2232">
        <v>25</v>
      </c>
      <c r="U2232">
        <v>67500</v>
      </c>
      <c r="V2232" t="str">
        <f>IF(Table1[[#This Row],[Sales]]&lt;=10000,"Low",IF(Table1[[#This Row],[Sales]]&gt;=10000 &amp; Table1[[#This Row],[Sales]]&lt;=25000,"Medium","High"))</f>
        <v>High</v>
      </c>
      <c r="W2232">
        <v>20568.72</v>
      </c>
      <c r="X2232">
        <f>Table1[[#This Row],[Profit]]/Table1[[#This Row],[Sales]]</f>
        <v>0.30472177777777781</v>
      </c>
      <c r="Y2232" t="s">
        <v>30</v>
      </c>
      <c r="Z2232" t="s">
        <v>41</v>
      </c>
      <c r="AA2232">
        <v>4</v>
      </c>
      <c r="AB2232" t="s">
        <v>42</v>
      </c>
    </row>
    <row r="2233" spans="1:28" x14ac:dyDescent="0.35">
      <c r="A2233" t="s">
        <v>6763</v>
      </c>
      <c r="B2233" s="1">
        <v>45842</v>
      </c>
      <c r="C2233" s="1" t="str">
        <f>TEXT(Table1[[#This Row],[Order_Date]],"yyyy")</f>
        <v>2025</v>
      </c>
      <c r="D2233" s="3">
        <f>MONTH(Table1[[#This Row],[Order_Date]])</f>
        <v>7</v>
      </c>
      <c r="E2233" t="str">
        <f>TEXT(Table1[[#This Row],[Order_Date]],"mmm")</f>
        <v>Jul</v>
      </c>
      <c r="F2233" s="1">
        <v>45845</v>
      </c>
      <c r="G2233">
        <f>(Table1[[#This Row],[Ship_Date]]-Table1[[#This Row],[Order_Date]])</f>
        <v>3</v>
      </c>
      <c r="H2233" t="s">
        <v>6764</v>
      </c>
      <c r="I2233" t="s">
        <v>6765</v>
      </c>
      <c r="J2233" t="s">
        <v>52</v>
      </c>
      <c r="K2233">
        <v>54</v>
      </c>
      <c r="L2233" t="str">
        <f>IF(Table1[[#This Row],[Age]]&lt;=20,"Teen",IF(Table1[[#This Row],[Age]]&gt;=21 &amp; Table1[[#This Row],[Age]]&lt;=50,"Adult","Senior"))</f>
        <v>Senior</v>
      </c>
      <c r="M2233" t="s">
        <v>91</v>
      </c>
      <c r="N2233" t="s">
        <v>92</v>
      </c>
      <c r="O2233" t="s">
        <v>55</v>
      </c>
      <c r="P2233" t="s">
        <v>74</v>
      </c>
      <c r="Q2233" t="s">
        <v>196</v>
      </c>
      <c r="R2233">
        <v>6</v>
      </c>
      <c r="S2233">
        <v>25000</v>
      </c>
      <c r="T2233">
        <v>20</v>
      </c>
      <c r="U2233">
        <v>120000</v>
      </c>
      <c r="V2233" t="str">
        <f>IF(Table1[[#This Row],[Sales]]&lt;=10000,"Low",IF(Table1[[#This Row],[Sales]]&gt;=10000 &amp; Table1[[#This Row],[Sales]]&lt;=25000,"Medium","High"))</f>
        <v>High</v>
      </c>
      <c r="W2233">
        <v>34940.58</v>
      </c>
      <c r="X2233">
        <f>Table1[[#This Row],[Profit]]/Table1[[#This Row],[Sales]]</f>
        <v>0.29117150000000003</v>
      </c>
      <c r="Y2233" t="s">
        <v>93</v>
      </c>
      <c r="Z2233" t="s">
        <v>59</v>
      </c>
      <c r="AA2233">
        <v>4</v>
      </c>
      <c r="AB2233" t="s">
        <v>42</v>
      </c>
    </row>
    <row r="2234" spans="1:28" x14ac:dyDescent="0.35">
      <c r="A2234" t="s">
        <v>6766</v>
      </c>
      <c r="B2234" s="1">
        <v>45476</v>
      </c>
      <c r="C2234" s="1" t="str">
        <f>TEXT(Table1[[#This Row],[Order_Date]],"yyyy")</f>
        <v>2024</v>
      </c>
      <c r="D2234" s="3">
        <f>MONTH(Table1[[#This Row],[Order_Date]])</f>
        <v>7</v>
      </c>
      <c r="E2234" t="str">
        <f>TEXT(Table1[[#This Row],[Order_Date]],"mmm")</f>
        <v>Jul</v>
      </c>
      <c r="F2234" s="1">
        <v>45482</v>
      </c>
      <c r="G2234">
        <f>(Table1[[#This Row],[Ship_Date]]-Table1[[#This Row],[Order_Date]])</f>
        <v>6</v>
      </c>
      <c r="H2234" t="s">
        <v>6767</v>
      </c>
      <c r="I2234" t="s">
        <v>6768</v>
      </c>
      <c r="J2234" t="s">
        <v>24</v>
      </c>
      <c r="K2234">
        <v>20</v>
      </c>
      <c r="L2234" t="str">
        <f>IF(Table1[[#This Row],[Age]]&lt;=20,"Teen",IF(Table1[[#This Row],[Age]]&gt;=21 &amp; Table1[[#This Row],[Age]]&lt;=50,"Adult","Senior"))</f>
        <v>Teen</v>
      </c>
      <c r="M2234" t="s">
        <v>101</v>
      </c>
      <c r="N2234" t="s">
        <v>102</v>
      </c>
      <c r="O2234" t="s">
        <v>27</v>
      </c>
      <c r="P2234" t="s">
        <v>56</v>
      </c>
      <c r="Q2234" t="s">
        <v>57</v>
      </c>
      <c r="R2234">
        <v>8</v>
      </c>
      <c r="S2234">
        <v>60</v>
      </c>
      <c r="T2234">
        <v>0</v>
      </c>
      <c r="U2234">
        <v>480</v>
      </c>
      <c r="V2234" t="str">
        <f>IF(Table1[[#This Row],[Sales]]&lt;=10000,"Low",IF(Table1[[#This Row],[Sales]]&gt;=10000 &amp; Table1[[#This Row],[Sales]]&lt;=25000,"Medium","High"))</f>
        <v>Low</v>
      </c>
      <c r="W2234">
        <v>65.930000000000007</v>
      </c>
      <c r="X2234">
        <f>Table1[[#This Row],[Profit]]/Table1[[#This Row],[Sales]]</f>
        <v>0.13735416666666669</v>
      </c>
      <c r="Y2234" t="s">
        <v>30</v>
      </c>
      <c r="Z2234" t="s">
        <v>41</v>
      </c>
      <c r="AA2234">
        <v>3</v>
      </c>
      <c r="AB2234" t="s">
        <v>32</v>
      </c>
    </row>
    <row r="2235" spans="1:28" x14ac:dyDescent="0.35">
      <c r="A2235" t="s">
        <v>6826</v>
      </c>
      <c r="B2235" s="1">
        <v>45850</v>
      </c>
      <c r="C2235" s="1" t="str">
        <f>TEXT(Table1[[#This Row],[Order_Date]],"yyyy")</f>
        <v>2025</v>
      </c>
      <c r="D2235" s="3">
        <f>MONTH(Table1[[#This Row],[Order_Date]])</f>
        <v>7</v>
      </c>
      <c r="E2235" t="str">
        <f>TEXT(Table1[[#This Row],[Order_Date]],"mmm")</f>
        <v>Jul</v>
      </c>
      <c r="F2235" s="1">
        <v>45855</v>
      </c>
      <c r="G2235">
        <f>(Table1[[#This Row],[Ship_Date]]-Table1[[#This Row],[Order_Date]])</f>
        <v>5</v>
      </c>
      <c r="H2235" t="s">
        <v>6827</v>
      </c>
      <c r="I2235" t="s">
        <v>6828</v>
      </c>
      <c r="J2235" t="s">
        <v>52</v>
      </c>
      <c r="K2235">
        <v>60</v>
      </c>
      <c r="L2235" t="str">
        <f>IF(Table1[[#This Row],[Age]]&lt;=20,"Teen",IF(Table1[[#This Row],[Age]]&gt;=21 &amp; Table1[[#This Row],[Age]]&lt;=50,"Adult","Senior"))</f>
        <v>Senior</v>
      </c>
      <c r="M2235" t="s">
        <v>91</v>
      </c>
      <c r="N2235" t="s">
        <v>92</v>
      </c>
      <c r="O2235" t="s">
        <v>55</v>
      </c>
      <c r="P2235" t="s">
        <v>56</v>
      </c>
      <c r="Q2235" t="s">
        <v>125</v>
      </c>
      <c r="R2235">
        <v>5</v>
      </c>
      <c r="S2235">
        <v>450</v>
      </c>
      <c r="T2235">
        <v>0</v>
      </c>
      <c r="U2235">
        <v>2250</v>
      </c>
      <c r="V2235" t="str">
        <f>IF(Table1[[#This Row],[Sales]]&lt;=10000,"Low",IF(Table1[[#This Row],[Sales]]&gt;=10000 &amp; Table1[[#This Row],[Sales]]&lt;=25000,"Medium","High"))</f>
        <v>Low</v>
      </c>
      <c r="W2235">
        <v>676.15</v>
      </c>
      <c r="X2235">
        <f>Table1[[#This Row],[Profit]]/Table1[[#This Row],[Sales]]</f>
        <v>0.30051111111111112</v>
      </c>
      <c r="Y2235" t="s">
        <v>93</v>
      </c>
      <c r="Z2235" t="s">
        <v>41</v>
      </c>
      <c r="AA2235">
        <v>2</v>
      </c>
      <c r="AB2235" t="s">
        <v>42</v>
      </c>
    </row>
    <row r="2236" spans="1:28" x14ac:dyDescent="0.35">
      <c r="A2236" t="s">
        <v>6869</v>
      </c>
      <c r="B2236" s="1">
        <v>45863</v>
      </c>
      <c r="C2236" s="1" t="str">
        <f>TEXT(Table1[[#This Row],[Order_Date]],"yyyy")</f>
        <v>2025</v>
      </c>
      <c r="D2236" s="3">
        <f>MONTH(Table1[[#This Row],[Order_Date]])</f>
        <v>7</v>
      </c>
      <c r="E2236" t="str">
        <f>TEXT(Table1[[#This Row],[Order_Date]],"mmm")</f>
        <v>Jul</v>
      </c>
      <c r="F2236" s="1">
        <v>45868</v>
      </c>
      <c r="G2236">
        <f>(Table1[[#This Row],[Ship_Date]]-Table1[[#This Row],[Order_Date]])</f>
        <v>5</v>
      </c>
      <c r="H2236" t="s">
        <v>6870</v>
      </c>
      <c r="I2236" t="s">
        <v>6871</v>
      </c>
      <c r="J2236" t="s">
        <v>24</v>
      </c>
      <c r="K2236">
        <v>56</v>
      </c>
      <c r="L2236" t="str">
        <f>IF(Table1[[#This Row],[Age]]&lt;=20,"Teen",IF(Table1[[#This Row],[Age]]&gt;=21 &amp; Table1[[#This Row],[Age]]&lt;=50,"Adult","Senior"))</f>
        <v>Senior</v>
      </c>
      <c r="M2236" t="s">
        <v>46</v>
      </c>
      <c r="N2236" t="s">
        <v>46</v>
      </c>
      <c r="O2236" t="s">
        <v>38</v>
      </c>
      <c r="P2236" t="s">
        <v>47</v>
      </c>
      <c r="Q2236" t="s">
        <v>185</v>
      </c>
      <c r="R2236">
        <v>2</v>
      </c>
      <c r="S2236">
        <v>4500</v>
      </c>
      <c r="T2236">
        <v>10</v>
      </c>
      <c r="U2236">
        <v>8100</v>
      </c>
      <c r="V2236" t="str">
        <f>IF(Table1[[#This Row],[Sales]]&lt;=10000,"Low",IF(Table1[[#This Row],[Sales]]&gt;=10000 &amp; Table1[[#This Row],[Sales]]&lt;=25000,"Medium","High"))</f>
        <v>Low</v>
      </c>
      <c r="W2236">
        <v>1082.1500000000001</v>
      </c>
      <c r="X2236">
        <f>Table1[[#This Row],[Profit]]/Table1[[#This Row],[Sales]]</f>
        <v>0.13359876543209878</v>
      </c>
      <c r="Y2236" t="s">
        <v>58</v>
      </c>
      <c r="Z2236" t="s">
        <v>41</v>
      </c>
      <c r="AA2236">
        <v>3</v>
      </c>
      <c r="AB2236" t="s">
        <v>42</v>
      </c>
    </row>
    <row r="2237" spans="1:28" x14ac:dyDescent="0.35">
      <c r="A2237" t="s">
        <v>6930</v>
      </c>
      <c r="B2237" s="1">
        <v>45493</v>
      </c>
      <c r="C2237" s="1" t="str">
        <f>TEXT(Table1[[#This Row],[Order_Date]],"yyyy")</f>
        <v>2024</v>
      </c>
      <c r="D2237" s="3">
        <f>MONTH(Table1[[#This Row],[Order_Date]])</f>
        <v>7</v>
      </c>
      <c r="E2237" t="str">
        <f>TEXT(Table1[[#This Row],[Order_Date]],"mmm")</f>
        <v>Jul</v>
      </c>
      <c r="F2237" s="1">
        <v>45497</v>
      </c>
      <c r="G2237">
        <f>(Table1[[#This Row],[Ship_Date]]-Table1[[#This Row],[Order_Date]])</f>
        <v>4</v>
      </c>
      <c r="H2237" t="s">
        <v>6931</v>
      </c>
      <c r="I2237" t="s">
        <v>6932</v>
      </c>
      <c r="J2237" t="s">
        <v>52</v>
      </c>
      <c r="K2237">
        <v>20</v>
      </c>
      <c r="L2237" t="str">
        <f>IF(Table1[[#This Row],[Age]]&lt;=20,"Teen",IF(Table1[[#This Row],[Age]]&gt;=21 &amp; Table1[[#This Row],[Age]]&lt;=50,"Adult","Senior"))</f>
        <v>Teen</v>
      </c>
      <c r="M2237" t="s">
        <v>25</v>
      </c>
      <c r="N2237" t="s">
        <v>26</v>
      </c>
      <c r="O2237" t="s">
        <v>27</v>
      </c>
      <c r="P2237" t="s">
        <v>28</v>
      </c>
      <c r="Q2237" t="s">
        <v>192</v>
      </c>
      <c r="R2237">
        <v>6</v>
      </c>
      <c r="S2237">
        <v>7000</v>
      </c>
      <c r="T2237">
        <v>20</v>
      </c>
      <c r="U2237">
        <v>33600</v>
      </c>
      <c r="V2237" t="str">
        <f>IF(Table1[[#This Row],[Sales]]&lt;=10000,"Low",IF(Table1[[#This Row],[Sales]]&gt;=10000 &amp; Table1[[#This Row],[Sales]]&lt;=25000,"Medium","High"))</f>
        <v>High</v>
      </c>
      <c r="W2237">
        <v>8506.4500000000007</v>
      </c>
      <c r="X2237">
        <f>Table1[[#This Row],[Profit]]/Table1[[#This Row],[Sales]]</f>
        <v>0.2531681547619048</v>
      </c>
      <c r="Y2237" t="s">
        <v>30</v>
      </c>
      <c r="Z2237" t="s">
        <v>41</v>
      </c>
      <c r="AA2237">
        <v>4</v>
      </c>
      <c r="AB2237" t="s">
        <v>42</v>
      </c>
    </row>
    <row r="2238" spans="1:28" x14ac:dyDescent="0.35">
      <c r="A2238" t="s">
        <v>6990</v>
      </c>
      <c r="B2238" s="1">
        <v>45866</v>
      </c>
      <c r="C2238" s="1" t="str">
        <f>TEXT(Table1[[#This Row],[Order_Date]],"yyyy")</f>
        <v>2025</v>
      </c>
      <c r="D2238" s="3">
        <f>MONTH(Table1[[#This Row],[Order_Date]])</f>
        <v>7</v>
      </c>
      <c r="E2238" t="str">
        <f>TEXT(Table1[[#This Row],[Order_Date]],"mmm")</f>
        <v>Jul</v>
      </c>
      <c r="F2238" s="1">
        <v>45869</v>
      </c>
      <c r="G2238">
        <f>(Table1[[#This Row],[Ship_Date]]-Table1[[#This Row],[Order_Date]])</f>
        <v>3</v>
      </c>
      <c r="H2238" t="s">
        <v>6991</v>
      </c>
      <c r="I2238" t="s">
        <v>6992</v>
      </c>
      <c r="J2238" t="s">
        <v>52</v>
      </c>
      <c r="K2238">
        <v>37</v>
      </c>
      <c r="L2238" t="str">
        <f>IF(Table1[[#This Row],[Age]]&lt;=20,"Teen",IF(Table1[[#This Row],[Age]]&gt;=21 &amp; Table1[[#This Row],[Age]]&lt;=50,"Adult","Senior"))</f>
        <v>Senior</v>
      </c>
      <c r="M2238" t="s">
        <v>84</v>
      </c>
      <c r="N2238" t="s">
        <v>85</v>
      </c>
      <c r="O2238" t="s">
        <v>86</v>
      </c>
      <c r="P2238" t="s">
        <v>74</v>
      </c>
      <c r="Q2238" t="s">
        <v>196</v>
      </c>
      <c r="R2238">
        <v>3</v>
      </c>
      <c r="S2238">
        <v>25000</v>
      </c>
      <c r="T2238">
        <v>10</v>
      </c>
      <c r="U2238">
        <v>67500</v>
      </c>
      <c r="V2238" t="str">
        <f>IF(Table1[[#This Row],[Sales]]&lt;=10000,"Low",IF(Table1[[#This Row],[Sales]]&gt;=10000 &amp; Table1[[#This Row],[Sales]]&lt;=25000,"Medium","High"))</f>
        <v>High</v>
      </c>
      <c r="W2238">
        <v>13977.37</v>
      </c>
      <c r="X2238">
        <f>Table1[[#This Row],[Profit]]/Table1[[#This Row],[Sales]]</f>
        <v>0.20707214814814817</v>
      </c>
      <c r="Y2238" t="s">
        <v>58</v>
      </c>
      <c r="Z2238" t="s">
        <v>59</v>
      </c>
      <c r="AA2238">
        <v>2</v>
      </c>
      <c r="AB2238" t="s">
        <v>42</v>
      </c>
    </row>
    <row r="2239" spans="1:28" x14ac:dyDescent="0.35">
      <c r="A2239" t="s">
        <v>7019</v>
      </c>
      <c r="B2239" s="1">
        <v>45861</v>
      </c>
      <c r="C2239" s="1" t="str">
        <f>TEXT(Table1[[#This Row],[Order_Date]],"yyyy")</f>
        <v>2025</v>
      </c>
      <c r="D2239" s="3">
        <f>MONTH(Table1[[#This Row],[Order_Date]])</f>
        <v>7</v>
      </c>
      <c r="E2239" t="str">
        <f>TEXT(Table1[[#This Row],[Order_Date]],"mmm")</f>
        <v>Jul</v>
      </c>
      <c r="F2239" s="1">
        <v>45862</v>
      </c>
      <c r="G2239">
        <f>(Table1[[#This Row],[Ship_Date]]-Table1[[#This Row],[Order_Date]])</f>
        <v>1</v>
      </c>
      <c r="H2239" t="s">
        <v>7020</v>
      </c>
      <c r="I2239" t="s">
        <v>7021</v>
      </c>
      <c r="J2239" t="s">
        <v>24</v>
      </c>
      <c r="K2239">
        <v>56</v>
      </c>
      <c r="L2239" t="str">
        <f>IF(Table1[[#This Row],[Age]]&lt;=20,"Teen",IF(Table1[[#This Row],[Age]]&gt;=21 &amp; Table1[[#This Row],[Age]]&lt;=50,"Adult","Senior"))</f>
        <v>Senior</v>
      </c>
      <c r="M2239" t="s">
        <v>107</v>
      </c>
      <c r="N2239" t="s">
        <v>108</v>
      </c>
      <c r="O2239" t="s">
        <v>86</v>
      </c>
      <c r="P2239" t="s">
        <v>28</v>
      </c>
      <c r="Q2239" t="s">
        <v>311</v>
      </c>
      <c r="R2239">
        <v>5</v>
      </c>
      <c r="S2239">
        <v>5000</v>
      </c>
      <c r="T2239">
        <v>0</v>
      </c>
      <c r="U2239">
        <v>25000</v>
      </c>
      <c r="V2239" t="str">
        <f>IF(Table1[[#This Row],[Sales]]&lt;=10000,"Low",IF(Table1[[#This Row],[Sales]]&gt;=10000 &amp; Table1[[#This Row],[Sales]]&lt;=25000,"Medium","High"))</f>
        <v>High</v>
      </c>
      <c r="W2239">
        <v>9624.06</v>
      </c>
      <c r="X2239">
        <f>Table1[[#This Row],[Profit]]/Table1[[#This Row],[Sales]]</f>
        <v>0.38496239999999998</v>
      </c>
      <c r="Y2239" t="s">
        <v>93</v>
      </c>
      <c r="Z2239" t="s">
        <v>31</v>
      </c>
      <c r="AA2239">
        <v>4</v>
      </c>
      <c r="AB2239" t="s">
        <v>42</v>
      </c>
    </row>
    <row r="2240" spans="1:28" x14ac:dyDescent="0.35">
      <c r="A2240" t="s">
        <v>7041</v>
      </c>
      <c r="B2240" s="1">
        <v>45503</v>
      </c>
      <c r="C2240" s="1" t="str">
        <f>TEXT(Table1[[#This Row],[Order_Date]],"yyyy")</f>
        <v>2024</v>
      </c>
      <c r="D2240" s="3">
        <f>MONTH(Table1[[#This Row],[Order_Date]])</f>
        <v>7</v>
      </c>
      <c r="E2240" t="str">
        <f>TEXT(Table1[[#This Row],[Order_Date]],"mmm")</f>
        <v>Jul</v>
      </c>
      <c r="F2240" s="1">
        <v>45505</v>
      </c>
      <c r="G2240">
        <f>(Table1[[#This Row],[Ship_Date]]-Table1[[#This Row],[Order_Date]])</f>
        <v>2</v>
      </c>
      <c r="H2240" t="s">
        <v>4271</v>
      </c>
      <c r="I2240" t="s">
        <v>7042</v>
      </c>
      <c r="J2240" t="s">
        <v>52</v>
      </c>
      <c r="K2240">
        <v>60</v>
      </c>
      <c r="L2240" t="str">
        <f>IF(Table1[[#This Row],[Age]]&lt;=20,"Teen",IF(Table1[[#This Row],[Age]]&gt;=21 &amp; Table1[[#This Row],[Age]]&lt;=50,"Adult","Senior"))</f>
        <v>Senior</v>
      </c>
      <c r="M2240" t="s">
        <v>91</v>
      </c>
      <c r="N2240" t="s">
        <v>92</v>
      </c>
      <c r="O2240" t="s">
        <v>55</v>
      </c>
      <c r="P2240" t="s">
        <v>56</v>
      </c>
      <c r="Q2240" t="s">
        <v>125</v>
      </c>
      <c r="R2240">
        <v>6</v>
      </c>
      <c r="S2240">
        <v>450</v>
      </c>
      <c r="T2240">
        <v>5</v>
      </c>
      <c r="U2240">
        <v>2565</v>
      </c>
      <c r="V2240" t="str">
        <f>IF(Table1[[#This Row],[Sales]]&lt;=10000,"Low",IF(Table1[[#This Row],[Sales]]&gt;=10000 &amp; Table1[[#This Row],[Sales]]&lt;=25000,"Medium","High"))</f>
        <v>Low</v>
      </c>
      <c r="W2240">
        <v>948.83</v>
      </c>
      <c r="X2240">
        <f>Table1[[#This Row],[Profit]]/Table1[[#This Row],[Sales]]</f>
        <v>0.3699142300194932</v>
      </c>
      <c r="Y2240" t="s">
        <v>58</v>
      </c>
      <c r="Z2240" t="s">
        <v>31</v>
      </c>
      <c r="AA2240">
        <v>1</v>
      </c>
      <c r="AB2240" t="s">
        <v>42</v>
      </c>
    </row>
    <row r="2241" spans="1:28" x14ac:dyDescent="0.35">
      <c r="A2241" t="s">
        <v>7043</v>
      </c>
      <c r="B2241" s="1">
        <v>45839</v>
      </c>
      <c r="C2241" s="1" t="str">
        <f>TEXT(Table1[[#This Row],[Order_Date]],"yyyy")</f>
        <v>2025</v>
      </c>
      <c r="D2241" s="3">
        <f>MONTH(Table1[[#This Row],[Order_Date]])</f>
        <v>7</v>
      </c>
      <c r="E2241" t="str">
        <f>TEXT(Table1[[#This Row],[Order_Date]],"mmm")</f>
        <v>Jul</v>
      </c>
      <c r="F2241" s="1">
        <v>45846</v>
      </c>
      <c r="G2241">
        <f>(Table1[[#This Row],[Ship_Date]]-Table1[[#This Row],[Order_Date]])</f>
        <v>7</v>
      </c>
      <c r="H2241" t="s">
        <v>7044</v>
      </c>
      <c r="I2241" t="s">
        <v>7045</v>
      </c>
      <c r="J2241" t="s">
        <v>24</v>
      </c>
      <c r="K2241">
        <v>41</v>
      </c>
      <c r="L2241" t="str">
        <f>IF(Table1[[#This Row],[Age]]&lt;=20,"Teen",IF(Table1[[#This Row],[Age]]&gt;=21 &amp; Table1[[#This Row],[Age]]&lt;=50,"Adult","Senior"))</f>
        <v>Senior</v>
      </c>
      <c r="M2241" t="s">
        <v>73</v>
      </c>
      <c r="N2241" t="s">
        <v>26</v>
      </c>
      <c r="O2241" t="s">
        <v>27</v>
      </c>
      <c r="P2241" t="s">
        <v>74</v>
      </c>
      <c r="Q2241" t="s">
        <v>132</v>
      </c>
      <c r="R2241">
        <v>5</v>
      </c>
      <c r="S2241">
        <v>55000</v>
      </c>
      <c r="T2241">
        <v>20</v>
      </c>
      <c r="U2241">
        <v>220000</v>
      </c>
      <c r="V2241" t="str">
        <f>IF(Table1[[#This Row],[Sales]]&lt;=10000,"Low",IF(Table1[[#This Row],[Sales]]&gt;=10000 &amp; Table1[[#This Row],[Sales]]&lt;=25000,"Medium","High"))</f>
        <v>High</v>
      </c>
      <c r="W2241">
        <v>45505.65</v>
      </c>
      <c r="X2241">
        <f>Table1[[#This Row],[Profit]]/Table1[[#This Row],[Sales]]</f>
        <v>0.20684386363636365</v>
      </c>
      <c r="Y2241" t="s">
        <v>30</v>
      </c>
      <c r="Z2241" t="s">
        <v>41</v>
      </c>
      <c r="AA2241">
        <v>5</v>
      </c>
      <c r="AB2241" t="s">
        <v>42</v>
      </c>
    </row>
    <row r="2242" spans="1:28" x14ac:dyDescent="0.35">
      <c r="A2242" t="s">
        <v>7105</v>
      </c>
      <c r="B2242" s="1">
        <v>45849</v>
      </c>
      <c r="C2242" s="1" t="str">
        <f>TEXT(Table1[[#This Row],[Order_Date]],"yyyy")</f>
        <v>2025</v>
      </c>
      <c r="D2242" s="3">
        <f>MONTH(Table1[[#This Row],[Order_Date]])</f>
        <v>7</v>
      </c>
      <c r="E2242" t="str">
        <f>TEXT(Table1[[#This Row],[Order_Date]],"mmm")</f>
        <v>Jul</v>
      </c>
      <c r="F2242" s="1">
        <v>45851</v>
      </c>
      <c r="G2242">
        <f>(Table1[[#This Row],[Ship_Date]]-Table1[[#This Row],[Order_Date]])</f>
        <v>2</v>
      </c>
      <c r="H2242" t="s">
        <v>4016</v>
      </c>
      <c r="I2242" t="s">
        <v>7106</v>
      </c>
      <c r="J2242" t="s">
        <v>52</v>
      </c>
      <c r="K2242">
        <v>50</v>
      </c>
      <c r="L2242" t="str">
        <f>IF(Table1[[#This Row],[Age]]&lt;=20,"Teen",IF(Table1[[#This Row],[Age]]&gt;=21 &amp; Table1[[#This Row],[Age]]&lt;=50,"Adult","Senior"))</f>
        <v>Senior</v>
      </c>
      <c r="M2242" t="s">
        <v>25</v>
      </c>
      <c r="N2242" t="s">
        <v>26</v>
      </c>
      <c r="O2242" t="s">
        <v>27</v>
      </c>
      <c r="P2242" t="s">
        <v>74</v>
      </c>
      <c r="Q2242" t="s">
        <v>231</v>
      </c>
      <c r="R2242">
        <v>1</v>
      </c>
      <c r="S2242">
        <v>18000</v>
      </c>
      <c r="T2242">
        <v>5</v>
      </c>
      <c r="U2242">
        <v>17100</v>
      </c>
      <c r="V2242" t="str">
        <f>IF(Table1[[#This Row],[Sales]]&lt;=10000,"Low",IF(Table1[[#This Row],[Sales]]&gt;=10000 &amp; Table1[[#This Row],[Sales]]&lt;=25000,"Medium","High"))</f>
        <v>High</v>
      </c>
      <c r="W2242">
        <v>3969.4</v>
      </c>
      <c r="X2242">
        <f>Table1[[#This Row],[Profit]]/Table1[[#This Row],[Sales]]</f>
        <v>0.23212865497076024</v>
      </c>
      <c r="Y2242" t="s">
        <v>58</v>
      </c>
      <c r="Z2242" t="s">
        <v>41</v>
      </c>
      <c r="AA2242">
        <v>3</v>
      </c>
      <c r="AB2242" t="s">
        <v>42</v>
      </c>
    </row>
    <row r="2243" spans="1:28" x14ac:dyDescent="0.35">
      <c r="A2243" t="s">
        <v>7113</v>
      </c>
      <c r="B2243" s="1">
        <v>45491</v>
      </c>
      <c r="C2243" s="1" t="str">
        <f>TEXT(Table1[[#This Row],[Order_Date]],"yyyy")</f>
        <v>2024</v>
      </c>
      <c r="D2243" s="3">
        <f>MONTH(Table1[[#This Row],[Order_Date]])</f>
        <v>7</v>
      </c>
      <c r="E2243" t="str">
        <f>TEXT(Table1[[#This Row],[Order_Date]],"mmm")</f>
        <v>Jul</v>
      </c>
      <c r="F2243" s="1">
        <v>45493</v>
      </c>
      <c r="G2243">
        <f>(Table1[[#This Row],[Ship_Date]]-Table1[[#This Row],[Order_Date]])</f>
        <v>2</v>
      </c>
      <c r="H2243" t="s">
        <v>111</v>
      </c>
      <c r="I2243" t="s">
        <v>7114</v>
      </c>
      <c r="J2243" t="s">
        <v>52</v>
      </c>
      <c r="K2243">
        <v>27</v>
      </c>
      <c r="L2243" t="str">
        <f>IF(Table1[[#This Row],[Age]]&lt;=20,"Teen",IF(Table1[[#This Row],[Age]]&gt;=21 &amp; Table1[[#This Row],[Age]]&lt;=50,"Adult","Senior"))</f>
        <v>Senior</v>
      </c>
      <c r="M2243" t="s">
        <v>101</v>
      </c>
      <c r="N2243" t="s">
        <v>102</v>
      </c>
      <c r="O2243" t="s">
        <v>27</v>
      </c>
      <c r="P2243" t="s">
        <v>56</v>
      </c>
      <c r="Q2243" t="s">
        <v>212</v>
      </c>
      <c r="R2243">
        <v>7</v>
      </c>
      <c r="S2243">
        <v>300</v>
      </c>
      <c r="T2243">
        <v>0</v>
      </c>
      <c r="U2243">
        <v>2100</v>
      </c>
      <c r="V2243" t="str">
        <f>IF(Table1[[#This Row],[Sales]]&lt;=10000,"Low",IF(Table1[[#This Row],[Sales]]&gt;=10000 &amp; Table1[[#This Row],[Sales]]&lt;=25000,"Medium","High"))</f>
        <v>Low</v>
      </c>
      <c r="W2243">
        <v>868.99</v>
      </c>
      <c r="X2243">
        <f>Table1[[#This Row],[Profit]]/Table1[[#This Row],[Sales]]</f>
        <v>0.4138047619047619</v>
      </c>
      <c r="Y2243" t="s">
        <v>30</v>
      </c>
      <c r="Z2243" t="s">
        <v>41</v>
      </c>
      <c r="AA2243">
        <v>3</v>
      </c>
      <c r="AB2243" t="s">
        <v>42</v>
      </c>
    </row>
    <row r="2244" spans="1:28" x14ac:dyDescent="0.35">
      <c r="A2244" t="s">
        <v>7137</v>
      </c>
      <c r="B2244" s="1">
        <v>45868</v>
      </c>
      <c r="C2244" s="1" t="str">
        <f>TEXT(Table1[[#This Row],[Order_Date]],"yyyy")</f>
        <v>2025</v>
      </c>
      <c r="D2244" s="3">
        <f>MONTH(Table1[[#This Row],[Order_Date]])</f>
        <v>7</v>
      </c>
      <c r="E2244" t="str">
        <f>TEXT(Table1[[#This Row],[Order_Date]],"mmm")</f>
        <v>Jul</v>
      </c>
      <c r="F2244" s="1">
        <v>45869</v>
      </c>
      <c r="G2244">
        <f>(Table1[[#This Row],[Ship_Date]]-Table1[[#This Row],[Order_Date]])</f>
        <v>1</v>
      </c>
      <c r="H2244" t="s">
        <v>1502</v>
      </c>
      <c r="I2244" t="s">
        <v>7138</v>
      </c>
      <c r="J2244" t="s">
        <v>24</v>
      </c>
      <c r="K2244">
        <v>53</v>
      </c>
      <c r="L2244" t="str">
        <f>IF(Table1[[#This Row],[Age]]&lt;=20,"Teen",IF(Table1[[#This Row],[Age]]&gt;=21 &amp; Table1[[#This Row],[Age]]&lt;=50,"Adult","Senior"))</f>
        <v>Senior</v>
      </c>
      <c r="M2244" t="s">
        <v>116</v>
      </c>
      <c r="N2244" t="s">
        <v>117</v>
      </c>
      <c r="O2244" t="s">
        <v>86</v>
      </c>
      <c r="P2244" t="s">
        <v>39</v>
      </c>
      <c r="Q2244" t="s">
        <v>40</v>
      </c>
      <c r="R2244">
        <v>7</v>
      </c>
      <c r="S2244">
        <v>2500</v>
      </c>
      <c r="T2244">
        <v>25</v>
      </c>
      <c r="U2244">
        <v>13125</v>
      </c>
      <c r="V2244" t="str">
        <f>IF(Table1[[#This Row],[Sales]]&lt;=10000,"Low",IF(Table1[[#This Row],[Sales]]&gt;=10000 &amp; Table1[[#This Row],[Sales]]&lt;=25000,"Medium","High"))</f>
        <v>High</v>
      </c>
      <c r="W2244">
        <v>4085.31</v>
      </c>
      <c r="X2244">
        <f>Table1[[#This Row],[Profit]]/Table1[[#This Row],[Sales]]</f>
        <v>0.31126171428571431</v>
      </c>
      <c r="Y2244" t="s">
        <v>30</v>
      </c>
      <c r="Z2244" t="s">
        <v>41</v>
      </c>
      <c r="AA2244">
        <v>1</v>
      </c>
      <c r="AB2244" t="s">
        <v>42</v>
      </c>
    </row>
    <row r="2245" spans="1:28" x14ac:dyDescent="0.35">
      <c r="A2245" t="s">
        <v>7185</v>
      </c>
      <c r="B2245" s="1">
        <v>45484</v>
      </c>
      <c r="C2245" s="1" t="str">
        <f>TEXT(Table1[[#This Row],[Order_Date]],"yyyy")</f>
        <v>2024</v>
      </c>
      <c r="D2245" s="3">
        <f>MONTH(Table1[[#This Row],[Order_Date]])</f>
        <v>7</v>
      </c>
      <c r="E2245" t="str">
        <f>TEXT(Table1[[#This Row],[Order_Date]],"mmm")</f>
        <v>Jul</v>
      </c>
      <c r="F2245" s="1">
        <v>45487</v>
      </c>
      <c r="G2245">
        <f>(Table1[[#This Row],[Ship_Date]]-Table1[[#This Row],[Order_Date]])</f>
        <v>3</v>
      </c>
      <c r="H2245" t="s">
        <v>7186</v>
      </c>
      <c r="I2245" t="s">
        <v>7187</v>
      </c>
      <c r="J2245" t="s">
        <v>52</v>
      </c>
      <c r="K2245">
        <v>64</v>
      </c>
      <c r="L2245" t="str">
        <f>IF(Table1[[#This Row],[Age]]&lt;=20,"Teen",IF(Table1[[#This Row],[Age]]&gt;=21 &amp; Table1[[#This Row],[Age]]&lt;=50,"Adult","Senior"))</f>
        <v>Senior</v>
      </c>
      <c r="M2245" t="s">
        <v>63</v>
      </c>
      <c r="N2245" t="s">
        <v>64</v>
      </c>
      <c r="O2245" t="s">
        <v>55</v>
      </c>
      <c r="P2245" t="s">
        <v>39</v>
      </c>
      <c r="Q2245" t="s">
        <v>118</v>
      </c>
      <c r="R2245">
        <v>7</v>
      </c>
      <c r="S2245">
        <v>4000</v>
      </c>
      <c r="T2245">
        <v>20</v>
      </c>
      <c r="U2245">
        <v>22400</v>
      </c>
      <c r="V2245" t="str">
        <f>IF(Table1[[#This Row],[Sales]]&lt;=10000,"Low",IF(Table1[[#This Row],[Sales]]&gt;=10000 &amp; Table1[[#This Row],[Sales]]&lt;=25000,"Medium","High"))</f>
        <v>High</v>
      </c>
      <c r="W2245">
        <v>4968.62</v>
      </c>
      <c r="X2245">
        <f>Table1[[#This Row],[Profit]]/Table1[[#This Row],[Sales]]</f>
        <v>0.22181339285714285</v>
      </c>
      <c r="Y2245" t="s">
        <v>30</v>
      </c>
      <c r="Z2245" t="s">
        <v>31</v>
      </c>
      <c r="AA2245">
        <v>5</v>
      </c>
      <c r="AB2245" t="s">
        <v>42</v>
      </c>
    </row>
    <row r="2246" spans="1:28" x14ac:dyDescent="0.35">
      <c r="A2246" t="s">
        <v>7188</v>
      </c>
      <c r="B2246" s="1">
        <v>45853</v>
      </c>
      <c r="C2246" s="1" t="str">
        <f>TEXT(Table1[[#This Row],[Order_Date]],"yyyy")</f>
        <v>2025</v>
      </c>
      <c r="D2246" s="3">
        <f>MONTH(Table1[[#This Row],[Order_Date]])</f>
        <v>7</v>
      </c>
      <c r="E2246" t="str">
        <f>TEXT(Table1[[#This Row],[Order_Date]],"mmm")</f>
        <v>Jul</v>
      </c>
      <c r="F2246" s="1">
        <v>45858</v>
      </c>
      <c r="G2246">
        <f>(Table1[[#This Row],[Ship_Date]]-Table1[[#This Row],[Order_Date]])</f>
        <v>5</v>
      </c>
      <c r="H2246" t="s">
        <v>7189</v>
      </c>
      <c r="I2246" t="s">
        <v>7190</v>
      </c>
      <c r="J2246" t="s">
        <v>52</v>
      </c>
      <c r="K2246">
        <v>62</v>
      </c>
      <c r="L2246" t="str">
        <f>IF(Table1[[#This Row],[Age]]&lt;=20,"Teen",IF(Table1[[#This Row],[Age]]&gt;=21 &amp; Table1[[#This Row],[Age]]&lt;=50,"Adult","Senior"))</f>
        <v>Senior</v>
      </c>
      <c r="M2246" t="s">
        <v>73</v>
      </c>
      <c r="N2246" t="s">
        <v>26</v>
      </c>
      <c r="O2246" t="s">
        <v>27</v>
      </c>
      <c r="P2246" t="s">
        <v>74</v>
      </c>
      <c r="Q2246" t="s">
        <v>231</v>
      </c>
      <c r="R2246">
        <v>1</v>
      </c>
      <c r="S2246">
        <v>18000</v>
      </c>
      <c r="T2246">
        <v>25</v>
      </c>
      <c r="U2246">
        <v>13500</v>
      </c>
      <c r="V2246" t="str">
        <f>IF(Table1[[#This Row],[Sales]]&lt;=10000,"Low",IF(Table1[[#This Row],[Sales]]&gt;=10000 &amp; Table1[[#This Row],[Sales]]&lt;=25000,"Medium","High"))</f>
        <v>High</v>
      </c>
      <c r="W2246">
        <v>6055.76</v>
      </c>
      <c r="X2246">
        <f>Table1[[#This Row],[Profit]]/Table1[[#This Row],[Sales]]</f>
        <v>0.44857481481481482</v>
      </c>
      <c r="Y2246" t="s">
        <v>30</v>
      </c>
      <c r="Z2246" t="s">
        <v>41</v>
      </c>
      <c r="AA2246">
        <v>2</v>
      </c>
      <c r="AB2246" t="s">
        <v>42</v>
      </c>
    </row>
    <row r="2247" spans="1:28" x14ac:dyDescent="0.35">
      <c r="A2247" t="s">
        <v>7197</v>
      </c>
      <c r="B2247" s="1">
        <v>45490</v>
      </c>
      <c r="C2247" s="1" t="str">
        <f>TEXT(Table1[[#This Row],[Order_Date]],"yyyy")</f>
        <v>2024</v>
      </c>
      <c r="D2247" s="3">
        <f>MONTH(Table1[[#This Row],[Order_Date]])</f>
        <v>7</v>
      </c>
      <c r="E2247" t="str">
        <f>TEXT(Table1[[#This Row],[Order_Date]],"mmm")</f>
        <v>Jul</v>
      </c>
      <c r="F2247" s="1">
        <v>45494</v>
      </c>
      <c r="G2247">
        <f>(Table1[[#This Row],[Ship_Date]]-Table1[[#This Row],[Order_Date]])</f>
        <v>4</v>
      </c>
      <c r="H2247" t="s">
        <v>7198</v>
      </c>
      <c r="I2247" t="s">
        <v>7199</v>
      </c>
      <c r="J2247" t="s">
        <v>52</v>
      </c>
      <c r="K2247">
        <v>33</v>
      </c>
      <c r="L2247" t="str">
        <f>IF(Table1[[#This Row],[Age]]&lt;=20,"Teen",IF(Table1[[#This Row],[Age]]&gt;=21 &amp; Table1[[#This Row],[Age]]&lt;=50,"Adult","Senior"))</f>
        <v>Senior</v>
      </c>
      <c r="M2247" t="s">
        <v>101</v>
      </c>
      <c r="N2247" t="s">
        <v>102</v>
      </c>
      <c r="O2247" t="s">
        <v>27</v>
      </c>
      <c r="P2247" t="s">
        <v>39</v>
      </c>
      <c r="Q2247" t="s">
        <v>118</v>
      </c>
      <c r="R2247">
        <v>4</v>
      </c>
      <c r="S2247">
        <v>4000</v>
      </c>
      <c r="T2247">
        <v>20</v>
      </c>
      <c r="U2247">
        <v>12800</v>
      </c>
      <c r="V2247" t="str">
        <f>IF(Table1[[#This Row],[Sales]]&lt;=10000,"Low",IF(Table1[[#This Row],[Sales]]&gt;=10000 &amp; Table1[[#This Row],[Sales]]&lt;=25000,"Medium","High"))</f>
        <v>High</v>
      </c>
      <c r="W2247">
        <v>3449.55</v>
      </c>
      <c r="X2247">
        <f>Table1[[#This Row],[Profit]]/Table1[[#This Row],[Sales]]</f>
        <v>0.26949609375</v>
      </c>
      <c r="Y2247" t="s">
        <v>30</v>
      </c>
      <c r="Z2247" t="s">
        <v>41</v>
      </c>
      <c r="AA2247">
        <v>5</v>
      </c>
      <c r="AB2247" t="s">
        <v>42</v>
      </c>
    </row>
    <row r="2248" spans="1:28" x14ac:dyDescent="0.35">
      <c r="A2248" t="s">
        <v>7216</v>
      </c>
      <c r="B2248" s="1">
        <v>45488</v>
      </c>
      <c r="C2248" s="1" t="str">
        <f>TEXT(Table1[[#This Row],[Order_Date]],"yyyy")</f>
        <v>2024</v>
      </c>
      <c r="D2248" s="3">
        <f>MONTH(Table1[[#This Row],[Order_Date]])</f>
        <v>7</v>
      </c>
      <c r="E2248" t="str">
        <f>TEXT(Table1[[#This Row],[Order_Date]],"mmm")</f>
        <v>Jul</v>
      </c>
      <c r="F2248" s="1">
        <v>45489</v>
      </c>
      <c r="G2248">
        <f>(Table1[[#This Row],[Ship_Date]]-Table1[[#This Row],[Order_Date]])</f>
        <v>1</v>
      </c>
      <c r="H2248" t="s">
        <v>7217</v>
      </c>
      <c r="I2248" t="s">
        <v>7218</v>
      </c>
      <c r="J2248" t="s">
        <v>52</v>
      </c>
      <c r="K2248">
        <v>57</v>
      </c>
      <c r="L2248" t="str">
        <f>IF(Table1[[#This Row],[Age]]&lt;=20,"Teen",IF(Table1[[#This Row],[Age]]&gt;=21 &amp; Table1[[#This Row],[Age]]&lt;=50,"Adult","Senior"))</f>
        <v>Senior</v>
      </c>
      <c r="M2248" t="s">
        <v>101</v>
      </c>
      <c r="N2248" t="s">
        <v>102</v>
      </c>
      <c r="O2248" t="s">
        <v>27</v>
      </c>
      <c r="P2248" t="s">
        <v>74</v>
      </c>
      <c r="Q2248" t="s">
        <v>231</v>
      </c>
      <c r="R2248">
        <v>4</v>
      </c>
      <c r="S2248">
        <v>18000</v>
      </c>
      <c r="T2248">
        <v>25</v>
      </c>
      <c r="U2248">
        <v>54000</v>
      </c>
      <c r="V2248" t="str">
        <f>IF(Table1[[#This Row],[Sales]]&lt;=10000,"Low",IF(Table1[[#This Row],[Sales]]&gt;=10000 &amp; Table1[[#This Row],[Sales]]&lt;=25000,"Medium","High"))</f>
        <v>High</v>
      </c>
      <c r="W2248">
        <v>17553.93</v>
      </c>
      <c r="X2248">
        <f>Table1[[#This Row],[Profit]]/Table1[[#This Row],[Sales]]</f>
        <v>0.32507277777777777</v>
      </c>
      <c r="Y2248" t="s">
        <v>30</v>
      </c>
      <c r="Z2248" t="s">
        <v>31</v>
      </c>
      <c r="AA2248">
        <v>3</v>
      </c>
      <c r="AB2248" t="s">
        <v>42</v>
      </c>
    </row>
    <row r="2249" spans="1:28" x14ac:dyDescent="0.35">
      <c r="A2249" t="s">
        <v>7229</v>
      </c>
      <c r="B2249" s="1">
        <v>45867</v>
      </c>
      <c r="C2249" s="1" t="str">
        <f>TEXT(Table1[[#This Row],[Order_Date]],"yyyy")</f>
        <v>2025</v>
      </c>
      <c r="D2249" s="3">
        <f>MONTH(Table1[[#This Row],[Order_Date]])</f>
        <v>7</v>
      </c>
      <c r="E2249" t="str">
        <f>TEXT(Table1[[#This Row],[Order_Date]],"mmm")</f>
        <v>Jul</v>
      </c>
      <c r="F2249" s="1">
        <v>45872</v>
      </c>
      <c r="G2249">
        <f>(Table1[[#This Row],[Ship_Date]]-Table1[[#This Row],[Order_Date]])</f>
        <v>5</v>
      </c>
      <c r="H2249" t="s">
        <v>7230</v>
      </c>
      <c r="I2249" t="s">
        <v>7231</v>
      </c>
      <c r="J2249" t="s">
        <v>24</v>
      </c>
      <c r="K2249">
        <v>26</v>
      </c>
      <c r="L2249" t="str">
        <f>IF(Table1[[#This Row],[Age]]&lt;=20,"Teen",IF(Table1[[#This Row],[Age]]&gt;=21 &amp; Table1[[#This Row],[Age]]&lt;=50,"Adult","Senior"))</f>
        <v>Senior</v>
      </c>
      <c r="M2249" t="s">
        <v>46</v>
      </c>
      <c r="N2249" t="s">
        <v>46</v>
      </c>
      <c r="O2249" t="s">
        <v>38</v>
      </c>
      <c r="P2249" t="s">
        <v>28</v>
      </c>
      <c r="Q2249" t="s">
        <v>65</v>
      </c>
      <c r="R2249">
        <v>7</v>
      </c>
      <c r="S2249">
        <v>30000</v>
      </c>
      <c r="T2249">
        <v>0</v>
      </c>
      <c r="U2249">
        <v>210000</v>
      </c>
      <c r="V2249" t="str">
        <f>IF(Table1[[#This Row],[Sales]]&lt;=10000,"Low",IF(Table1[[#This Row],[Sales]]&gt;=10000 &amp; Table1[[#This Row],[Sales]]&lt;=25000,"Medium","High"))</f>
        <v>High</v>
      </c>
      <c r="W2249">
        <v>57770.400000000001</v>
      </c>
      <c r="X2249">
        <f>Table1[[#This Row],[Profit]]/Table1[[#This Row],[Sales]]</f>
        <v>0.27509714285714287</v>
      </c>
      <c r="Y2249" t="s">
        <v>58</v>
      </c>
      <c r="Z2249" t="s">
        <v>41</v>
      </c>
      <c r="AA2249">
        <v>4</v>
      </c>
      <c r="AB2249" t="s">
        <v>42</v>
      </c>
    </row>
    <row r="2250" spans="1:28" x14ac:dyDescent="0.35">
      <c r="A2250" t="s">
        <v>7232</v>
      </c>
      <c r="B2250" s="1">
        <v>45486</v>
      </c>
      <c r="C2250" s="1" t="str">
        <f>TEXT(Table1[[#This Row],[Order_Date]],"yyyy")</f>
        <v>2024</v>
      </c>
      <c r="D2250" s="3">
        <f>MONTH(Table1[[#This Row],[Order_Date]])</f>
        <v>7</v>
      </c>
      <c r="E2250" t="str">
        <f>TEXT(Table1[[#This Row],[Order_Date]],"mmm")</f>
        <v>Jul</v>
      </c>
      <c r="F2250" s="1">
        <v>45489</v>
      </c>
      <c r="G2250">
        <f>(Table1[[#This Row],[Ship_Date]]-Table1[[#This Row],[Order_Date]])</f>
        <v>3</v>
      </c>
      <c r="H2250" t="s">
        <v>3448</v>
      </c>
      <c r="I2250" t="s">
        <v>7233</v>
      </c>
      <c r="J2250" t="s">
        <v>24</v>
      </c>
      <c r="K2250">
        <v>59</v>
      </c>
      <c r="L2250" t="str">
        <f>IF(Table1[[#This Row],[Age]]&lt;=20,"Teen",IF(Table1[[#This Row],[Age]]&gt;=21 &amp; Table1[[#This Row],[Age]]&lt;=50,"Adult","Senior"))</f>
        <v>Senior</v>
      </c>
      <c r="M2250" t="s">
        <v>84</v>
      </c>
      <c r="N2250" t="s">
        <v>85</v>
      </c>
      <c r="O2250" t="s">
        <v>86</v>
      </c>
      <c r="P2250" t="s">
        <v>56</v>
      </c>
      <c r="Q2250" t="s">
        <v>212</v>
      </c>
      <c r="R2250">
        <v>4</v>
      </c>
      <c r="S2250">
        <v>300</v>
      </c>
      <c r="T2250">
        <v>20</v>
      </c>
      <c r="U2250">
        <v>960</v>
      </c>
      <c r="V2250" t="str">
        <f>IF(Table1[[#This Row],[Sales]]&lt;=10000,"Low",IF(Table1[[#This Row],[Sales]]&gt;=10000 &amp; Table1[[#This Row],[Sales]]&lt;=25000,"Medium","High"))</f>
        <v>Low</v>
      </c>
      <c r="W2250">
        <v>189.01</v>
      </c>
      <c r="X2250">
        <f>Table1[[#This Row],[Profit]]/Table1[[#This Row],[Sales]]</f>
        <v>0.19688541666666665</v>
      </c>
      <c r="Y2250" t="s">
        <v>30</v>
      </c>
      <c r="Z2250" t="s">
        <v>31</v>
      </c>
      <c r="AA2250">
        <v>1</v>
      </c>
      <c r="AB2250" t="s">
        <v>42</v>
      </c>
    </row>
    <row r="2251" spans="1:28" x14ac:dyDescent="0.35">
      <c r="A2251" t="s">
        <v>7252</v>
      </c>
      <c r="B2251" s="1">
        <v>45503</v>
      </c>
      <c r="C2251" s="1" t="str">
        <f>TEXT(Table1[[#This Row],[Order_Date]],"yyyy")</f>
        <v>2024</v>
      </c>
      <c r="D2251" s="3">
        <f>MONTH(Table1[[#This Row],[Order_Date]])</f>
        <v>7</v>
      </c>
      <c r="E2251" t="str">
        <f>TEXT(Table1[[#This Row],[Order_Date]],"mmm")</f>
        <v>Jul</v>
      </c>
      <c r="F2251" s="1">
        <v>45507</v>
      </c>
      <c r="G2251">
        <f>(Table1[[#This Row],[Ship_Date]]-Table1[[#This Row],[Order_Date]])</f>
        <v>4</v>
      </c>
      <c r="H2251" t="s">
        <v>7253</v>
      </c>
      <c r="I2251" t="s">
        <v>7254</v>
      </c>
      <c r="J2251" t="s">
        <v>24</v>
      </c>
      <c r="K2251">
        <v>47</v>
      </c>
      <c r="L2251" t="str">
        <f>IF(Table1[[#This Row],[Age]]&lt;=20,"Teen",IF(Table1[[#This Row],[Age]]&gt;=21 &amp; Table1[[#This Row],[Age]]&lt;=50,"Adult","Senior"))</f>
        <v>Senior</v>
      </c>
      <c r="M2251" t="s">
        <v>116</v>
      </c>
      <c r="N2251" t="s">
        <v>117</v>
      </c>
      <c r="O2251" t="s">
        <v>86</v>
      </c>
      <c r="P2251" t="s">
        <v>47</v>
      </c>
      <c r="Q2251" t="s">
        <v>48</v>
      </c>
      <c r="R2251">
        <v>6</v>
      </c>
      <c r="S2251">
        <v>3500</v>
      </c>
      <c r="T2251">
        <v>15</v>
      </c>
      <c r="U2251">
        <v>17850</v>
      </c>
      <c r="V2251" t="str">
        <f>IF(Table1[[#This Row],[Sales]]&lt;=10000,"Low",IF(Table1[[#This Row],[Sales]]&gt;=10000 &amp; Table1[[#This Row],[Sales]]&lt;=25000,"Medium","High"))</f>
        <v>High</v>
      </c>
      <c r="W2251">
        <v>3438.47</v>
      </c>
      <c r="X2251">
        <f>Table1[[#This Row],[Profit]]/Table1[[#This Row],[Sales]]</f>
        <v>0.1926313725490196</v>
      </c>
      <c r="Y2251" t="s">
        <v>93</v>
      </c>
      <c r="Z2251" t="s">
        <v>41</v>
      </c>
      <c r="AA2251">
        <v>5</v>
      </c>
      <c r="AB2251" t="s">
        <v>42</v>
      </c>
    </row>
    <row r="2252" spans="1:28" x14ac:dyDescent="0.35">
      <c r="A2252" t="s">
        <v>7276</v>
      </c>
      <c r="B2252" s="1">
        <v>45494</v>
      </c>
      <c r="C2252" s="1" t="str">
        <f>TEXT(Table1[[#This Row],[Order_Date]],"yyyy")</f>
        <v>2024</v>
      </c>
      <c r="D2252" s="3">
        <f>MONTH(Table1[[#This Row],[Order_Date]])</f>
        <v>7</v>
      </c>
      <c r="E2252" t="str">
        <f>TEXT(Table1[[#This Row],[Order_Date]],"mmm")</f>
        <v>Jul</v>
      </c>
      <c r="F2252" s="1">
        <v>45496</v>
      </c>
      <c r="G2252">
        <f>(Table1[[#This Row],[Ship_Date]]-Table1[[#This Row],[Order_Date]])</f>
        <v>2</v>
      </c>
      <c r="H2252" t="s">
        <v>959</v>
      </c>
      <c r="I2252" t="s">
        <v>7277</v>
      </c>
      <c r="J2252" t="s">
        <v>52</v>
      </c>
      <c r="K2252">
        <v>23</v>
      </c>
      <c r="L2252" t="str">
        <f>IF(Table1[[#This Row],[Age]]&lt;=20,"Teen",IF(Table1[[#This Row],[Age]]&gt;=21 &amp; Table1[[#This Row],[Age]]&lt;=50,"Adult","Senior"))</f>
        <v>Senior</v>
      </c>
      <c r="M2252" t="s">
        <v>46</v>
      </c>
      <c r="N2252" t="s">
        <v>46</v>
      </c>
      <c r="O2252" t="s">
        <v>38</v>
      </c>
      <c r="P2252" t="s">
        <v>74</v>
      </c>
      <c r="Q2252" t="s">
        <v>132</v>
      </c>
      <c r="R2252">
        <v>2</v>
      </c>
      <c r="S2252">
        <v>55000</v>
      </c>
      <c r="T2252">
        <v>20</v>
      </c>
      <c r="U2252">
        <v>88000</v>
      </c>
      <c r="V2252" t="str">
        <f>IF(Table1[[#This Row],[Sales]]&lt;=10000,"Low",IF(Table1[[#This Row],[Sales]]&gt;=10000 &amp; Table1[[#This Row],[Sales]]&lt;=25000,"Medium","High"))</f>
        <v>High</v>
      </c>
      <c r="W2252">
        <v>22463.9</v>
      </c>
      <c r="X2252">
        <f>Table1[[#This Row],[Profit]]/Table1[[#This Row],[Sales]]</f>
        <v>0.25527159090909091</v>
      </c>
      <c r="Y2252" t="s">
        <v>58</v>
      </c>
      <c r="Z2252" t="s">
        <v>59</v>
      </c>
      <c r="AA2252">
        <v>3</v>
      </c>
      <c r="AB2252" t="s">
        <v>42</v>
      </c>
    </row>
    <row r="2253" spans="1:28" x14ac:dyDescent="0.35">
      <c r="A2253" t="s">
        <v>7326</v>
      </c>
      <c r="B2253" s="1">
        <v>45498</v>
      </c>
      <c r="C2253" s="1" t="str">
        <f>TEXT(Table1[[#This Row],[Order_Date]],"yyyy")</f>
        <v>2024</v>
      </c>
      <c r="D2253" s="3">
        <f>MONTH(Table1[[#This Row],[Order_Date]])</f>
        <v>7</v>
      </c>
      <c r="E2253" t="str">
        <f>TEXT(Table1[[#This Row],[Order_Date]],"mmm")</f>
        <v>Jul</v>
      </c>
      <c r="F2253" s="1">
        <v>45503</v>
      </c>
      <c r="G2253">
        <f>(Table1[[#This Row],[Ship_Date]]-Table1[[#This Row],[Order_Date]])</f>
        <v>5</v>
      </c>
      <c r="H2253" t="s">
        <v>7327</v>
      </c>
      <c r="I2253" t="s">
        <v>7328</v>
      </c>
      <c r="J2253" t="s">
        <v>52</v>
      </c>
      <c r="K2253">
        <v>40</v>
      </c>
      <c r="L2253" t="str">
        <f>IF(Table1[[#This Row],[Age]]&lt;=20,"Teen",IF(Table1[[#This Row],[Age]]&gt;=21 &amp; Table1[[#This Row],[Age]]&lt;=50,"Adult","Senior"))</f>
        <v>Senior</v>
      </c>
      <c r="M2253" t="s">
        <v>84</v>
      </c>
      <c r="N2253" t="s">
        <v>85</v>
      </c>
      <c r="O2253" t="s">
        <v>86</v>
      </c>
      <c r="P2253" t="s">
        <v>39</v>
      </c>
      <c r="Q2253" t="s">
        <v>253</v>
      </c>
      <c r="R2253">
        <v>7</v>
      </c>
      <c r="S2253">
        <v>1200</v>
      </c>
      <c r="T2253">
        <v>15</v>
      </c>
      <c r="U2253">
        <v>7140</v>
      </c>
      <c r="V2253" t="str">
        <f>IF(Table1[[#This Row],[Sales]]&lt;=10000,"Low",IF(Table1[[#This Row],[Sales]]&gt;=10000 &amp; Table1[[#This Row],[Sales]]&lt;=25000,"Medium","High"))</f>
        <v>Low</v>
      </c>
      <c r="W2253">
        <v>1053.18</v>
      </c>
      <c r="X2253">
        <f>Table1[[#This Row],[Profit]]/Table1[[#This Row],[Sales]]</f>
        <v>0.14750420168067227</v>
      </c>
      <c r="Y2253" t="s">
        <v>58</v>
      </c>
      <c r="Z2253" t="s">
        <v>41</v>
      </c>
      <c r="AA2253">
        <v>4</v>
      </c>
      <c r="AB2253" t="s">
        <v>42</v>
      </c>
    </row>
    <row r="2254" spans="1:28" x14ac:dyDescent="0.35">
      <c r="A2254" t="s">
        <v>7329</v>
      </c>
      <c r="B2254" s="1">
        <v>45853</v>
      </c>
      <c r="C2254" s="1" t="str">
        <f>TEXT(Table1[[#This Row],[Order_Date]],"yyyy")</f>
        <v>2025</v>
      </c>
      <c r="D2254" s="3">
        <f>MONTH(Table1[[#This Row],[Order_Date]])</f>
        <v>7</v>
      </c>
      <c r="E2254" t="str">
        <f>TEXT(Table1[[#This Row],[Order_Date]],"mmm")</f>
        <v>Jul</v>
      </c>
      <c r="F2254" s="1">
        <v>45859</v>
      </c>
      <c r="G2254">
        <f>(Table1[[#This Row],[Ship_Date]]-Table1[[#This Row],[Order_Date]])</f>
        <v>6</v>
      </c>
      <c r="H2254" t="s">
        <v>7330</v>
      </c>
      <c r="I2254" t="s">
        <v>7331</v>
      </c>
      <c r="J2254" t="s">
        <v>52</v>
      </c>
      <c r="K2254">
        <v>48</v>
      </c>
      <c r="L2254" t="str">
        <f>IF(Table1[[#This Row],[Age]]&lt;=20,"Teen",IF(Table1[[#This Row],[Age]]&gt;=21 &amp; Table1[[#This Row],[Age]]&lt;=50,"Adult","Senior"))</f>
        <v>Senior</v>
      </c>
      <c r="M2254" t="s">
        <v>101</v>
      </c>
      <c r="N2254" t="s">
        <v>102</v>
      </c>
      <c r="O2254" t="s">
        <v>27</v>
      </c>
      <c r="P2254" t="s">
        <v>47</v>
      </c>
      <c r="Q2254" t="s">
        <v>48</v>
      </c>
      <c r="R2254">
        <v>6</v>
      </c>
      <c r="S2254">
        <v>3500</v>
      </c>
      <c r="T2254">
        <v>20</v>
      </c>
      <c r="U2254">
        <v>16800</v>
      </c>
      <c r="V2254" t="str">
        <f>IF(Table1[[#This Row],[Sales]]&lt;=10000,"Low",IF(Table1[[#This Row],[Sales]]&gt;=10000 &amp; Table1[[#This Row],[Sales]]&lt;=25000,"Medium","High"))</f>
        <v>High</v>
      </c>
      <c r="W2254">
        <v>6043.06</v>
      </c>
      <c r="X2254">
        <f>Table1[[#This Row],[Profit]]/Table1[[#This Row],[Sales]]</f>
        <v>0.35970595238095243</v>
      </c>
      <c r="Y2254" t="s">
        <v>93</v>
      </c>
      <c r="Z2254" t="s">
        <v>31</v>
      </c>
      <c r="AA2254">
        <v>4</v>
      </c>
      <c r="AB2254" t="s">
        <v>42</v>
      </c>
    </row>
    <row r="2255" spans="1:28" x14ac:dyDescent="0.35">
      <c r="A2255" t="s">
        <v>7335</v>
      </c>
      <c r="B2255" s="1">
        <v>45868</v>
      </c>
      <c r="C2255" s="1" t="str">
        <f>TEXT(Table1[[#This Row],[Order_Date]],"yyyy")</f>
        <v>2025</v>
      </c>
      <c r="D2255" s="3">
        <f>MONTH(Table1[[#This Row],[Order_Date]])</f>
        <v>7</v>
      </c>
      <c r="E2255" t="str">
        <f>TEXT(Table1[[#This Row],[Order_Date]],"mmm")</f>
        <v>Jul</v>
      </c>
      <c r="F2255" s="1">
        <v>45871</v>
      </c>
      <c r="G2255">
        <f>(Table1[[#This Row],[Ship_Date]]-Table1[[#This Row],[Order_Date]])</f>
        <v>3</v>
      </c>
      <c r="H2255" t="s">
        <v>7336</v>
      </c>
      <c r="I2255" t="s">
        <v>7337</v>
      </c>
      <c r="J2255" t="s">
        <v>24</v>
      </c>
      <c r="K2255">
        <v>34</v>
      </c>
      <c r="L2255" t="str">
        <f>IF(Table1[[#This Row],[Age]]&lt;=20,"Teen",IF(Table1[[#This Row],[Age]]&gt;=21 &amp; Table1[[#This Row],[Age]]&lt;=50,"Adult","Senior"))</f>
        <v>Senior</v>
      </c>
      <c r="M2255" t="s">
        <v>46</v>
      </c>
      <c r="N2255" t="s">
        <v>46</v>
      </c>
      <c r="O2255" t="s">
        <v>38</v>
      </c>
      <c r="P2255" t="s">
        <v>28</v>
      </c>
      <c r="Q2255" t="s">
        <v>103</v>
      </c>
      <c r="R2255">
        <v>1</v>
      </c>
      <c r="S2255">
        <v>25000</v>
      </c>
      <c r="T2255">
        <v>0</v>
      </c>
      <c r="U2255">
        <v>25000</v>
      </c>
      <c r="V2255" t="str">
        <f>IF(Table1[[#This Row],[Sales]]&lt;=10000,"Low",IF(Table1[[#This Row],[Sales]]&gt;=10000 &amp; Table1[[#This Row],[Sales]]&lt;=25000,"Medium","High"))</f>
        <v>High</v>
      </c>
      <c r="W2255">
        <v>9909.58</v>
      </c>
      <c r="X2255">
        <f>Table1[[#This Row],[Profit]]/Table1[[#This Row],[Sales]]</f>
        <v>0.39638319999999999</v>
      </c>
      <c r="Y2255" t="s">
        <v>58</v>
      </c>
      <c r="Z2255" t="s">
        <v>59</v>
      </c>
      <c r="AA2255">
        <v>3</v>
      </c>
      <c r="AB2255" t="s">
        <v>42</v>
      </c>
    </row>
    <row r="2256" spans="1:28" x14ac:dyDescent="0.35">
      <c r="A2256" t="s">
        <v>7363</v>
      </c>
      <c r="B2256" s="1">
        <v>45479</v>
      </c>
      <c r="C2256" s="1" t="str">
        <f>TEXT(Table1[[#This Row],[Order_Date]],"yyyy")</f>
        <v>2024</v>
      </c>
      <c r="D2256" s="3">
        <f>MONTH(Table1[[#This Row],[Order_Date]])</f>
        <v>7</v>
      </c>
      <c r="E2256" t="str">
        <f>TEXT(Table1[[#This Row],[Order_Date]],"mmm")</f>
        <v>Jul</v>
      </c>
      <c r="F2256" s="1">
        <v>45485</v>
      </c>
      <c r="G2256">
        <f>(Table1[[#This Row],[Ship_Date]]-Table1[[#This Row],[Order_Date]])</f>
        <v>6</v>
      </c>
      <c r="H2256" t="s">
        <v>7364</v>
      </c>
      <c r="I2256" t="s">
        <v>7365</v>
      </c>
      <c r="J2256" t="s">
        <v>24</v>
      </c>
      <c r="K2256">
        <v>57</v>
      </c>
      <c r="L2256" t="str">
        <f>IF(Table1[[#This Row],[Age]]&lt;=20,"Teen",IF(Table1[[#This Row],[Age]]&gt;=21 &amp; Table1[[#This Row],[Age]]&lt;=50,"Adult","Senior"))</f>
        <v>Senior</v>
      </c>
      <c r="M2256" t="s">
        <v>36</v>
      </c>
      <c r="N2256" t="s">
        <v>37</v>
      </c>
      <c r="O2256" t="s">
        <v>38</v>
      </c>
      <c r="P2256" t="s">
        <v>39</v>
      </c>
      <c r="Q2256" t="s">
        <v>87</v>
      </c>
      <c r="R2256">
        <v>2</v>
      </c>
      <c r="S2256">
        <v>3200</v>
      </c>
      <c r="T2256">
        <v>25</v>
      </c>
      <c r="U2256">
        <v>4800</v>
      </c>
      <c r="V2256" t="str">
        <f>IF(Table1[[#This Row],[Sales]]&lt;=10000,"Low",IF(Table1[[#This Row],[Sales]]&gt;=10000 &amp; Table1[[#This Row],[Sales]]&lt;=25000,"Medium","High"))</f>
        <v>Low</v>
      </c>
      <c r="W2256">
        <v>892.21</v>
      </c>
      <c r="X2256">
        <f>Table1[[#This Row],[Profit]]/Table1[[#This Row],[Sales]]</f>
        <v>0.18587708333333333</v>
      </c>
      <c r="Y2256" t="s">
        <v>93</v>
      </c>
      <c r="Z2256" t="s">
        <v>31</v>
      </c>
      <c r="AA2256">
        <v>2</v>
      </c>
      <c r="AB2256" t="s">
        <v>42</v>
      </c>
    </row>
    <row r="2257" spans="1:28" x14ac:dyDescent="0.35">
      <c r="A2257" t="s">
        <v>7406</v>
      </c>
      <c r="B2257" s="1">
        <v>45863</v>
      </c>
      <c r="C2257" s="1" t="str">
        <f>TEXT(Table1[[#This Row],[Order_Date]],"yyyy")</f>
        <v>2025</v>
      </c>
      <c r="D2257" s="3">
        <f>MONTH(Table1[[#This Row],[Order_Date]])</f>
        <v>7</v>
      </c>
      <c r="E2257" t="str">
        <f>TEXT(Table1[[#This Row],[Order_Date]],"mmm")</f>
        <v>Jul</v>
      </c>
      <c r="F2257" s="1">
        <v>45867</v>
      </c>
      <c r="G2257">
        <f>(Table1[[#This Row],[Ship_Date]]-Table1[[#This Row],[Order_Date]])</f>
        <v>4</v>
      </c>
      <c r="H2257" t="s">
        <v>7407</v>
      </c>
      <c r="I2257" t="s">
        <v>7408</v>
      </c>
      <c r="J2257" t="s">
        <v>24</v>
      </c>
      <c r="K2257">
        <v>50</v>
      </c>
      <c r="L2257" t="str">
        <f>IF(Table1[[#This Row],[Age]]&lt;=20,"Teen",IF(Table1[[#This Row],[Age]]&gt;=21 &amp; Table1[[#This Row],[Age]]&lt;=50,"Adult","Senior"))</f>
        <v>Senior</v>
      </c>
      <c r="M2257" t="s">
        <v>79</v>
      </c>
      <c r="N2257" t="s">
        <v>80</v>
      </c>
      <c r="O2257" t="s">
        <v>38</v>
      </c>
      <c r="P2257" t="s">
        <v>74</v>
      </c>
      <c r="Q2257" t="s">
        <v>75</v>
      </c>
      <c r="R2257">
        <v>7</v>
      </c>
      <c r="S2257">
        <v>2000</v>
      </c>
      <c r="T2257">
        <v>10</v>
      </c>
      <c r="U2257">
        <v>12600</v>
      </c>
      <c r="V2257" t="str">
        <f>IF(Table1[[#This Row],[Sales]]&lt;=10000,"Low",IF(Table1[[#This Row],[Sales]]&gt;=10000 &amp; Table1[[#This Row],[Sales]]&lt;=25000,"Medium","High"))</f>
        <v>High</v>
      </c>
      <c r="W2257">
        <v>2988.05</v>
      </c>
      <c r="X2257">
        <f>Table1[[#This Row],[Profit]]/Table1[[#This Row],[Sales]]</f>
        <v>0.23714682539682541</v>
      </c>
      <c r="Y2257" t="s">
        <v>58</v>
      </c>
      <c r="Z2257" t="s">
        <v>41</v>
      </c>
      <c r="AA2257">
        <v>5</v>
      </c>
      <c r="AB2257" t="s">
        <v>42</v>
      </c>
    </row>
    <row r="2258" spans="1:28" x14ac:dyDescent="0.35">
      <c r="A2258" t="s">
        <v>7448</v>
      </c>
      <c r="B2258" s="1">
        <v>45495</v>
      </c>
      <c r="C2258" s="1" t="str">
        <f>TEXT(Table1[[#This Row],[Order_Date]],"yyyy")</f>
        <v>2024</v>
      </c>
      <c r="D2258" s="3">
        <f>MONTH(Table1[[#This Row],[Order_Date]])</f>
        <v>7</v>
      </c>
      <c r="E2258" t="str">
        <f>TEXT(Table1[[#This Row],[Order_Date]],"mmm")</f>
        <v>Jul</v>
      </c>
      <c r="F2258" s="1">
        <v>45502</v>
      </c>
      <c r="G2258">
        <f>(Table1[[#This Row],[Ship_Date]]-Table1[[#This Row],[Order_Date]])</f>
        <v>7</v>
      </c>
      <c r="H2258" t="s">
        <v>6056</v>
      </c>
      <c r="I2258" t="s">
        <v>7449</v>
      </c>
      <c r="J2258" t="s">
        <v>52</v>
      </c>
      <c r="K2258">
        <v>49</v>
      </c>
      <c r="L2258" t="str">
        <f>IF(Table1[[#This Row],[Age]]&lt;=20,"Teen",IF(Table1[[#This Row],[Age]]&gt;=21 &amp; Table1[[#This Row],[Age]]&lt;=50,"Adult","Senior"))</f>
        <v>Senior</v>
      </c>
      <c r="M2258" t="s">
        <v>116</v>
      </c>
      <c r="N2258" t="s">
        <v>117</v>
      </c>
      <c r="O2258" t="s">
        <v>86</v>
      </c>
      <c r="P2258" t="s">
        <v>47</v>
      </c>
      <c r="Q2258" t="s">
        <v>69</v>
      </c>
      <c r="R2258">
        <v>8</v>
      </c>
      <c r="S2258">
        <v>800</v>
      </c>
      <c r="T2258">
        <v>0</v>
      </c>
      <c r="U2258">
        <v>6400</v>
      </c>
      <c r="V2258" t="str">
        <f>IF(Table1[[#This Row],[Sales]]&lt;=10000,"Low",IF(Table1[[#This Row],[Sales]]&gt;=10000 &amp; Table1[[#This Row],[Sales]]&lt;=25000,"Medium","High"))</f>
        <v>Low</v>
      </c>
      <c r="W2258">
        <v>2854.59</v>
      </c>
      <c r="X2258">
        <f>Table1[[#This Row],[Profit]]/Table1[[#This Row],[Sales]]</f>
        <v>0.44602968750000005</v>
      </c>
      <c r="Y2258" t="s">
        <v>58</v>
      </c>
      <c r="Z2258" t="s">
        <v>31</v>
      </c>
      <c r="AA2258">
        <v>2</v>
      </c>
      <c r="AB2258" t="s">
        <v>42</v>
      </c>
    </row>
    <row r="2259" spans="1:28" x14ac:dyDescent="0.35">
      <c r="A2259" t="s">
        <v>7456</v>
      </c>
      <c r="B2259" s="1">
        <v>45853</v>
      </c>
      <c r="C2259" s="1" t="str">
        <f>TEXT(Table1[[#This Row],[Order_Date]],"yyyy")</f>
        <v>2025</v>
      </c>
      <c r="D2259" s="3">
        <f>MONTH(Table1[[#This Row],[Order_Date]])</f>
        <v>7</v>
      </c>
      <c r="E2259" t="str">
        <f>TEXT(Table1[[#This Row],[Order_Date]],"mmm")</f>
        <v>Jul</v>
      </c>
      <c r="F2259" s="1">
        <v>45857</v>
      </c>
      <c r="G2259">
        <f>(Table1[[#This Row],[Ship_Date]]-Table1[[#This Row],[Order_Date]])</f>
        <v>4</v>
      </c>
      <c r="H2259" t="s">
        <v>7457</v>
      </c>
      <c r="I2259" t="s">
        <v>7458</v>
      </c>
      <c r="J2259" t="s">
        <v>24</v>
      </c>
      <c r="K2259">
        <v>40</v>
      </c>
      <c r="L2259" t="str">
        <f>IF(Table1[[#This Row],[Age]]&lt;=20,"Teen",IF(Table1[[#This Row],[Age]]&gt;=21 &amp; Table1[[#This Row],[Age]]&lt;=50,"Adult","Senior"))</f>
        <v>Senior</v>
      </c>
      <c r="M2259" t="s">
        <v>53</v>
      </c>
      <c r="N2259" t="s">
        <v>54</v>
      </c>
      <c r="O2259" t="s">
        <v>55</v>
      </c>
      <c r="P2259" t="s">
        <v>56</v>
      </c>
      <c r="Q2259" t="s">
        <v>97</v>
      </c>
      <c r="R2259">
        <v>4</v>
      </c>
      <c r="S2259">
        <v>1500</v>
      </c>
      <c r="T2259">
        <v>0</v>
      </c>
      <c r="U2259">
        <v>6000</v>
      </c>
      <c r="V2259" t="str">
        <f>IF(Table1[[#This Row],[Sales]]&lt;=10000,"Low",IF(Table1[[#This Row],[Sales]]&gt;=10000 &amp; Table1[[#This Row],[Sales]]&lt;=25000,"Medium","High"))</f>
        <v>Low</v>
      </c>
      <c r="W2259">
        <v>966.43</v>
      </c>
      <c r="X2259">
        <f>Table1[[#This Row],[Profit]]/Table1[[#This Row],[Sales]]</f>
        <v>0.16107166666666667</v>
      </c>
      <c r="Y2259" t="s">
        <v>93</v>
      </c>
      <c r="Z2259" t="s">
        <v>31</v>
      </c>
      <c r="AA2259">
        <v>2</v>
      </c>
      <c r="AB2259" t="s">
        <v>42</v>
      </c>
    </row>
    <row r="2260" spans="1:28" x14ac:dyDescent="0.35">
      <c r="A2260" t="s">
        <v>7487</v>
      </c>
      <c r="B2260" s="1">
        <v>45495</v>
      </c>
      <c r="C2260" s="1" t="str">
        <f>TEXT(Table1[[#This Row],[Order_Date]],"yyyy")</f>
        <v>2024</v>
      </c>
      <c r="D2260" s="3">
        <f>MONTH(Table1[[#This Row],[Order_Date]])</f>
        <v>7</v>
      </c>
      <c r="E2260" t="str">
        <f>TEXT(Table1[[#This Row],[Order_Date]],"mmm")</f>
        <v>Jul</v>
      </c>
      <c r="F2260" s="1">
        <v>45497</v>
      </c>
      <c r="G2260">
        <f>(Table1[[#This Row],[Ship_Date]]-Table1[[#This Row],[Order_Date]])</f>
        <v>2</v>
      </c>
      <c r="H2260" t="s">
        <v>7488</v>
      </c>
      <c r="I2260" t="s">
        <v>7489</v>
      </c>
      <c r="J2260" t="s">
        <v>52</v>
      </c>
      <c r="K2260">
        <v>43</v>
      </c>
      <c r="L2260" t="str">
        <f>IF(Table1[[#This Row],[Age]]&lt;=20,"Teen",IF(Table1[[#This Row],[Age]]&gt;=21 &amp; Table1[[#This Row],[Age]]&lt;=50,"Adult","Senior"))</f>
        <v>Senior</v>
      </c>
      <c r="M2260" t="s">
        <v>116</v>
      </c>
      <c r="N2260" t="s">
        <v>117</v>
      </c>
      <c r="O2260" t="s">
        <v>86</v>
      </c>
      <c r="P2260" t="s">
        <v>74</v>
      </c>
      <c r="Q2260" t="s">
        <v>75</v>
      </c>
      <c r="R2260">
        <v>6</v>
      </c>
      <c r="S2260">
        <v>2000</v>
      </c>
      <c r="T2260">
        <v>20</v>
      </c>
      <c r="U2260">
        <v>9600</v>
      </c>
      <c r="V2260" t="str">
        <f>IF(Table1[[#This Row],[Sales]]&lt;=10000,"Low",IF(Table1[[#This Row],[Sales]]&gt;=10000 &amp; Table1[[#This Row],[Sales]]&lt;=25000,"Medium","High"))</f>
        <v>Low</v>
      </c>
      <c r="W2260">
        <v>3305.58</v>
      </c>
      <c r="X2260">
        <f>Table1[[#This Row],[Profit]]/Table1[[#This Row],[Sales]]</f>
        <v>0.34433124999999998</v>
      </c>
      <c r="Y2260" t="s">
        <v>58</v>
      </c>
      <c r="Z2260" t="s">
        <v>59</v>
      </c>
      <c r="AA2260">
        <v>5</v>
      </c>
      <c r="AB2260" t="s">
        <v>42</v>
      </c>
    </row>
    <row r="2261" spans="1:28" x14ac:dyDescent="0.35">
      <c r="A2261" t="s">
        <v>7535</v>
      </c>
      <c r="B2261" s="1">
        <v>45478</v>
      </c>
      <c r="C2261" s="1" t="str">
        <f>TEXT(Table1[[#This Row],[Order_Date]],"yyyy")</f>
        <v>2024</v>
      </c>
      <c r="D2261" s="3">
        <f>MONTH(Table1[[#This Row],[Order_Date]])</f>
        <v>7</v>
      </c>
      <c r="E2261" t="str">
        <f>TEXT(Table1[[#This Row],[Order_Date]],"mmm")</f>
        <v>Jul</v>
      </c>
      <c r="F2261" s="1">
        <v>45481</v>
      </c>
      <c r="G2261">
        <f>(Table1[[#This Row],[Ship_Date]]-Table1[[#This Row],[Order_Date]])</f>
        <v>3</v>
      </c>
      <c r="H2261" t="s">
        <v>7536</v>
      </c>
      <c r="I2261" t="s">
        <v>6526</v>
      </c>
      <c r="J2261" t="s">
        <v>52</v>
      </c>
      <c r="K2261">
        <v>54</v>
      </c>
      <c r="L2261" t="str">
        <f>IF(Table1[[#This Row],[Age]]&lt;=20,"Teen",IF(Table1[[#This Row],[Age]]&gt;=21 &amp; Table1[[#This Row],[Age]]&lt;=50,"Adult","Senior"))</f>
        <v>Senior</v>
      </c>
      <c r="M2261" t="s">
        <v>36</v>
      </c>
      <c r="N2261" t="s">
        <v>37</v>
      </c>
      <c r="O2261" t="s">
        <v>38</v>
      </c>
      <c r="P2261" t="s">
        <v>74</v>
      </c>
      <c r="Q2261" t="s">
        <v>196</v>
      </c>
      <c r="R2261">
        <v>1</v>
      </c>
      <c r="S2261">
        <v>25000</v>
      </c>
      <c r="T2261">
        <v>5</v>
      </c>
      <c r="U2261">
        <v>23750</v>
      </c>
      <c r="V2261" t="str">
        <f>IF(Table1[[#This Row],[Sales]]&lt;=10000,"Low",IF(Table1[[#This Row],[Sales]]&gt;=10000 &amp; Table1[[#This Row],[Sales]]&lt;=25000,"Medium","High"))</f>
        <v>High</v>
      </c>
      <c r="W2261">
        <v>7241.5</v>
      </c>
      <c r="X2261">
        <f>Table1[[#This Row],[Profit]]/Table1[[#This Row],[Sales]]</f>
        <v>0.30490526315789473</v>
      </c>
      <c r="Y2261" t="s">
        <v>58</v>
      </c>
      <c r="Z2261" t="s">
        <v>59</v>
      </c>
      <c r="AA2261">
        <v>3</v>
      </c>
      <c r="AB2261" t="s">
        <v>42</v>
      </c>
    </row>
    <row r="2262" spans="1:28" x14ac:dyDescent="0.35">
      <c r="A2262" t="s">
        <v>7627</v>
      </c>
      <c r="B2262" s="1">
        <v>45503</v>
      </c>
      <c r="C2262" s="1" t="str">
        <f>TEXT(Table1[[#This Row],[Order_Date]],"yyyy")</f>
        <v>2024</v>
      </c>
      <c r="D2262" s="3">
        <f>MONTH(Table1[[#This Row],[Order_Date]])</f>
        <v>7</v>
      </c>
      <c r="E2262" t="str">
        <f>TEXT(Table1[[#This Row],[Order_Date]],"mmm")</f>
        <v>Jul</v>
      </c>
      <c r="F2262" s="1">
        <v>45510</v>
      </c>
      <c r="G2262">
        <f>(Table1[[#This Row],[Ship_Date]]-Table1[[#This Row],[Order_Date]])</f>
        <v>7</v>
      </c>
      <c r="H2262" t="s">
        <v>7628</v>
      </c>
      <c r="I2262" t="s">
        <v>3543</v>
      </c>
      <c r="J2262" t="s">
        <v>24</v>
      </c>
      <c r="K2262">
        <v>64</v>
      </c>
      <c r="L2262" t="str">
        <f>IF(Table1[[#This Row],[Age]]&lt;=20,"Teen",IF(Table1[[#This Row],[Age]]&gt;=21 &amp; Table1[[#This Row],[Age]]&lt;=50,"Adult","Senior"))</f>
        <v>Senior</v>
      </c>
      <c r="M2262" t="s">
        <v>53</v>
      </c>
      <c r="N2262" t="s">
        <v>54</v>
      </c>
      <c r="O2262" t="s">
        <v>55</v>
      </c>
      <c r="P2262" t="s">
        <v>28</v>
      </c>
      <c r="Q2262" t="s">
        <v>29</v>
      </c>
      <c r="R2262">
        <v>4</v>
      </c>
      <c r="S2262">
        <v>15000</v>
      </c>
      <c r="T2262">
        <v>10</v>
      </c>
      <c r="U2262">
        <v>54000</v>
      </c>
      <c r="V2262" t="str">
        <f>IF(Table1[[#This Row],[Sales]]&lt;=10000,"Low",IF(Table1[[#This Row],[Sales]]&gt;=10000 &amp; Table1[[#This Row],[Sales]]&lt;=25000,"Medium","High"))</f>
        <v>High</v>
      </c>
      <c r="W2262">
        <v>6947.45</v>
      </c>
      <c r="X2262">
        <f>Table1[[#This Row],[Profit]]/Table1[[#This Row],[Sales]]</f>
        <v>0.12865648148148148</v>
      </c>
      <c r="Y2262" t="s">
        <v>93</v>
      </c>
      <c r="Z2262" t="s">
        <v>41</v>
      </c>
      <c r="AA2262">
        <v>4</v>
      </c>
      <c r="AB2262" t="s">
        <v>42</v>
      </c>
    </row>
    <row r="2263" spans="1:28" x14ac:dyDescent="0.35">
      <c r="A2263" t="s">
        <v>7699</v>
      </c>
      <c r="B2263" s="1">
        <v>45485</v>
      </c>
      <c r="C2263" s="1" t="str">
        <f>TEXT(Table1[[#This Row],[Order_Date]],"yyyy")</f>
        <v>2024</v>
      </c>
      <c r="D2263" s="3">
        <f>MONTH(Table1[[#This Row],[Order_Date]])</f>
        <v>7</v>
      </c>
      <c r="E2263" t="str">
        <f>TEXT(Table1[[#This Row],[Order_Date]],"mmm")</f>
        <v>Jul</v>
      </c>
      <c r="F2263" s="1">
        <v>45486</v>
      </c>
      <c r="G2263">
        <f>(Table1[[#This Row],[Ship_Date]]-Table1[[#This Row],[Order_Date]])</f>
        <v>1</v>
      </c>
      <c r="H2263" t="s">
        <v>7700</v>
      </c>
      <c r="I2263" t="s">
        <v>7701</v>
      </c>
      <c r="J2263" t="s">
        <v>24</v>
      </c>
      <c r="K2263">
        <v>21</v>
      </c>
      <c r="L2263" t="str">
        <f>IF(Table1[[#This Row],[Age]]&lt;=20,"Teen",IF(Table1[[#This Row],[Age]]&gt;=21 &amp; Table1[[#This Row],[Age]]&lt;=50,"Adult","Senior"))</f>
        <v>Senior</v>
      </c>
      <c r="M2263" t="s">
        <v>73</v>
      </c>
      <c r="N2263" t="s">
        <v>26</v>
      </c>
      <c r="O2263" t="s">
        <v>27</v>
      </c>
      <c r="P2263" t="s">
        <v>56</v>
      </c>
      <c r="Q2263" t="s">
        <v>168</v>
      </c>
      <c r="R2263">
        <v>2</v>
      </c>
      <c r="S2263">
        <v>1200</v>
      </c>
      <c r="T2263">
        <v>15</v>
      </c>
      <c r="U2263">
        <v>2040</v>
      </c>
      <c r="V2263" t="str">
        <f>IF(Table1[[#This Row],[Sales]]&lt;=10000,"Low",IF(Table1[[#This Row],[Sales]]&gt;=10000 &amp; Table1[[#This Row],[Sales]]&lt;=25000,"Medium","High"))</f>
        <v>Low</v>
      </c>
      <c r="W2263">
        <v>356.78</v>
      </c>
      <c r="X2263">
        <f>Table1[[#This Row],[Profit]]/Table1[[#This Row],[Sales]]</f>
        <v>0.17489215686274509</v>
      </c>
      <c r="Y2263" t="s">
        <v>58</v>
      </c>
      <c r="Z2263" t="s">
        <v>31</v>
      </c>
      <c r="AA2263">
        <v>1</v>
      </c>
      <c r="AB2263" t="s">
        <v>42</v>
      </c>
    </row>
    <row r="2264" spans="1:28" x14ac:dyDescent="0.35">
      <c r="A2264" t="s">
        <v>7718</v>
      </c>
      <c r="B2264" s="1">
        <v>45477</v>
      </c>
      <c r="C2264" s="1" t="str">
        <f>TEXT(Table1[[#This Row],[Order_Date]],"yyyy")</f>
        <v>2024</v>
      </c>
      <c r="D2264" s="3">
        <f>MONTH(Table1[[#This Row],[Order_Date]])</f>
        <v>7</v>
      </c>
      <c r="E2264" t="str">
        <f>TEXT(Table1[[#This Row],[Order_Date]],"mmm")</f>
        <v>Jul</v>
      </c>
      <c r="F2264" s="1">
        <v>45480</v>
      </c>
      <c r="G2264">
        <f>(Table1[[#This Row],[Ship_Date]]-Table1[[#This Row],[Order_Date]])</f>
        <v>3</v>
      </c>
      <c r="H2264" t="s">
        <v>7719</v>
      </c>
      <c r="I2264" t="s">
        <v>7720</v>
      </c>
      <c r="J2264" t="s">
        <v>24</v>
      </c>
      <c r="K2264">
        <v>61</v>
      </c>
      <c r="L2264" t="str">
        <f>IF(Table1[[#This Row],[Age]]&lt;=20,"Teen",IF(Table1[[#This Row],[Age]]&gt;=21 &amp; Table1[[#This Row],[Age]]&lt;=50,"Adult","Senior"))</f>
        <v>Senior</v>
      </c>
      <c r="M2264" t="s">
        <v>46</v>
      </c>
      <c r="N2264" t="s">
        <v>46</v>
      </c>
      <c r="O2264" t="s">
        <v>38</v>
      </c>
      <c r="P2264" t="s">
        <v>28</v>
      </c>
      <c r="Q2264" t="s">
        <v>103</v>
      </c>
      <c r="R2264">
        <v>8</v>
      </c>
      <c r="S2264">
        <v>25000</v>
      </c>
      <c r="T2264">
        <v>15</v>
      </c>
      <c r="U2264">
        <v>170000</v>
      </c>
      <c r="V2264" t="str">
        <f>IF(Table1[[#This Row],[Sales]]&lt;=10000,"Low",IF(Table1[[#This Row],[Sales]]&gt;=10000 &amp; Table1[[#This Row],[Sales]]&lt;=25000,"Medium","High"))</f>
        <v>High</v>
      </c>
      <c r="W2264">
        <v>71454.259999999995</v>
      </c>
      <c r="X2264">
        <f>Table1[[#This Row],[Profit]]/Table1[[#This Row],[Sales]]</f>
        <v>0.4203191764705882</v>
      </c>
      <c r="Y2264" t="s">
        <v>58</v>
      </c>
      <c r="Z2264" t="s">
        <v>41</v>
      </c>
      <c r="AA2264">
        <v>4</v>
      </c>
      <c r="AB2264" t="s">
        <v>42</v>
      </c>
    </row>
    <row r="2265" spans="1:28" x14ac:dyDescent="0.35">
      <c r="A2265" t="s">
        <v>7731</v>
      </c>
      <c r="B2265" s="1">
        <v>45849</v>
      </c>
      <c r="C2265" s="1" t="str">
        <f>TEXT(Table1[[#This Row],[Order_Date]],"yyyy")</f>
        <v>2025</v>
      </c>
      <c r="D2265" s="3">
        <f>MONTH(Table1[[#This Row],[Order_Date]])</f>
        <v>7</v>
      </c>
      <c r="E2265" t="str">
        <f>TEXT(Table1[[#This Row],[Order_Date]],"mmm")</f>
        <v>Jul</v>
      </c>
      <c r="F2265" s="1">
        <v>45853</v>
      </c>
      <c r="G2265">
        <f>(Table1[[#This Row],[Ship_Date]]-Table1[[#This Row],[Order_Date]])</f>
        <v>4</v>
      </c>
      <c r="H2265" t="s">
        <v>3895</v>
      </c>
      <c r="I2265" t="s">
        <v>7732</v>
      </c>
      <c r="J2265" t="s">
        <v>24</v>
      </c>
      <c r="K2265">
        <v>41</v>
      </c>
      <c r="L2265" t="str">
        <f>IF(Table1[[#This Row],[Age]]&lt;=20,"Teen",IF(Table1[[#This Row],[Age]]&gt;=21 &amp; Table1[[#This Row],[Age]]&lt;=50,"Adult","Senior"))</f>
        <v>Senior</v>
      </c>
      <c r="M2265" t="s">
        <v>116</v>
      </c>
      <c r="N2265" t="s">
        <v>117</v>
      </c>
      <c r="O2265" t="s">
        <v>86</v>
      </c>
      <c r="P2265" t="s">
        <v>47</v>
      </c>
      <c r="Q2265" t="s">
        <v>164</v>
      </c>
      <c r="R2265">
        <v>1</v>
      </c>
      <c r="S2265">
        <v>1800</v>
      </c>
      <c r="T2265">
        <v>25</v>
      </c>
      <c r="U2265">
        <v>1350</v>
      </c>
      <c r="V2265" t="str">
        <f>IF(Table1[[#This Row],[Sales]]&lt;=10000,"Low",IF(Table1[[#This Row],[Sales]]&gt;=10000 &amp; Table1[[#This Row],[Sales]]&lt;=25000,"Medium","High"))</f>
        <v>Low</v>
      </c>
      <c r="W2265">
        <v>437.41</v>
      </c>
      <c r="X2265">
        <f>Table1[[#This Row],[Profit]]/Table1[[#This Row],[Sales]]</f>
        <v>0.32400740740740741</v>
      </c>
      <c r="Y2265" t="s">
        <v>93</v>
      </c>
      <c r="Z2265" t="s">
        <v>31</v>
      </c>
      <c r="AA2265">
        <v>2</v>
      </c>
      <c r="AB2265" t="s">
        <v>42</v>
      </c>
    </row>
    <row r="2266" spans="1:28" x14ac:dyDescent="0.35">
      <c r="A2266" t="s">
        <v>7794</v>
      </c>
      <c r="B2266" s="1">
        <v>45842</v>
      </c>
      <c r="C2266" s="1" t="str">
        <f>TEXT(Table1[[#This Row],[Order_Date]],"yyyy")</f>
        <v>2025</v>
      </c>
      <c r="D2266" s="3">
        <f>MONTH(Table1[[#This Row],[Order_Date]])</f>
        <v>7</v>
      </c>
      <c r="E2266" t="str">
        <f>TEXT(Table1[[#This Row],[Order_Date]],"mmm")</f>
        <v>Jul</v>
      </c>
      <c r="F2266" s="1">
        <v>45849</v>
      </c>
      <c r="G2266">
        <f>(Table1[[#This Row],[Ship_Date]]-Table1[[#This Row],[Order_Date]])</f>
        <v>7</v>
      </c>
      <c r="H2266" t="s">
        <v>7795</v>
      </c>
      <c r="I2266" t="s">
        <v>7796</v>
      </c>
      <c r="J2266" t="s">
        <v>24</v>
      </c>
      <c r="K2266">
        <v>30</v>
      </c>
      <c r="L2266" t="str">
        <f>IF(Table1[[#This Row],[Age]]&lt;=20,"Teen",IF(Table1[[#This Row],[Age]]&gt;=21 &amp; Table1[[#This Row],[Age]]&lt;=50,"Adult","Senior"))</f>
        <v>Senior</v>
      </c>
      <c r="M2266" t="s">
        <v>116</v>
      </c>
      <c r="N2266" t="s">
        <v>117</v>
      </c>
      <c r="O2266" t="s">
        <v>86</v>
      </c>
      <c r="P2266" t="s">
        <v>47</v>
      </c>
      <c r="Q2266" t="s">
        <v>48</v>
      </c>
      <c r="R2266">
        <v>7</v>
      </c>
      <c r="S2266">
        <v>3500</v>
      </c>
      <c r="T2266">
        <v>20</v>
      </c>
      <c r="U2266">
        <v>19600</v>
      </c>
      <c r="V2266" t="str">
        <f>IF(Table1[[#This Row],[Sales]]&lt;=10000,"Low",IF(Table1[[#This Row],[Sales]]&gt;=10000 &amp; Table1[[#This Row],[Sales]]&lt;=25000,"Medium","High"))</f>
        <v>High</v>
      </c>
      <c r="W2266">
        <v>7680.56</v>
      </c>
      <c r="X2266">
        <f>Table1[[#This Row],[Profit]]/Table1[[#This Row],[Sales]]</f>
        <v>0.39186530612244902</v>
      </c>
      <c r="Y2266" t="s">
        <v>30</v>
      </c>
      <c r="Z2266" t="s">
        <v>41</v>
      </c>
      <c r="AA2266">
        <v>1</v>
      </c>
      <c r="AB2266" t="s">
        <v>42</v>
      </c>
    </row>
    <row r="2267" spans="1:28" x14ac:dyDescent="0.35">
      <c r="A2267" t="s">
        <v>7844</v>
      </c>
      <c r="B2267" s="1">
        <v>45482</v>
      </c>
      <c r="C2267" s="1" t="str">
        <f>TEXT(Table1[[#This Row],[Order_Date]],"yyyy")</f>
        <v>2024</v>
      </c>
      <c r="D2267" s="3">
        <f>MONTH(Table1[[#This Row],[Order_Date]])</f>
        <v>7</v>
      </c>
      <c r="E2267" t="str">
        <f>TEXT(Table1[[#This Row],[Order_Date]],"mmm")</f>
        <v>Jul</v>
      </c>
      <c r="F2267" s="1">
        <v>45488</v>
      </c>
      <c r="G2267">
        <f>(Table1[[#This Row],[Ship_Date]]-Table1[[#This Row],[Order_Date]])</f>
        <v>6</v>
      </c>
      <c r="H2267" t="s">
        <v>2010</v>
      </c>
      <c r="I2267" t="s">
        <v>7845</v>
      </c>
      <c r="J2267" t="s">
        <v>24</v>
      </c>
      <c r="K2267">
        <v>20</v>
      </c>
      <c r="L2267" t="str">
        <f>IF(Table1[[#This Row],[Age]]&lt;=20,"Teen",IF(Table1[[#This Row],[Age]]&gt;=21 &amp; Table1[[#This Row],[Age]]&lt;=50,"Adult","Senior"))</f>
        <v>Teen</v>
      </c>
      <c r="M2267" t="s">
        <v>36</v>
      </c>
      <c r="N2267" t="s">
        <v>37</v>
      </c>
      <c r="O2267" t="s">
        <v>38</v>
      </c>
      <c r="P2267" t="s">
        <v>47</v>
      </c>
      <c r="Q2267" t="s">
        <v>175</v>
      </c>
      <c r="R2267">
        <v>8</v>
      </c>
      <c r="S2267">
        <v>1200</v>
      </c>
      <c r="T2267">
        <v>5</v>
      </c>
      <c r="U2267">
        <v>9120</v>
      </c>
      <c r="V2267" t="str">
        <f>IF(Table1[[#This Row],[Sales]]&lt;=10000,"Low",IF(Table1[[#This Row],[Sales]]&gt;=10000 &amp; Table1[[#This Row],[Sales]]&lt;=25000,"Medium","High"))</f>
        <v>Low</v>
      </c>
      <c r="W2267">
        <v>1097.8900000000001</v>
      </c>
      <c r="X2267">
        <f>Table1[[#This Row],[Profit]]/Table1[[#This Row],[Sales]]</f>
        <v>0.1203826754385965</v>
      </c>
      <c r="Y2267" t="s">
        <v>30</v>
      </c>
      <c r="Z2267" t="s">
        <v>41</v>
      </c>
      <c r="AA2267">
        <v>5</v>
      </c>
      <c r="AB2267" t="s">
        <v>42</v>
      </c>
    </row>
    <row r="2268" spans="1:28" x14ac:dyDescent="0.35">
      <c r="A2268" t="s">
        <v>7858</v>
      </c>
      <c r="B2268" s="1">
        <v>45478</v>
      </c>
      <c r="C2268" s="1" t="str">
        <f>TEXT(Table1[[#This Row],[Order_Date]],"yyyy")</f>
        <v>2024</v>
      </c>
      <c r="D2268" s="3">
        <f>MONTH(Table1[[#This Row],[Order_Date]])</f>
        <v>7</v>
      </c>
      <c r="E2268" t="str">
        <f>TEXT(Table1[[#This Row],[Order_Date]],"mmm")</f>
        <v>Jul</v>
      </c>
      <c r="F2268" s="1">
        <v>45484</v>
      </c>
      <c r="G2268">
        <f>(Table1[[#This Row],[Ship_Date]]-Table1[[#This Row],[Order_Date]])</f>
        <v>6</v>
      </c>
      <c r="H2268" t="s">
        <v>7859</v>
      </c>
      <c r="I2268" t="s">
        <v>7860</v>
      </c>
      <c r="J2268" t="s">
        <v>52</v>
      </c>
      <c r="K2268">
        <v>19</v>
      </c>
      <c r="L2268" t="str">
        <f>IF(Table1[[#This Row],[Age]]&lt;=20,"Teen",IF(Table1[[#This Row],[Age]]&gt;=21 &amp; Table1[[#This Row],[Age]]&lt;=50,"Adult","Senior"))</f>
        <v>Teen</v>
      </c>
      <c r="M2268" t="s">
        <v>73</v>
      </c>
      <c r="N2268" t="s">
        <v>26</v>
      </c>
      <c r="O2268" t="s">
        <v>27</v>
      </c>
      <c r="P2268" t="s">
        <v>56</v>
      </c>
      <c r="Q2268" t="s">
        <v>125</v>
      </c>
      <c r="R2268">
        <v>5</v>
      </c>
      <c r="S2268">
        <v>450</v>
      </c>
      <c r="T2268">
        <v>20</v>
      </c>
      <c r="U2268">
        <v>1800</v>
      </c>
      <c r="V2268" t="str">
        <f>IF(Table1[[#This Row],[Sales]]&lt;=10000,"Low",IF(Table1[[#This Row],[Sales]]&gt;=10000 &amp; Table1[[#This Row],[Sales]]&lt;=25000,"Medium","High"))</f>
        <v>Low</v>
      </c>
      <c r="W2268">
        <v>263.85000000000002</v>
      </c>
      <c r="X2268">
        <f>Table1[[#This Row],[Profit]]/Table1[[#This Row],[Sales]]</f>
        <v>0.14658333333333334</v>
      </c>
      <c r="Y2268" t="s">
        <v>30</v>
      </c>
      <c r="Z2268" t="s">
        <v>41</v>
      </c>
      <c r="AA2268">
        <v>1</v>
      </c>
      <c r="AB2268" t="s">
        <v>42</v>
      </c>
    </row>
    <row r="2269" spans="1:28" x14ac:dyDescent="0.35">
      <c r="A2269" t="s">
        <v>7882</v>
      </c>
      <c r="B2269" s="1">
        <v>45865</v>
      </c>
      <c r="C2269" s="1" t="str">
        <f>TEXT(Table1[[#This Row],[Order_Date]],"yyyy")</f>
        <v>2025</v>
      </c>
      <c r="D2269" s="3">
        <f>MONTH(Table1[[#This Row],[Order_Date]])</f>
        <v>7</v>
      </c>
      <c r="E2269" t="str">
        <f>TEXT(Table1[[#This Row],[Order_Date]],"mmm")</f>
        <v>Jul</v>
      </c>
      <c r="F2269" s="1">
        <v>45870</v>
      </c>
      <c r="G2269">
        <f>(Table1[[#This Row],[Ship_Date]]-Table1[[#This Row],[Order_Date]])</f>
        <v>5</v>
      </c>
      <c r="H2269" t="s">
        <v>7883</v>
      </c>
      <c r="I2269" t="s">
        <v>7884</v>
      </c>
      <c r="J2269" t="s">
        <v>52</v>
      </c>
      <c r="K2269">
        <v>19</v>
      </c>
      <c r="L2269" t="str">
        <f>IF(Table1[[#This Row],[Age]]&lt;=20,"Teen",IF(Table1[[#This Row],[Age]]&gt;=21 &amp; Table1[[#This Row],[Age]]&lt;=50,"Adult","Senior"))</f>
        <v>Teen</v>
      </c>
      <c r="M2269" t="s">
        <v>101</v>
      </c>
      <c r="N2269" t="s">
        <v>102</v>
      </c>
      <c r="O2269" t="s">
        <v>27</v>
      </c>
      <c r="P2269" t="s">
        <v>28</v>
      </c>
      <c r="Q2269" t="s">
        <v>311</v>
      </c>
      <c r="R2269">
        <v>1</v>
      </c>
      <c r="S2269">
        <v>5000</v>
      </c>
      <c r="T2269">
        <v>5</v>
      </c>
      <c r="U2269">
        <v>4750</v>
      </c>
      <c r="V2269" t="str">
        <f>IF(Table1[[#This Row],[Sales]]&lt;=10000,"Low",IF(Table1[[#This Row],[Sales]]&gt;=10000 &amp; Table1[[#This Row],[Sales]]&lt;=25000,"Medium","High"))</f>
        <v>Low</v>
      </c>
      <c r="W2269">
        <v>873.12</v>
      </c>
      <c r="X2269">
        <f>Table1[[#This Row],[Profit]]/Table1[[#This Row],[Sales]]</f>
        <v>0.18381473684210525</v>
      </c>
      <c r="Y2269" t="s">
        <v>58</v>
      </c>
      <c r="Z2269" t="s">
        <v>59</v>
      </c>
      <c r="AA2269">
        <v>1</v>
      </c>
      <c r="AB2269" t="s">
        <v>42</v>
      </c>
    </row>
    <row r="2270" spans="1:28" x14ac:dyDescent="0.35">
      <c r="A2270" t="s">
        <v>7945</v>
      </c>
      <c r="B2270" s="1">
        <v>45858</v>
      </c>
      <c r="C2270" s="1" t="str">
        <f>TEXT(Table1[[#This Row],[Order_Date]],"yyyy")</f>
        <v>2025</v>
      </c>
      <c r="D2270" s="3">
        <f>MONTH(Table1[[#This Row],[Order_Date]])</f>
        <v>7</v>
      </c>
      <c r="E2270" t="str">
        <f>TEXT(Table1[[#This Row],[Order_Date]],"mmm")</f>
        <v>Jul</v>
      </c>
      <c r="F2270" s="1">
        <v>45864</v>
      </c>
      <c r="G2270">
        <f>(Table1[[#This Row],[Ship_Date]]-Table1[[#This Row],[Order_Date]])</f>
        <v>6</v>
      </c>
      <c r="H2270" t="s">
        <v>7946</v>
      </c>
      <c r="I2270" t="s">
        <v>7947</v>
      </c>
      <c r="J2270" t="s">
        <v>52</v>
      </c>
      <c r="K2270">
        <v>56</v>
      </c>
      <c r="L2270" t="str">
        <f>IF(Table1[[#This Row],[Age]]&lt;=20,"Teen",IF(Table1[[#This Row],[Age]]&gt;=21 &amp; Table1[[#This Row],[Age]]&lt;=50,"Adult","Senior"))</f>
        <v>Senior</v>
      </c>
      <c r="M2270" t="s">
        <v>79</v>
      </c>
      <c r="N2270" t="s">
        <v>80</v>
      </c>
      <c r="O2270" t="s">
        <v>38</v>
      </c>
      <c r="P2270" t="s">
        <v>39</v>
      </c>
      <c r="Q2270" t="s">
        <v>40</v>
      </c>
      <c r="R2270">
        <v>1</v>
      </c>
      <c r="S2270">
        <v>2500</v>
      </c>
      <c r="T2270">
        <v>15</v>
      </c>
      <c r="U2270">
        <v>2125</v>
      </c>
      <c r="V2270" t="str">
        <f>IF(Table1[[#This Row],[Sales]]&lt;=10000,"Low",IF(Table1[[#This Row],[Sales]]&gt;=10000 &amp; Table1[[#This Row],[Sales]]&lt;=25000,"Medium","High"))</f>
        <v>Low</v>
      </c>
      <c r="W2270">
        <v>910.05</v>
      </c>
      <c r="X2270">
        <f>Table1[[#This Row],[Profit]]/Table1[[#This Row],[Sales]]</f>
        <v>0.42825882352941175</v>
      </c>
      <c r="Y2270" t="s">
        <v>30</v>
      </c>
      <c r="Z2270" t="s">
        <v>41</v>
      </c>
      <c r="AA2270">
        <v>3</v>
      </c>
      <c r="AB2270" t="s">
        <v>42</v>
      </c>
    </row>
    <row r="2271" spans="1:28" x14ac:dyDescent="0.35">
      <c r="A2271" t="s">
        <v>7996</v>
      </c>
      <c r="B2271" s="1">
        <v>45861</v>
      </c>
      <c r="C2271" s="1" t="str">
        <f>TEXT(Table1[[#This Row],[Order_Date]],"yyyy")</f>
        <v>2025</v>
      </c>
      <c r="D2271" s="3">
        <f>MONTH(Table1[[#This Row],[Order_Date]])</f>
        <v>7</v>
      </c>
      <c r="E2271" t="str">
        <f>TEXT(Table1[[#This Row],[Order_Date]],"mmm")</f>
        <v>Jul</v>
      </c>
      <c r="F2271" s="1">
        <v>45863</v>
      </c>
      <c r="G2271">
        <f>(Table1[[#This Row],[Ship_Date]]-Table1[[#This Row],[Order_Date]])</f>
        <v>2</v>
      </c>
      <c r="H2271" t="s">
        <v>4961</v>
      </c>
      <c r="I2271" t="s">
        <v>7997</v>
      </c>
      <c r="J2271" t="s">
        <v>24</v>
      </c>
      <c r="K2271">
        <v>53</v>
      </c>
      <c r="L2271" t="str">
        <f>IF(Table1[[#This Row],[Age]]&lt;=20,"Teen",IF(Table1[[#This Row],[Age]]&gt;=21 &amp; Table1[[#This Row],[Age]]&lt;=50,"Adult","Senior"))</f>
        <v>Senior</v>
      </c>
      <c r="M2271" t="s">
        <v>91</v>
      </c>
      <c r="N2271" t="s">
        <v>92</v>
      </c>
      <c r="O2271" t="s">
        <v>55</v>
      </c>
      <c r="P2271" t="s">
        <v>56</v>
      </c>
      <c r="Q2271" t="s">
        <v>125</v>
      </c>
      <c r="R2271">
        <v>7</v>
      </c>
      <c r="S2271">
        <v>450</v>
      </c>
      <c r="T2271">
        <v>15</v>
      </c>
      <c r="U2271">
        <v>2677.5</v>
      </c>
      <c r="V2271" t="str">
        <f>IF(Table1[[#This Row],[Sales]]&lt;=10000,"Low",IF(Table1[[#This Row],[Sales]]&gt;=10000 &amp; Table1[[#This Row],[Sales]]&lt;=25000,"Medium","High"))</f>
        <v>Low</v>
      </c>
      <c r="W2271">
        <v>812.88</v>
      </c>
      <c r="X2271">
        <f>Table1[[#This Row],[Profit]]/Table1[[#This Row],[Sales]]</f>
        <v>0.30359663865546216</v>
      </c>
      <c r="Y2271" t="s">
        <v>93</v>
      </c>
      <c r="Z2271" t="s">
        <v>41</v>
      </c>
      <c r="AA2271">
        <v>5</v>
      </c>
      <c r="AB2271" t="s">
        <v>32</v>
      </c>
    </row>
    <row r="2272" spans="1:28" x14ac:dyDescent="0.35">
      <c r="A2272" t="s">
        <v>8043</v>
      </c>
      <c r="B2272" s="1">
        <v>45503</v>
      </c>
      <c r="C2272" s="1" t="str">
        <f>TEXT(Table1[[#This Row],[Order_Date]],"yyyy")</f>
        <v>2024</v>
      </c>
      <c r="D2272" s="3">
        <f>MONTH(Table1[[#This Row],[Order_Date]])</f>
        <v>7</v>
      </c>
      <c r="E2272" t="str">
        <f>TEXT(Table1[[#This Row],[Order_Date]],"mmm")</f>
        <v>Jul</v>
      </c>
      <c r="F2272" s="1">
        <v>45506</v>
      </c>
      <c r="G2272">
        <f>(Table1[[#This Row],[Ship_Date]]-Table1[[#This Row],[Order_Date]])</f>
        <v>3</v>
      </c>
      <c r="H2272" t="s">
        <v>7505</v>
      </c>
      <c r="I2272" t="s">
        <v>8044</v>
      </c>
      <c r="J2272" t="s">
        <v>52</v>
      </c>
      <c r="K2272">
        <v>47</v>
      </c>
      <c r="L2272" t="str">
        <f>IF(Table1[[#This Row],[Age]]&lt;=20,"Teen",IF(Table1[[#This Row],[Age]]&gt;=21 &amp; Table1[[#This Row],[Age]]&lt;=50,"Adult","Senior"))</f>
        <v>Senior</v>
      </c>
      <c r="M2272" t="s">
        <v>84</v>
      </c>
      <c r="N2272" t="s">
        <v>85</v>
      </c>
      <c r="O2272" t="s">
        <v>86</v>
      </c>
      <c r="P2272" t="s">
        <v>74</v>
      </c>
      <c r="Q2272" t="s">
        <v>196</v>
      </c>
      <c r="R2272">
        <v>7</v>
      </c>
      <c r="S2272">
        <v>25000</v>
      </c>
      <c r="T2272">
        <v>25</v>
      </c>
      <c r="U2272">
        <v>131250</v>
      </c>
      <c r="V2272" t="str">
        <f>IF(Table1[[#This Row],[Sales]]&lt;=10000,"Low",IF(Table1[[#This Row],[Sales]]&gt;=10000 &amp; Table1[[#This Row],[Sales]]&lt;=25000,"Medium","High"))</f>
        <v>High</v>
      </c>
      <c r="W2272">
        <v>18102.46</v>
      </c>
      <c r="X2272">
        <f>Table1[[#This Row],[Profit]]/Table1[[#This Row],[Sales]]</f>
        <v>0.13792350476190476</v>
      </c>
      <c r="Y2272" t="s">
        <v>58</v>
      </c>
      <c r="Z2272" t="s">
        <v>59</v>
      </c>
      <c r="AA2272">
        <v>1</v>
      </c>
      <c r="AB2272" t="s">
        <v>42</v>
      </c>
    </row>
    <row r="2273" spans="1:28" x14ac:dyDescent="0.35">
      <c r="A2273" t="s">
        <v>8076</v>
      </c>
      <c r="B2273" s="1">
        <v>45494</v>
      </c>
      <c r="C2273" s="1" t="str">
        <f>TEXT(Table1[[#This Row],[Order_Date]],"yyyy")</f>
        <v>2024</v>
      </c>
      <c r="D2273" s="3">
        <f>MONTH(Table1[[#This Row],[Order_Date]])</f>
        <v>7</v>
      </c>
      <c r="E2273" t="str">
        <f>TEXT(Table1[[#This Row],[Order_Date]],"mmm")</f>
        <v>Jul</v>
      </c>
      <c r="F2273" s="1">
        <v>45501</v>
      </c>
      <c r="G2273">
        <f>(Table1[[#This Row],[Ship_Date]]-Table1[[#This Row],[Order_Date]])</f>
        <v>7</v>
      </c>
      <c r="H2273" t="s">
        <v>8077</v>
      </c>
      <c r="I2273" t="s">
        <v>8078</v>
      </c>
      <c r="J2273" t="s">
        <v>52</v>
      </c>
      <c r="K2273">
        <v>20</v>
      </c>
      <c r="L2273" t="str">
        <f>IF(Table1[[#This Row],[Age]]&lt;=20,"Teen",IF(Table1[[#This Row],[Age]]&gt;=21 &amp; Table1[[#This Row],[Age]]&lt;=50,"Adult","Senior"))</f>
        <v>Teen</v>
      </c>
      <c r="M2273" t="s">
        <v>46</v>
      </c>
      <c r="N2273" t="s">
        <v>46</v>
      </c>
      <c r="O2273" t="s">
        <v>38</v>
      </c>
      <c r="P2273" t="s">
        <v>47</v>
      </c>
      <c r="Q2273" t="s">
        <v>48</v>
      </c>
      <c r="R2273">
        <v>6</v>
      </c>
      <c r="S2273">
        <v>3500</v>
      </c>
      <c r="T2273">
        <v>5</v>
      </c>
      <c r="U2273">
        <v>19950</v>
      </c>
      <c r="V2273" t="str">
        <f>IF(Table1[[#This Row],[Sales]]&lt;=10000,"Low",IF(Table1[[#This Row],[Sales]]&gt;=10000 &amp; Table1[[#This Row],[Sales]]&lt;=25000,"Medium","High"))</f>
        <v>High</v>
      </c>
      <c r="W2273">
        <v>2140.8200000000002</v>
      </c>
      <c r="X2273">
        <f>Table1[[#This Row],[Profit]]/Table1[[#This Row],[Sales]]</f>
        <v>0.1073092731829574</v>
      </c>
      <c r="Y2273" t="s">
        <v>30</v>
      </c>
      <c r="Z2273" t="s">
        <v>59</v>
      </c>
      <c r="AA2273">
        <v>3</v>
      </c>
      <c r="AB2273" t="s">
        <v>42</v>
      </c>
    </row>
    <row r="2274" spans="1:28" x14ac:dyDescent="0.35">
      <c r="A2274" t="s">
        <v>8114</v>
      </c>
      <c r="B2274" s="1">
        <v>45483</v>
      </c>
      <c r="C2274" s="1" t="str">
        <f>TEXT(Table1[[#This Row],[Order_Date]],"yyyy")</f>
        <v>2024</v>
      </c>
      <c r="D2274" s="3">
        <f>MONTH(Table1[[#This Row],[Order_Date]])</f>
        <v>7</v>
      </c>
      <c r="E2274" t="str">
        <f>TEXT(Table1[[#This Row],[Order_Date]],"mmm")</f>
        <v>Jul</v>
      </c>
      <c r="F2274" s="1">
        <v>45489</v>
      </c>
      <c r="G2274">
        <f>(Table1[[#This Row],[Ship_Date]]-Table1[[#This Row],[Order_Date]])</f>
        <v>6</v>
      </c>
      <c r="H2274" t="s">
        <v>8115</v>
      </c>
      <c r="I2274" t="s">
        <v>8116</v>
      </c>
      <c r="J2274" t="s">
        <v>24</v>
      </c>
      <c r="K2274">
        <v>50</v>
      </c>
      <c r="L2274" t="str">
        <f>IF(Table1[[#This Row],[Age]]&lt;=20,"Teen",IF(Table1[[#This Row],[Age]]&gt;=21 &amp; Table1[[#This Row],[Age]]&lt;=50,"Adult","Senior"))</f>
        <v>Senior</v>
      </c>
      <c r="M2274" t="s">
        <v>53</v>
      </c>
      <c r="N2274" t="s">
        <v>54</v>
      </c>
      <c r="O2274" t="s">
        <v>55</v>
      </c>
      <c r="P2274" t="s">
        <v>56</v>
      </c>
      <c r="Q2274" t="s">
        <v>125</v>
      </c>
      <c r="R2274">
        <v>4</v>
      </c>
      <c r="S2274">
        <v>450</v>
      </c>
      <c r="T2274">
        <v>5</v>
      </c>
      <c r="U2274">
        <v>1710</v>
      </c>
      <c r="V2274" t="str">
        <f>IF(Table1[[#This Row],[Sales]]&lt;=10000,"Low",IF(Table1[[#This Row],[Sales]]&gt;=10000 &amp; Table1[[#This Row],[Sales]]&lt;=25000,"Medium","High"))</f>
        <v>Low</v>
      </c>
      <c r="W2274">
        <v>572.34</v>
      </c>
      <c r="X2274">
        <f>Table1[[#This Row],[Profit]]/Table1[[#This Row],[Sales]]</f>
        <v>0.33470175438596494</v>
      </c>
      <c r="Y2274" t="s">
        <v>58</v>
      </c>
      <c r="Z2274" t="s">
        <v>31</v>
      </c>
      <c r="AA2274">
        <v>3</v>
      </c>
      <c r="AB2274" t="s">
        <v>42</v>
      </c>
    </row>
    <row r="2275" spans="1:28" x14ac:dyDescent="0.35">
      <c r="A2275" t="s">
        <v>8164</v>
      </c>
      <c r="B2275" s="1">
        <v>45487</v>
      </c>
      <c r="C2275" s="1" t="str">
        <f>TEXT(Table1[[#This Row],[Order_Date]],"yyyy")</f>
        <v>2024</v>
      </c>
      <c r="D2275" s="3">
        <f>MONTH(Table1[[#This Row],[Order_Date]])</f>
        <v>7</v>
      </c>
      <c r="E2275" t="str">
        <f>TEXT(Table1[[#This Row],[Order_Date]],"mmm")</f>
        <v>Jul</v>
      </c>
      <c r="F2275" s="1">
        <v>45494</v>
      </c>
      <c r="G2275">
        <f>(Table1[[#This Row],[Ship_Date]]-Table1[[#This Row],[Order_Date]])</f>
        <v>7</v>
      </c>
      <c r="H2275" t="s">
        <v>2759</v>
      </c>
      <c r="I2275" t="s">
        <v>8165</v>
      </c>
      <c r="J2275" t="s">
        <v>24</v>
      </c>
      <c r="K2275">
        <v>51</v>
      </c>
      <c r="L2275" t="str">
        <f>IF(Table1[[#This Row],[Age]]&lt;=20,"Teen",IF(Table1[[#This Row],[Age]]&gt;=21 &amp; Table1[[#This Row],[Age]]&lt;=50,"Adult","Senior"))</f>
        <v>Senior</v>
      </c>
      <c r="M2275" t="s">
        <v>101</v>
      </c>
      <c r="N2275" t="s">
        <v>102</v>
      </c>
      <c r="O2275" t="s">
        <v>27</v>
      </c>
      <c r="P2275" t="s">
        <v>39</v>
      </c>
      <c r="Q2275" t="s">
        <v>40</v>
      </c>
      <c r="R2275">
        <v>6</v>
      </c>
      <c r="S2275">
        <v>2500</v>
      </c>
      <c r="T2275">
        <v>15</v>
      </c>
      <c r="U2275">
        <v>12750</v>
      </c>
      <c r="V2275" t="str">
        <f>IF(Table1[[#This Row],[Sales]]&lt;=10000,"Low",IF(Table1[[#This Row],[Sales]]&gt;=10000 &amp; Table1[[#This Row],[Sales]]&lt;=25000,"Medium","High"))</f>
        <v>High</v>
      </c>
      <c r="W2275">
        <v>2628.73</v>
      </c>
      <c r="X2275">
        <f>Table1[[#This Row],[Profit]]/Table1[[#This Row],[Sales]]</f>
        <v>0.20617490196078431</v>
      </c>
      <c r="Y2275" t="s">
        <v>30</v>
      </c>
      <c r="Z2275" t="s">
        <v>41</v>
      </c>
      <c r="AA2275">
        <v>3</v>
      </c>
      <c r="AB2275" t="s">
        <v>42</v>
      </c>
    </row>
    <row r="2276" spans="1:28" x14ac:dyDescent="0.35">
      <c r="A2276" t="s">
        <v>8209</v>
      </c>
      <c r="B2276" s="1">
        <v>45865</v>
      </c>
      <c r="C2276" s="1" t="str">
        <f>TEXT(Table1[[#This Row],[Order_Date]],"yyyy")</f>
        <v>2025</v>
      </c>
      <c r="D2276" s="3">
        <f>MONTH(Table1[[#This Row],[Order_Date]])</f>
        <v>7</v>
      </c>
      <c r="E2276" t="str">
        <f>TEXT(Table1[[#This Row],[Order_Date]],"mmm")</f>
        <v>Jul</v>
      </c>
      <c r="F2276" s="1">
        <v>45867</v>
      </c>
      <c r="G2276">
        <f>(Table1[[#This Row],[Ship_Date]]-Table1[[#This Row],[Order_Date]])</f>
        <v>2</v>
      </c>
      <c r="H2276" t="s">
        <v>5531</v>
      </c>
      <c r="I2276" t="s">
        <v>8210</v>
      </c>
      <c r="J2276" t="s">
        <v>52</v>
      </c>
      <c r="K2276">
        <v>55</v>
      </c>
      <c r="L2276" t="str">
        <f>IF(Table1[[#This Row],[Age]]&lt;=20,"Teen",IF(Table1[[#This Row],[Age]]&gt;=21 &amp; Table1[[#This Row],[Age]]&lt;=50,"Adult","Senior"))</f>
        <v>Senior</v>
      </c>
      <c r="M2276" t="s">
        <v>73</v>
      </c>
      <c r="N2276" t="s">
        <v>26</v>
      </c>
      <c r="O2276" t="s">
        <v>27</v>
      </c>
      <c r="P2276" t="s">
        <v>74</v>
      </c>
      <c r="Q2276" t="s">
        <v>132</v>
      </c>
      <c r="R2276">
        <v>7</v>
      </c>
      <c r="S2276">
        <v>55000</v>
      </c>
      <c r="T2276">
        <v>25</v>
      </c>
      <c r="U2276">
        <v>288750</v>
      </c>
      <c r="V2276" t="str">
        <f>IF(Table1[[#This Row],[Sales]]&lt;=10000,"Low",IF(Table1[[#This Row],[Sales]]&gt;=10000 &amp; Table1[[#This Row],[Sales]]&lt;=25000,"Medium","High"))</f>
        <v>High</v>
      </c>
      <c r="W2276">
        <v>71462.97</v>
      </c>
      <c r="X2276">
        <f>Table1[[#This Row],[Profit]]/Table1[[#This Row],[Sales]]</f>
        <v>0.24749080519480521</v>
      </c>
      <c r="Y2276" t="s">
        <v>58</v>
      </c>
      <c r="Z2276" t="s">
        <v>31</v>
      </c>
      <c r="AA2276">
        <v>2</v>
      </c>
      <c r="AB2276" t="s">
        <v>42</v>
      </c>
    </row>
    <row r="2277" spans="1:28" x14ac:dyDescent="0.35">
      <c r="A2277" t="s">
        <v>8381</v>
      </c>
      <c r="B2277" s="1">
        <v>45856</v>
      </c>
      <c r="C2277" s="1" t="str">
        <f>TEXT(Table1[[#This Row],[Order_Date]],"yyyy")</f>
        <v>2025</v>
      </c>
      <c r="D2277" s="3">
        <f>MONTH(Table1[[#This Row],[Order_Date]])</f>
        <v>7</v>
      </c>
      <c r="E2277" t="str">
        <f>TEXT(Table1[[#This Row],[Order_Date]],"mmm")</f>
        <v>Jul</v>
      </c>
      <c r="F2277" s="1">
        <v>45863</v>
      </c>
      <c r="G2277">
        <f>(Table1[[#This Row],[Ship_Date]]-Table1[[#This Row],[Order_Date]])</f>
        <v>7</v>
      </c>
      <c r="H2277" t="s">
        <v>8382</v>
      </c>
      <c r="I2277" t="s">
        <v>8383</v>
      </c>
      <c r="J2277" t="s">
        <v>24</v>
      </c>
      <c r="K2277">
        <v>26</v>
      </c>
      <c r="L2277" t="str">
        <f>IF(Table1[[#This Row],[Age]]&lt;=20,"Teen",IF(Table1[[#This Row],[Age]]&gt;=21 &amp; Table1[[#This Row],[Age]]&lt;=50,"Adult","Senior"))</f>
        <v>Senior</v>
      </c>
      <c r="M2277" t="s">
        <v>91</v>
      </c>
      <c r="N2277" t="s">
        <v>92</v>
      </c>
      <c r="O2277" t="s">
        <v>55</v>
      </c>
      <c r="P2277" t="s">
        <v>56</v>
      </c>
      <c r="Q2277" t="s">
        <v>97</v>
      </c>
      <c r="R2277">
        <v>5</v>
      </c>
      <c r="S2277">
        <v>1500</v>
      </c>
      <c r="T2277">
        <v>0</v>
      </c>
      <c r="U2277">
        <v>7500</v>
      </c>
      <c r="V2277" t="str">
        <f>IF(Table1[[#This Row],[Sales]]&lt;=10000,"Low",IF(Table1[[#This Row],[Sales]]&gt;=10000 &amp; Table1[[#This Row],[Sales]]&lt;=25000,"Medium","High"))</f>
        <v>Low</v>
      </c>
      <c r="W2277">
        <v>1427.05</v>
      </c>
      <c r="X2277">
        <f>Table1[[#This Row],[Profit]]/Table1[[#This Row],[Sales]]</f>
        <v>0.19027333333333332</v>
      </c>
      <c r="Y2277" t="s">
        <v>93</v>
      </c>
      <c r="Z2277" t="s">
        <v>41</v>
      </c>
      <c r="AA2277">
        <v>5</v>
      </c>
      <c r="AB2277" t="s">
        <v>42</v>
      </c>
    </row>
    <row r="2278" spans="1:28" x14ac:dyDescent="0.35">
      <c r="A2278" t="s">
        <v>8419</v>
      </c>
      <c r="B2278" s="1">
        <v>45478</v>
      </c>
      <c r="C2278" s="1" t="str">
        <f>TEXT(Table1[[#This Row],[Order_Date]],"yyyy")</f>
        <v>2024</v>
      </c>
      <c r="D2278" s="3">
        <f>MONTH(Table1[[#This Row],[Order_Date]])</f>
        <v>7</v>
      </c>
      <c r="E2278" t="str">
        <f>TEXT(Table1[[#This Row],[Order_Date]],"mmm")</f>
        <v>Jul</v>
      </c>
      <c r="F2278" s="1">
        <v>45479</v>
      </c>
      <c r="G2278">
        <f>(Table1[[#This Row],[Ship_Date]]-Table1[[#This Row],[Order_Date]])</f>
        <v>1</v>
      </c>
      <c r="H2278" t="s">
        <v>4755</v>
      </c>
      <c r="I2278" t="s">
        <v>8420</v>
      </c>
      <c r="J2278" t="s">
        <v>24</v>
      </c>
      <c r="K2278">
        <v>48</v>
      </c>
      <c r="L2278" t="str">
        <f>IF(Table1[[#This Row],[Age]]&lt;=20,"Teen",IF(Table1[[#This Row],[Age]]&gt;=21 &amp; Table1[[#This Row],[Age]]&lt;=50,"Adult","Senior"))</f>
        <v>Senior</v>
      </c>
      <c r="M2278" t="s">
        <v>63</v>
      </c>
      <c r="N2278" t="s">
        <v>64</v>
      </c>
      <c r="O2278" t="s">
        <v>55</v>
      </c>
      <c r="P2278" t="s">
        <v>39</v>
      </c>
      <c r="Q2278" t="s">
        <v>253</v>
      </c>
      <c r="R2278">
        <v>7</v>
      </c>
      <c r="S2278">
        <v>1200</v>
      </c>
      <c r="T2278">
        <v>10</v>
      </c>
      <c r="U2278">
        <v>7560</v>
      </c>
      <c r="V2278" t="str">
        <f>IF(Table1[[#This Row],[Sales]]&lt;=10000,"Low",IF(Table1[[#This Row],[Sales]]&gt;=10000 &amp; Table1[[#This Row],[Sales]]&lt;=25000,"Medium","High"))</f>
        <v>Low</v>
      </c>
      <c r="W2278">
        <v>3221.35</v>
      </c>
      <c r="X2278">
        <f>Table1[[#This Row],[Profit]]/Table1[[#This Row],[Sales]]</f>
        <v>0.42610449735449735</v>
      </c>
      <c r="Y2278" t="s">
        <v>30</v>
      </c>
      <c r="Z2278" t="s">
        <v>59</v>
      </c>
      <c r="AA2278">
        <v>5</v>
      </c>
      <c r="AB2278" t="s">
        <v>42</v>
      </c>
    </row>
    <row r="2279" spans="1:28" x14ac:dyDescent="0.35">
      <c r="A2279" t="s">
        <v>8424</v>
      </c>
      <c r="B2279" s="1">
        <v>45863</v>
      </c>
      <c r="C2279" s="1" t="str">
        <f>TEXT(Table1[[#This Row],[Order_Date]],"yyyy")</f>
        <v>2025</v>
      </c>
      <c r="D2279" s="3">
        <f>MONTH(Table1[[#This Row],[Order_Date]])</f>
        <v>7</v>
      </c>
      <c r="E2279" t="str">
        <f>TEXT(Table1[[#This Row],[Order_Date]],"mmm")</f>
        <v>Jul</v>
      </c>
      <c r="F2279" s="1">
        <v>45870</v>
      </c>
      <c r="G2279">
        <f>(Table1[[#This Row],[Ship_Date]]-Table1[[#This Row],[Order_Date]])</f>
        <v>7</v>
      </c>
      <c r="H2279" t="s">
        <v>8425</v>
      </c>
      <c r="I2279" t="s">
        <v>8426</v>
      </c>
      <c r="J2279" t="s">
        <v>24</v>
      </c>
      <c r="K2279">
        <v>27</v>
      </c>
      <c r="L2279" t="str">
        <f>IF(Table1[[#This Row],[Age]]&lt;=20,"Teen",IF(Table1[[#This Row],[Age]]&gt;=21 &amp; Table1[[#This Row],[Age]]&lt;=50,"Adult","Senior"))</f>
        <v>Senior</v>
      </c>
      <c r="M2279" t="s">
        <v>101</v>
      </c>
      <c r="N2279" t="s">
        <v>102</v>
      </c>
      <c r="O2279" t="s">
        <v>27</v>
      </c>
      <c r="P2279" t="s">
        <v>56</v>
      </c>
      <c r="Q2279" t="s">
        <v>212</v>
      </c>
      <c r="R2279">
        <v>3</v>
      </c>
      <c r="S2279">
        <v>300</v>
      </c>
      <c r="T2279">
        <v>0</v>
      </c>
      <c r="U2279">
        <v>900</v>
      </c>
      <c r="V2279" t="str">
        <f>IF(Table1[[#This Row],[Sales]]&lt;=10000,"Low",IF(Table1[[#This Row],[Sales]]&gt;=10000 &amp; Table1[[#This Row],[Sales]]&lt;=25000,"Medium","High"))</f>
        <v>Low</v>
      </c>
      <c r="W2279">
        <v>356.4</v>
      </c>
      <c r="X2279">
        <f>Table1[[#This Row],[Profit]]/Table1[[#This Row],[Sales]]</f>
        <v>0.39599999999999996</v>
      </c>
      <c r="Y2279" t="s">
        <v>58</v>
      </c>
      <c r="Z2279" t="s">
        <v>59</v>
      </c>
      <c r="AA2279">
        <v>2</v>
      </c>
      <c r="AB2279" t="s">
        <v>32</v>
      </c>
    </row>
    <row r="2280" spans="1:28" x14ac:dyDescent="0.35">
      <c r="A2280" t="s">
        <v>8430</v>
      </c>
      <c r="B2280" s="1">
        <v>45499</v>
      </c>
      <c r="C2280" s="1" t="str">
        <f>TEXT(Table1[[#This Row],[Order_Date]],"yyyy")</f>
        <v>2024</v>
      </c>
      <c r="D2280" s="3">
        <f>MONTH(Table1[[#This Row],[Order_Date]])</f>
        <v>7</v>
      </c>
      <c r="E2280" t="str">
        <f>TEXT(Table1[[#This Row],[Order_Date]],"mmm")</f>
        <v>Jul</v>
      </c>
      <c r="F2280" s="1">
        <v>45500</v>
      </c>
      <c r="G2280">
        <f>(Table1[[#This Row],[Ship_Date]]-Table1[[#This Row],[Order_Date]])</f>
        <v>1</v>
      </c>
      <c r="H2280" t="s">
        <v>8431</v>
      </c>
      <c r="I2280" t="s">
        <v>8432</v>
      </c>
      <c r="J2280" t="s">
        <v>24</v>
      </c>
      <c r="K2280">
        <v>39</v>
      </c>
      <c r="L2280" t="str">
        <f>IF(Table1[[#This Row],[Age]]&lt;=20,"Teen",IF(Table1[[#This Row],[Age]]&gt;=21 &amp; Table1[[#This Row],[Age]]&lt;=50,"Adult","Senior"))</f>
        <v>Senior</v>
      </c>
      <c r="M2280" t="s">
        <v>79</v>
      </c>
      <c r="N2280" t="s">
        <v>80</v>
      </c>
      <c r="O2280" t="s">
        <v>38</v>
      </c>
      <c r="P2280" t="s">
        <v>39</v>
      </c>
      <c r="Q2280" t="s">
        <v>253</v>
      </c>
      <c r="R2280">
        <v>7</v>
      </c>
      <c r="S2280">
        <v>1200</v>
      </c>
      <c r="T2280">
        <v>25</v>
      </c>
      <c r="U2280">
        <v>6300</v>
      </c>
      <c r="V2280" t="str">
        <f>IF(Table1[[#This Row],[Sales]]&lt;=10000,"Low",IF(Table1[[#This Row],[Sales]]&gt;=10000 &amp; Table1[[#This Row],[Sales]]&lt;=25000,"Medium","High"))</f>
        <v>Low</v>
      </c>
      <c r="W2280">
        <v>1499.32</v>
      </c>
      <c r="X2280">
        <f>Table1[[#This Row],[Profit]]/Table1[[#This Row],[Sales]]</f>
        <v>0.23798730158730158</v>
      </c>
      <c r="Y2280" t="s">
        <v>30</v>
      </c>
      <c r="Z2280" t="s">
        <v>31</v>
      </c>
      <c r="AA2280">
        <v>2</v>
      </c>
      <c r="AB2280" t="s">
        <v>32</v>
      </c>
    </row>
    <row r="2281" spans="1:28" x14ac:dyDescent="0.35">
      <c r="A2281" t="s">
        <v>8487</v>
      </c>
      <c r="B2281" s="1">
        <v>45504</v>
      </c>
      <c r="C2281" s="1" t="str">
        <f>TEXT(Table1[[#This Row],[Order_Date]],"yyyy")</f>
        <v>2024</v>
      </c>
      <c r="D2281" s="3">
        <f>MONTH(Table1[[#This Row],[Order_Date]])</f>
        <v>7</v>
      </c>
      <c r="E2281" t="str">
        <f>TEXT(Table1[[#This Row],[Order_Date]],"mmm")</f>
        <v>Jul</v>
      </c>
      <c r="F2281" s="1">
        <v>45506</v>
      </c>
      <c r="G2281">
        <f>(Table1[[#This Row],[Ship_Date]]-Table1[[#This Row],[Order_Date]])</f>
        <v>2</v>
      </c>
      <c r="H2281" t="s">
        <v>2768</v>
      </c>
      <c r="I2281" t="s">
        <v>8488</v>
      </c>
      <c r="J2281" t="s">
        <v>24</v>
      </c>
      <c r="K2281">
        <v>46</v>
      </c>
      <c r="L2281" t="str">
        <f>IF(Table1[[#This Row],[Age]]&lt;=20,"Teen",IF(Table1[[#This Row],[Age]]&gt;=21 &amp; Table1[[#This Row],[Age]]&lt;=50,"Adult","Senior"))</f>
        <v>Senior</v>
      </c>
      <c r="M2281" t="s">
        <v>91</v>
      </c>
      <c r="N2281" t="s">
        <v>92</v>
      </c>
      <c r="O2281" t="s">
        <v>55</v>
      </c>
      <c r="P2281" t="s">
        <v>39</v>
      </c>
      <c r="Q2281" t="s">
        <v>253</v>
      </c>
      <c r="R2281">
        <v>8</v>
      </c>
      <c r="S2281">
        <v>1200</v>
      </c>
      <c r="T2281">
        <v>25</v>
      </c>
      <c r="U2281">
        <v>7200</v>
      </c>
      <c r="V2281" t="str">
        <f>IF(Table1[[#This Row],[Sales]]&lt;=10000,"Low",IF(Table1[[#This Row],[Sales]]&gt;=10000 &amp; Table1[[#This Row],[Sales]]&lt;=25000,"Medium","High"))</f>
        <v>Low</v>
      </c>
      <c r="W2281">
        <v>907.92</v>
      </c>
      <c r="X2281">
        <f>Table1[[#This Row],[Profit]]/Table1[[#This Row],[Sales]]</f>
        <v>0.12609999999999999</v>
      </c>
      <c r="Y2281" t="s">
        <v>30</v>
      </c>
      <c r="Z2281" t="s">
        <v>59</v>
      </c>
      <c r="AA2281">
        <v>2</v>
      </c>
      <c r="AB2281" t="s">
        <v>42</v>
      </c>
    </row>
    <row r="2282" spans="1:28" x14ac:dyDescent="0.35">
      <c r="A2282" t="s">
        <v>8492</v>
      </c>
      <c r="B2282" s="1">
        <v>45852</v>
      </c>
      <c r="C2282" s="1" t="str">
        <f>TEXT(Table1[[#This Row],[Order_Date]],"yyyy")</f>
        <v>2025</v>
      </c>
      <c r="D2282" s="3">
        <f>MONTH(Table1[[#This Row],[Order_Date]])</f>
        <v>7</v>
      </c>
      <c r="E2282" t="str">
        <f>TEXT(Table1[[#This Row],[Order_Date]],"mmm")</f>
        <v>Jul</v>
      </c>
      <c r="F2282" s="1">
        <v>45856</v>
      </c>
      <c r="G2282">
        <f>(Table1[[#This Row],[Ship_Date]]-Table1[[#This Row],[Order_Date]])</f>
        <v>4</v>
      </c>
      <c r="H2282" t="s">
        <v>8493</v>
      </c>
      <c r="I2282" t="s">
        <v>8494</v>
      </c>
      <c r="J2282" t="s">
        <v>24</v>
      </c>
      <c r="K2282">
        <v>38</v>
      </c>
      <c r="L2282" t="str">
        <f>IF(Table1[[#This Row],[Age]]&lt;=20,"Teen",IF(Table1[[#This Row],[Age]]&gt;=21 &amp; Table1[[#This Row],[Age]]&lt;=50,"Adult","Senior"))</f>
        <v>Senior</v>
      </c>
      <c r="M2282" t="s">
        <v>63</v>
      </c>
      <c r="N2282" t="s">
        <v>64</v>
      </c>
      <c r="O2282" t="s">
        <v>55</v>
      </c>
      <c r="P2282" t="s">
        <v>56</v>
      </c>
      <c r="Q2282" t="s">
        <v>168</v>
      </c>
      <c r="R2282">
        <v>2</v>
      </c>
      <c r="S2282">
        <v>1200</v>
      </c>
      <c r="T2282">
        <v>20</v>
      </c>
      <c r="U2282">
        <v>1920</v>
      </c>
      <c r="V2282" t="str">
        <f>IF(Table1[[#This Row],[Sales]]&lt;=10000,"Low",IF(Table1[[#This Row],[Sales]]&gt;=10000 &amp; Table1[[#This Row],[Sales]]&lt;=25000,"Medium","High"))</f>
        <v>Low</v>
      </c>
      <c r="W2282">
        <v>450.9</v>
      </c>
      <c r="X2282">
        <f>Table1[[#This Row],[Profit]]/Table1[[#This Row],[Sales]]</f>
        <v>0.23484374999999999</v>
      </c>
      <c r="Y2282" t="s">
        <v>58</v>
      </c>
      <c r="Z2282" t="s">
        <v>59</v>
      </c>
      <c r="AA2282">
        <v>5</v>
      </c>
      <c r="AB2282" t="s">
        <v>42</v>
      </c>
    </row>
    <row r="2283" spans="1:28" x14ac:dyDescent="0.35">
      <c r="A2283" t="s">
        <v>8547</v>
      </c>
      <c r="B2283" s="1">
        <v>45839</v>
      </c>
      <c r="C2283" s="1" t="str">
        <f>TEXT(Table1[[#This Row],[Order_Date]],"yyyy")</f>
        <v>2025</v>
      </c>
      <c r="D2283" s="3">
        <f>MONTH(Table1[[#This Row],[Order_Date]])</f>
        <v>7</v>
      </c>
      <c r="E2283" t="str">
        <f>TEXT(Table1[[#This Row],[Order_Date]],"mmm")</f>
        <v>Jul</v>
      </c>
      <c r="F2283" s="1">
        <v>45841</v>
      </c>
      <c r="G2283">
        <f>(Table1[[#This Row],[Ship_Date]]-Table1[[#This Row],[Order_Date]])</f>
        <v>2</v>
      </c>
      <c r="H2283" t="s">
        <v>8548</v>
      </c>
      <c r="I2283" t="s">
        <v>8549</v>
      </c>
      <c r="J2283" t="s">
        <v>24</v>
      </c>
      <c r="K2283">
        <v>47</v>
      </c>
      <c r="L2283" t="str">
        <f>IF(Table1[[#This Row],[Age]]&lt;=20,"Teen",IF(Table1[[#This Row],[Age]]&gt;=21 &amp; Table1[[#This Row],[Age]]&lt;=50,"Adult","Senior"))</f>
        <v>Senior</v>
      </c>
      <c r="M2283" t="s">
        <v>63</v>
      </c>
      <c r="N2283" t="s">
        <v>64</v>
      </c>
      <c r="O2283" t="s">
        <v>55</v>
      </c>
      <c r="P2283" t="s">
        <v>28</v>
      </c>
      <c r="Q2283" t="s">
        <v>29</v>
      </c>
      <c r="R2283">
        <v>8</v>
      </c>
      <c r="S2283">
        <v>15000</v>
      </c>
      <c r="T2283">
        <v>15</v>
      </c>
      <c r="U2283">
        <v>102000</v>
      </c>
      <c r="V2283" t="str">
        <f>IF(Table1[[#This Row],[Sales]]&lt;=10000,"Low",IF(Table1[[#This Row],[Sales]]&gt;=10000 &amp; Table1[[#This Row],[Sales]]&lt;=25000,"Medium","High"))</f>
        <v>High</v>
      </c>
      <c r="W2283">
        <v>20274.43</v>
      </c>
      <c r="X2283">
        <f>Table1[[#This Row],[Profit]]/Table1[[#This Row],[Sales]]</f>
        <v>0.19876892156862747</v>
      </c>
      <c r="Y2283" t="s">
        <v>30</v>
      </c>
      <c r="Z2283" t="s">
        <v>41</v>
      </c>
      <c r="AA2283">
        <v>2</v>
      </c>
      <c r="AB2283" t="s">
        <v>42</v>
      </c>
    </row>
    <row r="2284" spans="1:28" x14ac:dyDescent="0.35">
      <c r="A2284" t="s">
        <v>8555</v>
      </c>
      <c r="B2284" s="1">
        <v>45504</v>
      </c>
      <c r="C2284" s="1" t="str">
        <f>TEXT(Table1[[#This Row],[Order_Date]],"yyyy")</f>
        <v>2024</v>
      </c>
      <c r="D2284" s="3">
        <f>MONTH(Table1[[#This Row],[Order_Date]])</f>
        <v>7</v>
      </c>
      <c r="E2284" t="str">
        <f>TEXT(Table1[[#This Row],[Order_Date]],"mmm")</f>
        <v>Jul</v>
      </c>
      <c r="F2284" s="1">
        <v>45508</v>
      </c>
      <c r="G2284">
        <f>(Table1[[#This Row],[Ship_Date]]-Table1[[#This Row],[Order_Date]])</f>
        <v>4</v>
      </c>
      <c r="H2284" t="s">
        <v>8556</v>
      </c>
      <c r="I2284" t="s">
        <v>8557</v>
      </c>
      <c r="J2284" t="s">
        <v>52</v>
      </c>
      <c r="K2284">
        <v>36</v>
      </c>
      <c r="L2284" t="str">
        <f>IF(Table1[[#This Row],[Age]]&lt;=20,"Teen",IF(Table1[[#This Row],[Age]]&gt;=21 &amp; Table1[[#This Row],[Age]]&lt;=50,"Adult","Senior"))</f>
        <v>Senior</v>
      </c>
      <c r="M2284" t="s">
        <v>46</v>
      </c>
      <c r="N2284" t="s">
        <v>46</v>
      </c>
      <c r="O2284" t="s">
        <v>38</v>
      </c>
      <c r="P2284" t="s">
        <v>47</v>
      </c>
      <c r="Q2284" t="s">
        <v>175</v>
      </c>
      <c r="R2284">
        <v>7</v>
      </c>
      <c r="S2284">
        <v>1200</v>
      </c>
      <c r="T2284">
        <v>0</v>
      </c>
      <c r="U2284">
        <v>8400</v>
      </c>
      <c r="V2284" t="str">
        <f>IF(Table1[[#This Row],[Sales]]&lt;=10000,"Low",IF(Table1[[#This Row],[Sales]]&gt;=10000 &amp; Table1[[#This Row],[Sales]]&lt;=25000,"Medium","High"))</f>
        <v>Low</v>
      </c>
      <c r="W2284">
        <v>2370.46</v>
      </c>
      <c r="X2284">
        <f>Table1[[#This Row],[Profit]]/Table1[[#This Row],[Sales]]</f>
        <v>0.28219761904761903</v>
      </c>
      <c r="Y2284" t="s">
        <v>30</v>
      </c>
      <c r="Z2284" t="s">
        <v>41</v>
      </c>
      <c r="AA2284">
        <v>5</v>
      </c>
      <c r="AB2284" t="s">
        <v>42</v>
      </c>
    </row>
    <row r="2285" spans="1:28" x14ac:dyDescent="0.35">
      <c r="A2285" t="s">
        <v>8574</v>
      </c>
      <c r="B2285" s="1">
        <v>45852</v>
      </c>
      <c r="C2285" s="1" t="str">
        <f>TEXT(Table1[[#This Row],[Order_Date]],"yyyy")</f>
        <v>2025</v>
      </c>
      <c r="D2285" s="3">
        <f>MONTH(Table1[[#This Row],[Order_Date]])</f>
        <v>7</v>
      </c>
      <c r="E2285" t="str">
        <f>TEXT(Table1[[#This Row],[Order_Date]],"mmm")</f>
        <v>Jul</v>
      </c>
      <c r="F2285" s="1">
        <v>45854</v>
      </c>
      <c r="G2285">
        <f>(Table1[[#This Row],[Ship_Date]]-Table1[[#This Row],[Order_Date]])</f>
        <v>2</v>
      </c>
      <c r="H2285" t="s">
        <v>8575</v>
      </c>
      <c r="I2285" t="s">
        <v>8576</v>
      </c>
      <c r="J2285" t="s">
        <v>24</v>
      </c>
      <c r="K2285">
        <v>25</v>
      </c>
      <c r="L2285" t="str">
        <f>IF(Table1[[#This Row],[Age]]&lt;=20,"Teen",IF(Table1[[#This Row],[Age]]&gt;=21 &amp; Table1[[#This Row],[Age]]&lt;=50,"Adult","Senior"))</f>
        <v>Senior</v>
      </c>
      <c r="M2285" t="s">
        <v>116</v>
      </c>
      <c r="N2285" t="s">
        <v>117</v>
      </c>
      <c r="O2285" t="s">
        <v>86</v>
      </c>
      <c r="P2285" t="s">
        <v>39</v>
      </c>
      <c r="Q2285" t="s">
        <v>253</v>
      </c>
      <c r="R2285">
        <v>6</v>
      </c>
      <c r="S2285">
        <v>1200</v>
      </c>
      <c r="T2285">
        <v>25</v>
      </c>
      <c r="U2285">
        <v>5400</v>
      </c>
      <c r="V2285" t="str">
        <f>IF(Table1[[#This Row],[Sales]]&lt;=10000,"Low",IF(Table1[[#This Row],[Sales]]&gt;=10000 &amp; Table1[[#This Row],[Sales]]&lt;=25000,"Medium","High"))</f>
        <v>Low</v>
      </c>
      <c r="W2285">
        <v>998.87</v>
      </c>
      <c r="X2285">
        <f>Table1[[#This Row],[Profit]]/Table1[[#This Row],[Sales]]</f>
        <v>0.18497592592592593</v>
      </c>
      <c r="Y2285" t="s">
        <v>58</v>
      </c>
      <c r="Z2285" t="s">
        <v>31</v>
      </c>
      <c r="AA2285">
        <v>3</v>
      </c>
      <c r="AB2285" t="s">
        <v>42</v>
      </c>
    </row>
    <row r="2286" spans="1:28" x14ac:dyDescent="0.35">
      <c r="A2286" t="s">
        <v>8613</v>
      </c>
      <c r="B2286" s="1">
        <v>45865</v>
      </c>
      <c r="C2286" s="1" t="str">
        <f>TEXT(Table1[[#This Row],[Order_Date]],"yyyy")</f>
        <v>2025</v>
      </c>
      <c r="D2286" s="3">
        <f>MONTH(Table1[[#This Row],[Order_Date]])</f>
        <v>7</v>
      </c>
      <c r="E2286" t="str">
        <f>TEXT(Table1[[#This Row],[Order_Date]],"mmm")</f>
        <v>Jul</v>
      </c>
      <c r="F2286" s="1">
        <v>45866</v>
      </c>
      <c r="G2286">
        <f>(Table1[[#This Row],[Ship_Date]]-Table1[[#This Row],[Order_Date]])</f>
        <v>1</v>
      </c>
      <c r="H2286" t="s">
        <v>8614</v>
      </c>
      <c r="I2286" t="s">
        <v>8615</v>
      </c>
      <c r="J2286" t="s">
        <v>24</v>
      </c>
      <c r="K2286">
        <v>55</v>
      </c>
      <c r="L2286" t="str">
        <f>IF(Table1[[#This Row],[Age]]&lt;=20,"Teen",IF(Table1[[#This Row],[Age]]&gt;=21 &amp; Table1[[#This Row],[Age]]&lt;=50,"Adult","Senior"))</f>
        <v>Senior</v>
      </c>
      <c r="M2286" t="s">
        <v>107</v>
      </c>
      <c r="N2286" t="s">
        <v>108</v>
      </c>
      <c r="O2286" t="s">
        <v>86</v>
      </c>
      <c r="P2286" t="s">
        <v>47</v>
      </c>
      <c r="Q2286" t="s">
        <v>164</v>
      </c>
      <c r="R2286">
        <v>4</v>
      </c>
      <c r="S2286">
        <v>1800</v>
      </c>
      <c r="T2286">
        <v>0</v>
      </c>
      <c r="U2286">
        <v>7200</v>
      </c>
      <c r="V2286" t="str">
        <f>IF(Table1[[#This Row],[Sales]]&lt;=10000,"Low",IF(Table1[[#This Row],[Sales]]&gt;=10000 &amp; Table1[[#This Row],[Sales]]&lt;=25000,"Medium","High"))</f>
        <v>Low</v>
      </c>
      <c r="W2286">
        <v>900.98</v>
      </c>
      <c r="X2286">
        <f>Table1[[#This Row],[Profit]]/Table1[[#This Row],[Sales]]</f>
        <v>0.12513611111111111</v>
      </c>
      <c r="Y2286" t="s">
        <v>30</v>
      </c>
      <c r="Z2286" t="s">
        <v>41</v>
      </c>
      <c r="AA2286">
        <v>2</v>
      </c>
      <c r="AB2286" t="s">
        <v>42</v>
      </c>
    </row>
    <row r="2287" spans="1:28" x14ac:dyDescent="0.35">
      <c r="A2287" t="s">
        <v>8625</v>
      </c>
      <c r="B2287" s="1">
        <v>45856</v>
      </c>
      <c r="C2287" s="1" t="str">
        <f>TEXT(Table1[[#This Row],[Order_Date]],"yyyy")</f>
        <v>2025</v>
      </c>
      <c r="D2287" s="3">
        <f>MONTH(Table1[[#This Row],[Order_Date]])</f>
        <v>7</v>
      </c>
      <c r="E2287" t="str">
        <f>TEXT(Table1[[#This Row],[Order_Date]],"mmm")</f>
        <v>Jul</v>
      </c>
      <c r="F2287" s="1">
        <v>45860</v>
      </c>
      <c r="G2287">
        <f>(Table1[[#This Row],[Ship_Date]]-Table1[[#This Row],[Order_Date]])</f>
        <v>4</v>
      </c>
      <c r="H2287" t="s">
        <v>8626</v>
      </c>
      <c r="I2287" t="s">
        <v>8627</v>
      </c>
      <c r="J2287" t="s">
        <v>52</v>
      </c>
      <c r="K2287">
        <v>31</v>
      </c>
      <c r="L2287" t="str">
        <f>IF(Table1[[#This Row],[Age]]&lt;=20,"Teen",IF(Table1[[#This Row],[Age]]&gt;=21 &amp; Table1[[#This Row],[Age]]&lt;=50,"Adult","Senior"))</f>
        <v>Senior</v>
      </c>
      <c r="M2287" t="s">
        <v>84</v>
      </c>
      <c r="N2287" t="s">
        <v>85</v>
      </c>
      <c r="O2287" t="s">
        <v>86</v>
      </c>
      <c r="P2287" t="s">
        <v>47</v>
      </c>
      <c r="Q2287" t="s">
        <v>48</v>
      </c>
      <c r="R2287">
        <v>4</v>
      </c>
      <c r="S2287">
        <v>3500</v>
      </c>
      <c r="T2287">
        <v>10</v>
      </c>
      <c r="U2287">
        <v>12600</v>
      </c>
      <c r="V2287" t="str">
        <f>IF(Table1[[#This Row],[Sales]]&lt;=10000,"Low",IF(Table1[[#This Row],[Sales]]&gt;=10000 &amp; Table1[[#This Row],[Sales]]&lt;=25000,"Medium","High"))</f>
        <v>High</v>
      </c>
      <c r="W2287">
        <v>1298.8599999999999</v>
      </c>
      <c r="X2287">
        <f>Table1[[#This Row],[Profit]]/Table1[[#This Row],[Sales]]</f>
        <v>0.10308412698412697</v>
      </c>
      <c r="Y2287" t="s">
        <v>30</v>
      </c>
      <c r="Z2287" t="s">
        <v>31</v>
      </c>
      <c r="AA2287">
        <v>5</v>
      </c>
      <c r="AB2287" t="s">
        <v>42</v>
      </c>
    </row>
    <row r="2288" spans="1:28" x14ac:dyDescent="0.35">
      <c r="A2288" t="s">
        <v>8631</v>
      </c>
      <c r="B2288" s="1">
        <v>45482</v>
      </c>
      <c r="C2288" s="1" t="str">
        <f>TEXT(Table1[[#This Row],[Order_Date]],"yyyy")</f>
        <v>2024</v>
      </c>
      <c r="D2288" s="3">
        <f>MONTH(Table1[[#This Row],[Order_Date]])</f>
        <v>7</v>
      </c>
      <c r="E2288" t="str">
        <f>TEXT(Table1[[#This Row],[Order_Date]],"mmm")</f>
        <v>Jul</v>
      </c>
      <c r="F2288" s="1">
        <v>45488</v>
      </c>
      <c r="G2288">
        <f>(Table1[[#This Row],[Ship_Date]]-Table1[[#This Row],[Order_Date]])</f>
        <v>6</v>
      </c>
      <c r="H2288" t="s">
        <v>8632</v>
      </c>
      <c r="I2288" t="s">
        <v>8633</v>
      </c>
      <c r="J2288" t="s">
        <v>24</v>
      </c>
      <c r="K2288">
        <v>26</v>
      </c>
      <c r="L2288" t="str">
        <f>IF(Table1[[#This Row],[Age]]&lt;=20,"Teen",IF(Table1[[#This Row],[Age]]&gt;=21 &amp; Table1[[#This Row],[Age]]&lt;=50,"Adult","Senior"))</f>
        <v>Senior</v>
      </c>
      <c r="M2288" t="s">
        <v>79</v>
      </c>
      <c r="N2288" t="s">
        <v>80</v>
      </c>
      <c r="O2288" t="s">
        <v>38</v>
      </c>
      <c r="P2288" t="s">
        <v>28</v>
      </c>
      <c r="Q2288" t="s">
        <v>103</v>
      </c>
      <c r="R2288">
        <v>3</v>
      </c>
      <c r="S2288">
        <v>25000</v>
      </c>
      <c r="T2288">
        <v>0</v>
      </c>
      <c r="U2288">
        <v>75000</v>
      </c>
      <c r="V2288" t="str">
        <f>IF(Table1[[#This Row],[Sales]]&lt;=10000,"Low",IF(Table1[[#This Row],[Sales]]&gt;=10000 &amp; Table1[[#This Row],[Sales]]&lt;=25000,"Medium","High"))</f>
        <v>High</v>
      </c>
      <c r="W2288">
        <v>11601.14</v>
      </c>
      <c r="X2288">
        <f>Table1[[#This Row],[Profit]]/Table1[[#This Row],[Sales]]</f>
        <v>0.15468186666666667</v>
      </c>
      <c r="Y2288" t="s">
        <v>93</v>
      </c>
      <c r="Z2288" t="s">
        <v>41</v>
      </c>
      <c r="AA2288">
        <v>1</v>
      </c>
      <c r="AB2288" t="s">
        <v>32</v>
      </c>
    </row>
    <row r="2289" spans="1:28" x14ac:dyDescent="0.35">
      <c r="A2289" t="s">
        <v>8678</v>
      </c>
      <c r="B2289" s="1">
        <v>45495</v>
      </c>
      <c r="C2289" s="1" t="str">
        <f>TEXT(Table1[[#This Row],[Order_Date]],"yyyy")</f>
        <v>2024</v>
      </c>
      <c r="D2289" s="3">
        <f>MONTH(Table1[[#This Row],[Order_Date]])</f>
        <v>7</v>
      </c>
      <c r="E2289" t="str">
        <f>TEXT(Table1[[#This Row],[Order_Date]],"mmm")</f>
        <v>Jul</v>
      </c>
      <c r="F2289" s="1">
        <v>45499</v>
      </c>
      <c r="G2289">
        <f>(Table1[[#This Row],[Ship_Date]]-Table1[[#This Row],[Order_Date]])</f>
        <v>4</v>
      </c>
      <c r="H2289" t="s">
        <v>8679</v>
      </c>
      <c r="I2289" t="s">
        <v>8680</v>
      </c>
      <c r="J2289" t="s">
        <v>52</v>
      </c>
      <c r="K2289">
        <v>47</v>
      </c>
      <c r="L2289" t="str">
        <f>IF(Table1[[#This Row],[Age]]&lt;=20,"Teen",IF(Table1[[#This Row],[Age]]&gt;=21 &amp; Table1[[#This Row],[Age]]&lt;=50,"Adult","Senior"))</f>
        <v>Senior</v>
      </c>
      <c r="M2289" t="s">
        <v>79</v>
      </c>
      <c r="N2289" t="s">
        <v>80</v>
      </c>
      <c r="O2289" t="s">
        <v>38</v>
      </c>
      <c r="P2289" t="s">
        <v>56</v>
      </c>
      <c r="Q2289" t="s">
        <v>168</v>
      </c>
      <c r="R2289">
        <v>6</v>
      </c>
      <c r="S2289">
        <v>1200</v>
      </c>
      <c r="T2289">
        <v>5</v>
      </c>
      <c r="U2289">
        <v>6840</v>
      </c>
      <c r="V2289" t="str">
        <f>IF(Table1[[#This Row],[Sales]]&lt;=10000,"Low",IF(Table1[[#This Row],[Sales]]&gt;=10000 &amp; Table1[[#This Row],[Sales]]&lt;=25000,"Medium","High"))</f>
        <v>Low</v>
      </c>
      <c r="W2289">
        <v>2436.4699999999998</v>
      </c>
      <c r="X2289">
        <f>Table1[[#This Row],[Profit]]/Table1[[#This Row],[Sales]]</f>
        <v>0.35620906432748534</v>
      </c>
      <c r="Y2289" t="s">
        <v>93</v>
      </c>
      <c r="Z2289" t="s">
        <v>59</v>
      </c>
      <c r="AA2289">
        <v>4</v>
      </c>
      <c r="AB2289" t="s">
        <v>42</v>
      </c>
    </row>
    <row r="2290" spans="1:28" x14ac:dyDescent="0.35">
      <c r="A2290" t="s">
        <v>8691</v>
      </c>
      <c r="B2290" s="1">
        <v>45498</v>
      </c>
      <c r="C2290" s="1" t="str">
        <f>TEXT(Table1[[#This Row],[Order_Date]],"yyyy")</f>
        <v>2024</v>
      </c>
      <c r="D2290" s="3">
        <f>MONTH(Table1[[#This Row],[Order_Date]])</f>
        <v>7</v>
      </c>
      <c r="E2290" t="str">
        <f>TEXT(Table1[[#This Row],[Order_Date]],"mmm")</f>
        <v>Jul</v>
      </c>
      <c r="F2290" s="1">
        <v>45499</v>
      </c>
      <c r="G2290">
        <f>(Table1[[#This Row],[Ship_Date]]-Table1[[#This Row],[Order_Date]])</f>
        <v>1</v>
      </c>
      <c r="H2290" t="s">
        <v>8663</v>
      </c>
      <c r="I2290" t="s">
        <v>8692</v>
      </c>
      <c r="J2290" t="s">
        <v>52</v>
      </c>
      <c r="K2290">
        <v>19</v>
      </c>
      <c r="L2290" t="str">
        <f>IF(Table1[[#This Row],[Age]]&lt;=20,"Teen",IF(Table1[[#This Row],[Age]]&gt;=21 &amp; Table1[[#This Row],[Age]]&lt;=50,"Adult","Senior"))</f>
        <v>Teen</v>
      </c>
      <c r="M2290" t="s">
        <v>91</v>
      </c>
      <c r="N2290" t="s">
        <v>92</v>
      </c>
      <c r="O2290" t="s">
        <v>55</v>
      </c>
      <c r="P2290" t="s">
        <v>28</v>
      </c>
      <c r="Q2290" t="s">
        <v>103</v>
      </c>
      <c r="R2290">
        <v>7</v>
      </c>
      <c r="S2290">
        <v>25000</v>
      </c>
      <c r="T2290">
        <v>25</v>
      </c>
      <c r="U2290">
        <v>131250</v>
      </c>
      <c r="V2290" t="str">
        <f>IF(Table1[[#This Row],[Sales]]&lt;=10000,"Low",IF(Table1[[#This Row],[Sales]]&gt;=10000 &amp; Table1[[#This Row],[Sales]]&lt;=25000,"Medium","High"))</f>
        <v>High</v>
      </c>
      <c r="W2290">
        <v>39599.33</v>
      </c>
      <c r="X2290">
        <f>Table1[[#This Row],[Profit]]/Table1[[#This Row],[Sales]]</f>
        <v>0.30170918095238097</v>
      </c>
      <c r="Y2290" t="s">
        <v>30</v>
      </c>
      <c r="Z2290" t="s">
        <v>59</v>
      </c>
      <c r="AA2290">
        <v>5</v>
      </c>
      <c r="AB2290" t="s">
        <v>42</v>
      </c>
    </row>
    <row r="2291" spans="1:28" x14ac:dyDescent="0.35">
      <c r="A2291" t="s">
        <v>8708</v>
      </c>
      <c r="B2291" s="1">
        <v>45496</v>
      </c>
      <c r="C2291" s="1" t="str">
        <f>TEXT(Table1[[#This Row],[Order_Date]],"yyyy")</f>
        <v>2024</v>
      </c>
      <c r="D2291" s="3">
        <f>MONTH(Table1[[#This Row],[Order_Date]])</f>
        <v>7</v>
      </c>
      <c r="E2291" t="str">
        <f>TEXT(Table1[[#This Row],[Order_Date]],"mmm")</f>
        <v>Jul</v>
      </c>
      <c r="F2291" s="1">
        <v>45502</v>
      </c>
      <c r="G2291">
        <f>(Table1[[#This Row],[Ship_Date]]-Table1[[#This Row],[Order_Date]])</f>
        <v>6</v>
      </c>
      <c r="H2291" t="s">
        <v>8709</v>
      </c>
      <c r="I2291" t="s">
        <v>8710</v>
      </c>
      <c r="J2291" t="s">
        <v>24</v>
      </c>
      <c r="K2291">
        <v>35</v>
      </c>
      <c r="L2291" t="str">
        <f>IF(Table1[[#This Row],[Age]]&lt;=20,"Teen",IF(Table1[[#This Row],[Age]]&gt;=21 &amp; Table1[[#This Row],[Age]]&lt;=50,"Adult","Senior"))</f>
        <v>Senior</v>
      </c>
      <c r="M2291" t="s">
        <v>25</v>
      </c>
      <c r="N2291" t="s">
        <v>26</v>
      </c>
      <c r="O2291" t="s">
        <v>27</v>
      </c>
      <c r="P2291" t="s">
        <v>28</v>
      </c>
      <c r="Q2291" t="s">
        <v>192</v>
      </c>
      <c r="R2291">
        <v>2</v>
      </c>
      <c r="S2291">
        <v>7000</v>
      </c>
      <c r="T2291">
        <v>0</v>
      </c>
      <c r="U2291">
        <v>14000</v>
      </c>
      <c r="V2291" t="str">
        <f>IF(Table1[[#This Row],[Sales]]&lt;=10000,"Low",IF(Table1[[#This Row],[Sales]]&gt;=10000 &amp; Table1[[#This Row],[Sales]]&lt;=25000,"Medium","High"))</f>
        <v>High</v>
      </c>
      <c r="W2291">
        <v>4010.78</v>
      </c>
      <c r="X2291">
        <f>Table1[[#This Row],[Profit]]/Table1[[#This Row],[Sales]]</f>
        <v>0.28648428571428575</v>
      </c>
      <c r="Y2291" t="s">
        <v>30</v>
      </c>
      <c r="Z2291" t="s">
        <v>59</v>
      </c>
      <c r="AA2291">
        <v>3</v>
      </c>
      <c r="AB2291" t="s">
        <v>42</v>
      </c>
    </row>
    <row r="2292" spans="1:28" x14ac:dyDescent="0.35">
      <c r="A2292" t="s">
        <v>8716</v>
      </c>
      <c r="B2292" s="1">
        <v>45861</v>
      </c>
      <c r="C2292" s="1" t="str">
        <f>TEXT(Table1[[#This Row],[Order_Date]],"yyyy")</f>
        <v>2025</v>
      </c>
      <c r="D2292" s="3">
        <f>MONTH(Table1[[#This Row],[Order_Date]])</f>
        <v>7</v>
      </c>
      <c r="E2292" t="str">
        <f>TEXT(Table1[[#This Row],[Order_Date]],"mmm")</f>
        <v>Jul</v>
      </c>
      <c r="F2292" s="1">
        <v>45864</v>
      </c>
      <c r="G2292">
        <f>(Table1[[#This Row],[Ship_Date]]-Table1[[#This Row],[Order_Date]])</f>
        <v>3</v>
      </c>
      <c r="H2292" t="s">
        <v>4465</v>
      </c>
      <c r="I2292" t="s">
        <v>8717</v>
      </c>
      <c r="J2292" t="s">
        <v>52</v>
      </c>
      <c r="K2292">
        <v>29</v>
      </c>
      <c r="L2292" t="str">
        <f>IF(Table1[[#This Row],[Age]]&lt;=20,"Teen",IF(Table1[[#This Row],[Age]]&gt;=21 &amp; Table1[[#This Row],[Age]]&lt;=50,"Adult","Senior"))</f>
        <v>Senior</v>
      </c>
      <c r="M2292" t="s">
        <v>25</v>
      </c>
      <c r="N2292" t="s">
        <v>26</v>
      </c>
      <c r="O2292" t="s">
        <v>27</v>
      </c>
      <c r="P2292" t="s">
        <v>56</v>
      </c>
      <c r="Q2292" t="s">
        <v>97</v>
      </c>
      <c r="R2292">
        <v>6</v>
      </c>
      <c r="S2292">
        <v>1500</v>
      </c>
      <c r="T2292">
        <v>5</v>
      </c>
      <c r="U2292">
        <v>8550</v>
      </c>
      <c r="V2292" t="str">
        <f>IF(Table1[[#This Row],[Sales]]&lt;=10000,"Low",IF(Table1[[#This Row],[Sales]]&gt;=10000 &amp; Table1[[#This Row],[Sales]]&lt;=25000,"Medium","High"))</f>
        <v>Low</v>
      </c>
      <c r="W2292">
        <v>1896.95</v>
      </c>
      <c r="X2292">
        <f>Table1[[#This Row],[Profit]]/Table1[[#This Row],[Sales]]</f>
        <v>0.2218654970760234</v>
      </c>
      <c r="Y2292" t="s">
        <v>30</v>
      </c>
      <c r="Z2292" t="s">
        <v>59</v>
      </c>
      <c r="AA2292">
        <v>5</v>
      </c>
      <c r="AB2292" t="s">
        <v>42</v>
      </c>
    </row>
    <row r="2293" spans="1:28" x14ac:dyDescent="0.35">
      <c r="A2293" t="s">
        <v>8742</v>
      </c>
      <c r="B2293" s="1">
        <v>45860</v>
      </c>
      <c r="C2293" s="1" t="str">
        <f>TEXT(Table1[[#This Row],[Order_Date]],"yyyy")</f>
        <v>2025</v>
      </c>
      <c r="D2293" s="3">
        <f>MONTH(Table1[[#This Row],[Order_Date]])</f>
        <v>7</v>
      </c>
      <c r="E2293" t="str">
        <f>TEXT(Table1[[#This Row],[Order_Date]],"mmm")</f>
        <v>Jul</v>
      </c>
      <c r="F2293" s="1">
        <v>45861</v>
      </c>
      <c r="G2293">
        <f>(Table1[[#This Row],[Ship_Date]]-Table1[[#This Row],[Order_Date]])</f>
        <v>1</v>
      </c>
      <c r="H2293" t="s">
        <v>8477</v>
      </c>
      <c r="I2293" t="s">
        <v>8743</v>
      </c>
      <c r="J2293" t="s">
        <v>24</v>
      </c>
      <c r="K2293">
        <v>36</v>
      </c>
      <c r="L2293" t="str">
        <f>IF(Table1[[#This Row],[Age]]&lt;=20,"Teen",IF(Table1[[#This Row],[Age]]&gt;=21 &amp; Table1[[#This Row],[Age]]&lt;=50,"Adult","Senior"))</f>
        <v>Senior</v>
      </c>
      <c r="M2293" t="s">
        <v>107</v>
      </c>
      <c r="N2293" t="s">
        <v>108</v>
      </c>
      <c r="O2293" t="s">
        <v>86</v>
      </c>
      <c r="P2293" t="s">
        <v>47</v>
      </c>
      <c r="Q2293" t="s">
        <v>48</v>
      </c>
      <c r="R2293">
        <v>3</v>
      </c>
      <c r="S2293">
        <v>3500</v>
      </c>
      <c r="T2293">
        <v>10</v>
      </c>
      <c r="U2293">
        <v>9450</v>
      </c>
      <c r="V2293" t="str">
        <f>IF(Table1[[#This Row],[Sales]]&lt;=10000,"Low",IF(Table1[[#This Row],[Sales]]&gt;=10000 &amp; Table1[[#This Row],[Sales]]&lt;=25000,"Medium","High"))</f>
        <v>Low</v>
      </c>
      <c r="W2293">
        <v>2955.11</v>
      </c>
      <c r="X2293">
        <f>Table1[[#This Row],[Profit]]/Table1[[#This Row],[Sales]]</f>
        <v>0.31271005291005294</v>
      </c>
      <c r="Y2293" t="s">
        <v>30</v>
      </c>
      <c r="Z2293" t="s">
        <v>31</v>
      </c>
      <c r="AA2293">
        <v>4</v>
      </c>
      <c r="AB2293" t="s">
        <v>42</v>
      </c>
    </row>
    <row r="2294" spans="1:28" x14ac:dyDescent="0.35">
      <c r="A2294" t="s">
        <v>8759</v>
      </c>
      <c r="B2294" s="1">
        <v>45861</v>
      </c>
      <c r="C2294" s="1" t="str">
        <f>TEXT(Table1[[#This Row],[Order_Date]],"yyyy")</f>
        <v>2025</v>
      </c>
      <c r="D2294" s="3">
        <f>MONTH(Table1[[#This Row],[Order_Date]])</f>
        <v>7</v>
      </c>
      <c r="E2294" t="str">
        <f>TEXT(Table1[[#This Row],[Order_Date]],"mmm")</f>
        <v>Jul</v>
      </c>
      <c r="F2294" s="1">
        <v>45862</v>
      </c>
      <c r="G2294">
        <f>(Table1[[#This Row],[Ship_Date]]-Table1[[#This Row],[Order_Date]])</f>
        <v>1</v>
      </c>
      <c r="H2294" t="s">
        <v>3221</v>
      </c>
      <c r="I2294" t="s">
        <v>8760</v>
      </c>
      <c r="J2294" t="s">
        <v>52</v>
      </c>
      <c r="K2294">
        <v>26</v>
      </c>
      <c r="L2294" t="str">
        <f>IF(Table1[[#This Row],[Age]]&lt;=20,"Teen",IF(Table1[[#This Row],[Age]]&gt;=21 &amp; Table1[[#This Row],[Age]]&lt;=50,"Adult","Senior"))</f>
        <v>Senior</v>
      </c>
      <c r="M2294" t="s">
        <v>46</v>
      </c>
      <c r="N2294" t="s">
        <v>46</v>
      </c>
      <c r="O2294" t="s">
        <v>38</v>
      </c>
      <c r="P2294" t="s">
        <v>28</v>
      </c>
      <c r="Q2294" t="s">
        <v>29</v>
      </c>
      <c r="R2294">
        <v>7</v>
      </c>
      <c r="S2294">
        <v>15000</v>
      </c>
      <c r="T2294">
        <v>10</v>
      </c>
      <c r="U2294">
        <v>94500</v>
      </c>
      <c r="V2294" t="str">
        <f>IF(Table1[[#This Row],[Sales]]&lt;=10000,"Low",IF(Table1[[#This Row],[Sales]]&gt;=10000 &amp; Table1[[#This Row],[Sales]]&lt;=25000,"Medium","High"))</f>
        <v>High</v>
      </c>
      <c r="W2294">
        <v>14792.92</v>
      </c>
      <c r="X2294">
        <f>Table1[[#This Row],[Profit]]/Table1[[#This Row],[Sales]]</f>
        <v>0.15653883597883597</v>
      </c>
      <c r="Y2294" t="s">
        <v>58</v>
      </c>
      <c r="Z2294" t="s">
        <v>31</v>
      </c>
      <c r="AA2294">
        <v>3</v>
      </c>
      <c r="AB2294" t="s">
        <v>42</v>
      </c>
    </row>
    <row r="2295" spans="1:28" x14ac:dyDescent="0.35">
      <c r="A2295" t="s">
        <v>8851</v>
      </c>
      <c r="B2295" s="1">
        <v>45487</v>
      </c>
      <c r="C2295" s="1" t="str">
        <f>TEXT(Table1[[#This Row],[Order_Date]],"yyyy")</f>
        <v>2024</v>
      </c>
      <c r="D2295" s="3">
        <f>MONTH(Table1[[#This Row],[Order_Date]])</f>
        <v>7</v>
      </c>
      <c r="E2295" t="str">
        <f>TEXT(Table1[[#This Row],[Order_Date]],"mmm")</f>
        <v>Jul</v>
      </c>
      <c r="F2295" s="1">
        <v>45493</v>
      </c>
      <c r="G2295">
        <f>(Table1[[#This Row],[Ship_Date]]-Table1[[#This Row],[Order_Date]])</f>
        <v>6</v>
      </c>
      <c r="H2295" t="s">
        <v>8852</v>
      </c>
      <c r="I2295" t="s">
        <v>8853</v>
      </c>
      <c r="J2295" t="s">
        <v>52</v>
      </c>
      <c r="K2295">
        <v>34</v>
      </c>
      <c r="L2295" t="str">
        <f>IF(Table1[[#This Row],[Age]]&lt;=20,"Teen",IF(Table1[[#This Row],[Age]]&gt;=21 &amp; Table1[[#This Row],[Age]]&lt;=50,"Adult","Senior"))</f>
        <v>Senior</v>
      </c>
      <c r="M2295" t="s">
        <v>84</v>
      </c>
      <c r="N2295" t="s">
        <v>85</v>
      </c>
      <c r="O2295" t="s">
        <v>86</v>
      </c>
      <c r="P2295" t="s">
        <v>28</v>
      </c>
      <c r="Q2295" t="s">
        <v>192</v>
      </c>
      <c r="R2295">
        <v>2</v>
      </c>
      <c r="S2295">
        <v>7000</v>
      </c>
      <c r="T2295">
        <v>5</v>
      </c>
      <c r="U2295">
        <v>13300</v>
      </c>
      <c r="V2295" t="str">
        <f>IF(Table1[[#This Row],[Sales]]&lt;=10000,"Low",IF(Table1[[#This Row],[Sales]]&gt;=10000 &amp; Table1[[#This Row],[Sales]]&lt;=25000,"Medium","High"))</f>
        <v>High</v>
      </c>
      <c r="W2295">
        <v>3738.14</v>
      </c>
      <c r="X2295">
        <f>Table1[[#This Row],[Profit]]/Table1[[#This Row],[Sales]]</f>
        <v>0.28106315789473685</v>
      </c>
      <c r="Y2295" t="s">
        <v>58</v>
      </c>
      <c r="Z2295" t="s">
        <v>31</v>
      </c>
      <c r="AA2295">
        <v>4</v>
      </c>
      <c r="AB2295" t="s">
        <v>42</v>
      </c>
    </row>
    <row r="2296" spans="1:28" x14ac:dyDescent="0.35">
      <c r="A2296" t="s">
        <v>8920</v>
      </c>
      <c r="B2296" s="1">
        <v>45846</v>
      </c>
      <c r="C2296" s="1" t="str">
        <f>TEXT(Table1[[#This Row],[Order_Date]],"yyyy")</f>
        <v>2025</v>
      </c>
      <c r="D2296" s="3">
        <f>MONTH(Table1[[#This Row],[Order_Date]])</f>
        <v>7</v>
      </c>
      <c r="E2296" t="str">
        <f>TEXT(Table1[[#This Row],[Order_Date]],"mmm")</f>
        <v>Jul</v>
      </c>
      <c r="F2296" s="1">
        <v>45850</v>
      </c>
      <c r="G2296">
        <f>(Table1[[#This Row],[Ship_Date]]-Table1[[#This Row],[Order_Date]])</f>
        <v>4</v>
      </c>
      <c r="H2296" t="s">
        <v>2423</v>
      </c>
      <c r="I2296" t="s">
        <v>8921</v>
      </c>
      <c r="J2296" t="s">
        <v>24</v>
      </c>
      <c r="K2296">
        <v>21</v>
      </c>
      <c r="L2296" t="str">
        <f>IF(Table1[[#This Row],[Age]]&lt;=20,"Teen",IF(Table1[[#This Row],[Age]]&gt;=21 &amp; Table1[[#This Row],[Age]]&lt;=50,"Adult","Senior"))</f>
        <v>Senior</v>
      </c>
      <c r="M2296" t="s">
        <v>84</v>
      </c>
      <c r="N2296" t="s">
        <v>85</v>
      </c>
      <c r="O2296" t="s">
        <v>86</v>
      </c>
      <c r="P2296" t="s">
        <v>47</v>
      </c>
      <c r="Q2296" t="s">
        <v>164</v>
      </c>
      <c r="R2296">
        <v>2</v>
      </c>
      <c r="S2296">
        <v>1800</v>
      </c>
      <c r="T2296">
        <v>5</v>
      </c>
      <c r="U2296">
        <v>3420</v>
      </c>
      <c r="V2296" t="str">
        <f>IF(Table1[[#This Row],[Sales]]&lt;=10000,"Low",IF(Table1[[#This Row],[Sales]]&gt;=10000 &amp; Table1[[#This Row],[Sales]]&lt;=25000,"Medium","High"))</f>
        <v>Low</v>
      </c>
      <c r="W2296">
        <v>380.77</v>
      </c>
      <c r="X2296">
        <f>Table1[[#This Row],[Profit]]/Table1[[#This Row],[Sales]]</f>
        <v>0.11133625730994151</v>
      </c>
      <c r="Y2296" t="s">
        <v>30</v>
      </c>
      <c r="Z2296" t="s">
        <v>31</v>
      </c>
      <c r="AA2296">
        <v>2</v>
      </c>
      <c r="AB2296" t="s">
        <v>42</v>
      </c>
    </row>
    <row r="2297" spans="1:28" x14ac:dyDescent="0.35">
      <c r="A2297" t="s">
        <v>8935</v>
      </c>
      <c r="B2297" s="1">
        <v>45477</v>
      </c>
      <c r="C2297" s="1" t="str">
        <f>TEXT(Table1[[#This Row],[Order_Date]],"yyyy")</f>
        <v>2024</v>
      </c>
      <c r="D2297" s="3">
        <f>MONTH(Table1[[#This Row],[Order_Date]])</f>
        <v>7</v>
      </c>
      <c r="E2297" t="str">
        <f>TEXT(Table1[[#This Row],[Order_Date]],"mmm")</f>
        <v>Jul</v>
      </c>
      <c r="F2297" s="1">
        <v>45478</v>
      </c>
      <c r="G2297">
        <f>(Table1[[#This Row],[Ship_Date]]-Table1[[#This Row],[Order_Date]])</f>
        <v>1</v>
      </c>
      <c r="H2297" t="s">
        <v>8936</v>
      </c>
      <c r="I2297" t="s">
        <v>8937</v>
      </c>
      <c r="J2297" t="s">
        <v>52</v>
      </c>
      <c r="K2297">
        <v>56</v>
      </c>
      <c r="L2297" t="str">
        <f>IF(Table1[[#This Row],[Age]]&lt;=20,"Teen",IF(Table1[[#This Row],[Age]]&gt;=21 &amp; Table1[[#This Row],[Age]]&lt;=50,"Adult","Senior"))</f>
        <v>Senior</v>
      </c>
      <c r="M2297" t="s">
        <v>25</v>
      </c>
      <c r="N2297" t="s">
        <v>26</v>
      </c>
      <c r="O2297" t="s">
        <v>27</v>
      </c>
      <c r="P2297" t="s">
        <v>74</v>
      </c>
      <c r="Q2297" t="s">
        <v>231</v>
      </c>
      <c r="R2297">
        <v>5</v>
      </c>
      <c r="S2297">
        <v>18000</v>
      </c>
      <c r="T2297">
        <v>5</v>
      </c>
      <c r="U2297">
        <v>85500</v>
      </c>
      <c r="V2297" t="str">
        <f>IF(Table1[[#This Row],[Sales]]&lt;=10000,"Low",IF(Table1[[#This Row],[Sales]]&gt;=10000 &amp; Table1[[#This Row],[Sales]]&lt;=25000,"Medium","High"))</f>
        <v>High</v>
      </c>
      <c r="W2297">
        <v>18669.689999999999</v>
      </c>
      <c r="X2297">
        <f>Table1[[#This Row],[Profit]]/Table1[[#This Row],[Sales]]</f>
        <v>0.21835894736842104</v>
      </c>
      <c r="Y2297" t="s">
        <v>93</v>
      </c>
      <c r="Z2297" t="s">
        <v>59</v>
      </c>
      <c r="AA2297">
        <v>3</v>
      </c>
      <c r="AB2297" t="s">
        <v>32</v>
      </c>
    </row>
    <row r="2298" spans="1:28" x14ac:dyDescent="0.35">
      <c r="A2298" t="s">
        <v>8977</v>
      </c>
      <c r="B2298" s="1">
        <v>45850</v>
      </c>
      <c r="C2298" s="1" t="str">
        <f>TEXT(Table1[[#This Row],[Order_Date]],"yyyy")</f>
        <v>2025</v>
      </c>
      <c r="D2298" s="3">
        <f>MONTH(Table1[[#This Row],[Order_Date]])</f>
        <v>7</v>
      </c>
      <c r="E2298" t="str">
        <f>TEXT(Table1[[#This Row],[Order_Date]],"mmm")</f>
        <v>Jul</v>
      </c>
      <c r="F2298" s="1">
        <v>45852</v>
      </c>
      <c r="G2298">
        <f>(Table1[[#This Row],[Ship_Date]]-Table1[[#This Row],[Order_Date]])</f>
        <v>2</v>
      </c>
      <c r="H2298" t="s">
        <v>8978</v>
      </c>
      <c r="I2298" t="s">
        <v>8979</v>
      </c>
      <c r="J2298" t="s">
        <v>52</v>
      </c>
      <c r="K2298">
        <v>26</v>
      </c>
      <c r="L2298" t="str">
        <f>IF(Table1[[#This Row],[Age]]&lt;=20,"Teen",IF(Table1[[#This Row],[Age]]&gt;=21 &amp; Table1[[#This Row],[Age]]&lt;=50,"Adult","Senior"))</f>
        <v>Senior</v>
      </c>
      <c r="M2298" t="s">
        <v>25</v>
      </c>
      <c r="N2298" t="s">
        <v>26</v>
      </c>
      <c r="O2298" t="s">
        <v>27</v>
      </c>
      <c r="P2298" t="s">
        <v>47</v>
      </c>
      <c r="Q2298" t="s">
        <v>185</v>
      </c>
      <c r="R2298">
        <v>1</v>
      </c>
      <c r="S2298">
        <v>4500</v>
      </c>
      <c r="T2298">
        <v>10</v>
      </c>
      <c r="U2298">
        <v>4050</v>
      </c>
      <c r="V2298" t="str">
        <f>IF(Table1[[#This Row],[Sales]]&lt;=10000,"Low",IF(Table1[[#This Row],[Sales]]&gt;=10000 &amp; Table1[[#This Row],[Sales]]&lt;=25000,"Medium","High"))</f>
        <v>Low</v>
      </c>
      <c r="W2298">
        <v>1713.17</v>
      </c>
      <c r="X2298">
        <f>Table1[[#This Row],[Profit]]/Table1[[#This Row],[Sales]]</f>
        <v>0.42300493827160496</v>
      </c>
      <c r="Y2298" t="s">
        <v>58</v>
      </c>
      <c r="Z2298" t="s">
        <v>41</v>
      </c>
      <c r="AA2298">
        <v>3</v>
      </c>
      <c r="AB2298" t="s">
        <v>42</v>
      </c>
    </row>
    <row r="2299" spans="1:28" x14ac:dyDescent="0.35">
      <c r="A2299" t="s">
        <v>9087</v>
      </c>
      <c r="B2299" s="1">
        <v>45852</v>
      </c>
      <c r="C2299" s="1" t="str">
        <f>TEXT(Table1[[#This Row],[Order_Date]],"yyyy")</f>
        <v>2025</v>
      </c>
      <c r="D2299" s="3">
        <f>MONTH(Table1[[#This Row],[Order_Date]])</f>
        <v>7</v>
      </c>
      <c r="E2299" t="str">
        <f>TEXT(Table1[[#This Row],[Order_Date]],"mmm")</f>
        <v>Jul</v>
      </c>
      <c r="F2299" s="1">
        <v>45857</v>
      </c>
      <c r="G2299">
        <f>(Table1[[#This Row],[Ship_Date]]-Table1[[#This Row],[Order_Date]])</f>
        <v>5</v>
      </c>
      <c r="H2299" t="s">
        <v>6146</v>
      </c>
      <c r="I2299" t="s">
        <v>9088</v>
      </c>
      <c r="J2299" t="s">
        <v>24</v>
      </c>
      <c r="K2299">
        <v>65</v>
      </c>
      <c r="L2299" t="str">
        <f>IF(Table1[[#This Row],[Age]]&lt;=20,"Teen",IF(Table1[[#This Row],[Age]]&gt;=21 &amp; Table1[[#This Row],[Age]]&lt;=50,"Adult","Senior"))</f>
        <v>Senior</v>
      </c>
      <c r="M2299" t="s">
        <v>53</v>
      </c>
      <c r="N2299" t="s">
        <v>54</v>
      </c>
      <c r="O2299" t="s">
        <v>55</v>
      </c>
      <c r="P2299" t="s">
        <v>56</v>
      </c>
      <c r="Q2299" t="s">
        <v>168</v>
      </c>
      <c r="R2299">
        <v>6</v>
      </c>
      <c r="S2299">
        <v>1200</v>
      </c>
      <c r="T2299">
        <v>5</v>
      </c>
      <c r="U2299">
        <v>6840</v>
      </c>
      <c r="V2299" t="str">
        <f>IF(Table1[[#This Row],[Sales]]&lt;=10000,"Low",IF(Table1[[#This Row],[Sales]]&gt;=10000 &amp; Table1[[#This Row],[Sales]]&lt;=25000,"Medium","High"))</f>
        <v>Low</v>
      </c>
      <c r="W2299">
        <v>2645.07</v>
      </c>
      <c r="X2299">
        <f>Table1[[#This Row],[Profit]]/Table1[[#This Row],[Sales]]</f>
        <v>0.38670614035087719</v>
      </c>
      <c r="Y2299" t="s">
        <v>93</v>
      </c>
      <c r="Z2299" t="s">
        <v>59</v>
      </c>
      <c r="AA2299">
        <v>5</v>
      </c>
      <c r="AB2299" t="s">
        <v>42</v>
      </c>
    </row>
    <row r="2300" spans="1:28" x14ac:dyDescent="0.35">
      <c r="A2300" t="s">
        <v>9122</v>
      </c>
      <c r="B2300" s="1">
        <v>45484</v>
      </c>
      <c r="C2300" s="1" t="str">
        <f>TEXT(Table1[[#This Row],[Order_Date]],"yyyy")</f>
        <v>2024</v>
      </c>
      <c r="D2300" s="3">
        <f>MONTH(Table1[[#This Row],[Order_Date]])</f>
        <v>7</v>
      </c>
      <c r="E2300" t="str">
        <f>TEXT(Table1[[#This Row],[Order_Date]],"mmm")</f>
        <v>Jul</v>
      </c>
      <c r="F2300" s="1">
        <v>45489</v>
      </c>
      <c r="G2300">
        <f>(Table1[[#This Row],[Ship_Date]]-Table1[[#This Row],[Order_Date]])</f>
        <v>5</v>
      </c>
      <c r="H2300" t="s">
        <v>5955</v>
      </c>
      <c r="I2300" t="s">
        <v>9123</v>
      </c>
      <c r="J2300" t="s">
        <v>24</v>
      </c>
      <c r="K2300">
        <v>64</v>
      </c>
      <c r="L2300" t="str">
        <f>IF(Table1[[#This Row],[Age]]&lt;=20,"Teen",IF(Table1[[#This Row],[Age]]&gt;=21 &amp; Table1[[#This Row],[Age]]&lt;=50,"Adult","Senior"))</f>
        <v>Senior</v>
      </c>
      <c r="M2300" t="s">
        <v>36</v>
      </c>
      <c r="N2300" t="s">
        <v>37</v>
      </c>
      <c r="O2300" t="s">
        <v>38</v>
      </c>
      <c r="P2300" t="s">
        <v>39</v>
      </c>
      <c r="Q2300" t="s">
        <v>151</v>
      </c>
      <c r="R2300">
        <v>5</v>
      </c>
      <c r="S2300">
        <v>900</v>
      </c>
      <c r="T2300">
        <v>5</v>
      </c>
      <c r="U2300">
        <v>4275</v>
      </c>
      <c r="V2300" t="str">
        <f>IF(Table1[[#This Row],[Sales]]&lt;=10000,"Low",IF(Table1[[#This Row],[Sales]]&gt;=10000 &amp; Table1[[#This Row],[Sales]]&lt;=25000,"Medium","High"))</f>
        <v>Low</v>
      </c>
      <c r="W2300">
        <v>1245.27</v>
      </c>
      <c r="X2300">
        <f>Table1[[#This Row],[Profit]]/Table1[[#This Row],[Sales]]</f>
        <v>0.29129122807017543</v>
      </c>
      <c r="Y2300" t="s">
        <v>30</v>
      </c>
      <c r="Z2300" t="s">
        <v>41</v>
      </c>
      <c r="AA2300">
        <v>2</v>
      </c>
      <c r="AB2300" t="s">
        <v>42</v>
      </c>
    </row>
    <row r="2301" spans="1:28" x14ac:dyDescent="0.35">
      <c r="A2301" t="s">
        <v>9174</v>
      </c>
      <c r="B2301" s="1">
        <v>45485</v>
      </c>
      <c r="C2301" s="1" t="str">
        <f>TEXT(Table1[[#This Row],[Order_Date]],"yyyy")</f>
        <v>2024</v>
      </c>
      <c r="D2301" s="3">
        <f>MONTH(Table1[[#This Row],[Order_Date]])</f>
        <v>7</v>
      </c>
      <c r="E2301" t="str">
        <f>TEXT(Table1[[#This Row],[Order_Date]],"mmm")</f>
        <v>Jul</v>
      </c>
      <c r="F2301" s="1">
        <v>45488</v>
      </c>
      <c r="G2301">
        <f>(Table1[[#This Row],[Ship_Date]]-Table1[[#This Row],[Order_Date]])</f>
        <v>3</v>
      </c>
      <c r="H2301" t="s">
        <v>2681</v>
      </c>
      <c r="I2301" t="s">
        <v>9175</v>
      </c>
      <c r="J2301" t="s">
        <v>24</v>
      </c>
      <c r="K2301">
        <v>43</v>
      </c>
      <c r="L2301" t="str">
        <f>IF(Table1[[#This Row],[Age]]&lt;=20,"Teen",IF(Table1[[#This Row],[Age]]&gt;=21 &amp; Table1[[#This Row],[Age]]&lt;=50,"Adult","Senior"))</f>
        <v>Senior</v>
      </c>
      <c r="M2301" t="s">
        <v>25</v>
      </c>
      <c r="N2301" t="s">
        <v>26</v>
      </c>
      <c r="O2301" t="s">
        <v>27</v>
      </c>
      <c r="P2301" t="s">
        <v>56</v>
      </c>
      <c r="Q2301" t="s">
        <v>168</v>
      </c>
      <c r="R2301">
        <v>6</v>
      </c>
      <c r="S2301">
        <v>1200</v>
      </c>
      <c r="T2301">
        <v>5</v>
      </c>
      <c r="U2301">
        <v>6840</v>
      </c>
      <c r="V2301" t="str">
        <f>IF(Table1[[#This Row],[Sales]]&lt;=10000,"Low",IF(Table1[[#This Row],[Sales]]&gt;=10000 &amp; Table1[[#This Row],[Sales]]&lt;=25000,"Medium","High"))</f>
        <v>Low</v>
      </c>
      <c r="W2301">
        <v>831.21</v>
      </c>
      <c r="X2301">
        <f>Table1[[#This Row],[Profit]]/Table1[[#This Row],[Sales]]</f>
        <v>0.12152192982456141</v>
      </c>
      <c r="Y2301" t="s">
        <v>93</v>
      </c>
      <c r="Z2301" t="s">
        <v>31</v>
      </c>
      <c r="AA2301">
        <v>4</v>
      </c>
      <c r="AB2301" t="s">
        <v>42</v>
      </c>
    </row>
    <row r="2302" spans="1:28" x14ac:dyDescent="0.35">
      <c r="A2302" t="s">
        <v>9240</v>
      </c>
      <c r="B2302" s="1">
        <v>45849</v>
      </c>
      <c r="C2302" s="1" t="str">
        <f>TEXT(Table1[[#This Row],[Order_Date]],"yyyy")</f>
        <v>2025</v>
      </c>
      <c r="D2302" s="3">
        <f>MONTH(Table1[[#This Row],[Order_Date]])</f>
        <v>7</v>
      </c>
      <c r="E2302" t="str">
        <f>TEXT(Table1[[#This Row],[Order_Date]],"mmm")</f>
        <v>Jul</v>
      </c>
      <c r="F2302" s="1">
        <v>45851</v>
      </c>
      <c r="G2302">
        <f>(Table1[[#This Row],[Ship_Date]]-Table1[[#This Row],[Order_Date]])</f>
        <v>2</v>
      </c>
      <c r="H2302" t="s">
        <v>9241</v>
      </c>
      <c r="I2302" t="s">
        <v>9242</v>
      </c>
      <c r="J2302" t="s">
        <v>52</v>
      </c>
      <c r="K2302">
        <v>29</v>
      </c>
      <c r="L2302" t="str">
        <f>IF(Table1[[#This Row],[Age]]&lt;=20,"Teen",IF(Table1[[#This Row],[Age]]&gt;=21 &amp; Table1[[#This Row],[Age]]&lt;=50,"Adult","Senior"))</f>
        <v>Senior</v>
      </c>
      <c r="M2302" t="s">
        <v>107</v>
      </c>
      <c r="N2302" t="s">
        <v>108</v>
      </c>
      <c r="O2302" t="s">
        <v>86</v>
      </c>
      <c r="P2302" t="s">
        <v>74</v>
      </c>
      <c r="Q2302" t="s">
        <v>75</v>
      </c>
      <c r="R2302">
        <v>5</v>
      </c>
      <c r="S2302">
        <v>2000</v>
      </c>
      <c r="T2302">
        <v>15</v>
      </c>
      <c r="U2302">
        <v>8500</v>
      </c>
      <c r="V2302" t="str">
        <f>IF(Table1[[#This Row],[Sales]]&lt;=10000,"Low",IF(Table1[[#This Row],[Sales]]&gt;=10000 &amp; Table1[[#This Row],[Sales]]&lt;=25000,"Medium","High"))</f>
        <v>Low</v>
      </c>
      <c r="W2302">
        <v>864.04</v>
      </c>
      <c r="X2302">
        <f>Table1[[#This Row],[Profit]]/Table1[[#This Row],[Sales]]</f>
        <v>0.10165176470588234</v>
      </c>
      <c r="Y2302" t="s">
        <v>93</v>
      </c>
      <c r="Z2302" t="s">
        <v>41</v>
      </c>
      <c r="AA2302">
        <v>2</v>
      </c>
      <c r="AB2302" t="s">
        <v>42</v>
      </c>
    </row>
    <row r="2303" spans="1:28" x14ac:dyDescent="0.35">
      <c r="A2303" t="s">
        <v>9289</v>
      </c>
      <c r="B2303" s="1">
        <v>45847</v>
      </c>
      <c r="C2303" s="1" t="str">
        <f>TEXT(Table1[[#This Row],[Order_Date]],"yyyy")</f>
        <v>2025</v>
      </c>
      <c r="D2303" s="3">
        <f>MONTH(Table1[[#This Row],[Order_Date]])</f>
        <v>7</v>
      </c>
      <c r="E2303" t="str">
        <f>TEXT(Table1[[#This Row],[Order_Date]],"mmm")</f>
        <v>Jul</v>
      </c>
      <c r="F2303" s="1">
        <v>45853</v>
      </c>
      <c r="G2303">
        <f>(Table1[[#This Row],[Ship_Date]]-Table1[[#This Row],[Order_Date]])</f>
        <v>6</v>
      </c>
      <c r="H2303" t="s">
        <v>6004</v>
      </c>
      <c r="I2303" t="s">
        <v>9290</v>
      </c>
      <c r="J2303" t="s">
        <v>52</v>
      </c>
      <c r="K2303">
        <v>38</v>
      </c>
      <c r="L2303" t="str">
        <f>IF(Table1[[#This Row],[Age]]&lt;=20,"Teen",IF(Table1[[#This Row],[Age]]&gt;=21 &amp; Table1[[#This Row],[Age]]&lt;=50,"Adult","Senior"))</f>
        <v>Senior</v>
      </c>
      <c r="M2303" t="s">
        <v>36</v>
      </c>
      <c r="N2303" t="s">
        <v>37</v>
      </c>
      <c r="O2303" t="s">
        <v>38</v>
      </c>
      <c r="P2303" t="s">
        <v>56</v>
      </c>
      <c r="Q2303" t="s">
        <v>212</v>
      </c>
      <c r="R2303">
        <v>8</v>
      </c>
      <c r="S2303">
        <v>300</v>
      </c>
      <c r="T2303">
        <v>5</v>
      </c>
      <c r="U2303">
        <v>2280</v>
      </c>
      <c r="V2303" t="str">
        <f>IF(Table1[[#This Row],[Sales]]&lt;=10000,"Low",IF(Table1[[#This Row],[Sales]]&gt;=10000 &amp; Table1[[#This Row],[Sales]]&lt;=25000,"Medium","High"))</f>
        <v>Low</v>
      </c>
      <c r="W2303">
        <v>770.5</v>
      </c>
      <c r="X2303">
        <f>Table1[[#This Row],[Profit]]/Table1[[#This Row],[Sales]]</f>
        <v>0.33793859649122809</v>
      </c>
      <c r="Y2303" t="s">
        <v>58</v>
      </c>
      <c r="Z2303" t="s">
        <v>31</v>
      </c>
      <c r="AA2303">
        <v>1</v>
      </c>
      <c r="AB2303" t="s">
        <v>42</v>
      </c>
    </row>
    <row r="2304" spans="1:28" x14ac:dyDescent="0.35">
      <c r="A2304" t="s">
        <v>9357</v>
      </c>
      <c r="B2304" s="1">
        <v>45858</v>
      </c>
      <c r="C2304" s="1" t="str">
        <f>TEXT(Table1[[#This Row],[Order_Date]],"yyyy")</f>
        <v>2025</v>
      </c>
      <c r="D2304" s="3">
        <f>MONTH(Table1[[#This Row],[Order_Date]])</f>
        <v>7</v>
      </c>
      <c r="E2304" t="str">
        <f>TEXT(Table1[[#This Row],[Order_Date]],"mmm")</f>
        <v>Jul</v>
      </c>
      <c r="F2304" s="1">
        <v>45864</v>
      </c>
      <c r="G2304">
        <f>(Table1[[#This Row],[Ship_Date]]-Table1[[#This Row],[Order_Date]])</f>
        <v>6</v>
      </c>
      <c r="H2304" t="s">
        <v>9358</v>
      </c>
      <c r="I2304" t="s">
        <v>9359</v>
      </c>
      <c r="J2304" t="s">
        <v>52</v>
      </c>
      <c r="K2304">
        <v>46</v>
      </c>
      <c r="L2304" t="str">
        <f>IF(Table1[[#This Row],[Age]]&lt;=20,"Teen",IF(Table1[[#This Row],[Age]]&gt;=21 &amp; Table1[[#This Row],[Age]]&lt;=50,"Adult","Senior"))</f>
        <v>Senior</v>
      </c>
      <c r="M2304" t="s">
        <v>107</v>
      </c>
      <c r="N2304" t="s">
        <v>108</v>
      </c>
      <c r="O2304" t="s">
        <v>86</v>
      </c>
      <c r="P2304" t="s">
        <v>28</v>
      </c>
      <c r="Q2304" t="s">
        <v>192</v>
      </c>
      <c r="R2304">
        <v>5</v>
      </c>
      <c r="S2304">
        <v>7000</v>
      </c>
      <c r="T2304">
        <v>10</v>
      </c>
      <c r="U2304">
        <v>31500</v>
      </c>
      <c r="V2304" t="str">
        <f>IF(Table1[[#This Row],[Sales]]&lt;=10000,"Low",IF(Table1[[#This Row],[Sales]]&gt;=10000 &amp; Table1[[#This Row],[Sales]]&lt;=25000,"Medium","High"))</f>
        <v>High</v>
      </c>
      <c r="W2304">
        <v>11264.99</v>
      </c>
      <c r="X2304">
        <f>Table1[[#This Row],[Profit]]/Table1[[#This Row],[Sales]]</f>
        <v>0.35761873015873014</v>
      </c>
      <c r="Y2304" t="s">
        <v>93</v>
      </c>
      <c r="Z2304" t="s">
        <v>59</v>
      </c>
      <c r="AA2304">
        <v>5</v>
      </c>
      <c r="AB2304" t="s">
        <v>42</v>
      </c>
    </row>
    <row r="2305" spans="1:28" x14ac:dyDescent="0.35">
      <c r="A2305" t="s">
        <v>9389</v>
      </c>
      <c r="B2305" s="1">
        <v>45853</v>
      </c>
      <c r="C2305" s="1" t="str">
        <f>TEXT(Table1[[#This Row],[Order_Date]],"yyyy")</f>
        <v>2025</v>
      </c>
      <c r="D2305" s="3">
        <f>MONTH(Table1[[#This Row],[Order_Date]])</f>
        <v>7</v>
      </c>
      <c r="E2305" t="str">
        <f>TEXT(Table1[[#This Row],[Order_Date]],"mmm")</f>
        <v>Jul</v>
      </c>
      <c r="F2305" s="1">
        <v>45855</v>
      </c>
      <c r="G2305">
        <f>(Table1[[#This Row],[Ship_Date]]-Table1[[#This Row],[Order_Date]])</f>
        <v>2</v>
      </c>
      <c r="H2305" t="s">
        <v>9390</v>
      </c>
      <c r="I2305" t="s">
        <v>9391</v>
      </c>
      <c r="J2305" t="s">
        <v>52</v>
      </c>
      <c r="K2305">
        <v>42</v>
      </c>
      <c r="L2305" t="str">
        <f>IF(Table1[[#This Row],[Age]]&lt;=20,"Teen",IF(Table1[[#This Row],[Age]]&gt;=21 &amp; Table1[[#This Row],[Age]]&lt;=50,"Adult","Senior"))</f>
        <v>Senior</v>
      </c>
      <c r="M2305" t="s">
        <v>73</v>
      </c>
      <c r="N2305" t="s">
        <v>26</v>
      </c>
      <c r="O2305" t="s">
        <v>27</v>
      </c>
      <c r="P2305" t="s">
        <v>74</v>
      </c>
      <c r="Q2305" t="s">
        <v>75</v>
      </c>
      <c r="R2305">
        <v>5</v>
      </c>
      <c r="S2305">
        <v>2000</v>
      </c>
      <c r="T2305">
        <v>25</v>
      </c>
      <c r="U2305">
        <v>7500</v>
      </c>
      <c r="V2305" t="str">
        <f>IF(Table1[[#This Row],[Sales]]&lt;=10000,"Low",IF(Table1[[#This Row],[Sales]]&gt;=10000 &amp; Table1[[#This Row],[Sales]]&lt;=25000,"Medium","High"))</f>
        <v>Low</v>
      </c>
      <c r="W2305">
        <v>3169.18</v>
      </c>
      <c r="X2305">
        <f>Table1[[#This Row],[Profit]]/Table1[[#This Row],[Sales]]</f>
        <v>0.42255733333333328</v>
      </c>
      <c r="Y2305" t="s">
        <v>93</v>
      </c>
      <c r="Z2305" t="s">
        <v>31</v>
      </c>
      <c r="AA2305">
        <v>3</v>
      </c>
      <c r="AB2305" t="s">
        <v>42</v>
      </c>
    </row>
    <row r="2306" spans="1:28" x14ac:dyDescent="0.35">
      <c r="A2306" t="s">
        <v>9400</v>
      </c>
      <c r="B2306" s="1">
        <v>45867</v>
      </c>
      <c r="C2306" s="1" t="str">
        <f>TEXT(Table1[[#This Row],[Order_Date]],"yyyy")</f>
        <v>2025</v>
      </c>
      <c r="D2306" s="3">
        <f>MONTH(Table1[[#This Row],[Order_Date]])</f>
        <v>7</v>
      </c>
      <c r="E2306" t="str">
        <f>TEXT(Table1[[#This Row],[Order_Date]],"mmm")</f>
        <v>Jul</v>
      </c>
      <c r="F2306" s="1">
        <v>45874</v>
      </c>
      <c r="G2306">
        <f>(Table1[[#This Row],[Ship_Date]]-Table1[[#This Row],[Order_Date]])</f>
        <v>7</v>
      </c>
      <c r="H2306" t="s">
        <v>1517</v>
      </c>
      <c r="I2306" t="s">
        <v>9401</v>
      </c>
      <c r="J2306" t="s">
        <v>24</v>
      </c>
      <c r="K2306">
        <v>40</v>
      </c>
      <c r="L2306" t="str">
        <f>IF(Table1[[#This Row],[Age]]&lt;=20,"Teen",IF(Table1[[#This Row],[Age]]&gt;=21 &amp; Table1[[#This Row],[Age]]&lt;=50,"Adult","Senior"))</f>
        <v>Senior</v>
      </c>
      <c r="M2306" t="s">
        <v>107</v>
      </c>
      <c r="N2306" t="s">
        <v>108</v>
      </c>
      <c r="O2306" t="s">
        <v>86</v>
      </c>
      <c r="P2306" t="s">
        <v>28</v>
      </c>
      <c r="Q2306" t="s">
        <v>192</v>
      </c>
      <c r="R2306">
        <v>7</v>
      </c>
      <c r="S2306">
        <v>7000</v>
      </c>
      <c r="T2306">
        <v>20</v>
      </c>
      <c r="U2306">
        <v>39200</v>
      </c>
      <c r="V2306" t="str">
        <f>IF(Table1[[#This Row],[Sales]]&lt;=10000,"Low",IF(Table1[[#This Row],[Sales]]&gt;=10000 &amp; Table1[[#This Row],[Sales]]&lt;=25000,"Medium","High"))</f>
        <v>High</v>
      </c>
      <c r="W2306">
        <v>11940.6</v>
      </c>
      <c r="X2306">
        <f>Table1[[#This Row],[Profit]]/Table1[[#This Row],[Sales]]</f>
        <v>0.30460714285714285</v>
      </c>
      <c r="Y2306" t="s">
        <v>93</v>
      </c>
      <c r="Z2306" t="s">
        <v>41</v>
      </c>
      <c r="AA2306">
        <v>2</v>
      </c>
      <c r="AB2306" t="s">
        <v>32</v>
      </c>
    </row>
    <row r="2307" spans="1:28" x14ac:dyDescent="0.35">
      <c r="A2307" t="s">
        <v>9424</v>
      </c>
      <c r="B2307" s="1">
        <v>45501</v>
      </c>
      <c r="C2307" s="1" t="str">
        <f>TEXT(Table1[[#This Row],[Order_Date]],"yyyy")</f>
        <v>2024</v>
      </c>
      <c r="D2307" s="3">
        <f>MONTH(Table1[[#This Row],[Order_Date]])</f>
        <v>7</v>
      </c>
      <c r="E2307" t="str">
        <f>TEXT(Table1[[#This Row],[Order_Date]],"mmm")</f>
        <v>Jul</v>
      </c>
      <c r="F2307" s="1">
        <v>45508</v>
      </c>
      <c r="G2307">
        <f>(Table1[[#This Row],[Ship_Date]]-Table1[[#This Row],[Order_Date]])</f>
        <v>7</v>
      </c>
      <c r="H2307" t="s">
        <v>9425</v>
      </c>
      <c r="I2307" t="s">
        <v>9426</v>
      </c>
      <c r="J2307" t="s">
        <v>24</v>
      </c>
      <c r="K2307">
        <v>39</v>
      </c>
      <c r="L2307" t="str">
        <f>IF(Table1[[#This Row],[Age]]&lt;=20,"Teen",IF(Table1[[#This Row],[Age]]&gt;=21 &amp; Table1[[#This Row],[Age]]&lt;=50,"Adult","Senior"))</f>
        <v>Senior</v>
      </c>
      <c r="M2307" t="s">
        <v>63</v>
      </c>
      <c r="N2307" t="s">
        <v>64</v>
      </c>
      <c r="O2307" t="s">
        <v>55</v>
      </c>
      <c r="P2307" t="s">
        <v>47</v>
      </c>
      <c r="Q2307" t="s">
        <v>185</v>
      </c>
      <c r="R2307">
        <v>7</v>
      </c>
      <c r="S2307">
        <v>4500</v>
      </c>
      <c r="T2307">
        <v>0</v>
      </c>
      <c r="U2307">
        <v>31500</v>
      </c>
      <c r="V2307" t="str">
        <f>IF(Table1[[#This Row],[Sales]]&lt;=10000,"Low",IF(Table1[[#This Row],[Sales]]&gt;=10000 &amp; Table1[[#This Row],[Sales]]&lt;=25000,"Medium","High"))</f>
        <v>High</v>
      </c>
      <c r="W2307">
        <v>11628.69</v>
      </c>
      <c r="X2307">
        <f>Table1[[#This Row],[Profit]]/Table1[[#This Row],[Sales]]</f>
        <v>0.36916476190476194</v>
      </c>
      <c r="Y2307" t="s">
        <v>30</v>
      </c>
      <c r="Z2307" t="s">
        <v>59</v>
      </c>
      <c r="AA2307">
        <v>3</v>
      </c>
      <c r="AB2307" t="s">
        <v>32</v>
      </c>
    </row>
    <row r="2308" spans="1:28" x14ac:dyDescent="0.35">
      <c r="A2308" t="s">
        <v>9430</v>
      </c>
      <c r="B2308" s="1">
        <v>45476</v>
      </c>
      <c r="C2308" s="1" t="str">
        <f>TEXT(Table1[[#This Row],[Order_Date]],"yyyy")</f>
        <v>2024</v>
      </c>
      <c r="D2308" s="3">
        <f>MONTH(Table1[[#This Row],[Order_Date]])</f>
        <v>7</v>
      </c>
      <c r="E2308" t="str">
        <f>TEXT(Table1[[#This Row],[Order_Date]],"mmm")</f>
        <v>Jul</v>
      </c>
      <c r="F2308" s="1">
        <v>45480</v>
      </c>
      <c r="G2308">
        <f>(Table1[[#This Row],[Ship_Date]]-Table1[[#This Row],[Order_Date]])</f>
        <v>4</v>
      </c>
      <c r="H2308" t="s">
        <v>2004</v>
      </c>
      <c r="I2308" t="s">
        <v>9431</v>
      </c>
      <c r="J2308" t="s">
        <v>52</v>
      </c>
      <c r="K2308">
        <v>54</v>
      </c>
      <c r="L2308" t="str">
        <f>IF(Table1[[#This Row],[Age]]&lt;=20,"Teen",IF(Table1[[#This Row],[Age]]&gt;=21 &amp; Table1[[#This Row],[Age]]&lt;=50,"Adult","Senior"))</f>
        <v>Senior</v>
      </c>
      <c r="M2308" t="s">
        <v>91</v>
      </c>
      <c r="N2308" t="s">
        <v>92</v>
      </c>
      <c r="O2308" t="s">
        <v>55</v>
      </c>
      <c r="P2308" t="s">
        <v>74</v>
      </c>
      <c r="Q2308" t="s">
        <v>109</v>
      </c>
      <c r="R2308">
        <v>5</v>
      </c>
      <c r="S2308">
        <v>40000</v>
      </c>
      <c r="T2308">
        <v>20</v>
      </c>
      <c r="U2308">
        <v>160000</v>
      </c>
      <c r="V2308" t="str">
        <f>IF(Table1[[#This Row],[Sales]]&lt;=10000,"Low",IF(Table1[[#This Row],[Sales]]&gt;=10000 &amp; Table1[[#This Row],[Sales]]&lt;=25000,"Medium","High"))</f>
        <v>High</v>
      </c>
      <c r="W2308">
        <v>27780.55</v>
      </c>
      <c r="X2308">
        <f>Table1[[#This Row],[Profit]]/Table1[[#This Row],[Sales]]</f>
        <v>0.17362843749999998</v>
      </c>
      <c r="Y2308" t="s">
        <v>30</v>
      </c>
      <c r="Z2308" t="s">
        <v>41</v>
      </c>
      <c r="AA2308">
        <v>5</v>
      </c>
      <c r="AB2308" t="s">
        <v>42</v>
      </c>
    </row>
    <row r="2309" spans="1:28" x14ac:dyDescent="0.35">
      <c r="A2309" t="s">
        <v>9478</v>
      </c>
      <c r="B2309" s="1">
        <v>45498</v>
      </c>
      <c r="C2309" s="1" t="str">
        <f>TEXT(Table1[[#This Row],[Order_Date]],"yyyy")</f>
        <v>2024</v>
      </c>
      <c r="D2309" s="3">
        <f>MONTH(Table1[[#This Row],[Order_Date]])</f>
        <v>7</v>
      </c>
      <c r="E2309" t="str">
        <f>TEXT(Table1[[#This Row],[Order_Date]],"mmm")</f>
        <v>Jul</v>
      </c>
      <c r="F2309" s="1">
        <v>45499</v>
      </c>
      <c r="G2309">
        <f>(Table1[[#This Row],[Ship_Date]]-Table1[[#This Row],[Order_Date]])</f>
        <v>1</v>
      </c>
      <c r="H2309" t="s">
        <v>9479</v>
      </c>
      <c r="I2309" t="s">
        <v>9480</v>
      </c>
      <c r="J2309" t="s">
        <v>52</v>
      </c>
      <c r="K2309">
        <v>35</v>
      </c>
      <c r="L2309" t="str">
        <f>IF(Table1[[#This Row],[Age]]&lt;=20,"Teen",IF(Table1[[#This Row],[Age]]&gt;=21 &amp; Table1[[#This Row],[Age]]&lt;=50,"Adult","Senior"))</f>
        <v>Senior</v>
      </c>
      <c r="M2309" t="s">
        <v>84</v>
      </c>
      <c r="N2309" t="s">
        <v>85</v>
      </c>
      <c r="O2309" t="s">
        <v>86</v>
      </c>
      <c r="P2309" t="s">
        <v>47</v>
      </c>
      <c r="Q2309" t="s">
        <v>164</v>
      </c>
      <c r="R2309">
        <v>8</v>
      </c>
      <c r="S2309">
        <v>1800</v>
      </c>
      <c r="T2309">
        <v>10</v>
      </c>
      <c r="U2309">
        <v>12960</v>
      </c>
      <c r="V2309" t="str">
        <f>IF(Table1[[#This Row],[Sales]]&lt;=10000,"Low",IF(Table1[[#This Row],[Sales]]&gt;=10000 &amp; Table1[[#This Row],[Sales]]&lt;=25000,"Medium","High"))</f>
        <v>High</v>
      </c>
      <c r="W2309">
        <v>5801.93</v>
      </c>
      <c r="X2309">
        <f>Table1[[#This Row],[Profit]]/Table1[[#This Row],[Sales]]</f>
        <v>0.4476797839506173</v>
      </c>
      <c r="Y2309" t="s">
        <v>58</v>
      </c>
      <c r="Z2309" t="s">
        <v>41</v>
      </c>
      <c r="AA2309">
        <v>4</v>
      </c>
      <c r="AB2309" t="s">
        <v>42</v>
      </c>
    </row>
    <row r="2310" spans="1:28" x14ac:dyDescent="0.35">
      <c r="A2310" t="s">
        <v>9484</v>
      </c>
      <c r="B2310" s="1">
        <v>45487</v>
      </c>
      <c r="C2310" s="1" t="str">
        <f>TEXT(Table1[[#This Row],[Order_Date]],"yyyy")</f>
        <v>2024</v>
      </c>
      <c r="D2310" s="3">
        <f>MONTH(Table1[[#This Row],[Order_Date]])</f>
        <v>7</v>
      </c>
      <c r="E2310" t="str">
        <f>TEXT(Table1[[#This Row],[Order_Date]],"mmm")</f>
        <v>Jul</v>
      </c>
      <c r="F2310" s="1">
        <v>45488</v>
      </c>
      <c r="G2310">
        <f>(Table1[[#This Row],[Ship_Date]]-Table1[[#This Row],[Order_Date]])</f>
        <v>1</v>
      </c>
      <c r="H2310" t="s">
        <v>9485</v>
      </c>
      <c r="I2310" t="s">
        <v>9486</v>
      </c>
      <c r="J2310" t="s">
        <v>24</v>
      </c>
      <c r="K2310">
        <v>49</v>
      </c>
      <c r="L2310" t="str">
        <f>IF(Table1[[#This Row],[Age]]&lt;=20,"Teen",IF(Table1[[#This Row],[Age]]&gt;=21 &amp; Table1[[#This Row],[Age]]&lt;=50,"Adult","Senior"))</f>
        <v>Senior</v>
      </c>
      <c r="M2310" t="s">
        <v>36</v>
      </c>
      <c r="N2310" t="s">
        <v>37</v>
      </c>
      <c r="O2310" t="s">
        <v>38</v>
      </c>
      <c r="P2310" t="s">
        <v>74</v>
      </c>
      <c r="Q2310" t="s">
        <v>196</v>
      </c>
      <c r="R2310">
        <v>3</v>
      </c>
      <c r="S2310">
        <v>25000</v>
      </c>
      <c r="T2310">
        <v>15</v>
      </c>
      <c r="U2310">
        <v>63750</v>
      </c>
      <c r="V2310" t="str">
        <f>IF(Table1[[#This Row],[Sales]]&lt;=10000,"Low",IF(Table1[[#This Row],[Sales]]&gt;=10000 &amp; Table1[[#This Row],[Sales]]&lt;=25000,"Medium","High"))</f>
        <v>High</v>
      </c>
      <c r="W2310">
        <v>18203.7</v>
      </c>
      <c r="X2310">
        <f>Table1[[#This Row],[Profit]]/Table1[[#This Row],[Sales]]</f>
        <v>0.28554823529411766</v>
      </c>
      <c r="Y2310" t="s">
        <v>93</v>
      </c>
      <c r="Z2310" t="s">
        <v>59</v>
      </c>
      <c r="AA2310">
        <v>4</v>
      </c>
      <c r="AB2310" t="s">
        <v>42</v>
      </c>
    </row>
    <row r="2311" spans="1:28" x14ac:dyDescent="0.35">
      <c r="A2311" t="s">
        <v>9535</v>
      </c>
      <c r="B2311" s="1">
        <v>45493</v>
      </c>
      <c r="C2311" s="1" t="str">
        <f>TEXT(Table1[[#This Row],[Order_Date]],"yyyy")</f>
        <v>2024</v>
      </c>
      <c r="D2311" s="3">
        <f>MONTH(Table1[[#This Row],[Order_Date]])</f>
        <v>7</v>
      </c>
      <c r="E2311" t="str">
        <f>TEXT(Table1[[#This Row],[Order_Date]],"mmm")</f>
        <v>Jul</v>
      </c>
      <c r="F2311" s="1">
        <v>45498</v>
      </c>
      <c r="G2311">
        <f>(Table1[[#This Row],[Ship_Date]]-Table1[[#This Row],[Order_Date]])</f>
        <v>5</v>
      </c>
      <c r="H2311" t="s">
        <v>9536</v>
      </c>
      <c r="I2311" t="s">
        <v>9537</v>
      </c>
      <c r="J2311" t="s">
        <v>52</v>
      </c>
      <c r="K2311">
        <v>41</v>
      </c>
      <c r="L2311" t="str">
        <f>IF(Table1[[#This Row],[Age]]&lt;=20,"Teen",IF(Table1[[#This Row],[Age]]&gt;=21 &amp; Table1[[#This Row],[Age]]&lt;=50,"Adult","Senior"))</f>
        <v>Senior</v>
      </c>
      <c r="M2311" t="s">
        <v>25</v>
      </c>
      <c r="N2311" t="s">
        <v>26</v>
      </c>
      <c r="O2311" t="s">
        <v>27</v>
      </c>
      <c r="P2311" t="s">
        <v>28</v>
      </c>
      <c r="Q2311" t="s">
        <v>192</v>
      </c>
      <c r="R2311">
        <v>7</v>
      </c>
      <c r="S2311">
        <v>7000</v>
      </c>
      <c r="T2311">
        <v>10</v>
      </c>
      <c r="U2311">
        <v>44100</v>
      </c>
      <c r="V2311" t="str">
        <f>IF(Table1[[#This Row],[Sales]]&lt;=10000,"Low",IF(Table1[[#This Row],[Sales]]&gt;=10000 &amp; Table1[[#This Row],[Sales]]&lt;=25000,"Medium","High"))</f>
        <v>High</v>
      </c>
      <c r="W2311">
        <v>14272.85</v>
      </c>
      <c r="X2311">
        <f>Table1[[#This Row],[Profit]]/Table1[[#This Row],[Sales]]</f>
        <v>0.32364739229024941</v>
      </c>
      <c r="Y2311" t="s">
        <v>93</v>
      </c>
      <c r="Z2311" t="s">
        <v>31</v>
      </c>
      <c r="AA2311">
        <v>3</v>
      </c>
      <c r="AB2311" t="s">
        <v>42</v>
      </c>
    </row>
    <row r="2312" spans="1:28" x14ac:dyDescent="0.35">
      <c r="A2312" t="s">
        <v>9547</v>
      </c>
      <c r="B2312" s="1">
        <v>45856</v>
      </c>
      <c r="C2312" s="1" t="str">
        <f>TEXT(Table1[[#This Row],[Order_Date]],"yyyy")</f>
        <v>2025</v>
      </c>
      <c r="D2312" s="3">
        <f>MONTH(Table1[[#This Row],[Order_Date]])</f>
        <v>7</v>
      </c>
      <c r="E2312" t="str">
        <f>TEXT(Table1[[#This Row],[Order_Date]],"mmm")</f>
        <v>Jul</v>
      </c>
      <c r="F2312" s="1">
        <v>45857</v>
      </c>
      <c r="G2312">
        <f>(Table1[[#This Row],[Ship_Date]]-Table1[[#This Row],[Order_Date]])</f>
        <v>1</v>
      </c>
      <c r="H2312" t="s">
        <v>9548</v>
      </c>
      <c r="I2312" t="s">
        <v>9549</v>
      </c>
      <c r="J2312" t="s">
        <v>24</v>
      </c>
      <c r="K2312">
        <v>38</v>
      </c>
      <c r="L2312" t="str">
        <f>IF(Table1[[#This Row],[Age]]&lt;=20,"Teen",IF(Table1[[#This Row],[Age]]&gt;=21 &amp; Table1[[#This Row],[Age]]&lt;=50,"Adult","Senior"))</f>
        <v>Senior</v>
      </c>
      <c r="M2312" t="s">
        <v>84</v>
      </c>
      <c r="N2312" t="s">
        <v>85</v>
      </c>
      <c r="O2312" t="s">
        <v>86</v>
      </c>
      <c r="P2312" t="s">
        <v>74</v>
      </c>
      <c r="Q2312" t="s">
        <v>109</v>
      </c>
      <c r="R2312">
        <v>3</v>
      </c>
      <c r="S2312">
        <v>40000</v>
      </c>
      <c r="T2312">
        <v>5</v>
      </c>
      <c r="U2312">
        <v>114000</v>
      </c>
      <c r="V2312" t="str">
        <f>IF(Table1[[#This Row],[Sales]]&lt;=10000,"Low",IF(Table1[[#This Row],[Sales]]&gt;=10000 &amp; Table1[[#This Row],[Sales]]&lt;=25000,"Medium","High"))</f>
        <v>High</v>
      </c>
      <c r="W2312">
        <v>19002.849999999999</v>
      </c>
      <c r="X2312">
        <f>Table1[[#This Row],[Profit]]/Table1[[#This Row],[Sales]]</f>
        <v>0.16669166666666665</v>
      </c>
      <c r="Y2312" t="s">
        <v>58</v>
      </c>
      <c r="Z2312" t="s">
        <v>31</v>
      </c>
      <c r="AA2312">
        <v>4</v>
      </c>
      <c r="AB2312" t="s">
        <v>32</v>
      </c>
    </row>
    <row r="2313" spans="1:28" x14ac:dyDescent="0.35">
      <c r="A2313" t="s">
        <v>9570</v>
      </c>
      <c r="B2313" s="1">
        <v>45851</v>
      </c>
      <c r="C2313" s="1" t="str">
        <f>TEXT(Table1[[#This Row],[Order_Date]],"yyyy")</f>
        <v>2025</v>
      </c>
      <c r="D2313" s="3">
        <f>MONTH(Table1[[#This Row],[Order_Date]])</f>
        <v>7</v>
      </c>
      <c r="E2313" t="str">
        <f>TEXT(Table1[[#This Row],[Order_Date]],"mmm")</f>
        <v>Jul</v>
      </c>
      <c r="F2313" s="1">
        <v>45855</v>
      </c>
      <c r="G2313">
        <f>(Table1[[#This Row],[Ship_Date]]-Table1[[#This Row],[Order_Date]])</f>
        <v>4</v>
      </c>
      <c r="H2313" t="s">
        <v>9571</v>
      </c>
      <c r="I2313" t="s">
        <v>9572</v>
      </c>
      <c r="J2313" t="s">
        <v>52</v>
      </c>
      <c r="K2313">
        <v>28</v>
      </c>
      <c r="L2313" t="str">
        <f>IF(Table1[[#This Row],[Age]]&lt;=20,"Teen",IF(Table1[[#This Row],[Age]]&gt;=21 &amp; Table1[[#This Row],[Age]]&lt;=50,"Adult","Senior"))</f>
        <v>Senior</v>
      </c>
      <c r="M2313" t="s">
        <v>46</v>
      </c>
      <c r="N2313" t="s">
        <v>46</v>
      </c>
      <c r="O2313" t="s">
        <v>38</v>
      </c>
      <c r="P2313" t="s">
        <v>74</v>
      </c>
      <c r="Q2313" t="s">
        <v>75</v>
      </c>
      <c r="R2313">
        <v>8</v>
      </c>
      <c r="S2313">
        <v>2000</v>
      </c>
      <c r="T2313">
        <v>20</v>
      </c>
      <c r="U2313">
        <v>12800</v>
      </c>
      <c r="V2313" t="str">
        <f>IF(Table1[[#This Row],[Sales]]&lt;=10000,"Low",IF(Table1[[#This Row],[Sales]]&gt;=10000 &amp; Table1[[#This Row],[Sales]]&lt;=25000,"Medium","High"))</f>
        <v>High</v>
      </c>
      <c r="W2313">
        <v>2962.48</v>
      </c>
      <c r="X2313">
        <f>Table1[[#This Row],[Profit]]/Table1[[#This Row],[Sales]]</f>
        <v>0.23144375</v>
      </c>
      <c r="Y2313" t="s">
        <v>58</v>
      </c>
      <c r="Z2313" t="s">
        <v>31</v>
      </c>
      <c r="AA2313">
        <v>5</v>
      </c>
      <c r="AB2313" t="s">
        <v>42</v>
      </c>
    </row>
    <row r="2314" spans="1:28" x14ac:dyDescent="0.35">
      <c r="A2314" t="s">
        <v>9585</v>
      </c>
      <c r="B2314" s="1">
        <v>45853</v>
      </c>
      <c r="C2314" s="1" t="str">
        <f>TEXT(Table1[[#This Row],[Order_Date]],"yyyy")</f>
        <v>2025</v>
      </c>
      <c r="D2314" s="3">
        <f>MONTH(Table1[[#This Row],[Order_Date]])</f>
        <v>7</v>
      </c>
      <c r="E2314" t="str">
        <f>TEXT(Table1[[#This Row],[Order_Date]],"mmm")</f>
        <v>Jul</v>
      </c>
      <c r="F2314" s="1">
        <v>45860</v>
      </c>
      <c r="G2314">
        <f>(Table1[[#This Row],[Ship_Date]]-Table1[[#This Row],[Order_Date]])</f>
        <v>7</v>
      </c>
      <c r="H2314" t="s">
        <v>9586</v>
      </c>
      <c r="I2314" t="s">
        <v>9587</v>
      </c>
      <c r="J2314" t="s">
        <v>52</v>
      </c>
      <c r="K2314">
        <v>28</v>
      </c>
      <c r="L2314" t="str">
        <f>IF(Table1[[#This Row],[Age]]&lt;=20,"Teen",IF(Table1[[#This Row],[Age]]&gt;=21 &amp; Table1[[#This Row],[Age]]&lt;=50,"Adult","Senior"))</f>
        <v>Senior</v>
      </c>
      <c r="M2314" t="s">
        <v>116</v>
      </c>
      <c r="N2314" t="s">
        <v>117</v>
      </c>
      <c r="O2314" t="s">
        <v>86</v>
      </c>
      <c r="P2314" t="s">
        <v>28</v>
      </c>
      <c r="Q2314" t="s">
        <v>65</v>
      </c>
      <c r="R2314">
        <v>8</v>
      </c>
      <c r="S2314">
        <v>30000</v>
      </c>
      <c r="T2314">
        <v>20</v>
      </c>
      <c r="U2314">
        <v>192000</v>
      </c>
      <c r="V2314" t="str">
        <f>IF(Table1[[#This Row],[Sales]]&lt;=10000,"Low",IF(Table1[[#This Row],[Sales]]&gt;=10000 &amp; Table1[[#This Row],[Sales]]&lt;=25000,"Medium","High"))</f>
        <v>High</v>
      </c>
      <c r="W2314">
        <v>60818.26</v>
      </c>
      <c r="X2314">
        <f>Table1[[#This Row],[Profit]]/Table1[[#This Row],[Sales]]</f>
        <v>0.31676177083333334</v>
      </c>
      <c r="Y2314" t="s">
        <v>93</v>
      </c>
      <c r="Z2314" t="s">
        <v>31</v>
      </c>
      <c r="AA2314">
        <v>4</v>
      </c>
      <c r="AB2314" t="s">
        <v>42</v>
      </c>
    </row>
    <row r="2315" spans="1:28" x14ac:dyDescent="0.35">
      <c r="A2315" t="s">
        <v>9608</v>
      </c>
      <c r="B2315" s="1">
        <v>45857</v>
      </c>
      <c r="C2315" s="1" t="str">
        <f>TEXT(Table1[[#This Row],[Order_Date]],"yyyy")</f>
        <v>2025</v>
      </c>
      <c r="D2315" s="3">
        <f>MONTH(Table1[[#This Row],[Order_Date]])</f>
        <v>7</v>
      </c>
      <c r="E2315" t="str">
        <f>TEXT(Table1[[#This Row],[Order_Date]],"mmm")</f>
        <v>Jul</v>
      </c>
      <c r="F2315" s="1">
        <v>45862</v>
      </c>
      <c r="G2315">
        <f>(Table1[[#This Row],[Ship_Date]]-Table1[[#This Row],[Order_Date]])</f>
        <v>5</v>
      </c>
      <c r="H2315" t="s">
        <v>9609</v>
      </c>
      <c r="I2315" t="s">
        <v>9610</v>
      </c>
      <c r="J2315" t="s">
        <v>52</v>
      </c>
      <c r="K2315">
        <v>65</v>
      </c>
      <c r="L2315" t="str">
        <f>IF(Table1[[#This Row],[Age]]&lt;=20,"Teen",IF(Table1[[#This Row],[Age]]&gt;=21 &amp; Table1[[#This Row],[Age]]&lt;=50,"Adult","Senior"))</f>
        <v>Senior</v>
      </c>
      <c r="M2315" t="s">
        <v>46</v>
      </c>
      <c r="N2315" t="s">
        <v>46</v>
      </c>
      <c r="O2315" t="s">
        <v>38</v>
      </c>
      <c r="P2315" t="s">
        <v>74</v>
      </c>
      <c r="Q2315" t="s">
        <v>132</v>
      </c>
      <c r="R2315">
        <v>4</v>
      </c>
      <c r="S2315">
        <v>55000</v>
      </c>
      <c r="T2315">
        <v>0</v>
      </c>
      <c r="U2315">
        <v>220000</v>
      </c>
      <c r="V2315" t="str">
        <f>IF(Table1[[#This Row],[Sales]]&lt;=10000,"Low",IF(Table1[[#This Row],[Sales]]&gt;=10000 &amp; Table1[[#This Row],[Sales]]&lt;=25000,"Medium","High"))</f>
        <v>High</v>
      </c>
      <c r="W2315">
        <v>77879.710000000006</v>
      </c>
      <c r="X2315">
        <f>Table1[[#This Row],[Profit]]/Table1[[#This Row],[Sales]]</f>
        <v>0.35399868181818184</v>
      </c>
      <c r="Y2315" t="s">
        <v>30</v>
      </c>
      <c r="Z2315" t="s">
        <v>41</v>
      </c>
      <c r="AA2315">
        <v>3</v>
      </c>
      <c r="AB2315" t="s">
        <v>42</v>
      </c>
    </row>
    <row r="2316" spans="1:28" x14ac:dyDescent="0.35">
      <c r="A2316" t="s">
        <v>9628</v>
      </c>
      <c r="B2316" s="1">
        <v>45853</v>
      </c>
      <c r="C2316" s="1" t="str">
        <f>TEXT(Table1[[#This Row],[Order_Date]],"yyyy")</f>
        <v>2025</v>
      </c>
      <c r="D2316" s="3">
        <f>MONTH(Table1[[#This Row],[Order_Date]])</f>
        <v>7</v>
      </c>
      <c r="E2316" t="str">
        <f>TEXT(Table1[[#This Row],[Order_Date]],"mmm")</f>
        <v>Jul</v>
      </c>
      <c r="F2316" s="1">
        <v>45859</v>
      </c>
      <c r="G2316">
        <f>(Table1[[#This Row],[Ship_Date]]-Table1[[#This Row],[Order_Date]])</f>
        <v>6</v>
      </c>
      <c r="H2316" t="s">
        <v>7669</v>
      </c>
      <c r="I2316" t="s">
        <v>9629</v>
      </c>
      <c r="J2316" t="s">
        <v>24</v>
      </c>
      <c r="K2316">
        <v>43</v>
      </c>
      <c r="L2316" t="str">
        <f>IF(Table1[[#This Row],[Age]]&lt;=20,"Teen",IF(Table1[[#This Row],[Age]]&gt;=21 &amp; Table1[[#This Row],[Age]]&lt;=50,"Adult","Senior"))</f>
        <v>Senior</v>
      </c>
      <c r="M2316" t="s">
        <v>36</v>
      </c>
      <c r="N2316" t="s">
        <v>37</v>
      </c>
      <c r="O2316" t="s">
        <v>38</v>
      </c>
      <c r="P2316" t="s">
        <v>28</v>
      </c>
      <c r="Q2316" t="s">
        <v>192</v>
      </c>
      <c r="R2316">
        <v>2</v>
      </c>
      <c r="S2316">
        <v>7000</v>
      </c>
      <c r="T2316">
        <v>5</v>
      </c>
      <c r="U2316">
        <v>13300</v>
      </c>
      <c r="V2316" t="str">
        <f>IF(Table1[[#This Row],[Sales]]&lt;=10000,"Low",IF(Table1[[#This Row],[Sales]]&gt;=10000 &amp; Table1[[#This Row],[Sales]]&lt;=25000,"Medium","High"))</f>
        <v>High</v>
      </c>
      <c r="W2316">
        <v>1516.08</v>
      </c>
      <c r="X2316">
        <f>Table1[[#This Row],[Profit]]/Table1[[#This Row],[Sales]]</f>
        <v>0.11399097744360902</v>
      </c>
      <c r="Y2316" t="s">
        <v>58</v>
      </c>
      <c r="Z2316" t="s">
        <v>59</v>
      </c>
      <c r="AA2316">
        <v>1</v>
      </c>
      <c r="AB2316" t="s">
        <v>42</v>
      </c>
    </row>
    <row r="2317" spans="1:28" x14ac:dyDescent="0.35">
      <c r="A2317" t="s">
        <v>9643</v>
      </c>
      <c r="B2317" s="1">
        <v>45502</v>
      </c>
      <c r="C2317" s="1" t="str">
        <f>TEXT(Table1[[#This Row],[Order_Date]],"yyyy")</f>
        <v>2024</v>
      </c>
      <c r="D2317" s="3">
        <f>MONTH(Table1[[#This Row],[Order_Date]])</f>
        <v>7</v>
      </c>
      <c r="E2317" t="str">
        <f>TEXT(Table1[[#This Row],[Order_Date]],"mmm")</f>
        <v>Jul</v>
      </c>
      <c r="F2317" s="1">
        <v>45509</v>
      </c>
      <c r="G2317">
        <f>(Table1[[#This Row],[Ship_Date]]-Table1[[#This Row],[Order_Date]])</f>
        <v>7</v>
      </c>
      <c r="H2317" t="s">
        <v>9644</v>
      </c>
      <c r="I2317" t="s">
        <v>9645</v>
      </c>
      <c r="J2317" t="s">
        <v>24</v>
      </c>
      <c r="K2317">
        <v>59</v>
      </c>
      <c r="L2317" t="str">
        <f>IF(Table1[[#This Row],[Age]]&lt;=20,"Teen",IF(Table1[[#This Row],[Age]]&gt;=21 &amp; Table1[[#This Row],[Age]]&lt;=50,"Adult","Senior"))</f>
        <v>Senior</v>
      </c>
      <c r="M2317" t="s">
        <v>116</v>
      </c>
      <c r="N2317" t="s">
        <v>117</v>
      </c>
      <c r="O2317" t="s">
        <v>86</v>
      </c>
      <c r="P2317" t="s">
        <v>39</v>
      </c>
      <c r="Q2317" t="s">
        <v>151</v>
      </c>
      <c r="R2317">
        <v>6</v>
      </c>
      <c r="S2317">
        <v>900</v>
      </c>
      <c r="T2317">
        <v>25</v>
      </c>
      <c r="U2317">
        <v>4050</v>
      </c>
      <c r="V2317" t="str">
        <f>IF(Table1[[#This Row],[Sales]]&lt;=10000,"Low",IF(Table1[[#This Row],[Sales]]&gt;=10000 &amp; Table1[[#This Row],[Sales]]&lt;=25000,"Medium","High"))</f>
        <v>Low</v>
      </c>
      <c r="W2317">
        <v>619.91</v>
      </c>
      <c r="X2317">
        <f>Table1[[#This Row],[Profit]]/Table1[[#This Row],[Sales]]</f>
        <v>0.1530641975308642</v>
      </c>
      <c r="Y2317" t="s">
        <v>58</v>
      </c>
      <c r="Z2317" t="s">
        <v>41</v>
      </c>
      <c r="AA2317">
        <v>5</v>
      </c>
      <c r="AB2317" t="s">
        <v>42</v>
      </c>
    </row>
    <row r="2318" spans="1:28" x14ac:dyDescent="0.35">
      <c r="A2318" t="s">
        <v>9649</v>
      </c>
      <c r="B2318" s="1">
        <v>45503</v>
      </c>
      <c r="C2318" s="1" t="str">
        <f>TEXT(Table1[[#This Row],[Order_Date]],"yyyy")</f>
        <v>2024</v>
      </c>
      <c r="D2318" s="3">
        <f>MONTH(Table1[[#This Row],[Order_Date]])</f>
        <v>7</v>
      </c>
      <c r="E2318" t="str">
        <f>TEXT(Table1[[#This Row],[Order_Date]],"mmm")</f>
        <v>Jul</v>
      </c>
      <c r="F2318" s="1">
        <v>45509</v>
      </c>
      <c r="G2318">
        <f>(Table1[[#This Row],[Ship_Date]]-Table1[[#This Row],[Order_Date]])</f>
        <v>6</v>
      </c>
      <c r="H2318" t="s">
        <v>9650</v>
      </c>
      <c r="I2318" t="s">
        <v>9651</v>
      </c>
      <c r="J2318" t="s">
        <v>52</v>
      </c>
      <c r="K2318">
        <v>61</v>
      </c>
      <c r="L2318" t="str">
        <f>IF(Table1[[#This Row],[Age]]&lt;=20,"Teen",IF(Table1[[#This Row],[Age]]&gt;=21 &amp; Table1[[#This Row],[Age]]&lt;=50,"Adult","Senior"))</f>
        <v>Senior</v>
      </c>
      <c r="M2318" t="s">
        <v>107</v>
      </c>
      <c r="N2318" t="s">
        <v>108</v>
      </c>
      <c r="O2318" t="s">
        <v>86</v>
      </c>
      <c r="P2318" t="s">
        <v>28</v>
      </c>
      <c r="Q2318" t="s">
        <v>103</v>
      </c>
      <c r="R2318">
        <v>3</v>
      </c>
      <c r="S2318">
        <v>25000</v>
      </c>
      <c r="T2318">
        <v>0</v>
      </c>
      <c r="U2318">
        <v>75000</v>
      </c>
      <c r="V2318" t="str">
        <f>IF(Table1[[#This Row],[Sales]]&lt;=10000,"Low",IF(Table1[[#This Row],[Sales]]&gt;=10000 &amp; Table1[[#This Row],[Sales]]&lt;=25000,"Medium","High"))</f>
        <v>High</v>
      </c>
      <c r="W2318">
        <v>27466.98</v>
      </c>
      <c r="X2318">
        <f>Table1[[#This Row],[Profit]]/Table1[[#This Row],[Sales]]</f>
        <v>0.36622640000000001</v>
      </c>
      <c r="Y2318" t="s">
        <v>58</v>
      </c>
      <c r="Z2318" t="s">
        <v>31</v>
      </c>
      <c r="AA2318">
        <v>1</v>
      </c>
      <c r="AB2318" t="s">
        <v>42</v>
      </c>
    </row>
    <row r="2319" spans="1:28" x14ac:dyDescent="0.35">
      <c r="A2319" t="s">
        <v>9691</v>
      </c>
      <c r="B2319" s="1">
        <v>45847</v>
      </c>
      <c r="C2319" s="1" t="str">
        <f>TEXT(Table1[[#This Row],[Order_Date]],"yyyy")</f>
        <v>2025</v>
      </c>
      <c r="D2319" s="3">
        <f>MONTH(Table1[[#This Row],[Order_Date]])</f>
        <v>7</v>
      </c>
      <c r="E2319" t="str">
        <f>TEXT(Table1[[#This Row],[Order_Date]],"mmm")</f>
        <v>Jul</v>
      </c>
      <c r="F2319" s="1">
        <v>45850</v>
      </c>
      <c r="G2319">
        <f>(Table1[[#This Row],[Ship_Date]]-Table1[[#This Row],[Order_Date]])</f>
        <v>3</v>
      </c>
      <c r="H2319" t="s">
        <v>9692</v>
      </c>
      <c r="I2319" t="s">
        <v>9693</v>
      </c>
      <c r="J2319" t="s">
        <v>52</v>
      </c>
      <c r="K2319">
        <v>48</v>
      </c>
      <c r="L2319" t="str">
        <f>IF(Table1[[#This Row],[Age]]&lt;=20,"Teen",IF(Table1[[#This Row],[Age]]&gt;=21 &amp; Table1[[#This Row],[Age]]&lt;=50,"Adult","Senior"))</f>
        <v>Senior</v>
      </c>
      <c r="M2319" t="s">
        <v>73</v>
      </c>
      <c r="N2319" t="s">
        <v>26</v>
      </c>
      <c r="O2319" t="s">
        <v>27</v>
      </c>
      <c r="P2319" t="s">
        <v>28</v>
      </c>
      <c r="Q2319" t="s">
        <v>65</v>
      </c>
      <c r="R2319">
        <v>6</v>
      </c>
      <c r="S2319">
        <v>30000</v>
      </c>
      <c r="T2319">
        <v>0</v>
      </c>
      <c r="U2319">
        <v>180000</v>
      </c>
      <c r="V2319" t="str">
        <f>IF(Table1[[#This Row],[Sales]]&lt;=10000,"Low",IF(Table1[[#This Row],[Sales]]&gt;=10000 &amp; Table1[[#This Row],[Sales]]&lt;=25000,"Medium","High"))</f>
        <v>High</v>
      </c>
      <c r="W2319">
        <v>32630.42</v>
      </c>
      <c r="X2319">
        <f>Table1[[#This Row],[Profit]]/Table1[[#This Row],[Sales]]</f>
        <v>0.18128011111111111</v>
      </c>
      <c r="Y2319" t="s">
        <v>58</v>
      </c>
      <c r="Z2319" t="s">
        <v>41</v>
      </c>
      <c r="AA2319">
        <v>3</v>
      </c>
      <c r="AB2319" t="s">
        <v>42</v>
      </c>
    </row>
    <row r="2320" spans="1:28" x14ac:dyDescent="0.35">
      <c r="A2320" t="s">
        <v>9723</v>
      </c>
      <c r="B2320" s="1">
        <v>45840</v>
      </c>
      <c r="C2320" s="1" t="str">
        <f>TEXT(Table1[[#This Row],[Order_Date]],"yyyy")</f>
        <v>2025</v>
      </c>
      <c r="D2320" s="3">
        <f>MONTH(Table1[[#This Row],[Order_Date]])</f>
        <v>7</v>
      </c>
      <c r="E2320" t="str">
        <f>TEXT(Table1[[#This Row],[Order_Date]],"mmm")</f>
        <v>Jul</v>
      </c>
      <c r="F2320" s="1">
        <v>45843</v>
      </c>
      <c r="G2320">
        <f>(Table1[[#This Row],[Ship_Date]]-Table1[[#This Row],[Order_Date]])</f>
        <v>3</v>
      </c>
      <c r="H2320" t="s">
        <v>9724</v>
      </c>
      <c r="I2320" t="s">
        <v>9725</v>
      </c>
      <c r="J2320" t="s">
        <v>24</v>
      </c>
      <c r="K2320">
        <v>37</v>
      </c>
      <c r="L2320" t="str">
        <f>IF(Table1[[#This Row],[Age]]&lt;=20,"Teen",IF(Table1[[#This Row],[Age]]&gt;=21 &amp; Table1[[#This Row],[Age]]&lt;=50,"Adult","Senior"))</f>
        <v>Senior</v>
      </c>
      <c r="M2320" t="s">
        <v>73</v>
      </c>
      <c r="N2320" t="s">
        <v>26</v>
      </c>
      <c r="O2320" t="s">
        <v>27</v>
      </c>
      <c r="P2320" t="s">
        <v>74</v>
      </c>
      <c r="Q2320" t="s">
        <v>75</v>
      </c>
      <c r="R2320">
        <v>1</v>
      </c>
      <c r="S2320">
        <v>2000</v>
      </c>
      <c r="T2320">
        <v>15</v>
      </c>
      <c r="U2320">
        <v>1700</v>
      </c>
      <c r="V2320" t="str">
        <f>IF(Table1[[#This Row],[Sales]]&lt;=10000,"Low",IF(Table1[[#This Row],[Sales]]&gt;=10000 &amp; Table1[[#This Row],[Sales]]&lt;=25000,"Medium","High"))</f>
        <v>Low</v>
      </c>
      <c r="W2320">
        <v>248.53</v>
      </c>
      <c r="X2320">
        <f>Table1[[#This Row],[Profit]]/Table1[[#This Row],[Sales]]</f>
        <v>0.14619411764705884</v>
      </c>
      <c r="Y2320" t="s">
        <v>30</v>
      </c>
      <c r="Z2320" t="s">
        <v>31</v>
      </c>
      <c r="AA2320">
        <v>1</v>
      </c>
      <c r="AB2320" t="s">
        <v>42</v>
      </c>
    </row>
    <row r="2321" spans="1:28" x14ac:dyDescent="0.35">
      <c r="A2321" t="s">
        <v>9773</v>
      </c>
      <c r="B2321" s="1">
        <v>45863</v>
      </c>
      <c r="C2321" s="1" t="str">
        <f>TEXT(Table1[[#This Row],[Order_Date]],"yyyy")</f>
        <v>2025</v>
      </c>
      <c r="D2321" s="3">
        <f>MONTH(Table1[[#This Row],[Order_Date]])</f>
        <v>7</v>
      </c>
      <c r="E2321" t="str">
        <f>TEXT(Table1[[#This Row],[Order_Date]],"mmm")</f>
        <v>Jul</v>
      </c>
      <c r="F2321" s="1">
        <v>45864</v>
      </c>
      <c r="G2321">
        <f>(Table1[[#This Row],[Ship_Date]]-Table1[[#This Row],[Order_Date]])</f>
        <v>1</v>
      </c>
      <c r="H2321" t="s">
        <v>9774</v>
      </c>
      <c r="I2321" t="s">
        <v>9775</v>
      </c>
      <c r="J2321" t="s">
        <v>24</v>
      </c>
      <c r="K2321">
        <v>65</v>
      </c>
      <c r="L2321" t="str">
        <f>IF(Table1[[#This Row],[Age]]&lt;=20,"Teen",IF(Table1[[#This Row],[Age]]&gt;=21 &amp; Table1[[#This Row],[Age]]&lt;=50,"Adult","Senior"))</f>
        <v>Senior</v>
      </c>
      <c r="M2321" t="s">
        <v>63</v>
      </c>
      <c r="N2321" t="s">
        <v>64</v>
      </c>
      <c r="O2321" t="s">
        <v>55</v>
      </c>
      <c r="P2321" t="s">
        <v>56</v>
      </c>
      <c r="Q2321" t="s">
        <v>212</v>
      </c>
      <c r="R2321">
        <v>1</v>
      </c>
      <c r="S2321">
        <v>300</v>
      </c>
      <c r="T2321">
        <v>5</v>
      </c>
      <c r="U2321">
        <v>285</v>
      </c>
      <c r="V2321" t="str">
        <f>IF(Table1[[#This Row],[Sales]]&lt;=10000,"Low",IF(Table1[[#This Row],[Sales]]&gt;=10000 &amp; Table1[[#This Row],[Sales]]&lt;=25000,"Medium","High"))</f>
        <v>Low</v>
      </c>
      <c r="W2321">
        <v>87.38</v>
      </c>
      <c r="X2321">
        <f>Table1[[#This Row],[Profit]]/Table1[[#This Row],[Sales]]</f>
        <v>0.30659649122807014</v>
      </c>
      <c r="Y2321" t="s">
        <v>58</v>
      </c>
      <c r="Z2321" t="s">
        <v>31</v>
      </c>
      <c r="AA2321">
        <v>4</v>
      </c>
      <c r="AB2321" t="s">
        <v>42</v>
      </c>
    </row>
    <row r="2322" spans="1:28" x14ac:dyDescent="0.35">
      <c r="A2322" t="s">
        <v>9818</v>
      </c>
      <c r="B2322" s="1">
        <v>45483</v>
      </c>
      <c r="C2322" s="1" t="str">
        <f>TEXT(Table1[[#This Row],[Order_Date]],"yyyy")</f>
        <v>2024</v>
      </c>
      <c r="D2322" s="3">
        <f>MONTH(Table1[[#This Row],[Order_Date]])</f>
        <v>7</v>
      </c>
      <c r="E2322" t="str">
        <f>TEXT(Table1[[#This Row],[Order_Date]],"mmm")</f>
        <v>Jul</v>
      </c>
      <c r="F2322" s="1">
        <v>45488</v>
      </c>
      <c r="G2322">
        <f>(Table1[[#This Row],[Ship_Date]]-Table1[[#This Row],[Order_Date]])</f>
        <v>5</v>
      </c>
      <c r="H2322" t="s">
        <v>9819</v>
      </c>
      <c r="I2322" t="s">
        <v>9820</v>
      </c>
      <c r="J2322" t="s">
        <v>24</v>
      </c>
      <c r="K2322">
        <v>36</v>
      </c>
      <c r="L2322" t="str">
        <f>IF(Table1[[#This Row],[Age]]&lt;=20,"Teen",IF(Table1[[#This Row],[Age]]&gt;=21 &amp; Table1[[#This Row],[Age]]&lt;=50,"Adult","Senior"))</f>
        <v>Senior</v>
      </c>
      <c r="M2322" t="s">
        <v>116</v>
      </c>
      <c r="N2322" t="s">
        <v>117</v>
      </c>
      <c r="O2322" t="s">
        <v>86</v>
      </c>
      <c r="P2322" t="s">
        <v>56</v>
      </c>
      <c r="Q2322" t="s">
        <v>212</v>
      </c>
      <c r="R2322">
        <v>3</v>
      </c>
      <c r="S2322">
        <v>300</v>
      </c>
      <c r="T2322">
        <v>20</v>
      </c>
      <c r="U2322">
        <v>720</v>
      </c>
      <c r="V2322" t="str">
        <f>IF(Table1[[#This Row],[Sales]]&lt;=10000,"Low",IF(Table1[[#This Row],[Sales]]&gt;=10000 &amp; Table1[[#This Row],[Sales]]&lt;=25000,"Medium","High"))</f>
        <v>Low</v>
      </c>
      <c r="W2322">
        <v>228.96</v>
      </c>
      <c r="X2322">
        <f>Table1[[#This Row],[Profit]]/Table1[[#This Row],[Sales]]</f>
        <v>0.318</v>
      </c>
      <c r="Y2322" t="s">
        <v>30</v>
      </c>
      <c r="Z2322" t="s">
        <v>59</v>
      </c>
      <c r="AA2322">
        <v>5</v>
      </c>
      <c r="AB2322" t="s">
        <v>42</v>
      </c>
    </row>
    <row r="2323" spans="1:28" x14ac:dyDescent="0.35">
      <c r="A2323" t="s">
        <v>9835</v>
      </c>
      <c r="B2323" s="1">
        <v>45852</v>
      </c>
      <c r="C2323" s="1" t="str">
        <f>TEXT(Table1[[#This Row],[Order_Date]],"yyyy")</f>
        <v>2025</v>
      </c>
      <c r="D2323" s="3">
        <f>MONTH(Table1[[#This Row],[Order_Date]])</f>
        <v>7</v>
      </c>
      <c r="E2323" t="str">
        <f>TEXT(Table1[[#This Row],[Order_Date]],"mmm")</f>
        <v>Jul</v>
      </c>
      <c r="F2323" s="1">
        <v>45853</v>
      </c>
      <c r="G2323">
        <f>(Table1[[#This Row],[Ship_Date]]-Table1[[#This Row],[Order_Date]])</f>
        <v>1</v>
      </c>
      <c r="H2323" t="s">
        <v>9836</v>
      </c>
      <c r="I2323" t="s">
        <v>9837</v>
      </c>
      <c r="J2323" t="s">
        <v>24</v>
      </c>
      <c r="K2323">
        <v>24</v>
      </c>
      <c r="L2323" t="str">
        <f>IF(Table1[[#This Row],[Age]]&lt;=20,"Teen",IF(Table1[[#This Row],[Age]]&gt;=21 &amp; Table1[[#This Row],[Age]]&lt;=50,"Adult","Senior"))</f>
        <v>Senior</v>
      </c>
      <c r="M2323" t="s">
        <v>63</v>
      </c>
      <c r="N2323" t="s">
        <v>64</v>
      </c>
      <c r="O2323" t="s">
        <v>55</v>
      </c>
      <c r="P2323" t="s">
        <v>47</v>
      </c>
      <c r="Q2323" t="s">
        <v>175</v>
      </c>
      <c r="R2323">
        <v>3</v>
      </c>
      <c r="S2323">
        <v>1200</v>
      </c>
      <c r="T2323">
        <v>15</v>
      </c>
      <c r="U2323">
        <v>3060</v>
      </c>
      <c r="V2323" t="str">
        <f>IF(Table1[[#This Row],[Sales]]&lt;=10000,"Low",IF(Table1[[#This Row],[Sales]]&gt;=10000 &amp; Table1[[#This Row],[Sales]]&lt;=25000,"Medium","High"))</f>
        <v>Low</v>
      </c>
      <c r="W2323">
        <v>1209.4000000000001</v>
      </c>
      <c r="X2323">
        <f>Table1[[#This Row],[Profit]]/Table1[[#This Row],[Sales]]</f>
        <v>0.39522875816993469</v>
      </c>
      <c r="Y2323" t="s">
        <v>93</v>
      </c>
      <c r="Z2323" t="s">
        <v>31</v>
      </c>
      <c r="AA2323">
        <v>5</v>
      </c>
      <c r="AB2323" t="s">
        <v>42</v>
      </c>
    </row>
    <row r="2324" spans="1:28" x14ac:dyDescent="0.35">
      <c r="A2324" t="s">
        <v>9840</v>
      </c>
      <c r="B2324" s="1">
        <v>45479</v>
      </c>
      <c r="C2324" s="1" t="str">
        <f>TEXT(Table1[[#This Row],[Order_Date]],"yyyy")</f>
        <v>2024</v>
      </c>
      <c r="D2324" s="3">
        <f>MONTH(Table1[[#This Row],[Order_Date]])</f>
        <v>7</v>
      </c>
      <c r="E2324" t="str">
        <f>TEXT(Table1[[#This Row],[Order_Date]],"mmm")</f>
        <v>Jul</v>
      </c>
      <c r="F2324" s="1">
        <v>45481</v>
      </c>
      <c r="G2324">
        <f>(Table1[[#This Row],[Ship_Date]]-Table1[[#This Row],[Order_Date]])</f>
        <v>2</v>
      </c>
      <c r="H2324" t="s">
        <v>3610</v>
      </c>
      <c r="I2324" t="s">
        <v>9841</v>
      </c>
      <c r="J2324" t="s">
        <v>24</v>
      </c>
      <c r="K2324">
        <v>35</v>
      </c>
      <c r="L2324" t="str">
        <f>IF(Table1[[#This Row],[Age]]&lt;=20,"Teen",IF(Table1[[#This Row],[Age]]&gt;=21 &amp; Table1[[#This Row],[Age]]&lt;=50,"Adult","Senior"))</f>
        <v>Senior</v>
      </c>
      <c r="M2324" t="s">
        <v>73</v>
      </c>
      <c r="N2324" t="s">
        <v>26</v>
      </c>
      <c r="O2324" t="s">
        <v>27</v>
      </c>
      <c r="P2324" t="s">
        <v>47</v>
      </c>
      <c r="Q2324" t="s">
        <v>175</v>
      </c>
      <c r="R2324">
        <v>1</v>
      </c>
      <c r="S2324">
        <v>1200</v>
      </c>
      <c r="T2324">
        <v>10</v>
      </c>
      <c r="U2324">
        <v>1080</v>
      </c>
      <c r="V2324" t="str">
        <f>IF(Table1[[#This Row],[Sales]]&lt;=10000,"Low",IF(Table1[[#This Row],[Sales]]&gt;=10000 &amp; Table1[[#This Row],[Sales]]&lt;=25000,"Medium","High"))</f>
        <v>Low</v>
      </c>
      <c r="W2324">
        <v>172.76</v>
      </c>
      <c r="X2324">
        <f>Table1[[#This Row],[Profit]]/Table1[[#This Row],[Sales]]</f>
        <v>0.15996296296296295</v>
      </c>
      <c r="Y2324" t="s">
        <v>58</v>
      </c>
      <c r="Z2324" t="s">
        <v>41</v>
      </c>
      <c r="AA2324">
        <v>1</v>
      </c>
      <c r="AB2324" t="s">
        <v>32</v>
      </c>
    </row>
    <row r="2325" spans="1:28" x14ac:dyDescent="0.35">
      <c r="A2325" t="s">
        <v>9913</v>
      </c>
      <c r="B2325" s="1">
        <v>45844</v>
      </c>
      <c r="C2325" s="1" t="str">
        <f>TEXT(Table1[[#This Row],[Order_Date]],"yyyy")</f>
        <v>2025</v>
      </c>
      <c r="D2325" s="3">
        <f>MONTH(Table1[[#This Row],[Order_Date]])</f>
        <v>7</v>
      </c>
      <c r="E2325" t="str">
        <f>TEXT(Table1[[#This Row],[Order_Date]],"mmm")</f>
        <v>Jul</v>
      </c>
      <c r="F2325" s="1">
        <v>45847</v>
      </c>
      <c r="G2325">
        <f>(Table1[[#This Row],[Ship_Date]]-Table1[[#This Row],[Order_Date]])</f>
        <v>3</v>
      </c>
      <c r="H2325" t="s">
        <v>9914</v>
      </c>
      <c r="I2325" t="s">
        <v>4920</v>
      </c>
      <c r="J2325" t="s">
        <v>24</v>
      </c>
      <c r="K2325">
        <v>30</v>
      </c>
      <c r="L2325" t="str">
        <f>IF(Table1[[#This Row],[Age]]&lt;=20,"Teen",IF(Table1[[#This Row],[Age]]&gt;=21 &amp; Table1[[#This Row],[Age]]&lt;=50,"Adult","Senior"))</f>
        <v>Senior</v>
      </c>
      <c r="M2325" t="s">
        <v>116</v>
      </c>
      <c r="N2325" t="s">
        <v>117</v>
      </c>
      <c r="O2325" t="s">
        <v>86</v>
      </c>
      <c r="P2325" t="s">
        <v>74</v>
      </c>
      <c r="Q2325" t="s">
        <v>75</v>
      </c>
      <c r="R2325">
        <v>1</v>
      </c>
      <c r="S2325">
        <v>2000</v>
      </c>
      <c r="T2325">
        <v>0</v>
      </c>
      <c r="U2325">
        <v>2000</v>
      </c>
      <c r="V2325" t="str">
        <f>IF(Table1[[#This Row],[Sales]]&lt;=10000,"Low",IF(Table1[[#This Row],[Sales]]&gt;=10000 &amp; Table1[[#This Row],[Sales]]&lt;=25000,"Medium","High"))</f>
        <v>Low</v>
      </c>
      <c r="W2325">
        <v>273.48</v>
      </c>
      <c r="X2325">
        <f>Table1[[#This Row],[Profit]]/Table1[[#This Row],[Sales]]</f>
        <v>0.13674</v>
      </c>
      <c r="Y2325" t="s">
        <v>30</v>
      </c>
      <c r="Z2325" t="s">
        <v>59</v>
      </c>
      <c r="AA2325">
        <v>5</v>
      </c>
      <c r="AB2325" t="s">
        <v>42</v>
      </c>
    </row>
    <row r="2326" spans="1:28" x14ac:dyDescent="0.35">
      <c r="A2326" t="s">
        <v>9931</v>
      </c>
      <c r="B2326" s="1">
        <v>45860</v>
      </c>
      <c r="C2326" s="1" t="str">
        <f>TEXT(Table1[[#This Row],[Order_Date]],"yyyy")</f>
        <v>2025</v>
      </c>
      <c r="D2326" s="3">
        <f>MONTH(Table1[[#This Row],[Order_Date]])</f>
        <v>7</v>
      </c>
      <c r="E2326" t="str">
        <f>TEXT(Table1[[#This Row],[Order_Date]],"mmm")</f>
        <v>Jul</v>
      </c>
      <c r="F2326" s="1">
        <v>45864</v>
      </c>
      <c r="G2326">
        <f>(Table1[[#This Row],[Ship_Date]]-Table1[[#This Row],[Order_Date]])</f>
        <v>4</v>
      </c>
      <c r="H2326" t="s">
        <v>6290</v>
      </c>
      <c r="I2326" t="s">
        <v>9932</v>
      </c>
      <c r="J2326" t="s">
        <v>24</v>
      </c>
      <c r="K2326">
        <v>54</v>
      </c>
      <c r="L2326" t="str">
        <f>IF(Table1[[#This Row],[Age]]&lt;=20,"Teen",IF(Table1[[#This Row],[Age]]&gt;=21 &amp; Table1[[#This Row],[Age]]&lt;=50,"Adult","Senior"))</f>
        <v>Senior</v>
      </c>
      <c r="M2326" t="s">
        <v>84</v>
      </c>
      <c r="N2326" t="s">
        <v>85</v>
      </c>
      <c r="O2326" t="s">
        <v>86</v>
      </c>
      <c r="P2326" t="s">
        <v>47</v>
      </c>
      <c r="Q2326" t="s">
        <v>164</v>
      </c>
      <c r="R2326">
        <v>4</v>
      </c>
      <c r="S2326">
        <v>1800</v>
      </c>
      <c r="T2326">
        <v>20</v>
      </c>
      <c r="U2326">
        <v>5760</v>
      </c>
      <c r="V2326" t="str">
        <f>IF(Table1[[#This Row],[Sales]]&lt;=10000,"Low",IF(Table1[[#This Row],[Sales]]&gt;=10000 &amp; Table1[[#This Row],[Sales]]&lt;=25000,"Medium","High"))</f>
        <v>Low</v>
      </c>
      <c r="W2326">
        <v>2494.35</v>
      </c>
      <c r="X2326">
        <f>Table1[[#This Row],[Profit]]/Table1[[#This Row],[Sales]]</f>
        <v>0.433046875</v>
      </c>
      <c r="Y2326" t="s">
        <v>93</v>
      </c>
      <c r="Z2326" t="s">
        <v>59</v>
      </c>
      <c r="AA2326">
        <v>1</v>
      </c>
      <c r="AB2326" t="s">
        <v>42</v>
      </c>
    </row>
    <row r="2327" spans="1:28" x14ac:dyDescent="0.35">
      <c r="A2327" t="s">
        <v>10024</v>
      </c>
      <c r="B2327" s="1">
        <v>45865</v>
      </c>
      <c r="C2327" s="1" t="str">
        <f>TEXT(Table1[[#This Row],[Order_Date]],"yyyy")</f>
        <v>2025</v>
      </c>
      <c r="D2327" s="3">
        <f>MONTH(Table1[[#This Row],[Order_Date]])</f>
        <v>7</v>
      </c>
      <c r="E2327" t="str">
        <f>TEXT(Table1[[#This Row],[Order_Date]],"mmm")</f>
        <v>Jul</v>
      </c>
      <c r="F2327" s="1">
        <v>45869</v>
      </c>
      <c r="G2327">
        <f>(Table1[[#This Row],[Ship_Date]]-Table1[[#This Row],[Order_Date]])</f>
        <v>4</v>
      </c>
      <c r="H2327" t="s">
        <v>10025</v>
      </c>
      <c r="I2327" t="s">
        <v>10026</v>
      </c>
      <c r="J2327" t="s">
        <v>52</v>
      </c>
      <c r="K2327">
        <v>33</v>
      </c>
      <c r="L2327" t="str">
        <f>IF(Table1[[#This Row],[Age]]&lt;=20,"Teen",IF(Table1[[#This Row],[Age]]&gt;=21 &amp; Table1[[#This Row],[Age]]&lt;=50,"Adult","Senior"))</f>
        <v>Senior</v>
      </c>
      <c r="M2327" t="s">
        <v>25</v>
      </c>
      <c r="N2327" t="s">
        <v>26</v>
      </c>
      <c r="O2327" t="s">
        <v>27</v>
      </c>
      <c r="P2327" t="s">
        <v>39</v>
      </c>
      <c r="Q2327" t="s">
        <v>151</v>
      </c>
      <c r="R2327">
        <v>7</v>
      </c>
      <c r="S2327">
        <v>900</v>
      </c>
      <c r="T2327">
        <v>10</v>
      </c>
      <c r="U2327">
        <v>5670</v>
      </c>
      <c r="V2327" t="str">
        <f>IF(Table1[[#This Row],[Sales]]&lt;=10000,"Low",IF(Table1[[#This Row],[Sales]]&gt;=10000 &amp; Table1[[#This Row],[Sales]]&lt;=25000,"Medium","High"))</f>
        <v>Low</v>
      </c>
      <c r="W2327">
        <v>2273.38</v>
      </c>
      <c r="X2327">
        <f>Table1[[#This Row],[Profit]]/Table1[[#This Row],[Sales]]</f>
        <v>0.4009488536155203</v>
      </c>
      <c r="Y2327" t="s">
        <v>30</v>
      </c>
      <c r="Z2327" t="s">
        <v>31</v>
      </c>
      <c r="AA2327">
        <v>4</v>
      </c>
      <c r="AB2327" t="s">
        <v>42</v>
      </c>
    </row>
    <row r="2328" spans="1:28" x14ac:dyDescent="0.35">
      <c r="A2328" t="s">
        <v>10074</v>
      </c>
      <c r="B2328" s="1">
        <v>45841</v>
      </c>
      <c r="C2328" s="1" t="str">
        <f>TEXT(Table1[[#This Row],[Order_Date]],"yyyy")</f>
        <v>2025</v>
      </c>
      <c r="D2328" s="3">
        <f>MONTH(Table1[[#This Row],[Order_Date]])</f>
        <v>7</v>
      </c>
      <c r="E2328" t="str">
        <f>TEXT(Table1[[#This Row],[Order_Date]],"mmm")</f>
        <v>Jul</v>
      </c>
      <c r="F2328" s="1">
        <v>45848</v>
      </c>
      <c r="G2328">
        <f>(Table1[[#This Row],[Ship_Date]]-Table1[[#This Row],[Order_Date]])</f>
        <v>7</v>
      </c>
      <c r="H2328" t="s">
        <v>2816</v>
      </c>
      <c r="I2328" t="s">
        <v>10075</v>
      </c>
      <c r="J2328" t="s">
        <v>52</v>
      </c>
      <c r="K2328">
        <v>54</v>
      </c>
      <c r="L2328" t="str">
        <f>IF(Table1[[#This Row],[Age]]&lt;=20,"Teen",IF(Table1[[#This Row],[Age]]&gt;=21 &amp; Table1[[#This Row],[Age]]&lt;=50,"Adult","Senior"))</f>
        <v>Senior</v>
      </c>
      <c r="M2328" t="s">
        <v>107</v>
      </c>
      <c r="N2328" t="s">
        <v>108</v>
      </c>
      <c r="O2328" t="s">
        <v>86</v>
      </c>
      <c r="P2328" t="s">
        <v>39</v>
      </c>
      <c r="Q2328" t="s">
        <v>151</v>
      </c>
      <c r="R2328">
        <v>6</v>
      </c>
      <c r="S2328">
        <v>900</v>
      </c>
      <c r="T2328">
        <v>10</v>
      </c>
      <c r="U2328">
        <v>4860</v>
      </c>
      <c r="V2328" t="str">
        <f>IF(Table1[[#This Row],[Sales]]&lt;=10000,"Low",IF(Table1[[#This Row],[Sales]]&gt;=10000 &amp; Table1[[#This Row],[Sales]]&lt;=25000,"Medium","High"))</f>
        <v>Low</v>
      </c>
      <c r="W2328">
        <v>1731.63</v>
      </c>
      <c r="X2328">
        <f>Table1[[#This Row],[Profit]]/Table1[[#This Row],[Sales]]</f>
        <v>0.35630246913580249</v>
      </c>
      <c r="Y2328" t="s">
        <v>93</v>
      </c>
      <c r="Z2328" t="s">
        <v>41</v>
      </c>
      <c r="AA2328">
        <v>5</v>
      </c>
      <c r="AB2328" t="s">
        <v>42</v>
      </c>
    </row>
    <row r="2329" spans="1:28" x14ac:dyDescent="0.35">
      <c r="A2329" t="s">
        <v>10086</v>
      </c>
      <c r="B2329" s="1">
        <v>45864</v>
      </c>
      <c r="C2329" s="1" t="str">
        <f>TEXT(Table1[[#This Row],[Order_Date]],"yyyy")</f>
        <v>2025</v>
      </c>
      <c r="D2329" s="3">
        <f>MONTH(Table1[[#This Row],[Order_Date]])</f>
        <v>7</v>
      </c>
      <c r="E2329" t="str">
        <f>TEXT(Table1[[#This Row],[Order_Date]],"mmm")</f>
        <v>Jul</v>
      </c>
      <c r="F2329" s="1">
        <v>45867</v>
      </c>
      <c r="G2329">
        <f>(Table1[[#This Row],[Ship_Date]]-Table1[[#This Row],[Order_Date]])</f>
        <v>3</v>
      </c>
      <c r="H2329" t="s">
        <v>10087</v>
      </c>
      <c r="I2329" t="s">
        <v>10088</v>
      </c>
      <c r="J2329" t="s">
        <v>52</v>
      </c>
      <c r="K2329">
        <v>21</v>
      </c>
      <c r="L2329" t="str">
        <f>IF(Table1[[#This Row],[Age]]&lt;=20,"Teen",IF(Table1[[#This Row],[Age]]&gt;=21 &amp; Table1[[#This Row],[Age]]&lt;=50,"Adult","Senior"))</f>
        <v>Senior</v>
      </c>
      <c r="M2329" t="s">
        <v>116</v>
      </c>
      <c r="N2329" t="s">
        <v>117</v>
      </c>
      <c r="O2329" t="s">
        <v>86</v>
      </c>
      <c r="P2329" t="s">
        <v>47</v>
      </c>
      <c r="Q2329" t="s">
        <v>69</v>
      </c>
      <c r="R2329">
        <v>3</v>
      </c>
      <c r="S2329">
        <v>800</v>
      </c>
      <c r="T2329">
        <v>10</v>
      </c>
      <c r="U2329">
        <v>2160</v>
      </c>
      <c r="V2329" t="str">
        <f>IF(Table1[[#This Row],[Sales]]&lt;=10000,"Low",IF(Table1[[#This Row],[Sales]]&gt;=10000 &amp; Table1[[#This Row],[Sales]]&lt;=25000,"Medium","High"))</f>
        <v>Low</v>
      </c>
      <c r="W2329">
        <v>800.16</v>
      </c>
      <c r="X2329">
        <f>Table1[[#This Row],[Profit]]/Table1[[#This Row],[Sales]]</f>
        <v>0.37044444444444441</v>
      </c>
      <c r="Y2329" t="s">
        <v>30</v>
      </c>
      <c r="Z2329" t="s">
        <v>31</v>
      </c>
      <c r="AA2329">
        <v>1</v>
      </c>
      <c r="AB2329" t="s">
        <v>42</v>
      </c>
    </row>
    <row r="2330" spans="1:28" x14ac:dyDescent="0.35">
      <c r="A2330" t="s">
        <v>10187</v>
      </c>
      <c r="B2330" s="1">
        <v>45497</v>
      </c>
      <c r="C2330" s="1" t="str">
        <f>TEXT(Table1[[#This Row],[Order_Date]],"yyyy")</f>
        <v>2024</v>
      </c>
      <c r="D2330" s="3">
        <f>MONTH(Table1[[#This Row],[Order_Date]])</f>
        <v>7</v>
      </c>
      <c r="E2330" t="str">
        <f>TEXT(Table1[[#This Row],[Order_Date]],"mmm")</f>
        <v>Jul</v>
      </c>
      <c r="F2330" s="1">
        <v>45499</v>
      </c>
      <c r="G2330">
        <f>(Table1[[#This Row],[Ship_Date]]-Table1[[#This Row],[Order_Date]])</f>
        <v>2</v>
      </c>
      <c r="H2330" t="s">
        <v>10188</v>
      </c>
      <c r="I2330" t="s">
        <v>10189</v>
      </c>
      <c r="J2330" t="s">
        <v>24</v>
      </c>
      <c r="K2330">
        <v>34</v>
      </c>
      <c r="L2330" t="str">
        <f>IF(Table1[[#This Row],[Age]]&lt;=20,"Teen",IF(Table1[[#This Row],[Age]]&gt;=21 &amp; Table1[[#This Row],[Age]]&lt;=50,"Adult","Senior"))</f>
        <v>Senior</v>
      </c>
      <c r="M2330" t="s">
        <v>53</v>
      </c>
      <c r="N2330" t="s">
        <v>54</v>
      </c>
      <c r="O2330" t="s">
        <v>55</v>
      </c>
      <c r="P2330" t="s">
        <v>28</v>
      </c>
      <c r="Q2330" t="s">
        <v>192</v>
      </c>
      <c r="R2330">
        <v>4</v>
      </c>
      <c r="S2330">
        <v>7000</v>
      </c>
      <c r="T2330">
        <v>20</v>
      </c>
      <c r="U2330">
        <v>22400</v>
      </c>
      <c r="V2330" t="str">
        <f>IF(Table1[[#This Row],[Sales]]&lt;=10000,"Low",IF(Table1[[#This Row],[Sales]]&gt;=10000 &amp; Table1[[#This Row],[Sales]]&lt;=25000,"Medium","High"))</f>
        <v>High</v>
      </c>
      <c r="W2330">
        <v>7340.43</v>
      </c>
      <c r="X2330">
        <f>Table1[[#This Row],[Profit]]/Table1[[#This Row],[Sales]]</f>
        <v>0.32769776785714289</v>
      </c>
      <c r="Y2330" t="s">
        <v>30</v>
      </c>
      <c r="Z2330" t="s">
        <v>59</v>
      </c>
      <c r="AA2330">
        <v>4</v>
      </c>
      <c r="AB2330" t="s">
        <v>42</v>
      </c>
    </row>
    <row r="2331" spans="1:28" x14ac:dyDescent="0.35">
      <c r="A2331" t="s">
        <v>10240</v>
      </c>
      <c r="B2331" s="1">
        <v>45866</v>
      </c>
      <c r="C2331" s="1" t="str">
        <f>TEXT(Table1[[#This Row],[Order_Date]],"yyyy")</f>
        <v>2025</v>
      </c>
      <c r="D2331" s="3">
        <f>MONTH(Table1[[#This Row],[Order_Date]])</f>
        <v>7</v>
      </c>
      <c r="E2331" t="str">
        <f>TEXT(Table1[[#This Row],[Order_Date]],"mmm")</f>
        <v>Jul</v>
      </c>
      <c r="F2331" s="1">
        <v>45873</v>
      </c>
      <c r="G2331">
        <f>(Table1[[#This Row],[Ship_Date]]-Table1[[#This Row],[Order_Date]])</f>
        <v>7</v>
      </c>
      <c r="H2331" t="s">
        <v>10241</v>
      </c>
      <c r="I2331" t="s">
        <v>10242</v>
      </c>
      <c r="J2331" t="s">
        <v>52</v>
      </c>
      <c r="K2331">
        <v>29</v>
      </c>
      <c r="L2331" t="str">
        <f>IF(Table1[[#This Row],[Age]]&lt;=20,"Teen",IF(Table1[[#This Row],[Age]]&gt;=21 &amp; Table1[[#This Row],[Age]]&lt;=50,"Adult","Senior"))</f>
        <v>Senior</v>
      </c>
      <c r="M2331" t="s">
        <v>107</v>
      </c>
      <c r="N2331" t="s">
        <v>108</v>
      </c>
      <c r="O2331" t="s">
        <v>86</v>
      </c>
      <c r="P2331" t="s">
        <v>39</v>
      </c>
      <c r="Q2331" t="s">
        <v>40</v>
      </c>
      <c r="R2331">
        <v>1</v>
      </c>
      <c r="S2331">
        <v>2500</v>
      </c>
      <c r="T2331">
        <v>0</v>
      </c>
      <c r="U2331">
        <v>2500</v>
      </c>
      <c r="V2331" t="str">
        <f>IF(Table1[[#This Row],[Sales]]&lt;=10000,"Low",IF(Table1[[#This Row],[Sales]]&gt;=10000 &amp; Table1[[#This Row],[Sales]]&lt;=25000,"Medium","High"))</f>
        <v>Low</v>
      </c>
      <c r="W2331">
        <v>415.61</v>
      </c>
      <c r="X2331">
        <f>Table1[[#This Row],[Profit]]/Table1[[#This Row],[Sales]]</f>
        <v>0.166244</v>
      </c>
      <c r="Y2331" t="s">
        <v>93</v>
      </c>
      <c r="Z2331" t="s">
        <v>41</v>
      </c>
      <c r="AA2331">
        <v>4</v>
      </c>
      <c r="AB2331" t="s">
        <v>42</v>
      </c>
    </row>
    <row r="2332" spans="1:28" x14ac:dyDescent="0.35">
      <c r="A2332" t="s">
        <v>10320</v>
      </c>
      <c r="B2332" s="1">
        <v>45497</v>
      </c>
      <c r="C2332" s="1" t="str">
        <f>TEXT(Table1[[#This Row],[Order_Date]],"yyyy")</f>
        <v>2024</v>
      </c>
      <c r="D2332" s="3">
        <f>MONTH(Table1[[#This Row],[Order_Date]])</f>
        <v>7</v>
      </c>
      <c r="E2332" t="str">
        <f>TEXT(Table1[[#This Row],[Order_Date]],"mmm")</f>
        <v>Jul</v>
      </c>
      <c r="F2332" s="1">
        <v>45501</v>
      </c>
      <c r="G2332">
        <f>(Table1[[#This Row],[Ship_Date]]-Table1[[#This Row],[Order_Date]])</f>
        <v>4</v>
      </c>
      <c r="H2332" t="s">
        <v>2268</v>
      </c>
      <c r="I2332" t="s">
        <v>10321</v>
      </c>
      <c r="J2332" t="s">
        <v>52</v>
      </c>
      <c r="K2332">
        <v>34</v>
      </c>
      <c r="L2332" t="str">
        <f>IF(Table1[[#This Row],[Age]]&lt;=20,"Teen",IF(Table1[[#This Row],[Age]]&gt;=21 &amp; Table1[[#This Row],[Age]]&lt;=50,"Adult","Senior"))</f>
        <v>Senior</v>
      </c>
      <c r="M2332" t="s">
        <v>79</v>
      </c>
      <c r="N2332" t="s">
        <v>80</v>
      </c>
      <c r="O2332" t="s">
        <v>38</v>
      </c>
      <c r="P2332" t="s">
        <v>39</v>
      </c>
      <c r="Q2332" t="s">
        <v>151</v>
      </c>
      <c r="R2332">
        <v>7</v>
      </c>
      <c r="S2332">
        <v>900</v>
      </c>
      <c r="T2332">
        <v>5</v>
      </c>
      <c r="U2332">
        <v>5985</v>
      </c>
      <c r="V2332" t="str">
        <f>IF(Table1[[#This Row],[Sales]]&lt;=10000,"Low",IF(Table1[[#This Row],[Sales]]&gt;=10000 &amp; Table1[[#This Row],[Sales]]&lt;=25000,"Medium","High"))</f>
        <v>Low</v>
      </c>
      <c r="W2332">
        <v>2000.11</v>
      </c>
      <c r="X2332">
        <f>Table1[[#This Row],[Profit]]/Table1[[#This Row],[Sales]]</f>
        <v>0.33418713450292398</v>
      </c>
      <c r="Y2332" t="s">
        <v>30</v>
      </c>
      <c r="Z2332" t="s">
        <v>31</v>
      </c>
      <c r="AA2332">
        <v>1</v>
      </c>
      <c r="AB2332" t="s">
        <v>42</v>
      </c>
    </row>
    <row r="2333" spans="1:28" x14ac:dyDescent="0.35">
      <c r="A2333" t="s">
        <v>10327</v>
      </c>
      <c r="B2333" s="1">
        <v>45846</v>
      </c>
      <c r="C2333" s="1" t="str">
        <f>TEXT(Table1[[#This Row],[Order_Date]],"yyyy")</f>
        <v>2025</v>
      </c>
      <c r="D2333" s="3">
        <f>MONTH(Table1[[#This Row],[Order_Date]])</f>
        <v>7</v>
      </c>
      <c r="E2333" t="str">
        <f>TEXT(Table1[[#This Row],[Order_Date]],"mmm")</f>
        <v>Jul</v>
      </c>
      <c r="F2333" s="1">
        <v>45852</v>
      </c>
      <c r="G2333">
        <f>(Table1[[#This Row],[Ship_Date]]-Table1[[#This Row],[Order_Date]])</f>
        <v>6</v>
      </c>
      <c r="H2333" t="s">
        <v>10328</v>
      </c>
      <c r="I2333" t="s">
        <v>10329</v>
      </c>
      <c r="J2333" t="s">
        <v>24</v>
      </c>
      <c r="K2333">
        <v>18</v>
      </c>
      <c r="L2333" t="str">
        <f>IF(Table1[[#This Row],[Age]]&lt;=20,"Teen",IF(Table1[[#This Row],[Age]]&gt;=21 &amp; Table1[[#This Row],[Age]]&lt;=50,"Adult","Senior"))</f>
        <v>Teen</v>
      </c>
      <c r="M2333" t="s">
        <v>73</v>
      </c>
      <c r="N2333" t="s">
        <v>26</v>
      </c>
      <c r="O2333" t="s">
        <v>27</v>
      </c>
      <c r="P2333" t="s">
        <v>28</v>
      </c>
      <c r="Q2333" t="s">
        <v>103</v>
      </c>
      <c r="R2333">
        <v>7</v>
      </c>
      <c r="S2333">
        <v>25000</v>
      </c>
      <c r="T2333">
        <v>10</v>
      </c>
      <c r="U2333">
        <v>157500</v>
      </c>
      <c r="V2333" t="str">
        <f>IF(Table1[[#This Row],[Sales]]&lt;=10000,"Low",IF(Table1[[#This Row],[Sales]]&gt;=10000 &amp; Table1[[#This Row],[Sales]]&lt;=25000,"Medium","High"))</f>
        <v>High</v>
      </c>
      <c r="W2333">
        <v>24962.44</v>
      </c>
      <c r="X2333">
        <f>Table1[[#This Row],[Profit]]/Table1[[#This Row],[Sales]]</f>
        <v>0.15849168253968254</v>
      </c>
      <c r="Y2333" t="s">
        <v>93</v>
      </c>
      <c r="Z2333" t="s">
        <v>41</v>
      </c>
      <c r="AA2333">
        <v>1</v>
      </c>
      <c r="AB2333" t="s">
        <v>42</v>
      </c>
    </row>
    <row r="2334" spans="1:28" x14ac:dyDescent="0.35">
      <c r="A2334" t="s">
        <v>10370</v>
      </c>
      <c r="B2334" s="1">
        <v>45502</v>
      </c>
      <c r="C2334" s="1" t="str">
        <f>TEXT(Table1[[#This Row],[Order_Date]],"yyyy")</f>
        <v>2024</v>
      </c>
      <c r="D2334" s="3">
        <f>MONTH(Table1[[#This Row],[Order_Date]])</f>
        <v>7</v>
      </c>
      <c r="E2334" t="str">
        <f>TEXT(Table1[[#This Row],[Order_Date]],"mmm")</f>
        <v>Jul</v>
      </c>
      <c r="F2334" s="1">
        <v>45506</v>
      </c>
      <c r="G2334">
        <f>(Table1[[#This Row],[Ship_Date]]-Table1[[#This Row],[Order_Date]])</f>
        <v>4</v>
      </c>
      <c r="H2334" t="s">
        <v>4656</v>
      </c>
      <c r="I2334" t="s">
        <v>10371</v>
      </c>
      <c r="J2334" t="s">
        <v>52</v>
      </c>
      <c r="K2334">
        <v>18</v>
      </c>
      <c r="L2334" t="str">
        <f>IF(Table1[[#This Row],[Age]]&lt;=20,"Teen",IF(Table1[[#This Row],[Age]]&gt;=21 &amp; Table1[[#This Row],[Age]]&lt;=50,"Adult","Senior"))</f>
        <v>Teen</v>
      </c>
      <c r="M2334" t="s">
        <v>36</v>
      </c>
      <c r="N2334" t="s">
        <v>37</v>
      </c>
      <c r="O2334" t="s">
        <v>38</v>
      </c>
      <c r="P2334" t="s">
        <v>39</v>
      </c>
      <c r="Q2334" t="s">
        <v>40</v>
      </c>
      <c r="R2334">
        <v>5</v>
      </c>
      <c r="S2334">
        <v>2500</v>
      </c>
      <c r="T2334">
        <v>0</v>
      </c>
      <c r="U2334">
        <v>12500</v>
      </c>
      <c r="V2334" t="str">
        <f>IF(Table1[[#This Row],[Sales]]&lt;=10000,"Low",IF(Table1[[#This Row],[Sales]]&gt;=10000 &amp; Table1[[#This Row],[Sales]]&lt;=25000,"Medium","High"))</f>
        <v>High</v>
      </c>
      <c r="W2334">
        <v>3401.38</v>
      </c>
      <c r="X2334">
        <f>Table1[[#This Row],[Profit]]/Table1[[#This Row],[Sales]]</f>
        <v>0.27211040000000003</v>
      </c>
      <c r="Y2334" t="s">
        <v>58</v>
      </c>
      <c r="Z2334" t="s">
        <v>31</v>
      </c>
      <c r="AA2334">
        <v>5</v>
      </c>
      <c r="AB2334" t="s">
        <v>32</v>
      </c>
    </row>
    <row r="2335" spans="1:28" x14ac:dyDescent="0.35">
      <c r="A2335" t="s">
        <v>10387</v>
      </c>
      <c r="B2335" s="1">
        <v>45842</v>
      </c>
      <c r="C2335" s="1" t="str">
        <f>TEXT(Table1[[#This Row],[Order_Date]],"yyyy")</f>
        <v>2025</v>
      </c>
      <c r="D2335" s="3">
        <f>MONTH(Table1[[#This Row],[Order_Date]])</f>
        <v>7</v>
      </c>
      <c r="E2335" t="str">
        <f>TEXT(Table1[[#This Row],[Order_Date]],"mmm")</f>
        <v>Jul</v>
      </c>
      <c r="F2335" s="1">
        <v>45846</v>
      </c>
      <c r="G2335">
        <f>(Table1[[#This Row],[Ship_Date]]-Table1[[#This Row],[Order_Date]])</f>
        <v>4</v>
      </c>
      <c r="H2335" t="s">
        <v>10388</v>
      </c>
      <c r="I2335" t="s">
        <v>10389</v>
      </c>
      <c r="J2335" t="s">
        <v>24</v>
      </c>
      <c r="K2335">
        <v>33</v>
      </c>
      <c r="L2335" t="str">
        <f>IF(Table1[[#This Row],[Age]]&lt;=20,"Teen",IF(Table1[[#This Row],[Age]]&gt;=21 &amp; Table1[[#This Row],[Age]]&lt;=50,"Adult","Senior"))</f>
        <v>Senior</v>
      </c>
      <c r="M2335" t="s">
        <v>36</v>
      </c>
      <c r="N2335" t="s">
        <v>37</v>
      </c>
      <c r="O2335" t="s">
        <v>38</v>
      </c>
      <c r="P2335" t="s">
        <v>47</v>
      </c>
      <c r="Q2335" t="s">
        <v>69</v>
      </c>
      <c r="R2335">
        <v>8</v>
      </c>
      <c r="S2335">
        <v>800</v>
      </c>
      <c r="T2335">
        <v>20</v>
      </c>
      <c r="U2335">
        <v>5120</v>
      </c>
      <c r="V2335" t="str">
        <f>IF(Table1[[#This Row],[Sales]]&lt;=10000,"Low",IF(Table1[[#This Row],[Sales]]&gt;=10000 &amp; Table1[[#This Row],[Sales]]&lt;=25000,"Medium","High"))</f>
        <v>Low</v>
      </c>
      <c r="W2335">
        <v>1488.5</v>
      </c>
      <c r="X2335">
        <f>Table1[[#This Row],[Profit]]/Table1[[#This Row],[Sales]]</f>
        <v>0.29072265624999999</v>
      </c>
      <c r="Y2335" t="s">
        <v>30</v>
      </c>
      <c r="Z2335" t="s">
        <v>59</v>
      </c>
      <c r="AA2335">
        <v>1</v>
      </c>
      <c r="AB2335" t="s">
        <v>42</v>
      </c>
    </row>
    <row r="2336" spans="1:28" x14ac:dyDescent="0.35">
      <c r="A2336" t="s">
        <v>10392</v>
      </c>
      <c r="B2336" s="1">
        <v>45495</v>
      </c>
      <c r="C2336" s="1" t="str">
        <f>TEXT(Table1[[#This Row],[Order_Date]],"yyyy")</f>
        <v>2024</v>
      </c>
      <c r="D2336" s="3">
        <f>MONTH(Table1[[#This Row],[Order_Date]])</f>
        <v>7</v>
      </c>
      <c r="E2336" t="str">
        <f>TEXT(Table1[[#This Row],[Order_Date]],"mmm")</f>
        <v>Jul</v>
      </c>
      <c r="F2336" s="1">
        <v>45499</v>
      </c>
      <c r="G2336">
        <f>(Table1[[#This Row],[Ship_Date]]-Table1[[#This Row],[Order_Date]])</f>
        <v>4</v>
      </c>
      <c r="H2336" t="s">
        <v>10393</v>
      </c>
      <c r="I2336" t="s">
        <v>10394</v>
      </c>
      <c r="J2336" t="s">
        <v>24</v>
      </c>
      <c r="K2336">
        <v>29</v>
      </c>
      <c r="L2336" t="str">
        <f>IF(Table1[[#This Row],[Age]]&lt;=20,"Teen",IF(Table1[[#This Row],[Age]]&gt;=21 &amp; Table1[[#This Row],[Age]]&lt;=50,"Adult","Senior"))</f>
        <v>Senior</v>
      </c>
      <c r="M2336" t="s">
        <v>36</v>
      </c>
      <c r="N2336" t="s">
        <v>37</v>
      </c>
      <c r="O2336" t="s">
        <v>38</v>
      </c>
      <c r="P2336" t="s">
        <v>39</v>
      </c>
      <c r="Q2336" t="s">
        <v>253</v>
      </c>
      <c r="R2336">
        <v>8</v>
      </c>
      <c r="S2336">
        <v>1200</v>
      </c>
      <c r="T2336">
        <v>20</v>
      </c>
      <c r="U2336">
        <v>7680</v>
      </c>
      <c r="V2336" t="str">
        <f>IF(Table1[[#This Row],[Sales]]&lt;=10000,"Low",IF(Table1[[#This Row],[Sales]]&gt;=10000 &amp; Table1[[#This Row],[Sales]]&lt;=25000,"Medium","High"))</f>
        <v>Low</v>
      </c>
      <c r="W2336">
        <v>1752.61</v>
      </c>
      <c r="X2336">
        <f>Table1[[#This Row],[Profit]]/Table1[[#This Row],[Sales]]</f>
        <v>0.22820442708333333</v>
      </c>
      <c r="Y2336" t="s">
        <v>30</v>
      </c>
      <c r="Z2336" t="s">
        <v>41</v>
      </c>
      <c r="AA2336">
        <v>5</v>
      </c>
      <c r="AB2336" t="s">
        <v>42</v>
      </c>
    </row>
    <row r="2337" spans="1:28" x14ac:dyDescent="0.35">
      <c r="A2337" t="s">
        <v>10425</v>
      </c>
      <c r="B2337" s="1">
        <v>45474</v>
      </c>
      <c r="C2337" s="1" t="str">
        <f>TEXT(Table1[[#This Row],[Order_Date]],"yyyy")</f>
        <v>2024</v>
      </c>
      <c r="D2337" s="3">
        <f>MONTH(Table1[[#This Row],[Order_Date]])</f>
        <v>7</v>
      </c>
      <c r="E2337" t="str">
        <f>TEXT(Table1[[#This Row],[Order_Date]],"mmm")</f>
        <v>Jul</v>
      </c>
      <c r="F2337" s="1">
        <v>45478</v>
      </c>
      <c r="G2337">
        <f>(Table1[[#This Row],[Ship_Date]]-Table1[[#This Row],[Order_Date]])</f>
        <v>4</v>
      </c>
      <c r="H2337" t="s">
        <v>10426</v>
      </c>
      <c r="I2337" t="s">
        <v>10427</v>
      </c>
      <c r="J2337" t="s">
        <v>24</v>
      </c>
      <c r="K2337">
        <v>55</v>
      </c>
      <c r="L2337" t="str">
        <f>IF(Table1[[#This Row],[Age]]&lt;=20,"Teen",IF(Table1[[#This Row],[Age]]&gt;=21 &amp; Table1[[#This Row],[Age]]&lt;=50,"Adult","Senior"))</f>
        <v>Senior</v>
      </c>
      <c r="M2337" t="s">
        <v>25</v>
      </c>
      <c r="N2337" t="s">
        <v>26</v>
      </c>
      <c r="O2337" t="s">
        <v>27</v>
      </c>
      <c r="P2337" t="s">
        <v>74</v>
      </c>
      <c r="Q2337" t="s">
        <v>196</v>
      </c>
      <c r="R2337">
        <v>1</v>
      </c>
      <c r="S2337">
        <v>25000</v>
      </c>
      <c r="T2337">
        <v>10</v>
      </c>
      <c r="U2337">
        <v>22500</v>
      </c>
      <c r="V2337" t="str">
        <f>IF(Table1[[#This Row],[Sales]]&lt;=10000,"Low",IF(Table1[[#This Row],[Sales]]&gt;=10000 &amp; Table1[[#This Row],[Sales]]&lt;=25000,"Medium","High"))</f>
        <v>High</v>
      </c>
      <c r="W2337">
        <v>8440.77</v>
      </c>
      <c r="X2337">
        <f>Table1[[#This Row],[Profit]]/Table1[[#This Row],[Sales]]</f>
        <v>0.37514533333333333</v>
      </c>
      <c r="Y2337" t="s">
        <v>93</v>
      </c>
      <c r="Z2337" t="s">
        <v>59</v>
      </c>
      <c r="AA2337">
        <v>3</v>
      </c>
      <c r="AB2337" t="s">
        <v>32</v>
      </c>
    </row>
    <row r="2338" spans="1:28" x14ac:dyDescent="0.35">
      <c r="A2338" t="s">
        <v>10458</v>
      </c>
      <c r="B2338" s="1">
        <v>45495</v>
      </c>
      <c r="C2338" s="1" t="str">
        <f>TEXT(Table1[[#This Row],[Order_Date]],"yyyy")</f>
        <v>2024</v>
      </c>
      <c r="D2338" s="3">
        <f>MONTH(Table1[[#This Row],[Order_Date]])</f>
        <v>7</v>
      </c>
      <c r="E2338" t="str">
        <f>TEXT(Table1[[#This Row],[Order_Date]],"mmm")</f>
        <v>Jul</v>
      </c>
      <c r="F2338" s="1">
        <v>45498</v>
      </c>
      <c r="G2338">
        <f>(Table1[[#This Row],[Ship_Date]]-Table1[[#This Row],[Order_Date]])</f>
        <v>3</v>
      </c>
      <c r="H2338" t="s">
        <v>1443</v>
      </c>
      <c r="I2338" t="s">
        <v>10459</v>
      </c>
      <c r="J2338" t="s">
        <v>52</v>
      </c>
      <c r="K2338">
        <v>56</v>
      </c>
      <c r="L2338" t="str">
        <f>IF(Table1[[#This Row],[Age]]&lt;=20,"Teen",IF(Table1[[#This Row],[Age]]&gt;=21 &amp; Table1[[#This Row],[Age]]&lt;=50,"Adult","Senior"))</f>
        <v>Senior</v>
      </c>
      <c r="M2338" t="s">
        <v>91</v>
      </c>
      <c r="N2338" t="s">
        <v>92</v>
      </c>
      <c r="O2338" t="s">
        <v>55</v>
      </c>
      <c r="P2338" t="s">
        <v>39</v>
      </c>
      <c r="Q2338" t="s">
        <v>40</v>
      </c>
      <c r="R2338">
        <v>1</v>
      </c>
      <c r="S2338">
        <v>2500</v>
      </c>
      <c r="T2338">
        <v>15</v>
      </c>
      <c r="U2338">
        <v>2125</v>
      </c>
      <c r="V2338" t="str">
        <f>IF(Table1[[#This Row],[Sales]]&lt;=10000,"Low",IF(Table1[[#This Row],[Sales]]&gt;=10000 &amp; Table1[[#This Row],[Sales]]&lt;=25000,"Medium","High"))</f>
        <v>Low</v>
      </c>
      <c r="W2338">
        <v>818.26</v>
      </c>
      <c r="X2338">
        <f>Table1[[#This Row],[Profit]]/Table1[[#This Row],[Sales]]</f>
        <v>0.38506352941176469</v>
      </c>
      <c r="Y2338" t="s">
        <v>58</v>
      </c>
      <c r="Z2338" t="s">
        <v>59</v>
      </c>
      <c r="AA2338">
        <v>4</v>
      </c>
      <c r="AB2338" t="s">
        <v>42</v>
      </c>
    </row>
    <row r="2339" spans="1:28" x14ac:dyDescent="0.35">
      <c r="A2339" t="s">
        <v>10467</v>
      </c>
      <c r="B2339" s="1">
        <v>45865</v>
      </c>
      <c r="C2339" s="1" t="str">
        <f>TEXT(Table1[[#This Row],[Order_Date]],"yyyy")</f>
        <v>2025</v>
      </c>
      <c r="D2339" s="3">
        <f>MONTH(Table1[[#This Row],[Order_Date]])</f>
        <v>7</v>
      </c>
      <c r="E2339" t="str">
        <f>TEXT(Table1[[#This Row],[Order_Date]],"mmm")</f>
        <v>Jul</v>
      </c>
      <c r="F2339" s="1">
        <v>45868</v>
      </c>
      <c r="G2339">
        <f>(Table1[[#This Row],[Ship_Date]]-Table1[[#This Row],[Order_Date]])</f>
        <v>3</v>
      </c>
      <c r="H2339" t="s">
        <v>10445</v>
      </c>
      <c r="I2339" t="s">
        <v>10468</v>
      </c>
      <c r="J2339" t="s">
        <v>24</v>
      </c>
      <c r="K2339">
        <v>26</v>
      </c>
      <c r="L2339" t="str">
        <f>IF(Table1[[#This Row],[Age]]&lt;=20,"Teen",IF(Table1[[#This Row],[Age]]&gt;=21 &amp; Table1[[#This Row],[Age]]&lt;=50,"Adult","Senior"))</f>
        <v>Senior</v>
      </c>
      <c r="M2339" t="s">
        <v>116</v>
      </c>
      <c r="N2339" t="s">
        <v>117</v>
      </c>
      <c r="O2339" t="s">
        <v>86</v>
      </c>
      <c r="P2339" t="s">
        <v>39</v>
      </c>
      <c r="Q2339" t="s">
        <v>151</v>
      </c>
      <c r="R2339">
        <v>6</v>
      </c>
      <c r="S2339">
        <v>900</v>
      </c>
      <c r="T2339">
        <v>10</v>
      </c>
      <c r="U2339">
        <v>4860</v>
      </c>
      <c r="V2339" t="str">
        <f>IF(Table1[[#This Row],[Sales]]&lt;=10000,"Low",IF(Table1[[#This Row],[Sales]]&gt;=10000 &amp; Table1[[#This Row],[Sales]]&lt;=25000,"Medium","High"))</f>
        <v>Low</v>
      </c>
      <c r="W2339">
        <v>1047.3</v>
      </c>
      <c r="X2339">
        <f>Table1[[#This Row],[Profit]]/Table1[[#This Row],[Sales]]</f>
        <v>0.21549382716049381</v>
      </c>
      <c r="Y2339" t="s">
        <v>58</v>
      </c>
      <c r="Z2339" t="s">
        <v>41</v>
      </c>
      <c r="AA2339">
        <v>2</v>
      </c>
      <c r="AB2339" t="s">
        <v>42</v>
      </c>
    </row>
    <row r="2340" spans="1:28" x14ac:dyDescent="0.35">
      <c r="A2340" t="s">
        <v>10531</v>
      </c>
      <c r="B2340" s="1">
        <v>45846</v>
      </c>
      <c r="C2340" s="1" t="str">
        <f>TEXT(Table1[[#This Row],[Order_Date]],"yyyy")</f>
        <v>2025</v>
      </c>
      <c r="D2340" s="3">
        <f>MONTH(Table1[[#This Row],[Order_Date]])</f>
        <v>7</v>
      </c>
      <c r="E2340" t="str">
        <f>TEXT(Table1[[#This Row],[Order_Date]],"mmm")</f>
        <v>Jul</v>
      </c>
      <c r="F2340" s="1">
        <v>45847</v>
      </c>
      <c r="G2340">
        <f>(Table1[[#This Row],[Ship_Date]]-Table1[[#This Row],[Order_Date]])</f>
        <v>1</v>
      </c>
      <c r="H2340" t="s">
        <v>376</v>
      </c>
      <c r="I2340" t="s">
        <v>10532</v>
      </c>
      <c r="J2340" t="s">
        <v>24</v>
      </c>
      <c r="K2340">
        <v>60</v>
      </c>
      <c r="L2340" t="str">
        <f>IF(Table1[[#This Row],[Age]]&lt;=20,"Teen",IF(Table1[[#This Row],[Age]]&gt;=21 &amp; Table1[[#This Row],[Age]]&lt;=50,"Adult","Senior"))</f>
        <v>Senior</v>
      </c>
      <c r="M2340" t="s">
        <v>25</v>
      </c>
      <c r="N2340" t="s">
        <v>26</v>
      </c>
      <c r="O2340" t="s">
        <v>27</v>
      </c>
      <c r="P2340" t="s">
        <v>74</v>
      </c>
      <c r="Q2340" t="s">
        <v>75</v>
      </c>
      <c r="R2340">
        <v>6</v>
      </c>
      <c r="S2340">
        <v>2000</v>
      </c>
      <c r="T2340">
        <v>10</v>
      </c>
      <c r="U2340">
        <v>10800</v>
      </c>
      <c r="V2340" t="str">
        <f>IF(Table1[[#This Row],[Sales]]&lt;=10000,"Low",IF(Table1[[#This Row],[Sales]]&gt;=10000 &amp; Table1[[#This Row],[Sales]]&lt;=25000,"Medium","High"))</f>
        <v>High</v>
      </c>
      <c r="W2340">
        <v>3281.22</v>
      </c>
      <c r="X2340">
        <f>Table1[[#This Row],[Profit]]/Table1[[#This Row],[Sales]]</f>
        <v>0.30381666666666662</v>
      </c>
      <c r="Y2340" t="s">
        <v>93</v>
      </c>
      <c r="Z2340" t="s">
        <v>59</v>
      </c>
      <c r="AA2340">
        <v>3</v>
      </c>
      <c r="AB2340" t="s">
        <v>32</v>
      </c>
    </row>
    <row r="2341" spans="1:28" x14ac:dyDescent="0.35">
      <c r="A2341" t="s">
        <v>10541</v>
      </c>
      <c r="B2341" s="1">
        <v>45492</v>
      </c>
      <c r="C2341" s="1" t="str">
        <f>TEXT(Table1[[#This Row],[Order_Date]],"yyyy")</f>
        <v>2024</v>
      </c>
      <c r="D2341" s="3">
        <f>MONTH(Table1[[#This Row],[Order_Date]])</f>
        <v>7</v>
      </c>
      <c r="E2341" t="str">
        <f>TEXT(Table1[[#This Row],[Order_Date]],"mmm")</f>
        <v>Jul</v>
      </c>
      <c r="F2341" s="1">
        <v>45498</v>
      </c>
      <c r="G2341">
        <f>(Table1[[#This Row],[Ship_Date]]-Table1[[#This Row],[Order_Date]])</f>
        <v>6</v>
      </c>
      <c r="H2341" t="s">
        <v>10542</v>
      </c>
      <c r="I2341" t="s">
        <v>10543</v>
      </c>
      <c r="J2341" t="s">
        <v>24</v>
      </c>
      <c r="K2341">
        <v>20</v>
      </c>
      <c r="L2341" t="str">
        <f>IF(Table1[[#This Row],[Age]]&lt;=20,"Teen",IF(Table1[[#This Row],[Age]]&gt;=21 &amp; Table1[[#This Row],[Age]]&lt;=50,"Adult","Senior"))</f>
        <v>Teen</v>
      </c>
      <c r="M2341" t="s">
        <v>73</v>
      </c>
      <c r="N2341" t="s">
        <v>26</v>
      </c>
      <c r="O2341" t="s">
        <v>27</v>
      </c>
      <c r="P2341" t="s">
        <v>47</v>
      </c>
      <c r="Q2341" t="s">
        <v>164</v>
      </c>
      <c r="R2341">
        <v>3</v>
      </c>
      <c r="S2341">
        <v>1800</v>
      </c>
      <c r="T2341">
        <v>25</v>
      </c>
      <c r="U2341">
        <v>4050</v>
      </c>
      <c r="V2341" t="str">
        <f>IF(Table1[[#This Row],[Sales]]&lt;=10000,"Low",IF(Table1[[#This Row],[Sales]]&gt;=10000 &amp; Table1[[#This Row],[Sales]]&lt;=25000,"Medium","High"))</f>
        <v>Low</v>
      </c>
      <c r="W2341">
        <v>939.74</v>
      </c>
      <c r="X2341">
        <f>Table1[[#This Row],[Profit]]/Table1[[#This Row],[Sales]]</f>
        <v>0.23203456790123456</v>
      </c>
      <c r="Y2341" t="s">
        <v>30</v>
      </c>
      <c r="Z2341" t="s">
        <v>41</v>
      </c>
      <c r="AA2341">
        <v>4</v>
      </c>
      <c r="AB2341" t="s">
        <v>42</v>
      </c>
    </row>
    <row r="2342" spans="1:28" x14ac:dyDescent="0.35">
      <c r="A2342" t="s">
        <v>10604</v>
      </c>
      <c r="B2342" s="1">
        <v>45503</v>
      </c>
      <c r="C2342" s="1" t="str">
        <f>TEXT(Table1[[#This Row],[Order_Date]],"yyyy")</f>
        <v>2024</v>
      </c>
      <c r="D2342" s="3">
        <f>MONTH(Table1[[#This Row],[Order_Date]])</f>
        <v>7</v>
      </c>
      <c r="E2342" t="str">
        <f>TEXT(Table1[[#This Row],[Order_Date]],"mmm")</f>
        <v>Jul</v>
      </c>
      <c r="F2342" s="1">
        <v>45506</v>
      </c>
      <c r="G2342">
        <f>(Table1[[#This Row],[Ship_Date]]-Table1[[#This Row],[Order_Date]])</f>
        <v>3</v>
      </c>
      <c r="H2342" t="s">
        <v>10605</v>
      </c>
      <c r="I2342" t="s">
        <v>10606</v>
      </c>
      <c r="J2342" t="s">
        <v>52</v>
      </c>
      <c r="K2342">
        <v>36</v>
      </c>
      <c r="L2342" t="str">
        <f>IF(Table1[[#This Row],[Age]]&lt;=20,"Teen",IF(Table1[[#This Row],[Age]]&gt;=21 &amp; Table1[[#This Row],[Age]]&lt;=50,"Adult","Senior"))</f>
        <v>Senior</v>
      </c>
      <c r="M2342" t="s">
        <v>53</v>
      </c>
      <c r="N2342" t="s">
        <v>54</v>
      </c>
      <c r="O2342" t="s">
        <v>55</v>
      </c>
      <c r="P2342" t="s">
        <v>74</v>
      </c>
      <c r="Q2342" t="s">
        <v>109</v>
      </c>
      <c r="R2342">
        <v>4</v>
      </c>
      <c r="S2342">
        <v>40000</v>
      </c>
      <c r="T2342">
        <v>20</v>
      </c>
      <c r="U2342">
        <v>128000</v>
      </c>
      <c r="V2342" t="str">
        <f>IF(Table1[[#This Row],[Sales]]&lt;=10000,"Low",IF(Table1[[#This Row],[Sales]]&gt;=10000 &amp; Table1[[#This Row],[Sales]]&lt;=25000,"Medium","High"))</f>
        <v>High</v>
      </c>
      <c r="W2342">
        <v>51350.32</v>
      </c>
      <c r="X2342">
        <f>Table1[[#This Row],[Profit]]/Table1[[#This Row],[Sales]]</f>
        <v>0.40117437499999997</v>
      </c>
      <c r="Y2342" t="s">
        <v>93</v>
      </c>
      <c r="Z2342" t="s">
        <v>41</v>
      </c>
      <c r="AA2342">
        <v>1</v>
      </c>
      <c r="AB2342" t="s">
        <v>42</v>
      </c>
    </row>
    <row r="2343" spans="1:28" x14ac:dyDescent="0.35">
      <c r="A2343" t="s">
        <v>10680</v>
      </c>
      <c r="B2343" s="1">
        <v>45484</v>
      </c>
      <c r="C2343" s="1" t="str">
        <f>TEXT(Table1[[#This Row],[Order_Date]],"yyyy")</f>
        <v>2024</v>
      </c>
      <c r="D2343" s="3">
        <f>MONTH(Table1[[#This Row],[Order_Date]])</f>
        <v>7</v>
      </c>
      <c r="E2343" t="str">
        <f>TEXT(Table1[[#This Row],[Order_Date]],"mmm")</f>
        <v>Jul</v>
      </c>
      <c r="F2343" s="1">
        <v>45486</v>
      </c>
      <c r="G2343">
        <f>(Table1[[#This Row],[Ship_Date]]-Table1[[#This Row],[Order_Date]])</f>
        <v>2</v>
      </c>
      <c r="H2343" t="s">
        <v>10681</v>
      </c>
      <c r="I2343" t="s">
        <v>10682</v>
      </c>
      <c r="J2343" t="s">
        <v>24</v>
      </c>
      <c r="K2343">
        <v>61</v>
      </c>
      <c r="L2343" t="str">
        <f>IF(Table1[[#This Row],[Age]]&lt;=20,"Teen",IF(Table1[[#This Row],[Age]]&gt;=21 &amp; Table1[[#This Row],[Age]]&lt;=50,"Adult","Senior"))</f>
        <v>Senior</v>
      </c>
      <c r="M2343" t="s">
        <v>79</v>
      </c>
      <c r="N2343" t="s">
        <v>80</v>
      </c>
      <c r="O2343" t="s">
        <v>38</v>
      </c>
      <c r="P2343" t="s">
        <v>47</v>
      </c>
      <c r="Q2343" t="s">
        <v>48</v>
      </c>
      <c r="R2343">
        <v>8</v>
      </c>
      <c r="S2343">
        <v>3500</v>
      </c>
      <c r="T2343">
        <v>20</v>
      </c>
      <c r="U2343">
        <v>22400</v>
      </c>
      <c r="V2343" t="str">
        <f>IF(Table1[[#This Row],[Sales]]&lt;=10000,"Low",IF(Table1[[#This Row],[Sales]]&gt;=10000 &amp; Table1[[#This Row],[Sales]]&lt;=25000,"Medium","High"))</f>
        <v>High</v>
      </c>
      <c r="W2343">
        <v>2945.18</v>
      </c>
      <c r="X2343">
        <f>Table1[[#This Row],[Profit]]/Table1[[#This Row],[Sales]]</f>
        <v>0.13148124999999999</v>
      </c>
      <c r="Y2343" t="s">
        <v>58</v>
      </c>
      <c r="Z2343" t="s">
        <v>31</v>
      </c>
      <c r="AA2343">
        <v>3</v>
      </c>
      <c r="AB2343" t="s">
        <v>32</v>
      </c>
    </row>
    <row r="2344" spans="1:28" x14ac:dyDescent="0.35">
      <c r="A2344" t="s">
        <v>10822</v>
      </c>
      <c r="B2344" s="1">
        <v>45485</v>
      </c>
      <c r="C2344" s="1" t="str">
        <f>TEXT(Table1[[#This Row],[Order_Date]],"yyyy")</f>
        <v>2024</v>
      </c>
      <c r="D2344" s="3">
        <f>MONTH(Table1[[#This Row],[Order_Date]])</f>
        <v>7</v>
      </c>
      <c r="E2344" t="str">
        <f>TEXT(Table1[[#This Row],[Order_Date]],"mmm")</f>
        <v>Jul</v>
      </c>
      <c r="F2344" s="1">
        <v>45492</v>
      </c>
      <c r="G2344">
        <f>(Table1[[#This Row],[Ship_Date]]-Table1[[#This Row],[Order_Date]])</f>
        <v>7</v>
      </c>
      <c r="H2344" t="s">
        <v>10135</v>
      </c>
      <c r="I2344" t="s">
        <v>10823</v>
      </c>
      <c r="J2344" t="s">
        <v>52</v>
      </c>
      <c r="K2344">
        <v>38</v>
      </c>
      <c r="L2344" t="str">
        <f>IF(Table1[[#This Row],[Age]]&lt;=20,"Teen",IF(Table1[[#This Row],[Age]]&gt;=21 &amp; Table1[[#This Row],[Age]]&lt;=50,"Adult","Senior"))</f>
        <v>Senior</v>
      </c>
      <c r="M2344" t="s">
        <v>36</v>
      </c>
      <c r="N2344" t="s">
        <v>37</v>
      </c>
      <c r="O2344" t="s">
        <v>38</v>
      </c>
      <c r="P2344" t="s">
        <v>39</v>
      </c>
      <c r="Q2344" t="s">
        <v>118</v>
      </c>
      <c r="R2344">
        <v>1</v>
      </c>
      <c r="S2344">
        <v>4000</v>
      </c>
      <c r="T2344">
        <v>25</v>
      </c>
      <c r="U2344">
        <v>3000</v>
      </c>
      <c r="V2344" t="str">
        <f>IF(Table1[[#This Row],[Sales]]&lt;=10000,"Low",IF(Table1[[#This Row],[Sales]]&gt;=10000 &amp; Table1[[#This Row],[Sales]]&lt;=25000,"Medium","High"))</f>
        <v>Low</v>
      </c>
      <c r="W2344">
        <v>932.39</v>
      </c>
      <c r="X2344">
        <f>Table1[[#This Row],[Profit]]/Table1[[#This Row],[Sales]]</f>
        <v>0.31079666666666667</v>
      </c>
      <c r="Y2344" t="s">
        <v>58</v>
      </c>
      <c r="Z2344" t="s">
        <v>59</v>
      </c>
      <c r="AA2344">
        <v>5</v>
      </c>
      <c r="AB2344" t="s">
        <v>42</v>
      </c>
    </row>
    <row r="2345" spans="1:28" x14ac:dyDescent="0.35">
      <c r="A2345" t="s">
        <v>10845</v>
      </c>
      <c r="B2345" s="1">
        <v>45853</v>
      </c>
      <c r="C2345" s="1" t="str">
        <f>TEXT(Table1[[#This Row],[Order_Date]],"yyyy")</f>
        <v>2025</v>
      </c>
      <c r="D2345" s="3">
        <f>MONTH(Table1[[#This Row],[Order_Date]])</f>
        <v>7</v>
      </c>
      <c r="E2345" t="str">
        <f>TEXT(Table1[[#This Row],[Order_Date]],"mmm")</f>
        <v>Jul</v>
      </c>
      <c r="F2345" s="1">
        <v>45857</v>
      </c>
      <c r="G2345">
        <f>(Table1[[#This Row],[Ship_Date]]-Table1[[#This Row],[Order_Date]])</f>
        <v>4</v>
      </c>
      <c r="H2345" t="s">
        <v>10736</v>
      </c>
      <c r="I2345" t="s">
        <v>6631</v>
      </c>
      <c r="J2345" t="s">
        <v>24</v>
      </c>
      <c r="K2345">
        <v>43</v>
      </c>
      <c r="L2345" t="str">
        <f>IF(Table1[[#This Row],[Age]]&lt;=20,"Teen",IF(Table1[[#This Row],[Age]]&gt;=21 &amp; Table1[[#This Row],[Age]]&lt;=50,"Adult","Senior"))</f>
        <v>Senior</v>
      </c>
      <c r="M2345" t="s">
        <v>73</v>
      </c>
      <c r="N2345" t="s">
        <v>26</v>
      </c>
      <c r="O2345" t="s">
        <v>27</v>
      </c>
      <c r="P2345" t="s">
        <v>28</v>
      </c>
      <c r="Q2345" t="s">
        <v>311</v>
      </c>
      <c r="R2345">
        <v>1</v>
      </c>
      <c r="S2345">
        <v>5000</v>
      </c>
      <c r="T2345">
        <v>5</v>
      </c>
      <c r="U2345">
        <v>4750</v>
      </c>
      <c r="V2345" t="str">
        <f>IF(Table1[[#This Row],[Sales]]&lt;=10000,"Low",IF(Table1[[#This Row],[Sales]]&gt;=10000 &amp; Table1[[#This Row],[Sales]]&lt;=25000,"Medium","High"))</f>
        <v>Low</v>
      </c>
      <c r="W2345">
        <v>1330.93</v>
      </c>
      <c r="X2345">
        <f>Table1[[#This Row],[Profit]]/Table1[[#This Row],[Sales]]</f>
        <v>0.28019578947368423</v>
      </c>
      <c r="Y2345" t="s">
        <v>58</v>
      </c>
      <c r="Z2345" t="s">
        <v>59</v>
      </c>
      <c r="AA2345">
        <v>2</v>
      </c>
      <c r="AB2345" t="s">
        <v>42</v>
      </c>
    </row>
    <row r="2346" spans="1:28" x14ac:dyDescent="0.35">
      <c r="A2346" t="s">
        <v>10865</v>
      </c>
      <c r="B2346" s="1">
        <v>45866</v>
      </c>
      <c r="C2346" s="1" t="str">
        <f>TEXT(Table1[[#This Row],[Order_Date]],"yyyy")</f>
        <v>2025</v>
      </c>
      <c r="D2346" s="3">
        <f>MONTH(Table1[[#This Row],[Order_Date]])</f>
        <v>7</v>
      </c>
      <c r="E2346" t="str">
        <f>TEXT(Table1[[#This Row],[Order_Date]],"mmm")</f>
        <v>Jul</v>
      </c>
      <c r="F2346" s="1">
        <v>45871</v>
      </c>
      <c r="G2346">
        <f>(Table1[[#This Row],[Ship_Date]]-Table1[[#This Row],[Order_Date]])</f>
        <v>5</v>
      </c>
      <c r="H2346" t="s">
        <v>10866</v>
      </c>
      <c r="I2346" t="s">
        <v>10867</v>
      </c>
      <c r="J2346" t="s">
        <v>24</v>
      </c>
      <c r="K2346">
        <v>64</v>
      </c>
      <c r="L2346" t="str">
        <f>IF(Table1[[#This Row],[Age]]&lt;=20,"Teen",IF(Table1[[#This Row],[Age]]&gt;=21 &amp; Table1[[#This Row],[Age]]&lt;=50,"Adult","Senior"))</f>
        <v>Senior</v>
      </c>
      <c r="M2346" t="s">
        <v>91</v>
      </c>
      <c r="N2346" t="s">
        <v>92</v>
      </c>
      <c r="O2346" t="s">
        <v>55</v>
      </c>
      <c r="P2346" t="s">
        <v>74</v>
      </c>
      <c r="Q2346" t="s">
        <v>75</v>
      </c>
      <c r="R2346">
        <v>4</v>
      </c>
      <c r="S2346">
        <v>2000</v>
      </c>
      <c r="T2346">
        <v>0</v>
      </c>
      <c r="U2346">
        <v>8000</v>
      </c>
      <c r="V2346" t="str">
        <f>IF(Table1[[#This Row],[Sales]]&lt;=10000,"Low",IF(Table1[[#This Row],[Sales]]&gt;=10000 &amp; Table1[[#This Row],[Sales]]&lt;=25000,"Medium","High"))</f>
        <v>Low</v>
      </c>
      <c r="W2346">
        <v>1977.94</v>
      </c>
      <c r="X2346">
        <f>Table1[[#This Row],[Profit]]/Table1[[#This Row],[Sales]]</f>
        <v>0.2472425</v>
      </c>
      <c r="Y2346" t="s">
        <v>30</v>
      </c>
      <c r="Z2346" t="s">
        <v>59</v>
      </c>
      <c r="AA2346">
        <v>3</v>
      </c>
      <c r="AB2346" t="s">
        <v>42</v>
      </c>
    </row>
    <row r="2347" spans="1:28" x14ac:dyDescent="0.35">
      <c r="A2347" t="s">
        <v>10876</v>
      </c>
      <c r="B2347" s="1">
        <v>45840</v>
      </c>
      <c r="C2347" s="1" t="str">
        <f>TEXT(Table1[[#This Row],[Order_Date]],"yyyy")</f>
        <v>2025</v>
      </c>
      <c r="D2347" s="3">
        <f>MONTH(Table1[[#This Row],[Order_Date]])</f>
        <v>7</v>
      </c>
      <c r="E2347" t="str">
        <f>TEXT(Table1[[#This Row],[Order_Date]],"mmm")</f>
        <v>Jul</v>
      </c>
      <c r="F2347" s="1">
        <v>45844</v>
      </c>
      <c r="G2347">
        <f>(Table1[[#This Row],[Ship_Date]]-Table1[[#This Row],[Order_Date]])</f>
        <v>4</v>
      </c>
      <c r="H2347" t="s">
        <v>755</v>
      </c>
      <c r="I2347" t="s">
        <v>10877</v>
      </c>
      <c r="J2347" t="s">
        <v>24</v>
      </c>
      <c r="K2347">
        <v>39</v>
      </c>
      <c r="L2347" t="str">
        <f>IF(Table1[[#This Row],[Age]]&lt;=20,"Teen",IF(Table1[[#This Row],[Age]]&gt;=21 &amp; Table1[[#This Row],[Age]]&lt;=50,"Adult","Senior"))</f>
        <v>Senior</v>
      </c>
      <c r="M2347" t="s">
        <v>84</v>
      </c>
      <c r="N2347" t="s">
        <v>85</v>
      </c>
      <c r="O2347" t="s">
        <v>86</v>
      </c>
      <c r="P2347" t="s">
        <v>47</v>
      </c>
      <c r="Q2347" t="s">
        <v>48</v>
      </c>
      <c r="R2347">
        <v>2</v>
      </c>
      <c r="S2347">
        <v>3500</v>
      </c>
      <c r="T2347">
        <v>0</v>
      </c>
      <c r="U2347">
        <v>7000</v>
      </c>
      <c r="V2347" t="str">
        <f>IF(Table1[[#This Row],[Sales]]&lt;=10000,"Low",IF(Table1[[#This Row],[Sales]]&gt;=10000 &amp; Table1[[#This Row],[Sales]]&lt;=25000,"Medium","High"))</f>
        <v>Low</v>
      </c>
      <c r="W2347">
        <v>1322.31</v>
      </c>
      <c r="X2347">
        <f>Table1[[#This Row],[Profit]]/Table1[[#This Row],[Sales]]</f>
        <v>0.18890142857142855</v>
      </c>
      <c r="Y2347" t="s">
        <v>30</v>
      </c>
      <c r="Z2347" t="s">
        <v>59</v>
      </c>
      <c r="AA2347">
        <v>1</v>
      </c>
      <c r="AB2347" t="s">
        <v>42</v>
      </c>
    </row>
    <row r="2348" spans="1:28" x14ac:dyDescent="0.35">
      <c r="A2348" t="s">
        <v>10884</v>
      </c>
      <c r="B2348" s="1">
        <v>45481</v>
      </c>
      <c r="C2348" s="1" t="str">
        <f>TEXT(Table1[[#This Row],[Order_Date]],"yyyy")</f>
        <v>2024</v>
      </c>
      <c r="D2348" s="3">
        <f>MONTH(Table1[[#This Row],[Order_Date]])</f>
        <v>7</v>
      </c>
      <c r="E2348" t="str">
        <f>TEXT(Table1[[#This Row],[Order_Date]],"mmm")</f>
        <v>Jul</v>
      </c>
      <c r="F2348" s="1">
        <v>45482</v>
      </c>
      <c r="G2348">
        <f>(Table1[[#This Row],[Ship_Date]]-Table1[[#This Row],[Order_Date]])</f>
        <v>1</v>
      </c>
      <c r="H2348" t="s">
        <v>10885</v>
      </c>
      <c r="I2348" t="s">
        <v>10886</v>
      </c>
      <c r="J2348" t="s">
        <v>24</v>
      </c>
      <c r="K2348">
        <v>37</v>
      </c>
      <c r="L2348" t="str">
        <f>IF(Table1[[#This Row],[Age]]&lt;=20,"Teen",IF(Table1[[#This Row],[Age]]&gt;=21 &amp; Table1[[#This Row],[Age]]&lt;=50,"Adult","Senior"))</f>
        <v>Senior</v>
      </c>
      <c r="M2348" t="s">
        <v>116</v>
      </c>
      <c r="N2348" t="s">
        <v>117</v>
      </c>
      <c r="O2348" t="s">
        <v>86</v>
      </c>
      <c r="P2348" t="s">
        <v>28</v>
      </c>
      <c r="Q2348" t="s">
        <v>311</v>
      </c>
      <c r="R2348">
        <v>2</v>
      </c>
      <c r="S2348">
        <v>5000</v>
      </c>
      <c r="T2348">
        <v>10</v>
      </c>
      <c r="U2348">
        <v>9000</v>
      </c>
      <c r="V2348" t="str">
        <f>IF(Table1[[#This Row],[Sales]]&lt;=10000,"Low",IF(Table1[[#This Row],[Sales]]&gt;=10000 &amp; Table1[[#This Row],[Sales]]&lt;=25000,"Medium","High"))</f>
        <v>Low</v>
      </c>
      <c r="W2348">
        <v>3579.53</v>
      </c>
      <c r="X2348">
        <f>Table1[[#This Row],[Profit]]/Table1[[#This Row],[Sales]]</f>
        <v>0.39772555555555555</v>
      </c>
      <c r="Y2348" t="s">
        <v>93</v>
      </c>
      <c r="Z2348" t="s">
        <v>31</v>
      </c>
      <c r="AA2348">
        <v>3</v>
      </c>
      <c r="AB2348" t="s">
        <v>42</v>
      </c>
    </row>
    <row r="2349" spans="1:28" x14ac:dyDescent="0.35">
      <c r="A2349" t="s">
        <v>10945</v>
      </c>
      <c r="B2349" s="1">
        <v>45504</v>
      </c>
      <c r="C2349" s="1" t="str">
        <f>TEXT(Table1[[#This Row],[Order_Date]],"yyyy")</f>
        <v>2024</v>
      </c>
      <c r="D2349" s="3">
        <f>MONTH(Table1[[#This Row],[Order_Date]])</f>
        <v>7</v>
      </c>
      <c r="E2349" t="str">
        <f>TEXT(Table1[[#This Row],[Order_Date]],"mmm")</f>
        <v>Jul</v>
      </c>
      <c r="F2349" s="1">
        <v>45511</v>
      </c>
      <c r="G2349">
        <f>(Table1[[#This Row],[Ship_Date]]-Table1[[#This Row],[Order_Date]])</f>
        <v>7</v>
      </c>
      <c r="H2349" t="s">
        <v>10946</v>
      </c>
      <c r="I2349" t="s">
        <v>10947</v>
      </c>
      <c r="J2349" t="s">
        <v>24</v>
      </c>
      <c r="K2349">
        <v>19</v>
      </c>
      <c r="L2349" t="str">
        <f>IF(Table1[[#This Row],[Age]]&lt;=20,"Teen",IF(Table1[[#This Row],[Age]]&gt;=21 &amp; Table1[[#This Row],[Age]]&lt;=50,"Adult","Senior"))</f>
        <v>Teen</v>
      </c>
      <c r="M2349" t="s">
        <v>107</v>
      </c>
      <c r="N2349" t="s">
        <v>108</v>
      </c>
      <c r="O2349" t="s">
        <v>86</v>
      </c>
      <c r="P2349" t="s">
        <v>56</v>
      </c>
      <c r="Q2349" t="s">
        <v>97</v>
      </c>
      <c r="R2349">
        <v>6</v>
      </c>
      <c r="S2349">
        <v>1500</v>
      </c>
      <c r="T2349">
        <v>25</v>
      </c>
      <c r="U2349">
        <v>6750</v>
      </c>
      <c r="V2349" t="str">
        <f>IF(Table1[[#This Row],[Sales]]&lt;=10000,"Low",IF(Table1[[#This Row],[Sales]]&gt;=10000 &amp; Table1[[#This Row],[Sales]]&lt;=25000,"Medium","High"))</f>
        <v>Low</v>
      </c>
      <c r="W2349">
        <v>2760.77</v>
      </c>
      <c r="X2349">
        <f>Table1[[#This Row],[Profit]]/Table1[[#This Row],[Sales]]</f>
        <v>0.40900296296296296</v>
      </c>
      <c r="Y2349" t="s">
        <v>30</v>
      </c>
      <c r="Z2349" t="s">
        <v>31</v>
      </c>
      <c r="AA2349">
        <v>2</v>
      </c>
      <c r="AB2349" t="s">
        <v>42</v>
      </c>
    </row>
    <row r="2350" spans="1:28" x14ac:dyDescent="0.35">
      <c r="A2350" t="s">
        <v>10950</v>
      </c>
      <c r="B2350" s="1">
        <v>45490</v>
      </c>
      <c r="C2350" s="1" t="str">
        <f>TEXT(Table1[[#This Row],[Order_Date]],"yyyy")</f>
        <v>2024</v>
      </c>
      <c r="D2350" s="3">
        <f>MONTH(Table1[[#This Row],[Order_Date]])</f>
        <v>7</v>
      </c>
      <c r="E2350" t="str">
        <f>TEXT(Table1[[#This Row],[Order_Date]],"mmm")</f>
        <v>Jul</v>
      </c>
      <c r="F2350" s="1">
        <v>45496</v>
      </c>
      <c r="G2350">
        <f>(Table1[[#This Row],[Ship_Date]]-Table1[[#This Row],[Order_Date]])</f>
        <v>6</v>
      </c>
      <c r="H2350" t="s">
        <v>10951</v>
      </c>
      <c r="I2350" t="s">
        <v>10952</v>
      </c>
      <c r="J2350" t="s">
        <v>52</v>
      </c>
      <c r="K2350">
        <v>48</v>
      </c>
      <c r="L2350" t="str">
        <f>IF(Table1[[#This Row],[Age]]&lt;=20,"Teen",IF(Table1[[#This Row],[Age]]&gt;=21 &amp; Table1[[#This Row],[Age]]&lt;=50,"Adult","Senior"))</f>
        <v>Senior</v>
      </c>
      <c r="M2350" t="s">
        <v>73</v>
      </c>
      <c r="N2350" t="s">
        <v>26</v>
      </c>
      <c r="O2350" t="s">
        <v>27</v>
      </c>
      <c r="P2350" t="s">
        <v>56</v>
      </c>
      <c r="Q2350" t="s">
        <v>168</v>
      </c>
      <c r="R2350">
        <v>7</v>
      </c>
      <c r="S2350">
        <v>1200</v>
      </c>
      <c r="T2350">
        <v>5</v>
      </c>
      <c r="U2350">
        <v>7980</v>
      </c>
      <c r="V2350" t="str">
        <f>IF(Table1[[#This Row],[Sales]]&lt;=10000,"Low",IF(Table1[[#This Row],[Sales]]&gt;=10000 &amp; Table1[[#This Row],[Sales]]&lt;=25000,"Medium","High"))</f>
        <v>Low</v>
      </c>
      <c r="W2350">
        <v>1110.8599999999999</v>
      </c>
      <c r="X2350">
        <f>Table1[[#This Row],[Profit]]/Table1[[#This Row],[Sales]]</f>
        <v>0.13920551378446114</v>
      </c>
      <c r="Y2350" t="s">
        <v>58</v>
      </c>
      <c r="Z2350" t="s">
        <v>41</v>
      </c>
      <c r="AA2350">
        <v>2</v>
      </c>
      <c r="AB2350" t="s">
        <v>42</v>
      </c>
    </row>
    <row r="2351" spans="1:28" x14ac:dyDescent="0.35">
      <c r="A2351" t="s">
        <v>11011</v>
      </c>
      <c r="B2351" s="1">
        <v>45482</v>
      </c>
      <c r="C2351" s="1" t="str">
        <f>TEXT(Table1[[#This Row],[Order_Date]],"yyyy")</f>
        <v>2024</v>
      </c>
      <c r="D2351" s="3">
        <f>MONTH(Table1[[#This Row],[Order_Date]])</f>
        <v>7</v>
      </c>
      <c r="E2351" t="str">
        <f>TEXT(Table1[[#This Row],[Order_Date]],"mmm")</f>
        <v>Jul</v>
      </c>
      <c r="F2351" s="1">
        <v>45488</v>
      </c>
      <c r="G2351">
        <f>(Table1[[#This Row],[Ship_Date]]-Table1[[#This Row],[Order_Date]])</f>
        <v>6</v>
      </c>
      <c r="H2351" t="s">
        <v>11012</v>
      </c>
      <c r="I2351" t="s">
        <v>11013</v>
      </c>
      <c r="J2351" t="s">
        <v>52</v>
      </c>
      <c r="K2351">
        <v>64</v>
      </c>
      <c r="L2351" t="str">
        <f>IF(Table1[[#This Row],[Age]]&lt;=20,"Teen",IF(Table1[[#This Row],[Age]]&gt;=21 &amp; Table1[[#This Row],[Age]]&lt;=50,"Adult","Senior"))</f>
        <v>Senior</v>
      </c>
      <c r="M2351" t="s">
        <v>25</v>
      </c>
      <c r="N2351" t="s">
        <v>26</v>
      </c>
      <c r="O2351" t="s">
        <v>27</v>
      </c>
      <c r="P2351" t="s">
        <v>47</v>
      </c>
      <c r="Q2351" t="s">
        <v>69</v>
      </c>
      <c r="R2351">
        <v>4</v>
      </c>
      <c r="S2351">
        <v>800</v>
      </c>
      <c r="T2351">
        <v>20</v>
      </c>
      <c r="U2351">
        <v>2560</v>
      </c>
      <c r="V2351" t="str">
        <f>IF(Table1[[#This Row],[Sales]]&lt;=10000,"Low",IF(Table1[[#This Row],[Sales]]&gt;=10000 &amp; Table1[[#This Row],[Sales]]&lt;=25000,"Medium","High"))</f>
        <v>Low</v>
      </c>
      <c r="W2351">
        <v>658.72</v>
      </c>
      <c r="X2351">
        <f>Table1[[#This Row],[Profit]]/Table1[[#This Row],[Sales]]</f>
        <v>0.2573125</v>
      </c>
      <c r="Y2351" t="s">
        <v>93</v>
      </c>
      <c r="Z2351" t="s">
        <v>41</v>
      </c>
      <c r="AA2351">
        <v>2</v>
      </c>
      <c r="AB2351" t="s">
        <v>42</v>
      </c>
    </row>
    <row r="2352" spans="1:28" x14ac:dyDescent="0.35">
      <c r="A2352" t="s">
        <v>11041</v>
      </c>
      <c r="B2352" s="1">
        <v>45487</v>
      </c>
      <c r="C2352" s="1" t="str">
        <f>TEXT(Table1[[#This Row],[Order_Date]],"yyyy")</f>
        <v>2024</v>
      </c>
      <c r="D2352" s="3">
        <f>MONTH(Table1[[#This Row],[Order_Date]])</f>
        <v>7</v>
      </c>
      <c r="E2352" t="str">
        <f>TEXT(Table1[[#This Row],[Order_Date]],"mmm")</f>
        <v>Jul</v>
      </c>
      <c r="F2352" s="1">
        <v>45492</v>
      </c>
      <c r="G2352">
        <f>(Table1[[#This Row],[Ship_Date]]-Table1[[#This Row],[Order_Date]])</f>
        <v>5</v>
      </c>
      <c r="H2352" t="s">
        <v>3759</v>
      </c>
      <c r="I2352" t="s">
        <v>11042</v>
      </c>
      <c r="J2352" t="s">
        <v>52</v>
      </c>
      <c r="K2352">
        <v>56</v>
      </c>
      <c r="L2352" t="str">
        <f>IF(Table1[[#This Row],[Age]]&lt;=20,"Teen",IF(Table1[[#This Row],[Age]]&gt;=21 &amp; Table1[[#This Row],[Age]]&lt;=50,"Adult","Senior"))</f>
        <v>Senior</v>
      </c>
      <c r="M2352" t="s">
        <v>63</v>
      </c>
      <c r="N2352" t="s">
        <v>64</v>
      </c>
      <c r="O2352" t="s">
        <v>55</v>
      </c>
      <c r="P2352" t="s">
        <v>56</v>
      </c>
      <c r="Q2352" t="s">
        <v>97</v>
      </c>
      <c r="R2352">
        <v>8</v>
      </c>
      <c r="S2352">
        <v>1500</v>
      </c>
      <c r="T2352">
        <v>20</v>
      </c>
      <c r="U2352">
        <v>9600</v>
      </c>
      <c r="V2352" t="str">
        <f>IF(Table1[[#This Row],[Sales]]&lt;=10000,"Low",IF(Table1[[#This Row],[Sales]]&gt;=10000 &amp; Table1[[#This Row],[Sales]]&lt;=25000,"Medium","High"))</f>
        <v>Low</v>
      </c>
      <c r="W2352">
        <v>3482</v>
      </c>
      <c r="X2352">
        <f>Table1[[#This Row],[Profit]]/Table1[[#This Row],[Sales]]</f>
        <v>0.36270833333333335</v>
      </c>
      <c r="Y2352" t="s">
        <v>30</v>
      </c>
      <c r="Z2352" t="s">
        <v>59</v>
      </c>
      <c r="AA2352">
        <v>5</v>
      </c>
      <c r="AB2352" t="s">
        <v>42</v>
      </c>
    </row>
    <row r="2353" spans="1:28" x14ac:dyDescent="0.35">
      <c r="A2353" t="s">
        <v>11097</v>
      </c>
      <c r="B2353" s="1">
        <v>45476</v>
      </c>
      <c r="C2353" s="1" t="str">
        <f>TEXT(Table1[[#This Row],[Order_Date]],"yyyy")</f>
        <v>2024</v>
      </c>
      <c r="D2353" s="3">
        <f>MONTH(Table1[[#This Row],[Order_Date]])</f>
        <v>7</v>
      </c>
      <c r="E2353" t="str">
        <f>TEXT(Table1[[#This Row],[Order_Date]],"mmm")</f>
        <v>Jul</v>
      </c>
      <c r="F2353" s="1">
        <v>45479</v>
      </c>
      <c r="G2353">
        <f>(Table1[[#This Row],[Ship_Date]]-Table1[[#This Row],[Order_Date]])</f>
        <v>3</v>
      </c>
      <c r="H2353" t="s">
        <v>4112</v>
      </c>
      <c r="I2353" t="s">
        <v>11098</v>
      </c>
      <c r="J2353" t="s">
        <v>52</v>
      </c>
      <c r="K2353">
        <v>42</v>
      </c>
      <c r="L2353" t="str">
        <f>IF(Table1[[#This Row],[Age]]&lt;=20,"Teen",IF(Table1[[#This Row],[Age]]&gt;=21 &amp; Table1[[#This Row],[Age]]&lt;=50,"Adult","Senior"))</f>
        <v>Senior</v>
      </c>
      <c r="M2353" t="s">
        <v>73</v>
      </c>
      <c r="N2353" t="s">
        <v>26</v>
      </c>
      <c r="O2353" t="s">
        <v>27</v>
      </c>
      <c r="P2353" t="s">
        <v>56</v>
      </c>
      <c r="Q2353" t="s">
        <v>212</v>
      </c>
      <c r="R2353">
        <v>4</v>
      </c>
      <c r="S2353">
        <v>300</v>
      </c>
      <c r="T2353">
        <v>15</v>
      </c>
      <c r="U2353">
        <v>1020</v>
      </c>
      <c r="V2353" t="str">
        <f>IF(Table1[[#This Row],[Sales]]&lt;=10000,"Low",IF(Table1[[#This Row],[Sales]]&gt;=10000 &amp; Table1[[#This Row],[Sales]]&lt;=25000,"Medium","High"))</f>
        <v>Low</v>
      </c>
      <c r="W2353">
        <v>280.3</v>
      </c>
      <c r="X2353">
        <f>Table1[[#This Row],[Profit]]/Table1[[#This Row],[Sales]]</f>
        <v>0.27480392156862748</v>
      </c>
      <c r="Y2353" t="s">
        <v>30</v>
      </c>
      <c r="Z2353" t="s">
        <v>41</v>
      </c>
      <c r="AA2353">
        <v>2</v>
      </c>
      <c r="AB2353" t="s">
        <v>42</v>
      </c>
    </row>
    <row r="2354" spans="1:28" x14ac:dyDescent="0.35">
      <c r="A2354" t="s">
        <v>11141</v>
      </c>
      <c r="B2354" s="1">
        <v>45483</v>
      </c>
      <c r="C2354" s="1" t="str">
        <f>TEXT(Table1[[#This Row],[Order_Date]],"yyyy")</f>
        <v>2024</v>
      </c>
      <c r="D2354" s="3">
        <f>MONTH(Table1[[#This Row],[Order_Date]])</f>
        <v>7</v>
      </c>
      <c r="E2354" t="str">
        <f>TEXT(Table1[[#This Row],[Order_Date]],"mmm")</f>
        <v>Jul</v>
      </c>
      <c r="F2354" s="1">
        <v>45488</v>
      </c>
      <c r="G2354">
        <f>(Table1[[#This Row],[Ship_Date]]-Table1[[#This Row],[Order_Date]])</f>
        <v>5</v>
      </c>
      <c r="H2354" t="s">
        <v>11142</v>
      </c>
      <c r="I2354" t="s">
        <v>11143</v>
      </c>
      <c r="J2354" t="s">
        <v>24</v>
      </c>
      <c r="K2354">
        <v>34</v>
      </c>
      <c r="L2354" t="str">
        <f>IF(Table1[[#This Row],[Age]]&lt;=20,"Teen",IF(Table1[[#This Row],[Age]]&gt;=21 &amp; Table1[[#This Row],[Age]]&lt;=50,"Adult","Senior"))</f>
        <v>Senior</v>
      </c>
      <c r="M2354" t="s">
        <v>53</v>
      </c>
      <c r="N2354" t="s">
        <v>54</v>
      </c>
      <c r="O2354" t="s">
        <v>55</v>
      </c>
      <c r="P2354" t="s">
        <v>28</v>
      </c>
      <c r="Q2354" t="s">
        <v>103</v>
      </c>
      <c r="R2354">
        <v>5</v>
      </c>
      <c r="S2354">
        <v>25000</v>
      </c>
      <c r="T2354">
        <v>5</v>
      </c>
      <c r="U2354">
        <v>118750</v>
      </c>
      <c r="V2354" t="str">
        <f>IF(Table1[[#This Row],[Sales]]&lt;=10000,"Low",IF(Table1[[#This Row],[Sales]]&gt;=10000 &amp; Table1[[#This Row],[Sales]]&lt;=25000,"Medium","High"))</f>
        <v>High</v>
      </c>
      <c r="W2354">
        <v>28919.16</v>
      </c>
      <c r="X2354">
        <f>Table1[[#This Row],[Profit]]/Table1[[#This Row],[Sales]]</f>
        <v>0.24352976842105262</v>
      </c>
      <c r="Y2354" t="s">
        <v>58</v>
      </c>
      <c r="Z2354" t="s">
        <v>41</v>
      </c>
      <c r="AA2354">
        <v>1</v>
      </c>
      <c r="AB2354" t="s">
        <v>42</v>
      </c>
    </row>
    <row r="2355" spans="1:28" x14ac:dyDescent="0.35">
      <c r="A2355" t="s">
        <v>11147</v>
      </c>
      <c r="B2355" s="1">
        <v>45486</v>
      </c>
      <c r="C2355" s="1" t="str">
        <f>TEXT(Table1[[#This Row],[Order_Date]],"yyyy")</f>
        <v>2024</v>
      </c>
      <c r="D2355" s="3">
        <f>MONTH(Table1[[#This Row],[Order_Date]])</f>
        <v>7</v>
      </c>
      <c r="E2355" t="str">
        <f>TEXT(Table1[[#This Row],[Order_Date]],"mmm")</f>
        <v>Jul</v>
      </c>
      <c r="F2355" s="1">
        <v>45488</v>
      </c>
      <c r="G2355">
        <f>(Table1[[#This Row],[Ship_Date]]-Table1[[#This Row],[Order_Date]])</f>
        <v>2</v>
      </c>
      <c r="H2355" t="s">
        <v>8632</v>
      </c>
      <c r="I2355" t="s">
        <v>11148</v>
      </c>
      <c r="J2355" t="s">
        <v>52</v>
      </c>
      <c r="K2355">
        <v>31</v>
      </c>
      <c r="L2355" t="str">
        <f>IF(Table1[[#This Row],[Age]]&lt;=20,"Teen",IF(Table1[[#This Row],[Age]]&gt;=21 &amp; Table1[[#This Row],[Age]]&lt;=50,"Adult","Senior"))</f>
        <v>Senior</v>
      </c>
      <c r="M2355" t="s">
        <v>107</v>
      </c>
      <c r="N2355" t="s">
        <v>108</v>
      </c>
      <c r="O2355" t="s">
        <v>86</v>
      </c>
      <c r="P2355" t="s">
        <v>28</v>
      </c>
      <c r="Q2355" t="s">
        <v>192</v>
      </c>
      <c r="R2355">
        <v>6</v>
      </c>
      <c r="S2355">
        <v>7000</v>
      </c>
      <c r="T2355">
        <v>20</v>
      </c>
      <c r="U2355">
        <v>33600</v>
      </c>
      <c r="V2355" t="str">
        <f>IF(Table1[[#This Row],[Sales]]&lt;=10000,"Low",IF(Table1[[#This Row],[Sales]]&gt;=10000 &amp; Table1[[#This Row],[Sales]]&lt;=25000,"Medium","High"))</f>
        <v>High</v>
      </c>
      <c r="W2355">
        <v>5828.29</v>
      </c>
      <c r="X2355">
        <f>Table1[[#This Row],[Profit]]/Table1[[#This Row],[Sales]]</f>
        <v>0.1734610119047619</v>
      </c>
      <c r="Y2355" t="s">
        <v>58</v>
      </c>
      <c r="Z2355" t="s">
        <v>59</v>
      </c>
      <c r="AA2355">
        <v>4</v>
      </c>
      <c r="AB2355" t="s">
        <v>42</v>
      </c>
    </row>
    <row r="2356" spans="1:28" x14ac:dyDescent="0.35">
      <c r="A2356" t="s">
        <v>11185</v>
      </c>
      <c r="B2356" s="1">
        <v>45504</v>
      </c>
      <c r="C2356" s="1" t="str">
        <f>TEXT(Table1[[#This Row],[Order_Date]],"yyyy")</f>
        <v>2024</v>
      </c>
      <c r="D2356" s="3">
        <f>MONTH(Table1[[#This Row],[Order_Date]])</f>
        <v>7</v>
      </c>
      <c r="E2356" t="str">
        <f>TEXT(Table1[[#This Row],[Order_Date]],"mmm")</f>
        <v>Jul</v>
      </c>
      <c r="F2356" s="1">
        <v>45506</v>
      </c>
      <c r="G2356">
        <f>(Table1[[#This Row],[Ship_Date]]-Table1[[#This Row],[Order_Date]])</f>
        <v>2</v>
      </c>
      <c r="H2356" t="s">
        <v>2882</v>
      </c>
      <c r="I2356" t="s">
        <v>11186</v>
      </c>
      <c r="J2356" t="s">
        <v>52</v>
      </c>
      <c r="K2356">
        <v>33</v>
      </c>
      <c r="L2356" t="str">
        <f>IF(Table1[[#This Row],[Age]]&lt;=20,"Teen",IF(Table1[[#This Row],[Age]]&gt;=21 &amp; Table1[[#This Row],[Age]]&lt;=50,"Adult","Senior"))</f>
        <v>Senior</v>
      </c>
      <c r="M2356" t="s">
        <v>63</v>
      </c>
      <c r="N2356" t="s">
        <v>64</v>
      </c>
      <c r="O2356" t="s">
        <v>55</v>
      </c>
      <c r="P2356" t="s">
        <v>47</v>
      </c>
      <c r="Q2356" t="s">
        <v>164</v>
      </c>
      <c r="R2356">
        <v>3</v>
      </c>
      <c r="S2356">
        <v>1800</v>
      </c>
      <c r="T2356">
        <v>0</v>
      </c>
      <c r="U2356">
        <v>5400</v>
      </c>
      <c r="V2356" t="str">
        <f>IF(Table1[[#This Row],[Sales]]&lt;=10000,"Low",IF(Table1[[#This Row],[Sales]]&gt;=10000 &amp; Table1[[#This Row],[Sales]]&lt;=25000,"Medium","High"))</f>
        <v>Low</v>
      </c>
      <c r="W2356">
        <v>1515.4</v>
      </c>
      <c r="X2356">
        <f>Table1[[#This Row],[Profit]]/Table1[[#This Row],[Sales]]</f>
        <v>0.28062962962962967</v>
      </c>
      <c r="Y2356" t="s">
        <v>93</v>
      </c>
      <c r="Z2356" t="s">
        <v>59</v>
      </c>
      <c r="AA2356">
        <v>2</v>
      </c>
      <c r="AB2356" t="s">
        <v>42</v>
      </c>
    </row>
    <row r="2357" spans="1:28" x14ac:dyDescent="0.35">
      <c r="A2357" t="s">
        <v>11233</v>
      </c>
      <c r="B2357" s="1">
        <v>45496</v>
      </c>
      <c r="C2357" s="1" t="str">
        <f>TEXT(Table1[[#This Row],[Order_Date]],"yyyy")</f>
        <v>2024</v>
      </c>
      <c r="D2357" s="3">
        <f>MONTH(Table1[[#This Row],[Order_Date]])</f>
        <v>7</v>
      </c>
      <c r="E2357" t="str">
        <f>TEXT(Table1[[#This Row],[Order_Date]],"mmm")</f>
        <v>Jul</v>
      </c>
      <c r="F2357" s="1">
        <v>45500</v>
      </c>
      <c r="G2357">
        <f>(Table1[[#This Row],[Ship_Date]]-Table1[[#This Row],[Order_Date]])</f>
        <v>4</v>
      </c>
      <c r="H2357" t="s">
        <v>11234</v>
      </c>
      <c r="I2357" t="s">
        <v>11235</v>
      </c>
      <c r="J2357" t="s">
        <v>24</v>
      </c>
      <c r="K2357">
        <v>36</v>
      </c>
      <c r="L2357" t="str">
        <f>IF(Table1[[#This Row],[Age]]&lt;=20,"Teen",IF(Table1[[#This Row],[Age]]&gt;=21 &amp; Table1[[#This Row],[Age]]&lt;=50,"Adult","Senior"))</f>
        <v>Senior</v>
      </c>
      <c r="M2357" t="s">
        <v>25</v>
      </c>
      <c r="N2357" t="s">
        <v>26</v>
      </c>
      <c r="O2357" t="s">
        <v>27</v>
      </c>
      <c r="P2357" t="s">
        <v>39</v>
      </c>
      <c r="Q2357" t="s">
        <v>87</v>
      </c>
      <c r="R2357">
        <v>8</v>
      </c>
      <c r="S2357">
        <v>3200</v>
      </c>
      <c r="T2357">
        <v>0</v>
      </c>
      <c r="U2357">
        <v>25600</v>
      </c>
      <c r="V2357" t="str">
        <f>IF(Table1[[#This Row],[Sales]]&lt;=10000,"Low",IF(Table1[[#This Row],[Sales]]&gt;=10000 &amp; Table1[[#This Row],[Sales]]&lt;=25000,"Medium","High"))</f>
        <v>High</v>
      </c>
      <c r="W2357">
        <v>10449.02</v>
      </c>
      <c r="X2357">
        <f>Table1[[#This Row],[Profit]]/Table1[[#This Row],[Sales]]</f>
        <v>0.40816484375000001</v>
      </c>
      <c r="Y2357" t="s">
        <v>93</v>
      </c>
      <c r="Z2357" t="s">
        <v>41</v>
      </c>
      <c r="AA2357">
        <v>5</v>
      </c>
      <c r="AB2357" t="s">
        <v>32</v>
      </c>
    </row>
    <row r="2358" spans="1:28" x14ac:dyDescent="0.35">
      <c r="A2358" t="s">
        <v>60</v>
      </c>
      <c r="B2358" s="1">
        <v>45528</v>
      </c>
      <c r="C2358" s="1" t="str">
        <f>TEXT(Table1[[#This Row],[Order_Date]],"yyyy")</f>
        <v>2024</v>
      </c>
      <c r="D2358" s="3">
        <f>MONTH(Table1[[#This Row],[Order_Date]])</f>
        <v>8</v>
      </c>
      <c r="E2358" t="str">
        <f>TEXT(Table1[[#This Row],[Order_Date]],"mmm")</f>
        <v>Aug</v>
      </c>
      <c r="F2358" s="1">
        <v>45533</v>
      </c>
      <c r="G2358">
        <f>(Table1[[#This Row],[Ship_Date]]-Table1[[#This Row],[Order_Date]])</f>
        <v>5</v>
      </c>
      <c r="H2358" t="s">
        <v>61</v>
      </c>
      <c r="I2358" t="s">
        <v>62</v>
      </c>
      <c r="J2358" t="s">
        <v>24</v>
      </c>
      <c r="K2358">
        <v>20</v>
      </c>
      <c r="L2358" t="str">
        <f>IF(Table1[[#This Row],[Age]]&lt;=20,"Teen",IF(Table1[[#This Row],[Age]]&gt;=21 &amp; Table1[[#This Row],[Age]]&lt;=50,"Adult","Senior"))</f>
        <v>Teen</v>
      </c>
      <c r="M2358" t="s">
        <v>63</v>
      </c>
      <c r="N2358" t="s">
        <v>64</v>
      </c>
      <c r="O2358" t="s">
        <v>55</v>
      </c>
      <c r="P2358" t="s">
        <v>28</v>
      </c>
      <c r="Q2358" t="s">
        <v>65</v>
      </c>
      <c r="R2358">
        <v>2</v>
      </c>
      <c r="S2358">
        <v>30000</v>
      </c>
      <c r="T2358">
        <v>5</v>
      </c>
      <c r="U2358">
        <v>57000</v>
      </c>
      <c r="V2358" t="str">
        <f>IF(Table1[[#This Row],[Sales]]&lt;=10000,"Low",IF(Table1[[#This Row],[Sales]]&gt;=10000 &amp; Table1[[#This Row],[Sales]]&lt;=25000,"Medium","High"))</f>
        <v>High</v>
      </c>
      <c r="W2358">
        <v>8363.65</v>
      </c>
      <c r="X2358">
        <f>Table1[[#This Row],[Profit]]/Table1[[#This Row],[Sales]]</f>
        <v>0.14673070175438596</v>
      </c>
      <c r="Y2358" t="s">
        <v>58</v>
      </c>
      <c r="Z2358" t="s">
        <v>59</v>
      </c>
      <c r="AA2358">
        <v>4</v>
      </c>
      <c r="AB2358" t="s">
        <v>42</v>
      </c>
    </row>
    <row r="2359" spans="1:28" x14ac:dyDescent="0.35">
      <c r="A2359" t="s">
        <v>206</v>
      </c>
      <c r="B2359" s="1">
        <v>45530</v>
      </c>
      <c r="C2359" s="1" t="str">
        <f>TEXT(Table1[[#This Row],[Order_Date]],"yyyy")</f>
        <v>2024</v>
      </c>
      <c r="D2359" s="3">
        <f>MONTH(Table1[[#This Row],[Order_Date]])</f>
        <v>8</v>
      </c>
      <c r="E2359" t="str">
        <f>TEXT(Table1[[#This Row],[Order_Date]],"mmm")</f>
        <v>Aug</v>
      </c>
      <c r="F2359" s="1">
        <v>45533</v>
      </c>
      <c r="G2359">
        <f>(Table1[[#This Row],[Ship_Date]]-Table1[[#This Row],[Order_Date]])</f>
        <v>3</v>
      </c>
      <c r="H2359" t="s">
        <v>207</v>
      </c>
      <c r="I2359" t="s">
        <v>208</v>
      </c>
      <c r="J2359" t="s">
        <v>52</v>
      </c>
      <c r="K2359">
        <v>52</v>
      </c>
      <c r="L2359" t="str">
        <f>IF(Table1[[#This Row],[Age]]&lt;=20,"Teen",IF(Table1[[#This Row],[Age]]&gt;=21 &amp; Table1[[#This Row],[Age]]&lt;=50,"Adult","Senior"))</f>
        <v>Senior</v>
      </c>
      <c r="M2359" t="s">
        <v>107</v>
      </c>
      <c r="N2359" t="s">
        <v>108</v>
      </c>
      <c r="O2359" t="s">
        <v>86</v>
      </c>
      <c r="P2359" t="s">
        <v>28</v>
      </c>
      <c r="Q2359" t="s">
        <v>29</v>
      </c>
      <c r="R2359">
        <v>4</v>
      </c>
      <c r="S2359">
        <v>15000</v>
      </c>
      <c r="T2359">
        <v>15</v>
      </c>
      <c r="U2359">
        <v>51000</v>
      </c>
      <c r="V2359" t="str">
        <f>IF(Table1[[#This Row],[Sales]]&lt;=10000,"Low",IF(Table1[[#This Row],[Sales]]&gt;=10000 &amp; Table1[[#This Row],[Sales]]&lt;=25000,"Medium","High"))</f>
        <v>High</v>
      </c>
      <c r="W2359">
        <v>10563</v>
      </c>
      <c r="X2359">
        <f>Table1[[#This Row],[Profit]]/Table1[[#This Row],[Sales]]</f>
        <v>0.20711764705882352</v>
      </c>
      <c r="Y2359" t="s">
        <v>30</v>
      </c>
      <c r="Z2359" t="s">
        <v>59</v>
      </c>
      <c r="AA2359">
        <v>2</v>
      </c>
      <c r="AB2359" t="s">
        <v>32</v>
      </c>
    </row>
    <row r="2360" spans="1:28" x14ac:dyDescent="0.35">
      <c r="A2360" t="s">
        <v>290</v>
      </c>
      <c r="B2360" s="1">
        <v>45884</v>
      </c>
      <c r="C2360" s="1" t="str">
        <f>TEXT(Table1[[#This Row],[Order_Date]],"yyyy")</f>
        <v>2025</v>
      </c>
      <c r="D2360" s="3">
        <f>MONTH(Table1[[#This Row],[Order_Date]])</f>
        <v>8</v>
      </c>
      <c r="E2360" t="str">
        <f>TEXT(Table1[[#This Row],[Order_Date]],"mmm")</f>
        <v>Aug</v>
      </c>
      <c r="F2360" s="1">
        <v>45889</v>
      </c>
      <c r="G2360">
        <f>(Table1[[#This Row],[Ship_Date]]-Table1[[#This Row],[Order_Date]])</f>
        <v>5</v>
      </c>
      <c r="H2360" t="s">
        <v>291</v>
      </c>
      <c r="I2360" t="s">
        <v>292</v>
      </c>
      <c r="J2360" t="s">
        <v>52</v>
      </c>
      <c r="K2360">
        <v>46</v>
      </c>
      <c r="L2360" t="str">
        <f>IF(Table1[[#This Row],[Age]]&lt;=20,"Teen",IF(Table1[[#This Row],[Age]]&gt;=21 &amp; Table1[[#This Row],[Age]]&lt;=50,"Adult","Senior"))</f>
        <v>Senior</v>
      </c>
      <c r="M2360" t="s">
        <v>53</v>
      </c>
      <c r="N2360" t="s">
        <v>54</v>
      </c>
      <c r="O2360" t="s">
        <v>55</v>
      </c>
      <c r="P2360" t="s">
        <v>56</v>
      </c>
      <c r="Q2360" t="s">
        <v>168</v>
      </c>
      <c r="R2360">
        <v>1</v>
      </c>
      <c r="S2360">
        <v>1200</v>
      </c>
      <c r="T2360">
        <v>25</v>
      </c>
      <c r="U2360">
        <v>900</v>
      </c>
      <c r="V2360" t="str">
        <f>IF(Table1[[#This Row],[Sales]]&lt;=10000,"Low",IF(Table1[[#This Row],[Sales]]&gt;=10000 &amp; Table1[[#This Row],[Sales]]&lt;=25000,"Medium","High"))</f>
        <v>Low</v>
      </c>
      <c r="W2360">
        <v>213.21</v>
      </c>
      <c r="X2360">
        <f>Table1[[#This Row],[Profit]]/Table1[[#This Row],[Sales]]</f>
        <v>0.2369</v>
      </c>
      <c r="Y2360" t="s">
        <v>30</v>
      </c>
      <c r="Z2360" t="s">
        <v>41</v>
      </c>
      <c r="AA2360">
        <v>2</v>
      </c>
      <c r="AB2360" t="s">
        <v>42</v>
      </c>
    </row>
    <row r="2361" spans="1:28" x14ac:dyDescent="0.35">
      <c r="A2361" t="s">
        <v>308</v>
      </c>
      <c r="B2361" s="1">
        <v>45530</v>
      </c>
      <c r="C2361" s="1" t="str">
        <f>TEXT(Table1[[#This Row],[Order_Date]],"yyyy")</f>
        <v>2024</v>
      </c>
      <c r="D2361" s="3">
        <f>MONTH(Table1[[#This Row],[Order_Date]])</f>
        <v>8</v>
      </c>
      <c r="E2361" t="str">
        <f>TEXT(Table1[[#This Row],[Order_Date]],"mmm")</f>
        <v>Aug</v>
      </c>
      <c r="F2361" s="1">
        <v>45531</v>
      </c>
      <c r="G2361">
        <f>(Table1[[#This Row],[Ship_Date]]-Table1[[#This Row],[Order_Date]])</f>
        <v>1</v>
      </c>
      <c r="H2361" t="s">
        <v>309</v>
      </c>
      <c r="I2361" t="s">
        <v>310</v>
      </c>
      <c r="J2361" t="s">
        <v>52</v>
      </c>
      <c r="K2361">
        <v>18</v>
      </c>
      <c r="L2361" t="str">
        <f>IF(Table1[[#This Row],[Age]]&lt;=20,"Teen",IF(Table1[[#This Row],[Age]]&gt;=21 &amp; Table1[[#This Row],[Age]]&lt;=50,"Adult","Senior"))</f>
        <v>Teen</v>
      </c>
      <c r="M2361" t="s">
        <v>53</v>
      </c>
      <c r="N2361" t="s">
        <v>54</v>
      </c>
      <c r="O2361" t="s">
        <v>55</v>
      </c>
      <c r="P2361" t="s">
        <v>28</v>
      </c>
      <c r="Q2361" t="s">
        <v>311</v>
      </c>
      <c r="R2361">
        <v>3</v>
      </c>
      <c r="S2361">
        <v>5000</v>
      </c>
      <c r="T2361">
        <v>0</v>
      </c>
      <c r="U2361">
        <v>15000</v>
      </c>
      <c r="V2361" t="str">
        <f>IF(Table1[[#This Row],[Sales]]&lt;=10000,"Low",IF(Table1[[#This Row],[Sales]]&gt;=10000 &amp; Table1[[#This Row],[Sales]]&lt;=25000,"Medium","High"))</f>
        <v>High</v>
      </c>
      <c r="W2361">
        <v>4285.17</v>
      </c>
      <c r="X2361">
        <f>Table1[[#This Row],[Profit]]/Table1[[#This Row],[Sales]]</f>
        <v>0.28567799999999999</v>
      </c>
      <c r="Y2361" t="s">
        <v>58</v>
      </c>
      <c r="Z2361" t="s">
        <v>59</v>
      </c>
      <c r="AA2361">
        <v>3</v>
      </c>
      <c r="AB2361" t="s">
        <v>42</v>
      </c>
    </row>
    <row r="2362" spans="1:28" x14ac:dyDescent="0.35">
      <c r="A2362" t="s">
        <v>366</v>
      </c>
      <c r="B2362" s="1">
        <v>45898</v>
      </c>
      <c r="C2362" s="1" t="str">
        <f>TEXT(Table1[[#This Row],[Order_Date]],"yyyy")</f>
        <v>2025</v>
      </c>
      <c r="D2362" s="3">
        <f>MONTH(Table1[[#This Row],[Order_Date]])</f>
        <v>8</v>
      </c>
      <c r="E2362" t="str">
        <f>TEXT(Table1[[#This Row],[Order_Date]],"mmm")</f>
        <v>Aug</v>
      </c>
      <c r="F2362" s="1">
        <v>45902</v>
      </c>
      <c r="G2362">
        <f>(Table1[[#This Row],[Ship_Date]]-Table1[[#This Row],[Order_Date]])</f>
        <v>4</v>
      </c>
      <c r="H2362" t="s">
        <v>367</v>
      </c>
      <c r="I2362" t="s">
        <v>368</v>
      </c>
      <c r="J2362" t="s">
        <v>52</v>
      </c>
      <c r="K2362">
        <v>63</v>
      </c>
      <c r="L2362" t="str">
        <f>IF(Table1[[#This Row],[Age]]&lt;=20,"Teen",IF(Table1[[#This Row],[Age]]&gt;=21 &amp; Table1[[#This Row],[Age]]&lt;=50,"Adult","Senior"))</f>
        <v>Senior</v>
      </c>
      <c r="M2362" t="s">
        <v>79</v>
      </c>
      <c r="N2362" t="s">
        <v>80</v>
      </c>
      <c r="O2362" t="s">
        <v>38</v>
      </c>
      <c r="P2362" t="s">
        <v>74</v>
      </c>
      <c r="Q2362" t="s">
        <v>132</v>
      </c>
      <c r="R2362">
        <v>6</v>
      </c>
      <c r="S2362">
        <v>55000</v>
      </c>
      <c r="T2362">
        <v>20</v>
      </c>
      <c r="U2362">
        <v>264000</v>
      </c>
      <c r="V2362" t="str">
        <f>IF(Table1[[#This Row],[Sales]]&lt;=10000,"Low",IF(Table1[[#This Row],[Sales]]&gt;=10000 &amp; Table1[[#This Row],[Sales]]&lt;=25000,"Medium","High"))</f>
        <v>High</v>
      </c>
      <c r="W2362">
        <v>105093.95</v>
      </c>
      <c r="X2362">
        <f>Table1[[#This Row],[Profit]]/Table1[[#This Row],[Sales]]</f>
        <v>0.39808314393939392</v>
      </c>
      <c r="Y2362" t="s">
        <v>58</v>
      </c>
      <c r="Z2362" t="s">
        <v>41</v>
      </c>
      <c r="AA2362">
        <v>2</v>
      </c>
      <c r="AB2362" t="s">
        <v>42</v>
      </c>
    </row>
    <row r="2363" spans="1:28" x14ac:dyDescent="0.35">
      <c r="A2363" t="s">
        <v>372</v>
      </c>
      <c r="B2363" s="1">
        <v>45529</v>
      </c>
      <c r="C2363" s="1" t="str">
        <f>TEXT(Table1[[#This Row],[Order_Date]],"yyyy")</f>
        <v>2024</v>
      </c>
      <c r="D2363" s="3">
        <f>MONTH(Table1[[#This Row],[Order_Date]])</f>
        <v>8</v>
      </c>
      <c r="E2363" t="str">
        <f>TEXT(Table1[[#This Row],[Order_Date]],"mmm")</f>
        <v>Aug</v>
      </c>
      <c r="F2363" s="1">
        <v>45535</v>
      </c>
      <c r="G2363">
        <f>(Table1[[#This Row],[Ship_Date]]-Table1[[#This Row],[Order_Date]])</f>
        <v>6</v>
      </c>
      <c r="H2363" t="s">
        <v>373</v>
      </c>
      <c r="I2363" t="s">
        <v>374</v>
      </c>
      <c r="J2363" t="s">
        <v>52</v>
      </c>
      <c r="K2363">
        <v>46</v>
      </c>
      <c r="L2363" t="str">
        <f>IF(Table1[[#This Row],[Age]]&lt;=20,"Teen",IF(Table1[[#This Row],[Age]]&gt;=21 &amp; Table1[[#This Row],[Age]]&lt;=50,"Adult","Senior"))</f>
        <v>Senior</v>
      </c>
      <c r="M2363" t="s">
        <v>73</v>
      </c>
      <c r="N2363" t="s">
        <v>26</v>
      </c>
      <c r="O2363" t="s">
        <v>27</v>
      </c>
      <c r="P2363" t="s">
        <v>56</v>
      </c>
      <c r="Q2363" t="s">
        <v>125</v>
      </c>
      <c r="R2363">
        <v>8</v>
      </c>
      <c r="S2363">
        <v>450</v>
      </c>
      <c r="T2363">
        <v>15</v>
      </c>
      <c r="U2363">
        <v>3060</v>
      </c>
      <c r="V2363" t="str">
        <f>IF(Table1[[#This Row],[Sales]]&lt;=10000,"Low",IF(Table1[[#This Row],[Sales]]&gt;=10000 &amp; Table1[[#This Row],[Sales]]&lt;=25000,"Medium","High"))</f>
        <v>Low</v>
      </c>
      <c r="W2363">
        <v>931.48</v>
      </c>
      <c r="X2363">
        <f>Table1[[#This Row],[Profit]]/Table1[[#This Row],[Sales]]</f>
        <v>0.30440522875816994</v>
      </c>
      <c r="Y2363" t="s">
        <v>30</v>
      </c>
      <c r="Z2363" t="s">
        <v>41</v>
      </c>
      <c r="AA2363">
        <v>1</v>
      </c>
      <c r="AB2363" t="s">
        <v>42</v>
      </c>
    </row>
    <row r="2364" spans="1:28" x14ac:dyDescent="0.35">
      <c r="A2364" t="s">
        <v>414</v>
      </c>
      <c r="B2364" s="1">
        <v>45873</v>
      </c>
      <c r="C2364" s="1" t="str">
        <f>TEXT(Table1[[#This Row],[Order_Date]],"yyyy")</f>
        <v>2025</v>
      </c>
      <c r="D2364" s="3">
        <f>MONTH(Table1[[#This Row],[Order_Date]])</f>
        <v>8</v>
      </c>
      <c r="E2364" t="str">
        <f>TEXT(Table1[[#This Row],[Order_Date]],"mmm")</f>
        <v>Aug</v>
      </c>
      <c r="F2364" s="1">
        <v>45876</v>
      </c>
      <c r="G2364">
        <f>(Table1[[#This Row],[Ship_Date]]-Table1[[#This Row],[Order_Date]])</f>
        <v>3</v>
      </c>
      <c r="H2364" t="s">
        <v>415</v>
      </c>
      <c r="I2364" t="s">
        <v>416</v>
      </c>
      <c r="J2364" t="s">
        <v>24</v>
      </c>
      <c r="K2364">
        <v>37</v>
      </c>
      <c r="L2364" t="str">
        <f>IF(Table1[[#This Row],[Age]]&lt;=20,"Teen",IF(Table1[[#This Row],[Age]]&gt;=21 &amp; Table1[[#This Row],[Age]]&lt;=50,"Adult","Senior"))</f>
        <v>Senior</v>
      </c>
      <c r="M2364" t="s">
        <v>79</v>
      </c>
      <c r="N2364" t="s">
        <v>80</v>
      </c>
      <c r="O2364" t="s">
        <v>38</v>
      </c>
      <c r="P2364" t="s">
        <v>56</v>
      </c>
      <c r="Q2364" t="s">
        <v>168</v>
      </c>
      <c r="R2364">
        <v>1</v>
      </c>
      <c r="S2364">
        <v>1200</v>
      </c>
      <c r="T2364">
        <v>10</v>
      </c>
      <c r="U2364">
        <v>1080</v>
      </c>
      <c r="V2364" t="str">
        <f>IF(Table1[[#This Row],[Sales]]&lt;=10000,"Low",IF(Table1[[#This Row],[Sales]]&gt;=10000 &amp; Table1[[#This Row],[Sales]]&lt;=25000,"Medium","High"))</f>
        <v>Low</v>
      </c>
      <c r="W2364">
        <v>171.62</v>
      </c>
      <c r="X2364">
        <f>Table1[[#This Row],[Profit]]/Table1[[#This Row],[Sales]]</f>
        <v>0.15890740740740741</v>
      </c>
      <c r="Y2364" t="s">
        <v>93</v>
      </c>
      <c r="Z2364" t="s">
        <v>41</v>
      </c>
      <c r="AA2364">
        <v>1</v>
      </c>
      <c r="AB2364" t="s">
        <v>42</v>
      </c>
    </row>
    <row r="2365" spans="1:28" x14ac:dyDescent="0.35">
      <c r="A2365" t="s">
        <v>465</v>
      </c>
      <c r="B2365" s="1">
        <v>45884</v>
      </c>
      <c r="C2365" s="1" t="str">
        <f>TEXT(Table1[[#This Row],[Order_Date]],"yyyy")</f>
        <v>2025</v>
      </c>
      <c r="D2365" s="3">
        <f>MONTH(Table1[[#This Row],[Order_Date]])</f>
        <v>8</v>
      </c>
      <c r="E2365" t="str">
        <f>TEXT(Table1[[#This Row],[Order_Date]],"mmm")</f>
        <v>Aug</v>
      </c>
      <c r="F2365" s="1">
        <v>45890</v>
      </c>
      <c r="G2365">
        <f>(Table1[[#This Row],[Ship_Date]]-Table1[[#This Row],[Order_Date]])</f>
        <v>6</v>
      </c>
      <c r="H2365" t="s">
        <v>466</v>
      </c>
      <c r="I2365" t="s">
        <v>467</v>
      </c>
      <c r="J2365" t="s">
        <v>52</v>
      </c>
      <c r="K2365">
        <v>26</v>
      </c>
      <c r="L2365" t="str">
        <f>IF(Table1[[#This Row],[Age]]&lt;=20,"Teen",IF(Table1[[#This Row],[Age]]&gt;=21 &amp; Table1[[#This Row],[Age]]&lt;=50,"Adult","Senior"))</f>
        <v>Senior</v>
      </c>
      <c r="M2365" t="s">
        <v>116</v>
      </c>
      <c r="N2365" t="s">
        <v>117</v>
      </c>
      <c r="O2365" t="s">
        <v>86</v>
      </c>
      <c r="P2365" t="s">
        <v>47</v>
      </c>
      <c r="Q2365" t="s">
        <v>175</v>
      </c>
      <c r="R2365">
        <v>6</v>
      </c>
      <c r="S2365">
        <v>1200</v>
      </c>
      <c r="T2365">
        <v>25</v>
      </c>
      <c r="U2365">
        <v>5400</v>
      </c>
      <c r="V2365" t="str">
        <f>IF(Table1[[#This Row],[Sales]]&lt;=10000,"Low",IF(Table1[[#This Row],[Sales]]&gt;=10000 &amp; Table1[[#This Row],[Sales]]&lt;=25000,"Medium","High"))</f>
        <v>Low</v>
      </c>
      <c r="W2365">
        <v>2099.08</v>
      </c>
      <c r="X2365">
        <f>Table1[[#This Row],[Profit]]/Table1[[#This Row],[Sales]]</f>
        <v>0.38871851851851852</v>
      </c>
      <c r="Y2365" t="s">
        <v>30</v>
      </c>
      <c r="Z2365" t="s">
        <v>41</v>
      </c>
      <c r="AA2365">
        <v>4</v>
      </c>
      <c r="AB2365" t="s">
        <v>42</v>
      </c>
    </row>
    <row r="2366" spans="1:28" x14ac:dyDescent="0.35">
      <c r="A2366" t="s">
        <v>477</v>
      </c>
      <c r="B2366" s="1">
        <v>45889</v>
      </c>
      <c r="C2366" s="1" t="str">
        <f>TEXT(Table1[[#This Row],[Order_Date]],"yyyy")</f>
        <v>2025</v>
      </c>
      <c r="D2366" s="3">
        <f>MONTH(Table1[[#This Row],[Order_Date]])</f>
        <v>8</v>
      </c>
      <c r="E2366" t="str">
        <f>TEXT(Table1[[#This Row],[Order_Date]],"mmm")</f>
        <v>Aug</v>
      </c>
      <c r="F2366" s="1">
        <v>45894</v>
      </c>
      <c r="G2366">
        <f>(Table1[[#This Row],[Ship_Date]]-Table1[[#This Row],[Order_Date]])</f>
        <v>5</v>
      </c>
      <c r="H2366" t="s">
        <v>478</v>
      </c>
      <c r="I2366" t="s">
        <v>479</v>
      </c>
      <c r="J2366" t="s">
        <v>52</v>
      </c>
      <c r="K2366">
        <v>38</v>
      </c>
      <c r="L2366" t="str">
        <f>IF(Table1[[#This Row],[Age]]&lt;=20,"Teen",IF(Table1[[#This Row],[Age]]&gt;=21 &amp; Table1[[#This Row],[Age]]&lt;=50,"Adult","Senior"))</f>
        <v>Senior</v>
      </c>
      <c r="M2366" t="s">
        <v>107</v>
      </c>
      <c r="N2366" t="s">
        <v>108</v>
      </c>
      <c r="O2366" t="s">
        <v>86</v>
      </c>
      <c r="P2366" t="s">
        <v>74</v>
      </c>
      <c r="Q2366" t="s">
        <v>75</v>
      </c>
      <c r="R2366">
        <v>5</v>
      </c>
      <c r="S2366">
        <v>2000</v>
      </c>
      <c r="T2366">
        <v>10</v>
      </c>
      <c r="U2366">
        <v>9000</v>
      </c>
      <c r="V2366" t="str">
        <f>IF(Table1[[#This Row],[Sales]]&lt;=10000,"Low",IF(Table1[[#This Row],[Sales]]&gt;=10000 &amp; Table1[[#This Row],[Sales]]&lt;=25000,"Medium","High"))</f>
        <v>Low</v>
      </c>
      <c r="W2366">
        <v>2645.37</v>
      </c>
      <c r="X2366">
        <f>Table1[[#This Row],[Profit]]/Table1[[#This Row],[Sales]]</f>
        <v>0.29392999999999997</v>
      </c>
      <c r="Y2366" t="s">
        <v>30</v>
      </c>
      <c r="Z2366" t="s">
        <v>59</v>
      </c>
      <c r="AA2366">
        <v>4</v>
      </c>
      <c r="AB2366" t="s">
        <v>42</v>
      </c>
    </row>
    <row r="2367" spans="1:28" x14ac:dyDescent="0.35">
      <c r="A2367" t="s">
        <v>492</v>
      </c>
      <c r="B2367" s="1">
        <v>45883</v>
      </c>
      <c r="C2367" s="1" t="str">
        <f>TEXT(Table1[[#This Row],[Order_Date]],"yyyy")</f>
        <v>2025</v>
      </c>
      <c r="D2367" s="3">
        <f>MONTH(Table1[[#This Row],[Order_Date]])</f>
        <v>8</v>
      </c>
      <c r="E2367" t="str">
        <f>TEXT(Table1[[#This Row],[Order_Date]],"mmm")</f>
        <v>Aug</v>
      </c>
      <c r="F2367" s="1">
        <v>45887</v>
      </c>
      <c r="G2367">
        <f>(Table1[[#This Row],[Ship_Date]]-Table1[[#This Row],[Order_Date]])</f>
        <v>4</v>
      </c>
      <c r="H2367" t="s">
        <v>493</v>
      </c>
      <c r="I2367" t="s">
        <v>494</v>
      </c>
      <c r="J2367" t="s">
        <v>24</v>
      </c>
      <c r="K2367">
        <v>26</v>
      </c>
      <c r="L2367" t="str">
        <f>IF(Table1[[#This Row],[Age]]&lt;=20,"Teen",IF(Table1[[#This Row],[Age]]&gt;=21 &amp; Table1[[#This Row],[Age]]&lt;=50,"Adult","Senior"))</f>
        <v>Senior</v>
      </c>
      <c r="M2367" t="s">
        <v>107</v>
      </c>
      <c r="N2367" t="s">
        <v>108</v>
      </c>
      <c r="O2367" t="s">
        <v>86</v>
      </c>
      <c r="P2367" t="s">
        <v>56</v>
      </c>
      <c r="Q2367" t="s">
        <v>97</v>
      </c>
      <c r="R2367">
        <v>8</v>
      </c>
      <c r="S2367">
        <v>1500</v>
      </c>
      <c r="T2367">
        <v>0</v>
      </c>
      <c r="U2367">
        <v>12000</v>
      </c>
      <c r="V2367" t="str">
        <f>IF(Table1[[#This Row],[Sales]]&lt;=10000,"Low",IF(Table1[[#This Row],[Sales]]&gt;=10000 &amp; Table1[[#This Row],[Sales]]&lt;=25000,"Medium","High"))</f>
        <v>High</v>
      </c>
      <c r="W2367">
        <v>1995.84</v>
      </c>
      <c r="X2367">
        <f>Table1[[#This Row],[Profit]]/Table1[[#This Row],[Sales]]</f>
        <v>0.16632</v>
      </c>
      <c r="Y2367" t="s">
        <v>58</v>
      </c>
      <c r="Z2367" t="s">
        <v>31</v>
      </c>
      <c r="AA2367">
        <v>3</v>
      </c>
      <c r="AB2367" t="s">
        <v>42</v>
      </c>
    </row>
    <row r="2368" spans="1:28" x14ac:dyDescent="0.35">
      <c r="A2368" t="s">
        <v>519</v>
      </c>
      <c r="B2368" s="1">
        <v>45880</v>
      </c>
      <c r="C2368" s="1" t="str">
        <f>TEXT(Table1[[#This Row],[Order_Date]],"yyyy")</f>
        <v>2025</v>
      </c>
      <c r="D2368" s="3">
        <f>MONTH(Table1[[#This Row],[Order_Date]])</f>
        <v>8</v>
      </c>
      <c r="E2368" t="str">
        <f>TEXT(Table1[[#This Row],[Order_Date]],"mmm")</f>
        <v>Aug</v>
      </c>
      <c r="F2368" s="1">
        <v>45882</v>
      </c>
      <c r="G2368">
        <f>(Table1[[#This Row],[Ship_Date]]-Table1[[#This Row],[Order_Date]])</f>
        <v>2</v>
      </c>
      <c r="H2368" t="s">
        <v>520</v>
      </c>
      <c r="I2368" t="s">
        <v>521</v>
      </c>
      <c r="J2368" t="s">
        <v>24</v>
      </c>
      <c r="K2368">
        <v>38</v>
      </c>
      <c r="L2368" t="str">
        <f>IF(Table1[[#This Row],[Age]]&lt;=20,"Teen",IF(Table1[[#This Row],[Age]]&gt;=21 &amp; Table1[[#This Row],[Age]]&lt;=50,"Adult","Senior"))</f>
        <v>Senior</v>
      </c>
      <c r="M2368" t="s">
        <v>73</v>
      </c>
      <c r="N2368" t="s">
        <v>26</v>
      </c>
      <c r="O2368" t="s">
        <v>27</v>
      </c>
      <c r="P2368" t="s">
        <v>56</v>
      </c>
      <c r="Q2368" t="s">
        <v>168</v>
      </c>
      <c r="R2368">
        <v>5</v>
      </c>
      <c r="S2368">
        <v>1200</v>
      </c>
      <c r="T2368">
        <v>15</v>
      </c>
      <c r="U2368">
        <v>5100</v>
      </c>
      <c r="V2368" t="str">
        <f>IF(Table1[[#This Row],[Sales]]&lt;=10000,"Low",IF(Table1[[#This Row],[Sales]]&gt;=10000 &amp; Table1[[#This Row],[Sales]]&lt;=25000,"Medium","High"))</f>
        <v>Low</v>
      </c>
      <c r="W2368">
        <v>1852.46</v>
      </c>
      <c r="X2368">
        <f>Table1[[#This Row],[Profit]]/Table1[[#This Row],[Sales]]</f>
        <v>0.36322745098039216</v>
      </c>
      <c r="Y2368" t="s">
        <v>30</v>
      </c>
      <c r="Z2368" t="s">
        <v>41</v>
      </c>
      <c r="AA2368">
        <v>1</v>
      </c>
      <c r="AB2368" t="s">
        <v>32</v>
      </c>
    </row>
    <row r="2369" spans="1:28" x14ac:dyDescent="0.35">
      <c r="A2369" t="s">
        <v>542</v>
      </c>
      <c r="B2369" s="1">
        <v>45508</v>
      </c>
      <c r="C2369" s="1" t="str">
        <f>TEXT(Table1[[#This Row],[Order_Date]],"yyyy")</f>
        <v>2024</v>
      </c>
      <c r="D2369" s="3">
        <f>MONTH(Table1[[#This Row],[Order_Date]])</f>
        <v>8</v>
      </c>
      <c r="E2369" t="str">
        <f>TEXT(Table1[[#This Row],[Order_Date]],"mmm")</f>
        <v>Aug</v>
      </c>
      <c r="F2369" s="1">
        <v>45515</v>
      </c>
      <c r="G2369">
        <f>(Table1[[#This Row],[Ship_Date]]-Table1[[#This Row],[Order_Date]])</f>
        <v>7</v>
      </c>
      <c r="H2369" t="s">
        <v>543</v>
      </c>
      <c r="I2369" t="s">
        <v>544</v>
      </c>
      <c r="J2369" t="s">
        <v>52</v>
      </c>
      <c r="K2369">
        <v>34</v>
      </c>
      <c r="L2369" t="str">
        <f>IF(Table1[[#This Row],[Age]]&lt;=20,"Teen",IF(Table1[[#This Row],[Age]]&gt;=21 &amp; Table1[[#This Row],[Age]]&lt;=50,"Adult","Senior"))</f>
        <v>Senior</v>
      </c>
      <c r="M2369" t="s">
        <v>63</v>
      </c>
      <c r="N2369" t="s">
        <v>64</v>
      </c>
      <c r="O2369" t="s">
        <v>55</v>
      </c>
      <c r="P2369" t="s">
        <v>39</v>
      </c>
      <c r="Q2369" t="s">
        <v>118</v>
      </c>
      <c r="R2369">
        <v>4</v>
      </c>
      <c r="S2369">
        <v>4000</v>
      </c>
      <c r="T2369">
        <v>25</v>
      </c>
      <c r="U2369">
        <v>12000</v>
      </c>
      <c r="V2369" t="str">
        <f>IF(Table1[[#This Row],[Sales]]&lt;=10000,"Low",IF(Table1[[#This Row],[Sales]]&gt;=10000 &amp; Table1[[#This Row],[Sales]]&lt;=25000,"Medium","High"))</f>
        <v>High</v>
      </c>
      <c r="W2369">
        <v>5184.3100000000004</v>
      </c>
      <c r="X2369">
        <f>Table1[[#This Row],[Profit]]/Table1[[#This Row],[Sales]]</f>
        <v>0.43202583333333339</v>
      </c>
      <c r="Y2369" t="s">
        <v>58</v>
      </c>
      <c r="Z2369" t="s">
        <v>41</v>
      </c>
      <c r="AA2369">
        <v>4</v>
      </c>
      <c r="AB2369" t="s">
        <v>42</v>
      </c>
    </row>
    <row r="2370" spans="1:28" x14ac:dyDescent="0.35">
      <c r="A2370" t="s">
        <v>563</v>
      </c>
      <c r="B2370" s="1">
        <v>45897</v>
      </c>
      <c r="C2370" s="1" t="str">
        <f>TEXT(Table1[[#This Row],[Order_Date]],"yyyy")</f>
        <v>2025</v>
      </c>
      <c r="D2370" s="3">
        <f>MONTH(Table1[[#This Row],[Order_Date]])</f>
        <v>8</v>
      </c>
      <c r="E2370" t="str">
        <f>TEXT(Table1[[#This Row],[Order_Date]],"mmm")</f>
        <v>Aug</v>
      </c>
      <c r="F2370" s="1">
        <v>45899</v>
      </c>
      <c r="G2370">
        <f>(Table1[[#This Row],[Ship_Date]]-Table1[[#This Row],[Order_Date]])</f>
        <v>2</v>
      </c>
      <c r="H2370" t="s">
        <v>564</v>
      </c>
      <c r="I2370" t="s">
        <v>565</v>
      </c>
      <c r="J2370" t="s">
        <v>24</v>
      </c>
      <c r="K2370">
        <v>24</v>
      </c>
      <c r="L2370" t="str">
        <f>IF(Table1[[#This Row],[Age]]&lt;=20,"Teen",IF(Table1[[#This Row],[Age]]&gt;=21 &amp; Table1[[#This Row],[Age]]&lt;=50,"Adult","Senior"))</f>
        <v>Senior</v>
      </c>
      <c r="M2370" t="s">
        <v>46</v>
      </c>
      <c r="N2370" t="s">
        <v>46</v>
      </c>
      <c r="O2370" t="s">
        <v>38</v>
      </c>
      <c r="P2370" t="s">
        <v>47</v>
      </c>
      <c r="Q2370" t="s">
        <v>185</v>
      </c>
      <c r="R2370">
        <v>2</v>
      </c>
      <c r="S2370">
        <v>4500</v>
      </c>
      <c r="T2370">
        <v>25</v>
      </c>
      <c r="U2370">
        <v>6750</v>
      </c>
      <c r="V2370" t="str">
        <f>IF(Table1[[#This Row],[Sales]]&lt;=10000,"Low",IF(Table1[[#This Row],[Sales]]&gt;=10000 &amp; Table1[[#This Row],[Sales]]&lt;=25000,"Medium","High"))</f>
        <v>Low</v>
      </c>
      <c r="W2370">
        <v>1216.57</v>
      </c>
      <c r="X2370">
        <f>Table1[[#This Row],[Profit]]/Table1[[#This Row],[Sales]]</f>
        <v>0.18023259259259258</v>
      </c>
      <c r="Y2370" t="s">
        <v>93</v>
      </c>
      <c r="Z2370" t="s">
        <v>59</v>
      </c>
      <c r="AA2370">
        <v>1</v>
      </c>
      <c r="AB2370" t="s">
        <v>42</v>
      </c>
    </row>
    <row r="2371" spans="1:28" x14ac:dyDescent="0.35">
      <c r="A2371" t="s">
        <v>581</v>
      </c>
      <c r="B2371" s="1">
        <v>45899</v>
      </c>
      <c r="C2371" s="1" t="str">
        <f>TEXT(Table1[[#This Row],[Order_Date]],"yyyy")</f>
        <v>2025</v>
      </c>
      <c r="D2371" s="3">
        <f>MONTH(Table1[[#This Row],[Order_Date]])</f>
        <v>8</v>
      </c>
      <c r="E2371" t="str">
        <f>TEXT(Table1[[#This Row],[Order_Date]],"mmm")</f>
        <v>Aug</v>
      </c>
      <c r="F2371" s="1">
        <v>45903</v>
      </c>
      <c r="G2371">
        <f>(Table1[[#This Row],[Ship_Date]]-Table1[[#This Row],[Order_Date]])</f>
        <v>4</v>
      </c>
      <c r="H2371" t="s">
        <v>582</v>
      </c>
      <c r="I2371" t="s">
        <v>583</v>
      </c>
      <c r="J2371" t="s">
        <v>52</v>
      </c>
      <c r="K2371">
        <v>37</v>
      </c>
      <c r="L2371" t="str">
        <f>IF(Table1[[#This Row],[Age]]&lt;=20,"Teen",IF(Table1[[#This Row],[Age]]&gt;=21 &amp; Table1[[#This Row],[Age]]&lt;=50,"Adult","Senior"))</f>
        <v>Senior</v>
      </c>
      <c r="M2371" t="s">
        <v>91</v>
      </c>
      <c r="N2371" t="s">
        <v>92</v>
      </c>
      <c r="O2371" t="s">
        <v>55</v>
      </c>
      <c r="P2371" t="s">
        <v>39</v>
      </c>
      <c r="Q2371" t="s">
        <v>40</v>
      </c>
      <c r="R2371">
        <v>5</v>
      </c>
      <c r="S2371">
        <v>2500</v>
      </c>
      <c r="T2371">
        <v>25</v>
      </c>
      <c r="U2371">
        <v>9375</v>
      </c>
      <c r="V2371" t="str">
        <f>IF(Table1[[#This Row],[Sales]]&lt;=10000,"Low",IF(Table1[[#This Row],[Sales]]&gt;=10000 &amp; Table1[[#This Row],[Sales]]&lt;=25000,"Medium","High"))</f>
        <v>Low</v>
      </c>
      <c r="W2371">
        <v>3038.97</v>
      </c>
      <c r="X2371">
        <f>Table1[[#This Row],[Profit]]/Table1[[#This Row],[Sales]]</f>
        <v>0.32415679999999997</v>
      </c>
      <c r="Y2371" t="s">
        <v>93</v>
      </c>
      <c r="Z2371" t="s">
        <v>59</v>
      </c>
      <c r="AA2371">
        <v>2</v>
      </c>
      <c r="AB2371" t="s">
        <v>32</v>
      </c>
    </row>
    <row r="2372" spans="1:28" x14ac:dyDescent="0.35">
      <c r="A2372" t="s">
        <v>593</v>
      </c>
      <c r="B2372" s="1">
        <v>45872</v>
      </c>
      <c r="C2372" s="1" t="str">
        <f>TEXT(Table1[[#This Row],[Order_Date]],"yyyy")</f>
        <v>2025</v>
      </c>
      <c r="D2372" s="3">
        <f>MONTH(Table1[[#This Row],[Order_Date]])</f>
        <v>8</v>
      </c>
      <c r="E2372" t="str">
        <f>TEXT(Table1[[#This Row],[Order_Date]],"mmm")</f>
        <v>Aug</v>
      </c>
      <c r="F2372" s="1">
        <v>45873</v>
      </c>
      <c r="G2372">
        <f>(Table1[[#This Row],[Ship_Date]]-Table1[[#This Row],[Order_Date]])</f>
        <v>1</v>
      </c>
      <c r="H2372" t="s">
        <v>594</v>
      </c>
      <c r="I2372" t="s">
        <v>595</v>
      </c>
      <c r="J2372" t="s">
        <v>52</v>
      </c>
      <c r="K2372">
        <v>23</v>
      </c>
      <c r="L2372" t="str">
        <f>IF(Table1[[#This Row],[Age]]&lt;=20,"Teen",IF(Table1[[#This Row],[Age]]&gt;=21 &amp; Table1[[#This Row],[Age]]&lt;=50,"Adult","Senior"))</f>
        <v>Senior</v>
      </c>
      <c r="M2372" t="s">
        <v>36</v>
      </c>
      <c r="N2372" t="s">
        <v>37</v>
      </c>
      <c r="O2372" t="s">
        <v>38</v>
      </c>
      <c r="P2372" t="s">
        <v>56</v>
      </c>
      <c r="Q2372" t="s">
        <v>168</v>
      </c>
      <c r="R2372">
        <v>8</v>
      </c>
      <c r="S2372">
        <v>1200</v>
      </c>
      <c r="T2372">
        <v>5</v>
      </c>
      <c r="U2372">
        <v>9120</v>
      </c>
      <c r="V2372" t="str">
        <f>IF(Table1[[#This Row],[Sales]]&lt;=10000,"Low",IF(Table1[[#This Row],[Sales]]&gt;=10000 &amp; Table1[[#This Row],[Sales]]&lt;=25000,"Medium","High"))</f>
        <v>Low</v>
      </c>
      <c r="W2372">
        <v>2465.71</v>
      </c>
      <c r="X2372">
        <f>Table1[[#This Row],[Profit]]/Table1[[#This Row],[Sales]]</f>
        <v>0.27036293859649124</v>
      </c>
      <c r="Y2372" t="s">
        <v>58</v>
      </c>
      <c r="Z2372" t="s">
        <v>59</v>
      </c>
      <c r="AA2372">
        <v>4</v>
      </c>
      <c r="AB2372" t="s">
        <v>42</v>
      </c>
    </row>
    <row r="2373" spans="1:28" x14ac:dyDescent="0.35">
      <c r="A2373" t="s">
        <v>623</v>
      </c>
      <c r="B2373" s="1">
        <v>45529</v>
      </c>
      <c r="C2373" s="1" t="str">
        <f>TEXT(Table1[[#This Row],[Order_Date]],"yyyy")</f>
        <v>2024</v>
      </c>
      <c r="D2373" s="3">
        <f>MONTH(Table1[[#This Row],[Order_Date]])</f>
        <v>8</v>
      </c>
      <c r="E2373" t="str">
        <f>TEXT(Table1[[#This Row],[Order_Date]],"mmm")</f>
        <v>Aug</v>
      </c>
      <c r="F2373" s="1">
        <v>45531</v>
      </c>
      <c r="G2373">
        <f>(Table1[[#This Row],[Ship_Date]]-Table1[[#This Row],[Order_Date]])</f>
        <v>2</v>
      </c>
      <c r="H2373" t="s">
        <v>624</v>
      </c>
      <c r="I2373" t="s">
        <v>625</v>
      </c>
      <c r="J2373" t="s">
        <v>24</v>
      </c>
      <c r="K2373">
        <v>39</v>
      </c>
      <c r="L2373" t="str">
        <f>IF(Table1[[#This Row],[Age]]&lt;=20,"Teen",IF(Table1[[#This Row],[Age]]&gt;=21 &amp; Table1[[#This Row],[Age]]&lt;=50,"Adult","Senior"))</f>
        <v>Senior</v>
      </c>
      <c r="M2373" t="s">
        <v>63</v>
      </c>
      <c r="N2373" t="s">
        <v>64</v>
      </c>
      <c r="O2373" t="s">
        <v>55</v>
      </c>
      <c r="P2373" t="s">
        <v>74</v>
      </c>
      <c r="Q2373" t="s">
        <v>109</v>
      </c>
      <c r="R2373">
        <v>6</v>
      </c>
      <c r="S2373">
        <v>40000</v>
      </c>
      <c r="T2373">
        <v>0</v>
      </c>
      <c r="U2373">
        <v>240000</v>
      </c>
      <c r="V2373" t="str">
        <f>IF(Table1[[#This Row],[Sales]]&lt;=10000,"Low",IF(Table1[[#This Row],[Sales]]&gt;=10000 &amp; Table1[[#This Row],[Sales]]&lt;=25000,"Medium","High"))</f>
        <v>High</v>
      </c>
      <c r="W2373">
        <v>63006.61</v>
      </c>
      <c r="X2373">
        <f>Table1[[#This Row],[Profit]]/Table1[[#This Row],[Sales]]</f>
        <v>0.26252754166666664</v>
      </c>
      <c r="Y2373" t="s">
        <v>30</v>
      </c>
      <c r="Z2373" t="s">
        <v>41</v>
      </c>
      <c r="AA2373">
        <v>2</v>
      </c>
      <c r="AB2373" t="s">
        <v>32</v>
      </c>
    </row>
    <row r="2374" spans="1:28" x14ac:dyDescent="0.35">
      <c r="A2374" t="s">
        <v>626</v>
      </c>
      <c r="B2374" s="1">
        <v>45519</v>
      </c>
      <c r="C2374" s="1" t="str">
        <f>TEXT(Table1[[#This Row],[Order_Date]],"yyyy")</f>
        <v>2024</v>
      </c>
      <c r="D2374" s="3">
        <f>MONTH(Table1[[#This Row],[Order_Date]])</f>
        <v>8</v>
      </c>
      <c r="E2374" t="str">
        <f>TEXT(Table1[[#This Row],[Order_Date]],"mmm")</f>
        <v>Aug</v>
      </c>
      <c r="F2374" s="1">
        <v>45524</v>
      </c>
      <c r="G2374">
        <f>(Table1[[#This Row],[Ship_Date]]-Table1[[#This Row],[Order_Date]])</f>
        <v>5</v>
      </c>
      <c r="H2374" t="s">
        <v>627</v>
      </c>
      <c r="I2374" t="s">
        <v>628</v>
      </c>
      <c r="J2374" t="s">
        <v>24</v>
      </c>
      <c r="K2374">
        <v>30</v>
      </c>
      <c r="L2374" t="str">
        <f>IF(Table1[[#This Row],[Age]]&lt;=20,"Teen",IF(Table1[[#This Row],[Age]]&gt;=21 &amp; Table1[[#This Row],[Age]]&lt;=50,"Adult","Senior"))</f>
        <v>Senior</v>
      </c>
      <c r="M2374" t="s">
        <v>91</v>
      </c>
      <c r="N2374" t="s">
        <v>92</v>
      </c>
      <c r="O2374" t="s">
        <v>55</v>
      </c>
      <c r="P2374" t="s">
        <v>39</v>
      </c>
      <c r="Q2374" t="s">
        <v>253</v>
      </c>
      <c r="R2374">
        <v>8</v>
      </c>
      <c r="S2374">
        <v>1200</v>
      </c>
      <c r="T2374">
        <v>5</v>
      </c>
      <c r="U2374">
        <v>9120</v>
      </c>
      <c r="V2374" t="str">
        <f>IF(Table1[[#This Row],[Sales]]&lt;=10000,"Low",IF(Table1[[#This Row],[Sales]]&gt;=10000 &amp; Table1[[#This Row],[Sales]]&lt;=25000,"Medium","High"))</f>
        <v>Low</v>
      </c>
      <c r="W2374">
        <v>1328.64</v>
      </c>
      <c r="X2374">
        <f>Table1[[#This Row],[Profit]]/Table1[[#This Row],[Sales]]</f>
        <v>0.1456842105263158</v>
      </c>
      <c r="Y2374" t="s">
        <v>93</v>
      </c>
      <c r="Z2374" t="s">
        <v>31</v>
      </c>
      <c r="AA2374">
        <v>3</v>
      </c>
      <c r="AB2374" t="s">
        <v>42</v>
      </c>
    </row>
    <row r="2375" spans="1:28" x14ac:dyDescent="0.35">
      <c r="A2375" t="s">
        <v>635</v>
      </c>
      <c r="B2375" s="1">
        <v>45872</v>
      </c>
      <c r="C2375" s="1" t="str">
        <f>TEXT(Table1[[#This Row],[Order_Date]],"yyyy")</f>
        <v>2025</v>
      </c>
      <c r="D2375" s="3">
        <f>MONTH(Table1[[#This Row],[Order_Date]])</f>
        <v>8</v>
      </c>
      <c r="E2375" t="str">
        <f>TEXT(Table1[[#This Row],[Order_Date]],"mmm")</f>
        <v>Aug</v>
      </c>
      <c r="F2375" s="1">
        <v>45876</v>
      </c>
      <c r="G2375">
        <f>(Table1[[#This Row],[Ship_Date]]-Table1[[#This Row],[Order_Date]])</f>
        <v>4</v>
      </c>
      <c r="H2375" t="s">
        <v>636</v>
      </c>
      <c r="I2375" t="s">
        <v>637</v>
      </c>
      <c r="J2375" t="s">
        <v>24</v>
      </c>
      <c r="K2375">
        <v>65</v>
      </c>
      <c r="L2375" t="str">
        <f>IF(Table1[[#This Row],[Age]]&lt;=20,"Teen",IF(Table1[[#This Row],[Age]]&gt;=21 &amp; Table1[[#This Row],[Age]]&lt;=50,"Adult","Senior"))</f>
        <v>Senior</v>
      </c>
      <c r="M2375" t="s">
        <v>84</v>
      </c>
      <c r="N2375" t="s">
        <v>85</v>
      </c>
      <c r="O2375" t="s">
        <v>86</v>
      </c>
      <c r="P2375" t="s">
        <v>74</v>
      </c>
      <c r="Q2375" t="s">
        <v>75</v>
      </c>
      <c r="R2375">
        <v>7</v>
      </c>
      <c r="S2375">
        <v>2000</v>
      </c>
      <c r="T2375">
        <v>10</v>
      </c>
      <c r="U2375">
        <v>12600</v>
      </c>
      <c r="V2375" t="str">
        <f>IF(Table1[[#This Row],[Sales]]&lt;=10000,"Low",IF(Table1[[#This Row],[Sales]]&gt;=10000 &amp; Table1[[#This Row],[Sales]]&lt;=25000,"Medium","High"))</f>
        <v>High</v>
      </c>
      <c r="W2375">
        <v>4997.87</v>
      </c>
      <c r="X2375">
        <f>Table1[[#This Row],[Profit]]/Table1[[#This Row],[Sales]]</f>
        <v>0.39665634920634918</v>
      </c>
      <c r="Y2375" t="s">
        <v>58</v>
      </c>
      <c r="Z2375" t="s">
        <v>31</v>
      </c>
      <c r="AA2375">
        <v>3</v>
      </c>
      <c r="AB2375" t="s">
        <v>42</v>
      </c>
    </row>
    <row r="2376" spans="1:28" x14ac:dyDescent="0.35">
      <c r="A2376" t="s">
        <v>673</v>
      </c>
      <c r="B2376" s="1">
        <v>45535</v>
      </c>
      <c r="C2376" s="1" t="str">
        <f>TEXT(Table1[[#This Row],[Order_Date]],"yyyy")</f>
        <v>2024</v>
      </c>
      <c r="D2376" s="3">
        <f>MONTH(Table1[[#This Row],[Order_Date]])</f>
        <v>8</v>
      </c>
      <c r="E2376" t="str">
        <f>TEXT(Table1[[#This Row],[Order_Date]],"mmm")</f>
        <v>Aug</v>
      </c>
      <c r="F2376" s="1">
        <v>45539</v>
      </c>
      <c r="G2376">
        <f>(Table1[[#This Row],[Ship_Date]]-Table1[[#This Row],[Order_Date]])</f>
        <v>4</v>
      </c>
      <c r="H2376" t="s">
        <v>674</v>
      </c>
      <c r="I2376" t="s">
        <v>675</v>
      </c>
      <c r="J2376" t="s">
        <v>24</v>
      </c>
      <c r="K2376">
        <v>23</v>
      </c>
      <c r="L2376" t="str">
        <f>IF(Table1[[#This Row],[Age]]&lt;=20,"Teen",IF(Table1[[#This Row],[Age]]&gt;=21 &amp; Table1[[#This Row],[Age]]&lt;=50,"Adult","Senior"))</f>
        <v>Senior</v>
      </c>
      <c r="M2376" t="s">
        <v>101</v>
      </c>
      <c r="N2376" t="s">
        <v>102</v>
      </c>
      <c r="O2376" t="s">
        <v>27</v>
      </c>
      <c r="P2376" t="s">
        <v>39</v>
      </c>
      <c r="Q2376" t="s">
        <v>40</v>
      </c>
      <c r="R2376">
        <v>6</v>
      </c>
      <c r="S2376">
        <v>2500</v>
      </c>
      <c r="T2376">
        <v>15</v>
      </c>
      <c r="U2376">
        <v>12750</v>
      </c>
      <c r="V2376" t="str">
        <f>IF(Table1[[#This Row],[Sales]]&lt;=10000,"Low",IF(Table1[[#This Row],[Sales]]&gt;=10000 &amp; Table1[[#This Row],[Sales]]&lt;=25000,"Medium","High"))</f>
        <v>High</v>
      </c>
      <c r="W2376">
        <v>5682.43</v>
      </c>
      <c r="X2376">
        <f>Table1[[#This Row],[Profit]]/Table1[[#This Row],[Sales]]</f>
        <v>0.44568078431372549</v>
      </c>
      <c r="Y2376" t="s">
        <v>93</v>
      </c>
      <c r="Z2376" t="s">
        <v>41</v>
      </c>
      <c r="AA2376">
        <v>4</v>
      </c>
      <c r="AB2376" t="s">
        <v>42</v>
      </c>
    </row>
    <row r="2377" spans="1:28" x14ac:dyDescent="0.35">
      <c r="A2377" t="s">
        <v>682</v>
      </c>
      <c r="B2377" s="1">
        <v>45894</v>
      </c>
      <c r="C2377" s="1" t="str">
        <f>TEXT(Table1[[#This Row],[Order_Date]],"yyyy")</f>
        <v>2025</v>
      </c>
      <c r="D2377" s="3">
        <f>MONTH(Table1[[#This Row],[Order_Date]])</f>
        <v>8</v>
      </c>
      <c r="E2377" t="str">
        <f>TEXT(Table1[[#This Row],[Order_Date]],"mmm")</f>
        <v>Aug</v>
      </c>
      <c r="F2377" s="1">
        <v>45898</v>
      </c>
      <c r="G2377">
        <f>(Table1[[#This Row],[Ship_Date]]-Table1[[#This Row],[Order_Date]])</f>
        <v>4</v>
      </c>
      <c r="H2377" t="s">
        <v>683</v>
      </c>
      <c r="I2377" t="s">
        <v>684</v>
      </c>
      <c r="J2377" t="s">
        <v>52</v>
      </c>
      <c r="K2377">
        <v>39</v>
      </c>
      <c r="L2377" t="str">
        <f>IF(Table1[[#This Row],[Age]]&lt;=20,"Teen",IF(Table1[[#This Row],[Age]]&gt;=21 &amp; Table1[[#This Row],[Age]]&lt;=50,"Adult","Senior"))</f>
        <v>Senior</v>
      </c>
      <c r="M2377" t="s">
        <v>79</v>
      </c>
      <c r="N2377" t="s">
        <v>80</v>
      </c>
      <c r="O2377" t="s">
        <v>38</v>
      </c>
      <c r="P2377" t="s">
        <v>47</v>
      </c>
      <c r="Q2377" t="s">
        <v>185</v>
      </c>
      <c r="R2377">
        <v>3</v>
      </c>
      <c r="S2377">
        <v>4500</v>
      </c>
      <c r="T2377">
        <v>10</v>
      </c>
      <c r="U2377">
        <v>12150</v>
      </c>
      <c r="V2377" t="str">
        <f>IF(Table1[[#This Row],[Sales]]&lt;=10000,"Low",IF(Table1[[#This Row],[Sales]]&gt;=10000 &amp; Table1[[#This Row],[Sales]]&lt;=25000,"Medium","High"))</f>
        <v>High</v>
      </c>
      <c r="W2377">
        <v>4103.87</v>
      </c>
      <c r="X2377">
        <f>Table1[[#This Row],[Profit]]/Table1[[#This Row],[Sales]]</f>
        <v>0.33776707818930041</v>
      </c>
      <c r="Y2377" t="s">
        <v>93</v>
      </c>
      <c r="Z2377" t="s">
        <v>59</v>
      </c>
      <c r="AA2377">
        <v>2</v>
      </c>
      <c r="AB2377" t="s">
        <v>42</v>
      </c>
    </row>
    <row r="2378" spans="1:28" x14ac:dyDescent="0.35">
      <c r="A2378" t="s">
        <v>712</v>
      </c>
      <c r="B2378" s="1">
        <v>45884</v>
      </c>
      <c r="C2378" s="1" t="str">
        <f>TEXT(Table1[[#This Row],[Order_Date]],"yyyy")</f>
        <v>2025</v>
      </c>
      <c r="D2378" s="3">
        <f>MONTH(Table1[[#This Row],[Order_Date]])</f>
        <v>8</v>
      </c>
      <c r="E2378" t="str">
        <f>TEXT(Table1[[#This Row],[Order_Date]],"mmm")</f>
        <v>Aug</v>
      </c>
      <c r="F2378" s="1">
        <v>45888</v>
      </c>
      <c r="G2378">
        <f>(Table1[[#This Row],[Ship_Date]]-Table1[[#This Row],[Order_Date]])</f>
        <v>4</v>
      </c>
      <c r="H2378" t="s">
        <v>713</v>
      </c>
      <c r="I2378" t="s">
        <v>714</v>
      </c>
      <c r="J2378" t="s">
        <v>24</v>
      </c>
      <c r="K2378">
        <v>63</v>
      </c>
      <c r="L2378" t="str">
        <f>IF(Table1[[#This Row],[Age]]&lt;=20,"Teen",IF(Table1[[#This Row],[Age]]&gt;=21 &amp; Table1[[#This Row],[Age]]&lt;=50,"Adult","Senior"))</f>
        <v>Senior</v>
      </c>
      <c r="M2378" t="s">
        <v>73</v>
      </c>
      <c r="N2378" t="s">
        <v>26</v>
      </c>
      <c r="O2378" t="s">
        <v>27</v>
      </c>
      <c r="P2378" t="s">
        <v>28</v>
      </c>
      <c r="Q2378" t="s">
        <v>65</v>
      </c>
      <c r="R2378">
        <v>2</v>
      </c>
      <c r="S2378">
        <v>30000</v>
      </c>
      <c r="T2378">
        <v>20</v>
      </c>
      <c r="U2378">
        <v>48000</v>
      </c>
      <c r="V2378" t="str">
        <f>IF(Table1[[#This Row],[Sales]]&lt;=10000,"Low",IF(Table1[[#This Row],[Sales]]&gt;=10000 &amp; Table1[[#This Row],[Sales]]&lt;=25000,"Medium","High"))</f>
        <v>High</v>
      </c>
      <c r="W2378">
        <v>19890.57</v>
      </c>
      <c r="X2378">
        <f>Table1[[#This Row],[Profit]]/Table1[[#This Row],[Sales]]</f>
        <v>0.41438687499999999</v>
      </c>
      <c r="Y2378" t="s">
        <v>30</v>
      </c>
      <c r="Z2378" t="s">
        <v>31</v>
      </c>
      <c r="AA2378">
        <v>5</v>
      </c>
      <c r="AB2378" t="s">
        <v>42</v>
      </c>
    </row>
    <row r="2379" spans="1:28" x14ac:dyDescent="0.35">
      <c r="A2379" t="s">
        <v>742</v>
      </c>
      <c r="B2379" s="1">
        <v>45878</v>
      </c>
      <c r="C2379" s="1" t="str">
        <f>TEXT(Table1[[#This Row],[Order_Date]],"yyyy")</f>
        <v>2025</v>
      </c>
      <c r="D2379" s="3">
        <f>MONTH(Table1[[#This Row],[Order_Date]])</f>
        <v>8</v>
      </c>
      <c r="E2379" t="str">
        <f>TEXT(Table1[[#This Row],[Order_Date]],"mmm")</f>
        <v>Aug</v>
      </c>
      <c r="F2379" s="1">
        <v>45885</v>
      </c>
      <c r="G2379">
        <f>(Table1[[#This Row],[Ship_Date]]-Table1[[#This Row],[Order_Date]])</f>
        <v>7</v>
      </c>
      <c r="H2379" t="s">
        <v>743</v>
      </c>
      <c r="I2379" t="s">
        <v>744</v>
      </c>
      <c r="J2379" t="s">
        <v>24</v>
      </c>
      <c r="K2379">
        <v>27</v>
      </c>
      <c r="L2379" t="str">
        <f>IF(Table1[[#This Row],[Age]]&lt;=20,"Teen",IF(Table1[[#This Row],[Age]]&gt;=21 &amp; Table1[[#This Row],[Age]]&lt;=50,"Adult","Senior"))</f>
        <v>Senior</v>
      </c>
      <c r="M2379" t="s">
        <v>53</v>
      </c>
      <c r="N2379" t="s">
        <v>54</v>
      </c>
      <c r="O2379" t="s">
        <v>55</v>
      </c>
      <c r="P2379" t="s">
        <v>47</v>
      </c>
      <c r="Q2379" t="s">
        <v>164</v>
      </c>
      <c r="R2379">
        <v>7</v>
      </c>
      <c r="S2379">
        <v>1800</v>
      </c>
      <c r="T2379">
        <v>15</v>
      </c>
      <c r="U2379">
        <v>10710</v>
      </c>
      <c r="V2379" t="str">
        <f>IF(Table1[[#This Row],[Sales]]&lt;=10000,"Low",IF(Table1[[#This Row],[Sales]]&gt;=10000 &amp; Table1[[#This Row],[Sales]]&lt;=25000,"Medium","High"))</f>
        <v>High</v>
      </c>
      <c r="W2379">
        <v>4286.57</v>
      </c>
      <c r="X2379">
        <f>Table1[[#This Row],[Profit]]/Table1[[#This Row],[Sales]]</f>
        <v>0.40023996265172734</v>
      </c>
      <c r="Y2379" t="s">
        <v>30</v>
      </c>
      <c r="Z2379" t="s">
        <v>59</v>
      </c>
      <c r="AA2379">
        <v>3</v>
      </c>
      <c r="AB2379" t="s">
        <v>42</v>
      </c>
    </row>
    <row r="2380" spans="1:28" x14ac:dyDescent="0.35">
      <c r="A2380" t="s">
        <v>772</v>
      </c>
      <c r="B2380" s="1">
        <v>45528</v>
      </c>
      <c r="C2380" s="1" t="str">
        <f>TEXT(Table1[[#This Row],[Order_Date]],"yyyy")</f>
        <v>2024</v>
      </c>
      <c r="D2380" s="3">
        <f>MONTH(Table1[[#This Row],[Order_Date]])</f>
        <v>8</v>
      </c>
      <c r="E2380" t="str">
        <f>TEXT(Table1[[#This Row],[Order_Date]],"mmm")</f>
        <v>Aug</v>
      </c>
      <c r="F2380" s="1">
        <v>45533</v>
      </c>
      <c r="G2380">
        <f>(Table1[[#This Row],[Ship_Date]]-Table1[[#This Row],[Order_Date]])</f>
        <v>5</v>
      </c>
      <c r="H2380" t="s">
        <v>773</v>
      </c>
      <c r="I2380" t="s">
        <v>774</v>
      </c>
      <c r="J2380" t="s">
        <v>24</v>
      </c>
      <c r="K2380">
        <v>60</v>
      </c>
      <c r="L2380" t="str">
        <f>IF(Table1[[#This Row],[Age]]&lt;=20,"Teen",IF(Table1[[#This Row],[Age]]&gt;=21 &amp; Table1[[#This Row],[Age]]&lt;=50,"Adult","Senior"))</f>
        <v>Senior</v>
      </c>
      <c r="M2380" t="s">
        <v>25</v>
      </c>
      <c r="N2380" t="s">
        <v>26</v>
      </c>
      <c r="O2380" t="s">
        <v>27</v>
      </c>
      <c r="P2380" t="s">
        <v>28</v>
      </c>
      <c r="Q2380" t="s">
        <v>103</v>
      </c>
      <c r="R2380">
        <v>4</v>
      </c>
      <c r="S2380">
        <v>25000</v>
      </c>
      <c r="T2380">
        <v>25</v>
      </c>
      <c r="U2380">
        <v>75000</v>
      </c>
      <c r="V2380" t="str">
        <f>IF(Table1[[#This Row],[Sales]]&lt;=10000,"Low",IF(Table1[[#This Row],[Sales]]&gt;=10000 &amp; Table1[[#This Row],[Sales]]&lt;=25000,"Medium","High"))</f>
        <v>High</v>
      </c>
      <c r="W2380">
        <v>23466.54</v>
      </c>
      <c r="X2380">
        <f>Table1[[#This Row],[Profit]]/Table1[[#This Row],[Sales]]</f>
        <v>0.31288720000000003</v>
      </c>
      <c r="Y2380" t="s">
        <v>93</v>
      </c>
      <c r="Z2380" t="s">
        <v>59</v>
      </c>
      <c r="AA2380">
        <v>1</v>
      </c>
      <c r="AB2380" t="s">
        <v>42</v>
      </c>
    </row>
    <row r="2381" spans="1:28" x14ac:dyDescent="0.35">
      <c r="A2381" t="s">
        <v>775</v>
      </c>
      <c r="B2381" s="1">
        <v>45520</v>
      </c>
      <c r="C2381" s="1" t="str">
        <f>TEXT(Table1[[#This Row],[Order_Date]],"yyyy")</f>
        <v>2024</v>
      </c>
      <c r="D2381" s="3">
        <f>MONTH(Table1[[#This Row],[Order_Date]])</f>
        <v>8</v>
      </c>
      <c r="E2381" t="str">
        <f>TEXT(Table1[[#This Row],[Order_Date]],"mmm")</f>
        <v>Aug</v>
      </c>
      <c r="F2381" s="1">
        <v>45524</v>
      </c>
      <c r="G2381">
        <f>(Table1[[#This Row],[Ship_Date]]-Table1[[#This Row],[Order_Date]])</f>
        <v>4</v>
      </c>
      <c r="H2381" t="s">
        <v>776</v>
      </c>
      <c r="I2381" t="s">
        <v>777</v>
      </c>
      <c r="J2381" t="s">
        <v>24</v>
      </c>
      <c r="K2381">
        <v>49</v>
      </c>
      <c r="L2381" t="str">
        <f>IF(Table1[[#This Row],[Age]]&lt;=20,"Teen",IF(Table1[[#This Row],[Age]]&gt;=21 &amp; Table1[[#This Row],[Age]]&lt;=50,"Adult","Senior"))</f>
        <v>Senior</v>
      </c>
      <c r="M2381" t="s">
        <v>63</v>
      </c>
      <c r="N2381" t="s">
        <v>64</v>
      </c>
      <c r="O2381" t="s">
        <v>55</v>
      </c>
      <c r="P2381" t="s">
        <v>39</v>
      </c>
      <c r="Q2381" t="s">
        <v>40</v>
      </c>
      <c r="R2381">
        <v>1</v>
      </c>
      <c r="S2381">
        <v>2500</v>
      </c>
      <c r="T2381">
        <v>10</v>
      </c>
      <c r="U2381">
        <v>2250</v>
      </c>
      <c r="V2381" t="str">
        <f>IF(Table1[[#This Row],[Sales]]&lt;=10000,"Low",IF(Table1[[#This Row],[Sales]]&gt;=10000 &amp; Table1[[#This Row],[Sales]]&lt;=25000,"Medium","High"))</f>
        <v>Low</v>
      </c>
      <c r="W2381">
        <v>277.02999999999997</v>
      </c>
      <c r="X2381">
        <f>Table1[[#This Row],[Profit]]/Table1[[#This Row],[Sales]]</f>
        <v>0.12312444444444444</v>
      </c>
      <c r="Y2381" t="s">
        <v>58</v>
      </c>
      <c r="Z2381" t="s">
        <v>59</v>
      </c>
      <c r="AA2381">
        <v>2</v>
      </c>
      <c r="AB2381" t="s">
        <v>42</v>
      </c>
    </row>
    <row r="2382" spans="1:28" x14ac:dyDescent="0.35">
      <c r="A2382" t="s">
        <v>787</v>
      </c>
      <c r="B2382" s="1">
        <v>45519</v>
      </c>
      <c r="C2382" s="1" t="str">
        <f>TEXT(Table1[[#This Row],[Order_Date]],"yyyy")</f>
        <v>2024</v>
      </c>
      <c r="D2382" s="3">
        <f>MONTH(Table1[[#This Row],[Order_Date]])</f>
        <v>8</v>
      </c>
      <c r="E2382" t="str">
        <f>TEXT(Table1[[#This Row],[Order_Date]],"mmm")</f>
        <v>Aug</v>
      </c>
      <c r="F2382" s="1">
        <v>45520</v>
      </c>
      <c r="G2382">
        <f>(Table1[[#This Row],[Ship_Date]]-Table1[[#This Row],[Order_Date]])</f>
        <v>1</v>
      </c>
      <c r="H2382" t="s">
        <v>788</v>
      </c>
      <c r="I2382" t="s">
        <v>789</v>
      </c>
      <c r="J2382" t="s">
        <v>24</v>
      </c>
      <c r="K2382">
        <v>37</v>
      </c>
      <c r="L2382" t="str">
        <f>IF(Table1[[#This Row],[Age]]&lt;=20,"Teen",IF(Table1[[#This Row],[Age]]&gt;=21 &amp; Table1[[#This Row],[Age]]&lt;=50,"Adult","Senior"))</f>
        <v>Senior</v>
      </c>
      <c r="M2382" t="s">
        <v>63</v>
      </c>
      <c r="N2382" t="s">
        <v>64</v>
      </c>
      <c r="O2382" t="s">
        <v>55</v>
      </c>
      <c r="P2382" t="s">
        <v>28</v>
      </c>
      <c r="Q2382" t="s">
        <v>192</v>
      </c>
      <c r="R2382">
        <v>1</v>
      </c>
      <c r="S2382">
        <v>7000</v>
      </c>
      <c r="T2382">
        <v>25</v>
      </c>
      <c r="U2382">
        <v>5250</v>
      </c>
      <c r="V2382" t="str">
        <f>IF(Table1[[#This Row],[Sales]]&lt;=10000,"Low",IF(Table1[[#This Row],[Sales]]&gt;=10000 &amp; Table1[[#This Row],[Sales]]&lt;=25000,"Medium","High"))</f>
        <v>Low</v>
      </c>
      <c r="W2382">
        <v>2110.37</v>
      </c>
      <c r="X2382">
        <f>Table1[[#This Row],[Profit]]/Table1[[#This Row],[Sales]]</f>
        <v>0.40197523809523805</v>
      </c>
      <c r="Y2382" t="s">
        <v>30</v>
      </c>
      <c r="Z2382" t="s">
        <v>41</v>
      </c>
      <c r="AA2382">
        <v>1</v>
      </c>
      <c r="AB2382" t="s">
        <v>42</v>
      </c>
    </row>
    <row r="2383" spans="1:28" x14ac:dyDescent="0.35">
      <c r="A2383" t="s">
        <v>813</v>
      </c>
      <c r="B2383" s="1">
        <v>45510</v>
      </c>
      <c r="C2383" s="1" t="str">
        <f>TEXT(Table1[[#This Row],[Order_Date]],"yyyy")</f>
        <v>2024</v>
      </c>
      <c r="D2383" s="3">
        <f>MONTH(Table1[[#This Row],[Order_Date]])</f>
        <v>8</v>
      </c>
      <c r="E2383" t="str">
        <f>TEXT(Table1[[#This Row],[Order_Date]],"mmm")</f>
        <v>Aug</v>
      </c>
      <c r="F2383" s="1">
        <v>45512</v>
      </c>
      <c r="G2383">
        <f>(Table1[[#This Row],[Ship_Date]]-Table1[[#This Row],[Order_Date]])</f>
        <v>2</v>
      </c>
      <c r="H2383" t="s">
        <v>814</v>
      </c>
      <c r="I2383" t="s">
        <v>815</v>
      </c>
      <c r="J2383" t="s">
        <v>52</v>
      </c>
      <c r="K2383">
        <v>62</v>
      </c>
      <c r="L2383" t="str">
        <f>IF(Table1[[#This Row],[Age]]&lt;=20,"Teen",IF(Table1[[#This Row],[Age]]&gt;=21 &amp; Table1[[#This Row],[Age]]&lt;=50,"Adult","Senior"))</f>
        <v>Senior</v>
      </c>
      <c r="M2383" t="s">
        <v>101</v>
      </c>
      <c r="N2383" t="s">
        <v>102</v>
      </c>
      <c r="O2383" t="s">
        <v>27</v>
      </c>
      <c r="P2383" t="s">
        <v>56</v>
      </c>
      <c r="Q2383" t="s">
        <v>168</v>
      </c>
      <c r="R2383">
        <v>2</v>
      </c>
      <c r="S2383">
        <v>1200</v>
      </c>
      <c r="T2383">
        <v>20</v>
      </c>
      <c r="U2383">
        <v>1920</v>
      </c>
      <c r="V2383" t="str">
        <f>IF(Table1[[#This Row],[Sales]]&lt;=10000,"Low",IF(Table1[[#This Row],[Sales]]&gt;=10000 &amp; Table1[[#This Row],[Sales]]&lt;=25000,"Medium","High"))</f>
        <v>Low</v>
      </c>
      <c r="W2383">
        <v>774.28</v>
      </c>
      <c r="X2383">
        <f>Table1[[#This Row],[Profit]]/Table1[[#This Row],[Sales]]</f>
        <v>0.4032708333333333</v>
      </c>
      <c r="Y2383" t="s">
        <v>58</v>
      </c>
      <c r="Z2383" t="s">
        <v>31</v>
      </c>
      <c r="AA2383">
        <v>4</v>
      </c>
      <c r="AB2383" t="s">
        <v>32</v>
      </c>
    </row>
    <row r="2384" spans="1:28" x14ac:dyDescent="0.35">
      <c r="A2384" t="s">
        <v>872</v>
      </c>
      <c r="B2384" s="1">
        <v>45874</v>
      </c>
      <c r="C2384" s="1" t="str">
        <f>TEXT(Table1[[#This Row],[Order_Date]],"yyyy")</f>
        <v>2025</v>
      </c>
      <c r="D2384" s="3">
        <f>MONTH(Table1[[#This Row],[Order_Date]])</f>
        <v>8</v>
      </c>
      <c r="E2384" t="str">
        <f>TEXT(Table1[[#This Row],[Order_Date]],"mmm")</f>
        <v>Aug</v>
      </c>
      <c r="F2384" s="1">
        <v>45880</v>
      </c>
      <c r="G2384">
        <f>(Table1[[#This Row],[Ship_Date]]-Table1[[#This Row],[Order_Date]])</f>
        <v>6</v>
      </c>
      <c r="H2384" t="s">
        <v>873</v>
      </c>
      <c r="I2384" t="s">
        <v>874</v>
      </c>
      <c r="J2384" t="s">
        <v>24</v>
      </c>
      <c r="K2384">
        <v>46</v>
      </c>
      <c r="L2384" t="str">
        <f>IF(Table1[[#This Row],[Age]]&lt;=20,"Teen",IF(Table1[[#This Row],[Age]]&gt;=21 &amp; Table1[[#This Row],[Age]]&lt;=50,"Adult","Senior"))</f>
        <v>Senior</v>
      </c>
      <c r="M2384" t="s">
        <v>107</v>
      </c>
      <c r="N2384" t="s">
        <v>108</v>
      </c>
      <c r="O2384" t="s">
        <v>86</v>
      </c>
      <c r="P2384" t="s">
        <v>74</v>
      </c>
      <c r="Q2384" t="s">
        <v>75</v>
      </c>
      <c r="R2384">
        <v>1</v>
      </c>
      <c r="S2384">
        <v>2000</v>
      </c>
      <c r="T2384">
        <v>10</v>
      </c>
      <c r="U2384">
        <v>1800</v>
      </c>
      <c r="V2384" t="str">
        <f>IF(Table1[[#This Row],[Sales]]&lt;=10000,"Low",IF(Table1[[#This Row],[Sales]]&gt;=10000 &amp; Table1[[#This Row],[Sales]]&lt;=25000,"Medium","High"))</f>
        <v>Low</v>
      </c>
      <c r="W2384">
        <v>645.49</v>
      </c>
      <c r="X2384">
        <f>Table1[[#This Row],[Profit]]/Table1[[#This Row],[Sales]]</f>
        <v>0.35860555555555557</v>
      </c>
      <c r="Y2384" t="s">
        <v>93</v>
      </c>
      <c r="Z2384" t="s">
        <v>59</v>
      </c>
      <c r="AA2384">
        <v>1</v>
      </c>
      <c r="AB2384" t="s">
        <v>32</v>
      </c>
    </row>
    <row r="2385" spans="1:28" x14ac:dyDescent="0.35">
      <c r="A2385" t="s">
        <v>902</v>
      </c>
      <c r="B2385" s="1">
        <v>45876</v>
      </c>
      <c r="C2385" s="1" t="str">
        <f>TEXT(Table1[[#This Row],[Order_Date]],"yyyy")</f>
        <v>2025</v>
      </c>
      <c r="D2385" s="3">
        <f>MONTH(Table1[[#This Row],[Order_Date]])</f>
        <v>8</v>
      </c>
      <c r="E2385" t="str">
        <f>TEXT(Table1[[#This Row],[Order_Date]],"mmm")</f>
        <v>Aug</v>
      </c>
      <c r="F2385" s="1">
        <v>45881</v>
      </c>
      <c r="G2385">
        <f>(Table1[[#This Row],[Ship_Date]]-Table1[[#This Row],[Order_Date]])</f>
        <v>5</v>
      </c>
      <c r="H2385" t="s">
        <v>903</v>
      </c>
      <c r="I2385" t="s">
        <v>904</v>
      </c>
      <c r="J2385" t="s">
        <v>52</v>
      </c>
      <c r="K2385">
        <v>25</v>
      </c>
      <c r="L2385" t="str">
        <f>IF(Table1[[#This Row],[Age]]&lt;=20,"Teen",IF(Table1[[#This Row],[Age]]&gt;=21 &amp; Table1[[#This Row],[Age]]&lt;=50,"Adult","Senior"))</f>
        <v>Senior</v>
      </c>
      <c r="M2385" t="s">
        <v>46</v>
      </c>
      <c r="N2385" t="s">
        <v>46</v>
      </c>
      <c r="O2385" t="s">
        <v>38</v>
      </c>
      <c r="P2385" t="s">
        <v>28</v>
      </c>
      <c r="Q2385" t="s">
        <v>29</v>
      </c>
      <c r="R2385">
        <v>2</v>
      </c>
      <c r="S2385">
        <v>15000</v>
      </c>
      <c r="T2385">
        <v>0</v>
      </c>
      <c r="U2385">
        <v>30000</v>
      </c>
      <c r="V2385" t="str">
        <f>IF(Table1[[#This Row],[Sales]]&lt;=10000,"Low",IF(Table1[[#This Row],[Sales]]&gt;=10000 &amp; Table1[[#This Row],[Sales]]&lt;=25000,"Medium","High"))</f>
        <v>High</v>
      </c>
      <c r="W2385">
        <v>7591.82</v>
      </c>
      <c r="X2385">
        <f>Table1[[#This Row],[Profit]]/Table1[[#This Row],[Sales]]</f>
        <v>0.25306066666666666</v>
      </c>
      <c r="Y2385" t="s">
        <v>58</v>
      </c>
      <c r="Z2385" t="s">
        <v>59</v>
      </c>
      <c r="AA2385">
        <v>1</v>
      </c>
      <c r="AB2385" t="s">
        <v>42</v>
      </c>
    </row>
    <row r="2386" spans="1:28" x14ac:dyDescent="0.35">
      <c r="A2386" t="s">
        <v>929</v>
      </c>
      <c r="B2386" s="1">
        <v>45508</v>
      </c>
      <c r="C2386" s="1" t="str">
        <f>TEXT(Table1[[#This Row],[Order_Date]],"yyyy")</f>
        <v>2024</v>
      </c>
      <c r="D2386" s="3">
        <f>MONTH(Table1[[#This Row],[Order_Date]])</f>
        <v>8</v>
      </c>
      <c r="E2386" t="str">
        <f>TEXT(Table1[[#This Row],[Order_Date]],"mmm")</f>
        <v>Aug</v>
      </c>
      <c r="F2386" s="1">
        <v>45511</v>
      </c>
      <c r="G2386">
        <f>(Table1[[#This Row],[Ship_Date]]-Table1[[#This Row],[Order_Date]])</f>
        <v>3</v>
      </c>
      <c r="H2386" t="s">
        <v>930</v>
      </c>
      <c r="I2386" t="s">
        <v>931</v>
      </c>
      <c r="J2386" t="s">
        <v>52</v>
      </c>
      <c r="K2386">
        <v>45</v>
      </c>
      <c r="L2386" t="str">
        <f>IF(Table1[[#This Row],[Age]]&lt;=20,"Teen",IF(Table1[[#This Row],[Age]]&gt;=21 &amp; Table1[[#This Row],[Age]]&lt;=50,"Adult","Senior"))</f>
        <v>Senior</v>
      </c>
      <c r="M2386" t="s">
        <v>46</v>
      </c>
      <c r="N2386" t="s">
        <v>46</v>
      </c>
      <c r="O2386" t="s">
        <v>38</v>
      </c>
      <c r="P2386" t="s">
        <v>47</v>
      </c>
      <c r="Q2386" t="s">
        <v>185</v>
      </c>
      <c r="R2386">
        <v>5</v>
      </c>
      <c r="S2386">
        <v>4500</v>
      </c>
      <c r="T2386">
        <v>5</v>
      </c>
      <c r="U2386">
        <v>21375</v>
      </c>
      <c r="V2386" t="str">
        <f>IF(Table1[[#This Row],[Sales]]&lt;=10000,"Low",IF(Table1[[#This Row],[Sales]]&gt;=10000 &amp; Table1[[#This Row],[Sales]]&lt;=25000,"Medium","High"))</f>
        <v>High</v>
      </c>
      <c r="W2386">
        <v>6127.27</v>
      </c>
      <c r="X2386">
        <f>Table1[[#This Row],[Profit]]/Table1[[#This Row],[Sales]]</f>
        <v>0.28665590643274858</v>
      </c>
      <c r="Y2386" t="s">
        <v>30</v>
      </c>
      <c r="Z2386" t="s">
        <v>41</v>
      </c>
      <c r="AA2386">
        <v>5</v>
      </c>
      <c r="AB2386" t="s">
        <v>42</v>
      </c>
    </row>
    <row r="2387" spans="1:28" x14ac:dyDescent="0.35">
      <c r="A2387" t="s">
        <v>941</v>
      </c>
      <c r="B2387" s="1">
        <v>45899</v>
      </c>
      <c r="C2387" s="1" t="str">
        <f>TEXT(Table1[[#This Row],[Order_Date]],"yyyy")</f>
        <v>2025</v>
      </c>
      <c r="D2387" s="3">
        <f>MONTH(Table1[[#This Row],[Order_Date]])</f>
        <v>8</v>
      </c>
      <c r="E2387" t="str">
        <f>TEXT(Table1[[#This Row],[Order_Date]],"mmm")</f>
        <v>Aug</v>
      </c>
      <c r="F2387" s="1">
        <v>45902</v>
      </c>
      <c r="G2387">
        <f>(Table1[[#This Row],[Ship_Date]]-Table1[[#This Row],[Order_Date]])</f>
        <v>3</v>
      </c>
      <c r="H2387" t="s">
        <v>942</v>
      </c>
      <c r="I2387" t="s">
        <v>943</v>
      </c>
      <c r="J2387" t="s">
        <v>52</v>
      </c>
      <c r="K2387">
        <v>60</v>
      </c>
      <c r="L2387" t="str">
        <f>IF(Table1[[#This Row],[Age]]&lt;=20,"Teen",IF(Table1[[#This Row],[Age]]&gt;=21 &amp; Table1[[#This Row],[Age]]&lt;=50,"Adult","Senior"))</f>
        <v>Senior</v>
      </c>
      <c r="M2387" t="s">
        <v>101</v>
      </c>
      <c r="N2387" t="s">
        <v>102</v>
      </c>
      <c r="O2387" t="s">
        <v>27</v>
      </c>
      <c r="P2387" t="s">
        <v>39</v>
      </c>
      <c r="Q2387" t="s">
        <v>151</v>
      </c>
      <c r="R2387">
        <v>3</v>
      </c>
      <c r="S2387">
        <v>900</v>
      </c>
      <c r="T2387">
        <v>25</v>
      </c>
      <c r="U2387">
        <v>2025</v>
      </c>
      <c r="V2387" t="str">
        <f>IF(Table1[[#This Row],[Sales]]&lt;=10000,"Low",IF(Table1[[#This Row],[Sales]]&gt;=10000 &amp; Table1[[#This Row],[Sales]]&lt;=25000,"Medium","High"))</f>
        <v>Low</v>
      </c>
      <c r="W2387">
        <v>290.02999999999997</v>
      </c>
      <c r="X2387">
        <f>Table1[[#This Row],[Profit]]/Table1[[#This Row],[Sales]]</f>
        <v>0.14322469135802468</v>
      </c>
      <c r="Y2387" t="s">
        <v>30</v>
      </c>
      <c r="Z2387" t="s">
        <v>31</v>
      </c>
      <c r="AA2387">
        <v>2</v>
      </c>
      <c r="AB2387" t="s">
        <v>42</v>
      </c>
    </row>
    <row r="2388" spans="1:28" x14ac:dyDescent="0.35">
      <c r="A2388" t="s">
        <v>946</v>
      </c>
      <c r="B2388" s="1">
        <v>45879</v>
      </c>
      <c r="C2388" s="1" t="str">
        <f>TEXT(Table1[[#This Row],[Order_Date]],"yyyy")</f>
        <v>2025</v>
      </c>
      <c r="D2388" s="3">
        <f>MONTH(Table1[[#This Row],[Order_Date]])</f>
        <v>8</v>
      </c>
      <c r="E2388" t="str">
        <f>TEXT(Table1[[#This Row],[Order_Date]],"mmm")</f>
        <v>Aug</v>
      </c>
      <c r="F2388" s="1">
        <v>45882</v>
      </c>
      <c r="G2388">
        <f>(Table1[[#This Row],[Ship_Date]]-Table1[[#This Row],[Order_Date]])</f>
        <v>3</v>
      </c>
      <c r="H2388" t="s">
        <v>947</v>
      </c>
      <c r="I2388" t="s">
        <v>948</v>
      </c>
      <c r="J2388" t="s">
        <v>52</v>
      </c>
      <c r="K2388">
        <v>25</v>
      </c>
      <c r="L2388" t="str">
        <f>IF(Table1[[#This Row],[Age]]&lt;=20,"Teen",IF(Table1[[#This Row],[Age]]&gt;=21 &amp; Table1[[#This Row],[Age]]&lt;=50,"Adult","Senior"))</f>
        <v>Senior</v>
      </c>
      <c r="M2388" t="s">
        <v>79</v>
      </c>
      <c r="N2388" t="s">
        <v>80</v>
      </c>
      <c r="O2388" t="s">
        <v>38</v>
      </c>
      <c r="P2388" t="s">
        <v>74</v>
      </c>
      <c r="Q2388" t="s">
        <v>231</v>
      </c>
      <c r="R2388">
        <v>2</v>
      </c>
      <c r="S2388">
        <v>18000</v>
      </c>
      <c r="T2388">
        <v>15</v>
      </c>
      <c r="U2388">
        <v>30600</v>
      </c>
      <c r="V2388" t="str">
        <f>IF(Table1[[#This Row],[Sales]]&lt;=10000,"Low",IF(Table1[[#This Row],[Sales]]&gt;=10000 &amp; Table1[[#This Row],[Sales]]&lt;=25000,"Medium","High"))</f>
        <v>High</v>
      </c>
      <c r="W2388">
        <v>4244.25</v>
      </c>
      <c r="X2388">
        <f>Table1[[#This Row],[Profit]]/Table1[[#This Row],[Sales]]</f>
        <v>0.13870098039215686</v>
      </c>
      <c r="Y2388" t="s">
        <v>58</v>
      </c>
      <c r="Z2388" t="s">
        <v>59</v>
      </c>
      <c r="AA2388">
        <v>5</v>
      </c>
      <c r="AB2388" t="s">
        <v>42</v>
      </c>
    </row>
    <row r="2389" spans="1:28" x14ac:dyDescent="0.35">
      <c r="A2389" t="s">
        <v>1003</v>
      </c>
      <c r="B2389" s="1">
        <v>45519</v>
      </c>
      <c r="C2389" s="1" t="str">
        <f>TEXT(Table1[[#This Row],[Order_Date]],"yyyy")</f>
        <v>2024</v>
      </c>
      <c r="D2389" s="3">
        <f>MONTH(Table1[[#This Row],[Order_Date]])</f>
        <v>8</v>
      </c>
      <c r="E2389" t="str">
        <f>TEXT(Table1[[#This Row],[Order_Date]],"mmm")</f>
        <v>Aug</v>
      </c>
      <c r="F2389" s="1">
        <v>45523</v>
      </c>
      <c r="G2389">
        <f>(Table1[[#This Row],[Ship_Date]]-Table1[[#This Row],[Order_Date]])</f>
        <v>4</v>
      </c>
      <c r="H2389" t="s">
        <v>1004</v>
      </c>
      <c r="I2389" t="s">
        <v>1005</v>
      </c>
      <c r="J2389" t="s">
        <v>24</v>
      </c>
      <c r="K2389">
        <v>18</v>
      </c>
      <c r="L2389" t="str">
        <f>IF(Table1[[#This Row],[Age]]&lt;=20,"Teen",IF(Table1[[#This Row],[Age]]&gt;=21 &amp; Table1[[#This Row],[Age]]&lt;=50,"Adult","Senior"))</f>
        <v>Teen</v>
      </c>
      <c r="M2389" t="s">
        <v>63</v>
      </c>
      <c r="N2389" t="s">
        <v>64</v>
      </c>
      <c r="O2389" t="s">
        <v>55</v>
      </c>
      <c r="P2389" t="s">
        <v>28</v>
      </c>
      <c r="Q2389" t="s">
        <v>103</v>
      </c>
      <c r="R2389">
        <v>8</v>
      </c>
      <c r="S2389">
        <v>25000</v>
      </c>
      <c r="T2389">
        <v>15</v>
      </c>
      <c r="U2389">
        <v>170000</v>
      </c>
      <c r="V2389" t="str">
        <f>IF(Table1[[#This Row],[Sales]]&lt;=10000,"Low",IF(Table1[[#This Row],[Sales]]&gt;=10000 &amp; Table1[[#This Row],[Sales]]&lt;=25000,"Medium","High"))</f>
        <v>High</v>
      </c>
      <c r="W2389">
        <v>24769.77</v>
      </c>
      <c r="X2389">
        <f>Table1[[#This Row],[Profit]]/Table1[[#This Row],[Sales]]</f>
        <v>0.1457045294117647</v>
      </c>
      <c r="Y2389" t="s">
        <v>30</v>
      </c>
      <c r="Z2389" t="s">
        <v>31</v>
      </c>
      <c r="AA2389">
        <v>1</v>
      </c>
      <c r="AB2389" t="s">
        <v>42</v>
      </c>
    </row>
    <row r="2390" spans="1:28" x14ac:dyDescent="0.35">
      <c r="A2390" t="s">
        <v>1081</v>
      </c>
      <c r="B2390" s="1">
        <v>45885</v>
      </c>
      <c r="C2390" s="1" t="str">
        <f>TEXT(Table1[[#This Row],[Order_Date]],"yyyy")</f>
        <v>2025</v>
      </c>
      <c r="D2390" s="3">
        <f>MONTH(Table1[[#This Row],[Order_Date]])</f>
        <v>8</v>
      </c>
      <c r="E2390" t="str">
        <f>TEXT(Table1[[#This Row],[Order_Date]],"mmm")</f>
        <v>Aug</v>
      </c>
      <c r="F2390" s="1">
        <v>45888</v>
      </c>
      <c r="G2390">
        <f>(Table1[[#This Row],[Ship_Date]]-Table1[[#This Row],[Order_Date]])</f>
        <v>3</v>
      </c>
      <c r="H2390" t="s">
        <v>1082</v>
      </c>
      <c r="I2390" t="s">
        <v>1083</v>
      </c>
      <c r="J2390" t="s">
        <v>24</v>
      </c>
      <c r="K2390">
        <v>53</v>
      </c>
      <c r="L2390" t="str">
        <f>IF(Table1[[#This Row],[Age]]&lt;=20,"Teen",IF(Table1[[#This Row],[Age]]&gt;=21 &amp; Table1[[#This Row],[Age]]&lt;=50,"Adult","Senior"))</f>
        <v>Senior</v>
      </c>
      <c r="M2390" t="s">
        <v>36</v>
      </c>
      <c r="N2390" t="s">
        <v>37</v>
      </c>
      <c r="O2390" t="s">
        <v>38</v>
      </c>
      <c r="P2390" t="s">
        <v>28</v>
      </c>
      <c r="Q2390" t="s">
        <v>192</v>
      </c>
      <c r="R2390">
        <v>1</v>
      </c>
      <c r="S2390">
        <v>7000</v>
      </c>
      <c r="T2390">
        <v>0</v>
      </c>
      <c r="U2390">
        <v>7000</v>
      </c>
      <c r="V2390" t="str">
        <f>IF(Table1[[#This Row],[Sales]]&lt;=10000,"Low",IF(Table1[[#This Row],[Sales]]&gt;=10000 &amp; Table1[[#This Row],[Sales]]&lt;=25000,"Medium","High"))</f>
        <v>Low</v>
      </c>
      <c r="W2390">
        <v>1746.84</v>
      </c>
      <c r="X2390">
        <f>Table1[[#This Row],[Profit]]/Table1[[#This Row],[Sales]]</f>
        <v>0.24954857142857143</v>
      </c>
      <c r="Y2390" t="s">
        <v>93</v>
      </c>
      <c r="Z2390" t="s">
        <v>59</v>
      </c>
      <c r="AA2390">
        <v>4</v>
      </c>
      <c r="AB2390" t="s">
        <v>42</v>
      </c>
    </row>
    <row r="2391" spans="1:28" x14ac:dyDescent="0.35">
      <c r="A2391" t="s">
        <v>1108</v>
      </c>
      <c r="B2391" s="1">
        <v>45875</v>
      </c>
      <c r="C2391" s="1" t="str">
        <f>TEXT(Table1[[#This Row],[Order_Date]],"yyyy")</f>
        <v>2025</v>
      </c>
      <c r="D2391" s="3">
        <f>MONTH(Table1[[#This Row],[Order_Date]])</f>
        <v>8</v>
      </c>
      <c r="E2391" t="str">
        <f>TEXT(Table1[[#This Row],[Order_Date]],"mmm")</f>
        <v>Aug</v>
      </c>
      <c r="F2391" s="1">
        <v>45882</v>
      </c>
      <c r="G2391">
        <f>(Table1[[#This Row],[Ship_Date]]-Table1[[#This Row],[Order_Date]])</f>
        <v>7</v>
      </c>
      <c r="H2391" t="s">
        <v>1109</v>
      </c>
      <c r="I2391" t="s">
        <v>1110</v>
      </c>
      <c r="J2391" t="s">
        <v>52</v>
      </c>
      <c r="K2391">
        <v>40</v>
      </c>
      <c r="L2391" t="str">
        <f>IF(Table1[[#This Row],[Age]]&lt;=20,"Teen",IF(Table1[[#This Row],[Age]]&gt;=21 &amp; Table1[[#This Row],[Age]]&lt;=50,"Adult","Senior"))</f>
        <v>Senior</v>
      </c>
      <c r="M2391" t="s">
        <v>116</v>
      </c>
      <c r="N2391" t="s">
        <v>117</v>
      </c>
      <c r="O2391" t="s">
        <v>86</v>
      </c>
      <c r="P2391" t="s">
        <v>28</v>
      </c>
      <c r="Q2391" t="s">
        <v>311</v>
      </c>
      <c r="R2391">
        <v>4</v>
      </c>
      <c r="S2391">
        <v>5000</v>
      </c>
      <c r="T2391">
        <v>0</v>
      </c>
      <c r="U2391">
        <v>20000</v>
      </c>
      <c r="V2391" t="str">
        <f>IF(Table1[[#This Row],[Sales]]&lt;=10000,"Low",IF(Table1[[#This Row],[Sales]]&gt;=10000 &amp; Table1[[#This Row],[Sales]]&lt;=25000,"Medium","High"))</f>
        <v>High</v>
      </c>
      <c r="W2391">
        <v>7149.5</v>
      </c>
      <c r="X2391">
        <f>Table1[[#This Row],[Profit]]/Table1[[#This Row],[Sales]]</f>
        <v>0.35747499999999999</v>
      </c>
      <c r="Y2391" t="s">
        <v>93</v>
      </c>
      <c r="Z2391" t="s">
        <v>41</v>
      </c>
      <c r="AA2391">
        <v>2</v>
      </c>
      <c r="AB2391" t="s">
        <v>32</v>
      </c>
    </row>
    <row r="2392" spans="1:28" x14ac:dyDescent="0.35">
      <c r="A2392" t="s">
        <v>1135</v>
      </c>
      <c r="B2392" s="1">
        <v>45884</v>
      </c>
      <c r="C2392" s="1" t="str">
        <f>TEXT(Table1[[#This Row],[Order_Date]],"yyyy")</f>
        <v>2025</v>
      </c>
      <c r="D2392" s="3">
        <f>MONTH(Table1[[#This Row],[Order_Date]])</f>
        <v>8</v>
      </c>
      <c r="E2392" t="str">
        <f>TEXT(Table1[[#This Row],[Order_Date]],"mmm")</f>
        <v>Aug</v>
      </c>
      <c r="F2392" s="1">
        <v>45888</v>
      </c>
      <c r="G2392">
        <f>(Table1[[#This Row],[Ship_Date]]-Table1[[#This Row],[Order_Date]])</f>
        <v>4</v>
      </c>
      <c r="H2392" t="s">
        <v>1136</v>
      </c>
      <c r="I2392" t="s">
        <v>1137</v>
      </c>
      <c r="J2392" t="s">
        <v>24</v>
      </c>
      <c r="K2392">
        <v>61</v>
      </c>
      <c r="L2392" t="str">
        <f>IF(Table1[[#This Row],[Age]]&lt;=20,"Teen",IF(Table1[[#This Row],[Age]]&gt;=21 &amp; Table1[[#This Row],[Age]]&lt;=50,"Adult","Senior"))</f>
        <v>Senior</v>
      </c>
      <c r="M2392" t="s">
        <v>63</v>
      </c>
      <c r="N2392" t="s">
        <v>64</v>
      </c>
      <c r="O2392" t="s">
        <v>55</v>
      </c>
      <c r="P2392" t="s">
        <v>56</v>
      </c>
      <c r="Q2392" t="s">
        <v>57</v>
      </c>
      <c r="R2392">
        <v>7</v>
      </c>
      <c r="S2392">
        <v>60</v>
      </c>
      <c r="T2392">
        <v>10</v>
      </c>
      <c r="U2392">
        <v>378</v>
      </c>
      <c r="V2392" t="str">
        <f>IF(Table1[[#This Row],[Sales]]&lt;=10000,"Low",IF(Table1[[#This Row],[Sales]]&gt;=10000 &amp; Table1[[#This Row],[Sales]]&lt;=25000,"Medium","High"))</f>
        <v>Low</v>
      </c>
      <c r="W2392">
        <v>54.36</v>
      </c>
      <c r="X2392">
        <f>Table1[[#This Row],[Profit]]/Table1[[#This Row],[Sales]]</f>
        <v>0.1438095238095238</v>
      </c>
      <c r="Y2392" t="s">
        <v>30</v>
      </c>
      <c r="Z2392" t="s">
        <v>59</v>
      </c>
      <c r="AA2392">
        <v>5</v>
      </c>
      <c r="AB2392" t="s">
        <v>42</v>
      </c>
    </row>
    <row r="2393" spans="1:28" x14ac:dyDescent="0.35">
      <c r="A2393" t="s">
        <v>1168</v>
      </c>
      <c r="B2393" s="1">
        <v>45900</v>
      </c>
      <c r="C2393" s="1" t="str">
        <f>TEXT(Table1[[#This Row],[Order_Date]],"yyyy")</f>
        <v>2025</v>
      </c>
      <c r="D2393" s="3">
        <f>MONTH(Table1[[#This Row],[Order_Date]])</f>
        <v>8</v>
      </c>
      <c r="E2393" t="str">
        <f>TEXT(Table1[[#This Row],[Order_Date]],"mmm")</f>
        <v>Aug</v>
      </c>
      <c r="F2393" s="1">
        <v>45903</v>
      </c>
      <c r="G2393">
        <f>(Table1[[#This Row],[Ship_Date]]-Table1[[#This Row],[Order_Date]])</f>
        <v>3</v>
      </c>
      <c r="H2393" t="s">
        <v>1169</v>
      </c>
      <c r="I2393" t="s">
        <v>1170</v>
      </c>
      <c r="J2393" t="s">
        <v>24</v>
      </c>
      <c r="K2393">
        <v>50</v>
      </c>
      <c r="L2393" t="str">
        <f>IF(Table1[[#This Row],[Age]]&lt;=20,"Teen",IF(Table1[[#This Row],[Age]]&gt;=21 &amp; Table1[[#This Row],[Age]]&lt;=50,"Adult","Senior"))</f>
        <v>Senior</v>
      </c>
      <c r="M2393" t="s">
        <v>25</v>
      </c>
      <c r="N2393" t="s">
        <v>26</v>
      </c>
      <c r="O2393" t="s">
        <v>27</v>
      </c>
      <c r="P2393" t="s">
        <v>39</v>
      </c>
      <c r="Q2393" t="s">
        <v>118</v>
      </c>
      <c r="R2393">
        <v>5</v>
      </c>
      <c r="S2393">
        <v>4000</v>
      </c>
      <c r="T2393">
        <v>25</v>
      </c>
      <c r="U2393">
        <v>15000</v>
      </c>
      <c r="V2393" t="str">
        <f>IF(Table1[[#This Row],[Sales]]&lt;=10000,"Low",IF(Table1[[#This Row],[Sales]]&gt;=10000 &amp; Table1[[#This Row],[Sales]]&lt;=25000,"Medium","High"))</f>
        <v>High</v>
      </c>
      <c r="W2393">
        <v>4425.46</v>
      </c>
      <c r="X2393">
        <f>Table1[[#This Row],[Profit]]/Table1[[#This Row],[Sales]]</f>
        <v>0.29503066666666666</v>
      </c>
      <c r="Y2393" t="s">
        <v>93</v>
      </c>
      <c r="Z2393" t="s">
        <v>59</v>
      </c>
      <c r="AA2393">
        <v>4</v>
      </c>
      <c r="AB2393" t="s">
        <v>42</v>
      </c>
    </row>
    <row r="2394" spans="1:28" x14ac:dyDescent="0.35">
      <c r="A2394" t="s">
        <v>1342</v>
      </c>
      <c r="B2394" s="1">
        <v>45529</v>
      </c>
      <c r="C2394" s="1" t="str">
        <f>TEXT(Table1[[#This Row],[Order_Date]],"yyyy")</f>
        <v>2024</v>
      </c>
      <c r="D2394" s="3">
        <f>MONTH(Table1[[#This Row],[Order_Date]])</f>
        <v>8</v>
      </c>
      <c r="E2394" t="str">
        <f>TEXT(Table1[[#This Row],[Order_Date]],"mmm")</f>
        <v>Aug</v>
      </c>
      <c r="F2394" s="1">
        <v>45535</v>
      </c>
      <c r="G2394">
        <f>(Table1[[#This Row],[Ship_Date]]-Table1[[#This Row],[Order_Date]])</f>
        <v>6</v>
      </c>
      <c r="H2394" t="s">
        <v>1343</v>
      </c>
      <c r="I2394" t="s">
        <v>1344</v>
      </c>
      <c r="J2394" t="s">
        <v>24</v>
      </c>
      <c r="K2394">
        <v>64</v>
      </c>
      <c r="L2394" t="str">
        <f>IF(Table1[[#This Row],[Age]]&lt;=20,"Teen",IF(Table1[[#This Row],[Age]]&gt;=21 &amp; Table1[[#This Row],[Age]]&lt;=50,"Adult","Senior"))</f>
        <v>Senior</v>
      </c>
      <c r="M2394" t="s">
        <v>46</v>
      </c>
      <c r="N2394" t="s">
        <v>46</v>
      </c>
      <c r="O2394" t="s">
        <v>38</v>
      </c>
      <c r="P2394" t="s">
        <v>39</v>
      </c>
      <c r="Q2394" t="s">
        <v>118</v>
      </c>
      <c r="R2394">
        <v>4</v>
      </c>
      <c r="S2394">
        <v>4000</v>
      </c>
      <c r="T2394">
        <v>15</v>
      </c>
      <c r="U2394">
        <v>13600</v>
      </c>
      <c r="V2394" t="str">
        <f>IF(Table1[[#This Row],[Sales]]&lt;=10000,"Low",IF(Table1[[#This Row],[Sales]]&gt;=10000 &amp; Table1[[#This Row],[Sales]]&lt;=25000,"Medium","High"))</f>
        <v>High</v>
      </c>
      <c r="W2394">
        <v>4975.88</v>
      </c>
      <c r="X2394">
        <f>Table1[[#This Row],[Profit]]/Table1[[#This Row],[Sales]]</f>
        <v>0.36587352941176471</v>
      </c>
      <c r="Y2394" t="s">
        <v>30</v>
      </c>
      <c r="Z2394" t="s">
        <v>41</v>
      </c>
      <c r="AA2394">
        <v>2</v>
      </c>
      <c r="AB2394" t="s">
        <v>42</v>
      </c>
    </row>
    <row r="2395" spans="1:28" x14ac:dyDescent="0.35">
      <c r="A2395" t="s">
        <v>1362</v>
      </c>
      <c r="B2395" s="1">
        <v>45879</v>
      </c>
      <c r="C2395" s="1" t="str">
        <f>TEXT(Table1[[#This Row],[Order_Date]],"yyyy")</f>
        <v>2025</v>
      </c>
      <c r="D2395" s="3">
        <f>MONTH(Table1[[#This Row],[Order_Date]])</f>
        <v>8</v>
      </c>
      <c r="E2395" t="str">
        <f>TEXT(Table1[[#This Row],[Order_Date]],"mmm")</f>
        <v>Aug</v>
      </c>
      <c r="F2395" s="1">
        <v>45886</v>
      </c>
      <c r="G2395">
        <f>(Table1[[#This Row],[Ship_Date]]-Table1[[#This Row],[Order_Date]])</f>
        <v>7</v>
      </c>
      <c r="H2395" t="s">
        <v>162</v>
      </c>
      <c r="I2395" t="s">
        <v>1363</v>
      </c>
      <c r="J2395" t="s">
        <v>52</v>
      </c>
      <c r="K2395">
        <v>64</v>
      </c>
      <c r="L2395" t="str">
        <f>IF(Table1[[#This Row],[Age]]&lt;=20,"Teen",IF(Table1[[#This Row],[Age]]&gt;=21 &amp; Table1[[#This Row],[Age]]&lt;=50,"Adult","Senior"))</f>
        <v>Senior</v>
      </c>
      <c r="M2395" t="s">
        <v>101</v>
      </c>
      <c r="N2395" t="s">
        <v>102</v>
      </c>
      <c r="O2395" t="s">
        <v>27</v>
      </c>
      <c r="P2395" t="s">
        <v>56</v>
      </c>
      <c r="Q2395" t="s">
        <v>57</v>
      </c>
      <c r="R2395">
        <v>1</v>
      </c>
      <c r="S2395">
        <v>60</v>
      </c>
      <c r="T2395">
        <v>20</v>
      </c>
      <c r="U2395">
        <v>48</v>
      </c>
      <c r="V2395" t="str">
        <f>IF(Table1[[#This Row],[Sales]]&lt;=10000,"Low",IF(Table1[[#This Row],[Sales]]&gt;=10000 &amp; Table1[[#This Row],[Sales]]&lt;=25000,"Medium","High"))</f>
        <v>Low</v>
      </c>
      <c r="W2395">
        <v>19.760000000000002</v>
      </c>
      <c r="X2395">
        <f>Table1[[#This Row],[Profit]]/Table1[[#This Row],[Sales]]</f>
        <v>0.41166666666666668</v>
      </c>
      <c r="Y2395" t="s">
        <v>93</v>
      </c>
      <c r="Z2395" t="s">
        <v>31</v>
      </c>
      <c r="AA2395">
        <v>4</v>
      </c>
      <c r="AB2395" t="s">
        <v>42</v>
      </c>
    </row>
    <row r="2396" spans="1:28" x14ac:dyDescent="0.35">
      <c r="A2396" t="s">
        <v>1457</v>
      </c>
      <c r="B2396" s="1">
        <v>45533</v>
      </c>
      <c r="C2396" s="1" t="str">
        <f>TEXT(Table1[[#This Row],[Order_Date]],"yyyy")</f>
        <v>2024</v>
      </c>
      <c r="D2396" s="3">
        <f>MONTH(Table1[[#This Row],[Order_Date]])</f>
        <v>8</v>
      </c>
      <c r="E2396" t="str">
        <f>TEXT(Table1[[#This Row],[Order_Date]],"mmm")</f>
        <v>Aug</v>
      </c>
      <c r="F2396" s="1">
        <v>45540</v>
      </c>
      <c r="G2396">
        <f>(Table1[[#This Row],[Ship_Date]]-Table1[[#This Row],[Order_Date]])</f>
        <v>7</v>
      </c>
      <c r="H2396" t="s">
        <v>1458</v>
      </c>
      <c r="I2396" t="s">
        <v>1459</v>
      </c>
      <c r="J2396" t="s">
        <v>24</v>
      </c>
      <c r="K2396">
        <v>60</v>
      </c>
      <c r="L2396" t="str">
        <f>IF(Table1[[#This Row],[Age]]&lt;=20,"Teen",IF(Table1[[#This Row],[Age]]&gt;=21 &amp; Table1[[#This Row],[Age]]&lt;=50,"Adult","Senior"))</f>
        <v>Senior</v>
      </c>
      <c r="M2396" t="s">
        <v>84</v>
      </c>
      <c r="N2396" t="s">
        <v>85</v>
      </c>
      <c r="O2396" t="s">
        <v>86</v>
      </c>
      <c r="P2396" t="s">
        <v>56</v>
      </c>
      <c r="Q2396" t="s">
        <v>57</v>
      </c>
      <c r="R2396">
        <v>5</v>
      </c>
      <c r="S2396">
        <v>60</v>
      </c>
      <c r="T2396">
        <v>15</v>
      </c>
      <c r="U2396">
        <v>255</v>
      </c>
      <c r="V2396" t="str">
        <f>IF(Table1[[#This Row],[Sales]]&lt;=10000,"Low",IF(Table1[[#This Row],[Sales]]&gt;=10000 &amp; Table1[[#This Row],[Sales]]&lt;=25000,"Medium","High"))</f>
        <v>Low</v>
      </c>
      <c r="W2396">
        <v>59.81</v>
      </c>
      <c r="X2396">
        <f>Table1[[#This Row],[Profit]]/Table1[[#This Row],[Sales]]</f>
        <v>0.23454901960784313</v>
      </c>
      <c r="Y2396" t="s">
        <v>58</v>
      </c>
      <c r="Z2396" t="s">
        <v>59</v>
      </c>
      <c r="AA2396">
        <v>4</v>
      </c>
      <c r="AB2396" t="s">
        <v>42</v>
      </c>
    </row>
    <row r="2397" spans="1:28" x14ac:dyDescent="0.35">
      <c r="A2397" t="s">
        <v>1493</v>
      </c>
      <c r="B2397" s="1">
        <v>45894</v>
      </c>
      <c r="C2397" s="1" t="str">
        <f>TEXT(Table1[[#This Row],[Order_Date]],"yyyy")</f>
        <v>2025</v>
      </c>
      <c r="D2397" s="3">
        <f>MONTH(Table1[[#This Row],[Order_Date]])</f>
        <v>8</v>
      </c>
      <c r="E2397" t="str">
        <f>TEXT(Table1[[#This Row],[Order_Date]],"mmm")</f>
        <v>Aug</v>
      </c>
      <c r="F2397" s="1">
        <v>45899</v>
      </c>
      <c r="G2397">
        <f>(Table1[[#This Row],[Ship_Date]]-Table1[[#This Row],[Order_Date]])</f>
        <v>5</v>
      </c>
      <c r="H2397" t="s">
        <v>1494</v>
      </c>
      <c r="I2397" t="s">
        <v>1495</v>
      </c>
      <c r="J2397" t="s">
        <v>52</v>
      </c>
      <c r="K2397">
        <v>41</v>
      </c>
      <c r="L2397" t="str">
        <f>IF(Table1[[#This Row],[Age]]&lt;=20,"Teen",IF(Table1[[#This Row],[Age]]&gt;=21 &amp; Table1[[#This Row],[Age]]&lt;=50,"Adult","Senior"))</f>
        <v>Senior</v>
      </c>
      <c r="M2397" t="s">
        <v>84</v>
      </c>
      <c r="N2397" t="s">
        <v>85</v>
      </c>
      <c r="O2397" t="s">
        <v>86</v>
      </c>
      <c r="P2397" t="s">
        <v>47</v>
      </c>
      <c r="Q2397" t="s">
        <v>164</v>
      </c>
      <c r="R2397">
        <v>8</v>
      </c>
      <c r="S2397">
        <v>1800</v>
      </c>
      <c r="T2397">
        <v>5</v>
      </c>
      <c r="U2397">
        <v>13680</v>
      </c>
      <c r="V2397" t="str">
        <f>IF(Table1[[#This Row],[Sales]]&lt;=10000,"Low",IF(Table1[[#This Row],[Sales]]&gt;=10000 &amp; Table1[[#This Row],[Sales]]&lt;=25000,"Medium","High"))</f>
        <v>High</v>
      </c>
      <c r="W2397">
        <v>2328.61</v>
      </c>
      <c r="X2397">
        <f>Table1[[#This Row],[Profit]]/Table1[[#This Row],[Sales]]</f>
        <v>0.17022002923976609</v>
      </c>
      <c r="Y2397" t="s">
        <v>93</v>
      </c>
      <c r="Z2397" t="s">
        <v>31</v>
      </c>
      <c r="AA2397">
        <v>1</v>
      </c>
      <c r="AB2397" t="s">
        <v>42</v>
      </c>
    </row>
    <row r="2398" spans="1:28" x14ac:dyDescent="0.35">
      <c r="A2398" t="s">
        <v>1510</v>
      </c>
      <c r="B2398" s="1">
        <v>45532</v>
      </c>
      <c r="C2398" s="1" t="str">
        <f>TEXT(Table1[[#This Row],[Order_Date]],"yyyy")</f>
        <v>2024</v>
      </c>
      <c r="D2398" s="3">
        <f>MONTH(Table1[[#This Row],[Order_Date]])</f>
        <v>8</v>
      </c>
      <c r="E2398" t="str">
        <f>TEXT(Table1[[#This Row],[Order_Date]],"mmm")</f>
        <v>Aug</v>
      </c>
      <c r="F2398" s="1">
        <v>45534</v>
      </c>
      <c r="G2398">
        <f>(Table1[[#This Row],[Ship_Date]]-Table1[[#This Row],[Order_Date]])</f>
        <v>2</v>
      </c>
      <c r="H2398" t="s">
        <v>1511</v>
      </c>
      <c r="I2398" t="s">
        <v>1512</v>
      </c>
      <c r="J2398" t="s">
        <v>52</v>
      </c>
      <c r="K2398">
        <v>30</v>
      </c>
      <c r="L2398" t="str">
        <f>IF(Table1[[#This Row],[Age]]&lt;=20,"Teen",IF(Table1[[#This Row],[Age]]&gt;=21 &amp; Table1[[#This Row],[Age]]&lt;=50,"Adult","Senior"))</f>
        <v>Senior</v>
      </c>
      <c r="M2398" t="s">
        <v>116</v>
      </c>
      <c r="N2398" t="s">
        <v>117</v>
      </c>
      <c r="O2398" t="s">
        <v>86</v>
      </c>
      <c r="P2398" t="s">
        <v>74</v>
      </c>
      <c r="Q2398" t="s">
        <v>231</v>
      </c>
      <c r="R2398">
        <v>2</v>
      </c>
      <c r="S2398">
        <v>18000</v>
      </c>
      <c r="T2398">
        <v>0</v>
      </c>
      <c r="U2398">
        <v>36000</v>
      </c>
      <c r="V2398" t="str">
        <f>IF(Table1[[#This Row],[Sales]]&lt;=10000,"Low",IF(Table1[[#This Row],[Sales]]&gt;=10000 &amp; Table1[[#This Row],[Sales]]&lt;=25000,"Medium","High"))</f>
        <v>High</v>
      </c>
      <c r="W2398">
        <v>4374.83</v>
      </c>
      <c r="X2398">
        <f>Table1[[#This Row],[Profit]]/Table1[[#This Row],[Sales]]</f>
        <v>0.12152305555555555</v>
      </c>
      <c r="Y2398" t="s">
        <v>58</v>
      </c>
      <c r="Z2398" t="s">
        <v>31</v>
      </c>
      <c r="AA2398">
        <v>2</v>
      </c>
      <c r="AB2398" t="s">
        <v>42</v>
      </c>
    </row>
    <row r="2399" spans="1:28" x14ac:dyDescent="0.35">
      <c r="A2399" t="s">
        <v>1594</v>
      </c>
      <c r="B2399" s="1">
        <v>45899</v>
      </c>
      <c r="C2399" s="1" t="str">
        <f>TEXT(Table1[[#This Row],[Order_Date]],"yyyy")</f>
        <v>2025</v>
      </c>
      <c r="D2399" s="3">
        <f>MONTH(Table1[[#This Row],[Order_Date]])</f>
        <v>8</v>
      </c>
      <c r="E2399" t="str">
        <f>TEXT(Table1[[#This Row],[Order_Date]],"mmm")</f>
        <v>Aug</v>
      </c>
      <c r="F2399" s="1">
        <v>45903</v>
      </c>
      <c r="G2399">
        <f>(Table1[[#This Row],[Ship_Date]]-Table1[[#This Row],[Order_Date]])</f>
        <v>4</v>
      </c>
      <c r="H2399" t="s">
        <v>1595</v>
      </c>
      <c r="I2399" t="s">
        <v>1596</v>
      </c>
      <c r="J2399" t="s">
        <v>24</v>
      </c>
      <c r="K2399">
        <v>63</v>
      </c>
      <c r="L2399" t="str">
        <f>IF(Table1[[#This Row],[Age]]&lt;=20,"Teen",IF(Table1[[#This Row],[Age]]&gt;=21 &amp; Table1[[#This Row],[Age]]&lt;=50,"Adult","Senior"))</f>
        <v>Senior</v>
      </c>
      <c r="M2399" t="s">
        <v>79</v>
      </c>
      <c r="N2399" t="s">
        <v>80</v>
      </c>
      <c r="O2399" t="s">
        <v>38</v>
      </c>
      <c r="P2399" t="s">
        <v>39</v>
      </c>
      <c r="Q2399" t="s">
        <v>118</v>
      </c>
      <c r="R2399">
        <v>1</v>
      </c>
      <c r="S2399">
        <v>4000</v>
      </c>
      <c r="T2399">
        <v>15</v>
      </c>
      <c r="U2399">
        <v>3400</v>
      </c>
      <c r="V2399" t="str">
        <f>IF(Table1[[#This Row],[Sales]]&lt;=10000,"Low",IF(Table1[[#This Row],[Sales]]&gt;=10000 &amp; Table1[[#This Row],[Sales]]&lt;=25000,"Medium","High"))</f>
        <v>Low</v>
      </c>
      <c r="W2399">
        <v>978.12</v>
      </c>
      <c r="X2399">
        <f>Table1[[#This Row],[Profit]]/Table1[[#This Row],[Sales]]</f>
        <v>0.28768235294117644</v>
      </c>
      <c r="Y2399" t="s">
        <v>30</v>
      </c>
      <c r="Z2399" t="s">
        <v>31</v>
      </c>
      <c r="AA2399">
        <v>2</v>
      </c>
      <c r="AB2399" t="s">
        <v>42</v>
      </c>
    </row>
    <row r="2400" spans="1:28" x14ac:dyDescent="0.35">
      <c r="A2400" t="s">
        <v>1641</v>
      </c>
      <c r="B2400" s="1">
        <v>45531</v>
      </c>
      <c r="C2400" s="1" t="str">
        <f>TEXT(Table1[[#This Row],[Order_Date]],"yyyy")</f>
        <v>2024</v>
      </c>
      <c r="D2400" s="3">
        <f>MONTH(Table1[[#This Row],[Order_Date]])</f>
        <v>8</v>
      </c>
      <c r="E2400" t="str">
        <f>TEXT(Table1[[#This Row],[Order_Date]],"mmm")</f>
        <v>Aug</v>
      </c>
      <c r="F2400" s="1">
        <v>45536</v>
      </c>
      <c r="G2400">
        <f>(Table1[[#This Row],[Ship_Date]]-Table1[[#This Row],[Order_Date]])</f>
        <v>5</v>
      </c>
      <c r="H2400" t="s">
        <v>1642</v>
      </c>
      <c r="I2400" t="s">
        <v>1643</v>
      </c>
      <c r="J2400" t="s">
        <v>52</v>
      </c>
      <c r="K2400">
        <v>30</v>
      </c>
      <c r="L2400" t="str">
        <f>IF(Table1[[#This Row],[Age]]&lt;=20,"Teen",IF(Table1[[#This Row],[Age]]&gt;=21 &amp; Table1[[#This Row],[Age]]&lt;=50,"Adult","Senior"))</f>
        <v>Senior</v>
      </c>
      <c r="M2400" t="s">
        <v>116</v>
      </c>
      <c r="N2400" t="s">
        <v>117</v>
      </c>
      <c r="O2400" t="s">
        <v>86</v>
      </c>
      <c r="P2400" t="s">
        <v>74</v>
      </c>
      <c r="Q2400" t="s">
        <v>231</v>
      </c>
      <c r="R2400">
        <v>8</v>
      </c>
      <c r="S2400">
        <v>18000</v>
      </c>
      <c r="T2400">
        <v>25</v>
      </c>
      <c r="U2400">
        <v>108000</v>
      </c>
      <c r="V2400" t="str">
        <f>IF(Table1[[#This Row],[Sales]]&lt;=10000,"Low",IF(Table1[[#This Row],[Sales]]&gt;=10000 &amp; Table1[[#This Row],[Sales]]&lt;=25000,"Medium","High"))</f>
        <v>High</v>
      </c>
      <c r="W2400">
        <v>23215.119999999999</v>
      </c>
      <c r="X2400">
        <f>Table1[[#This Row],[Profit]]/Table1[[#This Row],[Sales]]</f>
        <v>0.21495481481481479</v>
      </c>
      <c r="Y2400" t="s">
        <v>30</v>
      </c>
      <c r="Z2400" t="s">
        <v>31</v>
      </c>
      <c r="AA2400">
        <v>1</v>
      </c>
      <c r="AB2400" t="s">
        <v>42</v>
      </c>
    </row>
    <row r="2401" spans="1:28" x14ac:dyDescent="0.35">
      <c r="A2401" t="s">
        <v>1676</v>
      </c>
      <c r="B2401" s="1">
        <v>45874</v>
      </c>
      <c r="C2401" s="1" t="str">
        <f>TEXT(Table1[[#This Row],[Order_Date]],"yyyy")</f>
        <v>2025</v>
      </c>
      <c r="D2401" s="3">
        <f>MONTH(Table1[[#This Row],[Order_Date]])</f>
        <v>8</v>
      </c>
      <c r="E2401" t="str">
        <f>TEXT(Table1[[#This Row],[Order_Date]],"mmm")</f>
        <v>Aug</v>
      </c>
      <c r="F2401" s="1">
        <v>45878</v>
      </c>
      <c r="G2401">
        <f>(Table1[[#This Row],[Ship_Date]]-Table1[[#This Row],[Order_Date]])</f>
        <v>4</v>
      </c>
      <c r="H2401" t="s">
        <v>1677</v>
      </c>
      <c r="I2401" t="s">
        <v>1678</v>
      </c>
      <c r="J2401" t="s">
        <v>52</v>
      </c>
      <c r="K2401">
        <v>62</v>
      </c>
      <c r="L2401" t="str">
        <f>IF(Table1[[#This Row],[Age]]&lt;=20,"Teen",IF(Table1[[#This Row],[Age]]&gt;=21 &amp; Table1[[#This Row],[Age]]&lt;=50,"Adult","Senior"))</f>
        <v>Senior</v>
      </c>
      <c r="M2401" t="s">
        <v>101</v>
      </c>
      <c r="N2401" t="s">
        <v>102</v>
      </c>
      <c r="O2401" t="s">
        <v>27</v>
      </c>
      <c r="P2401" t="s">
        <v>28</v>
      </c>
      <c r="Q2401" t="s">
        <v>311</v>
      </c>
      <c r="R2401">
        <v>6</v>
      </c>
      <c r="S2401">
        <v>5000</v>
      </c>
      <c r="T2401">
        <v>5</v>
      </c>
      <c r="U2401">
        <v>28500</v>
      </c>
      <c r="V2401" t="str">
        <f>IF(Table1[[#This Row],[Sales]]&lt;=10000,"Low",IF(Table1[[#This Row],[Sales]]&gt;=10000 &amp; Table1[[#This Row],[Sales]]&lt;=25000,"Medium","High"))</f>
        <v>High</v>
      </c>
      <c r="W2401">
        <v>5743.8</v>
      </c>
      <c r="X2401">
        <f>Table1[[#This Row],[Profit]]/Table1[[#This Row],[Sales]]</f>
        <v>0.20153684210526315</v>
      </c>
      <c r="Y2401" t="s">
        <v>93</v>
      </c>
      <c r="Z2401" t="s">
        <v>31</v>
      </c>
      <c r="AA2401">
        <v>1</v>
      </c>
      <c r="AB2401" t="s">
        <v>42</v>
      </c>
    </row>
    <row r="2402" spans="1:28" x14ac:dyDescent="0.35">
      <c r="A2402" t="s">
        <v>1706</v>
      </c>
      <c r="B2402" s="1">
        <v>45520</v>
      </c>
      <c r="C2402" s="1" t="str">
        <f>TEXT(Table1[[#This Row],[Order_Date]],"yyyy")</f>
        <v>2024</v>
      </c>
      <c r="D2402" s="3">
        <f>MONTH(Table1[[#This Row],[Order_Date]])</f>
        <v>8</v>
      </c>
      <c r="E2402" t="str">
        <f>TEXT(Table1[[#This Row],[Order_Date]],"mmm")</f>
        <v>Aug</v>
      </c>
      <c r="F2402" s="1">
        <v>45521</v>
      </c>
      <c r="G2402">
        <f>(Table1[[#This Row],[Ship_Date]]-Table1[[#This Row],[Order_Date]])</f>
        <v>1</v>
      </c>
      <c r="H2402" t="s">
        <v>1707</v>
      </c>
      <c r="I2402" t="s">
        <v>1708</v>
      </c>
      <c r="J2402" t="s">
        <v>24</v>
      </c>
      <c r="K2402">
        <v>39</v>
      </c>
      <c r="L2402" t="str">
        <f>IF(Table1[[#This Row],[Age]]&lt;=20,"Teen",IF(Table1[[#This Row],[Age]]&gt;=21 &amp; Table1[[#This Row],[Age]]&lt;=50,"Adult","Senior"))</f>
        <v>Senior</v>
      </c>
      <c r="M2402" t="s">
        <v>73</v>
      </c>
      <c r="N2402" t="s">
        <v>26</v>
      </c>
      <c r="O2402" t="s">
        <v>27</v>
      </c>
      <c r="P2402" t="s">
        <v>39</v>
      </c>
      <c r="Q2402" t="s">
        <v>87</v>
      </c>
      <c r="R2402">
        <v>2</v>
      </c>
      <c r="S2402">
        <v>3200</v>
      </c>
      <c r="T2402">
        <v>5</v>
      </c>
      <c r="U2402">
        <v>6080</v>
      </c>
      <c r="V2402" t="str">
        <f>IF(Table1[[#This Row],[Sales]]&lt;=10000,"Low",IF(Table1[[#This Row],[Sales]]&gt;=10000 &amp; Table1[[#This Row],[Sales]]&lt;=25000,"Medium","High"))</f>
        <v>Low</v>
      </c>
      <c r="W2402">
        <v>952.5</v>
      </c>
      <c r="X2402">
        <f>Table1[[#This Row],[Profit]]/Table1[[#This Row],[Sales]]</f>
        <v>0.15666118421052633</v>
      </c>
      <c r="Y2402" t="s">
        <v>58</v>
      </c>
      <c r="Z2402" t="s">
        <v>41</v>
      </c>
      <c r="AA2402">
        <v>4</v>
      </c>
      <c r="AB2402" t="s">
        <v>42</v>
      </c>
    </row>
    <row r="2403" spans="1:28" x14ac:dyDescent="0.35">
      <c r="A2403" t="s">
        <v>1727</v>
      </c>
      <c r="B2403" s="1">
        <v>45890</v>
      </c>
      <c r="C2403" s="1" t="str">
        <f>TEXT(Table1[[#This Row],[Order_Date]],"yyyy")</f>
        <v>2025</v>
      </c>
      <c r="D2403" s="3">
        <f>MONTH(Table1[[#This Row],[Order_Date]])</f>
        <v>8</v>
      </c>
      <c r="E2403" t="str">
        <f>TEXT(Table1[[#This Row],[Order_Date]],"mmm")</f>
        <v>Aug</v>
      </c>
      <c r="F2403" s="1">
        <v>45893</v>
      </c>
      <c r="G2403">
        <f>(Table1[[#This Row],[Ship_Date]]-Table1[[#This Row],[Order_Date]])</f>
        <v>3</v>
      </c>
      <c r="H2403" t="s">
        <v>1728</v>
      </c>
      <c r="I2403" t="s">
        <v>1729</v>
      </c>
      <c r="J2403" t="s">
        <v>52</v>
      </c>
      <c r="K2403">
        <v>21</v>
      </c>
      <c r="L2403" t="str">
        <f>IF(Table1[[#This Row],[Age]]&lt;=20,"Teen",IF(Table1[[#This Row],[Age]]&gt;=21 &amp; Table1[[#This Row],[Age]]&lt;=50,"Adult","Senior"))</f>
        <v>Senior</v>
      </c>
      <c r="M2403" t="s">
        <v>116</v>
      </c>
      <c r="N2403" t="s">
        <v>117</v>
      </c>
      <c r="O2403" t="s">
        <v>86</v>
      </c>
      <c r="P2403" t="s">
        <v>39</v>
      </c>
      <c r="Q2403" t="s">
        <v>40</v>
      </c>
      <c r="R2403">
        <v>3</v>
      </c>
      <c r="S2403">
        <v>2500</v>
      </c>
      <c r="T2403">
        <v>10</v>
      </c>
      <c r="U2403">
        <v>6750</v>
      </c>
      <c r="V2403" t="str">
        <f>IF(Table1[[#This Row],[Sales]]&lt;=10000,"Low",IF(Table1[[#This Row],[Sales]]&gt;=10000 &amp; Table1[[#This Row],[Sales]]&lt;=25000,"Medium","High"))</f>
        <v>Low</v>
      </c>
      <c r="W2403">
        <v>2213.2800000000002</v>
      </c>
      <c r="X2403">
        <f>Table1[[#This Row],[Profit]]/Table1[[#This Row],[Sales]]</f>
        <v>0.32789333333333337</v>
      </c>
      <c r="Y2403" t="s">
        <v>58</v>
      </c>
      <c r="Z2403" t="s">
        <v>59</v>
      </c>
      <c r="AA2403">
        <v>5</v>
      </c>
      <c r="AB2403" t="s">
        <v>32</v>
      </c>
    </row>
    <row r="2404" spans="1:28" x14ac:dyDescent="0.35">
      <c r="A2404" t="s">
        <v>1742</v>
      </c>
      <c r="B2404" s="1">
        <v>45889</v>
      </c>
      <c r="C2404" s="1" t="str">
        <f>TEXT(Table1[[#This Row],[Order_Date]],"yyyy")</f>
        <v>2025</v>
      </c>
      <c r="D2404" s="3">
        <f>MONTH(Table1[[#This Row],[Order_Date]])</f>
        <v>8</v>
      </c>
      <c r="E2404" t="str">
        <f>TEXT(Table1[[#This Row],[Order_Date]],"mmm")</f>
        <v>Aug</v>
      </c>
      <c r="F2404" s="1">
        <v>45892</v>
      </c>
      <c r="G2404">
        <f>(Table1[[#This Row],[Ship_Date]]-Table1[[#This Row],[Order_Date]])</f>
        <v>3</v>
      </c>
      <c r="H2404" t="s">
        <v>1743</v>
      </c>
      <c r="I2404" t="s">
        <v>1744</v>
      </c>
      <c r="J2404" t="s">
        <v>24</v>
      </c>
      <c r="K2404">
        <v>37</v>
      </c>
      <c r="L2404" t="str">
        <f>IF(Table1[[#This Row],[Age]]&lt;=20,"Teen",IF(Table1[[#This Row],[Age]]&gt;=21 &amp; Table1[[#This Row],[Age]]&lt;=50,"Adult","Senior"))</f>
        <v>Senior</v>
      </c>
      <c r="M2404" t="s">
        <v>91</v>
      </c>
      <c r="N2404" t="s">
        <v>92</v>
      </c>
      <c r="O2404" t="s">
        <v>55</v>
      </c>
      <c r="P2404" t="s">
        <v>56</v>
      </c>
      <c r="Q2404" t="s">
        <v>97</v>
      </c>
      <c r="R2404">
        <v>2</v>
      </c>
      <c r="S2404">
        <v>1500</v>
      </c>
      <c r="T2404">
        <v>25</v>
      </c>
      <c r="U2404">
        <v>2250</v>
      </c>
      <c r="V2404" t="str">
        <f>IF(Table1[[#This Row],[Sales]]&lt;=10000,"Low",IF(Table1[[#This Row],[Sales]]&gt;=10000 &amp; Table1[[#This Row],[Sales]]&lt;=25000,"Medium","High"))</f>
        <v>Low</v>
      </c>
      <c r="W2404">
        <v>347.7</v>
      </c>
      <c r="X2404">
        <f>Table1[[#This Row],[Profit]]/Table1[[#This Row],[Sales]]</f>
        <v>0.15453333333333333</v>
      </c>
      <c r="Y2404" t="s">
        <v>30</v>
      </c>
      <c r="Z2404" t="s">
        <v>31</v>
      </c>
      <c r="AA2404">
        <v>1</v>
      </c>
      <c r="AB2404" t="s">
        <v>42</v>
      </c>
    </row>
    <row r="2405" spans="1:28" x14ac:dyDescent="0.35">
      <c r="A2405" t="s">
        <v>1764</v>
      </c>
      <c r="B2405" s="1">
        <v>45881</v>
      </c>
      <c r="C2405" s="1" t="str">
        <f>TEXT(Table1[[#This Row],[Order_Date]],"yyyy")</f>
        <v>2025</v>
      </c>
      <c r="D2405" s="3">
        <f>MONTH(Table1[[#This Row],[Order_Date]])</f>
        <v>8</v>
      </c>
      <c r="E2405" t="str">
        <f>TEXT(Table1[[#This Row],[Order_Date]],"mmm")</f>
        <v>Aug</v>
      </c>
      <c r="F2405" s="1">
        <v>45888</v>
      </c>
      <c r="G2405">
        <f>(Table1[[#This Row],[Ship_Date]]-Table1[[#This Row],[Order_Date]])</f>
        <v>7</v>
      </c>
      <c r="H2405" t="s">
        <v>1765</v>
      </c>
      <c r="I2405" t="s">
        <v>1766</v>
      </c>
      <c r="J2405" t="s">
        <v>52</v>
      </c>
      <c r="K2405">
        <v>49</v>
      </c>
      <c r="L2405" t="str">
        <f>IF(Table1[[#This Row],[Age]]&lt;=20,"Teen",IF(Table1[[#This Row],[Age]]&gt;=21 &amp; Table1[[#This Row],[Age]]&lt;=50,"Adult","Senior"))</f>
        <v>Senior</v>
      </c>
      <c r="M2405" t="s">
        <v>107</v>
      </c>
      <c r="N2405" t="s">
        <v>108</v>
      </c>
      <c r="O2405" t="s">
        <v>86</v>
      </c>
      <c r="P2405" t="s">
        <v>28</v>
      </c>
      <c r="Q2405" t="s">
        <v>103</v>
      </c>
      <c r="R2405">
        <v>2</v>
      </c>
      <c r="S2405">
        <v>25000</v>
      </c>
      <c r="T2405">
        <v>10</v>
      </c>
      <c r="U2405">
        <v>45000</v>
      </c>
      <c r="V2405" t="str">
        <f>IF(Table1[[#This Row],[Sales]]&lt;=10000,"Low",IF(Table1[[#This Row],[Sales]]&gt;=10000 &amp; Table1[[#This Row],[Sales]]&lt;=25000,"Medium","High"))</f>
        <v>High</v>
      </c>
      <c r="W2405">
        <v>15063.75</v>
      </c>
      <c r="X2405">
        <f>Table1[[#This Row],[Profit]]/Table1[[#This Row],[Sales]]</f>
        <v>0.33474999999999999</v>
      </c>
      <c r="Y2405" t="s">
        <v>58</v>
      </c>
      <c r="Z2405" t="s">
        <v>41</v>
      </c>
      <c r="AA2405">
        <v>5</v>
      </c>
      <c r="AB2405" t="s">
        <v>42</v>
      </c>
    </row>
    <row r="2406" spans="1:28" x14ac:dyDescent="0.35">
      <c r="A2406" t="s">
        <v>1782</v>
      </c>
      <c r="B2406" s="1">
        <v>45881</v>
      </c>
      <c r="C2406" s="1" t="str">
        <f>TEXT(Table1[[#This Row],[Order_Date]],"yyyy")</f>
        <v>2025</v>
      </c>
      <c r="D2406" s="3">
        <f>MONTH(Table1[[#This Row],[Order_Date]])</f>
        <v>8</v>
      </c>
      <c r="E2406" t="str">
        <f>TEXT(Table1[[#This Row],[Order_Date]],"mmm")</f>
        <v>Aug</v>
      </c>
      <c r="F2406" s="1">
        <v>45887</v>
      </c>
      <c r="G2406">
        <f>(Table1[[#This Row],[Ship_Date]]-Table1[[#This Row],[Order_Date]])</f>
        <v>6</v>
      </c>
      <c r="H2406" t="s">
        <v>1783</v>
      </c>
      <c r="I2406" t="s">
        <v>1784</v>
      </c>
      <c r="J2406" t="s">
        <v>24</v>
      </c>
      <c r="K2406">
        <v>40</v>
      </c>
      <c r="L2406" t="str">
        <f>IF(Table1[[#This Row],[Age]]&lt;=20,"Teen",IF(Table1[[#This Row],[Age]]&gt;=21 &amp; Table1[[#This Row],[Age]]&lt;=50,"Adult","Senior"))</f>
        <v>Senior</v>
      </c>
      <c r="M2406" t="s">
        <v>46</v>
      </c>
      <c r="N2406" t="s">
        <v>46</v>
      </c>
      <c r="O2406" t="s">
        <v>38</v>
      </c>
      <c r="P2406" t="s">
        <v>39</v>
      </c>
      <c r="Q2406" t="s">
        <v>118</v>
      </c>
      <c r="R2406">
        <v>6</v>
      </c>
      <c r="S2406">
        <v>4000</v>
      </c>
      <c r="T2406">
        <v>15</v>
      </c>
      <c r="U2406">
        <v>20400</v>
      </c>
      <c r="V2406" t="str">
        <f>IF(Table1[[#This Row],[Sales]]&lt;=10000,"Low",IF(Table1[[#This Row],[Sales]]&gt;=10000 &amp; Table1[[#This Row],[Sales]]&lt;=25000,"Medium","High"))</f>
        <v>High</v>
      </c>
      <c r="W2406">
        <v>4216.2</v>
      </c>
      <c r="X2406">
        <f>Table1[[#This Row],[Profit]]/Table1[[#This Row],[Sales]]</f>
        <v>0.20667647058823529</v>
      </c>
      <c r="Y2406" t="s">
        <v>93</v>
      </c>
      <c r="Z2406" t="s">
        <v>41</v>
      </c>
      <c r="AA2406">
        <v>1</v>
      </c>
      <c r="AB2406" t="s">
        <v>42</v>
      </c>
    </row>
    <row r="2407" spans="1:28" x14ac:dyDescent="0.35">
      <c r="A2407" t="s">
        <v>1788</v>
      </c>
      <c r="B2407" s="1">
        <v>45532</v>
      </c>
      <c r="C2407" s="1" t="str">
        <f>TEXT(Table1[[#This Row],[Order_Date]],"yyyy")</f>
        <v>2024</v>
      </c>
      <c r="D2407" s="3">
        <f>MONTH(Table1[[#This Row],[Order_Date]])</f>
        <v>8</v>
      </c>
      <c r="E2407" t="str">
        <f>TEXT(Table1[[#This Row],[Order_Date]],"mmm")</f>
        <v>Aug</v>
      </c>
      <c r="F2407" s="1">
        <v>45539</v>
      </c>
      <c r="G2407">
        <f>(Table1[[#This Row],[Ship_Date]]-Table1[[#This Row],[Order_Date]])</f>
        <v>7</v>
      </c>
      <c r="H2407" t="s">
        <v>1789</v>
      </c>
      <c r="I2407" t="s">
        <v>1790</v>
      </c>
      <c r="J2407" t="s">
        <v>52</v>
      </c>
      <c r="K2407">
        <v>46</v>
      </c>
      <c r="L2407" t="str">
        <f>IF(Table1[[#This Row],[Age]]&lt;=20,"Teen",IF(Table1[[#This Row],[Age]]&gt;=21 &amp; Table1[[#This Row],[Age]]&lt;=50,"Adult","Senior"))</f>
        <v>Senior</v>
      </c>
      <c r="M2407" t="s">
        <v>79</v>
      </c>
      <c r="N2407" t="s">
        <v>80</v>
      </c>
      <c r="O2407" t="s">
        <v>38</v>
      </c>
      <c r="P2407" t="s">
        <v>28</v>
      </c>
      <c r="Q2407" t="s">
        <v>65</v>
      </c>
      <c r="R2407">
        <v>3</v>
      </c>
      <c r="S2407">
        <v>30000</v>
      </c>
      <c r="T2407">
        <v>25</v>
      </c>
      <c r="U2407">
        <v>67500</v>
      </c>
      <c r="V2407" t="str">
        <f>IF(Table1[[#This Row],[Sales]]&lt;=10000,"Low",IF(Table1[[#This Row],[Sales]]&gt;=10000 &amp; Table1[[#This Row],[Sales]]&lt;=25000,"Medium","High"))</f>
        <v>High</v>
      </c>
      <c r="W2407">
        <v>16364.89</v>
      </c>
      <c r="X2407">
        <f>Table1[[#This Row],[Profit]]/Table1[[#This Row],[Sales]]</f>
        <v>0.24244281481481481</v>
      </c>
      <c r="Y2407" t="s">
        <v>93</v>
      </c>
      <c r="Z2407" t="s">
        <v>31</v>
      </c>
      <c r="AA2407">
        <v>3</v>
      </c>
      <c r="AB2407" t="s">
        <v>42</v>
      </c>
    </row>
    <row r="2408" spans="1:28" x14ac:dyDescent="0.35">
      <c r="A2408" t="s">
        <v>1814</v>
      </c>
      <c r="B2408" s="1">
        <v>45505</v>
      </c>
      <c r="C2408" s="1" t="str">
        <f>TEXT(Table1[[#This Row],[Order_Date]],"yyyy")</f>
        <v>2024</v>
      </c>
      <c r="D2408" s="3">
        <f>MONTH(Table1[[#This Row],[Order_Date]])</f>
        <v>8</v>
      </c>
      <c r="E2408" t="str">
        <f>TEXT(Table1[[#This Row],[Order_Date]],"mmm")</f>
        <v>Aug</v>
      </c>
      <c r="F2408" s="1">
        <v>45508</v>
      </c>
      <c r="G2408">
        <f>(Table1[[#This Row],[Ship_Date]]-Table1[[#This Row],[Order_Date]])</f>
        <v>3</v>
      </c>
      <c r="H2408" t="s">
        <v>1815</v>
      </c>
      <c r="I2408" t="s">
        <v>1816</v>
      </c>
      <c r="J2408" t="s">
        <v>24</v>
      </c>
      <c r="K2408">
        <v>49</v>
      </c>
      <c r="L2408" t="str">
        <f>IF(Table1[[#This Row],[Age]]&lt;=20,"Teen",IF(Table1[[#This Row],[Age]]&gt;=21 &amp; Table1[[#This Row],[Age]]&lt;=50,"Adult","Senior"))</f>
        <v>Senior</v>
      </c>
      <c r="M2408" t="s">
        <v>25</v>
      </c>
      <c r="N2408" t="s">
        <v>26</v>
      </c>
      <c r="O2408" t="s">
        <v>27</v>
      </c>
      <c r="P2408" t="s">
        <v>47</v>
      </c>
      <c r="Q2408" t="s">
        <v>185</v>
      </c>
      <c r="R2408">
        <v>5</v>
      </c>
      <c r="S2408">
        <v>4500</v>
      </c>
      <c r="T2408">
        <v>10</v>
      </c>
      <c r="U2408">
        <v>20250</v>
      </c>
      <c r="V2408" t="str">
        <f>IF(Table1[[#This Row],[Sales]]&lt;=10000,"Low",IF(Table1[[#This Row],[Sales]]&gt;=10000 &amp; Table1[[#This Row],[Sales]]&lt;=25000,"Medium","High"))</f>
        <v>High</v>
      </c>
      <c r="W2408">
        <v>4768.3500000000004</v>
      </c>
      <c r="X2408">
        <f>Table1[[#This Row],[Profit]]/Table1[[#This Row],[Sales]]</f>
        <v>0.23547407407407409</v>
      </c>
      <c r="Y2408" t="s">
        <v>30</v>
      </c>
      <c r="Z2408" t="s">
        <v>31</v>
      </c>
      <c r="AA2408">
        <v>3</v>
      </c>
      <c r="AB2408" t="s">
        <v>42</v>
      </c>
    </row>
    <row r="2409" spans="1:28" x14ac:dyDescent="0.35">
      <c r="A2409" t="s">
        <v>1820</v>
      </c>
      <c r="B2409" s="1">
        <v>45529</v>
      </c>
      <c r="C2409" s="1" t="str">
        <f>TEXT(Table1[[#This Row],[Order_Date]],"yyyy")</f>
        <v>2024</v>
      </c>
      <c r="D2409" s="3">
        <f>MONTH(Table1[[#This Row],[Order_Date]])</f>
        <v>8</v>
      </c>
      <c r="E2409" t="str">
        <f>TEXT(Table1[[#This Row],[Order_Date]],"mmm")</f>
        <v>Aug</v>
      </c>
      <c r="F2409" s="1">
        <v>45535</v>
      </c>
      <c r="G2409">
        <f>(Table1[[#This Row],[Ship_Date]]-Table1[[#This Row],[Order_Date]])</f>
        <v>6</v>
      </c>
      <c r="H2409" t="s">
        <v>1821</v>
      </c>
      <c r="I2409" t="s">
        <v>1822</v>
      </c>
      <c r="J2409" t="s">
        <v>52</v>
      </c>
      <c r="K2409">
        <v>25</v>
      </c>
      <c r="L2409" t="str">
        <f>IF(Table1[[#This Row],[Age]]&lt;=20,"Teen",IF(Table1[[#This Row],[Age]]&gt;=21 &amp; Table1[[#This Row],[Age]]&lt;=50,"Adult","Senior"))</f>
        <v>Senior</v>
      </c>
      <c r="M2409" t="s">
        <v>79</v>
      </c>
      <c r="N2409" t="s">
        <v>80</v>
      </c>
      <c r="O2409" t="s">
        <v>38</v>
      </c>
      <c r="P2409" t="s">
        <v>74</v>
      </c>
      <c r="Q2409" t="s">
        <v>109</v>
      </c>
      <c r="R2409">
        <v>6</v>
      </c>
      <c r="S2409">
        <v>40000</v>
      </c>
      <c r="T2409">
        <v>25</v>
      </c>
      <c r="U2409">
        <v>180000</v>
      </c>
      <c r="V2409" t="str">
        <f>IF(Table1[[#This Row],[Sales]]&lt;=10000,"Low",IF(Table1[[#This Row],[Sales]]&gt;=10000 &amp; Table1[[#This Row],[Sales]]&lt;=25000,"Medium","High"))</f>
        <v>High</v>
      </c>
      <c r="W2409">
        <v>45666.17</v>
      </c>
      <c r="X2409">
        <f>Table1[[#This Row],[Profit]]/Table1[[#This Row],[Sales]]</f>
        <v>0.25370094444444441</v>
      </c>
      <c r="Y2409" t="s">
        <v>58</v>
      </c>
      <c r="Z2409" t="s">
        <v>31</v>
      </c>
      <c r="AA2409">
        <v>4</v>
      </c>
      <c r="AB2409" t="s">
        <v>42</v>
      </c>
    </row>
    <row r="2410" spans="1:28" x14ac:dyDescent="0.35">
      <c r="A2410" t="s">
        <v>1832</v>
      </c>
      <c r="B2410" s="1">
        <v>45880</v>
      </c>
      <c r="C2410" s="1" t="str">
        <f>TEXT(Table1[[#This Row],[Order_Date]],"yyyy")</f>
        <v>2025</v>
      </c>
      <c r="D2410" s="3">
        <f>MONTH(Table1[[#This Row],[Order_Date]])</f>
        <v>8</v>
      </c>
      <c r="E2410" t="str">
        <f>TEXT(Table1[[#This Row],[Order_Date]],"mmm")</f>
        <v>Aug</v>
      </c>
      <c r="F2410" s="1">
        <v>45886</v>
      </c>
      <c r="G2410">
        <f>(Table1[[#This Row],[Ship_Date]]-Table1[[#This Row],[Order_Date]])</f>
        <v>6</v>
      </c>
      <c r="H2410" t="s">
        <v>1833</v>
      </c>
      <c r="I2410" t="s">
        <v>1834</v>
      </c>
      <c r="J2410" t="s">
        <v>52</v>
      </c>
      <c r="K2410">
        <v>64</v>
      </c>
      <c r="L2410" t="str">
        <f>IF(Table1[[#This Row],[Age]]&lt;=20,"Teen",IF(Table1[[#This Row],[Age]]&gt;=21 &amp; Table1[[#This Row],[Age]]&lt;=50,"Adult","Senior"))</f>
        <v>Senior</v>
      </c>
      <c r="M2410" t="s">
        <v>53</v>
      </c>
      <c r="N2410" t="s">
        <v>54</v>
      </c>
      <c r="O2410" t="s">
        <v>55</v>
      </c>
      <c r="P2410" t="s">
        <v>39</v>
      </c>
      <c r="Q2410" t="s">
        <v>253</v>
      </c>
      <c r="R2410">
        <v>4</v>
      </c>
      <c r="S2410">
        <v>1200</v>
      </c>
      <c r="T2410">
        <v>0</v>
      </c>
      <c r="U2410">
        <v>4800</v>
      </c>
      <c r="V2410" t="str">
        <f>IF(Table1[[#This Row],[Sales]]&lt;=10000,"Low",IF(Table1[[#This Row],[Sales]]&gt;=10000 &amp; Table1[[#This Row],[Sales]]&lt;=25000,"Medium","High"))</f>
        <v>Low</v>
      </c>
      <c r="W2410">
        <v>813.38</v>
      </c>
      <c r="X2410">
        <f>Table1[[#This Row],[Profit]]/Table1[[#This Row],[Sales]]</f>
        <v>0.16945416666666666</v>
      </c>
      <c r="Y2410" t="s">
        <v>93</v>
      </c>
      <c r="Z2410" t="s">
        <v>41</v>
      </c>
      <c r="AA2410">
        <v>3</v>
      </c>
      <c r="AB2410" t="s">
        <v>42</v>
      </c>
    </row>
    <row r="2411" spans="1:28" x14ac:dyDescent="0.35">
      <c r="A2411" t="s">
        <v>1923</v>
      </c>
      <c r="B2411" s="1">
        <v>45880</v>
      </c>
      <c r="C2411" s="1" t="str">
        <f>TEXT(Table1[[#This Row],[Order_Date]],"yyyy")</f>
        <v>2025</v>
      </c>
      <c r="D2411" s="3">
        <f>MONTH(Table1[[#This Row],[Order_Date]])</f>
        <v>8</v>
      </c>
      <c r="E2411" t="str">
        <f>TEXT(Table1[[#This Row],[Order_Date]],"mmm")</f>
        <v>Aug</v>
      </c>
      <c r="F2411" s="1">
        <v>45881</v>
      </c>
      <c r="G2411">
        <f>(Table1[[#This Row],[Ship_Date]]-Table1[[#This Row],[Order_Date]])</f>
        <v>1</v>
      </c>
      <c r="H2411" t="s">
        <v>1924</v>
      </c>
      <c r="I2411" t="s">
        <v>1925</v>
      </c>
      <c r="J2411" t="s">
        <v>52</v>
      </c>
      <c r="K2411">
        <v>33</v>
      </c>
      <c r="L2411" t="str">
        <f>IF(Table1[[#This Row],[Age]]&lt;=20,"Teen",IF(Table1[[#This Row],[Age]]&gt;=21 &amp; Table1[[#This Row],[Age]]&lt;=50,"Adult","Senior"))</f>
        <v>Senior</v>
      </c>
      <c r="M2411" t="s">
        <v>53</v>
      </c>
      <c r="N2411" t="s">
        <v>54</v>
      </c>
      <c r="O2411" t="s">
        <v>55</v>
      </c>
      <c r="P2411" t="s">
        <v>39</v>
      </c>
      <c r="Q2411" t="s">
        <v>118</v>
      </c>
      <c r="R2411">
        <v>4</v>
      </c>
      <c r="S2411">
        <v>4000</v>
      </c>
      <c r="T2411">
        <v>10</v>
      </c>
      <c r="U2411">
        <v>14400</v>
      </c>
      <c r="V2411" t="str">
        <f>IF(Table1[[#This Row],[Sales]]&lt;=10000,"Low",IF(Table1[[#This Row],[Sales]]&gt;=10000 &amp; Table1[[#This Row],[Sales]]&lt;=25000,"Medium","High"))</f>
        <v>High</v>
      </c>
      <c r="W2411">
        <v>4972.0200000000004</v>
      </c>
      <c r="X2411">
        <f>Table1[[#This Row],[Profit]]/Table1[[#This Row],[Sales]]</f>
        <v>0.34527916666666669</v>
      </c>
      <c r="Y2411" t="s">
        <v>58</v>
      </c>
      <c r="Z2411" t="s">
        <v>59</v>
      </c>
      <c r="AA2411">
        <v>5</v>
      </c>
      <c r="AB2411" t="s">
        <v>42</v>
      </c>
    </row>
    <row r="2412" spans="1:28" x14ac:dyDescent="0.35">
      <c r="A2412" t="s">
        <v>2033</v>
      </c>
      <c r="B2412" s="1">
        <v>45535</v>
      </c>
      <c r="C2412" s="1" t="str">
        <f>TEXT(Table1[[#This Row],[Order_Date]],"yyyy")</f>
        <v>2024</v>
      </c>
      <c r="D2412" s="3">
        <f>MONTH(Table1[[#This Row],[Order_Date]])</f>
        <v>8</v>
      </c>
      <c r="E2412" t="str">
        <f>TEXT(Table1[[#This Row],[Order_Date]],"mmm")</f>
        <v>Aug</v>
      </c>
      <c r="F2412" s="1">
        <v>45539</v>
      </c>
      <c r="G2412">
        <f>(Table1[[#This Row],[Ship_Date]]-Table1[[#This Row],[Order_Date]])</f>
        <v>4</v>
      </c>
      <c r="H2412" t="s">
        <v>2034</v>
      </c>
      <c r="I2412" t="s">
        <v>2035</v>
      </c>
      <c r="J2412" t="s">
        <v>52</v>
      </c>
      <c r="K2412">
        <v>37</v>
      </c>
      <c r="L2412" t="str">
        <f>IF(Table1[[#This Row],[Age]]&lt;=20,"Teen",IF(Table1[[#This Row],[Age]]&gt;=21 &amp; Table1[[#This Row],[Age]]&lt;=50,"Adult","Senior"))</f>
        <v>Senior</v>
      </c>
      <c r="M2412" t="s">
        <v>91</v>
      </c>
      <c r="N2412" t="s">
        <v>92</v>
      </c>
      <c r="O2412" t="s">
        <v>55</v>
      </c>
      <c r="P2412" t="s">
        <v>39</v>
      </c>
      <c r="Q2412" t="s">
        <v>253</v>
      </c>
      <c r="R2412">
        <v>3</v>
      </c>
      <c r="S2412">
        <v>1200</v>
      </c>
      <c r="T2412">
        <v>15</v>
      </c>
      <c r="U2412">
        <v>3060</v>
      </c>
      <c r="V2412" t="str">
        <f>IF(Table1[[#This Row],[Sales]]&lt;=10000,"Low",IF(Table1[[#This Row],[Sales]]&gt;=10000 &amp; Table1[[#This Row],[Sales]]&lt;=25000,"Medium","High"))</f>
        <v>Low</v>
      </c>
      <c r="W2412">
        <v>1046.4100000000001</v>
      </c>
      <c r="X2412">
        <f>Table1[[#This Row],[Profit]]/Table1[[#This Row],[Sales]]</f>
        <v>0.3419640522875817</v>
      </c>
      <c r="Y2412" t="s">
        <v>93</v>
      </c>
      <c r="Z2412" t="s">
        <v>41</v>
      </c>
      <c r="AA2412">
        <v>3</v>
      </c>
      <c r="AB2412" t="s">
        <v>42</v>
      </c>
    </row>
    <row r="2413" spans="1:28" x14ac:dyDescent="0.35">
      <c r="A2413" t="s">
        <v>2101</v>
      </c>
      <c r="B2413" s="1">
        <v>45514</v>
      </c>
      <c r="C2413" s="1" t="str">
        <f>TEXT(Table1[[#This Row],[Order_Date]],"yyyy")</f>
        <v>2024</v>
      </c>
      <c r="D2413" s="3">
        <f>MONTH(Table1[[#This Row],[Order_Date]])</f>
        <v>8</v>
      </c>
      <c r="E2413" t="str">
        <f>TEXT(Table1[[#This Row],[Order_Date]],"mmm")</f>
        <v>Aug</v>
      </c>
      <c r="F2413" s="1">
        <v>45517</v>
      </c>
      <c r="G2413">
        <f>(Table1[[#This Row],[Ship_Date]]-Table1[[#This Row],[Order_Date]])</f>
        <v>3</v>
      </c>
      <c r="H2413" t="s">
        <v>2102</v>
      </c>
      <c r="I2413" t="s">
        <v>2103</v>
      </c>
      <c r="J2413" t="s">
        <v>24</v>
      </c>
      <c r="K2413">
        <v>36</v>
      </c>
      <c r="L2413" t="str">
        <f>IF(Table1[[#This Row],[Age]]&lt;=20,"Teen",IF(Table1[[#This Row],[Age]]&gt;=21 &amp; Table1[[#This Row],[Age]]&lt;=50,"Adult","Senior"))</f>
        <v>Senior</v>
      </c>
      <c r="M2413" t="s">
        <v>63</v>
      </c>
      <c r="N2413" t="s">
        <v>64</v>
      </c>
      <c r="O2413" t="s">
        <v>55</v>
      </c>
      <c r="P2413" t="s">
        <v>39</v>
      </c>
      <c r="Q2413" t="s">
        <v>40</v>
      </c>
      <c r="R2413">
        <v>8</v>
      </c>
      <c r="S2413">
        <v>2500</v>
      </c>
      <c r="T2413">
        <v>0</v>
      </c>
      <c r="U2413">
        <v>20000</v>
      </c>
      <c r="V2413" t="str">
        <f>IF(Table1[[#This Row],[Sales]]&lt;=10000,"Low",IF(Table1[[#This Row],[Sales]]&gt;=10000 &amp; Table1[[#This Row],[Sales]]&lt;=25000,"Medium","High"))</f>
        <v>High</v>
      </c>
      <c r="W2413">
        <v>6419.43</v>
      </c>
      <c r="X2413">
        <f>Table1[[#This Row],[Profit]]/Table1[[#This Row],[Sales]]</f>
        <v>0.32097150000000002</v>
      </c>
      <c r="Y2413" t="s">
        <v>30</v>
      </c>
      <c r="Z2413" t="s">
        <v>59</v>
      </c>
      <c r="AA2413">
        <v>1</v>
      </c>
      <c r="AB2413" t="s">
        <v>42</v>
      </c>
    </row>
    <row r="2414" spans="1:28" x14ac:dyDescent="0.35">
      <c r="A2414" t="s">
        <v>2104</v>
      </c>
      <c r="B2414" s="1">
        <v>45513</v>
      </c>
      <c r="C2414" s="1" t="str">
        <f>TEXT(Table1[[#This Row],[Order_Date]],"yyyy")</f>
        <v>2024</v>
      </c>
      <c r="D2414" s="3">
        <f>MONTH(Table1[[#This Row],[Order_Date]])</f>
        <v>8</v>
      </c>
      <c r="E2414" t="str">
        <f>TEXT(Table1[[#This Row],[Order_Date]],"mmm")</f>
        <v>Aug</v>
      </c>
      <c r="F2414" s="1">
        <v>45515</v>
      </c>
      <c r="G2414">
        <f>(Table1[[#This Row],[Ship_Date]]-Table1[[#This Row],[Order_Date]])</f>
        <v>2</v>
      </c>
      <c r="H2414" t="s">
        <v>2105</v>
      </c>
      <c r="I2414" t="s">
        <v>2106</v>
      </c>
      <c r="J2414" t="s">
        <v>24</v>
      </c>
      <c r="K2414">
        <v>52</v>
      </c>
      <c r="L2414" t="str">
        <f>IF(Table1[[#This Row],[Age]]&lt;=20,"Teen",IF(Table1[[#This Row],[Age]]&gt;=21 &amp; Table1[[#This Row],[Age]]&lt;=50,"Adult","Senior"))</f>
        <v>Senior</v>
      </c>
      <c r="M2414" t="s">
        <v>46</v>
      </c>
      <c r="N2414" t="s">
        <v>46</v>
      </c>
      <c r="O2414" t="s">
        <v>38</v>
      </c>
      <c r="P2414" t="s">
        <v>56</v>
      </c>
      <c r="Q2414" t="s">
        <v>168</v>
      </c>
      <c r="R2414">
        <v>7</v>
      </c>
      <c r="S2414">
        <v>1200</v>
      </c>
      <c r="T2414">
        <v>5</v>
      </c>
      <c r="U2414">
        <v>7980</v>
      </c>
      <c r="V2414" t="str">
        <f>IF(Table1[[#This Row],[Sales]]&lt;=10000,"Low",IF(Table1[[#This Row],[Sales]]&gt;=10000 &amp; Table1[[#This Row],[Sales]]&lt;=25000,"Medium","High"))</f>
        <v>Low</v>
      </c>
      <c r="W2414">
        <v>3228.1</v>
      </c>
      <c r="X2414">
        <f>Table1[[#This Row],[Profit]]/Table1[[#This Row],[Sales]]</f>
        <v>0.40452380952380951</v>
      </c>
      <c r="Y2414" t="s">
        <v>58</v>
      </c>
      <c r="Z2414" t="s">
        <v>41</v>
      </c>
      <c r="AA2414">
        <v>2</v>
      </c>
      <c r="AB2414" t="s">
        <v>42</v>
      </c>
    </row>
    <row r="2415" spans="1:28" x14ac:dyDescent="0.35">
      <c r="A2415" t="s">
        <v>2143</v>
      </c>
      <c r="B2415" s="1">
        <v>45897</v>
      </c>
      <c r="C2415" s="1" t="str">
        <f>TEXT(Table1[[#This Row],[Order_Date]],"yyyy")</f>
        <v>2025</v>
      </c>
      <c r="D2415" s="3">
        <f>MONTH(Table1[[#This Row],[Order_Date]])</f>
        <v>8</v>
      </c>
      <c r="E2415" t="str">
        <f>TEXT(Table1[[#This Row],[Order_Date]],"mmm")</f>
        <v>Aug</v>
      </c>
      <c r="F2415" s="1">
        <v>45901</v>
      </c>
      <c r="G2415">
        <f>(Table1[[#This Row],[Ship_Date]]-Table1[[#This Row],[Order_Date]])</f>
        <v>4</v>
      </c>
      <c r="H2415" t="s">
        <v>2144</v>
      </c>
      <c r="I2415" t="s">
        <v>2145</v>
      </c>
      <c r="J2415" t="s">
        <v>24</v>
      </c>
      <c r="K2415">
        <v>31</v>
      </c>
      <c r="L2415" t="str">
        <f>IF(Table1[[#This Row],[Age]]&lt;=20,"Teen",IF(Table1[[#This Row],[Age]]&gt;=21 &amp; Table1[[#This Row],[Age]]&lt;=50,"Adult","Senior"))</f>
        <v>Senior</v>
      </c>
      <c r="M2415" t="s">
        <v>107</v>
      </c>
      <c r="N2415" t="s">
        <v>108</v>
      </c>
      <c r="O2415" t="s">
        <v>86</v>
      </c>
      <c r="P2415" t="s">
        <v>47</v>
      </c>
      <c r="Q2415" t="s">
        <v>48</v>
      </c>
      <c r="R2415">
        <v>3</v>
      </c>
      <c r="S2415">
        <v>3500</v>
      </c>
      <c r="T2415">
        <v>0</v>
      </c>
      <c r="U2415">
        <v>10500</v>
      </c>
      <c r="V2415" t="str">
        <f>IF(Table1[[#This Row],[Sales]]&lt;=10000,"Low",IF(Table1[[#This Row],[Sales]]&gt;=10000 &amp; Table1[[#This Row],[Sales]]&lt;=25000,"Medium","High"))</f>
        <v>High</v>
      </c>
      <c r="W2415">
        <v>3247.14</v>
      </c>
      <c r="X2415">
        <f>Table1[[#This Row],[Profit]]/Table1[[#This Row],[Sales]]</f>
        <v>0.30925142857142857</v>
      </c>
      <c r="Y2415" t="s">
        <v>93</v>
      </c>
      <c r="Z2415" t="s">
        <v>59</v>
      </c>
      <c r="AA2415">
        <v>3</v>
      </c>
      <c r="AB2415" t="s">
        <v>32</v>
      </c>
    </row>
    <row r="2416" spans="1:28" x14ac:dyDescent="0.35">
      <c r="A2416" t="s">
        <v>2179</v>
      </c>
      <c r="B2416" s="1">
        <v>45895</v>
      </c>
      <c r="C2416" s="1" t="str">
        <f>TEXT(Table1[[#This Row],[Order_Date]],"yyyy")</f>
        <v>2025</v>
      </c>
      <c r="D2416" s="3">
        <f>MONTH(Table1[[#This Row],[Order_Date]])</f>
        <v>8</v>
      </c>
      <c r="E2416" t="str">
        <f>TEXT(Table1[[#This Row],[Order_Date]],"mmm")</f>
        <v>Aug</v>
      </c>
      <c r="F2416" s="1">
        <v>45900</v>
      </c>
      <c r="G2416">
        <f>(Table1[[#This Row],[Ship_Date]]-Table1[[#This Row],[Order_Date]])</f>
        <v>5</v>
      </c>
      <c r="H2416" t="s">
        <v>2180</v>
      </c>
      <c r="I2416" t="s">
        <v>2181</v>
      </c>
      <c r="J2416" t="s">
        <v>24</v>
      </c>
      <c r="K2416">
        <v>39</v>
      </c>
      <c r="L2416" t="str">
        <f>IF(Table1[[#This Row],[Age]]&lt;=20,"Teen",IF(Table1[[#This Row],[Age]]&gt;=21 &amp; Table1[[#This Row],[Age]]&lt;=50,"Adult","Senior"))</f>
        <v>Senior</v>
      </c>
      <c r="M2416" t="s">
        <v>84</v>
      </c>
      <c r="N2416" t="s">
        <v>85</v>
      </c>
      <c r="O2416" t="s">
        <v>86</v>
      </c>
      <c r="P2416" t="s">
        <v>56</v>
      </c>
      <c r="Q2416" t="s">
        <v>97</v>
      </c>
      <c r="R2416">
        <v>3</v>
      </c>
      <c r="S2416">
        <v>1500</v>
      </c>
      <c r="T2416">
        <v>5</v>
      </c>
      <c r="U2416">
        <v>4275</v>
      </c>
      <c r="V2416" t="str">
        <f>IF(Table1[[#This Row],[Sales]]&lt;=10000,"Low",IF(Table1[[#This Row],[Sales]]&gt;=10000 &amp; Table1[[#This Row],[Sales]]&lt;=25000,"Medium","High"))</f>
        <v>Low</v>
      </c>
      <c r="W2416">
        <v>1917.49</v>
      </c>
      <c r="X2416">
        <f>Table1[[#This Row],[Profit]]/Table1[[#This Row],[Sales]]</f>
        <v>0.4485356725146199</v>
      </c>
      <c r="Y2416" t="s">
        <v>30</v>
      </c>
      <c r="Z2416" t="s">
        <v>59</v>
      </c>
      <c r="AA2416">
        <v>5</v>
      </c>
      <c r="AB2416" t="s">
        <v>42</v>
      </c>
    </row>
    <row r="2417" spans="1:28" x14ac:dyDescent="0.35">
      <c r="A2417" t="s">
        <v>2182</v>
      </c>
      <c r="B2417" s="1">
        <v>45897</v>
      </c>
      <c r="C2417" s="1" t="str">
        <f>TEXT(Table1[[#This Row],[Order_Date]],"yyyy")</f>
        <v>2025</v>
      </c>
      <c r="D2417" s="3">
        <f>MONTH(Table1[[#This Row],[Order_Date]])</f>
        <v>8</v>
      </c>
      <c r="E2417" t="str">
        <f>TEXT(Table1[[#This Row],[Order_Date]],"mmm")</f>
        <v>Aug</v>
      </c>
      <c r="F2417" s="1">
        <v>45901</v>
      </c>
      <c r="G2417">
        <f>(Table1[[#This Row],[Ship_Date]]-Table1[[#This Row],[Order_Date]])</f>
        <v>4</v>
      </c>
      <c r="H2417" t="s">
        <v>2183</v>
      </c>
      <c r="I2417" t="s">
        <v>2184</v>
      </c>
      <c r="J2417" t="s">
        <v>52</v>
      </c>
      <c r="K2417">
        <v>65</v>
      </c>
      <c r="L2417" t="str">
        <f>IF(Table1[[#This Row],[Age]]&lt;=20,"Teen",IF(Table1[[#This Row],[Age]]&gt;=21 &amp; Table1[[#This Row],[Age]]&lt;=50,"Adult","Senior"))</f>
        <v>Senior</v>
      </c>
      <c r="M2417" t="s">
        <v>101</v>
      </c>
      <c r="N2417" t="s">
        <v>102</v>
      </c>
      <c r="O2417" t="s">
        <v>27</v>
      </c>
      <c r="P2417" t="s">
        <v>56</v>
      </c>
      <c r="Q2417" t="s">
        <v>212</v>
      </c>
      <c r="R2417">
        <v>5</v>
      </c>
      <c r="S2417">
        <v>300</v>
      </c>
      <c r="T2417">
        <v>25</v>
      </c>
      <c r="U2417">
        <v>1125</v>
      </c>
      <c r="V2417" t="str">
        <f>IF(Table1[[#This Row],[Sales]]&lt;=10000,"Low",IF(Table1[[#This Row],[Sales]]&gt;=10000 &amp; Table1[[#This Row],[Sales]]&lt;=25000,"Medium","High"))</f>
        <v>Low</v>
      </c>
      <c r="W2417">
        <v>117.41</v>
      </c>
      <c r="X2417">
        <f>Table1[[#This Row],[Profit]]/Table1[[#This Row],[Sales]]</f>
        <v>0.10436444444444444</v>
      </c>
      <c r="Y2417" t="s">
        <v>93</v>
      </c>
      <c r="Z2417" t="s">
        <v>31</v>
      </c>
      <c r="AA2417">
        <v>1</v>
      </c>
      <c r="AB2417" t="s">
        <v>42</v>
      </c>
    </row>
    <row r="2418" spans="1:28" x14ac:dyDescent="0.35">
      <c r="A2418" t="s">
        <v>2199</v>
      </c>
      <c r="B2418" s="1">
        <v>45520</v>
      </c>
      <c r="C2418" s="1" t="str">
        <f>TEXT(Table1[[#This Row],[Order_Date]],"yyyy")</f>
        <v>2024</v>
      </c>
      <c r="D2418" s="3">
        <f>MONTH(Table1[[#This Row],[Order_Date]])</f>
        <v>8</v>
      </c>
      <c r="E2418" t="str">
        <f>TEXT(Table1[[#This Row],[Order_Date]],"mmm")</f>
        <v>Aug</v>
      </c>
      <c r="F2418" s="1">
        <v>45526</v>
      </c>
      <c r="G2418">
        <f>(Table1[[#This Row],[Ship_Date]]-Table1[[#This Row],[Order_Date]])</f>
        <v>6</v>
      </c>
      <c r="H2418" t="s">
        <v>2200</v>
      </c>
      <c r="I2418" t="s">
        <v>2201</v>
      </c>
      <c r="J2418" t="s">
        <v>24</v>
      </c>
      <c r="K2418">
        <v>29</v>
      </c>
      <c r="L2418" t="str">
        <f>IF(Table1[[#This Row],[Age]]&lt;=20,"Teen",IF(Table1[[#This Row],[Age]]&gt;=21 &amp; Table1[[#This Row],[Age]]&lt;=50,"Adult","Senior"))</f>
        <v>Senior</v>
      </c>
      <c r="M2418" t="s">
        <v>101</v>
      </c>
      <c r="N2418" t="s">
        <v>102</v>
      </c>
      <c r="O2418" t="s">
        <v>27</v>
      </c>
      <c r="P2418" t="s">
        <v>28</v>
      </c>
      <c r="Q2418" t="s">
        <v>29</v>
      </c>
      <c r="R2418">
        <v>4</v>
      </c>
      <c r="S2418">
        <v>15000</v>
      </c>
      <c r="T2418">
        <v>15</v>
      </c>
      <c r="U2418">
        <v>51000</v>
      </c>
      <c r="V2418" t="str">
        <f>IF(Table1[[#This Row],[Sales]]&lt;=10000,"Low",IF(Table1[[#This Row],[Sales]]&gt;=10000 &amp; Table1[[#This Row],[Sales]]&lt;=25000,"Medium","High"))</f>
        <v>High</v>
      </c>
      <c r="W2418">
        <v>19701.580000000002</v>
      </c>
      <c r="X2418">
        <f>Table1[[#This Row],[Profit]]/Table1[[#This Row],[Sales]]</f>
        <v>0.38630549019607846</v>
      </c>
      <c r="Y2418" t="s">
        <v>93</v>
      </c>
      <c r="Z2418" t="s">
        <v>31</v>
      </c>
      <c r="AA2418">
        <v>1</v>
      </c>
      <c r="AB2418" t="s">
        <v>42</v>
      </c>
    </row>
    <row r="2419" spans="1:28" x14ac:dyDescent="0.35">
      <c r="A2419" t="s">
        <v>2252</v>
      </c>
      <c r="B2419" s="1">
        <v>45528</v>
      </c>
      <c r="C2419" s="1" t="str">
        <f>TEXT(Table1[[#This Row],[Order_Date]],"yyyy")</f>
        <v>2024</v>
      </c>
      <c r="D2419" s="3">
        <f>MONTH(Table1[[#This Row],[Order_Date]])</f>
        <v>8</v>
      </c>
      <c r="E2419" t="str">
        <f>TEXT(Table1[[#This Row],[Order_Date]],"mmm")</f>
        <v>Aug</v>
      </c>
      <c r="F2419" s="1">
        <v>45529</v>
      </c>
      <c r="G2419">
        <f>(Table1[[#This Row],[Ship_Date]]-Table1[[#This Row],[Order_Date]])</f>
        <v>1</v>
      </c>
      <c r="H2419" t="s">
        <v>2253</v>
      </c>
      <c r="I2419" t="s">
        <v>2254</v>
      </c>
      <c r="J2419" t="s">
        <v>52</v>
      </c>
      <c r="K2419">
        <v>55</v>
      </c>
      <c r="L2419" t="str">
        <f>IF(Table1[[#This Row],[Age]]&lt;=20,"Teen",IF(Table1[[#This Row],[Age]]&gt;=21 &amp; Table1[[#This Row],[Age]]&lt;=50,"Adult","Senior"))</f>
        <v>Senior</v>
      </c>
      <c r="M2419" t="s">
        <v>116</v>
      </c>
      <c r="N2419" t="s">
        <v>117</v>
      </c>
      <c r="O2419" t="s">
        <v>86</v>
      </c>
      <c r="P2419" t="s">
        <v>47</v>
      </c>
      <c r="Q2419" t="s">
        <v>185</v>
      </c>
      <c r="R2419">
        <v>3</v>
      </c>
      <c r="S2419">
        <v>4500</v>
      </c>
      <c r="T2419">
        <v>20</v>
      </c>
      <c r="U2419">
        <v>10800</v>
      </c>
      <c r="V2419" t="str">
        <f>IF(Table1[[#This Row],[Sales]]&lt;=10000,"Low",IF(Table1[[#This Row],[Sales]]&gt;=10000 &amp; Table1[[#This Row],[Sales]]&lt;=25000,"Medium","High"))</f>
        <v>High</v>
      </c>
      <c r="W2419">
        <v>4340.0200000000004</v>
      </c>
      <c r="X2419">
        <f>Table1[[#This Row],[Profit]]/Table1[[#This Row],[Sales]]</f>
        <v>0.40185370370370377</v>
      </c>
      <c r="Y2419" t="s">
        <v>93</v>
      </c>
      <c r="Z2419" t="s">
        <v>31</v>
      </c>
      <c r="AA2419">
        <v>4</v>
      </c>
      <c r="AB2419" t="s">
        <v>42</v>
      </c>
    </row>
    <row r="2420" spans="1:28" x14ac:dyDescent="0.35">
      <c r="A2420" t="s">
        <v>2264</v>
      </c>
      <c r="B2420" s="1">
        <v>45509</v>
      </c>
      <c r="C2420" s="1" t="str">
        <f>TEXT(Table1[[#This Row],[Order_Date]],"yyyy")</f>
        <v>2024</v>
      </c>
      <c r="D2420" s="3">
        <f>MONTH(Table1[[#This Row],[Order_Date]])</f>
        <v>8</v>
      </c>
      <c r="E2420" t="str">
        <f>TEXT(Table1[[#This Row],[Order_Date]],"mmm")</f>
        <v>Aug</v>
      </c>
      <c r="F2420" s="1">
        <v>45512</v>
      </c>
      <c r="G2420">
        <f>(Table1[[#This Row],[Ship_Date]]-Table1[[#This Row],[Order_Date]])</f>
        <v>3</v>
      </c>
      <c r="H2420" t="s">
        <v>2265</v>
      </c>
      <c r="I2420" t="s">
        <v>2266</v>
      </c>
      <c r="J2420" t="s">
        <v>52</v>
      </c>
      <c r="K2420">
        <v>18</v>
      </c>
      <c r="L2420" t="str">
        <f>IF(Table1[[#This Row],[Age]]&lt;=20,"Teen",IF(Table1[[#This Row],[Age]]&gt;=21 &amp; Table1[[#This Row],[Age]]&lt;=50,"Adult","Senior"))</f>
        <v>Teen</v>
      </c>
      <c r="M2420" t="s">
        <v>107</v>
      </c>
      <c r="N2420" t="s">
        <v>108</v>
      </c>
      <c r="O2420" t="s">
        <v>86</v>
      </c>
      <c r="P2420" t="s">
        <v>74</v>
      </c>
      <c r="Q2420" t="s">
        <v>132</v>
      </c>
      <c r="R2420">
        <v>2</v>
      </c>
      <c r="S2420">
        <v>55000</v>
      </c>
      <c r="T2420">
        <v>15</v>
      </c>
      <c r="U2420">
        <v>93500</v>
      </c>
      <c r="V2420" t="str">
        <f>IF(Table1[[#This Row],[Sales]]&lt;=10000,"Low",IF(Table1[[#This Row],[Sales]]&gt;=10000 &amp; Table1[[#This Row],[Sales]]&lt;=25000,"Medium","High"))</f>
        <v>High</v>
      </c>
      <c r="W2420">
        <v>21084.880000000001</v>
      </c>
      <c r="X2420">
        <f>Table1[[#This Row],[Profit]]/Table1[[#This Row],[Sales]]</f>
        <v>0.22550673796791446</v>
      </c>
      <c r="Y2420" t="s">
        <v>58</v>
      </c>
      <c r="Z2420" t="s">
        <v>41</v>
      </c>
      <c r="AA2420">
        <v>5</v>
      </c>
      <c r="AB2420" t="s">
        <v>42</v>
      </c>
    </row>
    <row r="2421" spans="1:28" x14ac:dyDescent="0.35">
      <c r="A2421" t="s">
        <v>2272</v>
      </c>
      <c r="B2421" s="1">
        <v>45529</v>
      </c>
      <c r="C2421" s="1" t="str">
        <f>TEXT(Table1[[#This Row],[Order_Date]],"yyyy")</f>
        <v>2024</v>
      </c>
      <c r="D2421" s="3">
        <f>MONTH(Table1[[#This Row],[Order_Date]])</f>
        <v>8</v>
      </c>
      <c r="E2421" t="str">
        <f>TEXT(Table1[[#This Row],[Order_Date]],"mmm")</f>
        <v>Aug</v>
      </c>
      <c r="F2421" s="1">
        <v>45536</v>
      </c>
      <c r="G2421">
        <f>(Table1[[#This Row],[Ship_Date]]-Table1[[#This Row],[Order_Date]])</f>
        <v>7</v>
      </c>
      <c r="H2421" t="s">
        <v>2273</v>
      </c>
      <c r="I2421" t="s">
        <v>2274</v>
      </c>
      <c r="J2421" t="s">
        <v>24</v>
      </c>
      <c r="K2421">
        <v>29</v>
      </c>
      <c r="L2421" t="str">
        <f>IF(Table1[[#This Row],[Age]]&lt;=20,"Teen",IF(Table1[[#This Row],[Age]]&gt;=21 &amp; Table1[[#This Row],[Age]]&lt;=50,"Adult","Senior"))</f>
        <v>Senior</v>
      </c>
      <c r="M2421" t="s">
        <v>91</v>
      </c>
      <c r="N2421" t="s">
        <v>92</v>
      </c>
      <c r="O2421" t="s">
        <v>55</v>
      </c>
      <c r="P2421" t="s">
        <v>28</v>
      </c>
      <c r="Q2421" t="s">
        <v>192</v>
      </c>
      <c r="R2421">
        <v>8</v>
      </c>
      <c r="S2421">
        <v>7000</v>
      </c>
      <c r="T2421">
        <v>10</v>
      </c>
      <c r="U2421">
        <v>50400</v>
      </c>
      <c r="V2421" t="str">
        <f>IF(Table1[[#This Row],[Sales]]&lt;=10000,"Low",IF(Table1[[#This Row],[Sales]]&gt;=10000 &amp; Table1[[#This Row],[Sales]]&lt;=25000,"Medium","High"))</f>
        <v>High</v>
      </c>
      <c r="W2421">
        <v>20509.48</v>
      </c>
      <c r="X2421">
        <f>Table1[[#This Row],[Profit]]/Table1[[#This Row],[Sales]]</f>
        <v>0.40693412698412695</v>
      </c>
      <c r="Y2421" t="s">
        <v>58</v>
      </c>
      <c r="Z2421" t="s">
        <v>31</v>
      </c>
      <c r="AA2421">
        <v>2</v>
      </c>
      <c r="AB2421" t="s">
        <v>42</v>
      </c>
    </row>
    <row r="2422" spans="1:28" x14ac:dyDescent="0.35">
      <c r="A2422" t="s">
        <v>2360</v>
      </c>
      <c r="B2422" s="1">
        <v>45513</v>
      </c>
      <c r="C2422" s="1" t="str">
        <f>TEXT(Table1[[#This Row],[Order_Date]],"yyyy")</f>
        <v>2024</v>
      </c>
      <c r="D2422" s="3">
        <f>MONTH(Table1[[#This Row],[Order_Date]])</f>
        <v>8</v>
      </c>
      <c r="E2422" t="str">
        <f>TEXT(Table1[[#This Row],[Order_Date]],"mmm")</f>
        <v>Aug</v>
      </c>
      <c r="F2422" s="1">
        <v>45514</v>
      </c>
      <c r="G2422">
        <f>(Table1[[#This Row],[Ship_Date]]-Table1[[#This Row],[Order_Date]])</f>
        <v>1</v>
      </c>
      <c r="H2422" t="s">
        <v>2361</v>
      </c>
      <c r="I2422" t="s">
        <v>2362</v>
      </c>
      <c r="J2422" t="s">
        <v>24</v>
      </c>
      <c r="K2422">
        <v>63</v>
      </c>
      <c r="L2422" t="str">
        <f>IF(Table1[[#This Row],[Age]]&lt;=20,"Teen",IF(Table1[[#This Row],[Age]]&gt;=21 &amp; Table1[[#This Row],[Age]]&lt;=50,"Adult","Senior"))</f>
        <v>Senior</v>
      </c>
      <c r="M2422" t="s">
        <v>79</v>
      </c>
      <c r="N2422" t="s">
        <v>80</v>
      </c>
      <c r="O2422" t="s">
        <v>38</v>
      </c>
      <c r="P2422" t="s">
        <v>74</v>
      </c>
      <c r="Q2422" t="s">
        <v>132</v>
      </c>
      <c r="R2422">
        <v>6</v>
      </c>
      <c r="S2422">
        <v>55000</v>
      </c>
      <c r="T2422">
        <v>10</v>
      </c>
      <c r="U2422">
        <v>297000</v>
      </c>
      <c r="V2422" t="str">
        <f>IF(Table1[[#This Row],[Sales]]&lt;=10000,"Low",IF(Table1[[#This Row],[Sales]]&gt;=10000 &amp; Table1[[#This Row],[Sales]]&lt;=25000,"Medium","High"))</f>
        <v>High</v>
      </c>
      <c r="W2422">
        <v>58249.8</v>
      </c>
      <c r="X2422">
        <f>Table1[[#This Row],[Profit]]/Table1[[#This Row],[Sales]]</f>
        <v>0.19612727272727273</v>
      </c>
      <c r="Y2422" t="s">
        <v>93</v>
      </c>
      <c r="Z2422" t="s">
        <v>31</v>
      </c>
      <c r="AA2422">
        <v>2</v>
      </c>
      <c r="AB2422" t="s">
        <v>42</v>
      </c>
    </row>
    <row r="2423" spans="1:28" x14ac:dyDescent="0.35">
      <c r="A2423" t="s">
        <v>2375</v>
      </c>
      <c r="B2423" s="1">
        <v>45518</v>
      </c>
      <c r="C2423" s="1" t="str">
        <f>TEXT(Table1[[#This Row],[Order_Date]],"yyyy")</f>
        <v>2024</v>
      </c>
      <c r="D2423" s="3">
        <f>MONTH(Table1[[#This Row],[Order_Date]])</f>
        <v>8</v>
      </c>
      <c r="E2423" t="str">
        <f>TEXT(Table1[[#This Row],[Order_Date]],"mmm")</f>
        <v>Aug</v>
      </c>
      <c r="F2423" s="1">
        <v>45523</v>
      </c>
      <c r="G2423">
        <f>(Table1[[#This Row],[Ship_Date]]-Table1[[#This Row],[Order_Date]])</f>
        <v>5</v>
      </c>
      <c r="H2423" t="s">
        <v>832</v>
      </c>
      <c r="I2423" t="s">
        <v>2376</v>
      </c>
      <c r="J2423" t="s">
        <v>52</v>
      </c>
      <c r="K2423">
        <v>32</v>
      </c>
      <c r="L2423" t="str">
        <f>IF(Table1[[#This Row],[Age]]&lt;=20,"Teen",IF(Table1[[#This Row],[Age]]&gt;=21 &amp; Table1[[#This Row],[Age]]&lt;=50,"Adult","Senior"))</f>
        <v>Senior</v>
      </c>
      <c r="M2423" t="s">
        <v>25</v>
      </c>
      <c r="N2423" t="s">
        <v>26</v>
      </c>
      <c r="O2423" t="s">
        <v>27</v>
      </c>
      <c r="P2423" t="s">
        <v>47</v>
      </c>
      <c r="Q2423" t="s">
        <v>175</v>
      </c>
      <c r="R2423">
        <v>2</v>
      </c>
      <c r="S2423">
        <v>1200</v>
      </c>
      <c r="T2423">
        <v>5</v>
      </c>
      <c r="U2423">
        <v>2280</v>
      </c>
      <c r="V2423" t="str">
        <f>IF(Table1[[#This Row],[Sales]]&lt;=10000,"Low",IF(Table1[[#This Row],[Sales]]&gt;=10000 &amp; Table1[[#This Row],[Sales]]&lt;=25000,"Medium","High"))</f>
        <v>Low</v>
      </c>
      <c r="W2423">
        <v>847.3</v>
      </c>
      <c r="X2423">
        <f>Table1[[#This Row],[Profit]]/Table1[[#This Row],[Sales]]</f>
        <v>0.37162280701754385</v>
      </c>
      <c r="Y2423" t="s">
        <v>93</v>
      </c>
      <c r="Z2423" t="s">
        <v>41</v>
      </c>
      <c r="AA2423">
        <v>5</v>
      </c>
      <c r="AB2423" t="s">
        <v>42</v>
      </c>
    </row>
    <row r="2424" spans="1:28" x14ac:dyDescent="0.35">
      <c r="A2424" t="s">
        <v>2416</v>
      </c>
      <c r="B2424" s="1">
        <v>45884</v>
      </c>
      <c r="C2424" s="1" t="str">
        <f>TEXT(Table1[[#This Row],[Order_Date]],"yyyy")</f>
        <v>2025</v>
      </c>
      <c r="D2424" s="3">
        <f>MONTH(Table1[[#This Row],[Order_Date]])</f>
        <v>8</v>
      </c>
      <c r="E2424" t="str">
        <f>TEXT(Table1[[#This Row],[Order_Date]],"mmm")</f>
        <v>Aug</v>
      </c>
      <c r="F2424" s="1">
        <v>45890</v>
      </c>
      <c r="G2424">
        <f>(Table1[[#This Row],[Ship_Date]]-Table1[[#This Row],[Order_Date]])</f>
        <v>6</v>
      </c>
      <c r="H2424" t="s">
        <v>2417</v>
      </c>
      <c r="I2424" t="s">
        <v>2418</v>
      </c>
      <c r="J2424" t="s">
        <v>24</v>
      </c>
      <c r="K2424">
        <v>25</v>
      </c>
      <c r="L2424" t="str">
        <f>IF(Table1[[#This Row],[Age]]&lt;=20,"Teen",IF(Table1[[#This Row],[Age]]&gt;=21 &amp; Table1[[#This Row],[Age]]&lt;=50,"Adult","Senior"))</f>
        <v>Senior</v>
      </c>
      <c r="M2424" t="s">
        <v>91</v>
      </c>
      <c r="N2424" t="s">
        <v>92</v>
      </c>
      <c r="O2424" t="s">
        <v>55</v>
      </c>
      <c r="P2424" t="s">
        <v>56</v>
      </c>
      <c r="Q2424" t="s">
        <v>125</v>
      </c>
      <c r="R2424">
        <v>3</v>
      </c>
      <c r="S2424">
        <v>450</v>
      </c>
      <c r="T2424">
        <v>0</v>
      </c>
      <c r="U2424">
        <v>1350</v>
      </c>
      <c r="V2424" t="str">
        <f>IF(Table1[[#This Row],[Sales]]&lt;=10000,"Low",IF(Table1[[#This Row],[Sales]]&gt;=10000 &amp; Table1[[#This Row],[Sales]]&lt;=25000,"Medium","High"))</f>
        <v>Low</v>
      </c>
      <c r="W2424">
        <v>454.86</v>
      </c>
      <c r="X2424">
        <f>Table1[[#This Row],[Profit]]/Table1[[#This Row],[Sales]]</f>
        <v>0.33693333333333336</v>
      </c>
      <c r="Y2424" t="s">
        <v>30</v>
      </c>
      <c r="Z2424" t="s">
        <v>59</v>
      </c>
      <c r="AA2424">
        <v>2</v>
      </c>
      <c r="AB2424" t="s">
        <v>42</v>
      </c>
    </row>
    <row r="2425" spans="1:28" x14ac:dyDescent="0.35">
      <c r="A2425" t="s">
        <v>2452</v>
      </c>
      <c r="B2425" s="1">
        <v>45874</v>
      </c>
      <c r="C2425" s="1" t="str">
        <f>TEXT(Table1[[#This Row],[Order_Date]],"yyyy")</f>
        <v>2025</v>
      </c>
      <c r="D2425" s="3">
        <f>MONTH(Table1[[#This Row],[Order_Date]])</f>
        <v>8</v>
      </c>
      <c r="E2425" t="str">
        <f>TEXT(Table1[[#This Row],[Order_Date]],"mmm")</f>
        <v>Aug</v>
      </c>
      <c r="F2425" s="1">
        <v>45879</v>
      </c>
      <c r="G2425">
        <f>(Table1[[#This Row],[Ship_Date]]-Table1[[#This Row],[Order_Date]])</f>
        <v>5</v>
      </c>
      <c r="H2425" t="s">
        <v>2453</v>
      </c>
      <c r="I2425" t="s">
        <v>2454</v>
      </c>
      <c r="J2425" t="s">
        <v>24</v>
      </c>
      <c r="K2425">
        <v>33</v>
      </c>
      <c r="L2425" t="str">
        <f>IF(Table1[[#This Row],[Age]]&lt;=20,"Teen",IF(Table1[[#This Row],[Age]]&gt;=21 &amp; Table1[[#This Row],[Age]]&lt;=50,"Adult","Senior"))</f>
        <v>Senior</v>
      </c>
      <c r="M2425" t="s">
        <v>25</v>
      </c>
      <c r="N2425" t="s">
        <v>26</v>
      </c>
      <c r="O2425" t="s">
        <v>27</v>
      </c>
      <c r="P2425" t="s">
        <v>74</v>
      </c>
      <c r="Q2425" t="s">
        <v>231</v>
      </c>
      <c r="R2425">
        <v>1</v>
      </c>
      <c r="S2425">
        <v>18000</v>
      </c>
      <c r="T2425">
        <v>20</v>
      </c>
      <c r="U2425">
        <v>14400</v>
      </c>
      <c r="V2425" t="str">
        <f>IF(Table1[[#This Row],[Sales]]&lt;=10000,"Low",IF(Table1[[#This Row],[Sales]]&gt;=10000 &amp; Table1[[#This Row],[Sales]]&lt;=25000,"Medium","High"))</f>
        <v>High</v>
      </c>
      <c r="W2425">
        <v>1508.07</v>
      </c>
      <c r="X2425">
        <f>Table1[[#This Row],[Profit]]/Table1[[#This Row],[Sales]]</f>
        <v>0.10472708333333333</v>
      </c>
      <c r="Y2425" t="s">
        <v>30</v>
      </c>
      <c r="Z2425" t="s">
        <v>31</v>
      </c>
      <c r="AA2425">
        <v>4</v>
      </c>
      <c r="AB2425" t="s">
        <v>32</v>
      </c>
    </row>
    <row r="2426" spans="1:28" x14ac:dyDescent="0.35">
      <c r="A2426" t="s">
        <v>2509</v>
      </c>
      <c r="B2426" s="1">
        <v>45518</v>
      </c>
      <c r="C2426" s="1" t="str">
        <f>TEXT(Table1[[#This Row],[Order_Date]],"yyyy")</f>
        <v>2024</v>
      </c>
      <c r="D2426" s="3">
        <f>MONTH(Table1[[#This Row],[Order_Date]])</f>
        <v>8</v>
      </c>
      <c r="E2426" t="str">
        <f>TEXT(Table1[[#This Row],[Order_Date]],"mmm")</f>
        <v>Aug</v>
      </c>
      <c r="F2426" s="1">
        <v>45522</v>
      </c>
      <c r="G2426">
        <f>(Table1[[#This Row],[Ship_Date]]-Table1[[#This Row],[Order_Date]])</f>
        <v>4</v>
      </c>
      <c r="H2426" t="s">
        <v>2510</v>
      </c>
      <c r="I2426" t="s">
        <v>2511</v>
      </c>
      <c r="J2426" t="s">
        <v>52</v>
      </c>
      <c r="K2426">
        <v>58</v>
      </c>
      <c r="L2426" t="str">
        <f>IF(Table1[[#This Row],[Age]]&lt;=20,"Teen",IF(Table1[[#This Row],[Age]]&gt;=21 &amp; Table1[[#This Row],[Age]]&lt;=50,"Adult","Senior"))</f>
        <v>Senior</v>
      </c>
      <c r="M2426" t="s">
        <v>25</v>
      </c>
      <c r="N2426" t="s">
        <v>26</v>
      </c>
      <c r="O2426" t="s">
        <v>27</v>
      </c>
      <c r="P2426" t="s">
        <v>39</v>
      </c>
      <c r="Q2426" t="s">
        <v>40</v>
      </c>
      <c r="R2426">
        <v>2</v>
      </c>
      <c r="S2426">
        <v>2500</v>
      </c>
      <c r="T2426">
        <v>0</v>
      </c>
      <c r="U2426">
        <v>5000</v>
      </c>
      <c r="V2426" t="str">
        <f>IF(Table1[[#This Row],[Sales]]&lt;=10000,"Low",IF(Table1[[#This Row],[Sales]]&gt;=10000 &amp; Table1[[#This Row],[Sales]]&lt;=25000,"Medium","High"))</f>
        <v>Low</v>
      </c>
      <c r="W2426">
        <v>2093.13</v>
      </c>
      <c r="X2426">
        <f>Table1[[#This Row],[Profit]]/Table1[[#This Row],[Sales]]</f>
        <v>0.418626</v>
      </c>
      <c r="Y2426" t="s">
        <v>30</v>
      </c>
      <c r="Z2426" t="s">
        <v>31</v>
      </c>
      <c r="AA2426">
        <v>1</v>
      </c>
      <c r="AB2426" t="s">
        <v>42</v>
      </c>
    </row>
    <row r="2427" spans="1:28" x14ac:dyDescent="0.35">
      <c r="A2427" t="s">
        <v>2532</v>
      </c>
      <c r="B2427" s="1">
        <v>45882</v>
      </c>
      <c r="C2427" s="1" t="str">
        <f>TEXT(Table1[[#This Row],[Order_Date]],"yyyy")</f>
        <v>2025</v>
      </c>
      <c r="D2427" s="3">
        <f>MONTH(Table1[[#This Row],[Order_Date]])</f>
        <v>8</v>
      </c>
      <c r="E2427" t="str">
        <f>TEXT(Table1[[#This Row],[Order_Date]],"mmm")</f>
        <v>Aug</v>
      </c>
      <c r="F2427" s="1">
        <v>45885</v>
      </c>
      <c r="G2427">
        <f>(Table1[[#This Row],[Ship_Date]]-Table1[[#This Row],[Order_Date]])</f>
        <v>3</v>
      </c>
      <c r="H2427" t="s">
        <v>2533</v>
      </c>
      <c r="I2427" t="s">
        <v>2534</v>
      </c>
      <c r="J2427" t="s">
        <v>24</v>
      </c>
      <c r="K2427">
        <v>64</v>
      </c>
      <c r="L2427" t="str">
        <f>IF(Table1[[#This Row],[Age]]&lt;=20,"Teen",IF(Table1[[#This Row],[Age]]&gt;=21 &amp; Table1[[#This Row],[Age]]&lt;=50,"Adult","Senior"))</f>
        <v>Senior</v>
      </c>
      <c r="M2427" t="s">
        <v>46</v>
      </c>
      <c r="N2427" t="s">
        <v>46</v>
      </c>
      <c r="O2427" t="s">
        <v>38</v>
      </c>
      <c r="P2427" t="s">
        <v>47</v>
      </c>
      <c r="Q2427" t="s">
        <v>69</v>
      </c>
      <c r="R2427">
        <v>5</v>
      </c>
      <c r="S2427">
        <v>800</v>
      </c>
      <c r="T2427">
        <v>0</v>
      </c>
      <c r="U2427">
        <v>4000</v>
      </c>
      <c r="V2427" t="str">
        <f>IF(Table1[[#This Row],[Sales]]&lt;=10000,"Low",IF(Table1[[#This Row],[Sales]]&gt;=10000 &amp; Table1[[#This Row],[Sales]]&lt;=25000,"Medium","High"))</f>
        <v>Low</v>
      </c>
      <c r="W2427">
        <v>491.03</v>
      </c>
      <c r="X2427">
        <f>Table1[[#This Row],[Profit]]/Table1[[#This Row],[Sales]]</f>
        <v>0.12275749999999999</v>
      </c>
      <c r="Y2427" t="s">
        <v>58</v>
      </c>
      <c r="Z2427" t="s">
        <v>31</v>
      </c>
      <c r="AA2427">
        <v>1</v>
      </c>
      <c r="AB2427" t="s">
        <v>42</v>
      </c>
    </row>
    <row r="2428" spans="1:28" x14ac:dyDescent="0.35">
      <c r="A2428" t="s">
        <v>2577</v>
      </c>
      <c r="B2428" s="1">
        <v>45509</v>
      </c>
      <c r="C2428" s="1" t="str">
        <f>TEXT(Table1[[#This Row],[Order_Date]],"yyyy")</f>
        <v>2024</v>
      </c>
      <c r="D2428" s="3">
        <f>MONTH(Table1[[#This Row],[Order_Date]])</f>
        <v>8</v>
      </c>
      <c r="E2428" t="str">
        <f>TEXT(Table1[[#This Row],[Order_Date]],"mmm")</f>
        <v>Aug</v>
      </c>
      <c r="F2428" s="1">
        <v>45516</v>
      </c>
      <c r="G2428">
        <f>(Table1[[#This Row],[Ship_Date]]-Table1[[#This Row],[Order_Date]])</f>
        <v>7</v>
      </c>
      <c r="H2428" t="s">
        <v>2578</v>
      </c>
      <c r="I2428" t="s">
        <v>2579</v>
      </c>
      <c r="J2428" t="s">
        <v>52</v>
      </c>
      <c r="K2428">
        <v>23</v>
      </c>
      <c r="L2428" t="str">
        <f>IF(Table1[[#This Row],[Age]]&lt;=20,"Teen",IF(Table1[[#This Row],[Age]]&gt;=21 &amp; Table1[[#This Row],[Age]]&lt;=50,"Adult","Senior"))</f>
        <v>Senior</v>
      </c>
      <c r="M2428" t="s">
        <v>36</v>
      </c>
      <c r="N2428" t="s">
        <v>37</v>
      </c>
      <c r="O2428" t="s">
        <v>38</v>
      </c>
      <c r="P2428" t="s">
        <v>47</v>
      </c>
      <c r="Q2428" t="s">
        <v>185</v>
      </c>
      <c r="R2428">
        <v>1</v>
      </c>
      <c r="S2428">
        <v>4500</v>
      </c>
      <c r="T2428">
        <v>15</v>
      </c>
      <c r="U2428">
        <v>3825</v>
      </c>
      <c r="V2428" t="str">
        <f>IF(Table1[[#This Row],[Sales]]&lt;=10000,"Low",IF(Table1[[#This Row],[Sales]]&gt;=10000 &amp; Table1[[#This Row],[Sales]]&lt;=25000,"Medium","High"))</f>
        <v>Low</v>
      </c>
      <c r="W2428">
        <v>1321.71</v>
      </c>
      <c r="X2428">
        <f>Table1[[#This Row],[Profit]]/Table1[[#This Row],[Sales]]</f>
        <v>0.34554509803921568</v>
      </c>
      <c r="Y2428" t="s">
        <v>58</v>
      </c>
      <c r="Z2428" t="s">
        <v>31</v>
      </c>
      <c r="AA2428">
        <v>4</v>
      </c>
      <c r="AB2428" t="s">
        <v>42</v>
      </c>
    </row>
    <row r="2429" spans="1:28" x14ac:dyDescent="0.35">
      <c r="A2429" t="s">
        <v>2608</v>
      </c>
      <c r="B2429" s="1">
        <v>45900</v>
      </c>
      <c r="C2429" s="1" t="str">
        <f>TEXT(Table1[[#This Row],[Order_Date]],"yyyy")</f>
        <v>2025</v>
      </c>
      <c r="D2429" s="3">
        <f>MONTH(Table1[[#This Row],[Order_Date]])</f>
        <v>8</v>
      </c>
      <c r="E2429" t="str">
        <f>TEXT(Table1[[#This Row],[Order_Date]],"mmm")</f>
        <v>Aug</v>
      </c>
      <c r="F2429" s="1">
        <v>45904</v>
      </c>
      <c r="G2429">
        <f>(Table1[[#This Row],[Ship_Date]]-Table1[[#This Row],[Order_Date]])</f>
        <v>4</v>
      </c>
      <c r="H2429" t="s">
        <v>2609</v>
      </c>
      <c r="I2429" t="s">
        <v>2610</v>
      </c>
      <c r="J2429" t="s">
        <v>52</v>
      </c>
      <c r="K2429">
        <v>24</v>
      </c>
      <c r="L2429" t="str">
        <f>IF(Table1[[#This Row],[Age]]&lt;=20,"Teen",IF(Table1[[#This Row],[Age]]&gt;=21 &amp; Table1[[#This Row],[Age]]&lt;=50,"Adult","Senior"))</f>
        <v>Senior</v>
      </c>
      <c r="M2429" t="s">
        <v>63</v>
      </c>
      <c r="N2429" t="s">
        <v>64</v>
      </c>
      <c r="O2429" t="s">
        <v>55</v>
      </c>
      <c r="P2429" t="s">
        <v>74</v>
      </c>
      <c r="Q2429" t="s">
        <v>196</v>
      </c>
      <c r="R2429">
        <v>2</v>
      </c>
      <c r="S2429">
        <v>25000</v>
      </c>
      <c r="T2429">
        <v>5</v>
      </c>
      <c r="U2429">
        <v>47500</v>
      </c>
      <c r="V2429" t="str">
        <f>IF(Table1[[#This Row],[Sales]]&lt;=10000,"Low",IF(Table1[[#This Row],[Sales]]&gt;=10000 &amp; Table1[[#This Row],[Sales]]&lt;=25000,"Medium","High"))</f>
        <v>High</v>
      </c>
      <c r="W2429">
        <v>19460</v>
      </c>
      <c r="X2429">
        <f>Table1[[#This Row],[Profit]]/Table1[[#This Row],[Sales]]</f>
        <v>0.40968421052631576</v>
      </c>
      <c r="Y2429" t="s">
        <v>93</v>
      </c>
      <c r="Z2429" t="s">
        <v>31</v>
      </c>
      <c r="AA2429">
        <v>1</v>
      </c>
      <c r="AB2429" t="s">
        <v>42</v>
      </c>
    </row>
    <row r="2430" spans="1:28" x14ac:dyDescent="0.35">
      <c r="A2430" t="s">
        <v>2686</v>
      </c>
      <c r="B2430" s="1">
        <v>45530</v>
      </c>
      <c r="C2430" s="1" t="str">
        <f>TEXT(Table1[[#This Row],[Order_Date]],"yyyy")</f>
        <v>2024</v>
      </c>
      <c r="D2430" s="3">
        <f>MONTH(Table1[[#This Row],[Order_Date]])</f>
        <v>8</v>
      </c>
      <c r="E2430" t="str">
        <f>TEXT(Table1[[#This Row],[Order_Date]],"mmm")</f>
        <v>Aug</v>
      </c>
      <c r="F2430" s="1">
        <v>45533</v>
      </c>
      <c r="G2430">
        <f>(Table1[[#This Row],[Ship_Date]]-Table1[[#This Row],[Order_Date]])</f>
        <v>3</v>
      </c>
      <c r="H2430" t="s">
        <v>2687</v>
      </c>
      <c r="I2430" t="s">
        <v>2688</v>
      </c>
      <c r="J2430" t="s">
        <v>52</v>
      </c>
      <c r="K2430">
        <v>50</v>
      </c>
      <c r="L2430" t="str">
        <f>IF(Table1[[#This Row],[Age]]&lt;=20,"Teen",IF(Table1[[#This Row],[Age]]&gt;=21 &amp; Table1[[#This Row],[Age]]&lt;=50,"Adult","Senior"))</f>
        <v>Senior</v>
      </c>
      <c r="M2430" t="s">
        <v>107</v>
      </c>
      <c r="N2430" t="s">
        <v>108</v>
      </c>
      <c r="O2430" t="s">
        <v>86</v>
      </c>
      <c r="P2430" t="s">
        <v>28</v>
      </c>
      <c r="Q2430" t="s">
        <v>29</v>
      </c>
      <c r="R2430">
        <v>6</v>
      </c>
      <c r="S2430">
        <v>15000</v>
      </c>
      <c r="T2430">
        <v>25</v>
      </c>
      <c r="U2430">
        <v>67500</v>
      </c>
      <c r="V2430" t="str">
        <f>IF(Table1[[#This Row],[Sales]]&lt;=10000,"Low",IF(Table1[[#This Row],[Sales]]&gt;=10000 &amp; Table1[[#This Row],[Sales]]&lt;=25000,"Medium","High"))</f>
        <v>High</v>
      </c>
      <c r="W2430">
        <v>13383.68</v>
      </c>
      <c r="X2430">
        <f>Table1[[#This Row],[Profit]]/Table1[[#This Row],[Sales]]</f>
        <v>0.19827674074074075</v>
      </c>
      <c r="Y2430" t="s">
        <v>93</v>
      </c>
      <c r="Z2430" t="s">
        <v>59</v>
      </c>
      <c r="AA2430">
        <v>3</v>
      </c>
      <c r="AB2430" t="s">
        <v>42</v>
      </c>
    </row>
    <row r="2431" spans="1:28" x14ac:dyDescent="0.35">
      <c r="A2431" t="s">
        <v>2697</v>
      </c>
      <c r="B2431" s="1">
        <v>45895</v>
      </c>
      <c r="C2431" s="1" t="str">
        <f>TEXT(Table1[[#This Row],[Order_Date]],"yyyy")</f>
        <v>2025</v>
      </c>
      <c r="D2431" s="3">
        <f>MONTH(Table1[[#This Row],[Order_Date]])</f>
        <v>8</v>
      </c>
      <c r="E2431" t="str">
        <f>TEXT(Table1[[#This Row],[Order_Date]],"mmm")</f>
        <v>Aug</v>
      </c>
      <c r="F2431" s="1">
        <v>45899</v>
      </c>
      <c r="G2431">
        <f>(Table1[[#This Row],[Ship_Date]]-Table1[[#This Row],[Order_Date]])</f>
        <v>4</v>
      </c>
      <c r="H2431" t="s">
        <v>2010</v>
      </c>
      <c r="I2431" t="s">
        <v>2698</v>
      </c>
      <c r="J2431" t="s">
        <v>24</v>
      </c>
      <c r="K2431">
        <v>21</v>
      </c>
      <c r="L2431" t="str">
        <f>IF(Table1[[#This Row],[Age]]&lt;=20,"Teen",IF(Table1[[#This Row],[Age]]&gt;=21 &amp; Table1[[#This Row],[Age]]&lt;=50,"Adult","Senior"))</f>
        <v>Senior</v>
      </c>
      <c r="M2431" t="s">
        <v>91</v>
      </c>
      <c r="N2431" t="s">
        <v>92</v>
      </c>
      <c r="O2431" t="s">
        <v>55</v>
      </c>
      <c r="P2431" t="s">
        <v>47</v>
      </c>
      <c r="Q2431" t="s">
        <v>69</v>
      </c>
      <c r="R2431">
        <v>1</v>
      </c>
      <c r="S2431">
        <v>800</v>
      </c>
      <c r="T2431">
        <v>25</v>
      </c>
      <c r="U2431">
        <v>600</v>
      </c>
      <c r="V2431" t="str">
        <f>IF(Table1[[#This Row],[Sales]]&lt;=10000,"Low",IF(Table1[[#This Row],[Sales]]&gt;=10000 &amp; Table1[[#This Row],[Sales]]&lt;=25000,"Medium","High"))</f>
        <v>Low</v>
      </c>
      <c r="W2431">
        <v>254.69</v>
      </c>
      <c r="X2431">
        <f>Table1[[#This Row],[Profit]]/Table1[[#This Row],[Sales]]</f>
        <v>0.42448333333333332</v>
      </c>
      <c r="Y2431" t="s">
        <v>93</v>
      </c>
      <c r="Z2431" t="s">
        <v>31</v>
      </c>
      <c r="AA2431">
        <v>3</v>
      </c>
      <c r="AB2431" t="s">
        <v>42</v>
      </c>
    </row>
    <row r="2432" spans="1:28" x14ac:dyDescent="0.35">
      <c r="A2432" t="s">
        <v>2699</v>
      </c>
      <c r="B2432" s="1">
        <v>45519</v>
      </c>
      <c r="C2432" s="1" t="str">
        <f>TEXT(Table1[[#This Row],[Order_Date]],"yyyy")</f>
        <v>2024</v>
      </c>
      <c r="D2432" s="3">
        <f>MONTH(Table1[[#This Row],[Order_Date]])</f>
        <v>8</v>
      </c>
      <c r="E2432" t="str">
        <f>TEXT(Table1[[#This Row],[Order_Date]],"mmm")</f>
        <v>Aug</v>
      </c>
      <c r="F2432" s="1">
        <v>45522</v>
      </c>
      <c r="G2432">
        <f>(Table1[[#This Row],[Ship_Date]]-Table1[[#This Row],[Order_Date]])</f>
        <v>3</v>
      </c>
      <c r="H2432" t="s">
        <v>2700</v>
      </c>
      <c r="I2432" t="s">
        <v>2701</v>
      </c>
      <c r="J2432" t="s">
        <v>52</v>
      </c>
      <c r="K2432">
        <v>42</v>
      </c>
      <c r="L2432" t="str">
        <f>IF(Table1[[#This Row],[Age]]&lt;=20,"Teen",IF(Table1[[#This Row],[Age]]&gt;=21 &amp; Table1[[#This Row],[Age]]&lt;=50,"Adult","Senior"))</f>
        <v>Senior</v>
      </c>
      <c r="M2432" t="s">
        <v>84</v>
      </c>
      <c r="N2432" t="s">
        <v>85</v>
      </c>
      <c r="O2432" t="s">
        <v>86</v>
      </c>
      <c r="P2432" t="s">
        <v>39</v>
      </c>
      <c r="Q2432" t="s">
        <v>118</v>
      </c>
      <c r="R2432">
        <v>4</v>
      </c>
      <c r="S2432">
        <v>4000</v>
      </c>
      <c r="T2432">
        <v>5</v>
      </c>
      <c r="U2432">
        <v>15200</v>
      </c>
      <c r="V2432" t="str">
        <f>IF(Table1[[#This Row],[Sales]]&lt;=10000,"Low",IF(Table1[[#This Row],[Sales]]&gt;=10000 &amp; Table1[[#This Row],[Sales]]&lt;=25000,"Medium","High"))</f>
        <v>High</v>
      </c>
      <c r="W2432">
        <v>5496.73</v>
      </c>
      <c r="X2432">
        <f>Table1[[#This Row],[Profit]]/Table1[[#This Row],[Sales]]</f>
        <v>0.36162697368421048</v>
      </c>
      <c r="Y2432" t="s">
        <v>93</v>
      </c>
      <c r="Z2432" t="s">
        <v>31</v>
      </c>
      <c r="AA2432">
        <v>4</v>
      </c>
      <c r="AB2432" t="s">
        <v>42</v>
      </c>
    </row>
    <row r="2433" spans="1:28" x14ac:dyDescent="0.35">
      <c r="A2433" t="s">
        <v>2729</v>
      </c>
      <c r="B2433" s="1">
        <v>45513</v>
      </c>
      <c r="C2433" s="1" t="str">
        <f>TEXT(Table1[[#This Row],[Order_Date]],"yyyy")</f>
        <v>2024</v>
      </c>
      <c r="D2433" s="3">
        <f>MONTH(Table1[[#This Row],[Order_Date]])</f>
        <v>8</v>
      </c>
      <c r="E2433" t="str">
        <f>TEXT(Table1[[#This Row],[Order_Date]],"mmm")</f>
        <v>Aug</v>
      </c>
      <c r="F2433" s="1">
        <v>45518</v>
      </c>
      <c r="G2433">
        <f>(Table1[[#This Row],[Ship_Date]]-Table1[[#This Row],[Order_Date]])</f>
        <v>5</v>
      </c>
      <c r="H2433" t="s">
        <v>1019</v>
      </c>
      <c r="I2433" t="s">
        <v>2730</v>
      </c>
      <c r="J2433" t="s">
        <v>24</v>
      </c>
      <c r="K2433">
        <v>64</v>
      </c>
      <c r="L2433" t="str">
        <f>IF(Table1[[#This Row],[Age]]&lt;=20,"Teen",IF(Table1[[#This Row],[Age]]&gt;=21 &amp; Table1[[#This Row],[Age]]&lt;=50,"Adult","Senior"))</f>
        <v>Senior</v>
      </c>
      <c r="M2433" t="s">
        <v>73</v>
      </c>
      <c r="N2433" t="s">
        <v>26</v>
      </c>
      <c r="O2433" t="s">
        <v>27</v>
      </c>
      <c r="P2433" t="s">
        <v>74</v>
      </c>
      <c r="Q2433" t="s">
        <v>132</v>
      </c>
      <c r="R2433">
        <v>1</v>
      </c>
      <c r="S2433">
        <v>55000</v>
      </c>
      <c r="T2433">
        <v>5</v>
      </c>
      <c r="U2433">
        <v>52250</v>
      </c>
      <c r="V2433" t="str">
        <f>IF(Table1[[#This Row],[Sales]]&lt;=10000,"Low",IF(Table1[[#This Row],[Sales]]&gt;=10000 &amp; Table1[[#This Row],[Sales]]&lt;=25000,"Medium","High"))</f>
        <v>High</v>
      </c>
      <c r="W2433">
        <v>15492.41</v>
      </c>
      <c r="X2433">
        <f>Table1[[#This Row],[Profit]]/Table1[[#This Row],[Sales]]</f>
        <v>0.29650545454545452</v>
      </c>
      <c r="Y2433" t="s">
        <v>30</v>
      </c>
      <c r="Z2433" t="s">
        <v>41</v>
      </c>
      <c r="AA2433">
        <v>3</v>
      </c>
      <c r="AB2433" t="s">
        <v>32</v>
      </c>
    </row>
    <row r="2434" spans="1:28" x14ac:dyDescent="0.35">
      <c r="A2434" t="s">
        <v>2740</v>
      </c>
      <c r="B2434" s="1">
        <v>45505</v>
      </c>
      <c r="C2434" s="1" t="str">
        <f>TEXT(Table1[[#This Row],[Order_Date]],"yyyy")</f>
        <v>2024</v>
      </c>
      <c r="D2434" s="3">
        <f>MONTH(Table1[[#This Row],[Order_Date]])</f>
        <v>8</v>
      </c>
      <c r="E2434" t="str">
        <f>TEXT(Table1[[#This Row],[Order_Date]],"mmm")</f>
        <v>Aug</v>
      </c>
      <c r="F2434" s="1">
        <v>45508</v>
      </c>
      <c r="G2434">
        <f>(Table1[[#This Row],[Ship_Date]]-Table1[[#This Row],[Order_Date]])</f>
        <v>3</v>
      </c>
      <c r="H2434" t="s">
        <v>2741</v>
      </c>
      <c r="I2434" t="s">
        <v>2742</v>
      </c>
      <c r="J2434" t="s">
        <v>24</v>
      </c>
      <c r="K2434">
        <v>41</v>
      </c>
      <c r="L2434" t="str">
        <f>IF(Table1[[#This Row],[Age]]&lt;=20,"Teen",IF(Table1[[#This Row],[Age]]&gt;=21 &amp; Table1[[#This Row],[Age]]&lt;=50,"Adult","Senior"))</f>
        <v>Senior</v>
      </c>
      <c r="M2434" t="s">
        <v>53</v>
      </c>
      <c r="N2434" t="s">
        <v>54</v>
      </c>
      <c r="O2434" t="s">
        <v>55</v>
      </c>
      <c r="P2434" t="s">
        <v>28</v>
      </c>
      <c r="Q2434" t="s">
        <v>192</v>
      </c>
      <c r="R2434">
        <v>4</v>
      </c>
      <c r="S2434">
        <v>7000</v>
      </c>
      <c r="T2434">
        <v>25</v>
      </c>
      <c r="U2434">
        <v>21000</v>
      </c>
      <c r="V2434" t="str">
        <f>IF(Table1[[#This Row],[Sales]]&lt;=10000,"Low",IF(Table1[[#This Row],[Sales]]&gt;=10000 &amp; Table1[[#This Row],[Sales]]&lt;=25000,"Medium","High"))</f>
        <v>High</v>
      </c>
      <c r="W2434">
        <v>6213.96</v>
      </c>
      <c r="X2434">
        <f>Table1[[#This Row],[Profit]]/Table1[[#This Row],[Sales]]</f>
        <v>0.29590285714285713</v>
      </c>
      <c r="Y2434" t="s">
        <v>93</v>
      </c>
      <c r="Z2434" t="s">
        <v>59</v>
      </c>
      <c r="AA2434">
        <v>4</v>
      </c>
      <c r="AB2434" t="s">
        <v>42</v>
      </c>
    </row>
    <row r="2435" spans="1:28" x14ac:dyDescent="0.35">
      <c r="A2435" t="s">
        <v>2746</v>
      </c>
      <c r="B2435" s="1">
        <v>45876</v>
      </c>
      <c r="C2435" s="1" t="str">
        <f>TEXT(Table1[[#This Row],[Order_Date]],"yyyy")</f>
        <v>2025</v>
      </c>
      <c r="D2435" s="3">
        <f>MONTH(Table1[[#This Row],[Order_Date]])</f>
        <v>8</v>
      </c>
      <c r="E2435" t="str">
        <f>TEXT(Table1[[#This Row],[Order_Date]],"mmm")</f>
        <v>Aug</v>
      </c>
      <c r="F2435" s="1">
        <v>45880</v>
      </c>
      <c r="G2435">
        <f>(Table1[[#This Row],[Ship_Date]]-Table1[[#This Row],[Order_Date]])</f>
        <v>4</v>
      </c>
      <c r="H2435" t="s">
        <v>2747</v>
      </c>
      <c r="I2435" t="s">
        <v>2748</v>
      </c>
      <c r="J2435" t="s">
        <v>24</v>
      </c>
      <c r="K2435">
        <v>32</v>
      </c>
      <c r="L2435" t="str">
        <f>IF(Table1[[#This Row],[Age]]&lt;=20,"Teen",IF(Table1[[#This Row],[Age]]&gt;=21 &amp; Table1[[#This Row],[Age]]&lt;=50,"Adult","Senior"))</f>
        <v>Senior</v>
      </c>
      <c r="M2435" t="s">
        <v>73</v>
      </c>
      <c r="N2435" t="s">
        <v>26</v>
      </c>
      <c r="O2435" t="s">
        <v>27</v>
      </c>
      <c r="P2435" t="s">
        <v>56</v>
      </c>
      <c r="Q2435" t="s">
        <v>97</v>
      </c>
      <c r="R2435">
        <v>7</v>
      </c>
      <c r="S2435">
        <v>1500</v>
      </c>
      <c r="T2435">
        <v>20</v>
      </c>
      <c r="U2435">
        <v>8400</v>
      </c>
      <c r="V2435" t="str">
        <f>IF(Table1[[#This Row],[Sales]]&lt;=10000,"Low",IF(Table1[[#This Row],[Sales]]&gt;=10000 &amp; Table1[[#This Row],[Sales]]&lt;=25000,"Medium","High"))</f>
        <v>Low</v>
      </c>
      <c r="W2435">
        <v>3626.36</v>
      </c>
      <c r="X2435">
        <f>Table1[[#This Row],[Profit]]/Table1[[#This Row],[Sales]]</f>
        <v>0.43170952380952382</v>
      </c>
      <c r="Y2435" t="s">
        <v>30</v>
      </c>
      <c r="Z2435" t="s">
        <v>31</v>
      </c>
      <c r="AA2435">
        <v>3</v>
      </c>
      <c r="AB2435" t="s">
        <v>32</v>
      </c>
    </row>
    <row r="2436" spans="1:28" x14ac:dyDescent="0.35">
      <c r="A2436" t="s">
        <v>2749</v>
      </c>
      <c r="B2436" s="1">
        <v>45878</v>
      </c>
      <c r="C2436" s="1" t="str">
        <f>TEXT(Table1[[#This Row],[Order_Date]],"yyyy")</f>
        <v>2025</v>
      </c>
      <c r="D2436" s="3">
        <f>MONTH(Table1[[#This Row],[Order_Date]])</f>
        <v>8</v>
      </c>
      <c r="E2436" t="str">
        <f>TEXT(Table1[[#This Row],[Order_Date]],"mmm")</f>
        <v>Aug</v>
      </c>
      <c r="F2436" s="1">
        <v>45883</v>
      </c>
      <c r="G2436">
        <f>(Table1[[#This Row],[Ship_Date]]-Table1[[#This Row],[Order_Date]])</f>
        <v>5</v>
      </c>
      <c r="H2436" t="s">
        <v>2750</v>
      </c>
      <c r="I2436" t="s">
        <v>2751</v>
      </c>
      <c r="J2436" t="s">
        <v>52</v>
      </c>
      <c r="K2436">
        <v>55</v>
      </c>
      <c r="L2436" t="str">
        <f>IF(Table1[[#This Row],[Age]]&lt;=20,"Teen",IF(Table1[[#This Row],[Age]]&gt;=21 &amp; Table1[[#This Row],[Age]]&lt;=50,"Adult","Senior"))</f>
        <v>Senior</v>
      </c>
      <c r="M2436" t="s">
        <v>73</v>
      </c>
      <c r="N2436" t="s">
        <v>26</v>
      </c>
      <c r="O2436" t="s">
        <v>27</v>
      </c>
      <c r="P2436" t="s">
        <v>74</v>
      </c>
      <c r="Q2436" t="s">
        <v>75</v>
      </c>
      <c r="R2436">
        <v>7</v>
      </c>
      <c r="S2436">
        <v>2000</v>
      </c>
      <c r="T2436">
        <v>15</v>
      </c>
      <c r="U2436">
        <v>11900</v>
      </c>
      <c r="V2436" t="str">
        <f>IF(Table1[[#This Row],[Sales]]&lt;=10000,"Low",IF(Table1[[#This Row],[Sales]]&gt;=10000 &amp; Table1[[#This Row],[Sales]]&lt;=25000,"Medium","High"))</f>
        <v>High</v>
      </c>
      <c r="W2436">
        <v>2095.42</v>
      </c>
      <c r="X2436">
        <f>Table1[[#This Row],[Profit]]/Table1[[#This Row],[Sales]]</f>
        <v>0.17608571428571429</v>
      </c>
      <c r="Y2436" t="s">
        <v>58</v>
      </c>
      <c r="Z2436" t="s">
        <v>59</v>
      </c>
      <c r="AA2436">
        <v>1</v>
      </c>
      <c r="AB2436" t="s">
        <v>42</v>
      </c>
    </row>
    <row r="2437" spans="1:28" x14ac:dyDescent="0.35">
      <c r="A2437" t="s">
        <v>2770</v>
      </c>
      <c r="B2437" s="1">
        <v>45877</v>
      </c>
      <c r="C2437" s="1" t="str">
        <f>TEXT(Table1[[#This Row],[Order_Date]],"yyyy")</f>
        <v>2025</v>
      </c>
      <c r="D2437" s="3">
        <f>MONTH(Table1[[#This Row],[Order_Date]])</f>
        <v>8</v>
      </c>
      <c r="E2437" t="str">
        <f>TEXT(Table1[[#This Row],[Order_Date]],"mmm")</f>
        <v>Aug</v>
      </c>
      <c r="F2437" s="1">
        <v>45879</v>
      </c>
      <c r="G2437">
        <f>(Table1[[#This Row],[Ship_Date]]-Table1[[#This Row],[Order_Date]])</f>
        <v>2</v>
      </c>
      <c r="H2437" t="s">
        <v>2771</v>
      </c>
      <c r="I2437" t="s">
        <v>2772</v>
      </c>
      <c r="J2437" t="s">
        <v>24</v>
      </c>
      <c r="K2437">
        <v>22</v>
      </c>
      <c r="L2437" t="str">
        <f>IF(Table1[[#This Row],[Age]]&lt;=20,"Teen",IF(Table1[[#This Row],[Age]]&gt;=21 &amp; Table1[[#This Row],[Age]]&lt;=50,"Adult","Senior"))</f>
        <v>Senior</v>
      </c>
      <c r="M2437" t="s">
        <v>36</v>
      </c>
      <c r="N2437" t="s">
        <v>37</v>
      </c>
      <c r="O2437" t="s">
        <v>38</v>
      </c>
      <c r="P2437" t="s">
        <v>56</v>
      </c>
      <c r="Q2437" t="s">
        <v>168</v>
      </c>
      <c r="R2437">
        <v>2</v>
      </c>
      <c r="S2437">
        <v>1200</v>
      </c>
      <c r="T2437">
        <v>5</v>
      </c>
      <c r="U2437">
        <v>2280</v>
      </c>
      <c r="V2437" t="str">
        <f>IF(Table1[[#This Row],[Sales]]&lt;=10000,"Low",IF(Table1[[#This Row],[Sales]]&gt;=10000 &amp; Table1[[#This Row],[Sales]]&lt;=25000,"Medium","High"))</f>
        <v>Low</v>
      </c>
      <c r="W2437">
        <v>863.17</v>
      </c>
      <c r="X2437">
        <f>Table1[[#This Row],[Profit]]/Table1[[#This Row],[Sales]]</f>
        <v>0.37858333333333333</v>
      </c>
      <c r="Y2437" t="s">
        <v>58</v>
      </c>
      <c r="Z2437" t="s">
        <v>59</v>
      </c>
      <c r="AA2437">
        <v>5</v>
      </c>
      <c r="AB2437" t="s">
        <v>42</v>
      </c>
    </row>
    <row r="2438" spans="1:28" x14ac:dyDescent="0.35">
      <c r="A2438" t="s">
        <v>2776</v>
      </c>
      <c r="B2438" s="1">
        <v>45883</v>
      </c>
      <c r="C2438" s="1" t="str">
        <f>TEXT(Table1[[#This Row],[Order_Date]],"yyyy")</f>
        <v>2025</v>
      </c>
      <c r="D2438" s="3">
        <f>MONTH(Table1[[#This Row],[Order_Date]])</f>
        <v>8</v>
      </c>
      <c r="E2438" t="str">
        <f>TEXT(Table1[[#This Row],[Order_Date]],"mmm")</f>
        <v>Aug</v>
      </c>
      <c r="F2438" s="1">
        <v>45884</v>
      </c>
      <c r="G2438">
        <f>(Table1[[#This Row],[Ship_Date]]-Table1[[#This Row],[Order_Date]])</f>
        <v>1</v>
      </c>
      <c r="H2438" t="s">
        <v>2777</v>
      </c>
      <c r="I2438" t="s">
        <v>2778</v>
      </c>
      <c r="J2438" t="s">
        <v>52</v>
      </c>
      <c r="K2438">
        <v>20</v>
      </c>
      <c r="L2438" t="str">
        <f>IF(Table1[[#This Row],[Age]]&lt;=20,"Teen",IF(Table1[[#This Row],[Age]]&gt;=21 &amp; Table1[[#This Row],[Age]]&lt;=50,"Adult","Senior"))</f>
        <v>Teen</v>
      </c>
      <c r="M2438" t="s">
        <v>25</v>
      </c>
      <c r="N2438" t="s">
        <v>26</v>
      </c>
      <c r="O2438" t="s">
        <v>27</v>
      </c>
      <c r="P2438" t="s">
        <v>28</v>
      </c>
      <c r="Q2438" t="s">
        <v>103</v>
      </c>
      <c r="R2438">
        <v>1</v>
      </c>
      <c r="S2438">
        <v>25000</v>
      </c>
      <c r="T2438">
        <v>0</v>
      </c>
      <c r="U2438">
        <v>25000</v>
      </c>
      <c r="V2438" t="str">
        <f>IF(Table1[[#This Row],[Sales]]&lt;=10000,"Low",IF(Table1[[#This Row],[Sales]]&gt;=10000 &amp; Table1[[#This Row],[Sales]]&lt;=25000,"Medium","High"))</f>
        <v>High</v>
      </c>
      <c r="W2438">
        <v>5920.92</v>
      </c>
      <c r="X2438">
        <f>Table1[[#This Row],[Profit]]/Table1[[#This Row],[Sales]]</f>
        <v>0.23683680000000001</v>
      </c>
      <c r="Y2438" t="s">
        <v>58</v>
      </c>
      <c r="Z2438" t="s">
        <v>41</v>
      </c>
      <c r="AA2438">
        <v>3</v>
      </c>
      <c r="AB2438" t="s">
        <v>42</v>
      </c>
    </row>
    <row r="2439" spans="1:28" x14ac:dyDescent="0.35">
      <c r="A2439" t="s">
        <v>2782</v>
      </c>
      <c r="B2439" s="1">
        <v>45529</v>
      </c>
      <c r="C2439" s="1" t="str">
        <f>TEXT(Table1[[#This Row],[Order_Date]],"yyyy")</f>
        <v>2024</v>
      </c>
      <c r="D2439" s="3">
        <f>MONTH(Table1[[#This Row],[Order_Date]])</f>
        <v>8</v>
      </c>
      <c r="E2439" t="str">
        <f>TEXT(Table1[[#This Row],[Order_Date]],"mmm")</f>
        <v>Aug</v>
      </c>
      <c r="F2439" s="1">
        <v>45534</v>
      </c>
      <c r="G2439">
        <f>(Table1[[#This Row],[Ship_Date]]-Table1[[#This Row],[Order_Date]])</f>
        <v>5</v>
      </c>
      <c r="H2439" t="s">
        <v>2783</v>
      </c>
      <c r="I2439" t="s">
        <v>2784</v>
      </c>
      <c r="J2439" t="s">
        <v>52</v>
      </c>
      <c r="K2439">
        <v>52</v>
      </c>
      <c r="L2439" t="str">
        <f>IF(Table1[[#This Row],[Age]]&lt;=20,"Teen",IF(Table1[[#This Row],[Age]]&gt;=21 &amp; Table1[[#This Row],[Age]]&lt;=50,"Adult","Senior"))</f>
        <v>Senior</v>
      </c>
      <c r="M2439" t="s">
        <v>53</v>
      </c>
      <c r="N2439" t="s">
        <v>54</v>
      </c>
      <c r="O2439" t="s">
        <v>55</v>
      </c>
      <c r="P2439" t="s">
        <v>74</v>
      </c>
      <c r="Q2439" t="s">
        <v>231</v>
      </c>
      <c r="R2439">
        <v>1</v>
      </c>
      <c r="S2439">
        <v>18000</v>
      </c>
      <c r="T2439">
        <v>20</v>
      </c>
      <c r="U2439">
        <v>14400</v>
      </c>
      <c r="V2439" t="str">
        <f>IF(Table1[[#This Row],[Sales]]&lt;=10000,"Low",IF(Table1[[#This Row],[Sales]]&gt;=10000 &amp; Table1[[#This Row],[Sales]]&lt;=25000,"Medium","High"))</f>
        <v>High</v>
      </c>
      <c r="W2439">
        <v>4099.46</v>
      </c>
      <c r="X2439">
        <f>Table1[[#This Row],[Profit]]/Table1[[#This Row],[Sales]]</f>
        <v>0.28468472222222224</v>
      </c>
      <c r="Y2439" t="s">
        <v>30</v>
      </c>
      <c r="Z2439" t="s">
        <v>59</v>
      </c>
      <c r="AA2439">
        <v>5</v>
      </c>
      <c r="AB2439" t="s">
        <v>42</v>
      </c>
    </row>
    <row r="2440" spans="1:28" x14ac:dyDescent="0.35">
      <c r="A2440" t="s">
        <v>2785</v>
      </c>
      <c r="B2440" s="1">
        <v>45526</v>
      </c>
      <c r="C2440" s="1" t="str">
        <f>TEXT(Table1[[#This Row],[Order_Date]],"yyyy")</f>
        <v>2024</v>
      </c>
      <c r="D2440" s="3">
        <f>MONTH(Table1[[#This Row],[Order_Date]])</f>
        <v>8</v>
      </c>
      <c r="E2440" t="str">
        <f>TEXT(Table1[[#This Row],[Order_Date]],"mmm")</f>
        <v>Aug</v>
      </c>
      <c r="F2440" s="1">
        <v>45528</v>
      </c>
      <c r="G2440">
        <f>(Table1[[#This Row],[Ship_Date]]-Table1[[#This Row],[Order_Date]])</f>
        <v>2</v>
      </c>
      <c r="H2440" t="s">
        <v>2786</v>
      </c>
      <c r="I2440" t="s">
        <v>2787</v>
      </c>
      <c r="J2440" t="s">
        <v>24</v>
      </c>
      <c r="K2440">
        <v>39</v>
      </c>
      <c r="L2440" t="str">
        <f>IF(Table1[[#This Row],[Age]]&lt;=20,"Teen",IF(Table1[[#This Row],[Age]]&gt;=21 &amp; Table1[[#This Row],[Age]]&lt;=50,"Adult","Senior"))</f>
        <v>Senior</v>
      </c>
      <c r="M2440" t="s">
        <v>73</v>
      </c>
      <c r="N2440" t="s">
        <v>26</v>
      </c>
      <c r="O2440" t="s">
        <v>27</v>
      </c>
      <c r="P2440" t="s">
        <v>47</v>
      </c>
      <c r="Q2440" t="s">
        <v>164</v>
      </c>
      <c r="R2440">
        <v>8</v>
      </c>
      <c r="S2440">
        <v>1800</v>
      </c>
      <c r="T2440">
        <v>10</v>
      </c>
      <c r="U2440">
        <v>12960</v>
      </c>
      <c r="V2440" t="str">
        <f>IF(Table1[[#This Row],[Sales]]&lt;=10000,"Low",IF(Table1[[#This Row],[Sales]]&gt;=10000 &amp; Table1[[#This Row],[Sales]]&lt;=25000,"Medium","High"))</f>
        <v>High</v>
      </c>
      <c r="W2440">
        <v>2438.2199999999998</v>
      </c>
      <c r="X2440">
        <f>Table1[[#This Row],[Profit]]/Table1[[#This Row],[Sales]]</f>
        <v>0.18813425925925925</v>
      </c>
      <c r="Y2440" t="s">
        <v>30</v>
      </c>
      <c r="Z2440" t="s">
        <v>41</v>
      </c>
      <c r="AA2440">
        <v>1</v>
      </c>
      <c r="AB2440" t="s">
        <v>42</v>
      </c>
    </row>
    <row r="2441" spans="1:28" x14ac:dyDescent="0.35">
      <c r="A2441" t="s">
        <v>2796</v>
      </c>
      <c r="B2441" s="1">
        <v>45519</v>
      </c>
      <c r="C2441" s="1" t="str">
        <f>TEXT(Table1[[#This Row],[Order_Date]],"yyyy")</f>
        <v>2024</v>
      </c>
      <c r="D2441" s="3">
        <f>MONTH(Table1[[#This Row],[Order_Date]])</f>
        <v>8</v>
      </c>
      <c r="E2441" t="str">
        <f>TEXT(Table1[[#This Row],[Order_Date]],"mmm")</f>
        <v>Aug</v>
      </c>
      <c r="F2441" s="1">
        <v>45520</v>
      </c>
      <c r="G2441">
        <f>(Table1[[#This Row],[Ship_Date]]-Table1[[#This Row],[Order_Date]])</f>
        <v>1</v>
      </c>
      <c r="H2441" t="s">
        <v>2797</v>
      </c>
      <c r="I2441" t="s">
        <v>2798</v>
      </c>
      <c r="J2441" t="s">
        <v>24</v>
      </c>
      <c r="K2441">
        <v>45</v>
      </c>
      <c r="L2441" t="str">
        <f>IF(Table1[[#This Row],[Age]]&lt;=20,"Teen",IF(Table1[[#This Row],[Age]]&gt;=21 &amp; Table1[[#This Row],[Age]]&lt;=50,"Adult","Senior"))</f>
        <v>Senior</v>
      </c>
      <c r="M2441" t="s">
        <v>116</v>
      </c>
      <c r="N2441" t="s">
        <v>117</v>
      </c>
      <c r="O2441" t="s">
        <v>86</v>
      </c>
      <c r="P2441" t="s">
        <v>28</v>
      </c>
      <c r="Q2441" t="s">
        <v>192</v>
      </c>
      <c r="R2441">
        <v>3</v>
      </c>
      <c r="S2441">
        <v>7000</v>
      </c>
      <c r="T2441">
        <v>20</v>
      </c>
      <c r="U2441">
        <v>16800</v>
      </c>
      <c r="V2441" t="str">
        <f>IF(Table1[[#This Row],[Sales]]&lt;=10000,"Low",IF(Table1[[#This Row],[Sales]]&gt;=10000 &amp; Table1[[#This Row],[Sales]]&lt;=25000,"Medium","High"))</f>
        <v>High</v>
      </c>
      <c r="W2441">
        <v>2462.75</v>
      </c>
      <c r="X2441">
        <f>Table1[[#This Row],[Profit]]/Table1[[#This Row],[Sales]]</f>
        <v>0.14659226190476191</v>
      </c>
      <c r="Y2441" t="s">
        <v>30</v>
      </c>
      <c r="Z2441" t="s">
        <v>31</v>
      </c>
      <c r="AA2441">
        <v>4</v>
      </c>
      <c r="AB2441" t="s">
        <v>42</v>
      </c>
    </row>
    <row r="2442" spans="1:28" x14ac:dyDescent="0.35">
      <c r="A2442" t="s">
        <v>2826</v>
      </c>
      <c r="B2442" s="1">
        <v>45510</v>
      </c>
      <c r="C2442" s="1" t="str">
        <f>TEXT(Table1[[#This Row],[Order_Date]],"yyyy")</f>
        <v>2024</v>
      </c>
      <c r="D2442" s="3">
        <f>MONTH(Table1[[#This Row],[Order_Date]])</f>
        <v>8</v>
      </c>
      <c r="E2442" t="str">
        <f>TEXT(Table1[[#This Row],[Order_Date]],"mmm")</f>
        <v>Aug</v>
      </c>
      <c r="F2442" s="1">
        <v>45512</v>
      </c>
      <c r="G2442">
        <f>(Table1[[#This Row],[Ship_Date]]-Table1[[#This Row],[Order_Date]])</f>
        <v>2</v>
      </c>
      <c r="H2442" t="s">
        <v>2827</v>
      </c>
      <c r="I2442" t="s">
        <v>2828</v>
      </c>
      <c r="J2442" t="s">
        <v>52</v>
      </c>
      <c r="K2442">
        <v>32</v>
      </c>
      <c r="L2442" t="str">
        <f>IF(Table1[[#This Row],[Age]]&lt;=20,"Teen",IF(Table1[[#This Row],[Age]]&gt;=21 &amp; Table1[[#This Row],[Age]]&lt;=50,"Adult","Senior"))</f>
        <v>Senior</v>
      </c>
      <c r="M2442" t="s">
        <v>63</v>
      </c>
      <c r="N2442" t="s">
        <v>64</v>
      </c>
      <c r="O2442" t="s">
        <v>55</v>
      </c>
      <c r="P2442" t="s">
        <v>28</v>
      </c>
      <c r="Q2442" t="s">
        <v>65</v>
      </c>
      <c r="R2442">
        <v>8</v>
      </c>
      <c r="S2442">
        <v>30000</v>
      </c>
      <c r="T2442">
        <v>5</v>
      </c>
      <c r="U2442">
        <v>228000</v>
      </c>
      <c r="V2442" t="str">
        <f>IF(Table1[[#This Row],[Sales]]&lt;=10000,"Low",IF(Table1[[#This Row],[Sales]]&gt;=10000 &amp; Table1[[#This Row],[Sales]]&lt;=25000,"Medium","High"))</f>
        <v>High</v>
      </c>
      <c r="W2442">
        <v>63936.33</v>
      </c>
      <c r="X2442">
        <f>Table1[[#This Row],[Profit]]/Table1[[#This Row],[Sales]]</f>
        <v>0.28042250000000002</v>
      </c>
      <c r="Y2442" t="s">
        <v>30</v>
      </c>
      <c r="Z2442" t="s">
        <v>31</v>
      </c>
      <c r="AA2442">
        <v>2</v>
      </c>
      <c r="AB2442" t="s">
        <v>42</v>
      </c>
    </row>
    <row r="2443" spans="1:28" x14ac:dyDescent="0.35">
      <c r="A2443" t="s">
        <v>2846</v>
      </c>
      <c r="B2443" s="1">
        <v>45532</v>
      </c>
      <c r="C2443" s="1" t="str">
        <f>TEXT(Table1[[#This Row],[Order_Date]],"yyyy")</f>
        <v>2024</v>
      </c>
      <c r="D2443" s="3">
        <f>MONTH(Table1[[#This Row],[Order_Date]])</f>
        <v>8</v>
      </c>
      <c r="E2443" t="str">
        <f>TEXT(Table1[[#This Row],[Order_Date]],"mmm")</f>
        <v>Aug</v>
      </c>
      <c r="F2443" s="1">
        <v>45534</v>
      </c>
      <c r="G2443">
        <f>(Table1[[#This Row],[Ship_Date]]-Table1[[#This Row],[Order_Date]])</f>
        <v>2</v>
      </c>
      <c r="H2443" t="s">
        <v>2847</v>
      </c>
      <c r="I2443" t="s">
        <v>2848</v>
      </c>
      <c r="J2443" t="s">
        <v>52</v>
      </c>
      <c r="K2443">
        <v>26</v>
      </c>
      <c r="L2443" t="str">
        <f>IF(Table1[[#This Row],[Age]]&lt;=20,"Teen",IF(Table1[[#This Row],[Age]]&gt;=21 &amp; Table1[[#This Row],[Age]]&lt;=50,"Adult","Senior"))</f>
        <v>Senior</v>
      </c>
      <c r="M2443" t="s">
        <v>91</v>
      </c>
      <c r="N2443" t="s">
        <v>92</v>
      </c>
      <c r="O2443" t="s">
        <v>55</v>
      </c>
      <c r="P2443" t="s">
        <v>39</v>
      </c>
      <c r="Q2443" t="s">
        <v>40</v>
      </c>
      <c r="R2443">
        <v>1</v>
      </c>
      <c r="S2443">
        <v>2500</v>
      </c>
      <c r="T2443">
        <v>15</v>
      </c>
      <c r="U2443">
        <v>2125</v>
      </c>
      <c r="V2443" t="str">
        <f>IF(Table1[[#This Row],[Sales]]&lt;=10000,"Low",IF(Table1[[#This Row],[Sales]]&gt;=10000 &amp; Table1[[#This Row],[Sales]]&lt;=25000,"Medium","High"))</f>
        <v>Low</v>
      </c>
      <c r="W2443">
        <v>889.12</v>
      </c>
      <c r="X2443">
        <f>Table1[[#This Row],[Profit]]/Table1[[#This Row],[Sales]]</f>
        <v>0.41840941176470586</v>
      </c>
      <c r="Y2443" t="s">
        <v>58</v>
      </c>
      <c r="Z2443" t="s">
        <v>31</v>
      </c>
      <c r="AA2443">
        <v>3</v>
      </c>
      <c r="AB2443" t="s">
        <v>42</v>
      </c>
    </row>
    <row r="2444" spans="1:28" x14ac:dyDescent="0.35">
      <c r="A2444" t="s">
        <v>2930</v>
      </c>
      <c r="B2444" s="1">
        <v>45896</v>
      </c>
      <c r="C2444" s="1" t="str">
        <f>TEXT(Table1[[#This Row],[Order_Date]],"yyyy")</f>
        <v>2025</v>
      </c>
      <c r="D2444" s="3">
        <f>MONTH(Table1[[#This Row],[Order_Date]])</f>
        <v>8</v>
      </c>
      <c r="E2444" t="str">
        <f>TEXT(Table1[[#This Row],[Order_Date]],"mmm")</f>
        <v>Aug</v>
      </c>
      <c r="F2444" s="1">
        <v>45898</v>
      </c>
      <c r="G2444">
        <f>(Table1[[#This Row],[Ship_Date]]-Table1[[#This Row],[Order_Date]])</f>
        <v>2</v>
      </c>
      <c r="H2444" t="s">
        <v>2931</v>
      </c>
      <c r="I2444" t="s">
        <v>2932</v>
      </c>
      <c r="J2444" t="s">
        <v>52</v>
      </c>
      <c r="K2444">
        <v>35</v>
      </c>
      <c r="L2444" t="str">
        <f>IF(Table1[[#This Row],[Age]]&lt;=20,"Teen",IF(Table1[[#This Row],[Age]]&gt;=21 &amp; Table1[[#This Row],[Age]]&lt;=50,"Adult","Senior"))</f>
        <v>Senior</v>
      </c>
      <c r="M2444" t="s">
        <v>36</v>
      </c>
      <c r="N2444" t="s">
        <v>37</v>
      </c>
      <c r="O2444" t="s">
        <v>38</v>
      </c>
      <c r="P2444" t="s">
        <v>47</v>
      </c>
      <c r="Q2444" t="s">
        <v>69</v>
      </c>
      <c r="R2444">
        <v>6</v>
      </c>
      <c r="S2444">
        <v>800</v>
      </c>
      <c r="T2444">
        <v>15</v>
      </c>
      <c r="U2444">
        <v>4080</v>
      </c>
      <c r="V2444" t="str">
        <f>IF(Table1[[#This Row],[Sales]]&lt;=10000,"Low",IF(Table1[[#This Row],[Sales]]&gt;=10000 &amp; Table1[[#This Row],[Sales]]&lt;=25000,"Medium","High"))</f>
        <v>Low</v>
      </c>
      <c r="W2444">
        <v>1024.6500000000001</v>
      </c>
      <c r="X2444">
        <f>Table1[[#This Row],[Profit]]/Table1[[#This Row],[Sales]]</f>
        <v>0.25113970588235296</v>
      </c>
      <c r="Y2444" t="s">
        <v>30</v>
      </c>
      <c r="Z2444" t="s">
        <v>31</v>
      </c>
      <c r="AA2444">
        <v>1</v>
      </c>
      <c r="AB2444" t="s">
        <v>42</v>
      </c>
    </row>
    <row r="2445" spans="1:28" x14ac:dyDescent="0.35">
      <c r="A2445" t="s">
        <v>2939</v>
      </c>
      <c r="B2445" s="1">
        <v>45876</v>
      </c>
      <c r="C2445" s="1" t="str">
        <f>TEXT(Table1[[#This Row],[Order_Date]],"yyyy")</f>
        <v>2025</v>
      </c>
      <c r="D2445" s="3">
        <f>MONTH(Table1[[#This Row],[Order_Date]])</f>
        <v>8</v>
      </c>
      <c r="E2445" t="str">
        <f>TEXT(Table1[[#This Row],[Order_Date]],"mmm")</f>
        <v>Aug</v>
      </c>
      <c r="F2445" s="1">
        <v>45879</v>
      </c>
      <c r="G2445">
        <f>(Table1[[#This Row],[Ship_Date]]-Table1[[#This Row],[Order_Date]])</f>
        <v>3</v>
      </c>
      <c r="H2445" t="s">
        <v>2940</v>
      </c>
      <c r="I2445" t="s">
        <v>2941</v>
      </c>
      <c r="J2445" t="s">
        <v>24</v>
      </c>
      <c r="K2445">
        <v>30</v>
      </c>
      <c r="L2445" t="str">
        <f>IF(Table1[[#This Row],[Age]]&lt;=20,"Teen",IF(Table1[[#This Row],[Age]]&gt;=21 &amp; Table1[[#This Row],[Age]]&lt;=50,"Adult","Senior"))</f>
        <v>Senior</v>
      </c>
      <c r="M2445" t="s">
        <v>25</v>
      </c>
      <c r="N2445" t="s">
        <v>26</v>
      </c>
      <c r="O2445" t="s">
        <v>27</v>
      </c>
      <c r="P2445" t="s">
        <v>28</v>
      </c>
      <c r="Q2445" t="s">
        <v>29</v>
      </c>
      <c r="R2445">
        <v>5</v>
      </c>
      <c r="S2445">
        <v>15000</v>
      </c>
      <c r="T2445">
        <v>10</v>
      </c>
      <c r="U2445">
        <v>67500</v>
      </c>
      <c r="V2445" t="str">
        <f>IF(Table1[[#This Row],[Sales]]&lt;=10000,"Low",IF(Table1[[#This Row],[Sales]]&gt;=10000 &amp; Table1[[#This Row],[Sales]]&lt;=25000,"Medium","High"))</f>
        <v>High</v>
      </c>
      <c r="W2445">
        <v>13895.19</v>
      </c>
      <c r="X2445">
        <f>Table1[[#This Row],[Profit]]/Table1[[#This Row],[Sales]]</f>
        <v>0.20585466666666669</v>
      </c>
      <c r="Y2445" t="s">
        <v>30</v>
      </c>
      <c r="Z2445" t="s">
        <v>41</v>
      </c>
      <c r="AA2445">
        <v>3</v>
      </c>
      <c r="AB2445" t="s">
        <v>32</v>
      </c>
    </row>
    <row r="2446" spans="1:28" x14ac:dyDescent="0.35">
      <c r="A2446" t="s">
        <v>3053</v>
      </c>
      <c r="B2446" s="1">
        <v>45524</v>
      </c>
      <c r="C2446" s="1" t="str">
        <f>TEXT(Table1[[#This Row],[Order_Date]],"yyyy")</f>
        <v>2024</v>
      </c>
      <c r="D2446" s="3">
        <f>MONTH(Table1[[#This Row],[Order_Date]])</f>
        <v>8</v>
      </c>
      <c r="E2446" t="str">
        <f>TEXT(Table1[[#This Row],[Order_Date]],"mmm")</f>
        <v>Aug</v>
      </c>
      <c r="F2446" s="1">
        <v>45530</v>
      </c>
      <c r="G2446">
        <f>(Table1[[#This Row],[Ship_Date]]-Table1[[#This Row],[Order_Date]])</f>
        <v>6</v>
      </c>
      <c r="H2446" t="s">
        <v>3054</v>
      </c>
      <c r="I2446" t="s">
        <v>3055</v>
      </c>
      <c r="J2446" t="s">
        <v>52</v>
      </c>
      <c r="K2446">
        <v>63</v>
      </c>
      <c r="L2446" t="str">
        <f>IF(Table1[[#This Row],[Age]]&lt;=20,"Teen",IF(Table1[[#This Row],[Age]]&gt;=21 &amp; Table1[[#This Row],[Age]]&lt;=50,"Adult","Senior"))</f>
        <v>Senior</v>
      </c>
      <c r="M2446" t="s">
        <v>79</v>
      </c>
      <c r="N2446" t="s">
        <v>80</v>
      </c>
      <c r="O2446" t="s">
        <v>38</v>
      </c>
      <c r="P2446" t="s">
        <v>28</v>
      </c>
      <c r="Q2446" t="s">
        <v>65</v>
      </c>
      <c r="R2446">
        <v>6</v>
      </c>
      <c r="S2446">
        <v>30000</v>
      </c>
      <c r="T2446">
        <v>10</v>
      </c>
      <c r="U2446">
        <v>162000</v>
      </c>
      <c r="V2446" t="str">
        <f>IF(Table1[[#This Row],[Sales]]&lt;=10000,"Low",IF(Table1[[#This Row],[Sales]]&gt;=10000 &amp; Table1[[#This Row],[Sales]]&lt;=25000,"Medium","High"))</f>
        <v>High</v>
      </c>
      <c r="W2446">
        <v>33822.69</v>
      </c>
      <c r="X2446">
        <f>Table1[[#This Row],[Profit]]/Table1[[#This Row],[Sales]]</f>
        <v>0.20878203703703704</v>
      </c>
      <c r="Y2446" t="s">
        <v>58</v>
      </c>
      <c r="Z2446" t="s">
        <v>59</v>
      </c>
      <c r="AA2446">
        <v>3</v>
      </c>
      <c r="AB2446" t="s">
        <v>42</v>
      </c>
    </row>
    <row r="2447" spans="1:28" x14ac:dyDescent="0.35">
      <c r="A2447" t="s">
        <v>3059</v>
      </c>
      <c r="B2447" s="1">
        <v>45514</v>
      </c>
      <c r="C2447" s="1" t="str">
        <f>TEXT(Table1[[#This Row],[Order_Date]],"yyyy")</f>
        <v>2024</v>
      </c>
      <c r="D2447" s="3">
        <f>MONTH(Table1[[#This Row],[Order_Date]])</f>
        <v>8</v>
      </c>
      <c r="E2447" t="str">
        <f>TEXT(Table1[[#This Row],[Order_Date]],"mmm")</f>
        <v>Aug</v>
      </c>
      <c r="F2447" s="1">
        <v>45520</v>
      </c>
      <c r="G2447">
        <f>(Table1[[#This Row],[Ship_Date]]-Table1[[#This Row],[Order_Date]])</f>
        <v>6</v>
      </c>
      <c r="H2447" t="s">
        <v>3060</v>
      </c>
      <c r="I2447" t="s">
        <v>2085</v>
      </c>
      <c r="J2447" t="s">
        <v>52</v>
      </c>
      <c r="K2447">
        <v>48</v>
      </c>
      <c r="L2447" t="str">
        <f>IF(Table1[[#This Row],[Age]]&lt;=20,"Teen",IF(Table1[[#This Row],[Age]]&gt;=21 &amp; Table1[[#This Row],[Age]]&lt;=50,"Adult","Senior"))</f>
        <v>Senior</v>
      </c>
      <c r="M2447" t="s">
        <v>53</v>
      </c>
      <c r="N2447" t="s">
        <v>54</v>
      </c>
      <c r="O2447" t="s">
        <v>55</v>
      </c>
      <c r="P2447" t="s">
        <v>56</v>
      </c>
      <c r="Q2447" t="s">
        <v>125</v>
      </c>
      <c r="R2447">
        <v>3</v>
      </c>
      <c r="S2447">
        <v>450</v>
      </c>
      <c r="T2447">
        <v>25</v>
      </c>
      <c r="U2447">
        <v>1012.5</v>
      </c>
      <c r="V2447" t="str">
        <f>IF(Table1[[#This Row],[Sales]]&lt;=10000,"Low",IF(Table1[[#This Row],[Sales]]&gt;=10000 &amp; Table1[[#This Row],[Sales]]&lt;=25000,"Medium","High"))</f>
        <v>Low</v>
      </c>
      <c r="W2447">
        <v>170.28</v>
      </c>
      <c r="X2447">
        <f>Table1[[#This Row],[Profit]]/Table1[[#This Row],[Sales]]</f>
        <v>0.16817777777777779</v>
      </c>
      <c r="Y2447" t="s">
        <v>30</v>
      </c>
      <c r="Z2447" t="s">
        <v>59</v>
      </c>
      <c r="AA2447">
        <v>2</v>
      </c>
      <c r="AB2447" t="s">
        <v>42</v>
      </c>
    </row>
    <row r="2448" spans="1:28" x14ac:dyDescent="0.35">
      <c r="A2448" t="s">
        <v>3186</v>
      </c>
      <c r="B2448" s="1">
        <v>45513</v>
      </c>
      <c r="C2448" s="1" t="str">
        <f>TEXT(Table1[[#This Row],[Order_Date]],"yyyy")</f>
        <v>2024</v>
      </c>
      <c r="D2448" s="3">
        <f>MONTH(Table1[[#This Row],[Order_Date]])</f>
        <v>8</v>
      </c>
      <c r="E2448" t="str">
        <f>TEXT(Table1[[#This Row],[Order_Date]],"mmm")</f>
        <v>Aug</v>
      </c>
      <c r="F2448" s="1">
        <v>45514</v>
      </c>
      <c r="G2448">
        <f>(Table1[[#This Row],[Ship_Date]]-Table1[[#This Row],[Order_Date]])</f>
        <v>1</v>
      </c>
      <c r="H2448" t="s">
        <v>3187</v>
      </c>
      <c r="I2448" t="s">
        <v>3188</v>
      </c>
      <c r="J2448" t="s">
        <v>24</v>
      </c>
      <c r="K2448">
        <v>18</v>
      </c>
      <c r="L2448" t="str">
        <f>IF(Table1[[#This Row],[Age]]&lt;=20,"Teen",IF(Table1[[#This Row],[Age]]&gt;=21 &amp; Table1[[#This Row],[Age]]&lt;=50,"Adult","Senior"))</f>
        <v>Teen</v>
      </c>
      <c r="M2448" t="s">
        <v>84</v>
      </c>
      <c r="N2448" t="s">
        <v>85</v>
      </c>
      <c r="O2448" t="s">
        <v>86</v>
      </c>
      <c r="P2448" t="s">
        <v>74</v>
      </c>
      <c r="Q2448" t="s">
        <v>196</v>
      </c>
      <c r="R2448">
        <v>3</v>
      </c>
      <c r="S2448">
        <v>25000</v>
      </c>
      <c r="T2448">
        <v>15</v>
      </c>
      <c r="U2448">
        <v>63750</v>
      </c>
      <c r="V2448" t="str">
        <f>IF(Table1[[#This Row],[Sales]]&lt;=10000,"Low",IF(Table1[[#This Row],[Sales]]&gt;=10000 &amp; Table1[[#This Row],[Sales]]&lt;=25000,"Medium","High"))</f>
        <v>High</v>
      </c>
      <c r="W2448">
        <v>21491</v>
      </c>
      <c r="X2448">
        <f>Table1[[#This Row],[Profit]]/Table1[[#This Row],[Sales]]</f>
        <v>0.33711372549019608</v>
      </c>
      <c r="Y2448" t="s">
        <v>30</v>
      </c>
      <c r="Z2448" t="s">
        <v>31</v>
      </c>
      <c r="AA2448">
        <v>5</v>
      </c>
      <c r="AB2448" t="s">
        <v>42</v>
      </c>
    </row>
    <row r="2449" spans="1:28" x14ac:dyDescent="0.35">
      <c r="A2449" t="s">
        <v>3189</v>
      </c>
      <c r="B2449" s="1">
        <v>45510</v>
      </c>
      <c r="C2449" s="1" t="str">
        <f>TEXT(Table1[[#This Row],[Order_Date]],"yyyy")</f>
        <v>2024</v>
      </c>
      <c r="D2449" s="3">
        <f>MONTH(Table1[[#This Row],[Order_Date]])</f>
        <v>8</v>
      </c>
      <c r="E2449" t="str">
        <f>TEXT(Table1[[#This Row],[Order_Date]],"mmm")</f>
        <v>Aug</v>
      </c>
      <c r="F2449" s="1">
        <v>45516</v>
      </c>
      <c r="G2449">
        <f>(Table1[[#This Row],[Ship_Date]]-Table1[[#This Row],[Order_Date]])</f>
        <v>6</v>
      </c>
      <c r="H2449" t="s">
        <v>3190</v>
      </c>
      <c r="I2449" t="s">
        <v>3191</v>
      </c>
      <c r="J2449" t="s">
        <v>52</v>
      </c>
      <c r="K2449">
        <v>31</v>
      </c>
      <c r="L2449" t="str">
        <f>IF(Table1[[#This Row],[Age]]&lt;=20,"Teen",IF(Table1[[#This Row],[Age]]&gt;=21 &amp; Table1[[#This Row],[Age]]&lt;=50,"Adult","Senior"))</f>
        <v>Senior</v>
      </c>
      <c r="M2449" t="s">
        <v>79</v>
      </c>
      <c r="N2449" t="s">
        <v>80</v>
      </c>
      <c r="O2449" t="s">
        <v>38</v>
      </c>
      <c r="P2449" t="s">
        <v>39</v>
      </c>
      <c r="Q2449" t="s">
        <v>151</v>
      </c>
      <c r="R2449">
        <v>8</v>
      </c>
      <c r="S2449">
        <v>900</v>
      </c>
      <c r="T2449">
        <v>0</v>
      </c>
      <c r="U2449">
        <v>7200</v>
      </c>
      <c r="V2449" t="str">
        <f>IF(Table1[[#This Row],[Sales]]&lt;=10000,"Low",IF(Table1[[#This Row],[Sales]]&gt;=10000 &amp; Table1[[#This Row],[Sales]]&lt;=25000,"Medium","High"))</f>
        <v>Low</v>
      </c>
      <c r="W2449">
        <v>1362.7</v>
      </c>
      <c r="X2449">
        <f>Table1[[#This Row],[Profit]]/Table1[[#This Row],[Sales]]</f>
        <v>0.1892638888888889</v>
      </c>
      <c r="Y2449" t="s">
        <v>30</v>
      </c>
      <c r="Z2449" t="s">
        <v>31</v>
      </c>
      <c r="AA2449">
        <v>5</v>
      </c>
      <c r="AB2449" t="s">
        <v>42</v>
      </c>
    </row>
    <row r="2450" spans="1:28" x14ac:dyDescent="0.35">
      <c r="A2450" t="s">
        <v>3195</v>
      </c>
      <c r="B2450" s="1">
        <v>45512</v>
      </c>
      <c r="C2450" s="1" t="str">
        <f>TEXT(Table1[[#This Row],[Order_Date]],"yyyy")</f>
        <v>2024</v>
      </c>
      <c r="D2450" s="3">
        <f>MONTH(Table1[[#This Row],[Order_Date]])</f>
        <v>8</v>
      </c>
      <c r="E2450" t="str">
        <f>TEXT(Table1[[#This Row],[Order_Date]],"mmm")</f>
        <v>Aug</v>
      </c>
      <c r="F2450" s="1">
        <v>45513</v>
      </c>
      <c r="G2450">
        <f>(Table1[[#This Row],[Ship_Date]]-Table1[[#This Row],[Order_Date]])</f>
        <v>1</v>
      </c>
      <c r="H2450" t="s">
        <v>3196</v>
      </c>
      <c r="I2450" t="s">
        <v>3197</v>
      </c>
      <c r="J2450" t="s">
        <v>52</v>
      </c>
      <c r="K2450">
        <v>25</v>
      </c>
      <c r="L2450" t="str">
        <f>IF(Table1[[#This Row],[Age]]&lt;=20,"Teen",IF(Table1[[#This Row],[Age]]&gt;=21 &amp; Table1[[#This Row],[Age]]&lt;=50,"Adult","Senior"))</f>
        <v>Senior</v>
      </c>
      <c r="M2450" t="s">
        <v>107</v>
      </c>
      <c r="N2450" t="s">
        <v>108</v>
      </c>
      <c r="O2450" t="s">
        <v>86</v>
      </c>
      <c r="P2450" t="s">
        <v>39</v>
      </c>
      <c r="Q2450" t="s">
        <v>151</v>
      </c>
      <c r="R2450">
        <v>3</v>
      </c>
      <c r="S2450">
        <v>900</v>
      </c>
      <c r="T2450">
        <v>10</v>
      </c>
      <c r="U2450">
        <v>2430</v>
      </c>
      <c r="V2450" t="str">
        <f>IF(Table1[[#This Row],[Sales]]&lt;=10000,"Low",IF(Table1[[#This Row],[Sales]]&gt;=10000 &amp; Table1[[#This Row],[Sales]]&lt;=25000,"Medium","High"))</f>
        <v>Low</v>
      </c>
      <c r="W2450">
        <v>832.37</v>
      </c>
      <c r="X2450">
        <f>Table1[[#This Row],[Profit]]/Table1[[#This Row],[Sales]]</f>
        <v>0.34253909465020577</v>
      </c>
      <c r="Y2450" t="s">
        <v>93</v>
      </c>
      <c r="Z2450" t="s">
        <v>41</v>
      </c>
      <c r="AA2450">
        <v>4</v>
      </c>
      <c r="AB2450" t="s">
        <v>42</v>
      </c>
    </row>
    <row r="2451" spans="1:28" x14ac:dyDescent="0.35">
      <c r="A2451" t="s">
        <v>3207</v>
      </c>
      <c r="B2451" s="1">
        <v>45892</v>
      </c>
      <c r="C2451" s="1" t="str">
        <f>TEXT(Table1[[#This Row],[Order_Date]],"yyyy")</f>
        <v>2025</v>
      </c>
      <c r="D2451" s="3">
        <f>MONTH(Table1[[#This Row],[Order_Date]])</f>
        <v>8</v>
      </c>
      <c r="E2451" t="str">
        <f>TEXT(Table1[[#This Row],[Order_Date]],"mmm")</f>
        <v>Aug</v>
      </c>
      <c r="F2451" s="1">
        <v>45894</v>
      </c>
      <c r="G2451">
        <f>(Table1[[#This Row],[Ship_Date]]-Table1[[#This Row],[Order_Date]])</f>
        <v>2</v>
      </c>
      <c r="H2451" t="s">
        <v>146</v>
      </c>
      <c r="I2451" t="s">
        <v>3208</v>
      </c>
      <c r="J2451" t="s">
        <v>24</v>
      </c>
      <c r="K2451">
        <v>22</v>
      </c>
      <c r="L2451" t="str">
        <f>IF(Table1[[#This Row],[Age]]&lt;=20,"Teen",IF(Table1[[#This Row],[Age]]&gt;=21 &amp; Table1[[#This Row],[Age]]&lt;=50,"Adult","Senior"))</f>
        <v>Senior</v>
      </c>
      <c r="M2451" t="s">
        <v>25</v>
      </c>
      <c r="N2451" t="s">
        <v>26</v>
      </c>
      <c r="O2451" t="s">
        <v>27</v>
      </c>
      <c r="P2451" t="s">
        <v>39</v>
      </c>
      <c r="Q2451" t="s">
        <v>151</v>
      </c>
      <c r="R2451">
        <v>4</v>
      </c>
      <c r="S2451">
        <v>900</v>
      </c>
      <c r="T2451">
        <v>25</v>
      </c>
      <c r="U2451">
        <v>2700</v>
      </c>
      <c r="V2451" t="str">
        <f>IF(Table1[[#This Row],[Sales]]&lt;=10000,"Low",IF(Table1[[#This Row],[Sales]]&gt;=10000 &amp; Table1[[#This Row],[Sales]]&lt;=25000,"Medium","High"))</f>
        <v>Low</v>
      </c>
      <c r="W2451">
        <v>635.6</v>
      </c>
      <c r="X2451">
        <f>Table1[[#This Row],[Profit]]/Table1[[#This Row],[Sales]]</f>
        <v>0.23540740740740743</v>
      </c>
      <c r="Y2451" t="s">
        <v>30</v>
      </c>
      <c r="Z2451" t="s">
        <v>31</v>
      </c>
      <c r="AA2451">
        <v>1</v>
      </c>
      <c r="AB2451" t="s">
        <v>32</v>
      </c>
    </row>
    <row r="2452" spans="1:28" x14ac:dyDescent="0.35">
      <c r="A2452" t="s">
        <v>3264</v>
      </c>
      <c r="B2452" s="1">
        <v>45515</v>
      </c>
      <c r="C2452" s="1" t="str">
        <f>TEXT(Table1[[#This Row],[Order_Date]],"yyyy")</f>
        <v>2024</v>
      </c>
      <c r="D2452" s="3">
        <f>MONTH(Table1[[#This Row],[Order_Date]])</f>
        <v>8</v>
      </c>
      <c r="E2452" t="str">
        <f>TEXT(Table1[[#This Row],[Order_Date]],"mmm")</f>
        <v>Aug</v>
      </c>
      <c r="F2452" s="1">
        <v>45516</v>
      </c>
      <c r="G2452">
        <f>(Table1[[#This Row],[Ship_Date]]-Table1[[#This Row],[Order_Date]])</f>
        <v>1</v>
      </c>
      <c r="H2452" t="s">
        <v>3265</v>
      </c>
      <c r="I2452" t="s">
        <v>3266</v>
      </c>
      <c r="J2452" t="s">
        <v>52</v>
      </c>
      <c r="K2452">
        <v>63</v>
      </c>
      <c r="L2452" t="str">
        <f>IF(Table1[[#This Row],[Age]]&lt;=20,"Teen",IF(Table1[[#This Row],[Age]]&gt;=21 &amp; Table1[[#This Row],[Age]]&lt;=50,"Adult","Senior"))</f>
        <v>Senior</v>
      </c>
      <c r="M2452" t="s">
        <v>53</v>
      </c>
      <c r="N2452" t="s">
        <v>54</v>
      </c>
      <c r="O2452" t="s">
        <v>55</v>
      </c>
      <c r="P2452" t="s">
        <v>39</v>
      </c>
      <c r="Q2452" t="s">
        <v>253</v>
      </c>
      <c r="R2452">
        <v>8</v>
      </c>
      <c r="S2452">
        <v>1200</v>
      </c>
      <c r="T2452">
        <v>10</v>
      </c>
      <c r="U2452">
        <v>8640</v>
      </c>
      <c r="V2452" t="str">
        <f>IF(Table1[[#This Row],[Sales]]&lt;=10000,"Low",IF(Table1[[#This Row],[Sales]]&gt;=10000 &amp; Table1[[#This Row],[Sales]]&lt;=25000,"Medium","High"))</f>
        <v>Low</v>
      </c>
      <c r="W2452">
        <v>2151.44</v>
      </c>
      <c r="X2452">
        <f>Table1[[#This Row],[Profit]]/Table1[[#This Row],[Sales]]</f>
        <v>0.24900925925925926</v>
      </c>
      <c r="Y2452" t="s">
        <v>30</v>
      </c>
      <c r="Z2452" t="s">
        <v>59</v>
      </c>
      <c r="AA2452">
        <v>1</v>
      </c>
      <c r="AB2452" t="s">
        <v>42</v>
      </c>
    </row>
    <row r="2453" spans="1:28" x14ac:dyDescent="0.35">
      <c r="A2453" t="s">
        <v>3276</v>
      </c>
      <c r="B2453" s="1">
        <v>45535</v>
      </c>
      <c r="C2453" s="1" t="str">
        <f>TEXT(Table1[[#This Row],[Order_Date]],"yyyy")</f>
        <v>2024</v>
      </c>
      <c r="D2453" s="3">
        <f>MONTH(Table1[[#This Row],[Order_Date]])</f>
        <v>8</v>
      </c>
      <c r="E2453" t="str">
        <f>TEXT(Table1[[#This Row],[Order_Date]],"mmm")</f>
        <v>Aug</v>
      </c>
      <c r="F2453" s="1">
        <v>45536</v>
      </c>
      <c r="G2453">
        <f>(Table1[[#This Row],[Ship_Date]]-Table1[[#This Row],[Order_Date]])</f>
        <v>1</v>
      </c>
      <c r="H2453" t="s">
        <v>3154</v>
      </c>
      <c r="I2453" t="s">
        <v>3277</v>
      </c>
      <c r="J2453" t="s">
        <v>24</v>
      </c>
      <c r="K2453">
        <v>22</v>
      </c>
      <c r="L2453" t="str">
        <f>IF(Table1[[#This Row],[Age]]&lt;=20,"Teen",IF(Table1[[#This Row],[Age]]&gt;=21 &amp; Table1[[#This Row],[Age]]&lt;=50,"Adult","Senior"))</f>
        <v>Senior</v>
      </c>
      <c r="M2453" t="s">
        <v>91</v>
      </c>
      <c r="N2453" t="s">
        <v>92</v>
      </c>
      <c r="O2453" t="s">
        <v>55</v>
      </c>
      <c r="P2453" t="s">
        <v>74</v>
      </c>
      <c r="Q2453" t="s">
        <v>231</v>
      </c>
      <c r="R2453">
        <v>7</v>
      </c>
      <c r="S2453">
        <v>18000</v>
      </c>
      <c r="T2453">
        <v>25</v>
      </c>
      <c r="U2453">
        <v>94500</v>
      </c>
      <c r="V2453" t="str">
        <f>IF(Table1[[#This Row],[Sales]]&lt;=10000,"Low",IF(Table1[[#This Row],[Sales]]&gt;=10000 &amp; Table1[[#This Row],[Sales]]&lt;=25000,"Medium","High"))</f>
        <v>High</v>
      </c>
      <c r="W2453">
        <v>37193.07</v>
      </c>
      <c r="X2453">
        <f>Table1[[#This Row],[Profit]]/Table1[[#This Row],[Sales]]</f>
        <v>0.39357746031746033</v>
      </c>
      <c r="Y2453" t="s">
        <v>58</v>
      </c>
      <c r="Z2453" t="s">
        <v>31</v>
      </c>
      <c r="AA2453">
        <v>2</v>
      </c>
      <c r="AB2453" t="s">
        <v>42</v>
      </c>
    </row>
    <row r="2454" spans="1:28" x14ac:dyDescent="0.35">
      <c r="A2454" t="s">
        <v>3281</v>
      </c>
      <c r="B2454" s="1">
        <v>45522</v>
      </c>
      <c r="C2454" s="1" t="str">
        <f>TEXT(Table1[[#This Row],[Order_Date]],"yyyy")</f>
        <v>2024</v>
      </c>
      <c r="D2454" s="3">
        <f>MONTH(Table1[[#This Row],[Order_Date]])</f>
        <v>8</v>
      </c>
      <c r="E2454" t="str">
        <f>TEXT(Table1[[#This Row],[Order_Date]],"mmm")</f>
        <v>Aug</v>
      </c>
      <c r="F2454" s="1">
        <v>45529</v>
      </c>
      <c r="G2454">
        <f>(Table1[[#This Row],[Ship_Date]]-Table1[[#This Row],[Order_Date]])</f>
        <v>7</v>
      </c>
      <c r="H2454" t="s">
        <v>3282</v>
      </c>
      <c r="I2454" t="s">
        <v>3283</v>
      </c>
      <c r="J2454" t="s">
        <v>52</v>
      </c>
      <c r="K2454">
        <v>62</v>
      </c>
      <c r="L2454" t="str">
        <f>IF(Table1[[#This Row],[Age]]&lt;=20,"Teen",IF(Table1[[#This Row],[Age]]&gt;=21 &amp; Table1[[#This Row],[Age]]&lt;=50,"Adult","Senior"))</f>
        <v>Senior</v>
      </c>
      <c r="M2454" t="s">
        <v>79</v>
      </c>
      <c r="N2454" t="s">
        <v>80</v>
      </c>
      <c r="O2454" t="s">
        <v>38</v>
      </c>
      <c r="P2454" t="s">
        <v>28</v>
      </c>
      <c r="Q2454" t="s">
        <v>65</v>
      </c>
      <c r="R2454">
        <v>3</v>
      </c>
      <c r="S2454">
        <v>30000</v>
      </c>
      <c r="T2454">
        <v>0</v>
      </c>
      <c r="U2454">
        <v>90000</v>
      </c>
      <c r="V2454" t="str">
        <f>IF(Table1[[#This Row],[Sales]]&lt;=10000,"Low",IF(Table1[[#This Row],[Sales]]&gt;=10000 &amp; Table1[[#This Row],[Sales]]&lt;=25000,"Medium","High"))</f>
        <v>High</v>
      </c>
      <c r="W2454">
        <v>30697.35</v>
      </c>
      <c r="X2454">
        <f>Table1[[#This Row],[Profit]]/Table1[[#This Row],[Sales]]</f>
        <v>0.34108166666666667</v>
      </c>
      <c r="Y2454" t="s">
        <v>30</v>
      </c>
      <c r="Z2454" t="s">
        <v>59</v>
      </c>
      <c r="AA2454">
        <v>2</v>
      </c>
      <c r="AB2454" t="s">
        <v>42</v>
      </c>
    </row>
    <row r="2455" spans="1:28" x14ac:dyDescent="0.35">
      <c r="A2455" t="s">
        <v>3343</v>
      </c>
      <c r="B2455" s="1">
        <v>45520</v>
      </c>
      <c r="C2455" s="1" t="str">
        <f>TEXT(Table1[[#This Row],[Order_Date]],"yyyy")</f>
        <v>2024</v>
      </c>
      <c r="D2455" s="3">
        <f>MONTH(Table1[[#This Row],[Order_Date]])</f>
        <v>8</v>
      </c>
      <c r="E2455" t="str">
        <f>TEXT(Table1[[#This Row],[Order_Date]],"mmm")</f>
        <v>Aug</v>
      </c>
      <c r="F2455" s="1">
        <v>45525</v>
      </c>
      <c r="G2455">
        <f>(Table1[[#This Row],[Ship_Date]]-Table1[[#This Row],[Order_Date]])</f>
        <v>5</v>
      </c>
      <c r="H2455" t="s">
        <v>3344</v>
      </c>
      <c r="I2455" t="s">
        <v>3345</v>
      </c>
      <c r="J2455" t="s">
        <v>24</v>
      </c>
      <c r="K2455">
        <v>29</v>
      </c>
      <c r="L2455" t="str">
        <f>IF(Table1[[#This Row],[Age]]&lt;=20,"Teen",IF(Table1[[#This Row],[Age]]&gt;=21 &amp; Table1[[#This Row],[Age]]&lt;=50,"Adult","Senior"))</f>
        <v>Senior</v>
      </c>
      <c r="M2455" t="s">
        <v>63</v>
      </c>
      <c r="N2455" t="s">
        <v>64</v>
      </c>
      <c r="O2455" t="s">
        <v>55</v>
      </c>
      <c r="P2455" t="s">
        <v>28</v>
      </c>
      <c r="Q2455" t="s">
        <v>65</v>
      </c>
      <c r="R2455">
        <v>8</v>
      </c>
      <c r="S2455">
        <v>30000</v>
      </c>
      <c r="T2455">
        <v>0</v>
      </c>
      <c r="U2455">
        <v>240000</v>
      </c>
      <c r="V2455" t="str">
        <f>IF(Table1[[#This Row],[Sales]]&lt;=10000,"Low",IF(Table1[[#This Row],[Sales]]&gt;=10000 &amp; Table1[[#This Row],[Sales]]&lt;=25000,"Medium","High"))</f>
        <v>High</v>
      </c>
      <c r="W2455">
        <v>34807.67</v>
      </c>
      <c r="X2455">
        <f>Table1[[#This Row],[Profit]]/Table1[[#This Row],[Sales]]</f>
        <v>0.14503195833333332</v>
      </c>
      <c r="Y2455" t="s">
        <v>58</v>
      </c>
      <c r="Z2455" t="s">
        <v>41</v>
      </c>
      <c r="AA2455">
        <v>1</v>
      </c>
      <c r="AB2455" t="s">
        <v>42</v>
      </c>
    </row>
    <row r="2456" spans="1:28" x14ac:dyDescent="0.35">
      <c r="A2456" t="s">
        <v>3366</v>
      </c>
      <c r="B2456" s="1">
        <v>45532</v>
      </c>
      <c r="C2456" s="1" t="str">
        <f>TEXT(Table1[[#This Row],[Order_Date]],"yyyy")</f>
        <v>2024</v>
      </c>
      <c r="D2456" s="3">
        <f>MONTH(Table1[[#This Row],[Order_Date]])</f>
        <v>8</v>
      </c>
      <c r="E2456" t="str">
        <f>TEXT(Table1[[#This Row],[Order_Date]],"mmm")</f>
        <v>Aug</v>
      </c>
      <c r="F2456" s="1">
        <v>45539</v>
      </c>
      <c r="G2456">
        <f>(Table1[[#This Row],[Ship_Date]]-Table1[[#This Row],[Order_Date]])</f>
        <v>7</v>
      </c>
      <c r="H2456" t="s">
        <v>3367</v>
      </c>
      <c r="I2456" t="s">
        <v>3368</v>
      </c>
      <c r="J2456" t="s">
        <v>52</v>
      </c>
      <c r="K2456">
        <v>53</v>
      </c>
      <c r="L2456" t="str">
        <f>IF(Table1[[#This Row],[Age]]&lt;=20,"Teen",IF(Table1[[#This Row],[Age]]&gt;=21 &amp; Table1[[#This Row],[Age]]&lt;=50,"Adult","Senior"))</f>
        <v>Senior</v>
      </c>
      <c r="M2456" t="s">
        <v>46</v>
      </c>
      <c r="N2456" t="s">
        <v>46</v>
      </c>
      <c r="O2456" t="s">
        <v>38</v>
      </c>
      <c r="P2456" t="s">
        <v>47</v>
      </c>
      <c r="Q2456" t="s">
        <v>48</v>
      </c>
      <c r="R2456">
        <v>4</v>
      </c>
      <c r="S2456">
        <v>3500</v>
      </c>
      <c r="T2456">
        <v>15</v>
      </c>
      <c r="U2456">
        <v>11900</v>
      </c>
      <c r="V2456" t="str">
        <f>IF(Table1[[#This Row],[Sales]]&lt;=10000,"Low",IF(Table1[[#This Row],[Sales]]&gt;=10000 &amp; Table1[[#This Row],[Sales]]&lt;=25000,"Medium","High"))</f>
        <v>High</v>
      </c>
      <c r="W2456">
        <v>4766.3500000000004</v>
      </c>
      <c r="X2456">
        <f>Table1[[#This Row],[Profit]]/Table1[[#This Row],[Sales]]</f>
        <v>0.40053361344537819</v>
      </c>
      <c r="Y2456" t="s">
        <v>30</v>
      </c>
      <c r="Z2456" t="s">
        <v>59</v>
      </c>
      <c r="AA2456">
        <v>1</v>
      </c>
      <c r="AB2456" t="s">
        <v>42</v>
      </c>
    </row>
    <row r="2457" spans="1:28" x14ac:dyDescent="0.35">
      <c r="A2457" t="s">
        <v>3438</v>
      </c>
      <c r="B2457" s="1">
        <v>45516</v>
      </c>
      <c r="C2457" s="1" t="str">
        <f>TEXT(Table1[[#This Row],[Order_Date]],"yyyy")</f>
        <v>2024</v>
      </c>
      <c r="D2457" s="3">
        <f>MONTH(Table1[[#This Row],[Order_Date]])</f>
        <v>8</v>
      </c>
      <c r="E2457" t="str">
        <f>TEXT(Table1[[#This Row],[Order_Date]],"mmm")</f>
        <v>Aug</v>
      </c>
      <c r="F2457" s="1">
        <v>45518</v>
      </c>
      <c r="G2457">
        <f>(Table1[[#This Row],[Ship_Date]]-Table1[[#This Row],[Order_Date]])</f>
        <v>2</v>
      </c>
      <c r="H2457" t="s">
        <v>3439</v>
      </c>
      <c r="I2457" t="s">
        <v>3440</v>
      </c>
      <c r="J2457" t="s">
        <v>52</v>
      </c>
      <c r="K2457">
        <v>18</v>
      </c>
      <c r="L2457" t="str">
        <f>IF(Table1[[#This Row],[Age]]&lt;=20,"Teen",IF(Table1[[#This Row],[Age]]&gt;=21 &amp; Table1[[#This Row],[Age]]&lt;=50,"Adult","Senior"))</f>
        <v>Teen</v>
      </c>
      <c r="M2457" t="s">
        <v>46</v>
      </c>
      <c r="N2457" t="s">
        <v>46</v>
      </c>
      <c r="O2457" t="s">
        <v>38</v>
      </c>
      <c r="P2457" t="s">
        <v>28</v>
      </c>
      <c r="Q2457" t="s">
        <v>29</v>
      </c>
      <c r="R2457">
        <v>3</v>
      </c>
      <c r="S2457">
        <v>15000</v>
      </c>
      <c r="T2457">
        <v>5</v>
      </c>
      <c r="U2457">
        <v>42750</v>
      </c>
      <c r="V2457" t="str">
        <f>IF(Table1[[#This Row],[Sales]]&lt;=10000,"Low",IF(Table1[[#This Row],[Sales]]&gt;=10000 &amp; Table1[[#This Row],[Sales]]&lt;=25000,"Medium","High"))</f>
        <v>High</v>
      </c>
      <c r="W2457">
        <v>17818.36</v>
      </c>
      <c r="X2457">
        <f>Table1[[#This Row],[Profit]]/Table1[[#This Row],[Sales]]</f>
        <v>0.41680374269005849</v>
      </c>
      <c r="Y2457" t="s">
        <v>30</v>
      </c>
      <c r="Z2457" t="s">
        <v>59</v>
      </c>
      <c r="AA2457">
        <v>4</v>
      </c>
      <c r="AB2457" t="s">
        <v>42</v>
      </c>
    </row>
    <row r="2458" spans="1:28" x14ac:dyDescent="0.35">
      <c r="A2458" t="s">
        <v>3555</v>
      </c>
      <c r="B2458" s="1">
        <v>45530</v>
      </c>
      <c r="C2458" s="1" t="str">
        <f>TEXT(Table1[[#This Row],[Order_Date]],"yyyy")</f>
        <v>2024</v>
      </c>
      <c r="D2458" s="3">
        <f>MONTH(Table1[[#This Row],[Order_Date]])</f>
        <v>8</v>
      </c>
      <c r="E2458" t="str">
        <f>TEXT(Table1[[#This Row],[Order_Date]],"mmm")</f>
        <v>Aug</v>
      </c>
      <c r="F2458" s="1">
        <v>45536</v>
      </c>
      <c r="G2458">
        <f>(Table1[[#This Row],[Ship_Date]]-Table1[[#This Row],[Order_Date]])</f>
        <v>6</v>
      </c>
      <c r="H2458" t="s">
        <v>3556</v>
      </c>
      <c r="I2458" t="s">
        <v>3557</v>
      </c>
      <c r="J2458" t="s">
        <v>24</v>
      </c>
      <c r="K2458">
        <v>49</v>
      </c>
      <c r="L2458" t="str">
        <f>IF(Table1[[#This Row],[Age]]&lt;=20,"Teen",IF(Table1[[#This Row],[Age]]&gt;=21 &amp; Table1[[#This Row],[Age]]&lt;=50,"Adult","Senior"))</f>
        <v>Senior</v>
      </c>
      <c r="M2458" t="s">
        <v>101</v>
      </c>
      <c r="N2458" t="s">
        <v>102</v>
      </c>
      <c r="O2458" t="s">
        <v>27</v>
      </c>
      <c r="P2458" t="s">
        <v>47</v>
      </c>
      <c r="Q2458" t="s">
        <v>69</v>
      </c>
      <c r="R2458">
        <v>5</v>
      </c>
      <c r="S2458">
        <v>800</v>
      </c>
      <c r="T2458">
        <v>25</v>
      </c>
      <c r="U2458">
        <v>3000</v>
      </c>
      <c r="V2458" t="str">
        <f>IF(Table1[[#This Row],[Sales]]&lt;=10000,"Low",IF(Table1[[#This Row],[Sales]]&gt;=10000 &amp; Table1[[#This Row],[Sales]]&lt;=25000,"Medium","High"))</f>
        <v>Low</v>
      </c>
      <c r="W2458">
        <v>852.72</v>
      </c>
      <c r="X2458">
        <f>Table1[[#This Row],[Profit]]/Table1[[#This Row],[Sales]]</f>
        <v>0.28423999999999999</v>
      </c>
      <c r="Y2458" t="s">
        <v>93</v>
      </c>
      <c r="Z2458" t="s">
        <v>59</v>
      </c>
      <c r="AA2458">
        <v>4</v>
      </c>
      <c r="AB2458" t="s">
        <v>42</v>
      </c>
    </row>
    <row r="2459" spans="1:28" x14ac:dyDescent="0.35">
      <c r="A2459" t="s">
        <v>3567</v>
      </c>
      <c r="B2459" s="1">
        <v>45513</v>
      </c>
      <c r="C2459" s="1" t="str">
        <f>TEXT(Table1[[#This Row],[Order_Date]],"yyyy")</f>
        <v>2024</v>
      </c>
      <c r="D2459" s="3">
        <f>MONTH(Table1[[#This Row],[Order_Date]])</f>
        <v>8</v>
      </c>
      <c r="E2459" t="str">
        <f>TEXT(Table1[[#This Row],[Order_Date]],"mmm")</f>
        <v>Aug</v>
      </c>
      <c r="F2459" s="1">
        <v>45518</v>
      </c>
      <c r="G2459">
        <f>(Table1[[#This Row],[Ship_Date]]-Table1[[#This Row],[Order_Date]])</f>
        <v>5</v>
      </c>
      <c r="H2459" t="s">
        <v>3568</v>
      </c>
      <c r="I2459" t="s">
        <v>3569</v>
      </c>
      <c r="J2459" t="s">
        <v>24</v>
      </c>
      <c r="K2459">
        <v>34</v>
      </c>
      <c r="L2459" t="str">
        <f>IF(Table1[[#This Row],[Age]]&lt;=20,"Teen",IF(Table1[[#This Row],[Age]]&gt;=21 &amp; Table1[[#This Row],[Age]]&lt;=50,"Adult","Senior"))</f>
        <v>Senior</v>
      </c>
      <c r="M2459" t="s">
        <v>91</v>
      </c>
      <c r="N2459" t="s">
        <v>92</v>
      </c>
      <c r="O2459" t="s">
        <v>55</v>
      </c>
      <c r="P2459" t="s">
        <v>74</v>
      </c>
      <c r="Q2459" t="s">
        <v>231</v>
      </c>
      <c r="R2459">
        <v>8</v>
      </c>
      <c r="S2459">
        <v>18000</v>
      </c>
      <c r="T2459">
        <v>5</v>
      </c>
      <c r="U2459">
        <v>136800</v>
      </c>
      <c r="V2459" t="str">
        <f>IF(Table1[[#This Row],[Sales]]&lt;=10000,"Low",IF(Table1[[#This Row],[Sales]]&gt;=10000 &amp; Table1[[#This Row],[Sales]]&lt;=25000,"Medium","High"))</f>
        <v>High</v>
      </c>
      <c r="W2459">
        <v>18359.71</v>
      </c>
      <c r="X2459">
        <f>Table1[[#This Row],[Profit]]/Table1[[#This Row],[Sales]]</f>
        <v>0.13420840643274853</v>
      </c>
      <c r="Y2459" t="s">
        <v>93</v>
      </c>
      <c r="Z2459" t="s">
        <v>59</v>
      </c>
      <c r="AA2459">
        <v>3</v>
      </c>
      <c r="AB2459" t="s">
        <v>42</v>
      </c>
    </row>
    <row r="2460" spans="1:28" x14ac:dyDescent="0.35">
      <c r="A2460" t="s">
        <v>3585</v>
      </c>
      <c r="B2460" s="1">
        <v>45900</v>
      </c>
      <c r="C2460" s="1" t="str">
        <f>TEXT(Table1[[#This Row],[Order_Date]],"yyyy")</f>
        <v>2025</v>
      </c>
      <c r="D2460" s="3">
        <f>MONTH(Table1[[#This Row],[Order_Date]])</f>
        <v>8</v>
      </c>
      <c r="E2460" t="str">
        <f>TEXT(Table1[[#This Row],[Order_Date]],"mmm")</f>
        <v>Aug</v>
      </c>
      <c r="F2460" s="1">
        <v>45905</v>
      </c>
      <c r="G2460">
        <f>(Table1[[#This Row],[Ship_Date]]-Table1[[#This Row],[Order_Date]])</f>
        <v>5</v>
      </c>
      <c r="H2460" t="s">
        <v>3586</v>
      </c>
      <c r="I2460" t="s">
        <v>3587</v>
      </c>
      <c r="J2460" t="s">
        <v>24</v>
      </c>
      <c r="K2460">
        <v>53</v>
      </c>
      <c r="L2460" t="str">
        <f>IF(Table1[[#This Row],[Age]]&lt;=20,"Teen",IF(Table1[[#This Row],[Age]]&gt;=21 &amp; Table1[[#This Row],[Age]]&lt;=50,"Adult","Senior"))</f>
        <v>Senior</v>
      </c>
      <c r="M2460" t="s">
        <v>116</v>
      </c>
      <c r="N2460" t="s">
        <v>117</v>
      </c>
      <c r="O2460" t="s">
        <v>86</v>
      </c>
      <c r="P2460" t="s">
        <v>28</v>
      </c>
      <c r="Q2460" t="s">
        <v>29</v>
      </c>
      <c r="R2460">
        <v>3</v>
      </c>
      <c r="S2460">
        <v>15000</v>
      </c>
      <c r="T2460">
        <v>10</v>
      </c>
      <c r="U2460">
        <v>40500</v>
      </c>
      <c r="V2460" t="str">
        <f>IF(Table1[[#This Row],[Sales]]&lt;=10000,"Low",IF(Table1[[#This Row],[Sales]]&gt;=10000 &amp; Table1[[#This Row],[Sales]]&lt;=25000,"Medium","High"))</f>
        <v>High</v>
      </c>
      <c r="W2460">
        <v>16336.68</v>
      </c>
      <c r="X2460">
        <f>Table1[[#This Row],[Profit]]/Table1[[#This Row],[Sales]]</f>
        <v>0.4033748148148148</v>
      </c>
      <c r="Y2460" t="s">
        <v>93</v>
      </c>
      <c r="Z2460" t="s">
        <v>41</v>
      </c>
      <c r="AA2460">
        <v>4</v>
      </c>
      <c r="AB2460" t="s">
        <v>32</v>
      </c>
    </row>
    <row r="2461" spans="1:28" x14ac:dyDescent="0.35">
      <c r="A2461" t="s">
        <v>3591</v>
      </c>
      <c r="B2461" s="1">
        <v>45891</v>
      </c>
      <c r="C2461" s="1" t="str">
        <f>TEXT(Table1[[#This Row],[Order_Date]],"yyyy")</f>
        <v>2025</v>
      </c>
      <c r="D2461" s="3">
        <f>MONTH(Table1[[#This Row],[Order_Date]])</f>
        <v>8</v>
      </c>
      <c r="E2461" t="str">
        <f>TEXT(Table1[[#This Row],[Order_Date]],"mmm")</f>
        <v>Aug</v>
      </c>
      <c r="F2461" s="1">
        <v>45898</v>
      </c>
      <c r="G2461">
        <f>(Table1[[#This Row],[Ship_Date]]-Table1[[#This Row],[Order_Date]])</f>
        <v>7</v>
      </c>
      <c r="H2461" t="s">
        <v>3592</v>
      </c>
      <c r="I2461" t="s">
        <v>3593</v>
      </c>
      <c r="J2461" t="s">
        <v>24</v>
      </c>
      <c r="K2461">
        <v>60</v>
      </c>
      <c r="L2461" t="str">
        <f>IF(Table1[[#This Row],[Age]]&lt;=20,"Teen",IF(Table1[[#This Row],[Age]]&gt;=21 &amp; Table1[[#This Row],[Age]]&lt;=50,"Adult","Senior"))</f>
        <v>Senior</v>
      </c>
      <c r="M2461" t="s">
        <v>79</v>
      </c>
      <c r="N2461" t="s">
        <v>80</v>
      </c>
      <c r="O2461" t="s">
        <v>38</v>
      </c>
      <c r="P2461" t="s">
        <v>56</v>
      </c>
      <c r="Q2461" t="s">
        <v>212</v>
      </c>
      <c r="R2461">
        <v>4</v>
      </c>
      <c r="S2461">
        <v>300</v>
      </c>
      <c r="T2461">
        <v>0</v>
      </c>
      <c r="U2461">
        <v>1200</v>
      </c>
      <c r="V2461" t="str">
        <f>IF(Table1[[#This Row],[Sales]]&lt;=10000,"Low",IF(Table1[[#This Row],[Sales]]&gt;=10000 &amp; Table1[[#This Row],[Sales]]&lt;=25000,"Medium","High"))</f>
        <v>Low</v>
      </c>
      <c r="W2461">
        <v>467.58</v>
      </c>
      <c r="X2461">
        <f>Table1[[#This Row],[Profit]]/Table1[[#This Row],[Sales]]</f>
        <v>0.38965</v>
      </c>
      <c r="Y2461" t="s">
        <v>58</v>
      </c>
      <c r="Z2461" t="s">
        <v>31</v>
      </c>
      <c r="AA2461">
        <v>5</v>
      </c>
      <c r="AB2461" t="s">
        <v>42</v>
      </c>
    </row>
    <row r="2462" spans="1:28" x14ac:dyDescent="0.35">
      <c r="A2462" t="s">
        <v>3599</v>
      </c>
      <c r="B2462" s="1">
        <v>45517</v>
      </c>
      <c r="C2462" s="1" t="str">
        <f>TEXT(Table1[[#This Row],[Order_Date]],"yyyy")</f>
        <v>2024</v>
      </c>
      <c r="D2462" s="3">
        <f>MONTH(Table1[[#This Row],[Order_Date]])</f>
        <v>8</v>
      </c>
      <c r="E2462" t="str">
        <f>TEXT(Table1[[#This Row],[Order_Date]],"mmm")</f>
        <v>Aug</v>
      </c>
      <c r="F2462" s="1">
        <v>45523</v>
      </c>
      <c r="G2462">
        <f>(Table1[[#This Row],[Ship_Date]]-Table1[[#This Row],[Order_Date]])</f>
        <v>6</v>
      </c>
      <c r="H2462" t="s">
        <v>3145</v>
      </c>
      <c r="I2462" t="s">
        <v>3600</v>
      </c>
      <c r="J2462" t="s">
        <v>52</v>
      </c>
      <c r="K2462">
        <v>57</v>
      </c>
      <c r="L2462" t="str">
        <f>IF(Table1[[#This Row],[Age]]&lt;=20,"Teen",IF(Table1[[#This Row],[Age]]&gt;=21 &amp; Table1[[#This Row],[Age]]&lt;=50,"Adult","Senior"))</f>
        <v>Senior</v>
      </c>
      <c r="M2462" t="s">
        <v>36</v>
      </c>
      <c r="N2462" t="s">
        <v>37</v>
      </c>
      <c r="O2462" t="s">
        <v>38</v>
      </c>
      <c r="P2462" t="s">
        <v>56</v>
      </c>
      <c r="Q2462" t="s">
        <v>97</v>
      </c>
      <c r="R2462">
        <v>4</v>
      </c>
      <c r="S2462">
        <v>1500</v>
      </c>
      <c r="T2462">
        <v>20</v>
      </c>
      <c r="U2462">
        <v>4800</v>
      </c>
      <c r="V2462" t="str">
        <f>IF(Table1[[#This Row],[Sales]]&lt;=10000,"Low",IF(Table1[[#This Row],[Sales]]&gt;=10000 &amp; Table1[[#This Row],[Sales]]&lt;=25000,"Medium","High"))</f>
        <v>Low</v>
      </c>
      <c r="W2462">
        <v>1284.29</v>
      </c>
      <c r="X2462">
        <f>Table1[[#This Row],[Profit]]/Table1[[#This Row],[Sales]]</f>
        <v>0.26756041666666663</v>
      </c>
      <c r="Y2462" t="s">
        <v>30</v>
      </c>
      <c r="Z2462" t="s">
        <v>41</v>
      </c>
      <c r="AA2462">
        <v>4</v>
      </c>
      <c r="AB2462" t="s">
        <v>42</v>
      </c>
    </row>
    <row r="2463" spans="1:28" x14ac:dyDescent="0.35">
      <c r="A2463" t="s">
        <v>3743</v>
      </c>
      <c r="B2463" s="1">
        <v>45535</v>
      </c>
      <c r="C2463" s="1" t="str">
        <f>TEXT(Table1[[#This Row],[Order_Date]],"yyyy")</f>
        <v>2024</v>
      </c>
      <c r="D2463" s="3">
        <f>MONTH(Table1[[#This Row],[Order_Date]])</f>
        <v>8</v>
      </c>
      <c r="E2463" t="str">
        <f>TEXT(Table1[[#This Row],[Order_Date]],"mmm")</f>
        <v>Aug</v>
      </c>
      <c r="F2463" s="1">
        <v>45538</v>
      </c>
      <c r="G2463">
        <f>(Table1[[#This Row],[Ship_Date]]-Table1[[#This Row],[Order_Date]])</f>
        <v>3</v>
      </c>
      <c r="H2463" t="s">
        <v>3744</v>
      </c>
      <c r="I2463" t="s">
        <v>3745</v>
      </c>
      <c r="J2463" t="s">
        <v>24</v>
      </c>
      <c r="K2463">
        <v>47</v>
      </c>
      <c r="L2463" t="str">
        <f>IF(Table1[[#This Row],[Age]]&lt;=20,"Teen",IF(Table1[[#This Row],[Age]]&gt;=21 &amp; Table1[[#This Row],[Age]]&lt;=50,"Adult","Senior"))</f>
        <v>Senior</v>
      </c>
      <c r="M2463" t="s">
        <v>84</v>
      </c>
      <c r="N2463" t="s">
        <v>85</v>
      </c>
      <c r="O2463" t="s">
        <v>86</v>
      </c>
      <c r="P2463" t="s">
        <v>28</v>
      </c>
      <c r="Q2463" t="s">
        <v>192</v>
      </c>
      <c r="R2463">
        <v>2</v>
      </c>
      <c r="S2463">
        <v>7000</v>
      </c>
      <c r="T2463">
        <v>0</v>
      </c>
      <c r="U2463">
        <v>14000</v>
      </c>
      <c r="V2463" t="str">
        <f>IF(Table1[[#This Row],[Sales]]&lt;=10000,"Low",IF(Table1[[#This Row],[Sales]]&gt;=10000 &amp; Table1[[#This Row],[Sales]]&lt;=25000,"Medium","High"))</f>
        <v>High</v>
      </c>
      <c r="W2463">
        <v>3420.35</v>
      </c>
      <c r="X2463">
        <f>Table1[[#This Row],[Profit]]/Table1[[#This Row],[Sales]]</f>
        <v>0.24431071428571427</v>
      </c>
      <c r="Y2463" t="s">
        <v>30</v>
      </c>
      <c r="Z2463" t="s">
        <v>31</v>
      </c>
      <c r="AA2463">
        <v>1</v>
      </c>
      <c r="AB2463" t="s">
        <v>42</v>
      </c>
    </row>
    <row r="2464" spans="1:28" x14ac:dyDescent="0.35">
      <c r="A2464" t="s">
        <v>3776</v>
      </c>
      <c r="B2464" s="1">
        <v>45897</v>
      </c>
      <c r="C2464" s="1" t="str">
        <f>TEXT(Table1[[#This Row],[Order_Date]],"yyyy")</f>
        <v>2025</v>
      </c>
      <c r="D2464" s="3">
        <f>MONTH(Table1[[#This Row],[Order_Date]])</f>
        <v>8</v>
      </c>
      <c r="E2464" t="str">
        <f>TEXT(Table1[[#This Row],[Order_Date]],"mmm")</f>
        <v>Aug</v>
      </c>
      <c r="F2464" s="1">
        <v>45898</v>
      </c>
      <c r="G2464">
        <f>(Table1[[#This Row],[Ship_Date]]-Table1[[#This Row],[Order_Date]])</f>
        <v>1</v>
      </c>
      <c r="H2464" t="s">
        <v>3777</v>
      </c>
      <c r="I2464" t="s">
        <v>3778</v>
      </c>
      <c r="J2464" t="s">
        <v>24</v>
      </c>
      <c r="K2464">
        <v>65</v>
      </c>
      <c r="L2464" t="str">
        <f>IF(Table1[[#This Row],[Age]]&lt;=20,"Teen",IF(Table1[[#This Row],[Age]]&gt;=21 &amp; Table1[[#This Row],[Age]]&lt;=50,"Adult","Senior"))</f>
        <v>Senior</v>
      </c>
      <c r="M2464" t="s">
        <v>53</v>
      </c>
      <c r="N2464" t="s">
        <v>54</v>
      </c>
      <c r="O2464" t="s">
        <v>55</v>
      </c>
      <c r="P2464" t="s">
        <v>47</v>
      </c>
      <c r="Q2464" t="s">
        <v>164</v>
      </c>
      <c r="R2464">
        <v>5</v>
      </c>
      <c r="S2464">
        <v>1800</v>
      </c>
      <c r="T2464">
        <v>25</v>
      </c>
      <c r="U2464">
        <v>6750</v>
      </c>
      <c r="V2464" t="str">
        <f>IF(Table1[[#This Row],[Sales]]&lt;=10000,"Low",IF(Table1[[#This Row],[Sales]]&gt;=10000 &amp; Table1[[#This Row],[Sales]]&lt;=25000,"Medium","High"))</f>
        <v>Low</v>
      </c>
      <c r="W2464">
        <v>2430.12</v>
      </c>
      <c r="X2464">
        <f>Table1[[#This Row],[Profit]]/Table1[[#This Row],[Sales]]</f>
        <v>0.36001777777777777</v>
      </c>
      <c r="Y2464" t="s">
        <v>93</v>
      </c>
      <c r="Z2464" t="s">
        <v>41</v>
      </c>
      <c r="AA2464">
        <v>2</v>
      </c>
      <c r="AB2464" t="s">
        <v>42</v>
      </c>
    </row>
    <row r="2465" spans="1:28" x14ac:dyDescent="0.35">
      <c r="A2465" t="s">
        <v>3840</v>
      </c>
      <c r="B2465" s="1">
        <v>45883</v>
      </c>
      <c r="C2465" s="1" t="str">
        <f>TEXT(Table1[[#This Row],[Order_Date]],"yyyy")</f>
        <v>2025</v>
      </c>
      <c r="D2465" s="3">
        <f>MONTH(Table1[[#This Row],[Order_Date]])</f>
        <v>8</v>
      </c>
      <c r="E2465" t="str">
        <f>TEXT(Table1[[#This Row],[Order_Date]],"mmm")</f>
        <v>Aug</v>
      </c>
      <c r="F2465" s="1">
        <v>45887</v>
      </c>
      <c r="G2465">
        <f>(Table1[[#This Row],[Ship_Date]]-Table1[[#This Row],[Order_Date]])</f>
        <v>4</v>
      </c>
      <c r="H2465" t="s">
        <v>3841</v>
      </c>
      <c r="I2465" t="s">
        <v>3842</v>
      </c>
      <c r="J2465" t="s">
        <v>24</v>
      </c>
      <c r="K2465">
        <v>21</v>
      </c>
      <c r="L2465" t="str">
        <f>IF(Table1[[#This Row],[Age]]&lt;=20,"Teen",IF(Table1[[#This Row],[Age]]&gt;=21 &amp; Table1[[#This Row],[Age]]&lt;=50,"Adult","Senior"))</f>
        <v>Senior</v>
      </c>
      <c r="M2465" t="s">
        <v>116</v>
      </c>
      <c r="N2465" t="s">
        <v>117</v>
      </c>
      <c r="O2465" t="s">
        <v>86</v>
      </c>
      <c r="P2465" t="s">
        <v>56</v>
      </c>
      <c r="Q2465" t="s">
        <v>57</v>
      </c>
      <c r="R2465">
        <v>5</v>
      </c>
      <c r="S2465">
        <v>60</v>
      </c>
      <c r="T2465">
        <v>5</v>
      </c>
      <c r="U2465">
        <v>285</v>
      </c>
      <c r="V2465" t="str">
        <f>IF(Table1[[#This Row],[Sales]]&lt;=10000,"Low",IF(Table1[[#This Row],[Sales]]&gt;=10000 &amp; Table1[[#This Row],[Sales]]&lt;=25000,"Medium","High"))</f>
        <v>Low</v>
      </c>
      <c r="W2465">
        <v>87.01</v>
      </c>
      <c r="X2465">
        <f>Table1[[#This Row],[Profit]]/Table1[[#This Row],[Sales]]</f>
        <v>0.30529824561403512</v>
      </c>
      <c r="Y2465" t="s">
        <v>30</v>
      </c>
      <c r="Z2465" t="s">
        <v>31</v>
      </c>
      <c r="AA2465">
        <v>3</v>
      </c>
      <c r="AB2465" t="s">
        <v>42</v>
      </c>
    </row>
    <row r="2466" spans="1:28" x14ac:dyDescent="0.35">
      <c r="A2466" t="s">
        <v>3922</v>
      </c>
      <c r="B2466" s="1">
        <v>45894</v>
      </c>
      <c r="C2466" s="1" t="str">
        <f>TEXT(Table1[[#This Row],[Order_Date]],"yyyy")</f>
        <v>2025</v>
      </c>
      <c r="D2466" s="3">
        <f>MONTH(Table1[[#This Row],[Order_Date]])</f>
        <v>8</v>
      </c>
      <c r="E2466" t="str">
        <f>TEXT(Table1[[#This Row],[Order_Date]],"mmm")</f>
        <v>Aug</v>
      </c>
      <c r="F2466" s="1">
        <v>45898</v>
      </c>
      <c r="G2466">
        <f>(Table1[[#This Row],[Ship_Date]]-Table1[[#This Row],[Order_Date]])</f>
        <v>4</v>
      </c>
      <c r="H2466" t="s">
        <v>3923</v>
      </c>
      <c r="I2466" t="s">
        <v>3924</v>
      </c>
      <c r="J2466" t="s">
        <v>24</v>
      </c>
      <c r="K2466">
        <v>57</v>
      </c>
      <c r="L2466" t="str">
        <f>IF(Table1[[#This Row],[Age]]&lt;=20,"Teen",IF(Table1[[#This Row],[Age]]&gt;=21 &amp; Table1[[#This Row],[Age]]&lt;=50,"Adult","Senior"))</f>
        <v>Senior</v>
      </c>
      <c r="M2466" t="s">
        <v>63</v>
      </c>
      <c r="N2466" t="s">
        <v>64</v>
      </c>
      <c r="O2466" t="s">
        <v>55</v>
      </c>
      <c r="P2466" t="s">
        <v>39</v>
      </c>
      <c r="Q2466" t="s">
        <v>253</v>
      </c>
      <c r="R2466">
        <v>3</v>
      </c>
      <c r="S2466">
        <v>1200</v>
      </c>
      <c r="T2466">
        <v>0</v>
      </c>
      <c r="U2466">
        <v>3600</v>
      </c>
      <c r="V2466" t="str">
        <f>IF(Table1[[#This Row],[Sales]]&lt;=10000,"Low",IF(Table1[[#This Row],[Sales]]&gt;=10000 &amp; Table1[[#This Row],[Sales]]&lt;=25000,"Medium","High"))</f>
        <v>Low</v>
      </c>
      <c r="W2466">
        <v>1543.5</v>
      </c>
      <c r="X2466">
        <f>Table1[[#This Row],[Profit]]/Table1[[#This Row],[Sales]]</f>
        <v>0.42875000000000002</v>
      </c>
      <c r="Y2466" t="s">
        <v>30</v>
      </c>
      <c r="Z2466" t="s">
        <v>59</v>
      </c>
      <c r="AA2466">
        <v>1</v>
      </c>
      <c r="AB2466" t="s">
        <v>42</v>
      </c>
    </row>
    <row r="2467" spans="1:28" x14ac:dyDescent="0.35">
      <c r="A2467" t="s">
        <v>3949</v>
      </c>
      <c r="B2467" s="1">
        <v>45886</v>
      </c>
      <c r="C2467" s="1" t="str">
        <f>TEXT(Table1[[#This Row],[Order_Date]],"yyyy")</f>
        <v>2025</v>
      </c>
      <c r="D2467" s="3">
        <f>MONTH(Table1[[#This Row],[Order_Date]])</f>
        <v>8</v>
      </c>
      <c r="E2467" t="str">
        <f>TEXT(Table1[[#This Row],[Order_Date]],"mmm")</f>
        <v>Aug</v>
      </c>
      <c r="F2467" s="1">
        <v>45891</v>
      </c>
      <c r="G2467">
        <f>(Table1[[#This Row],[Ship_Date]]-Table1[[#This Row],[Order_Date]])</f>
        <v>5</v>
      </c>
      <c r="H2467" t="s">
        <v>3950</v>
      </c>
      <c r="I2467" t="s">
        <v>3951</v>
      </c>
      <c r="J2467" t="s">
        <v>24</v>
      </c>
      <c r="K2467">
        <v>52</v>
      </c>
      <c r="L2467" t="str">
        <f>IF(Table1[[#This Row],[Age]]&lt;=20,"Teen",IF(Table1[[#This Row],[Age]]&gt;=21 &amp; Table1[[#This Row],[Age]]&lt;=50,"Adult","Senior"))</f>
        <v>Senior</v>
      </c>
      <c r="M2467" t="s">
        <v>116</v>
      </c>
      <c r="N2467" t="s">
        <v>117</v>
      </c>
      <c r="O2467" t="s">
        <v>86</v>
      </c>
      <c r="P2467" t="s">
        <v>39</v>
      </c>
      <c r="Q2467" t="s">
        <v>253</v>
      </c>
      <c r="R2467">
        <v>4</v>
      </c>
      <c r="S2467">
        <v>1200</v>
      </c>
      <c r="T2467">
        <v>20</v>
      </c>
      <c r="U2467">
        <v>3840</v>
      </c>
      <c r="V2467" t="str">
        <f>IF(Table1[[#This Row],[Sales]]&lt;=10000,"Low",IF(Table1[[#This Row],[Sales]]&gt;=10000 &amp; Table1[[#This Row],[Sales]]&lt;=25000,"Medium","High"))</f>
        <v>Low</v>
      </c>
      <c r="W2467">
        <v>1605.13</v>
      </c>
      <c r="X2467">
        <f>Table1[[#This Row],[Profit]]/Table1[[#This Row],[Sales]]</f>
        <v>0.41800260416666668</v>
      </c>
      <c r="Y2467" t="s">
        <v>93</v>
      </c>
      <c r="Z2467" t="s">
        <v>59</v>
      </c>
      <c r="AA2467">
        <v>2</v>
      </c>
      <c r="AB2467" t="s">
        <v>42</v>
      </c>
    </row>
    <row r="2468" spans="1:28" x14ac:dyDescent="0.35">
      <c r="A2468" t="s">
        <v>4030</v>
      </c>
      <c r="B2468" s="1">
        <v>45515</v>
      </c>
      <c r="C2468" s="1" t="str">
        <f>TEXT(Table1[[#This Row],[Order_Date]],"yyyy")</f>
        <v>2024</v>
      </c>
      <c r="D2468" s="3">
        <f>MONTH(Table1[[#This Row],[Order_Date]])</f>
        <v>8</v>
      </c>
      <c r="E2468" t="str">
        <f>TEXT(Table1[[#This Row],[Order_Date]],"mmm")</f>
        <v>Aug</v>
      </c>
      <c r="F2468" s="1">
        <v>45520</v>
      </c>
      <c r="G2468">
        <f>(Table1[[#This Row],[Ship_Date]]-Table1[[#This Row],[Order_Date]])</f>
        <v>5</v>
      </c>
      <c r="H2468" t="s">
        <v>4031</v>
      </c>
      <c r="I2468" t="s">
        <v>4032</v>
      </c>
      <c r="J2468" t="s">
        <v>52</v>
      </c>
      <c r="K2468">
        <v>28</v>
      </c>
      <c r="L2468" t="str">
        <f>IF(Table1[[#This Row],[Age]]&lt;=20,"Teen",IF(Table1[[#This Row],[Age]]&gt;=21 &amp; Table1[[#This Row],[Age]]&lt;=50,"Adult","Senior"))</f>
        <v>Senior</v>
      </c>
      <c r="M2468" t="s">
        <v>116</v>
      </c>
      <c r="N2468" t="s">
        <v>117</v>
      </c>
      <c r="O2468" t="s">
        <v>86</v>
      </c>
      <c r="P2468" t="s">
        <v>56</v>
      </c>
      <c r="Q2468" t="s">
        <v>97</v>
      </c>
      <c r="R2468">
        <v>7</v>
      </c>
      <c r="S2468">
        <v>1500</v>
      </c>
      <c r="T2468">
        <v>15</v>
      </c>
      <c r="U2468">
        <v>8925</v>
      </c>
      <c r="V2468" t="str">
        <f>IF(Table1[[#This Row],[Sales]]&lt;=10000,"Low",IF(Table1[[#This Row],[Sales]]&gt;=10000 &amp; Table1[[#This Row],[Sales]]&lt;=25000,"Medium","High"))</f>
        <v>Low</v>
      </c>
      <c r="W2468">
        <v>1918.98</v>
      </c>
      <c r="X2468">
        <f>Table1[[#This Row],[Profit]]/Table1[[#This Row],[Sales]]</f>
        <v>0.21501176470588235</v>
      </c>
      <c r="Y2468" t="s">
        <v>93</v>
      </c>
      <c r="Z2468" t="s">
        <v>41</v>
      </c>
      <c r="AA2468">
        <v>5</v>
      </c>
      <c r="AB2468" t="s">
        <v>42</v>
      </c>
    </row>
    <row r="2469" spans="1:28" x14ac:dyDescent="0.35">
      <c r="A2469" t="s">
        <v>4062</v>
      </c>
      <c r="B2469" s="1">
        <v>45874</v>
      </c>
      <c r="C2469" s="1" t="str">
        <f>TEXT(Table1[[#This Row],[Order_Date]],"yyyy")</f>
        <v>2025</v>
      </c>
      <c r="D2469" s="3">
        <f>MONTH(Table1[[#This Row],[Order_Date]])</f>
        <v>8</v>
      </c>
      <c r="E2469" t="str">
        <f>TEXT(Table1[[#This Row],[Order_Date]],"mmm")</f>
        <v>Aug</v>
      </c>
      <c r="F2469" s="1">
        <v>45881</v>
      </c>
      <c r="G2469">
        <f>(Table1[[#This Row],[Ship_Date]]-Table1[[#This Row],[Order_Date]])</f>
        <v>7</v>
      </c>
      <c r="H2469" t="s">
        <v>4063</v>
      </c>
      <c r="I2469" t="s">
        <v>4064</v>
      </c>
      <c r="J2469" t="s">
        <v>52</v>
      </c>
      <c r="K2469">
        <v>43</v>
      </c>
      <c r="L2469" t="str">
        <f>IF(Table1[[#This Row],[Age]]&lt;=20,"Teen",IF(Table1[[#This Row],[Age]]&gt;=21 &amp; Table1[[#This Row],[Age]]&lt;=50,"Adult","Senior"))</f>
        <v>Senior</v>
      </c>
      <c r="M2469" t="s">
        <v>63</v>
      </c>
      <c r="N2469" t="s">
        <v>64</v>
      </c>
      <c r="O2469" t="s">
        <v>55</v>
      </c>
      <c r="P2469" t="s">
        <v>74</v>
      </c>
      <c r="Q2469" t="s">
        <v>109</v>
      </c>
      <c r="R2469">
        <v>8</v>
      </c>
      <c r="S2469">
        <v>40000</v>
      </c>
      <c r="T2469">
        <v>25</v>
      </c>
      <c r="U2469">
        <v>240000</v>
      </c>
      <c r="V2469" t="str">
        <f>IF(Table1[[#This Row],[Sales]]&lt;=10000,"Low",IF(Table1[[#This Row],[Sales]]&gt;=10000 &amp; Table1[[#This Row],[Sales]]&lt;=25000,"Medium","High"))</f>
        <v>High</v>
      </c>
      <c r="W2469">
        <v>102868.53</v>
      </c>
      <c r="X2469">
        <f>Table1[[#This Row],[Profit]]/Table1[[#This Row],[Sales]]</f>
        <v>0.42861887500000001</v>
      </c>
      <c r="Y2469" t="s">
        <v>30</v>
      </c>
      <c r="Z2469" t="s">
        <v>41</v>
      </c>
      <c r="AA2469">
        <v>4</v>
      </c>
      <c r="AB2469" t="s">
        <v>42</v>
      </c>
    </row>
    <row r="2470" spans="1:28" x14ac:dyDescent="0.35">
      <c r="A2470" t="s">
        <v>4105</v>
      </c>
      <c r="B2470" s="1">
        <v>45514</v>
      </c>
      <c r="C2470" s="1" t="str">
        <f>TEXT(Table1[[#This Row],[Order_Date]],"yyyy")</f>
        <v>2024</v>
      </c>
      <c r="D2470" s="3">
        <f>MONTH(Table1[[#This Row],[Order_Date]])</f>
        <v>8</v>
      </c>
      <c r="E2470" t="str">
        <f>TEXT(Table1[[#This Row],[Order_Date]],"mmm")</f>
        <v>Aug</v>
      </c>
      <c r="F2470" s="1">
        <v>45521</v>
      </c>
      <c r="G2470">
        <f>(Table1[[#This Row],[Ship_Date]]-Table1[[#This Row],[Order_Date]])</f>
        <v>7</v>
      </c>
      <c r="H2470" t="s">
        <v>4106</v>
      </c>
      <c r="I2470" t="s">
        <v>4107</v>
      </c>
      <c r="J2470" t="s">
        <v>52</v>
      </c>
      <c r="K2470">
        <v>51</v>
      </c>
      <c r="L2470" t="str">
        <f>IF(Table1[[#This Row],[Age]]&lt;=20,"Teen",IF(Table1[[#This Row],[Age]]&gt;=21 &amp; Table1[[#This Row],[Age]]&lt;=50,"Adult","Senior"))</f>
        <v>Senior</v>
      </c>
      <c r="M2470" t="s">
        <v>91</v>
      </c>
      <c r="N2470" t="s">
        <v>92</v>
      </c>
      <c r="O2470" t="s">
        <v>55</v>
      </c>
      <c r="P2470" t="s">
        <v>47</v>
      </c>
      <c r="Q2470" t="s">
        <v>69</v>
      </c>
      <c r="R2470">
        <v>4</v>
      </c>
      <c r="S2470">
        <v>800</v>
      </c>
      <c r="T2470">
        <v>20</v>
      </c>
      <c r="U2470">
        <v>2560</v>
      </c>
      <c r="V2470" t="str">
        <f>IF(Table1[[#This Row],[Sales]]&lt;=10000,"Low",IF(Table1[[#This Row],[Sales]]&gt;=10000 &amp; Table1[[#This Row],[Sales]]&lt;=25000,"Medium","High"))</f>
        <v>Low</v>
      </c>
      <c r="W2470">
        <v>1056.8399999999999</v>
      </c>
      <c r="X2470">
        <f>Table1[[#This Row],[Profit]]/Table1[[#This Row],[Sales]]</f>
        <v>0.41282812499999999</v>
      </c>
      <c r="Y2470" t="s">
        <v>93</v>
      </c>
      <c r="Z2470" t="s">
        <v>41</v>
      </c>
      <c r="AA2470">
        <v>4</v>
      </c>
      <c r="AB2470" t="s">
        <v>42</v>
      </c>
    </row>
    <row r="2471" spans="1:28" x14ac:dyDescent="0.35">
      <c r="A2471" t="s">
        <v>4111</v>
      </c>
      <c r="B2471" s="1">
        <v>45900</v>
      </c>
      <c r="C2471" s="1" t="str">
        <f>TEXT(Table1[[#This Row],[Order_Date]],"yyyy")</f>
        <v>2025</v>
      </c>
      <c r="D2471" s="3">
        <f>MONTH(Table1[[#This Row],[Order_Date]])</f>
        <v>8</v>
      </c>
      <c r="E2471" t="str">
        <f>TEXT(Table1[[#This Row],[Order_Date]],"mmm")</f>
        <v>Aug</v>
      </c>
      <c r="F2471" s="1">
        <v>45902</v>
      </c>
      <c r="G2471">
        <f>(Table1[[#This Row],[Ship_Date]]-Table1[[#This Row],[Order_Date]])</f>
        <v>2</v>
      </c>
      <c r="H2471" t="s">
        <v>4112</v>
      </c>
      <c r="I2471" t="s">
        <v>4113</v>
      </c>
      <c r="J2471" t="s">
        <v>24</v>
      </c>
      <c r="K2471">
        <v>61</v>
      </c>
      <c r="L2471" t="str">
        <f>IF(Table1[[#This Row],[Age]]&lt;=20,"Teen",IF(Table1[[#This Row],[Age]]&gt;=21 &amp; Table1[[#This Row],[Age]]&lt;=50,"Adult","Senior"))</f>
        <v>Senior</v>
      </c>
      <c r="M2471" t="s">
        <v>36</v>
      </c>
      <c r="N2471" t="s">
        <v>37</v>
      </c>
      <c r="O2471" t="s">
        <v>38</v>
      </c>
      <c r="P2471" t="s">
        <v>39</v>
      </c>
      <c r="Q2471" t="s">
        <v>40</v>
      </c>
      <c r="R2471">
        <v>2</v>
      </c>
      <c r="S2471">
        <v>2500</v>
      </c>
      <c r="T2471">
        <v>15</v>
      </c>
      <c r="U2471">
        <v>4250</v>
      </c>
      <c r="V2471" t="str">
        <f>IF(Table1[[#This Row],[Sales]]&lt;=10000,"Low",IF(Table1[[#This Row],[Sales]]&gt;=10000 &amp; Table1[[#This Row],[Sales]]&lt;=25000,"Medium","High"))</f>
        <v>Low</v>
      </c>
      <c r="W2471">
        <v>1021.49</v>
      </c>
      <c r="X2471">
        <f>Table1[[#This Row],[Profit]]/Table1[[#This Row],[Sales]]</f>
        <v>0.24035058823529412</v>
      </c>
      <c r="Y2471" t="s">
        <v>58</v>
      </c>
      <c r="Z2471" t="s">
        <v>41</v>
      </c>
      <c r="AA2471">
        <v>2</v>
      </c>
      <c r="AB2471" t="s">
        <v>32</v>
      </c>
    </row>
    <row r="2472" spans="1:28" x14ac:dyDescent="0.35">
      <c r="A2472" t="s">
        <v>4129</v>
      </c>
      <c r="B2472" s="1">
        <v>45873</v>
      </c>
      <c r="C2472" s="1" t="str">
        <f>TEXT(Table1[[#This Row],[Order_Date]],"yyyy")</f>
        <v>2025</v>
      </c>
      <c r="D2472" s="3">
        <f>MONTH(Table1[[#This Row],[Order_Date]])</f>
        <v>8</v>
      </c>
      <c r="E2472" t="str">
        <f>TEXT(Table1[[#This Row],[Order_Date]],"mmm")</f>
        <v>Aug</v>
      </c>
      <c r="F2472" s="1">
        <v>45874</v>
      </c>
      <c r="G2472">
        <f>(Table1[[#This Row],[Ship_Date]]-Table1[[#This Row],[Order_Date]])</f>
        <v>1</v>
      </c>
      <c r="H2472" t="s">
        <v>4130</v>
      </c>
      <c r="I2472" t="s">
        <v>4131</v>
      </c>
      <c r="J2472" t="s">
        <v>52</v>
      </c>
      <c r="K2472">
        <v>46</v>
      </c>
      <c r="L2472" t="str">
        <f>IF(Table1[[#This Row],[Age]]&lt;=20,"Teen",IF(Table1[[#This Row],[Age]]&gt;=21 &amp; Table1[[#This Row],[Age]]&lt;=50,"Adult","Senior"))</f>
        <v>Senior</v>
      </c>
      <c r="M2472" t="s">
        <v>36</v>
      </c>
      <c r="N2472" t="s">
        <v>37</v>
      </c>
      <c r="O2472" t="s">
        <v>38</v>
      </c>
      <c r="P2472" t="s">
        <v>56</v>
      </c>
      <c r="Q2472" t="s">
        <v>125</v>
      </c>
      <c r="R2472">
        <v>5</v>
      </c>
      <c r="S2472">
        <v>450</v>
      </c>
      <c r="T2472">
        <v>5</v>
      </c>
      <c r="U2472">
        <v>2137.5</v>
      </c>
      <c r="V2472" t="str">
        <f>IF(Table1[[#This Row],[Sales]]&lt;=10000,"Low",IF(Table1[[#This Row],[Sales]]&gt;=10000 &amp; Table1[[#This Row],[Sales]]&lt;=25000,"Medium","High"))</f>
        <v>Low</v>
      </c>
      <c r="W2472">
        <v>858.47</v>
      </c>
      <c r="X2472">
        <f>Table1[[#This Row],[Profit]]/Table1[[#This Row],[Sales]]</f>
        <v>0.40162339181286549</v>
      </c>
      <c r="Y2472" t="s">
        <v>58</v>
      </c>
      <c r="Z2472" t="s">
        <v>41</v>
      </c>
      <c r="AA2472">
        <v>3</v>
      </c>
      <c r="AB2472" t="s">
        <v>42</v>
      </c>
    </row>
    <row r="2473" spans="1:28" x14ac:dyDescent="0.35">
      <c r="A2473" t="s">
        <v>4144</v>
      </c>
      <c r="B2473" s="1">
        <v>45889</v>
      </c>
      <c r="C2473" s="1" t="str">
        <f>TEXT(Table1[[#This Row],[Order_Date]],"yyyy")</f>
        <v>2025</v>
      </c>
      <c r="D2473" s="3">
        <f>MONTH(Table1[[#This Row],[Order_Date]])</f>
        <v>8</v>
      </c>
      <c r="E2473" t="str">
        <f>TEXT(Table1[[#This Row],[Order_Date]],"mmm")</f>
        <v>Aug</v>
      </c>
      <c r="F2473" s="1">
        <v>45894</v>
      </c>
      <c r="G2473">
        <f>(Table1[[#This Row],[Ship_Date]]-Table1[[#This Row],[Order_Date]])</f>
        <v>5</v>
      </c>
      <c r="H2473" t="s">
        <v>4145</v>
      </c>
      <c r="I2473" t="s">
        <v>4146</v>
      </c>
      <c r="J2473" t="s">
        <v>24</v>
      </c>
      <c r="K2473">
        <v>49</v>
      </c>
      <c r="L2473" t="str">
        <f>IF(Table1[[#This Row],[Age]]&lt;=20,"Teen",IF(Table1[[#This Row],[Age]]&gt;=21 &amp; Table1[[#This Row],[Age]]&lt;=50,"Adult","Senior"))</f>
        <v>Senior</v>
      </c>
      <c r="M2473" t="s">
        <v>53</v>
      </c>
      <c r="N2473" t="s">
        <v>54</v>
      </c>
      <c r="O2473" t="s">
        <v>55</v>
      </c>
      <c r="P2473" t="s">
        <v>28</v>
      </c>
      <c r="Q2473" t="s">
        <v>311</v>
      </c>
      <c r="R2473">
        <v>8</v>
      </c>
      <c r="S2473">
        <v>5000</v>
      </c>
      <c r="T2473">
        <v>25</v>
      </c>
      <c r="U2473">
        <v>30000</v>
      </c>
      <c r="V2473" t="str">
        <f>IF(Table1[[#This Row],[Sales]]&lt;=10000,"Low",IF(Table1[[#This Row],[Sales]]&gt;=10000 &amp; Table1[[#This Row],[Sales]]&lt;=25000,"Medium","High"))</f>
        <v>High</v>
      </c>
      <c r="W2473">
        <v>5217.3100000000004</v>
      </c>
      <c r="X2473">
        <f>Table1[[#This Row],[Profit]]/Table1[[#This Row],[Sales]]</f>
        <v>0.17391033333333333</v>
      </c>
      <c r="Y2473" t="s">
        <v>93</v>
      </c>
      <c r="Z2473" t="s">
        <v>41</v>
      </c>
      <c r="AA2473">
        <v>3</v>
      </c>
      <c r="AB2473" t="s">
        <v>42</v>
      </c>
    </row>
    <row r="2474" spans="1:28" x14ac:dyDescent="0.35">
      <c r="A2474" t="s">
        <v>4147</v>
      </c>
      <c r="B2474" s="1">
        <v>45891</v>
      </c>
      <c r="C2474" s="1" t="str">
        <f>TEXT(Table1[[#This Row],[Order_Date]],"yyyy")</f>
        <v>2025</v>
      </c>
      <c r="D2474" s="3">
        <f>MONTH(Table1[[#This Row],[Order_Date]])</f>
        <v>8</v>
      </c>
      <c r="E2474" t="str">
        <f>TEXT(Table1[[#This Row],[Order_Date]],"mmm")</f>
        <v>Aug</v>
      </c>
      <c r="F2474" s="1">
        <v>45892</v>
      </c>
      <c r="G2474">
        <f>(Table1[[#This Row],[Ship_Date]]-Table1[[#This Row],[Order_Date]])</f>
        <v>1</v>
      </c>
      <c r="H2474" t="s">
        <v>4148</v>
      </c>
      <c r="I2474" t="s">
        <v>4149</v>
      </c>
      <c r="J2474" t="s">
        <v>52</v>
      </c>
      <c r="K2474">
        <v>50</v>
      </c>
      <c r="L2474" t="str">
        <f>IF(Table1[[#This Row],[Age]]&lt;=20,"Teen",IF(Table1[[#This Row],[Age]]&gt;=21 &amp; Table1[[#This Row],[Age]]&lt;=50,"Adult","Senior"))</f>
        <v>Senior</v>
      </c>
      <c r="M2474" t="s">
        <v>53</v>
      </c>
      <c r="N2474" t="s">
        <v>54</v>
      </c>
      <c r="O2474" t="s">
        <v>55</v>
      </c>
      <c r="P2474" t="s">
        <v>28</v>
      </c>
      <c r="Q2474" t="s">
        <v>65</v>
      </c>
      <c r="R2474">
        <v>5</v>
      </c>
      <c r="S2474">
        <v>30000</v>
      </c>
      <c r="T2474">
        <v>5</v>
      </c>
      <c r="U2474">
        <v>142500</v>
      </c>
      <c r="V2474" t="str">
        <f>IF(Table1[[#This Row],[Sales]]&lt;=10000,"Low",IF(Table1[[#This Row],[Sales]]&gt;=10000 &amp; Table1[[#This Row],[Sales]]&lt;=25000,"Medium","High"))</f>
        <v>High</v>
      </c>
      <c r="W2474">
        <v>16758.560000000001</v>
      </c>
      <c r="X2474">
        <f>Table1[[#This Row],[Profit]]/Table1[[#This Row],[Sales]]</f>
        <v>0.11760392982456142</v>
      </c>
      <c r="Y2474" t="s">
        <v>93</v>
      </c>
      <c r="Z2474" t="s">
        <v>41</v>
      </c>
      <c r="AA2474">
        <v>1</v>
      </c>
      <c r="AB2474" t="s">
        <v>42</v>
      </c>
    </row>
    <row r="2475" spans="1:28" x14ac:dyDescent="0.35">
      <c r="A2475" t="s">
        <v>4150</v>
      </c>
      <c r="B2475" s="1">
        <v>45890</v>
      </c>
      <c r="C2475" s="1" t="str">
        <f>TEXT(Table1[[#This Row],[Order_Date]],"yyyy")</f>
        <v>2025</v>
      </c>
      <c r="D2475" s="3">
        <f>MONTH(Table1[[#This Row],[Order_Date]])</f>
        <v>8</v>
      </c>
      <c r="E2475" t="str">
        <f>TEXT(Table1[[#This Row],[Order_Date]],"mmm")</f>
        <v>Aug</v>
      </c>
      <c r="F2475" s="1">
        <v>45895</v>
      </c>
      <c r="G2475">
        <f>(Table1[[#This Row],[Ship_Date]]-Table1[[#This Row],[Order_Date]])</f>
        <v>5</v>
      </c>
      <c r="H2475" t="s">
        <v>4151</v>
      </c>
      <c r="I2475" t="s">
        <v>4152</v>
      </c>
      <c r="J2475" t="s">
        <v>24</v>
      </c>
      <c r="K2475">
        <v>30</v>
      </c>
      <c r="L2475" t="str">
        <f>IF(Table1[[#This Row],[Age]]&lt;=20,"Teen",IF(Table1[[#This Row],[Age]]&gt;=21 &amp; Table1[[#This Row],[Age]]&lt;=50,"Adult","Senior"))</f>
        <v>Senior</v>
      </c>
      <c r="M2475" t="s">
        <v>107</v>
      </c>
      <c r="N2475" t="s">
        <v>108</v>
      </c>
      <c r="O2475" t="s">
        <v>86</v>
      </c>
      <c r="P2475" t="s">
        <v>28</v>
      </c>
      <c r="Q2475" t="s">
        <v>29</v>
      </c>
      <c r="R2475">
        <v>3</v>
      </c>
      <c r="S2475">
        <v>15000</v>
      </c>
      <c r="T2475">
        <v>25</v>
      </c>
      <c r="U2475">
        <v>33750</v>
      </c>
      <c r="V2475" t="str">
        <f>IF(Table1[[#This Row],[Sales]]&lt;=10000,"Low",IF(Table1[[#This Row],[Sales]]&gt;=10000 &amp; Table1[[#This Row],[Sales]]&lt;=25000,"Medium","High"))</f>
        <v>High</v>
      </c>
      <c r="W2475">
        <v>15103.82</v>
      </c>
      <c r="X2475">
        <f>Table1[[#This Row],[Profit]]/Table1[[#This Row],[Sales]]</f>
        <v>0.44752059259259258</v>
      </c>
      <c r="Y2475" t="s">
        <v>93</v>
      </c>
      <c r="Z2475" t="s">
        <v>59</v>
      </c>
      <c r="AA2475">
        <v>3</v>
      </c>
      <c r="AB2475" t="s">
        <v>42</v>
      </c>
    </row>
    <row r="2476" spans="1:28" x14ac:dyDescent="0.35">
      <c r="A2476" t="s">
        <v>4201</v>
      </c>
      <c r="B2476" s="1">
        <v>45524</v>
      </c>
      <c r="C2476" s="1" t="str">
        <f>TEXT(Table1[[#This Row],[Order_Date]],"yyyy")</f>
        <v>2024</v>
      </c>
      <c r="D2476" s="3">
        <f>MONTH(Table1[[#This Row],[Order_Date]])</f>
        <v>8</v>
      </c>
      <c r="E2476" t="str">
        <f>TEXT(Table1[[#This Row],[Order_Date]],"mmm")</f>
        <v>Aug</v>
      </c>
      <c r="F2476" s="1">
        <v>45530</v>
      </c>
      <c r="G2476">
        <f>(Table1[[#This Row],[Ship_Date]]-Table1[[#This Row],[Order_Date]])</f>
        <v>6</v>
      </c>
      <c r="H2476" t="s">
        <v>4202</v>
      </c>
      <c r="I2476" t="s">
        <v>4203</v>
      </c>
      <c r="J2476" t="s">
        <v>24</v>
      </c>
      <c r="K2476">
        <v>25</v>
      </c>
      <c r="L2476" t="str">
        <f>IF(Table1[[#This Row],[Age]]&lt;=20,"Teen",IF(Table1[[#This Row],[Age]]&gt;=21 &amp; Table1[[#This Row],[Age]]&lt;=50,"Adult","Senior"))</f>
        <v>Senior</v>
      </c>
      <c r="M2476" t="s">
        <v>46</v>
      </c>
      <c r="N2476" t="s">
        <v>46</v>
      </c>
      <c r="O2476" t="s">
        <v>38</v>
      </c>
      <c r="P2476" t="s">
        <v>56</v>
      </c>
      <c r="Q2476" t="s">
        <v>168</v>
      </c>
      <c r="R2476">
        <v>3</v>
      </c>
      <c r="S2476">
        <v>1200</v>
      </c>
      <c r="T2476">
        <v>5</v>
      </c>
      <c r="U2476">
        <v>3420</v>
      </c>
      <c r="V2476" t="str">
        <f>IF(Table1[[#This Row],[Sales]]&lt;=10000,"Low",IF(Table1[[#This Row],[Sales]]&gt;=10000 &amp; Table1[[#This Row],[Sales]]&lt;=25000,"Medium","High"))</f>
        <v>Low</v>
      </c>
      <c r="W2476">
        <v>1488.9</v>
      </c>
      <c r="X2476">
        <f>Table1[[#This Row],[Profit]]/Table1[[#This Row],[Sales]]</f>
        <v>0.43535087719298249</v>
      </c>
      <c r="Y2476" t="s">
        <v>30</v>
      </c>
      <c r="Z2476" t="s">
        <v>31</v>
      </c>
      <c r="AA2476">
        <v>5</v>
      </c>
      <c r="AB2476" t="s">
        <v>42</v>
      </c>
    </row>
    <row r="2477" spans="1:28" x14ac:dyDescent="0.35">
      <c r="A2477" t="s">
        <v>4224</v>
      </c>
      <c r="B2477" s="1">
        <v>45870</v>
      </c>
      <c r="C2477" s="1" t="str">
        <f>TEXT(Table1[[#This Row],[Order_Date]],"yyyy")</f>
        <v>2025</v>
      </c>
      <c r="D2477" s="3">
        <f>MONTH(Table1[[#This Row],[Order_Date]])</f>
        <v>8</v>
      </c>
      <c r="E2477" t="str">
        <f>TEXT(Table1[[#This Row],[Order_Date]],"mmm")</f>
        <v>Aug</v>
      </c>
      <c r="F2477" s="1">
        <v>45874</v>
      </c>
      <c r="G2477">
        <f>(Table1[[#This Row],[Ship_Date]]-Table1[[#This Row],[Order_Date]])</f>
        <v>4</v>
      </c>
      <c r="H2477" t="s">
        <v>4225</v>
      </c>
      <c r="I2477" t="s">
        <v>4226</v>
      </c>
      <c r="J2477" t="s">
        <v>24</v>
      </c>
      <c r="K2477">
        <v>44</v>
      </c>
      <c r="L2477" t="str">
        <f>IF(Table1[[#This Row],[Age]]&lt;=20,"Teen",IF(Table1[[#This Row],[Age]]&gt;=21 &amp; Table1[[#This Row],[Age]]&lt;=50,"Adult","Senior"))</f>
        <v>Senior</v>
      </c>
      <c r="M2477" t="s">
        <v>73</v>
      </c>
      <c r="N2477" t="s">
        <v>26</v>
      </c>
      <c r="O2477" t="s">
        <v>27</v>
      </c>
      <c r="P2477" t="s">
        <v>28</v>
      </c>
      <c r="Q2477" t="s">
        <v>29</v>
      </c>
      <c r="R2477">
        <v>5</v>
      </c>
      <c r="S2477">
        <v>15000</v>
      </c>
      <c r="T2477">
        <v>20</v>
      </c>
      <c r="U2477">
        <v>60000</v>
      </c>
      <c r="V2477" t="str">
        <f>IF(Table1[[#This Row],[Sales]]&lt;=10000,"Low",IF(Table1[[#This Row],[Sales]]&gt;=10000 &amp; Table1[[#This Row],[Sales]]&lt;=25000,"Medium","High"))</f>
        <v>High</v>
      </c>
      <c r="W2477">
        <v>13348.02</v>
      </c>
      <c r="X2477">
        <f>Table1[[#This Row],[Profit]]/Table1[[#This Row],[Sales]]</f>
        <v>0.222467</v>
      </c>
      <c r="Y2477" t="s">
        <v>30</v>
      </c>
      <c r="Z2477" t="s">
        <v>31</v>
      </c>
      <c r="AA2477">
        <v>1</v>
      </c>
      <c r="AB2477" t="s">
        <v>42</v>
      </c>
    </row>
    <row r="2478" spans="1:28" x14ac:dyDescent="0.35">
      <c r="A2478" t="s">
        <v>4235</v>
      </c>
      <c r="B2478" s="1">
        <v>45892</v>
      </c>
      <c r="C2478" s="1" t="str">
        <f>TEXT(Table1[[#This Row],[Order_Date]],"yyyy")</f>
        <v>2025</v>
      </c>
      <c r="D2478" s="3">
        <f>MONTH(Table1[[#This Row],[Order_Date]])</f>
        <v>8</v>
      </c>
      <c r="E2478" t="str">
        <f>TEXT(Table1[[#This Row],[Order_Date]],"mmm")</f>
        <v>Aug</v>
      </c>
      <c r="F2478" s="1">
        <v>45893</v>
      </c>
      <c r="G2478">
        <f>(Table1[[#This Row],[Ship_Date]]-Table1[[#This Row],[Order_Date]])</f>
        <v>1</v>
      </c>
      <c r="H2478" t="s">
        <v>4236</v>
      </c>
      <c r="I2478" t="s">
        <v>4237</v>
      </c>
      <c r="J2478" t="s">
        <v>24</v>
      </c>
      <c r="K2478">
        <v>19</v>
      </c>
      <c r="L2478" t="str">
        <f>IF(Table1[[#This Row],[Age]]&lt;=20,"Teen",IF(Table1[[#This Row],[Age]]&gt;=21 &amp; Table1[[#This Row],[Age]]&lt;=50,"Adult","Senior"))</f>
        <v>Teen</v>
      </c>
      <c r="M2478" t="s">
        <v>53</v>
      </c>
      <c r="N2478" t="s">
        <v>54</v>
      </c>
      <c r="O2478" t="s">
        <v>55</v>
      </c>
      <c r="P2478" t="s">
        <v>56</v>
      </c>
      <c r="Q2478" t="s">
        <v>57</v>
      </c>
      <c r="R2478">
        <v>4</v>
      </c>
      <c r="S2478">
        <v>60</v>
      </c>
      <c r="T2478">
        <v>0</v>
      </c>
      <c r="U2478">
        <v>240</v>
      </c>
      <c r="V2478" t="str">
        <f>IF(Table1[[#This Row],[Sales]]&lt;=10000,"Low",IF(Table1[[#This Row],[Sales]]&gt;=10000 &amp; Table1[[#This Row],[Sales]]&lt;=25000,"Medium","High"))</f>
        <v>Low</v>
      </c>
      <c r="W2478">
        <v>70.260000000000005</v>
      </c>
      <c r="X2478">
        <f>Table1[[#This Row],[Profit]]/Table1[[#This Row],[Sales]]</f>
        <v>0.29275000000000001</v>
      </c>
      <c r="Y2478" t="s">
        <v>93</v>
      </c>
      <c r="Z2478" t="s">
        <v>59</v>
      </c>
      <c r="AA2478">
        <v>3</v>
      </c>
      <c r="AB2478" t="s">
        <v>42</v>
      </c>
    </row>
    <row r="2479" spans="1:28" x14ac:dyDescent="0.35">
      <c r="A2479" t="s">
        <v>4247</v>
      </c>
      <c r="B2479" s="1">
        <v>45533</v>
      </c>
      <c r="C2479" s="1" t="str">
        <f>TEXT(Table1[[#This Row],[Order_Date]],"yyyy")</f>
        <v>2024</v>
      </c>
      <c r="D2479" s="3">
        <f>MONTH(Table1[[#This Row],[Order_Date]])</f>
        <v>8</v>
      </c>
      <c r="E2479" t="str">
        <f>TEXT(Table1[[#This Row],[Order_Date]],"mmm")</f>
        <v>Aug</v>
      </c>
      <c r="F2479" s="1">
        <v>45534</v>
      </c>
      <c r="G2479">
        <f>(Table1[[#This Row],[Ship_Date]]-Table1[[#This Row],[Order_Date]])</f>
        <v>1</v>
      </c>
      <c r="H2479" t="s">
        <v>4248</v>
      </c>
      <c r="I2479" t="s">
        <v>4249</v>
      </c>
      <c r="J2479" t="s">
        <v>24</v>
      </c>
      <c r="K2479">
        <v>40</v>
      </c>
      <c r="L2479" t="str">
        <f>IF(Table1[[#This Row],[Age]]&lt;=20,"Teen",IF(Table1[[#This Row],[Age]]&gt;=21 &amp; Table1[[#This Row],[Age]]&lt;=50,"Adult","Senior"))</f>
        <v>Senior</v>
      </c>
      <c r="M2479" t="s">
        <v>36</v>
      </c>
      <c r="N2479" t="s">
        <v>37</v>
      </c>
      <c r="O2479" t="s">
        <v>38</v>
      </c>
      <c r="P2479" t="s">
        <v>39</v>
      </c>
      <c r="Q2479" t="s">
        <v>151</v>
      </c>
      <c r="R2479">
        <v>8</v>
      </c>
      <c r="S2479">
        <v>900</v>
      </c>
      <c r="T2479">
        <v>15</v>
      </c>
      <c r="U2479">
        <v>6120</v>
      </c>
      <c r="V2479" t="str">
        <f>IF(Table1[[#This Row],[Sales]]&lt;=10000,"Low",IF(Table1[[#This Row],[Sales]]&gt;=10000 &amp; Table1[[#This Row],[Sales]]&lt;=25000,"Medium","High"))</f>
        <v>Low</v>
      </c>
      <c r="W2479">
        <v>1247.3</v>
      </c>
      <c r="X2479">
        <f>Table1[[#This Row],[Profit]]/Table1[[#This Row],[Sales]]</f>
        <v>0.20380718954248364</v>
      </c>
      <c r="Y2479" t="s">
        <v>93</v>
      </c>
      <c r="Z2479" t="s">
        <v>31</v>
      </c>
      <c r="AA2479">
        <v>5</v>
      </c>
      <c r="AB2479" t="s">
        <v>42</v>
      </c>
    </row>
    <row r="2480" spans="1:28" x14ac:dyDescent="0.35">
      <c r="A2480" t="s">
        <v>4281</v>
      </c>
      <c r="B2480" s="1">
        <v>45880</v>
      </c>
      <c r="C2480" s="1" t="str">
        <f>TEXT(Table1[[#This Row],[Order_Date]],"yyyy")</f>
        <v>2025</v>
      </c>
      <c r="D2480" s="3">
        <f>MONTH(Table1[[#This Row],[Order_Date]])</f>
        <v>8</v>
      </c>
      <c r="E2480" t="str">
        <f>TEXT(Table1[[#This Row],[Order_Date]],"mmm")</f>
        <v>Aug</v>
      </c>
      <c r="F2480" s="1">
        <v>45885</v>
      </c>
      <c r="G2480">
        <f>(Table1[[#This Row],[Ship_Date]]-Table1[[#This Row],[Order_Date]])</f>
        <v>5</v>
      </c>
      <c r="H2480" t="s">
        <v>4282</v>
      </c>
      <c r="I2480" t="s">
        <v>4283</v>
      </c>
      <c r="J2480" t="s">
        <v>24</v>
      </c>
      <c r="K2480">
        <v>52</v>
      </c>
      <c r="L2480" t="str">
        <f>IF(Table1[[#This Row],[Age]]&lt;=20,"Teen",IF(Table1[[#This Row],[Age]]&gt;=21 &amp; Table1[[#This Row],[Age]]&lt;=50,"Adult","Senior"))</f>
        <v>Senior</v>
      </c>
      <c r="M2480" t="s">
        <v>46</v>
      </c>
      <c r="N2480" t="s">
        <v>46</v>
      </c>
      <c r="O2480" t="s">
        <v>38</v>
      </c>
      <c r="P2480" t="s">
        <v>47</v>
      </c>
      <c r="Q2480" t="s">
        <v>48</v>
      </c>
      <c r="R2480">
        <v>3</v>
      </c>
      <c r="S2480">
        <v>3500</v>
      </c>
      <c r="T2480">
        <v>5</v>
      </c>
      <c r="U2480">
        <v>9975</v>
      </c>
      <c r="V2480" t="str">
        <f>IF(Table1[[#This Row],[Sales]]&lt;=10000,"Low",IF(Table1[[#This Row],[Sales]]&gt;=10000 &amp; Table1[[#This Row],[Sales]]&lt;=25000,"Medium","High"))</f>
        <v>Low</v>
      </c>
      <c r="W2480">
        <v>1842.97</v>
      </c>
      <c r="X2480">
        <f>Table1[[#This Row],[Profit]]/Table1[[#This Row],[Sales]]</f>
        <v>0.18475889724310776</v>
      </c>
      <c r="Y2480" t="s">
        <v>30</v>
      </c>
      <c r="Z2480" t="s">
        <v>41</v>
      </c>
      <c r="AA2480">
        <v>4</v>
      </c>
      <c r="AB2480" t="s">
        <v>42</v>
      </c>
    </row>
    <row r="2481" spans="1:28" x14ac:dyDescent="0.35">
      <c r="A2481" t="s">
        <v>4287</v>
      </c>
      <c r="B2481" s="1">
        <v>45509</v>
      </c>
      <c r="C2481" s="1" t="str">
        <f>TEXT(Table1[[#This Row],[Order_Date]],"yyyy")</f>
        <v>2024</v>
      </c>
      <c r="D2481" s="3">
        <f>MONTH(Table1[[#This Row],[Order_Date]])</f>
        <v>8</v>
      </c>
      <c r="E2481" t="str">
        <f>TEXT(Table1[[#This Row],[Order_Date]],"mmm")</f>
        <v>Aug</v>
      </c>
      <c r="F2481" s="1">
        <v>45512</v>
      </c>
      <c r="G2481">
        <f>(Table1[[#This Row],[Ship_Date]]-Table1[[#This Row],[Order_Date]])</f>
        <v>3</v>
      </c>
      <c r="H2481" t="s">
        <v>4288</v>
      </c>
      <c r="I2481" t="s">
        <v>4289</v>
      </c>
      <c r="J2481" t="s">
        <v>24</v>
      </c>
      <c r="K2481">
        <v>29</v>
      </c>
      <c r="L2481" t="str">
        <f>IF(Table1[[#This Row],[Age]]&lt;=20,"Teen",IF(Table1[[#This Row],[Age]]&gt;=21 &amp; Table1[[#This Row],[Age]]&lt;=50,"Adult","Senior"))</f>
        <v>Senior</v>
      </c>
      <c r="M2481" t="s">
        <v>73</v>
      </c>
      <c r="N2481" t="s">
        <v>26</v>
      </c>
      <c r="O2481" t="s">
        <v>27</v>
      </c>
      <c r="P2481" t="s">
        <v>56</v>
      </c>
      <c r="Q2481" t="s">
        <v>57</v>
      </c>
      <c r="R2481">
        <v>2</v>
      </c>
      <c r="S2481">
        <v>60</v>
      </c>
      <c r="T2481">
        <v>10</v>
      </c>
      <c r="U2481">
        <v>108</v>
      </c>
      <c r="V2481" t="str">
        <f>IF(Table1[[#This Row],[Sales]]&lt;=10000,"Low",IF(Table1[[#This Row],[Sales]]&gt;=10000 &amp; Table1[[#This Row],[Sales]]&lt;=25000,"Medium","High"))</f>
        <v>Low</v>
      </c>
      <c r="W2481">
        <v>26.08</v>
      </c>
      <c r="X2481">
        <f>Table1[[#This Row],[Profit]]/Table1[[#This Row],[Sales]]</f>
        <v>0.24148148148148146</v>
      </c>
      <c r="Y2481" t="s">
        <v>58</v>
      </c>
      <c r="Z2481" t="s">
        <v>31</v>
      </c>
      <c r="AA2481">
        <v>1</v>
      </c>
      <c r="AB2481" t="s">
        <v>42</v>
      </c>
    </row>
    <row r="2482" spans="1:28" x14ac:dyDescent="0.35">
      <c r="A2482" t="s">
        <v>4332</v>
      </c>
      <c r="B2482" s="1">
        <v>45882</v>
      </c>
      <c r="C2482" s="1" t="str">
        <f>TEXT(Table1[[#This Row],[Order_Date]],"yyyy")</f>
        <v>2025</v>
      </c>
      <c r="D2482" s="3">
        <f>MONTH(Table1[[#This Row],[Order_Date]])</f>
        <v>8</v>
      </c>
      <c r="E2482" t="str">
        <f>TEXT(Table1[[#This Row],[Order_Date]],"mmm")</f>
        <v>Aug</v>
      </c>
      <c r="F2482" s="1">
        <v>45885</v>
      </c>
      <c r="G2482">
        <f>(Table1[[#This Row],[Ship_Date]]-Table1[[#This Row],[Order_Date]])</f>
        <v>3</v>
      </c>
      <c r="H2482" t="s">
        <v>1313</v>
      </c>
      <c r="I2482" t="s">
        <v>4333</v>
      </c>
      <c r="J2482" t="s">
        <v>24</v>
      </c>
      <c r="K2482">
        <v>25</v>
      </c>
      <c r="L2482" t="str">
        <f>IF(Table1[[#This Row],[Age]]&lt;=20,"Teen",IF(Table1[[#This Row],[Age]]&gt;=21 &amp; Table1[[#This Row],[Age]]&lt;=50,"Adult","Senior"))</f>
        <v>Senior</v>
      </c>
      <c r="M2482" t="s">
        <v>91</v>
      </c>
      <c r="N2482" t="s">
        <v>92</v>
      </c>
      <c r="O2482" t="s">
        <v>55</v>
      </c>
      <c r="P2482" t="s">
        <v>28</v>
      </c>
      <c r="Q2482" t="s">
        <v>103</v>
      </c>
      <c r="R2482">
        <v>3</v>
      </c>
      <c r="S2482">
        <v>25000</v>
      </c>
      <c r="T2482">
        <v>0</v>
      </c>
      <c r="U2482">
        <v>75000</v>
      </c>
      <c r="V2482" t="str">
        <f>IF(Table1[[#This Row],[Sales]]&lt;=10000,"Low",IF(Table1[[#This Row],[Sales]]&gt;=10000 &amp; Table1[[#This Row],[Sales]]&lt;=25000,"Medium","High"))</f>
        <v>High</v>
      </c>
      <c r="W2482">
        <v>11573.51</v>
      </c>
      <c r="X2482">
        <f>Table1[[#This Row],[Profit]]/Table1[[#This Row],[Sales]]</f>
        <v>0.15431346666666668</v>
      </c>
      <c r="Y2482" t="s">
        <v>93</v>
      </c>
      <c r="Z2482" t="s">
        <v>41</v>
      </c>
      <c r="AA2482">
        <v>4</v>
      </c>
      <c r="AB2482" t="s">
        <v>42</v>
      </c>
    </row>
    <row r="2483" spans="1:28" x14ac:dyDescent="0.35">
      <c r="A2483" t="s">
        <v>4365</v>
      </c>
      <c r="B2483" s="1">
        <v>45876</v>
      </c>
      <c r="C2483" s="1" t="str">
        <f>TEXT(Table1[[#This Row],[Order_Date]],"yyyy")</f>
        <v>2025</v>
      </c>
      <c r="D2483" s="3">
        <f>MONTH(Table1[[#This Row],[Order_Date]])</f>
        <v>8</v>
      </c>
      <c r="E2483" t="str">
        <f>TEXT(Table1[[#This Row],[Order_Date]],"mmm")</f>
        <v>Aug</v>
      </c>
      <c r="F2483" s="1">
        <v>45879</v>
      </c>
      <c r="G2483">
        <f>(Table1[[#This Row],[Ship_Date]]-Table1[[#This Row],[Order_Date]])</f>
        <v>3</v>
      </c>
      <c r="H2483" t="s">
        <v>4366</v>
      </c>
      <c r="I2483" t="s">
        <v>4367</v>
      </c>
      <c r="J2483" t="s">
        <v>52</v>
      </c>
      <c r="K2483">
        <v>40</v>
      </c>
      <c r="L2483" t="str">
        <f>IF(Table1[[#This Row],[Age]]&lt;=20,"Teen",IF(Table1[[#This Row],[Age]]&gt;=21 &amp; Table1[[#This Row],[Age]]&lt;=50,"Adult","Senior"))</f>
        <v>Senior</v>
      </c>
      <c r="M2483" t="s">
        <v>53</v>
      </c>
      <c r="N2483" t="s">
        <v>54</v>
      </c>
      <c r="O2483" t="s">
        <v>55</v>
      </c>
      <c r="P2483" t="s">
        <v>39</v>
      </c>
      <c r="Q2483" t="s">
        <v>87</v>
      </c>
      <c r="R2483">
        <v>1</v>
      </c>
      <c r="S2483">
        <v>3200</v>
      </c>
      <c r="T2483">
        <v>15</v>
      </c>
      <c r="U2483">
        <v>2720</v>
      </c>
      <c r="V2483" t="str">
        <f>IF(Table1[[#This Row],[Sales]]&lt;=10000,"Low",IF(Table1[[#This Row],[Sales]]&gt;=10000 &amp; Table1[[#This Row],[Sales]]&lt;=25000,"Medium","High"))</f>
        <v>Low</v>
      </c>
      <c r="W2483">
        <v>696.49</v>
      </c>
      <c r="X2483">
        <f>Table1[[#This Row],[Profit]]/Table1[[#This Row],[Sales]]</f>
        <v>0.25606250000000003</v>
      </c>
      <c r="Y2483" t="s">
        <v>30</v>
      </c>
      <c r="Z2483" t="s">
        <v>41</v>
      </c>
      <c r="AA2483">
        <v>2</v>
      </c>
      <c r="AB2483" t="s">
        <v>42</v>
      </c>
    </row>
    <row r="2484" spans="1:28" x14ac:dyDescent="0.35">
      <c r="A2484" t="s">
        <v>4417</v>
      </c>
      <c r="B2484" s="1">
        <v>45533</v>
      </c>
      <c r="C2484" s="1" t="str">
        <f>TEXT(Table1[[#This Row],[Order_Date]],"yyyy")</f>
        <v>2024</v>
      </c>
      <c r="D2484" s="3">
        <f>MONTH(Table1[[#This Row],[Order_Date]])</f>
        <v>8</v>
      </c>
      <c r="E2484" t="str">
        <f>TEXT(Table1[[#This Row],[Order_Date]],"mmm")</f>
        <v>Aug</v>
      </c>
      <c r="F2484" s="1">
        <v>45537</v>
      </c>
      <c r="G2484">
        <f>(Table1[[#This Row],[Ship_Date]]-Table1[[#This Row],[Order_Date]])</f>
        <v>4</v>
      </c>
      <c r="H2484" t="s">
        <v>3303</v>
      </c>
      <c r="I2484" t="s">
        <v>4418</v>
      </c>
      <c r="J2484" t="s">
        <v>24</v>
      </c>
      <c r="K2484">
        <v>18</v>
      </c>
      <c r="L2484" t="str">
        <f>IF(Table1[[#This Row],[Age]]&lt;=20,"Teen",IF(Table1[[#This Row],[Age]]&gt;=21 &amp; Table1[[#This Row],[Age]]&lt;=50,"Adult","Senior"))</f>
        <v>Teen</v>
      </c>
      <c r="M2484" t="s">
        <v>101</v>
      </c>
      <c r="N2484" t="s">
        <v>102</v>
      </c>
      <c r="O2484" t="s">
        <v>27</v>
      </c>
      <c r="P2484" t="s">
        <v>47</v>
      </c>
      <c r="Q2484" t="s">
        <v>48</v>
      </c>
      <c r="R2484">
        <v>7</v>
      </c>
      <c r="S2484">
        <v>3500</v>
      </c>
      <c r="T2484">
        <v>15</v>
      </c>
      <c r="U2484">
        <v>20825</v>
      </c>
      <c r="V2484" t="str">
        <f>IF(Table1[[#This Row],[Sales]]&lt;=10000,"Low",IF(Table1[[#This Row],[Sales]]&gt;=10000 &amp; Table1[[#This Row],[Sales]]&lt;=25000,"Medium","High"))</f>
        <v>High</v>
      </c>
      <c r="W2484">
        <v>3291.77</v>
      </c>
      <c r="X2484">
        <f>Table1[[#This Row],[Profit]]/Table1[[#This Row],[Sales]]</f>
        <v>0.15806818727490995</v>
      </c>
      <c r="Y2484" t="s">
        <v>58</v>
      </c>
      <c r="Z2484" t="s">
        <v>31</v>
      </c>
      <c r="AA2484">
        <v>3</v>
      </c>
      <c r="AB2484" t="s">
        <v>32</v>
      </c>
    </row>
    <row r="2485" spans="1:28" x14ac:dyDescent="0.35">
      <c r="A2485" t="s">
        <v>4467</v>
      </c>
      <c r="B2485" s="1">
        <v>45506</v>
      </c>
      <c r="C2485" s="1" t="str">
        <f>TEXT(Table1[[#This Row],[Order_Date]],"yyyy")</f>
        <v>2024</v>
      </c>
      <c r="D2485" s="3">
        <f>MONTH(Table1[[#This Row],[Order_Date]])</f>
        <v>8</v>
      </c>
      <c r="E2485" t="str">
        <f>TEXT(Table1[[#This Row],[Order_Date]],"mmm")</f>
        <v>Aug</v>
      </c>
      <c r="F2485" s="1">
        <v>45507</v>
      </c>
      <c r="G2485">
        <f>(Table1[[#This Row],[Ship_Date]]-Table1[[#This Row],[Order_Date]])</f>
        <v>1</v>
      </c>
      <c r="H2485" t="s">
        <v>4468</v>
      </c>
      <c r="I2485" t="s">
        <v>4469</v>
      </c>
      <c r="J2485" t="s">
        <v>24</v>
      </c>
      <c r="K2485">
        <v>20</v>
      </c>
      <c r="L2485" t="str">
        <f>IF(Table1[[#This Row],[Age]]&lt;=20,"Teen",IF(Table1[[#This Row],[Age]]&gt;=21 &amp; Table1[[#This Row],[Age]]&lt;=50,"Adult","Senior"))</f>
        <v>Teen</v>
      </c>
      <c r="M2485" t="s">
        <v>116</v>
      </c>
      <c r="N2485" t="s">
        <v>117</v>
      </c>
      <c r="O2485" t="s">
        <v>86</v>
      </c>
      <c r="P2485" t="s">
        <v>56</v>
      </c>
      <c r="Q2485" t="s">
        <v>168</v>
      </c>
      <c r="R2485">
        <v>7</v>
      </c>
      <c r="S2485">
        <v>1200</v>
      </c>
      <c r="T2485">
        <v>20</v>
      </c>
      <c r="U2485">
        <v>6720</v>
      </c>
      <c r="V2485" t="str">
        <f>IF(Table1[[#This Row],[Sales]]&lt;=10000,"Low",IF(Table1[[#This Row],[Sales]]&gt;=10000 &amp; Table1[[#This Row],[Sales]]&lt;=25000,"Medium","High"))</f>
        <v>Low</v>
      </c>
      <c r="W2485">
        <v>2285.6799999999998</v>
      </c>
      <c r="X2485">
        <f>Table1[[#This Row],[Profit]]/Table1[[#This Row],[Sales]]</f>
        <v>0.34013095238095237</v>
      </c>
      <c r="Y2485" t="s">
        <v>30</v>
      </c>
      <c r="Z2485" t="s">
        <v>59</v>
      </c>
      <c r="AA2485">
        <v>1</v>
      </c>
      <c r="AB2485" t="s">
        <v>32</v>
      </c>
    </row>
    <row r="2486" spans="1:28" x14ac:dyDescent="0.35">
      <c r="A2486" t="s">
        <v>4470</v>
      </c>
      <c r="B2486" s="1">
        <v>45898</v>
      </c>
      <c r="C2486" s="1" t="str">
        <f>TEXT(Table1[[#This Row],[Order_Date]],"yyyy")</f>
        <v>2025</v>
      </c>
      <c r="D2486" s="3">
        <f>MONTH(Table1[[#This Row],[Order_Date]])</f>
        <v>8</v>
      </c>
      <c r="E2486" t="str">
        <f>TEXT(Table1[[#This Row],[Order_Date]],"mmm")</f>
        <v>Aug</v>
      </c>
      <c r="F2486" s="1">
        <v>45904</v>
      </c>
      <c r="G2486">
        <f>(Table1[[#This Row],[Ship_Date]]-Table1[[#This Row],[Order_Date]])</f>
        <v>6</v>
      </c>
      <c r="H2486" t="s">
        <v>4471</v>
      </c>
      <c r="I2486" t="s">
        <v>4472</v>
      </c>
      <c r="J2486" t="s">
        <v>52</v>
      </c>
      <c r="K2486">
        <v>53</v>
      </c>
      <c r="L2486" t="str">
        <f>IF(Table1[[#This Row],[Age]]&lt;=20,"Teen",IF(Table1[[#This Row],[Age]]&gt;=21 &amp; Table1[[#This Row],[Age]]&lt;=50,"Adult","Senior"))</f>
        <v>Senior</v>
      </c>
      <c r="M2486" t="s">
        <v>53</v>
      </c>
      <c r="N2486" t="s">
        <v>54</v>
      </c>
      <c r="O2486" t="s">
        <v>55</v>
      </c>
      <c r="P2486" t="s">
        <v>47</v>
      </c>
      <c r="Q2486" t="s">
        <v>48</v>
      </c>
      <c r="R2486">
        <v>4</v>
      </c>
      <c r="S2486">
        <v>3500</v>
      </c>
      <c r="T2486">
        <v>25</v>
      </c>
      <c r="U2486">
        <v>10500</v>
      </c>
      <c r="V2486" t="str">
        <f>IF(Table1[[#This Row],[Sales]]&lt;=10000,"Low",IF(Table1[[#This Row],[Sales]]&gt;=10000 &amp; Table1[[#This Row],[Sales]]&lt;=25000,"Medium","High"))</f>
        <v>High</v>
      </c>
      <c r="W2486">
        <v>4207.38</v>
      </c>
      <c r="X2486">
        <f>Table1[[#This Row],[Profit]]/Table1[[#This Row],[Sales]]</f>
        <v>0.40070285714285714</v>
      </c>
      <c r="Y2486" t="s">
        <v>30</v>
      </c>
      <c r="Z2486" t="s">
        <v>41</v>
      </c>
      <c r="AA2486">
        <v>5</v>
      </c>
      <c r="AB2486" t="s">
        <v>42</v>
      </c>
    </row>
    <row r="2487" spans="1:28" x14ac:dyDescent="0.35">
      <c r="A2487" t="s">
        <v>4482</v>
      </c>
      <c r="B2487" s="1">
        <v>45526</v>
      </c>
      <c r="C2487" s="1" t="str">
        <f>TEXT(Table1[[#This Row],[Order_Date]],"yyyy")</f>
        <v>2024</v>
      </c>
      <c r="D2487" s="3">
        <f>MONTH(Table1[[#This Row],[Order_Date]])</f>
        <v>8</v>
      </c>
      <c r="E2487" t="str">
        <f>TEXT(Table1[[#This Row],[Order_Date]],"mmm")</f>
        <v>Aug</v>
      </c>
      <c r="F2487" s="1">
        <v>45529</v>
      </c>
      <c r="G2487">
        <f>(Table1[[#This Row],[Ship_Date]]-Table1[[#This Row],[Order_Date]])</f>
        <v>3</v>
      </c>
      <c r="H2487" t="s">
        <v>4483</v>
      </c>
      <c r="I2487" t="s">
        <v>4484</v>
      </c>
      <c r="J2487" t="s">
        <v>52</v>
      </c>
      <c r="K2487">
        <v>51</v>
      </c>
      <c r="L2487" t="str">
        <f>IF(Table1[[#This Row],[Age]]&lt;=20,"Teen",IF(Table1[[#This Row],[Age]]&gt;=21 &amp; Table1[[#This Row],[Age]]&lt;=50,"Adult","Senior"))</f>
        <v>Senior</v>
      </c>
      <c r="M2487" t="s">
        <v>116</v>
      </c>
      <c r="N2487" t="s">
        <v>117</v>
      </c>
      <c r="O2487" t="s">
        <v>86</v>
      </c>
      <c r="P2487" t="s">
        <v>56</v>
      </c>
      <c r="Q2487" t="s">
        <v>125</v>
      </c>
      <c r="R2487">
        <v>7</v>
      </c>
      <c r="S2487">
        <v>450</v>
      </c>
      <c r="T2487">
        <v>0</v>
      </c>
      <c r="U2487">
        <v>3150</v>
      </c>
      <c r="V2487" t="str">
        <f>IF(Table1[[#This Row],[Sales]]&lt;=10000,"Low",IF(Table1[[#This Row],[Sales]]&gt;=10000 &amp; Table1[[#This Row],[Sales]]&lt;=25000,"Medium","High"))</f>
        <v>Low</v>
      </c>
      <c r="W2487">
        <v>595.77</v>
      </c>
      <c r="X2487">
        <f>Table1[[#This Row],[Profit]]/Table1[[#This Row],[Sales]]</f>
        <v>0.18913333333333332</v>
      </c>
      <c r="Y2487" t="s">
        <v>58</v>
      </c>
      <c r="Z2487" t="s">
        <v>31</v>
      </c>
      <c r="AA2487">
        <v>4</v>
      </c>
      <c r="AB2487" t="s">
        <v>42</v>
      </c>
    </row>
    <row r="2488" spans="1:28" x14ac:dyDescent="0.35">
      <c r="A2488" t="s">
        <v>4485</v>
      </c>
      <c r="B2488" s="1">
        <v>45874</v>
      </c>
      <c r="C2488" s="1" t="str">
        <f>TEXT(Table1[[#This Row],[Order_Date]],"yyyy")</f>
        <v>2025</v>
      </c>
      <c r="D2488" s="3">
        <f>MONTH(Table1[[#This Row],[Order_Date]])</f>
        <v>8</v>
      </c>
      <c r="E2488" t="str">
        <f>TEXT(Table1[[#This Row],[Order_Date]],"mmm")</f>
        <v>Aug</v>
      </c>
      <c r="F2488" s="1">
        <v>45880</v>
      </c>
      <c r="G2488">
        <f>(Table1[[#This Row],[Ship_Date]]-Table1[[#This Row],[Order_Date]])</f>
        <v>6</v>
      </c>
      <c r="H2488" t="s">
        <v>4486</v>
      </c>
      <c r="I2488" t="s">
        <v>4487</v>
      </c>
      <c r="J2488" t="s">
        <v>52</v>
      </c>
      <c r="K2488">
        <v>52</v>
      </c>
      <c r="L2488" t="str">
        <f>IF(Table1[[#This Row],[Age]]&lt;=20,"Teen",IF(Table1[[#This Row],[Age]]&gt;=21 &amp; Table1[[#This Row],[Age]]&lt;=50,"Adult","Senior"))</f>
        <v>Senior</v>
      </c>
      <c r="M2488" t="s">
        <v>36</v>
      </c>
      <c r="N2488" t="s">
        <v>37</v>
      </c>
      <c r="O2488" t="s">
        <v>38</v>
      </c>
      <c r="P2488" t="s">
        <v>28</v>
      </c>
      <c r="Q2488" t="s">
        <v>103</v>
      </c>
      <c r="R2488">
        <v>5</v>
      </c>
      <c r="S2488">
        <v>25000</v>
      </c>
      <c r="T2488">
        <v>5</v>
      </c>
      <c r="U2488">
        <v>118750</v>
      </c>
      <c r="V2488" t="str">
        <f>IF(Table1[[#This Row],[Sales]]&lt;=10000,"Low",IF(Table1[[#This Row],[Sales]]&gt;=10000 &amp; Table1[[#This Row],[Sales]]&lt;=25000,"Medium","High"))</f>
        <v>High</v>
      </c>
      <c r="W2488">
        <v>40223.97</v>
      </c>
      <c r="X2488">
        <f>Table1[[#This Row],[Profit]]/Table1[[#This Row],[Sales]]</f>
        <v>0.33872816842105263</v>
      </c>
      <c r="Y2488" t="s">
        <v>58</v>
      </c>
      <c r="Z2488" t="s">
        <v>59</v>
      </c>
      <c r="AA2488">
        <v>2</v>
      </c>
      <c r="AB2488" t="s">
        <v>42</v>
      </c>
    </row>
    <row r="2489" spans="1:28" x14ac:dyDescent="0.35">
      <c r="A2489" t="s">
        <v>4506</v>
      </c>
      <c r="B2489" s="1">
        <v>45900</v>
      </c>
      <c r="C2489" s="1" t="str">
        <f>TEXT(Table1[[#This Row],[Order_Date]],"yyyy")</f>
        <v>2025</v>
      </c>
      <c r="D2489" s="3">
        <f>MONTH(Table1[[#This Row],[Order_Date]])</f>
        <v>8</v>
      </c>
      <c r="E2489" t="str">
        <f>TEXT(Table1[[#This Row],[Order_Date]],"mmm")</f>
        <v>Aug</v>
      </c>
      <c r="F2489" s="1">
        <v>45906</v>
      </c>
      <c r="G2489">
        <f>(Table1[[#This Row],[Ship_Date]]-Table1[[#This Row],[Order_Date]])</f>
        <v>6</v>
      </c>
      <c r="H2489" t="s">
        <v>4507</v>
      </c>
      <c r="I2489" t="s">
        <v>4508</v>
      </c>
      <c r="J2489" t="s">
        <v>52</v>
      </c>
      <c r="K2489">
        <v>58</v>
      </c>
      <c r="L2489" t="str">
        <f>IF(Table1[[#This Row],[Age]]&lt;=20,"Teen",IF(Table1[[#This Row],[Age]]&gt;=21 &amp; Table1[[#This Row],[Age]]&lt;=50,"Adult","Senior"))</f>
        <v>Senior</v>
      </c>
      <c r="M2489" t="s">
        <v>91</v>
      </c>
      <c r="N2489" t="s">
        <v>92</v>
      </c>
      <c r="O2489" t="s">
        <v>55</v>
      </c>
      <c r="P2489" t="s">
        <v>47</v>
      </c>
      <c r="Q2489" t="s">
        <v>69</v>
      </c>
      <c r="R2489">
        <v>8</v>
      </c>
      <c r="S2489">
        <v>800</v>
      </c>
      <c r="T2489">
        <v>10</v>
      </c>
      <c r="U2489">
        <v>5760</v>
      </c>
      <c r="V2489" t="str">
        <f>IF(Table1[[#This Row],[Sales]]&lt;=10000,"Low",IF(Table1[[#This Row],[Sales]]&gt;=10000 &amp; Table1[[#This Row],[Sales]]&lt;=25000,"Medium","High"))</f>
        <v>Low</v>
      </c>
      <c r="W2489">
        <v>2503.65</v>
      </c>
      <c r="X2489">
        <f>Table1[[#This Row],[Profit]]/Table1[[#This Row],[Sales]]</f>
        <v>0.43466145833333336</v>
      </c>
      <c r="Y2489" t="s">
        <v>30</v>
      </c>
      <c r="Z2489" t="s">
        <v>41</v>
      </c>
      <c r="AA2489">
        <v>4</v>
      </c>
      <c r="AB2489" t="s">
        <v>32</v>
      </c>
    </row>
    <row r="2490" spans="1:28" x14ac:dyDescent="0.35">
      <c r="A2490" t="s">
        <v>4517</v>
      </c>
      <c r="B2490" s="1">
        <v>45888</v>
      </c>
      <c r="C2490" s="1" t="str">
        <f>TEXT(Table1[[#This Row],[Order_Date]],"yyyy")</f>
        <v>2025</v>
      </c>
      <c r="D2490" s="3">
        <f>MONTH(Table1[[#This Row],[Order_Date]])</f>
        <v>8</v>
      </c>
      <c r="E2490" t="str">
        <f>TEXT(Table1[[#This Row],[Order_Date]],"mmm")</f>
        <v>Aug</v>
      </c>
      <c r="F2490" s="1">
        <v>45894</v>
      </c>
      <c r="G2490">
        <f>(Table1[[#This Row],[Ship_Date]]-Table1[[#This Row],[Order_Date]])</f>
        <v>6</v>
      </c>
      <c r="H2490" t="s">
        <v>4518</v>
      </c>
      <c r="I2490" t="s">
        <v>4519</v>
      </c>
      <c r="J2490" t="s">
        <v>24</v>
      </c>
      <c r="K2490">
        <v>52</v>
      </c>
      <c r="L2490" t="str">
        <f>IF(Table1[[#This Row],[Age]]&lt;=20,"Teen",IF(Table1[[#This Row],[Age]]&gt;=21 &amp; Table1[[#This Row],[Age]]&lt;=50,"Adult","Senior"))</f>
        <v>Senior</v>
      </c>
      <c r="M2490" t="s">
        <v>101</v>
      </c>
      <c r="N2490" t="s">
        <v>102</v>
      </c>
      <c r="O2490" t="s">
        <v>27</v>
      </c>
      <c r="P2490" t="s">
        <v>47</v>
      </c>
      <c r="Q2490" t="s">
        <v>164</v>
      </c>
      <c r="R2490">
        <v>6</v>
      </c>
      <c r="S2490">
        <v>1800</v>
      </c>
      <c r="T2490">
        <v>25</v>
      </c>
      <c r="U2490">
        <v>8100</v>
      </c>
      <c r="V2490" t="str">
        <f>IF(Table1[[#This Row],[Sales]]&lt;=10000,"Low",IF(Table1[[#This Row],[Sales]]&gt;=10000 &amp; Table1[[#This Row],[Sales]]&lt;=25000,"Medium","High"))</f>
        <v>Low</v>
      </c>
      <c r="W2490">
        <v>2037.32</v>
      </c>
      <c r="X2490">
        <f>Table1[[#This Row],[Profit]]/Table1[[#This Row],[Sales]]</f>
        <v>0.25152098765432096</v>
      </c>
      <c r="Y2490" t="s">
        <v>30</v>
      </c>
      <c r="Z2490" t="s">
        <v>31</v>
      </c>
      <c r="AA2490">
        <v>2</v>
      </c>
      <c r="AB2490" t="s">
        <v>32</v>
      </c>
    </row>
    <row r="2491" spans="1:28" x14ac:dyDescent="0.35">
      <c r="A2491" t="s">
        <v>4630</v>
      </c>
      <c r="B2491" s="1">
        <v>45872</v>
      </c>
      <c r="C2491" s="1" t="str">
        <f>TEXT(Table1[[#This Row],[Order_Date]],"yyyy")</f>
        <v>2025</v>
      </c>
      <c r="D2491" s="3">
        <f>MONTH(Table1[[#This Row],[Order_Date]])</f>
        <v>8</v>
      </c>
      <c r="E2491" t="str">
        <f>TEXT(Table1[[#This Row],[Order_Date]],"mmm")</f>
        <v>Aug</v>
      </c>
      <c r="F2491" s="1">
        <v>45877</v>
      </c>
      <c r="G2491">
        <f>(Table1[[#This Row],[Ship_Date]]-Table1[[#This Row],[Order_Date]])</f>
        <v>5</v>
      </c>
      <c r="H2491" t="s">
        <v>4631</v>
      </c>
      <c r="I2491" t="s">
        <v>4632</v>
      </c>
      <c r="J2491" t="s">
        <v>24</v>
      </c>
      <c r="K2491">
        <v>60</v>
      </c>
      <c r="L2491" t="str">
        <f>IF(Table1[[#This Row],[Age]]&lt;=20,"Teen",IF(Table1[[#This Row],[Age]]&gt;=21 &amp; Table1[[#This Row],[Age]]&lt;=50,"Adult","Senior"))</f>
        <v>Senior</v>
      </c>
      <c r="M2491" t="s">
        <v>79</v>
      </c>
      <c r="N2491" t="s">
        <v>80</v>
      </c>
      <c r="O2491" t="s">
        <v>38</v>
      </c>
      <c r="P2491" t="s">
        <v>28</v>
      </c>
      <c r="Q2491" t="s">
        <v>192</v>
      </c>
      <c r="R2491">
        <v>1</v>
      </c>
      <c r="S2491">
        <v>7000</v>
      </c>
      <c r="T2491">
        <v>0</v>
      </c>
      <c r="U2491">
        <v>7000</v>
      </c>
      <c r="V2491" t="str">
        <f>IF(Table1[[#This Row],[Sales]]&lt;=10000,"Low",IF(Table1[[#This Row],[Sales]]&gt;=10000 &amp; Table1[[#This Row],[Sales]]&lt;=25000,"Medium","High"))</f>
        <v>Low</v>
      </c>
      <c r="W2491">
        <v>1841.31</v>
      </c>
      <c r="X2491">
        <f>Table1[[#This Row],[Profit]]/Table1[[#This Row],[Sales]]</f>
        <v>0.26304428571428573</v>
      </c>
      <c r="Y2491" t="s">
        <v>58</v>
      </c>
      <c r="Z2491" t="s">
        <v>59</v>
      </c>
      <c r="AA2491">
        <v>1</v>
      </c>
      <c r="AB2491" t="s">
        <v>42</v>
      </c>
    </row>
    <row r="2492" spans="1:28" x14ac:dyDescent="0.35">
      <c r="A2492" t="s">
        <v>4757</v>
      </c>
      <c r="B2492" s="1">
        <v>45900</v>
      </c>
      <c r="C2492" s="1" t="str">
        <f>TEXT(Table1[[#This Row],[Order_Date]],"yyyy")</f>
        <v>2025</v>
      </c>
      <c r="D2492" s="3">
        <f>MONTH(Table1[[#This Row],[Order_Date]])</f>
        <v>8</v>
      </c>
      <c r="E2492" t="str">
        <f>TEXT(Table1[[#This Row],[Order_Date]],"mmm")</f>
        <v>Aug</v>
      </c>
      <c r="F2492" s="1">
        <v>45906</v>
      </c>
      <c r="G2492">
        <f>(Table1[[#This Row],[Ship_Date]]-Table1[[#This Row],[Order_Date]])</f>
        <v>6</v>
      </c>
      <c r="H2492" t="s">
        <v>826</v>
      </c>
      <c r="I2492" t="s">
        <v>4758</v>
      </c>
      <c r="J2492" t="s">
        <v>24</v>
      </c>
      <c r="K2492">
        <v>20</v>
      </c>
      <c r="L2492" t="str">
        <f>IF(Table1[[#This Row],[Age]]&lt;=20,"Teen",IF(Table1[[#This Row],[Age]]&gt;=21 &amp; Table1[[#This Row],[Age]]&lt;=50,"Adult","Senior"))</f>
        <v>Teen</v>
      </c>
      <c r="M2492" t="s">
        <v>36</v>
      </c>
      <c r="N2492" t="s">
        <v>37</v>
      </c>
      <c r="O2492" t="s">
        <v>38</v>
      </c>
      <c r="P2492" t="s">
        <v>47</v>
      </c>
      <c r="Q2492" t="s">
        <v>164</v>
      </c>
      <c r="R2492">
        <v>5</v>
      </c>
      <c r="S2492">
        <v>1800</v>
      </c>
      <c r="T2492">
        <v>15</v>
      </c>
      <c r="U2492">
        <v>7650</v>
      </c>
      <c r="V2492" t="str">
        <f>IF(Table1[[#This Row],[Sales]]&lt;=10000,"Low",IF(Table1[[#This Row],[Sales]]&gt;=10000 &amp; Table1[[#This Row],[Sales]]&lt;=25000,"Medium","High"))</f>
        <v>Low</v>
      </c>
      <c r="W2492">
        <v>1425.64</v>
      </c>
      <c r="X2492">
        <f>Table1[[#This Row],[Profit]]/Table1[[#This Row],[Sales]]</f>
        <v>0.18635816993464055</v>
      </c>
      <c r="Y2492" t="s">
        <v>58</v>
      </c>
      <c r="Z2492" t="s">
        <v>31</v>
      </c>
      <c r="AA2492">
        <v>1</v>
      </c>
      <c r="AB2492" t="s">
        <v>42</v>
      </c>
    </row>
    <row r="2493" spans="1:28" x14ac:dyDescent="0.35">
      <c r="A2493" t="s">
        <v>4801</v>
      </c>
      <c r="B2493" s="1">
        <v>45880</v>
      </c>
      <c r="C2493" s="1" t="str">
        <f>TEXT(Table1[[#This Row],[Order_Date]],"yyyy")</f>
        <v>2025</v>
      </c>
      <c r="D2493" s="3">
        <f>MONTH(Table1[[#This Row],[Order_Date]])</f>
        <v>8</v>
      </c>
      <c r="E2493" t="str">
        <f>TEXT(Table1[[#This Row],[Order_Date]],"mmm")</f>
        <v>Aug</v>
      </c>
      <c r="F2493" s="1">
        <v>45882</v>
      </c>
      <c r="G2493">
        <f>(Table1[[#This Row],[Ship_Date]]-Table1[[#This Row],[Order_Date]])</f>
        <v>2</v>
      </c>
      <c r="H2493" t="s">
        <v>4802</v>
      </c>
      <c r="I2493" t="s">
        <v>4803</v>
      </c>
      <c r="J2493" t="s">
        <v>24</v>
      </c>
      <c r="K2493">
        <v>42</v>
      </c>
      <c r="L2493" t="str">
        <f>IF(Table1[[#This Row],[Age]]&lt;=20,"Teen",IF(Table1[[#This Row],[Age]]&gt;=21 &amp; Table1[[#This Row],[Age]]&lt;=50,"Adult","Senior"))</f>
        <v>Senior</v>
      </c>
      <c r="M2493" t="s">
        <v>84</v>
      </c>
      <c r="N2493" t="s">
        <v>85</v>
      </c>
      <c r="O2493" t="s">
        <v>86</v>
      </c>
      <c r="P2493" t="s">
        <v>56</v>
      </c>
      <c r="Q2493" t="s">
        <v>125</v>
      </c>
      <c r="R2493">
        <v>5</v>
      </c>
      <c r="S2493">
        <v>450</v>
      </c>
      <c r="T2493">
        <v>20</v>
      </c>
      <c r="U2493">
        <v>1800</v>
      </c>
      <c r="V2493" t="str">
        <f>IF(Table1[[#This Row],[Sales]]&lt;=10000,"Low",IF(Table1[[#This Row],[Sales]]&gt;=10000 &amp; Table1[[#This Row],[Sales]]&lt;=25000,"Medium","High"))</f>
        <v>Low</v>
      </c>
      <c r="W2493">
        <v>256.19</v>
      </c>
      <c r="X2493">
        <f>Table1[[#This Row],[Profit]]/Table1[[#This Row],[Sales]]</f>
        <v>0.14232777777777778</v>
      </c>
      <c r="Y2493" t="s">
        <v>93</v>
      </c>
      <c r="Z2493" t="s">
        <v>31</v>
      </c>
      <c r="AA2493">
        <v>4</v>
      </c>
      <c r="AB2493" t="s">
        <v>42</v>
      </c>
    </row>
    <row r="2494" spans="1:28" x14ac:dyDescent="0.35">
      <c r="A2494" t="s">
        <v>4824</v>
      </c>
      <c r="B2494" s="1">
        <v>45513</v>
      </c>
      <c r="C2494" s="1" t="str">
        <f>TEXT(Table1[[#This Row],[Order_Date]],"yyyy")</f>
        <v>2024</v>
      </c>
      <c r="D2494" s="3">
        <f>MONTH(Table1[[#This Row],[Order_Date]])</f>
        <v>8</v>
      </c>
      <c r="E2494" t="str">
        <f>TEXT(Table1[[#This Row],[Order_Date]],"mmm")</f>
        <v>Aug</v>
      </c>
      <c r="F2494" s="1">
        <v>45516</v>
      </c>
      <c r="G2494">
        <f>(Table1[[#This Row],[Ship_Date]]-Table1[[#This Row],[Order_Date]])</f>
        <v>3</v>
      </c>
      <c r="H2494" t="s">
        <v>4825</v>
      </c>
      <c r="I2494" t="s">
        <v>4826</v>
      </c>
      <c r="J2494" t="s">
        <v>24</v>
      </c>
      <c r="K2494">
        <v>59</v>
      </c>
      <c r="L2494" t="str">
        <f>IF(Table1[[#This Row],[Age]]&lt;=20,"Teen",IF(Table1[[#This Row],[Age]]&gt;=21 &amp; Table1[[#This Row],[Age]]&lt;=50,"Adult","Senior"))</f>
        <v>Senior</v>
      </c>
      <c r="M2494" t="s">
        <v>63</v>
      </c>
      <c r="N2494" t="s">
        <v>64</v>
      </c>
      <c r="O2494" t="s">
        <v>55</v>
      </c>
      <c r="P2494" t="s">
        <v>39</v>
      </c>
      <c r="Q2494" t="s">
        <v>151</v>
      </c>
      <c r="R2494">
        <v>2</v>
      </c>
      <c r="S2494">
        <v>900</v>
      </c>
      <c r="T2494">
        <v>5</v>
      </c>
      <c r="U2494">
        <v>1710</v>
      </c>
      <c r="V2494" t="str">
        <f>IF(Table1[[#This Row],[Sales]]&lt;=10000,"Low",IF(Table1[[#This Row],[Sales]]&gt;=10000 &amp; Table1[[#This Row],[Sales]]&lt;=25000,"Medium","High"))</f>
        <v>Low</v>
      </c>
      <c r="W2494">
        <v>646.95000000000005</v>
      </c>
      <c r="X2494">
        <f>Table1[[#This Row],[Profit]]/Table1[[#This Row],[Sales]]</f>
        <v>0.37833333333333335</v>
      </c>
      <c r="Y2494" t="s">
        <v>58</v>
      </c>
      <c r="Z2494" t="s">
        <v>31</v>
      </c>
      <c r="AA2494">
        <v>1</v>
      </c>
      <c r="AB2494" t="s">
        <v>42</v>
      </c>
    </row>
    <row r="2495" spans="1:28" x14ac:dyDescent="0.35">
      <c r="A2495" t="s">
        <v>4842</v>
      </c>
      <c r="B2495" s="1">
        <v>45873</v>
      </c>
      <c r="C2495" s="1" t="str">
        <f>TEXT(Table1[[#This Row],[Order_Date]],"yyyy")</f>
        <v>2025</v>
      </c>
      <c r="D2495" s="3">
        <f>MONTH(Table1[[#This Row],[Order_Date]])</f>
        <v>8</v>
      </c>
      <c r="E2495" t="str">
        <f>TEXT(Table1[[#This Row],[Order_Date]],"mmm")</f>
        <v>Aug</v>
      </c>
      <c r="F2495" s="1">
        <v>45878</v>
      </c>
      <c r="G2495">
        <f>(Table1[[#This Row],[Ship_Date]]-Table1[[#This Row],[Order_Date]])</f>
        <v>5</v>
      </c>
      <c r="H2495" t="s">
        <v>4843</v>
      </c>
      <c r="I2495" t="s">
        <v>4844</v>
      </c>
      <c r="J2495" t="s">
        <v>24</v>
      </c>
      <c r="K2495">
        <v>36</v>
      </c>
      <c r="L2495" t="str">
        <f>IF(Table1[[#This Row],[Age]]&lt;=20,"Teen",IF(Table1[[#This Row],[Age]]&gt;=21 &amp; Table1[[#This Row],[Age]]&lt;=50,"Adult","Senior"))</f>
        <v>Senior</v>
      </c>
      <c r="M2495" t="s">
        <v>53</v>
      </c>
      <c r="N2495" t="s">
        <v>54</v>
      </c>
      <c r="O2495" t="s">
        <v>55</v>
      </c>
      <c r="P2495" t="s">
        <v>56</v>
      </c>
      <c r="Q2495" t="s">
        <v>57</v>
      </c>
      <c r="R2495">
        <v>2</v>
      </c>
      <c r="S2495">
        <v>60</v>
      </c>
      <c r="T2495">
        <v>0</v>
      </c>
      <c r="U2495">
        <v>120</v>
      </c>
      <c r="V2495" t="str">
        <f>IF(Table1[[#This Row],[Sales]]&lt;=10000,"Low",IF(Table1[[#This Row],[Sales]]&gt;=10000 &amp; Table1[[#This Row],[Sales]]&lt;=25000,"Medium","High"))</f>
        <v>Low</v>
      </c>
      <c r="W2495">
        <v>34.22</v>
      </c>
      <c r="X2495">
        <f>Table1[[#This Row],[Profit]]/Table1[[#This Row],[Sales]]</f>
        <v>0.28516666666666668</v>
      </c>
      <c r="Y2495" t="s">
        <v>30</v>
      </c>
      <c r="Z2495" t="s">
        <v>41</v>
      </c>
      <c r="AA2495">
        <v>5</v>
      </c>
      <c r="AB2495" t="s">
        <v>42</v>
      </c>
    </row>
    <row r="2496" spans="1:28" x14ac:dyDescent="0.35">
      <c r="A2496" t="s">
        <v>4851</v>
      </c>
      <c r="B2496" s="1">
        <v>45896</v>
      </c>
      <c r="C2496" s="1" t="str">
        <f>TEXT(Table1[[#This Row],[Order_Date]],"yyyy")</f>
        <v>2025</v>
      </c>
      <c r="D2496" s="3">
        <f>MONTH(Table1[[#This Row],[Order_Date]])</f>
        <v>8</v>
      </c>
      <c r="E2496" t="str">
        <f>TEXT(Table1[[#This Row],[Order_Date]],"mmm")</f>
        <v>Aug</v>
      </c>
      <c r="F2496" s="1">
        <v>45898</v>
      </c>
      <c r="G2496">
        <f>(Table1[[#This Row],[Ship_Date]]-Table1[[#This Row],[Order_Date]])</f>
        <v>2</v>
      </c>
      <c r="H2496" t="s">
        <v>4852</v>
      </c>
      <c r="I2496" t="s">
        <v>4853</v>
      </c>
      <c r="J2496" t="s">
        <v>24</v>
      </c>
      <c r="K2496">
        <v>38</v>
      </c>
      <c r="L2496" t="str">
        <f>IF(Table1[[#This Row],[Age]]&lt;=20,"Teen",IF(Table1[[#This Row],[Age]]&gt;=21 &amp; Table1[[#This Row],[Age]]&lt;=50,"Adult","Senior"))</f>
        <v>Senior</v>
      </c>
      <c r="M2496" t="s">
        <v>63</v>
      </c>
      <c r="N2496" t="s">
        <v>64</v>
      </c>
      <c r="O2496" t="s">
        <v>55</v>
      </c>
      <c r="P2496" t="s">
        <v>74</v>
      </c>
      <c r="Q2496" t="s">
        <v>75</v>
      </c>
      <c r="R2496">
        <v>3</v>
      </c>
      <c r="S2496">
        <v>2000</v>
      </c>
      <c r="T2496">
        <v>10</v>
      </c>
      <c r="U2496">
        <v>5400</v>
      </c>
      <c r="V2496" t="str">
        <f>IF(Table1[[#This Row],[Sales]]&lt;=10000,"Low",IF(Table1[[#This Row],[Sales]]&gt;=10000 &amp; Table1[[#This Row],[Sales]]&lt;=25000,"Medium","High"))</f>
        <v>Low</v>
      </c>
      <c r="W2496">
        <v>1968.33</v>
      </c>
      <c r="X2496">
        <f>Table1[[#This Row],[Profit]]/Table1[[#This Row],[Sales]]</f>
        <v>0.36450555555555553</v>
      </c>
      <c r="Y2496" t="s">
        <v>58</v>
      </c>
      <c r="Z2496" t="s">
        <v>41</v>
      </c>
      <c r="AA2496">
        <v>5</v>
      </c>
      <c r="AB2496" t="s">
        <v>42</v>
      </c>
    </row>
    <row r="2497" spans="1:28" x14ac:dyDescent="0.35">
      <c r="A2497" t="s">
        <v>4934</v>
      </c>
      <c r="B2497" s="1">
        <v>45878</v>
      </c>
      <c r="C2497" s="1" t="str">
        <f>TEXT(Table1[[#This Row],[Order_Date]],"yyyy")</f>
        <v>2025</v>
      </c>
      <c r="D2497" s="3">
        <f>MONTH(Table1[[#This Row],[Order_Date]])</f>
        <v>8</v>
      </c>
      <c r="E2497" t="str">
        <f>TEXT(Table1[[#This Row],[Order_Date]],"mmm")</f>
        <v>Aug</v>
      </c>
      <c r="F2497" s="1">
        <v>45881</v>
      </c>
      <c r="G2497">
        <f>(Table1[[#This Row],[Ship_Date]]-Table1[[#This Row],[Order_Date]])</f>
        <v>3</v>
      </c>
      <c r="H2497" t="s">
        <v>4935</v>
      </c>
      <c r="I2497" t="s">
        <v>4936</v>
      </c>
      <c r="J2497" t="s">
        <v>24</v>
      </c>
      <c r="K2497">
        <v>55</v>
      </c>
      <c r="L2497" t="str">
        <f>IF(Table1[[#This Row],[Age]]&lt;=20,"Teen",IF(Table1[[#This Row],[Age]]&gt;=21 &amp; Table1[[#This Row],[Age]]&lt;=50,"Adult","Senior"))</f>
        <v>Senior</v>
      </c>
      <c r="M2497" t="s">
        <v>63</v>
      </c>
      <c r="N2497" t="s">
        <v>64</v>
      </c>
      <c r="O2497" t="s">
        <v>55</v>
      </c>
      <c r="P2497" t="s">
        <v>47</v>
      </c>
      <c r="Q2497" t="s">
        <v>164</v>
      </c>
      <c r="R2497">
        <v>6</v>
      </c>
      <c r="S2497">
        <v>1800</v>
      </c>
      <c r="T2497">
        <v>5</v>
      </c>
      <c r="U2497">
        <v>10260</v>
      </c>
      <c r="V2497" t="str">
        <f>IF(Table1[[#This Row],[Sales]]&lt;=10000,"Low",IF(Table1[[#This Row],[Sales]]&gt;=10000 &amp; Table1[[#This Row],[Sales]]&lt;=25000,"Medium","High"))</f>
        <v>High</v>
      </c>
      <c r="W2497">
        <v>2057.33</v>
      </c>
      <c r="X2497">
        <f>Table1[[#This Row],[Profit]]/Table1[[#This Row],[Sales]]</f>
        <v>0.2005194931773879</v>
      </c>
      <c r="Y2497" t="s">
        <v>93</v>
      </c>
      <c r="Z2497" t="s">
        <v>41</v>
      </c>
      <c r="AA2497">
        <v>3</v>
      </c>
      <c r="AB2497" t="s">
        <v>42</v>
      </c>
    </row>
    <row r="2498" spans="1:28" x14ac:dyDescent="0.35">
      <c r="A2498" t="s">
        <v>4940</v>
      </c>
      <c r="B2498" s="1">
        <v>45870</v>
      </c>
      <c r="C2498" s="1" t="str">
        <f>TEXT(Table1[[#This Row],[Order_Date]],"yyyy")</f>
        <v>2025</v>
      </c>
      <c r="D2498" s="3">
        <f>MONTH(Table1[[#This Row],[Order_Date]])</f>
        <v>8</v>
      </c>
      <c r="E2498" t="str">
        <f>TEXT(Table1[[#This Row],[Order_Date]],"mmm")</f>
        <v>Aug</v>
      </c>
      <c r="F2498" s="1">
        <v>45873</v>
      </c>
      <c r="G2498">
        <f>(Table1[[#This Row],[Ship_Date]]-Table1[[#This Row],[Order_Date]])</f>
        <v>3</v>
      </c>
      <c r="H2498" t="s">
        <v>4941</v>
      </c>
      <c r="I2498" t="s">
        <v>4942</v>
      </c>
      <c r="J2498" t="s">
        <v>52</v>
      </c>
      <c r="K2498">
        <v>46</v>
      </c>
      <c r="L2498" t="str">
        <f>IF(Table1[[#This Row],[Age]]&lt;=20,"Teen",IF(Table1[[#This Row],[Age]]&gt;=21 &amp; Table1[[#This Row],[Age]]&lt;=50,"Adult","Senior"))</f>
        <v>Senior</v>
      </c>
      <c r="M2498" t="s">
        <v>79</v>
      </c>
      <c r="N2498" t="s">
        <v>80</v>
      </c>
      <c r="O2498" t="s">
        <v>38</v>
      </c>
      <c r="P2498" t="s">
        <v>47</v>
      </c>
      <c r="Q2498" t="s">
        <v>48</v>
      </c>
      <c r="R2498">
        <v>8</v>
      </c>
      <c r="S2498">
        <v>3500</v>
      </c>
      <c r="T2498">
        <v>5</v>
      </c>
      <c r="U2498">
        <v>26600</v>
      </c>
      <c r="V2498" t="str">
        <f>IF(Table1[[#This Row],[Sales]]&lt;=10000,"Low",IF(Table1[[#This Row],[Sales]]&gt;=10000 &amp; Table1[[#This Row],[Sales]]&lt;=25000,"Medium","High"))</f>
        <v>High</v>
      </c>
      <c r="W2498">
        <v>4850.78</v>
      </c>
      <c r="X2498">
        <f>Table1[[#This Row],[Profit]]/Table1[[#This Row],[Sales]]</f>
        <v>0.18236015037593983</v>
      </c>
      <c r="Y2498" t="s">
        <v>93</v>
      </c>
      <c r="Z2498" t="s">
        <v>59</v>
      </c>
      <c r="AA2498">
        <v>2</v>
      </c>
      <c r="AB2498" t="s">
        <v>42</v>
      </c>
    </row>
    <row r="2499" spans="1:28" x14ac:dyDescent="0.35">
      <c r="A2499" t="s">
        <v>5015</v>
      </c>
      <c r="B2499" s="1">
        <v>45891</v>
      </c>
      <c r="C2499" s="1" t="str">
        <f>TEXT(Table1[[#This Row],[Order_Date]],"yyyy")</f>
        <v>2025</v>
      </c>
      <c r="D2499" s="3">
        <f>MONTH(Table1[[#This Row],[Order_Date]])</f>
        <v>8</v>
      </c>
      <c r="E2499" t="str">
        <f>TEXT(Table1[[#This Row],[Order_Date]],"mmm")</f>
        <v>Aug</v>
      </c>
      <c r="F2499" s="1">
        <v>45896</v>
      </c>
      <c r="G2499">
        <f>(Table1[[#This Row],[Ship_Date]]-Table1[[#This Row],[Order_Date]])</f>
        <v>5</v>
      </c>
      <c r="H2499" t="s">
        <v>5016</v>
      </c>
      <c r="I2499" t="s">
        <v>5017</v>
      </c>
      <c r="J2499" t="s">
        <v>24</v>
      </c>
      <c r="K2499">
        <v>49</v>
      </c>
      <c r="L2499" t="str">
        <f>IF(Table1[[#This Row],[Age]]&lt;=20,"Teen",IF(Table1[[#This Row],[Age]]&gt;=21 &amp; Table1[[#This Row],[Age]]&lt;=50,"Adult","Senior"))</f>
        <v>Senior</v>
      </c>
      <c r="M2499" t="s">
        <v>73</v>
      </c>
      <c r="N2499" t="s">
        <v>26</v>
      </c>
      <c r="O2499" t="s">
        <v>27</v>
      </c>
      <c r="P2499" t="s">
        <v>74</v>
      </c>
      <c r="Q2499" t="s">
        <v>75</v>
      </c>
      <c r="R2499">
        <v>3</v>
      </c>
      <c r="S2499">
        <v>2000</v>
      </c>
      <c r="T2499">
        <v>15</v>
      </c>
      <c r="U2499">
        <v>5100</v>
      </c>
      <c r="V2499" t="str">
        <f>IF(Table1[[#This Row],[Sales]]&lt;=10000,"Low",IF(Table1[[#This Row],[Sales]]&gt;=10000 &amp; Table1[[#This Row],[Sales]]&lt;=25000,"Medium","High"))</f>
        <v>Low</v>
      </c>
      <c r="W2499">
        <v>1545.84</v>
      </c>
      <c r="X2499">
        <f>Table1[[#This Row],[Profit]]/Table1[[#This Row],[Sales]]</f>
        <v>0.30310588235294117</v>
      </c>
      <c r="Y2499" t="s">
        <v>58</v>
      </c>
      <c r="Z2499" t="s">
        <v>31</v>
      </c>
      <c r="AA2499">
        <v>4</v>
      </c>
      <c r="AB2499" t="s">
        <v>42</v>
      </c>
    </row>
    <row r="2500" spans="1:28" x14ac:dyDescent="0.35">
      <c r="A2500" t="s">
        <v>5039</v>
      </c>
      <c r="B2500" s="1">
        <v>45508</v>
      </c>
      <c r="C2500" s="1" t="str">
        <f>TEXT(Table1[[#This Row],[Order_Date]],"yyyy")</f>
        <v>2024</v>
      </c>
      <c r="D2500" s="3">
        <f>MONTH(Table1[[#This Row],[Order_Date]])</f>
        <v>8</v>
      </c>
      <c r="E2500" t="str">
        <f>TEXT(Table1[[#This Row],[Order_Date]],"mmm")</f>
        <v>Aug</v>
      </c>
      <c r="F2500" s="1">
        <v>45509</v>
      </c>
      <c r="G2500">
        <f>(Table1[[#This Row],[Ship_Date]]-Table1[[#This Row],[Order_Date]])</f>
        <v>1</v>
      </c>
      <c r="H2500" t="s">
        <v>5040</v>
      </c>
      <c r="I2500" t="s">
        <v>5041</v>
      </c>
      <c r="J2500" t="s">
        <v>52</v>
      </c>
      <c r="K2500">
        <v>24</v>
      </c>
      <c r="L2500" t="str">
        <f>IF(Table1[[#This Row],[Age]]&lt;=20,"Teen",IF(Table1[[#This Row],[Age]]&gt;=21 &amp; Table1[[#This Row],[Age]]&lt;=50,"Adult","Senior"))</f>
        <v>Senior</v>
      </c>
      <c r="M2500" t="s">
        <v>91</v>
      </c>
      <c r="N2500" t="s">
        <v>92</v>
      </c>
      <c r="O2500" t="s">
        <v>55</v>
      </c>
      <c r="P2500" t="s">
        <v>28</v>
      </c>
      <c r="Q2500" t="s">
        <v>29</v>
      </c>
      <c r="R2500">
        <v>5</v>
      </c>
      <c r="S2500">
        <v>15000</v>
      </c>
      <c r="T2500">
        <v>10</v>
      </c>
      <c r="U2500">
        <v>67500</v>
      </c>
      <c r="V2500" t="str">
        <f>IF(Table1[[#This Row],[Sales]]&lt;=10000,"Low",IF(Table1[[#This Row],[Sales]]&gt;=10000 &amp; Table1[[#This Row],[Sales]]&lt;=25000,"Medium","High"))</f>
        <v>High</v>
      </c>
      <c r="W2500">
        <v>6801.25</v>
      </c>
      <c r="X2500">
        <f>Table1[[#This Row],[Profit]]/Table1[[#This Row],[Sales]]</f>
        <v>0.10075925925925926</v>
      </c>
      <c r="Y2500" t="s">
        <v>58</v>
      </c>
      <c r="Z2500" t="s">
        <v>31</v>
      </c>
      <c r="AA2500">
        <v>2</v>
      </c>
      <c r="AB2500" t="s">
        <v>42</v>
      </c>
    </row>
    <row r="2501" spans="1:28" x14ac:dyDescent="0.35">
      <c r="A2501" t="s">
        <v>5042</v>
      </c>
      <c r="B2501" s="1">
        <v>45522</v>
      </c>
      <c r="C2501" s="1" t="str">
        <f>TEXT(Table1[[#This Row],[Order_Date]],"yyyy")</f>
        <v>2024</v>
      </c>
      <c r="D2501" s="3">
        <f>MONTH(Table1[[#This Row],[Order_Date]])</f>
        <v>8</v>
      </c>
      <c r="E2501" t="str">
        <f>TEXT(Table1[[#This Row],[Order_Date]],"mmm")</f>
        <v>Aug</v>
      </c>
      <c r="F2501" s="1">
        <v>45523</v>
      </c>
      <c r="G2501">
        <f>(Table1[[#This Row],[Ship_Date]]-Table1[[#This Row],[Order_Date]])</f>
        <v>1</v>
      </c>
      <c r="H2501" t="s">
        <v>5043</v>
      </c>
      <c r="I2501" t="s">
        <v>5044</v>
      </c>
      <c r="J2501" t="s">
        <v>52</v>
      </c>
      <c r="K2501">
        <v>24</v>
      </c>
      <c r="L2501" t="str">
        <f>IF(Table1[[#This Row],[Age]]&lt;=20,"Teen",IF(Table1[[#This Row],[Age]]&gt;=21 &amp; Table1[[#This Row],[Age]]&lt;=50,"Adult","Senior"))</f>
        <v>Senior</v>
      </c>
      <c r="M2501" t="s">
        <v>63</v>
      </c>
      <c r="N2501" t="s">
        <v>64</v>
      </c>
      <c r="O2501" t="s">
        <v>55</v>
      </c>
      <c r="P2501" t="s">
        <v>28</v>
      </c>
      <c r="Q2501" t="s">
        <v>29</v>
      </c>
      <c r="R2501">
        <v>5</v>
      </c>
      <c r="S2501">
        <v>15000</v>
      </c>
      <c r="T2501">
        <v>20</v>
      </c>
      <c r="U2501">
        <v>60000</v>
      </c>
      <c r="V2501" t="str">
        <f>IF(Table1[[#This Row],[Sales]]&lt;=10000,"Low",IF(Table1[[#This Row],[Sales]]&gt;=10000 &amp; Table1[[#This Row],[Sales]]&lt;=25000,"Medium","High"))</f>
        <v>High</v>
      </c>
      <c r="W2501">
        <v>7005.52</v>
      </c>
      <c r="X2501">
        <f>Table1[[#This Row],[Profit]]/Table1[[#This Row],[Sales]]</f>
        <v>0.11675866666666668</v>
      </c>
      <c r="Y2501" t="s">
        <v>58</v>
      </c>
      <c r="Z2501" t="s">
        <v>41</v>
      </c>
      <c r="AA2501">
        <v>1</v>
      </c>
      <c r="AB2501" t="s">
        <v>42</v>
      </c>
    </row>
    <row r="2502" spans="1:28" x14ac:dyDescent="0.35">
      <c r="A2502" t="s">
        <v>5058</v>
      </c>
      <c r="B2502" s="1">
        <v>45878</v>
      </c>
      <c r="C2502" s="1" t="str">
        <f>TEXT(Table1[[#This Row],[Order_Date]],"yyyy")</f>
        <v>2025</v>
      </c>
      <c r="D2502" s="3">
        <f>MONTH(Table1[[#This Row],[Order_Date]])</f>
        <v>8</v>
      </c>
      <c r="E2502" t="str">
        <f>TEXT(Table1[[#This Row],[Order_Date]],"mmm")</f>
        <v>Aug</v>
      </c>
      <c r="F2502" s="1">
        <v>45880</v>
      </c>
      <c r="G2502">
        <f>(Table1[[#This Row],[Ship_Date]]-Table1[[#This Row],[Order_Date]])</f>
        <v>2</v>
      </c>
      <c r="H2502" t="s">
        <v>5059</v>
      </c>
      <c r="I2502" t="s">
        <v>5060</v>
      </c>
      <c r="J2502" t="s">
        <v>52</v>
      </c>
      <c r="K2502">
        <v>54</v>
      </c>
      <c r="L2502" t="str">
        <f>IF(Table1[[#This Row],[Age]]&lt;=20,"Teen",IF(Table1[[#This Row],[Age]]&gt;=21 &amp; Table1[[#This Row],[Age]]&lt;=50,"Adult","Senior"))</f>
        <v>Senior</v>
      </c>
      <c r="M2502" t="s">
        <v>116</v>
      </c>
      <c r="N2502" t="s">
        <v>117</v>
      </c>
      <c r="O2502" t="s">
        <v>86</v>
      </c>
      <c r="P2502" t="s">
        <v>74</v>
      </c>
      <c r="Q2502" t="s">
        <v>109</v>
      </c>
      <c r="R2502">
        <v>4</v>
      </c>
      <c r="S2502">
        <v>40000</v>
      </c>
      <c r="T2502">
        <v>20</v>
      </c>
      <c r="U2502">
        <v>128000</v>
      </c>
      <c r="V2502" t="str">
        <f>IF(Table1[[#This Row],[Sales]]&lt;=10000,"Low",IF(Table1[[#This Row],[Sales]]&gt;=10000 &amp; Table1[[#This Row],[Sales]]&lt;=25000,"Medium","High"))</f>
        <v>High</v>
      </c>
      <c r="W2502">
        <v>36925.74</v>
      </c>
      <c r="X2502">
        <f>Table1[[#This Row],[Profit]]/Table1[[#This Row],[Sales]]</f>
        <v>0.28848234374999998</v>
      </c>
      <c r="Y2502" t="s">
        <v>93</v>
      </c>
      <c r="Z2502" t="s">
        <v>41</v>
      </c>
      <c r="AA2502">
        <v>2</v>
      </c>
      <c r="AB2502" t="s">
        <v>42</v>
      </c>
    </row>
    <row r="2503" spans="1:28" x14ac:dyDescent="0.35">
      <c r="A2503" t="s">
        <v>5076</v>
      </c>
      <c r="B2503" s="1">
        <v>45894</v>
      </c>
      <c r="C2503" s="1" t="str">
        <f>TEXT(Table1[[#This Row],[Order_Date]],"yyyy")</f>
        <v>2025</v>
      </c>
      <c r="D2503" s="3">
        <f>MONTH(Table1[[#This Row],[Order_Date]])</f>
        <v>8</v>
      </c>
      <c r="E2503" t="str">
        <f>TEXT(Table1[[#This Row],[Order_Date]],"mmm")</f>
        <v>Aug</v>
      </c>
      <c r="F2503" s="1">
        <v>45900</v>
      </c>
      <c r="G2503">
        <f>(Table1[[#This Row],[Ship_Date]]-Table1[[#This Row],[Order_Date]])</f>
        <v>6</v>
      </c>
      <c r="H2503" t="s">
        <v>1175</v>
      </c>
      <c r="I2503" t="s">
        <v>5077</v>
      </c>
      <c r="J2503" t="s">
        <v>52</v>
      </c>
      <c r="K2503">
        <v>24</v>
      </c>
      <c r="L2503" t="str">
        <f>IF(Table1[[#This Row],[Age]]&lt;=20,"Teen",IF(Table1[[#This Row],[Age]]&gt;=21 &amp; Table1[[#This Row],[Age]]&lt;=50,"Adult","Senior"))</f>
        <v>Senior</v>
      </c>
      <c r="M2503" t="s">
        <v>73</v>
      </c>
      <c r="N2503" t="s">
        <v>26</v>
      </c>
      <c r="O2503" t="s">
        <v>27</v>
      </c>
      <c r="P2503" t="s">
        <v>28</v>
      </c>
      <c r="Q2503" t="s">
        <v>311</v>
      </c>
      <c r="R2503">
        <v>7</v>
      </c>
      <c r="S2503">
        <v>5000</v>
      </c>
      <c r="T2503">
        <v>0</v>
      </c>
      <c r="U2503">
        <v>35000</v>
      </c>
      <c r="V2503" t="str">
        <f>IF(Table1[[#This Row],[Sales]]&lt;=10000,"Low",IF(Table1[[#This Row],[Sales]]&gt;=10000 &amp; Table1[[#This Row],[Sales]]&lt;=25000,"Medium","High"))</f>
        <v>High</v>
      </c>
      <c r="W2503">
        <v>7768.57</v>
      </c>
      <c r="X2503">
        <f>Table1[[#This Row],[Profit]]/Table1[[#This Row],[Sales]]</f>
        <v>0.22195914285714285</v>
      </c>
      <c r="Y2503" t="s">
        <v>58</v>
      </c>
      <c r="Z2503" t="s">
        <v>41</v>
      </c>
      <c r="AA2503">
        <v>5</v>
      </c>
      <c r="AB2503" t="s">
        <v>42</v>
      </c>
    </row>
    <row r="2504" spans="1:28" x14ac:dyDescent="0.35">
      <c r="A2504" t="s">
        <v>5140</v>
      </c>
      <c r="B2504" s="1">
        <v>45873</v>
      </c>
      <c r="C2504" s="1" t="str">
        <f>TEXT(Table1[[#This Row],[Order_Date]],"yyyy")</f>
        <v>2025</v>
      </c>
      <c r="D2504" s="3">
        <f>MONTH(Table1[[#This Row],[Order_Date]])</f>
        <v>8</v>
      </c>
      <c r="E2504" t="str">
        <f>TEXT(Table1[[#This Row],[Order_Date]],"mmm")</f>
        <v>Aug</v>
      </c>
      <c r="F2504" s="1">
        <v>45874</v>
      </c>
      <c r="G2504">
        <f>(Table1[[#This Row],[Ship_Date]]-Table1[[#This Row],[Order_Date]])</f>
        <v>1</v>
      </c>
      <c r="H2504" t="s">
        <v>5141</v>
      </c>
      <c r="I2504" t="s">
        <v>5142</v>
      </c>
      <c r="J2504" t="s">
        <v>24</v>
      </c>
      <c r="K2504">
        <v>26</v>
      </c>
      <c r="L2504" t="str">
        <f>IF(Table1[[#This Row],[Age]]&lt;=20,"Teen",IF(Table1[[#This Row],[Age]]&gt;=21 &amp; Table1[[#This Row],[Age]]&lt;=50,"Adult","Senior"))</f>
        <v>Senior</v>
      </c>
      <c r="M2504" t="s">
        <v>116</v>
      </c>
      <c r="N2504" t="s">
        <v>117</v>
      </c>
      <c r="O2504" t="s">
        <v>86</v>
      </c>
      <c r="P2504" t="s">
        <v>47</v>
      </c>
      <c r="Q2504" t="s">
        <v>175</v>
      </c>
      <c r="R2504">
        <v>6</v>
      </c>
      <c r="S2504">
        <v>1200</v>
      </c>
      <c r="T2504">
        <v>0</v>
      </c>
      <c r="U2504">
        <v>7200</v>
      </c>
      <c r="V2504" t="str">
        <f>IF(Table1[[#This Row],[Sales]]&lt;=10000,"Low",IF(Table1[[#This Row],[Sales]]&gt;=10000 &amp; Table1[[#This Row],[Sales]]&lt;=25000,"Medium","High"))</f>
        <v>Low</v>
      </c>
      <c r="W2504">
        <v>1985.65</v>
      </c>
      <c r="X2504">
        <f>Table1[[#This Row],[Profit]]/Table1[[#This Row],[Sales]]</f>
        <v>0.27578472222222222</v>
      </c>
      <c r="Y2504" t="s">
        <v>30</v>
      </c>
      <c r="Z2504" t="s">
        <v>31</v>
      </c>
      <c r="AA2504">
        <v>4</v>
      </c>
      <c r="AB2504" t="s">
        <v>42</v>
      </c>
    </row>
    <row r="2505" spans="1:28" x14ac:dyDescent="0.35">
      <c r="A2505" t="s">
        <v>5154</v>
      </c>
      <c r="B2505" s="1">
        <v>45887</v>
      </c>
      <c r="C2505" s="1" t="str">
        <f>TEXT(Table1[[#This Row],[Order_Date]],"yyyy")</f>
        <v>2025</v>
      </c>
      <c r="D2505" s="3">
        <f>MONTH(Table1[[#This Row],[Order_Date]])</f>
        <v>8</v>
      </c>
      <c r="E2505" t="str">
        <f>TEXT(Table1[[#This Row],[Order_Date]],"mmm")</f>
        <v>Aug</v>
      </c>
      <c r="F2505" s="1">
        <v>45893</v>
      </c>
      <c r="G2505">
        <f>(Table1[[#This Row],[Ship_Date]]-Table1[[#This Row],[Order_Date]])</f>
        <v>6</v>
      </c>
      <c r="H2505" t="s">
        <v>5155</v>
      </c>
      <c r="I2505" t="s">
        <v>5156</v>
      </c>
      <c r="J2505" t="s">
        <v>24</v>
      </c>
      <c r="K2505">
        <v>26</v>
      </c>
      <c r="L2505" t="str">
        <f>IF(Table1[[#This Row],[Age]]&lt;=20,"Teen",IF(Table1[[#This Row],[Age]]&gt;=21 &amp; Table1[[#This Row],[Age]]&lt;=50,"Adult","Senior"))</f>
        <v>Senior</v>
      </c>
      <c r="M2505" t="s">
        <v>25</v>
      </c>
      <c r="N2505" t="s">
        <v>26</v>
      </c>
      <c r="O2505" t="s">
        <v>27</v>
      </c>
      <c r="P2505" t="s">
        <v>74</v>
      </c>
      <c r="Q2505" t="s">
        <v>231</v>
      </c>
      <c r="R2505">
        <v>8</v>
      </c>
      <c r="S2505">
        <v>18000</v>
      </c>
      <c r="T2505">
        <v>15</v>
      </c>
      <c r="U2505">
        <v>122400</v>
      </c>
      <c r="V2505" t="str">
        <f>IF(Table1[[#This Row],[Sales]]&lt;=10000,"Low",IF(Table1[[#This Row],[Sales]]&gt;=10000 &amp; Table1[[#This Row],[Sales]]&lt;=25000,"Medium","High"))</f>
        <v>High</v>
      </c>
      <c r="W2505">
        <v>18567.419999999998</v>
      </c>
      <c r="X2505">
        <f>Table1[[#This Row],[Profit]]/Table1[[#This Row],[Sales]]</f>
        <v>0.15169460784313724</v>
      </c>
      <c r="Y2505" t="s">
        <v>30</v>
      </c>
      <c r="Z2505" t="s">
        <v>41</v>
      </c>
      <c r="AA2505">
        <v>4</v>
      </c>
      <c r="AB2505" t="s">
        <v>42</v>
      </c>
    </row>
    <row r="2506" spans="1:28" x14ac:dyDescent="0.35">
      <c r="A2506" t="s">
        <v>5243</v>
      </c>
      <c r="B2506" s="1">
        <v>45879</v>
      </c>
      <c r="C2506" s="1" t="str">
        <f>TEXT(Table1[[#This Row],[Order_Date]],"yyyy")</f>
        <v>2025</v>
      </c>
      <c r="D2506" s="3">
        <f>MONTH(Table1[[#This Row],[Order_Date]])</f>
        <v>8</v>
      </c>
      <c r="E2506" t="str">
        <f>TEXT(Table1[[#This Row],[Order_Date]],"mmm")</f>
        <v>Aug</v>
      </c>
      <c r="F2506" s="1">
        <v>45884</v>
      </c>
      <c r="G2506">
        <f>(Table1[[#This Row],[Ship_Date]]-Table1[[#This Row],[Order_Date]])</f>
        <v>5</v>
      </c>
      <c r="H2506" t="s">
        <v>2575</v>
      </c>
      <c r="I2506" t="s">
        <v>5244</v>
      </c>
      <c r="J2506" t="s">
        <v>24</v>
      </c>
      <c r="K2506">
        <v>46</v>
      </c>
      <c r="L2506" t="str">
        <f>IF(Table1[[#This Row],[Age]]&lt;=20,"Teen",IF(Table1[[#This Row],[Age]]&gt;=21 &amp; Table1[[#This Row],[Age]]&lt;=50,"Adult","Senior"))</f>
        <v>Senior</v>
      </c>
      <c r="M2506" t="s">
        <v>84</v>
      </c>
      <c r="N2506" t="s">
        <v>85</v>
      </c>
      <c r="O2506" t="s">
        <v>86</v>
      </c>
      <c r="P2506" t="s">
        <v>39</v>
      </c>
      <c r="Q2506" t="s">
        <v>118</v>
      </c>
      <c r="R2506">
        <v>5</v>
      </c>
      <c r="S2506">
        <v>4000</v>
      </c>
      <c r="T2506">
        <v>0</v>
      </c>
      <c r="U2506">
        <v>20000</v>
      </c>
      <c r="V2506" t="str">
        <f>IF(Table1[[#This Row],[Sales]]&lt;=10000,"Low",IF(Table1[[#This Row],[Sales]]&gt;=10000 &amp; Table1[[#This Row],[Sales]]&lt;=25000,"Medium","High"))</f>
        <v>High</v>
      </c>
      <c r="W2506">
        <v>5859.14</v>
      </c>
      <c r="X2506">
        <f>Table1[[#This Row],[Profit]]/Table1[[#This Row],[Sales]]</f>
        <v>0.29295700000000002</v>
      </c>
      <c r="Y2506" t="s">
        <v>93</v>
      </c>
      <c r="Z2506" t="s">
        <v>59</v>
      </c>
      <c r="AA2506">
        <v>4</v>
      </c>
      <c r="AB2506" t="s">
        <v>42</v>
      </c>
    </row>
    <row r="2507" spans="1:28" x14ac:dyDescent="0.35">
      <c r="A2507" t="s">
        <v>5320</v>
      </c>
      <c r="B2507" s="1">
        <v>45888</v>
      </c>
      <c r="C2507" s="1" t="str">
        <f>TEXT(Table1[[#This Row],[Order_Date]],"yyyy")</f>
        <v>2025</v>
      </c>
      <c r="D2507" s="3">
        <f>MONTH(Table1[[#This Row],[Order_Date]])</f>
        <v>8</v>
      </c>
      <c r="E2507" t="str">
        <f>TEXT(Table1[[#This Row],[Order_Date]],"mmm")</f>
        <v>Aug</v>
      </c>
      <c r="F2507" s="1">
        <v>45890</v>
      </c>
      <c r="G2507">
        <f>(Table1[[#This Row],[Ship_Date]]-Table1[[#This Row],[Order_Date]])</f>
        <v>2</v>
      </c>
      <c r="H2507" t="s">
        <v>4103</v>
      </c>
      <c r="I2507" t="s">
        <v>5321</v>
      </c>
      <c r="J2507" t="s">
        <v>52</v>
      </c>
      <c r="K2507">
        <v>38</v>
      </c>
      <c r="L2507" t="str">
        <f>IF(Table1[[#This Row],[Age]]&lt;=20,"Teen",IF(Table1[[#This Row],[Age]]&gt;=21 &amp; Table1[[#This Row],[Age]]&lt;=50,"Adult","Senior"))</f>
        <v>Senior</v>
      </c>
      <c r="M2507" t="s">
        <v>84</v>
      </c>
      <c r="N2507" t="s">
        <v>85</v>
      </c>
      <c r="O2507" t="s">
        <v>86</v>
      </c>
      <c r="P2507" t="s">
        <v>47</v>
      </c>
      <c r="Q2507" t="s">
        <v>69</v>
      </c>
      <c r="R2507">
        <v>4</v>
      </c>
      <c r="S2507">
        <v>800</v>
      </c>
      <c r="T2507">
        <v>5</v>
      </c>
      <c r="U2507">
        <v>3040</v>
      </c>
      <c r="V2507" t="str">
        <f>IF(Table1[[#This Row],[Sales]]&lt;=10000,"Low",IF(Table1[[#This Row],[Sales]]&gt;=10000 &amp; Table1[[#This Row],[Sales]]&lt;=25000,"Medium","High"))</f>
        <v>Low</v>
      </c>
      <c r="W2507">
        <v>617.72</v>
      </c>
      <c r="X2507">
        <f>Table1[[#This Row],[Profit]]/Table1[[#This Row],[Sales]]</f>
        <v>0.20319736842105265</v>
      </c>
      <c r="Y2507" t="s">
        <v>93</v>
      </c>
      <c r="Z2507" t="s">
        <v>59</v>
      </c>
      <c r="AA2507">
        <v>1</v>
      </c>
      <c r="AB2507" t="s">
        <v>42</v>
      </c>
    </row>
    <row r="2508" spans="1:28" x14ac:dyDescent="0.35">
      <c r="A2508" t="s">
        <v>5342</v>
      </c>
      <c r="B2508" s="1">
        <v>45877</v>
      </c>
      <c r="C2508" s="1" t="str">
        <f>TEXT(Table1[[#This Row],[Order_Date]],"yyyy")</f>
        <v>2025</v>
      </c>
      <c r="D2508" s="3">
        <f>MONTH(Table1[[#This Row],[Order_Date]])</f>
        <v>8</v>
      </c>
      <c r="E2508" t="str">
        <f>TEXT(Table1[[#This Row],[Order_Date]],"mmm")</f>
        <v>Aug</v>
      </c>
      <c r="F2508" s="1">
        <v>45883</v>
      </c>
      <c r="G2508">
        <f>(Table1[[#This Row],[Ship_Date]]-Table1[[#This Row],[Order_Date]])</f>
        <v>6</v>
      </c>
      <c r="H2508" t="s">
        <v>5343</v>
      </c>
      <c r="I2508" t="s">
        <v>5344</v>
      </c>
      <c r="J2508" t="s">
        <v>24</v>
      </c>
      <c r="K2508">
        <v>55</v>
      </c>
      <c r="L2508" t="str">
        <f>IF(Table1[[#This Row],[Age]]&lt;=20,"Teen",IF(Table1[[#This Row],[Age]]&gt;=21 &amp; Table1[[#This Row],[Age]]&lt;=50,"Adult","Senior"))</f>
        <v>Senior</v>
      </c>
      <c r="M2508" t="s">
        <v>46</v>
      </c>
      <c r="N2508" t="s">
        <v>46</v>
      </c>
      <c r="O2508" t="s">
        <v>38</v>
      </c>
      <c r="P2508" t="s">
        <v>28</v>
      </c>
      <c r="Q2508" t="s">
        <v>103</v>
      </c>
      <c r="R2508">
        <v>3</v>
      </c>
      <c r="S2508">
        <v>25000</v>
      </c>
      <c r="T2508">
        <v>5</v>
      </c>
      <c r="U2508">
        <v>71250</v>
      </c>
      <c r="V2508" t="str">
        <f>IF(Table1[[#This Row],[Sales]]&lt;=10000,"Low",IF(Table1[[#This Row],[Sales]]&gt;=10000 &amp; Table1[[#This Row],[Sales]]&lt;=25000,"Medium","High"))</f>
        <v>High</v>
      </c>
      <c r="W2508">
        <v>27484.799999999999</v>
      </c>
      <c r="X2508">
        <f>Table1[[#This Row],[Profit]]/Table1[[#This Row],[Sales]]</f>
        <v>0.38575157894736839</v>
      </c>
      <c r="Y2508" t="s">
        <v>93</v>
      </c>
      <c r="Z2508" t="s">
        <v>41</v>
      </c>
      <c r="AA2508">
        <v>3</v>
      </c>
      <c r="AB2508" t="s">
        <v>32</v>
      </c>
    </row>
    <row r="2509" spans="1:28" x14ac:dyDescent="0.35">
      <c r="A2509" t="s">
        <v>5374</v>
      </c>
      <c r="B2509" s="1">
        <v>45522</v>
      </c>
      <c r="C2509" s="1" t="str">
        <f>TEXT(Table1[[#This Row],[Order_Date]],"yyyy")</f>
        <v>2024</v>
      </c>
      <c r="D2509" s="3">
        <f>MONTH(Table1[[#This Row],[Order_Date]])</f>
        <v>8</v>
      </c>
      <c r="E2509" t="str">
        <f>TEXT(Table1[[#This Row],[Order_Date]],"mmm")</f>
        <v>Aug</v>
      </c>
      <c r="F2509" s="1">
        <v>45526</v>
      </c>
      <c r="G2509">
        <f>(Table1[[#This Row],[Ship_Date]]-Table1[[#This Row],[Order_Date]])</f>
        <v>4</v>
      </c>
      <c r="H2509" t="s">
        <v>5375</v>
      </c>
      <c r="I2509" t="s">
        <v>5376</v>
      </c>
      <c r="J2509" t="s">
        <v>52</v>
      </c>
      <c r="K2509">
        <v>24</v>
      </c>
      <c r="L2509" t="str">
        <f>IF(Table1[[#This Row],[Age]]&lt;=20,"Teen",IF(Table1[[#This Row],[Age]]&gt;=21 &amp; Table1[[#This Row],[Age]]&lt;=50,"Adult","Senior"))</f>
        <v>Senior</v>
      </c>
      <c r="M2509" t="s">
        <v>36</v>
      </c>
      <c r="N2509" t="s">
        <v>37</v>
      </c>
      <c r="O2509" t="s">
        <v>38</v>
      </c>
      <c r="P2509" t="s">
        <v>39</v>
      </c>
      <c r="Q2509" t="s">
        <v>87</v>
      </c>
      <c r="R2509">
        <v>1</v>
      </c>
      <c r="S2509">
        <v>3200</v>
      </c>
      <c r="T2509">
        <v>0</v>
      </c>
      <c r="U2509">
        <v>3200</v>
      </c>
      <c r="V2509" t="str">
        <f>IF(Table1[[#This Row],[Sales]]&lt;=10000,"Low",IF(Table1[[#This Row],[Sales]]&gt;=10000 &amp; Table1[[#This Row],[Sales]]&lt;=25000,"Medium","High"))</f>
        <v>Low</v>
      </c>
      <c r="W2509">
        <v>503.8</v>
      </c>
      <c r="X2509">
        <f>Table1[[#This Row],[Profit]]/Table1[[#This Row],[Sales]]</f>
        <v>0.15743750000000001</v>
      </c>
      <c r="Y2509" t="s">
        <v>58</v>
      </c>
      <c r="Z2509" t="s">
        <v>31</v>
      </c>
      <c r="AA2509">
        <v>4</v>
      </c>
      <c r="AB2509" t="s">
        <v>42</v>
      </c>
    </row>
    <row r="2510" spans="1:28" x14ac:dyDescent="0.35">
      <c r="A2510" t="s">
        <v>5377</v>
      </c>
      <c r="B2510" s="1">
        <v>45525</v>
      </c>
      <c r="C2510" s="1" t="str">
        <f>TEXT(Table1[[#This Row],[Order_Date]],"yyyy")</f>
        <v>2024</v>
      </c>
      <c r="D2510" s="3">
        <f>MONTH(Table1[[#This Row],[Order_Date]])</f>
        <v>8</v>
      </c>
      <c r="E2510" t="str">
        <f>TEXT(Table1[[#This Row],[Order_Date]],"mmm")</f>
        <v>Aug</v>
      </c>
      <c r="F2510" s="1">
        <v>45527</v>
      </c>
      <c r="G2510">
        <f>(Table1[[#This Row],[Ship_Date]]-Table1[[#This Row],[Order_Date]])</f>
        <v>2</v>
      </c>
      <c r="H2510" t="s">
        <v>680</v>
      </c>
      <c r="I2510" t="s">
        <v>5378</v>
      </c>
      <c r="J2510" t="s">
        <v>24</v>
      </c>
      <c r="K2510">
        <v>20</v>
      </c>
      <c r="L2510" t="str">
        <f>IF(Table1[[#This Row],[Age]]&lt;=20,"Teen",IF(Table1[[#This Row],[Age]]&gt;=21 &amp; Table1[[#This Row],[Age]]&lt;=50,"Adult","Senior"))</f>
        <v>Teen</v>
      </c>
      <c r="M2510" t="s">
        <v>84</v>
      </c>
      <c r="N2510" t="s">
        <v>85</v>
      </c>
      <c r="O2510" t="s">
        <v>86</v>
      </c>
      <c r="P2510" t="s">
        <v>47</v>
      </c>
      <c r="Q2510" t="s">
        <v>175</v>
      </c>
      <c r="R2510">
        <v>4</v>
      </c>
      <c r="S2510">
        <v>1200</v>
      </c>
      <c r="T2510">
        <v>15</v>
      </c>
      <c r="U2510">
        <v>4080</v>
      </c>
      <c r="V2510" t="str">
        <f>IF(Table1[[#This Row],[Sales]]&lt;=10000,"Low",IF(Table1[[#This Row],[Sales]]&gt;=10000 &amp; Table1[[#This Row],[Sales]]&lt;=25000,"Medium","High"))</f>
        <v>Low</v>
      </c>
      <c r="W2510">
        <v>1396.67</v>
      </c>
      <c r="X2510">
        <f>Table1[[#This Row],[Profit]]/Table1[[#This Row],[Sales]]</f>
        <v>0.34232107843137255</v>
      </c>
      <c r="Y2510" t="s">
        <v>30</v>
      </c>
      <c r="Z2510" t="s">
        <v>31</v>
      </c>
      <c r="AA2510">
        <v>3</v>
      </c>
      <c r="AB2510" t="s">
        <v>32</v>
      </c>
    </row>
    <row r="2511" spans="1:28" x14ac:dyDescent="0.35">
      <c r="A2511" t="s">
        <v>5425</v>
      </c>
      <c r="B2511" s="1">
        <v>45878</v>
      </c>
      <c r="C2511" s="1" t="str">
        <f>TEXT(Table1[[#This Row],[Order_Date]],"yyyy")</f>
        <v>2025</v>
      </c>
      <c r="D2511" s="3">
        <f>MONTH(Table1[[#This Row],[Order_Date]])</f>
        <v>8</v>
      </c>
      <c r="E2511" t="str">
        <f>TEXT(Table1[[#This Row],[Order_Date]],"mmm")</f>
        <v>Aug</v>
      </c>
      <c r="F2511" s="1">
        <v>45879</v>
      </c>
      <c r="G2511">
        <f>(Table1[[#This Row],[Ship_Date]]-Table1[[#This Row],[Order_Date]])</f>
        <v>1</v>
      </c>
      <c r="H2511" t="s">
        <v>5426</v>
      </c>
      <c r="I2511" t="s">
        <v>5427</v>
      </c>
      <c r="J2511" t="s">
        <v>24</v>
      </c>
      <c r="K2511">
        <v>52</v>
      </c>
      <c r="L2511" t="str">
        <f>IF(Table1[[#This Row],[Age]]&lt;=20,"Teen",IF(Table1[[#This Row],[Age]]&gt;=21 &amp; Table1[[#This Row],[Age]]&lt;=50,"Adult","Senior"))</f>
        <v>Senior</v>
      </c>
      <c r="M2511" t="s">
        <v>46</v>
      </c>
      <c r="N2511" t="s">
        <v>46</v>
      </c>
      <c r="O2511" t="s">
        <v>38</v>
      </c>
      <c r="P2511" t="s">
        <v>47</v>
      </c>
      <c r="Q2511" t="s">
        <v>175</v>
      </c>
      <c r="R2511">
        <v>5</v>
      </c>
      <c r="S2511">
        <v>1200</v>
      </c>
      <c r="T2511">
        <v>5</v>
      </c>
      <c r="U2511">
        <v>5700</v>
      </c>
      <c r="V2511" t="str">
        <f>IF(Table1[[#This Row],[Sales]]&lt;=10000,"Low",IF(Table1[[#This Row],[Sales]]&gt;=10000 &amp; Table1[[#This Row],[Sales]]&lt;=25000,"Medium","High"))</f>
        <v>Low</v>
      </c>
      <c r="W2511">
        <v>1756.58</v>
      </c>
      <c r="X2511">
        <f>Table1[[#This Row],[Profit]]/Table1[[#This Row],[Sales]]</f>
        <v>0.30817192982456137</v>
      </c>
      <c r="Y2511" t="s">
        <v>93</v>
      </c>
      <c r="Z2511" t="s">
        <v>41</v>
      </c>
      <c r="AA2511">
        <v>3</v>
      </c>
      <c r="AB2511" t="s">
        <v>42</v>
      </c>
    </row>
    <row r="2512" spans="1:28" x14ac:dyDescent="0.35">
      <c r="A2512" t="s">
        <v>5494</v>
      </c>
      <c r="B2512" s="1">
        <v>45527</v>
      </c>
      <c r="C2512" s="1" t="str">
        <f>TEXT(Table1[[#This Row],[Order_Date]],"yyyy")</f>
        <v>2024</v>
      </c>
      <c r="D2512" s="3">
        <f>MONTH(Table1[[#This Row],[Order_Date]])</f>
        <v>8</v>
      </c>
      <c r="E2512" t="str">
        <f>TEXT(Table1[[#This Row],[Order_Date]],"mmm")</f>
        <v>Aug</v>
      </c>
      <c r="F2512" s="1">
        <v>45533</v>
      </c>
      <c r="G2512">
        <f>(Table1[[#This Row],[Ship_Date]]-Table1[[#This Row],[Order_Date]])</f>
        <v>6</v>
      </c>
      <c r="H2512" t="s">
        <v>5495</v>
      </c>
      <c r="I2512" t="s">
        <v>5496</v>
      </c>
      <c r="J2512" t="s">
        <v>52</v>
      </c>
      <c r="K2512">
        <v>27</v>
      </c>
      <c r="L2512" t="str">
        <f>IF(Table1[[#This Row],[Age]]&lt;=20,"Teen",IF(Table1[[#This Row],[Age]]&gt;=21 &amp; Table1[[#This Row],[Age]]&lt;=50,"Adult","Senior"))</f>
        <v>Senior</v>
      </c>
      <c r="M2512" t="s">
        <v>91</v>
      </c>
      <c r="N2512" t="s">
        <v>92</v>
      </c>
      <c r="O2512" t="s">
        <v>55</v>
      </c>
      <c r="P2512" t="s">
        <v>74</v>
      </c>
      <c r="Q2512" t="s">
        <v>75</v>
      </c>
      <c r="R2512">
        <v>4</v>
      </c>
      <c r="S2512">
        <v>2000</v>
      </c>
      <c r="T2512">
        <v>0</v>
      </c>
      <c r="U2512">
        <v>8000</v>
      </c>
      <c r="V2512" t="str">
        <f>IF(Table1[[#This Row],[Sales]]&lt;=10000,"Low",IF(Table1[[#This Row],[Sales]]&gt;=10000 &amp; Table1[[#This Row],[Sales]]&lt;=25000,"Medium","High"))</f>
        <v>Low</v>
      </c>
      <c r="W2512">
        <v>1162</v>
      </c>
      <c r="X2512">
        <f>Table1[[#This Row],[Profit]]/Table1[[#This Row],[Sales]]</f>
        <v>0.14524999999999999</v>
      </c>
      <c r="Y2512" t="s">
        <v>30</v>
      </c>
      <c r="Z2512" t="s">
        <v>31</v>
      </c>
      <c r="AA2512">
        <v>5</v>
      </c>
      <c r="AB2512" t="s">
        <v>32</v>
      </c>
    </row>
    <row r="2513" spans="1:28" x14ac:dyDescent="0.35">
      <c r="A2513" t="s">
        <v>5562</v>
      </c>
      <c r="B2513" s="1">
        <v>45894</v>
      </c>
      <c r="C2513" s="1" t="str">
        <f>TEXT(Table1[[#This Row],[Order_Date]],"yyyy")</f>
        <v>2025</v>
      </c>
      <c r="D2513" s="3">
        <f>MONTH(Table1[[#This Row],[Order_Date]])</f>
        <v>8</v>
      </c>
      <c r="E2513" t="str">
        <f>TEXT(Table1[[#This Row],[Order_Date]],"mmm")</f>
        <v>Aug</v>
      </c>
      <c r="F2513" s="1">
        <v>45896</v>
      </c>
      <c r="G2513">
        <f>(Table1[[#This Row],[Ship_Date]]-Table1[[#This Row],[Order_Date]])</f>
        <v>2</v>
      </c>
      <c r="H2513" t="s">
        <v>5563</v>
      </c>
      <c r="I2513" t="s">
        <v>5564</v>
      </c>
      <c r="J2513" t="s">
        <v>52</v>
      </c>
      <c r="K2513">
        <v>18</v>
      </c>
      <c r="L2513" t="str">
        <f>IF(Table1[[#This Row],[Age]]&lt;=20,"Teen",IF(Table1[[#This Row],[Age]]&gt;=21 &amp; Table1[[#This Row],[Age]]&lt;=50,"Adult","Senior"))</f>
        <v>Teen</v>
      </c>
      <c r="M2513" t="s">
        <v>101</v>
      </c>
      <c r="N2513" t="s">
        <v>102</v>
      </c>
      <c r="O2513" t="s">
        <v>27</v>
      </c>
      <c r="P2513" t="s">
        <v>28</v>
      </c>
      <c r="Q2513" t="s">
        <v>192</v>
      </c>
      <c r="R2513">
        <v>3</v>
      </c>
      <c r="S2513">
        <v>7000</v>
      </c>
      <c r="T2513">
        <v>25</v>
      </c>
      <c r="U2513">
        <v>15750</v>
      </c>
      <c r="V2513" t="str">
        <f>IF(Table1[[#This Row],[Sales]]&lt;=10000,"Low",IF(Table1[[#This Row],[Sales]]&gt;=10000 &amp; Table1[[#This Row],[Sales]]&lt;=25000,"Medium","High"))</f>
        <v>High</v>
      </c>
      <c r="W2513">
        <v>4968.68</v>
      </c>
      <c r="X2513">
        <f>Table1[[#This Row],[Profit]]/Table1[[#This Row],[Sales]]</f>
        <v>0.31547174603174605</v>
      </c>
      <c r="Y2513" t="s">
        <v>93</v>
      </c>
      <c r="Z2513" t="s">
        <v>59</v>
      </c>
      <c r="AA2513">
        <v>5</v>
      </c>
      <c r="AB2513" t="s">
        <v>42</v>
      </c>
    </row>
    <row r="2514" spans="1:28" x14ac:dyDescent="0.35">
      <c r="A2514" t="s">
        <v>5573</v>
      </c>
      <c r="B2514" s="1">
        <v>45879</v>
      </c>
      <c r="C2514" s="1" t="str">
        <f>TEXT(Table1[[#This Row],[Order_Date]],"yyyy")</f>
        <v>2025</v>
      </c>
      <c r="D2514" s="3">
        <f>MONTH(Table1[[#This Row],[Order_Date]])</f>
        <v>8</v>
      </c>
      <c r="E2514" t="str">
        <f>TEXT(Table1[[#This Row],[Order_Date]],"mmm")</f>
        <v>Aug</v>
      </c>
      <c r="F2514" s="1">
        <v>45881</v>
      </c>
      <c r="G2514">
        <f>(Table1[[#This Row],[Ship_Date]]-Table1[[#This Row],[Order_Date]])</f>
        <v>2</v>
      </c>
      <c r="H2514" t="s">
        <v>1960</v>
      </c>
      <c r="I2514" t="s">
        <v>5574</v>
      </c>
      <c r="J2514" t="s">
        <v>52</v>
      </c>
      <c r="K2514">
        <v>39</v>
      </c>
      <c r="L2514" t="str">
        <f>IF(Table1[[#This Row],[Age]]&lt;=20,"Teen",IF(Table1[[#This Row],[Age]]&gt;=21 &amp; Table1[[#This Row],[Age]]&lt;=50,"Adult","Senior"))</f>
        <v>Senior</v>
      </c>
      <c r="M2514" t="s">
        <v>84</v>
      </c>
      <c r="N2514" t="s">
        <v>85</v>
      </c>
      <c r="O2514" t="s">
        <v>86</v>
      </c>
      <c r="P2514" t="s">
        <v>28</v>
      </c>
      <c r="Q2514" t="s">
        <v>311</v>
      </c>
      <c r="R2514">
        <v>6</v>
      </c>
      <c r="S2514">
        <v>5000</v>
      </c>
      <c r="T2514">
        <v>20</v>
      </c>
      <c r="U2514">
        <v>24000</v>
      </c>
      <c r="V2514" t="str">
        <f>IF(Table1[[#This Row],[Sales]]&lt;=10000,"Low",IF(Table1[[#This Row],[Sales]]&gt;=10000 &amp; Table1[[#This Row],[Sales]]&lt;=25000,"Medium","High"))</f>
        <v>High</v>
      </c>
      <c r="W2514">
        <v>6873.08</v>
      </c>
      <c r="X2514">
        <f>Table1[[#This Row],[Profit]]/Table1[[#This Row],[Sales]]</f>
        <v>0.28637833333333335</v>
      </c>
      <c r="Y2514" t="s">
        <v>93</v>
      </c>
      <c r="Z2514" t="s">
        <v>41</v>
      </c>
      <c r="AA2514">
        <v>5</v>
      </c>
      <c r="AB2514" t="s">
        <v>42</v>
      </c>
    </row>
    <row r="2515" spans="1:28" x14ac:dyDescent="0.35">
      <c r="A2515" t="s">
        <v>5703</v>
      </c>
      <c r="B2515" s="1">
        <v>45531</v>
      </c>
      <c r="C2515" s="1" t="str">
        <f>TEXT(Table1[[#This Row],[Order_Date]],"yyyy")</f>
        <v>2024</v>
      </c>
      <c r="D2515" s="3">
        <f>MONTH(Table1[[#This Row],[Order_Date]])</f>
        <v>8</v>
      </c>
      <c r="E2515" t="str">
        <f>TEXT(Table1[[#This Row],[Order_Date]],"mmm")</f>
        <v>Aug</v>
      </c>
      <c r="F2515" s="1">
        <v>45537</v>
      </c>
      <c r="G2515">
        <f>(Table1[[#This Row],[Ship_Date]]-Table1[[#This Row],[Order_Date]])</f>
        <v>6</v>
      </c>
      <c r="H2515" t="s">
        <v>5704</v>
      </c>
      <c r="I2515" t="s">
        <v>5705</v>
      </c>
      <c r="J2515" t="s">
        <v>52</v>
      </c>
      <c r="K2515">
        <v>48</v>
      </c>
      <c r="L2515" t="str">
        <f>IF(Table1[[#This Row],[Age]]&lt;=20,"Teen",IF(Table1[[#This Row],[Age]]&gt;=21 &amp; Table1[[#This Row],[Age]]&lt;=50,"Adult","Senior"))</f>
        <v>Senior</v>
      </c>
      <c r="M2515" t="s">
        <v>25</v>
      </c>
      <c r="N2515" t="s">
        <v>26</v>
      </c>
      <c r="O2515" t="s">
        <v>27</v>
      </c>
      <c r="P2515" t="s">
        <v>39</v>
      </c>
      <c r="Q2515" t="s">
        <v>87</v>
      </c>
      <c r="R2515">
        <v>8</v>
      </c>
      <c r="S2515">
        <v>3200</v>
      </c>
      <c r="T2515">
        <v>10</v>
      </c>
      <c r="U2515">
        <v>23040</v>
      </c>
      <c r="V2515" t="str">
        <f>IF(Table1[[#This Row],[Sales]]&lt;=10000,"Low",IF(Table1[[#This Row],[Sales]]&gt;=10000 &amp; Table1[[#This Row],[Sales]]&lt;=25000,"Medium","High"))</f>
        <v>High</v>
      </c>
      <c r="W2515">
        <v>5451.68</v>
      </c>
      <c r="X2515">
        <f>Table1[[#This Row],[Profit]]/Table1[[#This Row],[Sales]]</f>
        <v>0.23661805555555557</v>
      </c>
      <c r="Y2515" t="s">
        <v>93</v>
      </c>
      <c r="Z2515" t="s">
        <v>41</v>
      </c>
      <c r="AA2515">
        <v>1</v>
      </c>
      <c r="AB2515" t="s">
        <v>42</v>
      </c>
    </row>
    <row r="2516" spans="1:28" x14ac:dyDescent="0.35">
      <c r="A2516" t="s">
        <v>5755</v>
      </c>
      <c r="B2516" s="1">
        <v>45519</v>
      </c>
      <c r="C2516" s="1" t="str">
        <f>TEXT(Table1[[#This Row],[Order_Date]],"yyyy")</f>
        <v>2024</v>
      </c>
      <c r="D2516" s="3">
        <f>MONTH(Table1[[#This Row],[Order_Date]])</f>
        <v>8</v>
      </c>
      <c r="E2516" t="str">
        <f>TEXT(Table1[[#This Row],[Order_Date]],"mmm")</f>
        <v>Aug</v>
      </c>
      <c r="F2516" s="1">
        <v>45521</v>
      </c>
      <c r="G2516">
        <f>(Table1[[#This Row],[Ship_Date]]-Table1[[#This Row],[Order_Date]])</f>
        <v>2</v>
      </c>
      <c r="H2516" t="s">
        <v>5756</v>
      </c>
      <c r="I2516" t="s">
        <v>5757</v>
      </c>
      <c r="J2516" t="s">
        <v>52</v>
      </c>
      <c r="K2516">
        <v>57</v>
      </c>
      <c r="L2516" t="str">
        <f>IF(Table1[[#This Row],[Age]]&lt;=20,"Teen",IF(Table1[[#This Row],[Age]]&gt;=21 &amp; Table1[[#This Row],[Age]]&lt;=50,"Adult","Senior"))</f>
        <v>Senior</v>
      </c>
      <c r="M2516" t="s">
        <v>91</v>
      </c>
      <c r="N2516" t="s">
        <v>92</v>
      </c>
      <c r="O2516" t="s">
        <v>55</v>
      </c>
      <c r="P2516" t="s">
        <v>28</v>
      </c>
      <c r="Q2516" t="s">
        <v>103</v>
      </c>
      <c r="R2516">
        <v>5</v>
      </c>
      <c r="S2516">
        <v>25000</v>
      </c>
      <c r="T2516">
        <v>25</v>
      </c>
      <c r="U2516">
        <v>93750</v>
      </c>
      <c r="V2516" t="str">
        <f>IF(Table1[[#This Row],[Sales]]&lt;=10000,"Low",IF(Table1[[#This Row],[Sales]]&gt;=10000 &amp; Table1[[#This Row],[Sales]]&lt;=25000,"Medium","High"))</f>
        <v>High</v>
      </c>
      <c r="W2516">
        <v>15210.11</v>
      </c>
      <c r="X2516">
        <f>Table1[[#This Row],[Profit]]/Table1[[#This Row],[Sales]]</f>
        <v>0.16224117333333335</v>
      </c>
      <c r="Y2516" t="s">
        <v>30</v>
      </c>
      <c r="Z2516" t="s">
        <v>41</v>
      </c>
      <c r="AA2516">
        <v>3</v>
      </c>
      <c r="AB2516" t="s">
        <v>32</v>
      </c>
    </row>
    <row r="2517" spans="1:28" x14ac:dyDescent="0.35">
      <c r="A2517" t="s">
        <v>5783</v>
      </c>
      <c r="B2517" s="1">
        <v>45530</v>
      </c>
      <c r="C2517" s="1" t="str">
        <f>TEXT(Table1[[#This Row],[Order_Date]],"yyyy")</f>
        <v>2024</v>
      </c>
      <c r="D2517" s="3">
        <f>MONTH(Table1[[#This Row],[Order_Date]])</f>
        <v>8</v>
      </c>
      <c r="E2517" t="str">
        <f>TEXT(Table1[[#This Row],[Order_Date]],"mmm")</f>
        <v>Aug</v>
      </c>
      <c r="F2517" s="1">
        <v>45533</v>
      </c>
      <c r="G2517">
        <f>(Table1[[#This Row],[Ship_Date]]-Table1[[#This Row],[Order_Date]])</f>
        <v>3</v>
      </c>
      <c r="H2517" t="s">
        <v>5784</v>
      </c>
      <c r="I2517" t="s">
        <v>5785</v>
      </c>
      <c r="J2517" t="s">
        <v>52</v>
      </c>
      <c r="K2517">
        <v>59</v>
      </c>
      <c r="L2517" t="str">
        <f>IF(Table1[[#This Row],[Age]]&lt;=20,"Teen",IF(Table1[[#This Row],[Age]]&gt;=21 &amp; Table1[[#This Row],[Age]]&lt;=50,"Adult","Senior"))</f>
        <v>Senior</v>
      </c>
      <c r="M2517" t="s">
        <v>107</v>
      </c>
      <c r="N2517" t="s">
        <v>108</v>
      </c>
      <c r="O2517" t="s">
        <v>86</v>
      </c>
      <c r="P2517" t="s">
        <v>56</v>
      </c>
      <c r="Q2517" t="s">
        <v>125</v>
      </c>
      <c r="R2517">
        <v>2</v>
      </c>
      <c r="S2517">
        <v>450</v>
      </c>
      <c r="T2517">
        <v>15</v>
      </c>
      <c r="U2517">
        <v>765</v>
      </c>
      <c r="V2517" t="str">
        <f>IF(Table1[[#This Row],[Sales]]&lt;=10000,"Low",IF(Table1[[#This Row],[Sales]]&gt;=10000 &amp; Table1[[#This Row],[Sales]]&lt;=25000,"Medium","High"))</f>
        <v>Low</v>
      </c>
      <c r="W2517">
        <v>327.20999999999998</v>
      </c>
      <c r="X2517">
        <f>Table1[[#This Row],[Profit]]/Table1[[#This Row],[Sales]]</f>
        <v>0.42772549019607842</v>
      </c>
      <c r="Y2517" t="s">
        <v>93</v>
      </c>
      <c r="Z2517" t="s">
        <v>31</v>
      </c>
      <c r="AA2517">
        <v>1</v>
      </c>
      <c r="AB2517" t="s">
        <v>42</v>
      </c>
    </row>
    <row r="2518" spans="1:28" x14ac:dyDescent="0.35">
      <c r="A2518" t="s">
        <v>5809</v>
      </c>
      <c r="B2518" s="1">
        <v>45872</v>
      </c>
      <c r="C2518" s="1" t="str">
        <f>TEXT(Table1[[#This Row],[Order_Date]],"yyyy")</f>
        <v>2025</v>
      </c>
      <c r="D2518" s="3">
        <f>MONTH(Table1[[#This Row],[Order_Date]])</f>
        <v>8</v>
      </c>
      <c r="E2518" t="str">
        <f>TEXT(Table1[[#This Row],[Order_Date]],"mmm")</f>
        <v>Aug</v>
      </c>
      <c r="F2518" s="1">
        <v>45879</v>
      </c>
      <c r="G2518">
        <f>(Table1[[#This Row],[Ship_Date]]-Table1[[#This Row],[Order_Date]])</f>
        <v>7</v>
      </c>
      <c r="H2518" t="s">
        <v>5810</v>
      </c>
      <c r="I2518" t="s">
        <v>5811</v>
      </c>
      <c r="J2518" t="s">
        <v>24</v>
      </c>
      <c r="K2518">
        <v>25</v>
      </c>
      <c r="L2518" t="str">
        <f>IF(Table1[[#This Row],[Age]]&lt;=20,"Teen",IF(Table1[[#This Row],[Age]]&gt;=21 &amp; Table1[[#This Row],[Age]]&lt;=50,"Adult","Senior"))</f>
        <v>Senior</v>
      </c>
      <c r="M2518" t="s">
        <v>36</v>
      </c>
      <c r="N2518" t="s">
        <v>37</v>
      </c>
      <c r="O2518" t="s">
        <v>38</v>
      </c>
      <c r="P2518" t="s">
        <v>56</v>
      </c>
      <c r="Q2518" t="s">
        <v>97</v>
      </c>
      <c r="R2518">
        <v>8</v>
      </c>
      <c r="S2518">
        <v>1500</v>
      </c>
      <c r="T2518">
        <v>5</v>
      </c>
      <c r="U2518">
        <v>11400</v>
      </c>
      <c r="V2518" t="str">
        <f>IF(Table1[[#This Row],[Sales]]&lt;=10000,"Low",IF(Table1[[#This Row],[Sales]]&gt;=10000 &amp; Table1[[#This Row],[Sales]]&lt;=25000,"Medium","High"))</f>
        <v>High</v>
      </c>
      <c r="W2518">
        <v>3615.36</v>
      </c>
      <c r="X2518">
        <f>Table1[[#This Row],[Profit]]/Table1[[#This Row],[Sales]]</f>
        <v>0.31713684210526316</v>
      </c>
      <c r="Y2518" t="s">
        <v>30</v>
      </c>
      <c r="Z2518" t="s">
        <v>41</v>
      </c>
      <c r="AA2518">
        <v>1</v>
      </c>
      <c r="AB2518" t="s">
        <v>42</v>
      </c>
    </row>
    <row r="2519" spans="1:28" x14ac:dyDescent="0.35">
      <c r="A2519" t="s">
        <v>5831</v>
      </c>
      <c r="B2519" s="1">
        <v>45532</v>
      </c>
      <c r="C2519" s="1" t="str">
        <f>TEXT(Table1[[#This Row],[Order_Date]],"yyyy")</f>
        <v>2024</v>
      </c>
      <c r="D2519" s="3">
        <f>MONTH(Table1[[#This Row],[Order_Date]])</f>
        <v>8</v>
      </c>
      <c r="E2519" t="str">
        <f>TEXT(Table1[[#This Row],[Order_Date]],"mmm")</f>
        <v>Aug</v>
      </c>
      <c r="F2519" s="1">
        <v>45537</v>
      </c>
      <c r="G2519">
        <f>(Table1[[#This Row],[Ship_Date]]-Table1[[#This Row],[Order_Date]])</f>
        <v>5</v>
      </c>
      <c r="H2519" t="s">
        <v>5832</v>
      </c>
      <c r="I2519" t="s">
        <v>5833</v>
      </c>
      <c r="J2519" t="s">
        <v>24</v>
      </c>
      <c r="K2519">
        <v>58</v>
      </c>
      <c r="L2519" t="str">
        <f>IF(Table1[[#This Row],[Age]]&lt;=20,"Teen",IF(Table1[[#This Row],[Age]]&gt;=21 &amp; Table1[[#This Row],[Age]]&lt;=50,"Adult","Senior"))</f>
        <v>Senior</v>
      </c>
      <c r="M2519" t="s">
        <v>107</v>
      </c>
      <c r="N2519" t="s">
        <v>108</v>
      </c>
      <c r="O2519" t="s">
        <v>86</v>
      </c>
      <c r="P2519" t="s">
        <v>74</v>
      </c>
      <c r="Q2519" t="s">
        <v>109</v>
      </c>
      <c r="R2519">
        <v>2</v>
      </c>
      <c r="S2519">
        <v>40000</v>
      </c>
      <c r="T2519">
        <v>20</v>
      </c>
      <c r="U2519">
        <v>64000</v>
      </c>
      <c r="V2519" t="str">
        <f>IF(Table1[[#This Row],[Sales]]&lt;=10000,"Low",IF(Table1[[#This Row],[Sales]]&gt;=10000 &amp; Table1[[#This Row],[Sales]]&lt;=25000,"Medium","High"))</f>
        <v>High</v>
      </c>
      <c r="W2519">
        <v>18583.189999999999</v>
      </c>
      <c r="X2519">
        <f>Table1[[#This Row],[Profit]]/Table1[[#This Row],[Sales]]</f>
        <v>0.29036234374999997</v>
      </c>
      <c r="Y2519" t="s">
        <v>30</v>
      </c>
      <c r="Z2519" t="s">
        <v>41</v>
      </c>
      <c r="AA2519">
        <v>1</v>
      </c>
      <c r="AB2519" t="s">
        <v>42</v>
      </c>
    </row>
    <row r="2520" spans="1:28" x14ac:dyDescent="0.35">
      <c r="A2520" t="s">
        <v>5858</v>
      </c>
      <c r="B2520" s="1">
        <v>45523</v>
      </c>
      <c r="C2520" s="1" t="str">
        <f>TEXT(Table1[[#This Row],[Order_Date]],"yyyy")</f>
        <v>2024</v>
      </c>
      <c r="D2520" s="3">
        <f>MONTH(Table1[[#This Row],[Order_Date]])</f>
        <v>8</v>
      </c>
      <c r="E2520" t="str">
        <f>TEXT(Table1[[#This Row],[Order_Date]],"mmm")</f>
        <v>Aug</v>
      </c>
      <c r="F2520" s="1">
        <v>45527</v>
      </c>
      <c r="G2520">
        <f>(Table1[[#This Row],[Ship_Date]]-Table1[[#This Row],[Order_Date]])</f>
        <v>4</v>
      </c>
      <c r="H2520" t="s">
        <v>5859</v>
      </c>
      <c r="I2520" t="s">
        <v>5860</v>
      </c>
      <c r="J2520" t="s">
        <v>52</v>
      </c>
      <c r="K2520">
        <v>29</v>
      </c>
      <c r="L2520" t="str">
        <f>IF(Table1[[#This Row],[Age]]&lt;=20,"Teen",IF(Table1[[#This Row],[Age]]&gt;=21 &amp; Table1[[#This Row],[Age]]&lt;=50,"Adult","Senior"))</f>
        <v>Senior</v>
      </c>
      <c r="M2520" t="s">
        <v>53</v>
      </c>
      <c r="N2520" t="s">
        <v>54</v>
      </c>
      <c r="O2520" t="s">
        <v>55</v>
      </c>
      <c r="P2520" t="s">
        <v>74</v>
      </c>
      <c r="Q2520" t="s">
        <v>231</v>
      </c>
      <c r="R2520">
        <v>6</v>
      </c>
      <c r="S2520">
        <v>18000</v>
      </c>
      <c r="T2520">
        <v>5</v>
      </c>
      <c r="U2520">
        <v>102600</v>
      </c>
      <c r="V2520" t="str">
        <f>IF(Table1[[#This Row],[Sales]]&lt;=10000,"Low",IF(Table1[[#This Row],[Sales]]&gt;=10000 &amp; Table1[[#This Row],[Sales]]&lt;=25000,"Medium","High"))</f>
        <v>High</v>
      </c>
      <c r="W2520">
        <v>30467.8</v>
      </c>
      <c r="X2520">
        <f>Table1[[#This Row],[Profit]]/Table1[[#This Row],[Sales]]</f>
        <v>0.29695711500974659</v>
      </c>
      <c r="Y2520" t="s">
        <v>30</v>
      </c>
      <c r="Z2520" t="s">
        <v>41</v>
      </c>
      <c r="AA2520">
        <v>4</v>
      </c>
      <c r="AB2520" t="s">
        <v>42</v>
      </c>
    </row>
    <row r="2521" spans="1:28" x14ac:dyDescent="0.35">
      <c r="A2521" t="s">
        <v>5875</v>
      </c>
      <c r="B2521" s="1">
        <v>45528</v>
      </c>
      <c r="C2521" s="1" t="str">
        <f>TEXT(Table1[[#This Row],[Order_Date]],"yyyy")</f>
        <v>2024</v>
      </c>
      <c r="D2521" s="3">
        <f>MONTH(Table1[[#This Row],[Order_Date]])</f>
        <v>8</v>
      </c>
      <c r="E2521" t="str">
        <f>TEXT(Table1[[#This Row],[Order_Date]],"mmm")</f>
        <v>Aug</v>
      </c>
      <c r="F2521" s="1">
        <v>45531</v>
      </c>
      <c r="G2521">
        <f>(Table1[[#This Row],[Ship_Date]]-Table1[[#This Row],[Order_Date]])</f>
        <v>3</v>
      </c>
      <c r="H2521" t="s">
        <v>5876</v>
      </c>
      <c r="I2521" t="s">
        <v>5877</v>
      </c>
      <c r="J2521" t="s">
        <v>52</v>
      </c>
      <c r="K2521">
        <v>48</v>
      </c>
      <c r="L2521" t="str">
        <f>IF(Table1[[#This Row],[Age]]&lt;=20,"Teen",IF(Table1[[#This Row],[Age]]&gt;=21 &amp; Table1[[#This Row],[Age]]&lt;=50,"Adult","Senior"))</f>
        <v>Senior</v>
      </c>
      <c r="M2521" t="s">
        <v>107</v>
      </c>
      <c r="N2521" t="s">
        <v>108</v>
      </c>
      <c r="O2521" t="s">
        <v>86</v>
      </c>
      <c r="P2521" t="s">
        <v>28</v>
      </c>
      <c r="Q2521" t="s">
        <v>311</v>
      </c>
      <c r="R2521">
        <v>7</v>
      </c>
      <c r="S2521">
        <v>5000</v>
      </c>
      <c r="T2521">
        <v>5</v>
      </c>
      <c r="U2521">
        <v>33250</v>
      </c>
      <c r="V2521" t="str">
        <f>IF(Table1[[#This Row],[Sales]]&lt;=10000,"Low",IF(Table1[[#This Row],[Sales]]&gt;=10000 &amp; Table1[[#This Row],[Sales]]&lt;=25000,"Medium","High"))</f>
        <v>High</v>
      </c>
      <c r="W2521">
        <v>6293.18</v>
      </c>
      <c r="X2521">
        <f>Table1[[#This Row],[Profit]]/Table1[[#This Row],[Sales]]</f>
        <v>0.18926857142857142</v>
      </c>
      <c r="Y2521" t="s">
        <v>30</v>
      </c>
      <c r="Z2521" t="s">
        <v>59</v>
      </c>
      <c r="AA2521">
        <v>5</v>
      </c>
      <c r="AB2521" t="s">
        <v>42</v>
      </c>
    </row>
    <row r="2522" spans="1:28" x14ac:dyDescent="0.35">
      <c r="A2522" t="s">
        <v>5884</v>
      </c>
      <c r="B2522" s="1">
        <v>45528</v>
      </c>
      <c r="C2522" s="1" t="str">
        <f>TEXT(Table1[[#This Row],[Order_Date]],"yyyy")</f>
        <v>2024</v>
      </c>
      <c r="D2522" s="3">
        <f>MONTH(Table1[[#This Row],[Order_Date]])</f>
        <v>8</v>
      </c>
      <c r="E2522" t="str">
        <f>TEXT(Table1[[#This Row],[Order_Date]],"mmm")</f>
        <v>Aug</v>
      </c>
      <c r="F2522" s="1">
        <v>45529</v>
      </c>
      <c r="G2522">
        <f>(Table1[[#This Row],[Ship_Date]]-Table1[[#This Row],[Order_Date]])</f>
        <v>1</v>
      </c>
      <c r="H2522" t="s">
        <v>2868</v>
      </c>
      <c r="I2522" t="s">
        <v>5885</v>
      </c>
      <c r="J2522" t="s">
        <v>24</v>
      </c>
      <c r="K2522">
        <v>62</v>
      </c>
      <c r="L2522" t="str">
        <f>IF(Table1[[#This Row],[Age]]&lt;=20,"Teen",IF(Table1[[#This Row],[Age]]&gt;=21 &amp; Table1[[#This Row],[Age]]&lt;=50,"Adult","Senior"))</f>
        <v>Senior</v>
      </c>
      <c r="M2522" t="s">
        <v>79</v>
      </c>
      <c r="N2522" t="s">
        <v>80</v>
      </c>
      <c r="O2522" t="s">
        <v>38</v>
      </c>
      <c r="P2522" t="s">
        <v>74</v>
      </c>
      <c r="Q2522" t="s">
        <v>132</v>
      </c>
      <c r="R2522">
        <v>4</v>
      </c>
      <c r="S2522">
        <v>55000</v>
      </c>
      <c r="T2522">
        <v>0</v>
      </c>
      <c r="U2522">
        <v>220000</v>
      </c>
      <c r="V2522" t="str">
        <f>IF(Table1[[#This Row],[Sales]]&lt;=10000,"Low",IF(Table1[[#This Row],[Sales]]&gt;=10000 &amp; Table1[[#This Row],[Sales]]&lt;=25000,"Medium","High"))</f>
        <v>High</v>
      </c>
      <c r="W2522">
        <v>60723.09</v>
      </c>
      <c r="X2522">
        <f>Table1[[#This Row],[Profit]]/Table1[[#This Row],[Sales]]</f>
        <v>0.27601404545454544</v>
      </c>
      <c r="Y2522" t="s">
        <v>30</v>
      </c>
      <c r="Z2522" t="s">
        <v>31</v>
      </c>
      <c r="AA2522">
        <v>2</v>
      </c>
      <c r="AB2522" t="s">
        <v>42</v>
      </c>
    </row>
    <row r="2523" spans="1:28" x14ac:dyDescent="0.35">
      <c r="A2523" t="s">
        <v>5901</v>
      </c>
      <c r="B2523" s="1">
        <v>45521</v>
      </c>
      <c r="C2523" s="1" t="str">
        <f>TEXT(Table1[[#This Row],[Order_Date]],"yyyy")</f>
        <v>2024</v>
      </c>
      <c r="D2523" s="3">
        <f>MONTH(Table1[[#This Row],[Order_Date]])</f>
        <v>8</v>
      </c>
      <c r="E2523" t="str">
        <f>TEXT(Table1[[#This Row],[Order_Date]],"mmm")</f>
        <v>Aug</v>
      </c>
      <c r="F2523" s="1">
        <v>45527</v>
      </c>
      <c r="G2523">
        <f>(Table1[[#This Row],[Ship_Date]]-Table1[[#This Row],[Order_Date]])</f>
        <v>6</v>
      </c>
      <c r="H2523" t="s">
        <v>223</v>
      </c>
      <c r="I2523" t="s">
        <v>5902</v>
      </c>
      <c r="J2523" t="s">
        <v>24</v>
      </c>
      <c r="K2523">
        <v>39</v>
      </c>
      <c r="L2523" t="str">
        <f>IF(Table1[[#This Row],[Age]]&lt;=20,"Teen",IF(Table1[[#This Row],[Age]]&gt;=21 &amp; Table1[[#This Row],[Age]]&lt;=50,"Adult","Senior"))</f>
        <v>Senior</v>
      </c>
      <c r="M2523" t="s">
        <v>73</v>
      </c>
      <c r="N2523" t="s">
        <v>26</v>
      </c>
      <c r="O2523" t="s">
        <v>27</v>
      </c>
      <c r="P2523" t="s">
        <v>39</v>
      </c>
      <c r="Q2523" t="s">
        <v>40</v>
      </c>
      <c r="R2523">
        <v>1</v>
      </c>
      <c r="S2523">
        <v>2500</v>
      </c>
      <c r="T2523">
        <v>0</v>
      </c>
      <c r="U2523">
        <v>2500</v>
      </c>
      <c r="V2523" t="str">
        <f>IF(Table1[[#This Row],[Sales]]&lt;=10000,"Low",IF(Table1[[#This Row],[Sales]]&gt;=10000 &amp; Table1[[#This Row],[Sales]]&lt;=25000,"Medium","High"))</f>
        <v>Low</v>
      </c>
      <c r="W2523">
        <v>288.56</v>
      </c>
      <c r="X2523">
        <f>Table1[[#This Row],[Profit]]/Table1[[#This Row],[Sales]]</f>
        <v>0.115424</v>
      </c>
      <c r="Y2523" t="s">
        <v>58</v>
      </c>
      <c r="Z2523" t="s">
        <v>31</v>
      </c>
      <c r="AA2523">
        <v>1</v>
      </c>
      <c r="AB2523" t="s">
        <v>42</v>
      </c>
    </row>
    <row r="2524" spans="1:28" x14ac:dyDescent="0.35">
      <c r="A2524" t="s">
        <v>5903</v>
      </c>
      <c r="B2524" s="1">
        <v>45509</v>
      </c>
      <c r="C2524" s="1" t="str">
        <f>TEXT(Table1[[#This Row],[Order_Date]],"yyyy")</f>
        <v>2024</v>
      </c>
      <c r="D2524" s="3">
        <f>MONTH(Table1[[#This Row],[Order_Date]])</f>
        <v>8</v>
      </c>
      <c r="E2524" t="str">
        <f>TEXT(Table1[[#This Row],[Order_Date]],"mmm")</f>
        <v>Aug</v>
      </c>
      <c r="F2524" s="1">
        <v>45510</v>
      </c>
      <c r="G2524">
        <f>(Table1[[#This Row],[Ship_Date]]-Table1[[#This Row],[Order_Date]])</f>
        <v>1</v>
      </c>
      <c r="H2524" t="s">
        <v>5904</v>
      </c>
      <c r="I2524" t="s">
        <v>5905</v>
      </c>
      <c r="J2524" t="s">
        <v>24</v>
      </c>
      <c r="K2524">
        <v>54</v>
      </c>
      <c r="L2524" t="str">
        <f>IF(Table1[[#This Row],[Age]]&lt;=20,"Teen",IF(Table1[[#This Row],[Age]]&gt;=21 &amp; Table1[[#This Row],[Age]]&lt;=50,"Adult","Senior"))</f>
        <v>Senior</v>
      </c>
      <c r="M2524" t="s">
        <v>91</v>
      </c>
      <c r="N2524" t="s">
        <v>92</v>
      </c>
      <c r="O2524" t="s">
        <v>55</v>
      </c>
      <c r="P2524" t="s">
        <v>47</v>
      </c>
      <c r="Q2524" t="s">
        <v>175</v>
      </c>
      <c r="R2524">
        <v>1</v>
      </c>
      <c r="S2524">
        <v>1200</v>
      </c>
      <c r="T2524">
        <v>0</v>
      </c>
      <c r="U2524">
        <v>1200</v>
      </c>
      <c r="V2524" t="str">
        <f>IF(Table1[[#This Row],[Sales]]&lt;=10000,"Low",IF(Table1[[#This Row],[Sales]]&gt;=10000 &amp; Table1[[#This Row],[Sales]]&lt;=25000,"Medium","High"))</f>
        <v>Low</v>
      </c>
      <c r="W2524">
        <v>458.23</v>
      </c>
      <c r="X2524">
        <f>Table1[[#This Row],[Profit]]/Table1[[#This Row],[Sales]]</f>
        <v>0.38185833333333336</v>
      </c>
      <c r="Y2524" t="s">
        <v>30</v>
      </c>
      <c r="Z2524" t="s">
        <v>31</v>
      </c>
      <c r="AA2524">
        <v>2</v>
      </c>
      <c r="AB2524" t="s">
        <v>42</v>
      </c>
    </row>
    <row r="2525" spans="1:28" x14ac:dyDescent="0.35">
      <c r="A2525" t="s">
        <v>5951</v>
      </c>
      <c r="B2525" s="1">
        <v>45889</v>
      </c>
      <c r="C2525" s="1" t="str">
        <f>TEXT(Table1[[#This Row],[Order_Date]],"yyyy")</f>
        <v>2025</v>
      </c>
      <c r="D2525" s="3">
        <f>MONTH(Table1[[#This Row],[Order_Date]])</f>
        <v>8</v>
      </c>
      <c r="E2525" t="str">
        <f>TEXT(Table1[[#This Row],[Order_Date]],"mmm")</f>
        <v>Aug</v>
      </c>
      <c r="F2525" s="1">
        <v>45895</v>
      </c>
      <c r="G2525">
        <f>(Table1[[#This Row],[Ship_Date]]-Table1[[#This Row],[Order_Date]])</f>
        <v>6</v>
      </c>
      <c r="H2525" t="s">
        <v>5952</v>
      </c>
      <c r="I2525" t="s">
        <v>5953</v>
      </c>
      <c r="J2525" t="s">
        <v>24</v>
      </c>
      <c r="K2525">
        <v>49</v>
      </c>
      <c r="L2525" t="str">
        <f>IF(Table1[[#This Row],[Age]]&lt;=20,"Teen",IF(Table1[[#This Row],[Age]]&gt;=21 &amp; Table1[[#This Row],[Age]]&lt;=50,"Adult","Senior"))</f>
        <v>Senior</v>
      </c>
      <c r="M2525" t="s">
        <v>84</v>
      </c>
      <c r="N2525" t="s">
        <v>85</v>
      </c>
      <c r="O2525" t="s">
        <v>86</v>
      </c>
      <c r="P2525" t="s">
        <v>39</v>
      </c>
      <c r="Q2525" t="s">
        <v>253</v>
      </c>
      <c r="R2525">
        <v>1</v>
      </c>
      <c r="S2525">
        <v>1200</v>
      </c>
      <c r="T2525">
        <v>15</v>
      </c>
      <c r="U2525">
        <v>1020</v>
      </c>
      <c r="V2525" t="str">
        <f>IF(Table1[[#This Row],[Sales]]&lt;=10000,"Low",IF(Table1[[#This Row],[Sales]]&gt;=10000 &amp; Table1[[#This Row],[Sales]]&lt;=25000,"Medium","High"))</f>
        <v>Low</v>
      </c>
      <c r="W2525">
        <v>313.47000000000003</v>
      </c>
      <c r="X2525">
        <f>Table1[[#This Row],[Profit]]/Table1[[#This Row],[Sales]]</f>
        <v>0.30732352941176472</v>
      </c>
      <c r="Y2525" t="s">
        <v>93</v>
      </c>
      <c r="Z2525" t="s">
        <v>31</v>
      </c>
      <c r="AA2525">
        <v>2</v>
      </c>
      <c r="AB2525" t="s">
        <v>42</v>
      </c>
    </row>
    <row r="2526" spans="1:28" x14ac:dyDescent="0.35">
      <c r="A2526" t="s">
        <v>6027</v>
      </c>
      <c r="B2526" s="1">
        <v>45530</v>
      </c>
      <c r="C2526" s="1" t="str">
        <f>TEXT(Table1[[#This Row],[Order_Date]],"yyyy")</f>
        <v>2024</v>
      </c>
      <c r="D2526" s="3">
        <f>MONTH(Table1[[#This Row],[Order_Date]])</f>
        <v>8</v>
      </c>
      <c r="E2526" t="str">
        <f>TEXT(Table1[[#This Row],[Order_Date]],"mmm")</f>
        <v>Aug</v>
      </c>
      <c r="F2526" s="1">
        <v>45533</v>
      </c>
      <c r="G2526">
        <f>(Table1[[#This Row],[Ship_Date]]-Table1[[#This Row],[Order_Date]])</f>
        <v>3</v>
      </c>
      <c r="H2526" t="s">
        <v>2046</v>
      </c>
      <c r="I2526" t="s">
        <v>6028</v>
      </c>
      <c r="J2526" t="s">
        <v>52</v>
      </c>
      <c r="K2526">
        <v>36</v>
      </c>
      <c r="L2526" t="str">
        <f>IF(Table1[[#This Row],[Age]]&lt;=20,"Teen",IF(Table1[[#This Row],[Age]]&gt;=21 &amp; Table1[[#This Row],[Age]]&lt;=50,"Adult","Senior"))</f>
        <v>Senior</v>
      </c>
      <c r="M2526" t="s">
        <v>79</v>
      </c>
      <c r="N2526" t="s">
        <v>80</v>
      </c>
      <c r="O2526" t="s">
        <v>38</v>
      </c>
      <c r="P2526" t="s">
        <v>47</v>
      </c>
      <c r="Q2526" t="s">
        <v>164</v>
      </c>
      <c r="R2526">
        <v>8</v>
      </c>
      <c r="S2526">
        <v>1800</v>
      </c>
      <c r="T2526">
        <v>0</v>
      </c>
      <c r="U2526">
        <v>14400</v>
      </c>
      <c r="V2526" t="str">
        <f>IF(Table1[[#This Row],[Sales]]&lt;=10000,"Low",IF(Table1[[#This Row],[Sales]]&gt;=10000 &amp; Table1[[#This Row],[Sales]]&lt;=25000,"Medium","High"))</f>
        <v>High</v>
      </c>
      <c r="W2526">
        <v>2536.85</v>
      </c>
      <c r="X2526">
        <f>Table1[[#This Row],[Profit]]/Table1[[#This Row],[Sales]]</f>
        <v>0.17617013888888888</v>
      </c>
      <c r="Y2526" t="s">
        <v>30</v>
      </c>
      <c r="Z2526" t="s">
        <v>31</v>
      </c>
      <c r="AA2526">
        <v>1</v>
      </c>
      <c r="AB2526" t="s">
        <v>42</v>
      </c>
    </row>
    <row r="2527" spans="1:28" x14ac:dyDescent="0.35">
      <c r="A2527" t="s">
        <v>6071</v>
      </c>
      <c r="B2527" s="1">
        <v>45894</v>
      </c>
      <c r="C2527" s="1" t="str">
        <f>TEXT(Table1[[#This Row],[Order_Date]],"yyyy")</f>
        <v>2025</v>
      </c>
      <c r="D2527" s="3">
        <f>MONTH(Table1[[#This Row],[Order_Date]])</f>
        <v>8</v>
      </c>
      <c r="E2527" t="str">
        <f>TEXT(Table1[[#This Row],[Order_Date]],"mmm")</f>
        <v>Aug</v>
      </c>
      <c r="F2527" s="1">
        <v>45901</v>
      </c>
      <c r="G2527">
        <f>(Table1[[#This Row],[Ship_Date]]-Table1[[#This Row],[Order_Date]])</f>
        <v>7</v>
      </c>
      <c r="H2527" t="s">
        <v>6072</v>
      </c>
      <c r="I2527" t="s">
        <v>6073</v>
      </c>
      <c r="J2527" t="s">
        <v>52</v>
      </c>
      <c r="K2527">
        <v>40</v>
      </c>
      <c r="L2527" t="str">
        <f>IF(Table1[[#This Row],[Age]]&lt;=20,"Teen",IF(Table1[[#This Row],[Age]]&gt;=21 &amp; Table1[[#This Row],[Age]]&lt;=50,"Adult","Senior"))</f>
        <v>Senior</v>
      </c>
      <c r="M2527" t="s">
        <v>79</v>
      </c>
      <c r="N2527" t="s">
        <v>80</v>
      </c>
      <c r="O2527" t="s">
        <v>38</v>
      </c>
      <c r="P2527" t="s">
        <v>39</v>
      </c>
      <c r="Q2527" t="s">
        <v>87</v>
      </c>
      <c r="R2527">
        <v>3</v>
      </c>
      <c r="S2527">
        <v>3200</v>
      </c>
      <c r="T2527">
        <v>10</v>
      </c>
      <c r="U2527">
        <v>8640</v>
      </c>
      <c r="V2527" t="str">
        <f>IF(Table1[[#This Row],[Sales]]&lt;=10000,"Low",IF(Table1[[#This Row],[Sales]]&gt;=10000 &amp; Table1[[#This Row],[Sales]]&lt;=25000,"Medium","High"))</f>
        <v>Low</v>
      </c>
      <c r="W2527">
        <v>3536.56</v>
      </c>
      <c r="X2527">
        <f>Table1[[#This Row],[Profit]]/Table1[[#This Row],[Sales]]</f>
        <v>0.40932407407407406</v>
      </c>
      <c r="Y2527" t="s">
        <v>58</v>
      </c>
      <c r="Z2527" t="s">
        <v>31</v>
      </c>
      <c r="AA2527">
        <v>5</v>
      </c>
      <c r="AB2527" t="s">
        <v>42</v>
      </c>
    </row>
    <row r="2528" spans="1:28" x14ac:dyDescent="0.35">
      <c r="A2528" t="s">
        <v>6100</v>
      </c>
      <c r="B2528" s="1">
        <v>45893</v>
      </c>
      <c r="C2528" s="1" t="str">
        <f>TEXT(Table1[[#This Row],[Order_Date]],"yyyy")</f>
        <v>2025</v>
      </c>
      <c r="D2528" s="3">
        <f>MONTH(Table1[[#This Row],[Order_Date]])</f>
        <v>8</v>
      </c>
      <c r="E2528" t="str">
        <f>TEXT(Table1[[#This Row],[Order_Date]],"mmm")</f>
        <v>Aug</v>
      </c>
      <c r="F2528" s="1">
        <v>45896</v>
      </c>
      <c r="G2528">
        <f>(Table1[[#This Row],[Ship_Date]]-Table1[[#This Row],[Order_Date]])</f>
        <v>3</v>
      </c>
      <c r="H2528" t="s">
        <v>6101</v>
      </c>
      <c r="I2528" t="s">
        <v>6102</v>
      </c>
      <c r="J2528" t="s">
        <v>24</v>
      </c>
      <c r="K2528">
        <v>39</v>
      </c>
      <c r="L2528" t="str">
        <f>IF(Table1[[#This Row],[Age]]&lt;=20,"Teen",IF(Table1[[#This Row],[Age]]&gt;=21 &amp; Table1[[#This Row],[Age]]&lt;=50,"Adult","Senior"))</f>
        <v>Senior</v>
      </c>
      <c r="M2528" t="s">
        <v>73</v>
      </c>
      <c r="N2528" t="s">
        <v>26</v>
      </c>
      <c r="O2528" t="s">
        <v>27</v>
      </c>
      <c r="P2528" t="s">
        <v>39</v>
      </c>
      <c r="Q2528" t="s">
        <v>40</v>
      </c>
      <c r="R2528">
        <v>5</v>
      </c>
      <c r="S2528">
        <v>2500</v>
      </c>
      <c r="T2528">
        <v>20</v>
      </c>
      <c r="U2528">
        <v>10000</v>
      </c>
      <c r="V2528" t="str">
        <f>IF(Table1[[#This Row],[Sales]]&lt;=10000,"Low",IF(Table1[[#This Row],[Sales]]&gt;=10000 &amp; Table1[[#This Row],[Sales]]&lt;=25000,"Medium","High"))</f>
        <v>Low</v>
      </c>
      <c r="W2528">
        <v>2239.96</v>
      </c>
      <c r="X2528">
        <f>Table1[[#This Row],[Profit]]/Table1[[#This Row],[Sales]]</f>
        <v>0.223996</v>
      </c>
      <c r="Y2528" t="s">
        <v>30</v>
      </c>
      <c r="Z2528" t="s">
        <v>59</v>
      </c>
      <c r="AA2528">
        <v>4</v>
      </c>
      <c r="AB2528" t="s">
        <v>42</v>
      </c>
    </row>
    <row r="2529" spans="1:28" x14ac:dyDescent="0.35">
      <c r="A2529" t="s">
        <v>6106</v>
      </c>
      <c r="B2529" s="1">
        <v>45534</v>
      </c>
      <c r="C2529" s="1" t="str">
        <f>TEXT(Table1[[#This Row],[Order_Date]],"yyyy")</f>
        <v>2024</v>
      </c>
      <c r="D2529" s="3">
        <f>MONTH(Table1[[#This Row],[Order_Date]])</f>
        <v>8</v>
      </c>
      <c r="E2529" t="str">
        <f>TEXT(Table1[[#This Row],[Order_Date]],"mmm")</f>
        <v>Aug</v>
      </c>
      <c r="F2529" s="1">
        <v>45541</v>
      </c>
      <c r="G2529">
        <f>(Table1[[#This Row],[Ship_Date]]-Table1[[#This Row],[Order_Date]])</f>
        <v>7</v>
      </c>
      <c r="H2529" t="s">
        <v>239</v>
      </c>
      <c r="I2529" t="s">
        <v>6107</v>
      </c>
      <c r="J2529" t="s">
        <v>52</v>
      </c>
      <c r="K2529">
        <v>20</v>
      </c>
      <c r="L2529" t="str">
        <f>IF(Table1[[#This Row],[Age]]&lt;=20,"Teen",IF(Table1[[#This Row],[Age]]&gt;=21 &amp; Table1[[#This Row],[Age]]&lt;=50,"Adult","Senior"))</f>
        <v>Teen</v>
      </c>
      <c r="M2529" t="s">
        <v>107</v>
      </c>
      <c r="N2529" t="s">
        <v>108</v>
      </c>
      <c r="O2529" t="s">
        <v>86</v>
      </c>
      <c r="P2529" t="s">
        <v>39</v>
      </c>
      <c r="Q2529" t="s">
        <v>40</v>
      </c>
      <c r="R2529">
        <v>3</v>
      </c>
      <c r="S2529">
        <v>2500</v>
      </c>
      <c r="T2529">
        <v>15</v>
      </c>
      <c r="U2529">
        <v>6375</v>
      </c>
      <c r="V2529" t="str">
        <f>IF(Table1[[#This Row],[Sales]]&lt;=10000,"Low",IF(Table1[[#This Row],[Sales]]&gt;=10000 &amp; Table1[[#This Row],[Sales]]&lt;=25000,"Medium","High"))</f>
        <v>Low</v>
      </c>
      <c r="W2529">
        <v>1105.3699999999999</v>
      </c>
      <c r="X2529">
        <f>Table1[[#This Row],[Profit]]/Table1[[#This Row],[Sales]]</f>
        <v>0.1733913725490196</v>
      </c>
      <c r="Y2529" t="s">
        <v>58</v>
      </c>
      <c r="Z2529" t="s">
        <v>41</v>
      </c>
      <c r="AA2529">
        <v>1</v>
      </c>
      <c r="AB2529" t="s">
        <v>42</v>
      </c>
    </row>
    <row r="2530" spans="1:28" x14ac:dyDescent="0.35">
      <c r="A2530" t="s">
        <v>6142</v>
      </c>
      <c r="B2530" s="1">
        <v>45525</v>
      </c>
      <c r="C2530" s="1" t="str">
        <f>TEXT(Table1[[#This Row],[Order_Date]],"yyyy")</f>
        <v>2024</v>
      </c>
      <c r="D2530" s="3">
        <f>MONTH(Table1[[#This Row],[Order_Date]])</f>
        <v>8</v>
      </c>
      <c r="E2530" t="str">
        <f>TEXT(Table1[[#This Row],[Order_Date]],"mmm")</f>
        <v>Aug</v>
      </c>
      <c r="F2530" s="1">
        <v>45532</v>
      </c>
      <c r="G2530">
        <f>(Table1[[#This Row],[Ship_Date]]-Table1[[#This Row],[Order_Date]])</f>
        <v>7</v>
      </c>
      <c r="H2530" t="s">
        <v>6143</v>
      </c>
      <c r="I2530" t="s">
        <v>6144</v>
      </c>
      <c r="J2530" t="s">
        <v>52</v>
      </c>
      <c r="K2530">
        <v>36</v>
      </c>
      <c r="L2530" t="str">
        <f>IF(Table1[[#This Row],[Age]]&lt;=20,"Teen",IF(Table1[[#This Row],[Age]]&gt;=21 &amp; Table1[[#This Row],[Age]]&lt;=50,"Adult","Senior"))</f>
        <v>Senior</v>
      </c>
      <c r="M2530" t="s">
        <v>116</v>
      </c>
      <c r="N2530" t="s">
        <v>117</v>
      </c>
      <c r="O2530" t="s">
        <v>86</v>
      </c>
      <c r="P2530" t="s">
        <v>39</v>
      </c>
      <c r="Q2530" t="s">
        <v>118</v>
      </c>
      <c r="R2530">
        <v>7</v>
      </c>
      <c r="S2530">
        <v>4000</v>
      </c>
      <c r="T2530">
        <v>20</v>
      </c>
      <c r="U2530">
        <v>22400</v>
      </c>
      <c r="V2530" t="str">
        <f>IF(Table1[[#This Row],[Sales]]&lt;=10000,"Low",IF(Table1[[#This Row],[Sales]]&gt;=10000 &amp; Table1[[#This Row],[Sales]]&lt;=25000,"Medium","High"))</f>
        <v>High</v>
      </c>
      <c r="W2530">
        <v>3379.2</v>
      </c>
      <c r="X2530">
        <f>Table1[[#This Row],[Profit]]/Table1[[#This Row],[Sales]]</f>
        <v>0.15085714285714286</v>
      </c>
      <c r="Y2530" t="s">
        <v>30</v>
      </c>
      <c r="Z2530" t="s">
        <v>31</v>
      </c>
      <c r="AA2530">
        <v>2</v>
      </c>
      <c r="AB2530" t="s">
        <v>42</v>
      </c>
    </row>
    <row r="2531" spans="1:28" x14ac:dyDescent="0.35">
      <c r="A2531" t="s">
        <v>6168</v>
      </c>
      <c r="B2531" s="1">
        <v>45895</v>
      </c>
      <c r="C2531" s="1" t="str">
        <f>TEXT(Table1[[#This Row],[Order_Date]],"yyyy")</f>
        <v>2025</v>
      </c>
      <c r="D2531" s="3">
        <f>MONTH(Table1[[#This Row],[Order_Date]])</f>
        <v>8</v>
      </c>
      <c r="E2531" t="str">
        <f>TEXT(Table1[[#This Row],[Order_Date]],"mmm")</f>
        <v>Aug</v>
      </c>
      <c r="F2531" s="1">
        <v>45900</v>
      </c>
      <c r="G2531">
        <f>(Table1[[#This Row],[Ship_Date]]-Table1[[#This Row],[Order_Date]])</f>
        <v>5</v>
      </c>
      <c r="H2531" t="s">
        <v>6169</v>
      </c>
      <c r="I2531" t="s">
        <v>6170</v>
      </c>
      <c r="J2531" t="s">
        <v>52</v>
      </c>
      <c r="K2531">
        <v>31</v>
      </c>
      <c r="L2531" t="str">
        <f>IF(Table1[[#This Row],[Age]]&lt;=20,"Teen",IF(Table1[[#This Row],[Age]]&gt;=21 &amp; Table1[[#This Row],[Age]]&lt;=50,"Adult","Senior"))</f>
        <v>Senior</v>
      </c>
      <c r="M2531" t="s">
        <v>84</v>
      </c>
      <c r="N2531" t="s">
        <v>85</v>
      </c>
      <c r="O2531" t="s">
        <v>86</v>
      </c>
      <c r="P2531" t="s">
        <v>56</v>
      </c>
      <c r="Q2531" t="s">
        <v>168</v>
      </c>
      <c r="R2531">
        <v>7</v>
      </c>
      <c r="S2531">
        <v>1200</v>
      </c>
      <c r="T2531">
        <v>25</v>
      </c>
      <c r="U2531">
        <v>6300</v>
      </c>
      <c r="V2531" t="str">
        <f>IF(Table1[[#This Row],[Sales]]&lt;=10000,"Low",IF(Table1[[#This Row],[Sales]]&gt;=10000 &amp; Table1[[#This Row],[Sales]]&lt;=25000,"Medium","High"))</f>
        <v>Low</v>
      </c>
      <c r="W2531">
        <v>2387.5700000000002</v>
      </c>
      <c r="X2531">
        <f>Table1[[#This Row],[Profit]]/Table1[[#This Row],[Sales]]</f>
        <v>0.37897936507936508</v>
      </c>
      <c r="Y2531" t="s">
        <v>58</v>
      </c>
      <c r="Z2531" t="s">
        <v>41</v>
      </c>
      <c r="AA2531">
        <v>1</v>
      </c>
      <c r="AB2531" t="s">
        <v>42</v>
      </c>
    </row>
    <row r="2532" spans="1:28" x14ac:dyDescent="0.35">
      <c r="A2532" t="s">
        <v>6214</v>
      </c>
      <c r="B2532" s="1">
        <v>45520</v>
      </c>
      <c r="C2532" s="1" t="str">
        <f>TEXT(Table1[[#This Row],[Order_Date]],"yyyy")</f>
        <v>2024</v>
      </c>
      <c r="D2532" s="3">
        <f>MONTH(Table1[[#This Row],[Order_Date]])</f>
        <v>8</v>
      </c>
      <c r="E2532" t="str">
        <f>TEXT(Table1[[#This Row],[Order_Date]],"mmm")</f>
        <v>Aug</v>
      </c>
      <c r="F2532" s="1">
        <v>45523</v>
      </c>
      <c r="G2532">
        <f>(Table1[[#This Row],[Ship_Date]]-Table1[[#This Row],[Order_Date]])</f>
        <v>3</v>
      </c>
      <c r="H2532" t="s">
        <v>6215</v>
      </c>
      <c r="I2532" t="s">
        <v>6216</v>
      </c>
      <c r="J2532" t="s">
        <v>24</v>
      </c>
      <c r="K2532">
        <v>59</v>
      </c>
      <c r="L2532" t="str">
        <f>IF(Table1[[#This Row],[Age]]&lt;=20,"Teen",IF(Table1[[#This Row],[Age]]&gt;=21 &amp; Table1[[#This Row],[Age]]&lt;=50,"Adult","Senior"))</f>
        <v>Senior</v>
      </c>
      <c r="M2532" t="s">
        <v>36</v>
      </c>
      <c r="N2532" t="s">
        <v>37</v>
      </c>
      <c r="O2532" t="s">
        <v>38</v>
      </c>
      <c r="P2532" t="s">
        <v>56</v>
      </c>
      <c r="Q2532" t="s">
        <v>168</v>
      </c>
      <c r="R2532">
        <v>8</v>
      </c>
      <c r="S2532">
        <v>1200</v>
      </c>
      <c r="T2532">
        <v>10</v>
      </c>
      <c r="U2532">
        <v>8640</v>
      </c>
      <c r="V2532" t="str">
        <f>IF(Table1[[#This Row],[Sales]]&lt;=10000,"Low",IF(Table1[[#This Row],[Sales]]&gt;=10000 &amp; Table1[[#This Row],[Sales]]&lt;=25000,"Medium","High"))</f>
        <v>Low</v>
      </c>
      <c r="W2532">
        <v>3371.15</v>
      </c>
      <c r="X2532">
        <f>Table1[[#This Row],[Profit]]/Table1[[#This Row],[Sales]]</f>
        <v>0.39017939814814817</v>
      </c>
      <c r="Y2532" t="s">
        <v>58</v>
      </c>
      <c r="Z2532" t="s">
        <v>41</v>
      </c>
      <c r="AA2532">
        <v>1</v>
      </c>
      <c r="AB2532" t="s">
        <v>42</v>
      </c>
    </row>
    <row r="2533" spans="1:28" x14ac:dyDescent="0.35">
      <c r="A2533" t="s">
        <v>6239</v>
      </c>
      <c r="B2533" s="1">
        <v>45894</v>
      </c>
      <c r="C2533" s="1" t="str">
        <f>TEXT(Table1[[#This Row],[Order_Date]],"yyyy")</f>
        <v>2025</v>
      </c>
      <c r="D2533" s="3">
        <f>MONTH(Table1[[#This Row],[Order_Date]])</f>
        <v>8</v>
      </c>
      <c r="E2533" t="str">
        <f>TEXT(Table1[[#This Row],[Order_Date]],"mmm")</f>
        <v>Aug</v>
      </c>
      <c r="F2533" s="1">
        <v>45896</v>
      </c>
      <c r="G2533">
        <f>(Table1[[#This Row],[Ship_Date]]-Table1[[#This Row],[Order_Date]])</f>
        <v>2</v>
      </c>
      <c r="H2533" t="s">
        <v>6240</v>
      </c>
      <c r="I2533" t="s">
        <v>6241</v>
      </c>
      <c r="J2533" t="s">
        <v>52</v>
      </c>
      <c r="K2533">
        <v>33</v>
      </c>
      <c r="L2533" t="str">
        <f>IF(Table1[[#This Row],[Age]]&lt;=20,"Teen",IF(Table1[[#This Row],[Age]]&gt;=21 &amp; Table1[[#This Row],[Age]]&lt;=50,"Adult","Senior"))</f>
        <v>Senior</v>
      </c>
      <c r="M2533" t="s">
        <v>53</v>
      </c>
      <c r="N2533" t="s">
        <v>54</v>
      </c>
      <c r="O2533" t="s">
        <v>55</v>
      </c>
      <c r="P2533" t="s">
        <v>56</v>
      </c>
      <c r="Q2533" t="s">
        <v>57</v>
      </c>
      <c r="R2533">
        <v>6</v>
      </c>
      <c r="S2533">
        <v>60</v>
      </c>
      <c r="T2533">
        <v>20</v>
      </c>
      <c r="U2533">
        <v>288</v>
      </c>
      <c r="V2533" t="str">
        <f>IF(Table1[[#This Row],[Sales]]&lt;=10000,"Low",IF(Table1[[#This Row],[Sales]]&gt;=10000 &amp; Table1[[#This Row],[Sales]]&lt;=25000,"Medium","High"))</f>
        <v>Low</v>
      </c>
      <c r="W2533">
        <v>126.41</v>
      </c>
      <c r="X2533">
        <f>Table1[[#This Row],[Profit]]/Table1[[#This Row],[Sales]]</f>
        <v>0.43892361111111111</v>
      </c>
      <c r="Y2533" t="s">
        <v>30</v>
      </c>
      <c r="Z2533" t="s">
        <v>59</v>
      </c>
      <c r="AA2533">
        <v>1</v>
      </c>
      <c r="AB2533" t="s">
        <v>42</v>
      </c>
    </row>
    <row r="2534" spans="1:28" x14ac:dyDescent="0.35">
      <c r="A2534" t="s">
        <v>6289</v>
      </c>
      <c r="B2534" s="1">
        <v>45532</v>
      </c>
      <c r="C2534" s="1" t="str">
        <f>TEXT(Table1[[#This Row],[Order_Date]],"yyyy")</f>
        <v>2024</v>
      </c>
      <c r="D2534" s="3">
        <f>MONTH(Table1[[#This Row],[Order_Date]])</f>
        <v>8</v>
      </c>
      <c r="E2534" t="str">
        <f>TEXT(Table1[[#This Row],[Order_Date]],"mmm")</f>
        <v>Aug</v>
      </c>
      <c r="F2534" s="1">
        <v>45539</v>
      </c>
      <c r="G2534">
        <f>(Table1[[#This Row],[Ship_Date]]-Table1[[#This Row],[Order_Date]])</f>
        <v>7</v>
      </c>
      <c r="H2534" t="s">
        <v>6290</v>
      </c>
      <c r="I2534" t="s">
        <v>6291</v>
      </c>
      <c r="J2534" t="s">
        <v>52</v>
      </c>
      <c r="K2534">
        <v>33</v>
      </c>
      <c r="L2534" t="str">
        <f>IF(Table1[[#This Row],[Age]]&lt;=20,"Teen",IF(Table1[[#This Row],[Age]]&gt;=21 &amp; Table1[[#This Row],[Age]]&lt;=50,"Adult","Senior"))</f>
        <v>Senior</v>
      </c>
      <c r="M2534" t="s">
        <v>46</v>
      </c>
      <c r="N2534" t="s">
        <v>46</v>
      </c>
      <c r="O2534" t="s">
        <v>38</v>
      </c>
      <c r="P2534" t="s">
        <v>39</v>
      </c>
      <c r="Q2534" t="s">
        <v>151</v>
      </c>
      <c r="R2534">
        <v>4</v>
      </c>
      <c r="S2534">
        <v>900</v>
      </c>
      <c r="T2534">
        <v>0</v>
      </c>
      <c r="U2534">
        <v>3600</v>
      </c>
      <c r="V2534" t="str">
        <f>IF(Table1[[#This Row],[Sales]]&lt;=10000,"Low",IF(Table1[[#This Row],[Sales]]&gt;=10000 &amp; Table1[[#This Row],[Sales]]&lt;=25000,"Medium","High"))</f>
        <v>Low</v>
      </c>
      <c r="W2534">
        <v>502.89</v>
      </c>
      <c r="X2534">
        <f>Table1[[#This Row],[Profit]]/Table1[[#This Row],[Sales]]</f>
        <v>0.13969166666666666</v>
      </c>
      <c r="Y2534" t="s">
        <v>58</v>
      </c>
      <c r="Z2534" t="s">
        <v>59</v>
      </c>
      <c r="AA2534">
        <v>2</v>
      </c>
      <c r="AB2534" t="s">
        <v>42</v>
      </c>
    </row>
    <row r="2535" spans="1:28" x14ac:dyDescent="0.35">
      <c r="A2535" t="s">
        <v>6294</v>
      </c>
      <c r="B2535" s="1">
        <v>45520</v>
      </c>
      <c r="C2535" s="1" t="str">
        <f>TEXT(Table1[[#This Row],[Order_Date]],"yyyy")</f>
        <v>2024</v>
      </c>
      <c r="D2535" s="3">
        <f>MONTH(Table1[[#This Row],[Order_Date]])</f>
        <v>8</v>
      </c>
      <c r="E2535" t="str">
        <f>TEXT(Table1[[#This Row],[Order_Date]],"mmm")</f>
        <v>Aug</v>
      </c>
      <c r="F2535" s="1">
        <v>45524</v>
      </c>
      <c r="G2535">
        <f>(Table1[[#This Row],[Ship_Date]]-Table1[[#This Row],[Order_Date]])</f>
        <v>4</v>
      </c>
      <c r="H2535" t="s">
        <v>6295</v>
      </c>
      <c r="I2535" t="s">
        <v>6296</v>
      </c>
      <c r="J2535" t="s">
        <v>24</v>
      </c>
      <c r="K2535">
        <v>50</v>
      </c>
      <c r="L2535" t="str">
        <f>IF(Table1[[#This Row],[Age]]&lt;=20,"Teen",IF(Table1[[#This Row],[Age]]&gt;=21 &amp; Table1[[#This Row],[Age]]&lt;=50,"Adult","Senior"))</f>
        <v>Senior</v>
      </c>
      <c r="M2535" t="s">
        <v>107</v>
      </c>
      <c r="N2535" t="s">
        <v>108</v>
      </c>
      <c r="O2535" t="s">
        <v>86</v>
      </c>
      <c r="P2535" t="s">
        <v>56</v>
      </c>
      <c r="Q2535" t="s">
        <v>97</v>
      </c>
      <c r="R2535">
        <v>2</v>
      </c>
      <c r="S2535">
        <v>1500</v>
      </c>
      <c r="T2535">
        <v>25</v>
      </c>
      <c r="U2535">
        <v>2250</v>
      </c>
      <c r="V2535" t="str">
        <f>IF(Table1[[#This Row],[Sales]]&lt;=10000,"Low",IF(Table1[[#This Row],[Sales]]&gt;=10000 &amp; Table1[[#This Row],[Sales]]&lt;=25000,"Medium","High"))</f>
        <v>Low</v>
      </c>
      <c r="W2535">
        <v>970.31</v>
      </c>
      <c r="X2535">
        <f>Table1[[#This Row],[Profit]]/Table1[[#This Row],[Sales]]</f>
        <v>0.43124888888888885</v>
      </c>
      <c r="Y2535" t="s">
        <v>58</v>
      </c>
      <c r="Z2535" t="s">
        <v>31</v>
      </c>
      <c r="AA2535">
        <v>5</v>
      </c>
      <c r="AB2535" t="s">
        <v>42</v>
      </c>
    </row>
    <row r="2536" spans="1:28" x14ac:dyDescent="0.35">
      <c r="A2536" t="s">
        <v>6313</v>
      </c>
      <c r="B2536" s="1">
        <v>45534</v>
      </c>
      <c r="C2536" s="1" t="str">
        <f>TEXT(Table1[[#This Row],[Order_Date]],"yyyy")</f>
        <v>2024</v>
      </c>
      <c r="D2536" s="3">
        <f>MONTH(Table1[[#This Row],[Order_Date]])</f>
        <v>8</v>
      </c>
      <c r="E2536" t="str">
        <f>TEXT(Table1[[#This Row],[Order_Date]],"mmm")</f>
        <v>Aug</v>
      </c>
      <c r="F2536" s="1">
        <v>45535</v>
      </c>
      <c r="G2536">
        <f>(Table1[[#This Row],[Ship_Date]]-Table1[[#This Row],[Order_Date]])</f>
        <v>1</v>
      </c>
      <c r="H2536" t="s">
        <v>6314</v>
      </c>
      <c r="I2536" t="s">
        <v>6315</v>
      </c>
      <c r="J2536" t="s">
        <v>52</v>
      </c>
      <c r="K2536">
        <v>24</v>
      </c>
      <c r="L2536" t="str">
        <f>IF(Table1[[#This Row],[Age]]&lt;=20,"Teen",IF(Table1[[#This Row],[Age]]&gt;=21 &amp; Table1[[#This Row],[Age]]&lt;=50,"Adult","Senior"))</f>
        <v>Senior</v>
      </c>
      <c r="M2536" t="s">
        <v>73</v>
      </c>
      <c r="N2536" t="s">
        <v>26</v>
      </c>
      <c r="O2536" t="s">
        <v>27</v>
      </c>
      <c r="P2536" t="s">
        <v>28</v>
      </c>
      <c r="Q2536" t="s">
        <v>65</v>
      </c>
      <c r="R2536">
        <v>7</v>
      </c>
      <c r="S2536">
        <v>30000</v>
      </c>
      <c r="T2536">
        <v>0</v>
      </c>
      <c r="U2536">
        <v>210000</v>
      </c>
      <c r="V2536" t="str">
        <f>IF(Table1[[#This Row],[Sales]]&lt;=10000,"Low",IF(Table1[[#This Row],[Sales]]&gt;=10000 &amp; Table1[[#This Row],[Sales]]&lt;=25000,"Medium","High"))</f>
        <v>High</v>
      </c>
      <c r="W2536">
        <v>87109.57</v>
      </c>
      <c r="X2536">
        <f>Table1[[#This Row],[Profit]]/Table1[[#This Row],[Sales]]</f>
        <v>0.4148074761904762</v>
      </c>
      <c r="Y2536" t="s">
        <v>93</v>
      </c>
      <c r="Z2536" t="s">
        <v>31</v>
      </c>
      <c r="AA2536">
        <v>3</v>
      </c>
      <c r="AB2536" t="s">
        <v>42</v>
      </c>
    </row>
    <row r="2537" spans="1:28" x14ac:dyDescent="0.35">
      <c r="A2537" t="s">
        <v>6316</v>
      </c>
      <c r="B2537" s="1">
        <v>45871</v>
      </c>
      <c r="C2537" s="1" t="str">
        <f>TEXT(Table1[[#This Row],[Order_Date]],"yyyy")</f>
        <v>2025</v>
      </c>
      <c r="D2537" s="3">
        <f>MONTH(Table1[[#This Row],[Order_Date]])</f>
        <v>8</v>
      </c>
      <c r="E2537" t="str">
        <f>TEXT(Table1[[#This Row],[Order_Date]],"mmm")</f>
        <v>Aug</v>
      </c>
      <c r="F2537" s="1">
        <v>45873</v>
      </c>
      <c r="G2537">
        <f>(Table1[[#This Row],[Ship_Date]]-Table1[[#This Row],[Order_Date]])</f>
        <v>2</v>
      </c>
      <c r="H2537" t="s">
        <v>6317</v>
      </c>
      <c r="I2537" t="s">
        <v>6318</v>
      </c>
      <c r="J2537" t="s">
        <v>24</v>
      </c>
      <c r="K2537">
        <v>41</v>
      </c>
      <c r="L2537" t="str">
        <f>IF(Table1[[#This Row],[Age]]&lt;=20,"Teen",IF(Table1[[#This Row],[Age]]&gt;=21 &amp; Table1[[#This Row],[Age]]&lt;=50,"Adult","Senior"))</f>
        <v>Senior</v>
      </c>
      <c r="M2537" t="s">
        <v>73</v>
      </c>
      <c r="N2537" t="s">
        <v>26</v>
      </c>
      <c r="O2537" t="s">
        <v>27</v>
      </c>
      <c r="P2537" t="s">
        <v>28</v>
      </c>
      <c r="Q2537" t="s">
        <v>192</v>
      </c>
      <c r="R2537">
        <v>4</v>
      </c>
      <c r="S2537">
        <v>7000</v>
      </c>
      <c r="T2537">
        <v>25</v>
      </c>
      <c r="U2537">
        <v>21000</v>
      </c>
      <c r="V2537" t="str">
        <f>IF(Table1[[#This Row],[Sales]]&lt;=10000,"Low",IF(Table1[[#This Row],[Sales]]&gt;=10000 &amp; Table1[[#This Row],[Sales]]&lt;=25000,"Medium","High"))</f>
        <v>High</v>
      </c>
      <c r="W2537">
        <v>4075.65</v>
      </c>
      <c r="X2537">
        <f>Table1[[#This Row],[Profit]]/Table1[[#This Row],[Sales]]</f>
        <v>0.19407857142857143</v>
      </c>
      <c r="Y2537" t="s">
        <v>58</v>
      </c>
      <c r="Z2537" t="s">
        <v>41</v>
      </c>
      <c r="AA2537">
        <v>4</v>
      </c>
      <c r="AB2537" t="s">
        <v>42</v>
      </c>
    </row>
    <row r="2538" spans="1:28" x14ac:dyDescent="0.35">
      <c r="A2538" t="s">
        <v>6319</v>
      </c>
      <c r="B2538" s="1">
        <v>45875</v>
      </c>
      <c r="C2538" s="1" t="str">
        <f>TEXT(Table1[[#This Row],[Order_Date]],"yyyy")</f>
        <v>2025</v>
      </c>
      <c r="D2538" s="3">
        <f>MONTH(Table1[[#This Row],[Order_Date]])</f>
        <v>8</v>
      </c>
      <c r="E2538" t="str">
        <f>TEXT(Table1[[#This Row],[Order_Date]],"mmm")</f>
        <v>Aug</v>
      </c>
      <c r="F2538" s="1">
        <v>45879</v>
      </c>
      <c r="G2538">
        <f>(Table1[[#This Row],[Ship_Date]]-Table1[[#This Row],[Order_Date]])</f>
        <v>4</v>
      </c>
      <c r="H2538" t="s">
        <v>4106</v>
      </c>
      <c r="I2538" t="s">
        <v>6320</v>
      </c>
      <c r="J2538" t="s">
        <v>52</v>
      </c>
      <c r="K2538">
        <v>18</v>
      </c>
      <c r="L2538" t="str">
        <f>IF(Table1[[#This Row],[Age]]&lt;=20,"Teen",IF(Table1[[#This Row],[Age]]&gt;=21 &amp; Table1[[#This Row],[Age]]&lt;=50,"Adult","Senior"))</f>
        <v>Teen</v>
      </c>
      <c r="M2538" t="s">
        <v>73</v>
      </c>
      <c r="N2538" t="s">
        <v>26</v>
      </c>
      <c r="O2538" t="s">
        <v>27</v>
      </c>
      <c r="P2538" t="s">
        <v>39</v>
      </c>
      <c r="Q2538" t="s">
        <v>118</v>
      </c>
      <c r="R2538">
        <v>2</v>
      </c>
      <c r="S2538">
        <v>4000</v>
      </c>
      <c r="T2538">
        <v>25</v>
      </c>
      <c r="U2538">
        <v>6000</v>
      </c>
      <c r="V2538" t="str">
        <f>IF(Table1[[#This Row],[Sales]]&lt;=10000,"Low",IF(Table1[[#This Row],[Sales]]&gt;=10000 &amp; Table1[[#This Row],[Sales]]&lt;=25000,"Medium","High"))</f>
        <v>Low</v>
      </c>
      <c r="W2538">
        <v>729.34</v>
      </c>
      <c r="X2538">
        <f>Table1[[#This Row],[Profit]]/Table1[[#This Row],[Sales]]</f>
        <v>0.12155666666666667</v>
      </c>
      <c r="Y2538" t="s">
        <v>58</v>
      </c>
      <c r="Z2538" t="s">
        <v>59</v>
      </c>
      <c r="AA2538">
        <v>4</v>
      </c>
      <c r="AB2538" t="s">
        <v>42</v>
      </c>
    </row>
    <row r="2539" spans="1:28" x14ac:dyDescent="0.35">
      <c r="A2539" t="s">
        <v>6327</v>
      </c>
      <c r="B2539" s="1">
        <v>45523</v>
      </c>
      <c r="C2539" s="1" t="str">
        <f>TEXT(Table1[[#This Row],[Order_Date]],"yyyy")</f>
        <v>2024</v>
      </c>
      <c r="D2539" s="3">
        <f>MONTH(Table1[[#This Row],[Order_Date]])</f>
        <v>8</v>
      </c>
      <c r="E2539" t="str">
        <f>TEXT(Table1[[#This Row],[Order_Date]],"mmm")</f>
        <v>Aug</v>
      </c>
      <c r="F2539" s="1">
        <v>45529</v>
      </c>
      <c r="G2539">
        <f>(Table1[[#This Row],[Ship_Date]]-Table1[[#This Row],[Order_Date]])</f>
        <v>6</v>
      </c>
      <c r="H2539" t="s">
        <v>552</v>
      </c>
      <c r="I2539" t="s">
        <v>6328</v>
      </c>
      <c r="J2539" t="s">
        <v>52</v>
      </c>
      <c r="K2539">
        <v>24</v>
      </c>
      <c r="L2539" t="str">
        <f>IF(Table1[[#This Row],[Age]]&lt;=20,"Teen",IF(Table1[[#This Row],[Age]]&gt;=21 &amp; Table1[[#This Row],[Age]]&lt;=50,"Adult","Senior"))</f>
        <v>Senior</v>
      </c>
      <c r="M2539" t="s">
        <v>84</v>
      </c>
      <c r="N2539" t="s">
        <v>85</v>
      </c>
      <c r="O2539" t="s">
        <v>86</v>
      </c>
      <c r="P2539" t="s">
        <v>28</v>
      </c>
      <c r="Q2539" t="s">
        <v>311</v>
      </c>
      <c r="R2539">
        <v>1</v>
      </c>
      <c r="S2539">
        <v>5000</v>
      </c>
      <c r="T2539">
        <v>20</v>
      </c>
      <c r="U2539">
        <v>4000</v>
      </c>
      <c r="V2539" t="str">
        <f>IF(Table1[[#This Row],[Sales]]&lt;=10000,"Low",IF(Table1[[#This Row],[Sales]]&gt;=10000 &amp; Table1[[#This Row],[Sales]]&lt;=25000,"Medium","High"))</f>
        <v>Low</v>
      </c>
      <c r="W2539">
        <v>1280.1600000000001</v>
      </c>
      <c r="X2539">
        <f>Table1[[#This Row],[Profit]]/Table1[[#This Row],[Sales]]</f>
        <v>0.32004000000000005</v>
      </c>
      <c r="Y2539" t="s">
        <v>58</v>
      </c>
      <c r="Z2539" t="s">
        <v>31</v>
      </c>
      <c r="AA2539">
        <v>1</v>
      </c>
      <c r="AB2539" t="s">
        <v>42</v>
      </c>
    </row>
    <row r="2540" spans="1:28" x14ac:dyDescent="0.35">
      <c r="A2540" t="s">
        <v>6369</v>
      </c>
      <c r="B2540" s="1">
        <v>45513</v>
      </c>
      <c r="C2540" s="1" t="str">
        <f>TEXT(Table1[[#This Row],[Order_Date]],"yyyy")</f>
        <v>2024</v>
      </c>
      <c r="D2540" s="3">
        <f>MONTH(Table1[[#This Row],[Order_Date]])</f>
        <v>8</v>
      </c>
      <c r="E2540" t="str">
        <f>TEXT(Table1[[#This Row],[Order_Date]],"mmm")</f>
        <v>Aug</v>
      </c>
      <c r="F2540" s="1">
        <v>45517</v>
      </c>
      <c r="G2540">
        <f>(Table1[[#This Row],[Ship_Date]]-Table1[[#This Row],[Order_Date]])</f>
        <v>4</v>
      </c>
      <c r="H2540" t="s">
        <v>6370</v>
      </c>
      <c r="I2540" t="s">
        <v>6371</v>
      </c>
      <c r="J2540" t="s">
        <v>24</v>
      </c>
      <c r="K2540">
        <v>28</v>
      </c>
      <c r="L2540" t="str">
        <f>IF(Table1[[#This Row],[Age]]&lt;=20,"Teen",IF(Table1[[#This Row],[Age]]&gt;=21 &amp; Table1[[#This Row],[Age]]&lt;=50,"Adult","Senior"))</f>
        <v>Senior</v>
      </c>
      <c r="M2540" t="s">
        <v>91</v>
      </c>
      <c r="N2540" t="s">
        <v>92</v>
      </c>
      <c r="O2540" t="s">
        <v>55</v>
      </c>
      <c r="P2540" t="s">
        <v>56</v>
      </c>
      <c r="Q2540" t="s">
        <v>125</v>
      </c>
      <c r="R2540">
        <v>6</v>
      </c>
      <c r="S2540">
        <v>450</v>
      </c>
      <c r="T2540">
        <v>15</v>
      </c>
      <c r="U2540">
        <v>2295</v>
      </c>
      <c r="V2540" t="str">
        <f>IF(Table1[[#This Row],[Sales]]&lt;=10000,"Low",IF(Table1[[#This Row],[Sales]]&gt;=10000 &amp; Table1[[#This Row],[Sales]]&lt;=25000,"Medium","High"))</f>
        <v>Low</v>
      </c>
      <c r="W2540">
        <v>375.71</v>
      </c>
      <c r="X2540">
        <f>Table1[[#This Row],[Profit]]/Table1[[#This Row],[Sales]]</f>
        <v>0.16370806100217863</v>
      </c>
      <c r="Y2540" t="s">
        <v>58</v>
      </c>
      <c r="Z2540" t="s">
        <v>59</v>
      </c>
      <c r="AA2540">
        <v>4</v>
      </c>
      <c r="AB2540" t="s">
        <v>42</v>
      </c>
    </row>
    <row r="2541" spans="1:28" x14ac:dyDescent="0.35">
      <c r="A2541" t="s">
        <v>6403</v>
      </c>
      <c r="B2541" s="1">
        <v>45872</v>
      </c>
      <c r="C2541" s="1" t="str">
        <f>TEXT(Table1[[#This Row],[Order_Date]],"yyyy")</f>
        <v>2025</v>
      </c>
      <c r="D2541" s="3">
        <f>MONTH(Table1[[#This Row],[Order_Date]])</f>
        <v>8</v>
      </c>
      <c r="E2541" t="str">
        <f>TEXT(Table1[[#This Row],[Order_Date]],"mmm")</f>
        <v>Aug</v>
      </c>
      <c r="F2541" s="1">
        <v>45874</v>
      </c>
      <c r="G2541">
        <f>(Table1[[#This Row],[Ship_Date]]-Table1[[#This Row],[Order_Date]])</f>
        <v>2</v>
      </c>
      <c r="H2541" t="s">
        <v>6404</v>
      </c>
      <c r="I2541" t="s">
        <v>6405</v>
      </c>
      <c r="J2541" t="s">
        <v>24</v>
      </c>
      <c r="K2541">
        <v>62</v>
      </c>
      <c r="L2541" t="str">
        <f>IF(Table1[[#This Row],[Age]]&lt;=20,"Teen",IF(Table1[[#This Row],[Age]]&gt;=21 &amp; Table1[[#This Row],[Age]]&lt;=50,"Adult","Senior"))</f>
        <v>Senior</v>
      </c>
      <c r="M2541" t="s">
        <v>91</v>
      </c>
      <c r="N2541" t="s">
        <v>92</v>
      </c>
      <c r="O2541" t="s">
        <v>55</v>
      </c>
      <c r="P2541" t="s">
        <v>39</v>
      </c>
      <c r="Q2541" t="s">
        <v>253</v>
      </c>
      <c r="R2541">
        <v>1</v>
      </c>
      <c r="S2541">
        <v>1200</v>
      </c>
      <c r="T2541">
        <v>15</v>
      </c>
      <c r="U2541">
        <v>1020</v>
      </c>
      <c r="V2541" t="str">
        <f>IF(Table1[[#This Row],[Sales]]&lt;=10000,"Low",IF(Table1[[#This Row],[Sales]]&gt;=10000 &amp; Table1[[#This Row],[Sales]]&lt;=25000,"Medium","High"))</f>
        <v>Low</v>
      </c>
      <c r="W2541">
        <v>218.49</v>
      </c>
      <c r="X2541">
        <f>Table1[[#This Row],[Profit]]/Table1[[#This Row],[Sales]]</f>
        <v>0.21420588235294119</v>
      </c>
      <c r="Y2541" t="s">
        <v>93</v>
      </c>
      <c r="Z2541" t="s">
        <v>59</v>
      </c>
      <c r="AA2541">
        <v>2</v>
      </c>
      <c r="AB2541" t="s">
        <v>42</v>
      </c>
    </row>
    <row r="2542" spans="1:28" x14ac:dyDescent="0.35">
      <c r="A2542" t="s">
        <v>6420</v>
      </c>
      <c r="B2542" s="1">
        <v>45889</v>
      </c>
      <c r="C2542" s="1" t="str">
        <f>TEXT(Table1[[#This Row],[Order_Date]],"yyyy")</f>
        <v>2025</v>
      </c>
      <c r="D2542" s="3">
        <f>MONTH(Table1[[#This Row],[Order_Date]])</f>
        <v>8</v>
      </c>
      <c r="E2542" t="str">
        <f>TEXT(Table1[[#This Row],[Order_Date]],"mmm")</f>
        <v>Aug</v>
      </c>
      <c r="F2542" s="1">
        <v>45894</v>
      </c>
      <c r="G2542">
        <f>(Table1[[#This Row],[Ship_Date]]-Table1[[#This Row],[Order_Date]])</f>
        <v>5</v>
      </c>
      <c r="H2542" t="s">
        <v>6421</v>
      </c>
      <c r="I2542" t="s">
        <v>6422</v>
      </c>
      <c r="J2542" t="s">
        <v>24</v>
      </c>
      <c r="K2542">
        <v>58</v>
      </c>
      <c r="L2542" t="str">
        <f>IF(Table1[[#This Row],[Age]]&lt;=20,"Teen",IF(Table1[[#This Row],[Age]]&gt;=21 &amp; Table1[[#This Row],[Age]]&lt;=50,"Adult","Senior"))</f>
        <v>Senior</v>
      </c>
      <c r="M2542" t="s">
        <v>84</v>
      </c>
      <c r="N2542" t="s">
        <v>85</v>
      </c>
      <c r="O2542" t="s">
        <v>86</v>
      </c>
      <c r="P2542" t="s">
        <v>28</v>
      </c>
      <c r="Q2542" t="s">
        <v>311</v>
      </c>
      <c r="R2542">
        <v>7</v>
      </c>
      <c r="S2542">
        <v>5000</v>
      </c>
      <c r="T2542">
        <v>25</v>
      </c>
      <c r="U2542">
        <v>26250</v>
      </c>
      <c r="V2542" t="str">
        <f>IF(Table1[[#This Row],[Sales]]&lt;=10000,"Low",IF(Table1[[#This Row],[Sales]]&gt;=10000 &amp; Table1[[#This Row],[Sales]]&lt;=25000,"Medium","High"))</f>
        <v>High</v>
      </c>
      <c r="W2542">
        <v>8306.51</v>
      </c>
      <c r="X2542">
        <f>Table1[[#This Row],[Profit]]/Table1[[#This Row],[Sales]]</f>
        <v>0.31643847619047621</v>
      </c>
      <c r="Y2542" t="s">
        <v>30</v>
      </c>
      <c r="Z2542" t="s">
        <v>41</v>
      </c>
      <c r="AA2542">
        <v>5</v>
      </c>
      <c r="AB2542" t="s">
        <v>42</v>
      </c>
    </row>
    <row r="2543" spans="1:28" x14ac:dyDescent="0.35">
      <c r="A2543" t="s">
        <v>6519</v>
      </c>
      <c r="B2543" s="1">
        <v>45898</v>
      </c>
      <c r="C2543" s="1" t="str">
        <f>TEXT(Table1[[#This Row],[Order_Date]],"yyyy")</f>
        <v>2025</v>
      </c>
      <c r="D2543" s="3">
        <f>MONTH(Table1[[#This Row],[Order_Date]])</f>
        <v>8</v>
      </c>
      <c r="E2543" t="str">
        <f>TEXT(Table1[[#This Row],[Order_Date]],"mmm")</f>
        <v>Aug</v>
      </c>
      <c r="F2543" s="1">
        <v>45905</v>
      </c>
      <c r="G2543">
        <f>(Table1[[#This Row],[Ship_Date]]-Table1[[#This Row],[Order_Date]])</f>
        <v>7</v>
      </c>
      <c r="H2543" t="s">
        <v>6520</v>
      </c>
      <c r="I2543" t="s">
        <v>6521</v>
      </c>
      <c r="J2543" t="s">
        <v>24</v>
      </c>
      <c r="K2543">
        <v>57</v>
      </c>
      <c r="L2543" t="str">
        <f>IF(Table1[[#This Row],[Age]]&lt;=20,"Teen",IF(Table1[[#This Row],[Age]]&gt;=21 &amp; Table1[[#This Row],[Age]]&lt;=50,"Adult","Senior"))</f>
        <v>Senior</v>
      </c>
      <c r="M2543" t="s">
        <v>36</v>
      </c>
      <c r="N2543" t="s">
        <v>37</v>
      </c>
      <c r="O2543" t="s">
        <v>38</v>
      </c>
      <c r="P2543" t="s">
        <v>56</v>
      </c>
      <c r="Q2543" t="s">
        <v>97</v>
      </c>
      <c r="R2543">
        <v>3</v>
      </c>
      <c r="S2543">
        <v>1500</v>
      </c>
      <c r="T2543">
        <v>0</v>
      </c>
      <c r="U2543">
        <v>4500</v>
      </c>
      <c r="V2543" t="str">
        <f>IF(Table1[[#This Row],[Sales]]&lt;=10000,"Low",IF(Table1[[#This Row],[Sales]]&gt;=10000 &amp; Table1[[#This Row],[Sales]]&lt;=25000,"Medium","High"))</f>
        <v>Low</v>
      </c>
      <c r="W2543">
        <v>1625.93</v>
      </c>
      <c r="X2543">
        <f>Table1[[#This Row],[Profit]]/Table1[[#This Row],[Sales]]</f>
        <v>0.36131777777777779</v>
      </c>
      <c r="Y2543" t="s">
        <v>93</v>
      </c>
      <c r="Z2543" t="s">
        <v>41</v>
      </c>
      <c r="AA2543">
        <v>3</v>
      </c>
      <c r="AB2543" t="s">
        <v>32</v>
      </c>
    </row>
    <row r="2544" spans="1:28" x14ac:dyDescent="0.35">
      <c r="A2544" t="s">
        <v>6568</v>
      </c>
      <c r="B2544" s="1">
        <v>45513</v>
      </c>
      <c r="C2544" s="1" t="str">
        <f>TEXT(Table1[[#This Row],[Order_Date]],"yyyy")</f>
        <v>2024</v>
      </c>
      <c r="D2544" s="3">
        <f>MONTH(Table1[[#This Row],[Order_Date]])</f>
        <v>8</v>
      </c>
      <c r="E2544" t="str">
        <f>TEXT(Table1[[#This Row],[Order_Date]],"mmm")</f>
        <v>Aug</v>
      </c>
      <c r="F2544" s="1">
        <v>45515</v>
      </c>
      <c r="G2544">
        <f>(Table1[[#This Row],[Ship_Date]]-Table1[[#This Row],[Order_Date]])</f>
        <v>2</v>
      </c>
      <c r="H2544" t="s">
        <v>6569</v>
      </c>
      <c r="I2544" t="s">
        <v>6570</v>
      </c>
      <c r="J2544" t="s">
        <v>24</v>
      </c>
      <c r="K2544">
        <v>58</v>
      </c>
      <c r="L2544" t="str">
        <f>IF(Table1[[#This Row],[Age]]&lt;=20,"Teen",IF(Table1[[#This Row],[Age]]&gt;=21 &amp; Table1[[#This Row],[Age]]&lt;=50,"Adult","Senior"))</f>
        <v>Senior</v>
      </c>
      <c r="M2544" t="s">
        <v>25</v>
      </c>
      <c r="N2544" t="s">
        <v>26</v>
      </c>
      <c r="O2544" t="s">
        <v>27</v>
      </c>
      <c r="P2544" t="s">
        <v>56</v>
      </c>
      <c r="Q2544" t="s">
        <v>57</v>
      </c>
      <c r="R2544">
        <v>2</v>
      </c>
      <c r="S2544">
        <v>60</v>
      </c>
      <c r="T2544">
        <v>25</v>
      </c>
      <c r="U2544">
        <v>90</v>
      </c>
      <c r="V2544" t="str">
        <f>IF(Table1[[#This Row],[Sales]]&lt;=10000,"Low",IF(Table1[[#This Row],[Sales]]&gt;=10000 &amp; Table1[[#This Row],[Sales]]&lt;=25000,"Medium","High"))</f>
        <v>Low</v>
      </c>
      <c r="W2544">
        <v>40.380000000000003</v>
      </c>
      <c r="X2544">
        <f>Table1[[#This Row],[Profit]]/Table1[[#This Row],[Sales]]</f>
        <v>0.44866666666666671</v>
      </c>
      <c r="Y2544" t="s">
        <v>93</v>
      </c>
      <c r="Z2544" t="s">
        <v>41</v>
      </c>
      <c r="AA2544">
        <v>3</v>
      </c>
      <c r="AB2544" t="s">
        <v>42</v>
      </c>
    </row>
    <row r="2545" spans="1:28" x14ac:dyDescent="0.35">
      <c r="A2545" t="s">
        <v>6641</v>
      </c>
      <c r="B2545" s="1">
        <v>45505</v>
      </c>
      <c r="C2545" s="1" t="str">
        <f>TEXT(Table1[[#This Row],[Order_Date]],"yyyy")</f>
        <v>2024</v>
      </c>
      <c r="D2545" s="3">
        <f>MONTH(Table1[[#This Row],[Order_Date]])</f>
        <v>8</v>
      </c>
      <c r="E2545" t="str">
        <f>TEXT(Table1[[#This Row],[Order_Date]],"mmm")</f>
        <v>Aug</v>
      </c>
      <c r="F2545" s="1">
        <v>45510</v>
      </c>
      <c r="G2545">
        <f>(Table1[[#This Row],[Ship_Date]]-Table1[[#This Row],[Order_Date]])</f>
        <v>5</v>
      </c>
      <c r="H2545" t="s">
        <v>6642</v>
      </c>
      <c r="I2545" t="s">
        <v>6643</v>
      </c>
      <c r="J2545" t="s">
        <v>52</v>
      </c>
      <c r="K2545">
        <v>44</v>
      </c>
      <c r="L2545" t="str">
        <f>IF(Table1[[#This Row],[Age]]&lt;=20,"Teen",IF(Table1[[#This Row],[Age]]&gt;=21 &amp; Table1[[#This Row],[Age]]&lt;=50,"Adult","Senior"))</f>
        <v>Senior</v>
      </c>
      <c r="M2545" t="s">
        <v>79</v>
      </c>
      <c r="N2545" t="s">
        <v>80</v>
      </c>
      <c r="O2545" t="s">
        <v>38</v>
      </c>
      <c r="P2545" t="s">
        <v>28</v>
      </c>
      <c r="Q2545" t="s">
        <v>103</v>
      </c>
      <c r="R2545">
        <v>6</v>
      </c>
      <c r="S2545">
        <v>25000</v>
      </c>
      <c r="T2545">
        <v>25</v>
      </c>
      <c r="U2545">
        <v>112500</v>
      </c>
      <c r="V2545" t="str">
        <f>IF(Table1[[#This Row],[Sales]]&lt;=10000,"Low",IF(Table1[[#This Row],[Sales]]&gt;=10000 &amp; Table1[[#This Row],[Sales]]&lt;=25000,"Medium","High"))</f>
        <v>High</v>
      </c>
      <c r="W2545">
        <v>48948.66</v>
      </c>
      <c r="X2545">
        <f>Table1[[#This Row],[Profit]]/Table1[[#This Row],[Sales]]</f>
        <v>0.43509920000000002</v>
      </c>
      <c r="Y2545" t="s">
        <v>30</v>
      </c>
      <c r="Z2545" t="s">
        <v>59</v>
      </c>
      <c r="AA2545">
        <v>1</v>
      </c>
      <c r="AB2545" t="s">
        <v>42</v>
      </c>
    </row>
    <row r="2546" spans="1:28" x14ac:dyDescent="0.35">
      <c r="A2546" t="s">
        <v>6668</v>
      </c>
      <c r="B2546" s="1">
        <v>45885</v>
      </c>
      <c r="C2546" s="1" t="str">
        <f>TEXT(Table1[[#This Row],[Order_Date]],"yyyy")</f>
        <v>2025</v>
      </c>
      <c r="D2546" s="3">
        <f>MONTH(Table1[[#This Row],[Order_Date]])</f>
        <v>8</v>
      </c>
      <c r="E2546" t="str">
        <f>TEXT(Table1[[#This Row],[Order_Date]],"mmm")</f>
        <v>Aug</v>
      </c>
      <c r="F2546" s="1">
        <v>45891</v>
      </c>
      <c r="G2546">
        <f>(Table1[[#This Row],[Ship_Date]]-Table1[[#This Row],[Order_Date]])</f>
        <v>6</v>
      </c>
      <c r="H2546" t="s">
        <v>6669</v>
      </c>
      <c r="I2546" t="s">
        <v>6670</v>
      </c>
      <c r="J2546" t="s">
        <v>24</v>
      </c>
      <c r="K2546">
        <v>25</v>
      </c>
      <c r="L2546" t="str">
        <f>IF(Table1[[#This Row],[Age]]&lt;=20,"Teen",IF(Table1[[#This Row],[Age]]&gt;=21 &amp; Table1[[#This Row],[Age]]&lt;=50,"Adult","Senior"))</f>
        <v>Senior</v>
      </c>
      <c r="M2546" t="s">
        <v>101</v>
      </c>
      <c r="N2546" t="s">
        <v>102</v>
      </c>
      <c r="O2546" t="s">
        <v>27</v>
      </c>
      <c r="P2546" t="s">
        <v>47</v>
      </c>
      <c r="Q2546" t="s">
        <v>185</v>
      </c>
      <c r="R2546">
        <v>8</v>
      </c>
      <c r="S2546">
        <v>4500</v>
      </c>
      <c r="T2546">
        <v>5</v>
      </c>
      <c r="U2546">
        <v>34200</v>
      </c>
      <c r="V2546" t="str">
        <f>IF(Table1[[#This Row],[Sales]]&lt;=10000,"Low",IF(Table1[[#This Row],[Sales]]&gt;=10000 &amp; Table1[[#This Row],[Sales]]&lt;=25000,"Medium","High"))</f>
        <v>High</v>
      </c>
      <c r="W2546">
        <v>6215</v>
      </c>
      <c r="X2546">
        <f>Table1[[#This Row],[Profit]]/Table1[[#This Row],[Sales]]</f>
        <v>0.1817251461988304</v>
      </c>
      <c r="Y2546" t="s">
        <v>93</v>
      </c>
      <c r="Z2546" t="s">
        <v>41</v>
      </c>
      <c r="AA2546">
        <v>5</v>
      </c>
      <c r="AB2546" t="s">
        <v>42</v>
      </c>
    </row>
    <row r="2547" spans="1:28" x14ac:dyDescent="0.35">
      <c r="A2547" t="s">
        <v>6719</v>
      </c>
      <c r="B2547" s="1">
        <v>45888</v>
      </c>
      <c r="C2547" s="1" t="str">
        <f>TEXT(Table1[[#This Row],[Order_Date]],"yyyy")</f>
        <v>2025</v>
      </c>
      <c r="D2547" s="3">
        <f>MONTH(Table1[[#This Row],[Order_Date]])</f>
        <v>8</v>
      </c>
      <c r="E2547" t="str">
        <f>TEXT(Table1[[#This Row],[Order_Date]],"mmm")</f>
        <v>Aug</v>
      </c>
      <c r="F2547" s="1">
        <v>45892</v>
      </c>
      <c r="G2547">
        <f>(Table1[[#This Row],[Ship_Date]]-Table1[[#This Row],[Order_Date]])</f>
        <v>4</v>
      </c>
      <c r="H2547" t="s">
        <v>6720</v>
      </c>
      <c r="I2547" t="s">
        <v>6721</v>
      </c>
      <c r="J2547" t="s">
        <v>52</v>
      </c>
      <c r="K2547">
        <v>34</v>
      </c>
      <c r="L2547" t="str">
        <f>IF(Table1[[#This Row],[Age]]&lt;=20,"Teen",IF(Table1[[#This Row],[Age]]&gt;=21 &amp; Table1[[#This Row],[Age]]&lt;=50,"Adult","Senior"))</f>
        <v>Senior</v>
      </c>
      <c r="M2547" t="s">
        <v>63</v>
      </c>
      <c r="N2547" t="s">
        <v>64</v>
      </c>
      <c r="O2547" t="s">
        <v>55</v>
      </c>
      <c r="P2547" t="s">
        <v>47</v>
      </c>
      <c r="Q2547" t="s">
        <v>185</v>
      </c>
      <c r="R2547">
        <v>6</v>
      </c>
      <c r="S2547">
        <v>4500</v>
      </c>
      <c r="T2547">
        <v>25</v>
      </c>
      <c r="U2547">
        <v>20250</v>
      </c>
      <c r="V2547" t="str">
        <f>IF(Table1[[#This Row],[Sales]]&lt;=10000,"Low",IF(Table1[[#This Row],[Sales]]&gt;=10000 &amp; Table1[[#This Row],[Sales]]&lt;=25000,"Medium","High"))</f>
        <v>High</v>
      </c>
      <c r="W2547">
        <v>7590.32</v>
      </c>
      <c r="X2547">
        <f>Table1[[#This Row],[Profit]]/Table1[[#This Row],[Sales]]</f>
        <v>0.37483061728395062</v>
      </c>
      <c r="Y2547" t="s">
        <v>30</v>
      </c>
      <c r="Z2547" t="s">
        <v>59</v>
      </c>
      <c r="AA2547">
        <v>3</v>
      </c>
      <c r="AB2547" t="s">
        <v>42</v>
      </c>
    </row>
    <row r="2548" spans="1:28" x14ac:dyDescent="0.35">
      <c r="A2548" t="s">
        <v>6762</v>
      </c>
      <c r="B2548" s="1">
        <v>45900</v>
      </c>
      <c r="C2548" s="1" t="str">
        <f>TEXT(Table1[[#This Row],[Order_Date]],"yyyy")</f>
        <v>2025</v>
      </c>
      <c r="D2548" s="3">
        <f>MONTH(Table1[[#This Row],[Order_Date]])</f>
        <v>8</v>
      </c>
      <c r="E2548" t="str">
        <f>TEXT(Table1[[#This Row],[Order_Date]],"mmm")</f>
        <v>Aug</v>
      </c>
      <c r="F2548" s="1">
        <v>45902</v>
      </c>
      <c r="G2548">
        <f>(Table1[[#This Row],[Ship_Date]]-Table1[[#This Row],[Order_Date]])</f>
        <v>2</v>
      </c>
      <c r="H2548" t="s">
        <v>6540</v>
      </c>
      <c r="I2548" t="s">
        <v>5532</v>
      </c>
      <c r="J2548" t="s">
        <v>24</v>
      </c>
      <c r="K2548">
        <v>19</v>
      </c>
      <c r="L2548" t="str">
        <f>IF(Table1[[#This Row],[Age]]&lt;=20,"Teen",IF(Table1[[#This Row],[Age]]&gt;=21 &amp; Table1[[#This Row],[Age]]&lt;=50,"Adult","Senior"))</f>
        <v>Teen</v>
      </c>
      <c r="M2548" t="s">
        <v>84</v>
      </c>
      <c r="N2548" t="s">
        <v>85</v>
      </c>
      <c r="O2548" t="s">
        <v>86</v>
      </c>
      <c r="P2548" t="s">
        <v>74</v>
      </c>
      <c r="Q2548" t="s">
        <v>75</v>
      </c>
      <c r="R2548">
        <v>1</v>
      </c>
      <c r="S2548">
        <v>2000</v>
      </c>
      <c r="T2548">
        <v>0</v>
      </c>
      <c r="U2548">
        <v>2000</v>
      </c>
      <c r="V2548" t="str">
        <f>IF(Table1[[#This Row],[Sales]]&lt;=10000,"Low",IF(Table1[[#This Row],[Sales]]&gt;=10000 &amp; Table1[[#This Row],[Sales]]&lt;=25000,"Medium","High"))</f>
        <v>Low</v>
      </c>
      <c r="W2548">
        <v>794.62</v>
      </c>
      <c r="X2548">
        <f>Table1[[#This Row],[Profit]]/Table1[[#This Row],[Sales]]</f>
        <v>0.39731</v>
      </c>
      <c r="Y2548" t="s">
        <v>93</v>
      </c>
      <c r="Z2548" t="s">
        <v>41</v>
      </c>
      <c r="AA2548">
        <v>5</v>
      </c>
      <c r="AB2548" t="s">
        <v>42</v>
      </c>
    </row>
    <row r="2549" spans="1:28" x14ac:dyDescent="0.35">
      <c r="A2549" t="s">
        <v>6863</v>
      </c>
      <c r="B2549" s="1">
        <v>45529</v>
      </c>
      <c r="C2549" s="1" t="str">
        <f>TEXT(Table1[[#This Row],[Order_Date]],"yyyy")</f>
        <v>2024</v>
      </c>
      <c r="D2549" s="3">
        <f>MONTH(Table1[[#This Row],[Order_Date]])</f>
        <v>8</v>
      </c>
      <c r="E2549" t="str">
        <f>TEXT(Table1[[#This Row],[Order_Date]],"mmm")</f>
        <v>Aug</v>
      </c>
      <c r="F2549" s="1">
        <v>45531</v>
      </c>
      <c r="G2549">
        <f>(Table1[[#This Row],[Ship_Date]]-Table1[[#This Row],[Order_Date]])</f>
        <v>2</v>
      </c>
      <c r="H2549" t="s">
        <v>6864</v>
      </c>
      <c r="I2549" t="s">
        <v>6865</v>
      </c>
      <c r="J2549" t="s">
        <v>24</v>
      </c>
      <c r="K2549">
        <v>51</v>
      </c>
      <c r="L2549" t="str">
        <f>IF(Table1[[#This Row],[Age]]&lt;=20,"Teen",IF(Table1[[#This Row],[Age]]&gt;=21 &amp; Table1[[#This Row],[Age]]&lt;=50,"Adult","Senior"))</f>
        <v>Senior</v>
      </c>
      <c r="M2549" t="s">
        <v>36</v>
      </c>
      <c r="N2549" t="s">
        <v>37</v>
      </c>
      <c r="O2549" t="s">
        <v>38</v>
      </c>
      <c r="P2549" t="s">
        <v>28</v>
      </c>
      <c r="Q2549" t="s">
        <v>192</v>
      </c>
      <c r="R2549">
        <v>3</v>
      </c>
      <c r="S2549">
        <v>7000</v>
      </c>
      <c r="T2549">
        <v>10</v>
      </c>
      <c r="U2549">
        <v>18900</v>
      </c>
      <c r="V2549" t="str">
        <f>IF(Table1[[#This Row],[Sales]]&lt;=10000,"Low",IF(Table1[[#This Row],[Sales]]&gt;=10000 &amp; Table1[[#This Row],[Sales]]&lt;=25000,"Medium","High"))</f>
        <v>High</v>
      </c>
      <c r="W2549">
        <v>4184.51</v>
      </c>
      <c r="X2549">
        <f>Table1[[#This Row],[Profit]]/Table1[[#This Row],[Sales]]</f>
        <v>0.22140264550264552</v>
      </c>
      <c r="Y2549" t="s">
        <v>93</v>
      </c>
      <c r="Z2549" t="s">
        <v>41</v>
      </c>
      <c r="AA2549">
        <v>4</v>
      </c>
      <c r="AB2549" t="s">
        <v>42</v>
      </c>
    </row>
    <row r="2550" spans="1:28" x14ac:dyDescent="0.35">
      <c r="A2550" t="s">
        <v>6875</v>
      </c>
      <c r="B2550" s="1">
        <v>45891</v>
      </c>
      <c r="C2550" s="1" t="str">
        <f>TEXT(Table1[[#This Row],[Order_Date]],"yyyy")</f>
        <v>2025</v>
      </c>
      <c r="D2550" s="3">
        <f>MONTH(Table1[[#This Row],[Order_Date]])</f>
        <v>8</v>
      </c>
      <c r="E2550" t="str">
        <f>TEXT(Table1[[#This Row],[Order_Date]],"mmm")</f>
        <v>Aug</v>
      </c>
      <c r="F2550" s="1">
        <v>45898</v>
      </c>
      <c r="G2550">
        <f>(Table1[[#This Row],[Ship_Date]]-Table1[[#This Row],[Order_Date]])</f>
        <v>7</v>
      </c>
      <c r="H2550" t="s">
        <v>6876</v>
      </c>
      <c r="I2550" t="s">
        <v>6877</v>
      </c>
      <c r="J2550" t="s">
        <v>24</v>
      </c>
      <c r="K2550">
        <v>58</v>
      </c>
      <c r="L2550" t="str">
        <f>IF(Table1[[#This Row],[Age]]&lt;=20,"Teen",IF(Table1[[#This Row],[Age]]&gt;=21 &amp; Table1[[#This Row],[Age]]&lt;=50,"Adult","Senior"))</f>
        <v>Senior</v>
      </c>
      <c r="M2550" t="s">
        <v>116</v>
      </c>
      <c r="N2550" t="s">
        <v>117</v>
      </c>
      <c r="O2550" t="s">
        <v>86</v>
      </c>
      <c r="P2550" t="s">
        <v>74</v>
      </c>
      <c r="Q2550" t="s">
        <v>231</v>
      </c>
      <c r="R2550">
        <v>5</v>
      </c>
      <c r="S2550">
        <v>18000</v>
      </c>
      <c r="T2550">
        <v>0</v>
      </c>
      <c r="U2550">
        <v>90000</v>
      </c>
      <c r="V2550" t="str">
        <f>IF(Table1[[#This Row],[Sales]]&lt;=10000,"Low",IF(Table1[[#This Row],[Sales]]&gt;=10000 &amp; Table1[[#This Row],[Sales]]&lt;=25000,"Medium","High"))</f>
        <v>High</v>
      </c>
      <c r="W2550">
        <v>21555.66</v>
      </c>
      <c r="X2550">
        <f>Table1[[#This Row],[Profit]]/Table1[[#This Row],[Sales]]</f>
        <v>0.23950733333333332</v>
      </c>
      <c r="Y2550" t="s">
        <v>30</v>
      </c>
      <c r="Z2550" t="s">
        <v>31</v>
      </c>
      <c r="AA2550">
        <v>4</v>
      </c>
      <c r="AB2550" t="s">
        <v>42</v>
      </c>
    </row>
    <row r="2551" spans="1:28" x14ac:dyDescent="0.35">
      <c r="A2551" t="s">
        <v>7027</v>
      </c>
      <c r="B2551" s="1">
        <v>45524</v>
      </c>
      <c r="C2551" s="1" t="str">
        <f>TEXT(Table1[[#This Row],[Order_Date]],"yyyy")</f>
        <v>2024</v>
      </c>
      <c r="D2551" s="3">
        <f>MONTH(Table1[[#This Row],[Order_Date]])</f>
        <v>8</v>
      </c>
      <c r="E2551" t="str">
        <f>TEXT(Table1[[#This Row],[Order_Date]],"mmm")</f>
        <v>Aug</v>
      </c>
      <c r="F2551" s="1">
        <v>45526</v>
      </c>
      <c r="G2551">
        <f>(Table1[[#This Row],[Ship_Date]]-Table1[[#This Row],[Order_Date]])</f>
        <v>2</v>
      </c>
      <c r="H2551" t="s">
        <v>7028</v>
      </c>
      <c r="I2551" t="s">
        <v>7029</v>
      </c>
      <c r="J2551" t="s">
        <v>24</v>
      </c>
      <c r="K2551">
        <v>42</v>
      </c>
      <c r="L2551" t="str">
        <f>IF(Table1[[#This Row],[Age]]&lt;=20,"Teen",IF(Table1[[#This Row],[Age]]&gt;=21 &amp; Table1[[#This Row],[Age]]&lt;=50,"Adult","Senior"))</f>
        <v>Senior</v>
      </c>
      <c r="M2551" t="s">
        <v>25</v>
      </c>
      <c r="N2551" t="s">
        <v>26</v>
      </c>
      <c r="O2551" t="s">
        <v>27</v>
      </c>
      <c r="P2551" t="s">
        <v>74</v>
      </c>
      <c r="Q2551" t="s">
        <v>132</v>
      </c>
      <c r="R2551">
        <v>5</v>
      </c>
      <c r="S2551">
        <v>55000</v>
      </c>
      <c r="T2551">
        <v>15</v>
      </c>
      <c r="U2551">
        <v>233750</v>
      </c>
      <c r="V2551" t="str">
        <f>IF(Table1[[#This Row],[Sales]]&lt;=10000,"Low",IF(Table1[[#This Row],[Sales]]&gt;=10000 &amp; Table1[[#This Row],[Sales]]&lt;=25000,"Medium","High"))</f>
        <v>High</v>
      </c>
      <c r="W2551">
        <v>81413.350000000006</v>
      </c>
      <c r="X2551">
        <f>Table1[[#This Row],[Profit]]/Table1[[#This Row],[Sales]]</f>
        <v>0.34829240641711234</v>
      </c>
      <c r="Y2551" t="s">
        <v>58</v>
      </c>
      <c r="Z2551" t="s">
        <v>59</v>
      </c>
      <c r="AA2551">
        <v>5</v>
      </c>
      <c r="AB2551" t="s">
        <v>42</v>
      </c>
    </row>
    <row r="2552" spans="1:28" x14ac:dyDescent="0.35">
      <c r="A2552" t="s">
        <v>7052</v>
      </c>
      <c r="B2552" s="1">
        <v>45517</v>
      </c>
      <c r="C2552" s="1" t="str">
        <f>TEXT(Table1[[#This Row],[Order_Date]],"yyyy")</f>
        <v>2024</v>
      </c>
      <c r="D2552" s="3">
        <f>MONTH(Table1[[#This Row],[Order_Date]])</f>
        <v>8</v>
      </c>
      <c r="E2552" t="str">
        <f>TEXT(Table1[[#This Row],[Order_Date]],"mmm")</f>
        <v>Aug</v>
      </c>
      <c r="F2552" s="1">
        <v>45524</v>
      </c>
      <c r="G2552">
        <f>(Table1[[#This Row],[Ship_Date]]-Table1[[#This Row],[Order_Date]])</f>
        <v>7</v>
      </c>
      <c r="H2552" t="s">
        <v>7053</v>
      </c>
      <c r="I2552" t="s">
        <v>7054</v>
      </c>
      <c r="J2552" t="s">
        <v>52</v>
      </c>
      <c r="K2552">
        <v>39</v>
      </c>
      <c r="L2552" t="str">
        <f>IF(Table1[[#This Row],[Age]]&lt;=20,"Teen",IF(Table1[[#This Row],[Age]]&gt;=21 &amp; Table1[[#This Row],[Age]]&lt;=50,"Adult","Senior"))</f>
        <v>Senior</v>
      </c>
      <c r="M2552" t="s">
        <v>63</v>
      </c>
      <c r="N2552" t="s">
        <v>64</v>
      </c>
      <c r="O2552" t="s">
        <v>55</v>
      </c>
      <c r="P2552" t="s">
        <v>28</v>
      </c>
      <c r="Q2552" t="s">
        <v>103</v>
      </c>
      <c r="R2552">
        <v>3</v>
      </c>
      <c r="S2552">
        <v>25000</v>
      </c>
      <c r="T2552">
        <v>15</v>
      </c>
      <c r="U2552">
        <v>63750</v>
      </c>
      <c r="V2552" t="str">
        <f>IF(Table1[[#This Row],[Sales]]&lt;=10000,"Low",IF(Table1[[#This Row],[Sales]]&gt;=10000 &amp; Table1[[#This Row],[Sales]]&lt;=25000,"Medium","High"))</f>
        <v>High</v>
      </c>
      <c r="W2552">
        <v>13986.84</v>
      </c>
      <c r="X2552">
        <f>Table1[[#This Row],[Profit]]/Table1[[#This Row],[Sales]]</f>
        <v>0.21940141176470587</v>
      </c>
      <c r="Y2552" t="s">
        <v>58</v>
      </c>
      <c r="Z2552" t="s">
        <v>31</v>
      </c>
      <c r="AA2552">
        <v>4</v>
      </c>
      <c r="AB2552" t="s">
        <v>42</v>
      </c>
    </row>
    <row r="2553" spans="1:28" x14ac:dyDescent="0.35">
      <c r="A2553" t="s">
        <v>7085</v>
      </c>
      <c r="B2553" s="1">
        <v>45894</v>
      </c>
      <c r="C2553" s="1" t="str">
        <f>TEXT(Table1[[#This Row],[Order_Date]],"yyyy")</f>
        <v>2025</v>
      </c>
      <c r="D2553" s="3">
        <f>MONTH(Table1[[#This Row],[Order_Date]])</f>
        <v>8</v>
      </c>
      <c r="E2553" t="str">
        <f>TEXT(Table1[[#This Row],[Order_Date]],"mmm")</f>
        <v>Aug</v>
      </c>
      <c r="F2553" s="1">
        <v>45895</v>
      </c>
      <c r="G2553">
        <f>(Table1[[#This Row],[Ship_Date]]-Table1[[#This Row],[Order_Date]])</f>
        <v>1</v>
      </c>
      <c r="H2553" t="s">
        <v>7086</v>
      </c>
      <c r="I2553" t="s">
        <v>7087</v>
      </c>
      <c r="J2553" t="s">
        <v>52</v>
      </c>
      <c r="K2553">
        <v>45</v>
      </c>
      <c r="L2553" t="str">
        <f>IF(Table1[[#This Row],[Age]]&lt;=20,"Teen",IF(Table1[[#This Row],[Age]]&gt;=21 &amp; Table1[[#This Row],[Age]]&lt;=50,"Adult","Senior"))</f>
        <v>Senior</v>
      </c>
      <c r="M2553" t="s">
        <v>25</v>
      </c>
      <c r="N2553" t="s">
        <v>26</v>
      </c>
      <c r="O2553" t="s">
        <v>27</v>
      </c>
      <c r="P2553" t="s">
        <v>74</v>
      </c>
      <c r="Q2553" t="s">
        <v>196</v>
      </c>
      <c r="R2553">
        <v>3</v>
      </c>
      <c r="S2553">
        <v>25000</v>
      </c>
      <c r="T2553">
        <v>5</v>
      </c>
      <c r="U2553">
        <v>71250</v>
      </c>
      <c r="V2553" t="str">
        <f>IF(Table1[[#This Row],[Sales]]&lt;=10000,"Low",IF(Table1[[#This Row],[Sales]]&gt;=10000 &amp; Table1[[#This Row],[Sales]]&lt;=25000,"Medium","High"))</f>
        <v>High</v>
      </c>
      <c r="W2553">
        <v>12572.54</v>
      </c>
      <c r="X2553">
        <f>Table1[[#This Row],[Profit]]/Table1[[#This Row],[Sales]]</f>
        <v>0.17645670175438596</v>
      </c>
      <c r="Y2553" t="s">
        <v>58</v>
      </c>
      <c r="Z2553" t="s">
        <v>31</v>
      </c>
      <c r="AA2553">
        <v>1</v>
      </c>
      <c r="AB2553" t="s">
        <v>42</v>
      </c>
    </row>
    <row r="2554" spans="1:28" x14ac:dyDescent="0.35">
      <c r="A2554" t="s">
        <v>7121</v>
      </c>
      <c r="B2554" s="1">
        <v>45533</v>
      </c>
      <c r="C2554" s="1" t="str">
        <f>TEXT(Table1[[#This Row],[Order_Date]],"yyyy")</f>
        <v>2024</v>
      </c>
      <c r="D2554" s="3">
        <f>MONTH(Table1[[#This Row],[Order_Date]])</f>
        <v>8</v>
      </c>
      <c r="E2554" t="str">
        <f>TEXT(Table1[[#This Row],[Order_Date]],"mmm")</f>
        <v>Aug</v>
      </c>
      <c r="F2554" s="1">
        <v>45539</v>
      </c>
      <c r="G2554">
        <f>(Table1[[#This Row],[Ship_Date]]-Table1[[#This Row],[Order_Date]])</f>
        <v>6</v>
      </c>
      <c r="H2554" t="s">
        <v>7122</v>
      </c>
      <c r="I2554" t="s">
        <v>7123</v>
      </c>
      <c r="J2554" t="s">
        <v>24</v>
      </c>
      <c r="K2554">
        <v>23</v>
      </c>
      <c r="L2554" t="str">
        <f>IF(Table1[[#This Row],[Age]]&lt;=20,"Teen",IF(Table1[[#This Row],[Age]]&gt;=21 &amp; Table1[[#This Row],[Age]]&lt;=50,"Adult","Senior"))</f>
        <v>Senior</v>
      </c>
      <c r="M2554" t="s">
        <v>84</v>
      </c>
      <c r="N2554" t="s">
        <v>85</v>
      </c>
      <c r="O2554" t="s">
        <v>86</v>
      </c>
      <c r="P2554" t="s">
        <v>56</v>
      </c>
      <c r="Q2554" t="s">
        <v>97</v>
      </c>
      <c r="R2554">
        <v>7</v>
      </c>
      <c r="S2554">
        <v>1500</v>
      </c>
      <c r="T2554">
        <v>10</v>
      </c>
      <c r="U2554">
        <v>9450</v>
      </c>
      <c r="V2554" t="str">
        <f>IF(Table1[[#This Row],[Sales]]&lt;=10000,"Low",IF(Table1[[#This Row],[Sales]]&gt;=10000 &amp; Table1[[#This Row],[Sales]]&lt;=25000,"Medium","High"))</f>
        <v>Low</v>
      </c>
      <c r="W2554">
        <v>1730.54</v>
      </c>
      <c r="X2554">
        <f>Table1[[#This Row],[Profit]]/Table1[[#This Row],[Sales]]</f>
        <v>0.18312592592592591</v>
      </c>
      <c r="Y2554" t="s">
        <v>93</v>
      </c>
      <c r="Z2554" t="s">
        <v>31</v>
      </c>
      <c r="AA2554">
        <v>3</v>
      </c>
      <c r="AB2554" t="s">
        <v>42</v>
      </c>
    </row>
    <row r="2555" spans="1:28" x14ac:dyDescent="0.35">
      <c r="A2555" t="s">
        <v>7176</v>
      </c>
      <c r="B2555" s="1">
        <v>45882</v>
      </c>
      <c r="C2555" s="1" t="str">
        <f>TEXT(Table1[[#This Row],[Order_Date]],"yyyy")</f>
        <v>2025</v>
      </c>
      <c r="D2555" s="3">
        <f>MONTH(Table1[[#This Row],[Order_Date]])</f>
        <v>8</v>
      </c>
      <c r="E2555" t="str">
        <f>TEXT(Table1[[#This Row],[Order_Date]],"mmm")</f>
        <v>Aug</v>
      </c>
      <c r="F2555" s="1">
        <v>45883</v>
      </c>
      <c r="G2555">
        <f>(Table1[[#This Row],[Ship_Date]]-Table1[[#This Row],[Order_Date]])</f>
        <v>1</v>
      </c>
      <c r="H2555" t="s">
        <v>7177</v>
      </c>
      <c r="I2555" t="s">
        <v>7178</v>
      </c>
      <c r="J2555" t="s">
        <v>24</v>
      </c>
      <c r="K2555">
        <v>35</v>
      </c>
      <c r="L2555" t="str">
        <f>IF(Table1[[#This Row],[Age]]&lt;=20,"Teen",IF(Table1[[#This Row],[Age]]&gt;=21 &amp; Table1[[#This Row],[Age]]&lt;=50,"Adult","Senior"))</f>
        <v>Senior</v>
      </c>
      <c r="M2555" t="s">
        <v>79</v>
      </c>
      <c r="N2555" t="s">
        <v>80</v>
      </c>
      <c r="O2555" t="s">
        <v>38</v>
      </c>
      <c r="P2555" t="s">
        <v>56</v>
      </c>
      <c r="Q2555" t="s">
        <v>168</v>
      </c>
      <c r="R2555">
        <v>3</v>
      </c>
      <c r="S2555">
        <v>1200</v>
      </c>
      <c r="T2555">
        <v>25</v>
      </c>
      <c r="U2555">
        <v>2700</v>
      </c>
      <c r="V2555" t="str">
        <f>IF(Table1[[#This Row],[Sales]]&lt;=10000,"Low",IF(Table1[[#This Row],[Sales]]&gt;=10000 &amp; Table1[[#This Row],[Sales]]&lt;=25000,"Medium","High"))</f>
        <v>Low</v>
      </c>
      <c r="W2555">
        <v>735.33</v>
      </c>
      <c r="X2555">
        <f>Table1[[#This Row],[Profit]]/Table1[[#This Row],[Sales]]</f>
        <v>0.27234444444444444</v>
      </c>
      <c r="Y2555" t="s">
        <v>58</v>
      </c>
      <c r="Z2555" t="s">
        <v>41</v>
      </c>
      <c r="AA2555">
        <v>5</v>
      </c>
      <c r="AB2555" t="s">
        <v>42</v>
      </c>
    </row>
    <row r="2556" spans="1:28" x14ac:dyDescent="0.35">
      <c r="A2556" t="s">
        <v>7224</v>
      </c>
      <c r="B2556" s="1">
        <v>45879</v>
      </c>
      <c r="C2556" s="1" t="str">
        <f>TEXT(Table1[[#This Row],[Order_Date]],"yyyy")</f>
        <v>2025</v>
      </c>
      <c r="D2556" s="3">
        <f>MONTH(Table1[[#This Row],[Order_Date]])</f>
        <v>8</v>
      </c>
      <c r="E2556" t="str">
        <f>TEXT(Table1[[#This Row],[Order_Date]],"mmm")</f>
        <v>Aug</v>
      </c>
      <c r="F2556" s="1">
        <v>45886</v>
      </c>
      <c r="G2556">
        <f>(Table1[[#This Row],[Ship_Date]]-Table1[[#This Row],[Order_Date]])</f>
        <v>7</v>
      </c>
      <c r="H2556" t="s">
        <v>7225</v>
      </c>
      <c r="I2556" t="s">
        <v>7226</v>
      </c>
      <c r="J2556" t="s">
        <v>52</v>
      </c>
      <c r="K2556">
        <v>19</v>
      </c>
      <c r="L2556" t="str">
        <f>IF(Table1[[#This Row],[Age]]&lt;=20,"Teen",IF(Table1[[#This Row],[Age]]&gt;=21 &amp; Table1[[#This Row],[Age]]&lt;=50,"Adult","Senior"))</f>
        <v>Teen</v>
      </c>
      <c r="M2556" t="s">
        <v>79</v>
      </c>
      <c r="N2556" t="s">
        <v>80</v>
      </c>
      <c r="O2556" t="s">
        <v>38</v>
      </c>
      <c r="P2556" t="s">
        <v>56</v>
      </c>
      <c r="Q2556" t="s">
        <v>168</v>
      </c>
      <c r="R2556">
        <v>3</v>
      </c>
      <c r="S2556">
        <v>1200</v>
      </c>
      <c r="T2556">
        <v>5</v>
      </c>
      <c r="U2556">
        <v>3420</v>
      </c>
      <c r="V2556" t="str">
        <f>IF(Table1[[#This Row],[Sales]]&lt;=10000,"Low",IF(Table1[[#This Row],[Sales]]&gt;=10000 &amp; Table1[[#This Row],[Sales]]&lt;=25000,"Medium","High"))</f>
        <v>Low</v>
      </c>
      <c r="W2556">
        <v>498.44</v>
      </c>
      <c r="X2556">
        <f>Table1[[#This Row],[Profit]]/Table1[[#This Row],[Sales]]</f>
        <v>0.14574269005847953</v>
      </c>
      <c r="Y2556" t="s">
        <v>58</v>
      </c>
      <c r="Z2556" t="s">
        <v>41</v>
      </c>
      <c r="AA2556">
        <v>5</v>
      </c>
      <c r="AB2556" t="s">
        <v>42</v>
      </c>
    </row>
    <row r="2557" spans="1:28" x14ac:dyDescent="0.35">
      <c r="A2557" t="s">
        <v>7310</v>
      </c>
      <c r="B2557" s="1">
        <v>45897</v>
      </c>
      <c r="C2557" s="1" t="str">
        <f>TEXT(Table1[[#This Row],[Order_Date]],"yyyy")</f>
        <v>2025</v>
      </c>
      <c r="D2557" s="3">
        <f>MONTH(Table1[[#This Row],[Order_Date]])</f>
        <v>8</v>
      </c>
      <c r="E2557" t="str">
        <f>TEXT(Table1[[#This Row],[Order_Date]],"mmm")</f>
        <v>Aug</v>
      </c>
      <c r="F2557" s="1">
        <v>45903</v>
      </c>
      <c r="G2557">
        <f>(Table1[[#This Row],[Ship_Date]]-Table1[[#This Row],[Order_Date]])</f>
        <v>6</v>
      </c>
      <c r="H2557" t="s">
        <v>7311</v>
      </c>
      <c r="I2557" t="s">
        <v>7312</v>
      </c>
      <c r="J2557" t="s">
        <v>52</v>
      </c>
      <c r="K2557">
        <v>62</v>
      </c>
      <c r="L2557" t="str">
        <f>IF(Table1[[#This Row],[Age]]&lt;=20,"Teen",IF(Table1[[#This Row],[Age]]&gt;=21 &amp; Table1[[#This Row],[Age]]&lt;=50,"Adult","Senior"))</f>
        <v>Senior</v>
      </c>
      <c r="M2557" t="s">
        <v>107</v>
      </c>
      <c r="N2557" t="s">
        <v>108</v>
      </c>
      <c r="O2557" t="s">
        <v>86</v>
      </c>
      <c r="P2557" t="s">
        <v>39</v>
      </c>
      <c r="Q2557" t="s">
        <v>151</v>
      </c>
      <c r="R2557">
        <v>7</v>
      </c>
      <c r="S2557">
        <v>900</v>
      </c>
      <c r="T2557">
        <v>25</v>
      </c>
      <c r="U2557">
        <v>4725</v>
      </c>
      <c r="V2557" t="str">
        <f>IF(Table1[[#This Row],[Sales]]&lt;=10000,"Low",IF(Table1[[#This Row],[Sales]]&gt;=10000 &amp; Table1[[#This Row],[Sales]]&lt;=25000,"Medium","High"))</f>
        <v>Low</v>
      </c>
      <c r="W2557">
        <v>1424.58</v>
      </c>
      <c r="X2557">
        <f>Table1[[#This Row],[Profit]]/Table1[[#This Row],[Sales]]</f>
        <v>0.30149841269841271</v>
      </c>
      <c r="Y2557" t="s">
        <v>58</v>
      </c>
      <c r="Z2557" t="s">
        <v>41</v>
      </c>
      <c r="AA2557">
        <v>5</v>
      </c>
      <c r="AB2557" t="s">
        <v>42</v>
      </c>
    </row>
    <row r="2558" spans="1:28" x14ac:dyDescent="0.35">
      <c r="A2558" t="s">
        <v>7369</v>
      </c>
      <c r="B2558" s="1">
        <v>45529</v>
      </c>
      <c r="C2558" s="1" t="str">
        <f>TEXT(Table1[[#This Row],[Order_Date]],"yyyy")</f>
        <v>2024</v>
      </c>
      <c r="D2558" s="3">
        <f>MONTH(Table1[[#This Row],[Order_Date]])</f>
        <v>8</v>
      </c>
      <c r="E2558" t="str">
        <f>TEXT(Table1[[#This Row],[Order_Date]],"mmm")</f>
        <v>Aug</v>
      </c>
      <c r="F2558" s="1">
        <v>45535</v>
      </c>
      <c r="G2558">
        <f>(Table1[[#This Row],[Ship_Date]]-Table1[[#This Row],[Order_Date]])</f>
        <v>6</v>
      </c>
      <c r="H2558" t="s">
        <v>6169</v>
      </c>
      <c r="I2558" t="s">
        <v>7370</v>
      </c>
      <c r="J2558" t="s">
        <v>24</v>
      </c>
      <c r="K2558">
        <v>48</v>
      </c>
      <c r="L2558" t="str">
        <f>IF(Table1[[#This Row],[Age]]&lt;=20,"Teen",IF(Table1[[#This Row],[Age]]&gt;=21 &amp; Table1[[#This Row],[Age]]&lt;=50,"Adult","Senior"))</f>
        <v>Senior</v>
      </c>
      <c r="M2558" t="s">
        <v>84</v>
      </c>
      <c r="N2558" t="s">
        <v>85</v>
      </c>
      <c r="O2558" t="s">
        <v>86</v>
      </c>
      <c r="P2558" t="s">
        <v>39</v>
      </c>
      <c r="Q2558" t="s">
        <v>87</v>
      </c>
      <c r="R2558">
        <v>7</v>
      </c>
      <c r="S2558">
        <v>3200</v>
      </c>
      <c r="T2558">
        <v>0</v>
      </c>
      <c r="U2558">
        <v>22400</v>
      </c>
      <c r="V2558" t="str">
        <f>IF(Table1[[#This Row],[Sales]]&lt;=10000,"Low",IF(Table1[[#This Row],[Sales]]&gt;=10000 &amp; Table1[[#This Row],[Sales]]&lt;=25000,"Medium","High"))</f>
        <v>High</v>
      </c>
      <c r="W2558">
        <v>4416.58</v>
      </c>
      <c r="X2558">
        <f>Table1[[#This Row],[Profit]]/Table1[[#This Row],[Sales]]</f>
        <v>0.19716875</v>
      </c>
      <c r="Y2558" t="s">
        <v>30</v>
      </c>
      <c r="Z2558" t="s">
        <v>59</v>
      </c>
      <c r="AA2558">
        <v>2</v>
      </c>
      <c r="AB2558" t="s">
        <v>32</v>
      </c>
    </row>
    <row r="2559" spans="1:28" x14ac:dyDescent="0.35">
      <c r="A2559" t="s">
        <v>7371</v>
      </c>
      <c r="B2559" s="1">
        <v>45521</v>
      </c>
      <c r="C2559" s="1" t="str">
        <f>TEXT(Table1[[#This Row],[Order_Date]],"yyyy")</f>
        <v>2024</v>
      </c>
      <c r="D2559" s="3">
        <f>MONTH(Table1[[#This Row],[Order_Date]])</f>
        <v>8</v>
      </c>
      <c r="E2559" t="str">
        <f>TEXT(Table1[[#This Row],[Order_Date]],"mmm")</f>
        <v>Aug</v>
      </c>
      <c r="F2559" s="1">
        <v>45526</v>
      </c>
      <c r="G2559">
        <f>(Table1[[#This Row],[Ship_Date]]-Table1[[#This Row],[Order_Date]])</f>
        <v>5</v>
      </c>
      <c r="H2559" t="s">
        <v>7372</v>
      </c>
      <c r="I2559" t="s">
        <v>7373</v>
      </c>
      <c r="J2559" t="s">
        <v>52</v>
      </c>
      <c r="K2559">
        <v>46</v>
      </c>
      <c r="L2559" t="str">
        <f>IF(Table1[[#This Row],[Age]]&lt;=20,"Teen",IF(Table1[[#This Row],[Age]]&gt;=21 &amp; Table1[[#This Row],[Age]]&lt;=50,"Adult","Senior"))</f>
        <v>Senior</v>
      </c>
      <c r="M2559" t="s">
        <v>107</v>
      </c>
      <c r="N2559" t="s">
        <v>108</v>
      </c>
      <c r="O2559" t="s">
        <v>86</v>
      </c>
      <c r="P2559" t="s">
        <v>74</v>
      </c>
      <c r="Q2559" t="s">
        <v>109</v>
      </c>
      <c r="R2559">
        <v>3</v>
      </c>
      <c r="S2559">
        <v>40000</v>
      </c>
      <c r="T2559">
        <v>25</v>
      </c>
      <c r="U2559">
        <v>90000</v>
      </c>
      <c r="V2559" t="str">
        <f>IF(Table1[[#This Row],[Sales]]&lt;=10000,"Low",IF(Table1[[#This Row],[Sales]]&gt;=10000 &amp; Table1[[#This Row],[Sales]]&lt;=25000,"Medium","High"))</f>
        <v>High</v>
      </c>
      <c r="W2559">
        <v>23586.26</v>
      </c>
      <c r="X2559">
        <f>Table1[[#This Row],[Profit]]/Table1[[#This Row],[Sales]]</f>
        <v>0.26206955555555556</v>
      </c>
      <c r="Y2559" t="s">
        <v>58</v>
      </c>
      <c r="Z2559" t="s">
        <v>59</v>
      </c>
      <c r="AA2559">
        <v>2</v>
      </c>
      <c r="AB2559" t="s">
        <v>42</v>
      </c>
    </row>
    <row r="2560" spans="1:28" x14ac:dyDescent="0.35">
      <c r="A2560" t="s">
        <v>7440</v>
      </c>
      <c r="B2560" s="1">
        <v>45533</v>
      </c>
      <c r="C2560" s="1" t="str">
        <f>TEXT(Table1[[#This Row],[Order_Date]],"yyyy")</f>
        <v>2024</v>
      </c>
      <c r="D2560" s="3">
        <f>MONTH(Table1[[#This Row],[Order_Date]])</f>
        <v>8</v>
      </c>
      <c r="E2560" t="str">
        <f>TEXT(Table1[[#This Row],[Order_Date]],"mmm")</f>
        <v>Aug</v>
      </c>
      <c r="F2560" s="1">
        <v>45534</v>
      </c>
      <c r="G2560">
        <f>(Table1[[#This Row],[Ship_Date]]-Table1[[#This Row],[Order_Date]])</f>
        <v>1</v>
      </c>
      <c r="H2560" t="s">
        <v>7441</v>
      </c>
      <c r="I2560" t="s">
        <v>7442</v>
      </c>
      <c r="J2560" t="s">
        <v>24</v>
      </c>
      <c r="K2560">
        <v>62</v>
      </c>
      <c r="L2560" t="str">
        <f>IF(Table1[[#This Row],[Age]]&lt;=20,"Teen",IF(Table1[[#This Row],[Age]]&gt;=21 &amp; Table1[[#This Row],[Age]]&lt;=50,"Adult","Senior"))</f>
        <v>Senior</v>
      </c>
      <c r="M2560" t="s">
        <v>53</v>
      </c>
      <c r="N2560" t="s">
        <v>54</v>
      </c>
      <c r="O2560" t="s">
        <v>55</v>
      </c>
      <c r="P2560" t="s">
        <v>28</v>
      </c>
      <c r="Q2560" t="s">
        <v>103</v>
      </c>
      <c r="R2560">
        <v>2</v>
      </c>
      <c r="S2560">
        <v>25000</v>
      </c>
      <c r="T2560">
        <v>5</v>
      </c>
      <c r="U2560">
        <v>47500</v>
      </c>
      <c r="V2560" t="str">
        <f>IF(Table1[[#This Row],[Sales]]&lt;=10000,"Low",IF(Table1[[#This Row],[Sales]]&gt;=10000 &amp; Table1[[#This Row],[Sales]]&lt;=25000,"Medium","High"))</f>
        <v>High</v>
      </c>
      <c r="W2560">
        <v>20719.419999999998</v>
      </c>
      <c r="X2560">
        <f>Table1[[#This Row],[Profit]]/Table1[[#This Row],[Sales]]</f>
        <v>0.43619831578947366</v>
      </c>
      <c r="Y2560" t="s">
        <v>30</v>
      </c>
      <c r="Z2560" t="s">
        <v>41</v>
      </c>
      <c r="AA2560">
        <v>3</v>
      </c>
      <c r="AB2560" t="s">
        <v>42</v>
      </c>
    </row>
    <row r="2561" spans="1:28" x14ac:dyDescent="0.35">
      <c r="A2561" t="s">
        <v>7510</v>
      </c>
      <c r="B2561" s="1">
        <v>45510</v>
      </c>
      <c r="C2561" s="1" t="str">
        <f>TEXT(Table1[[#This Row],[Order_Date]],"yyyy")</f>
        <v>2024</v>
      </c>
      <c r="D2561" s="3">
        <f>MONTH(Table1[[#This Row],[Order_Date]])</f>
        <v>8</v>
      </c>
      <c r="E2561" t="str">
        <f>TEXT(Table1[[#This Row],[Order_Date]],"mmm")</f>
        <v>Aug</v>
      </c>
      <c r="F2561" s="1">
        <v>45513</v>
      </c>
      <c r="G2561">
        <f>(Table1[[#This Row],[Ship_Date]]-Table1[[#This Row],[Order_Date]])</f>
        <v>3</v>
      </c>
      <c r="H2561" t="s">
        <v>7511</v>
      </c>
      <c r="I2561" t="s">
        <v>7512</v>
      </c>
      <c r="J2561" t="s">
        <v>24</v>
      </c>
      <c r="K2561">
        <v>44</v>
      </c>
      <c r="L2561" t="str">
        <f>IF(Table1[[#This Row],[Age]]&lt;=20,"Teen",IF(Table1[[#This Row],[Age]]&gt;=21 &amp; Table1[[#This Row],[Age]]&lt;=50,"Adult","Senior"))</f>
        <v>Senior</v>
      </c>
      <c r="M2561" t="s">
        <v>63</v>
      </c>
      <c r="N2561" t="s">
        <v>64</v>
      </c>
      <c r="O2561" t="s">
        <v>55</v>
      </c>
      <c r="P2561" t="s">
        <v>47</v>
      </c>
      <c r="Q2561" t="s">
        <v>69</v>
      </c>
      <c r="R2561">
        <v>2</v>
      </c>
      <c r="S2561">
        <v>800</v>
      </c>
      <c r="T2561">
        <v>0</v>
      </c>
      <c r="U2561">
        <v>1600</v>
      </c>
      <c r="V2561" t="str">
        <f>IF(Table1[[#This Row],[Sales]]&lt;=10000,"Low",IF(Table1[[#This Row],[Sales]]&gt;=10000 &amp; Table1[[#This Row],[Sales]]&lt;=25000,"Medium","High"))</f>
        <v>Low</v>
      </c>
      <c r="W2561">
        <v>614.16999999999996</v>
      </c>
      <c r="X2561">
        <f>Table1[[#This Row],[Profit]]/Table1[[#This Row],[Sales]]</f>
        <v>0.38385624999999995</v>
      </c>
      <c r="Y2561" t="s">
        <v>93</v>
      </c>
      <c r="Z2561" t="s">
        <v>31</v>
      </c>
      <c r="AA2561">
        <v>3</v>
      </c>
      <c r="AB2561" t="s">
        <v>42</v>
      </c>
    </row>
    <row r="2562" spans="1:28" x14ac:dyDescent="0.35">
      <c r="A2562" t="s">
        <v>7530</v>
      </c>
      <c r="B2562" s="1">
        <v>45529</v>
      </c>
      <c r="C2562" s="1" t="str">
        <f>TEXT(Table1[[#This Row],[Order_Date]],"yyyy")</f>
        <v>2024</v>
      </c>
      <c r="D2562" s="3">
        <f>MONTH(Table1[[#This Row],[Order_Date]])</f>
        <v>8</v>
      </c>
      <c r="E2562" t="str">
        <f>TEXT(Table1[[#This Row],[Order_Date]],"mmm")</f>
        <v>Aug</v>
      </c>
      <c r="F2562" s="1">
        <v>45533</v>
      </c>
      <c r="G2562">
        <f>(Table1[[#This Row],[Ship_Date]]-Table1[[#This Row],[Order_Date]])</f>
        <v>4</v>
      </c>
      <c r="H2562" t="s">
        <v>5793</v>
      </c>
      <c r="I2562" t="s">
        <v>7531</v>
      </c>
      <c r="J2562" t="s">
        <v>24</v>
      </c>
      <c r="K2562">
        <v>65</v>
      </c>
      <c r="L2562" t="str">
        <f>IF(Table1[[#This Row],[Age]]&lt;=20,"Teen",IF(Table1[[#This Row],[Age]]&gt;=21 &amp; Table1[[#This Row],[Age]]&lt;=50,"Adult","Senior"))</f>
        <v>Senior</v>
      </c>
      <c r="M2562" t="s">
        <v>53</v>
      </c>
      <c r="N2562" t="s">
        <v>54</v>
      </c>
      <c r="O2562" t="s">
        <v>55</v>
      </c>
      <c r="P2562" t="s">
        <v>28</v>
      </c>
      <c r="Q2562" t="s">
        <v>192</v>
      </c>
      <c r="R2562">
        <v>5</v>
      </c>
      <c r="S2562">
        <v>7000</v>
      </c>
      <c r="T2562">
        <v>20</v>
      </c>
      <c r="U2562">
        <v>28000</v>
      </c>
      <c r="V2562" t="str">
        <f>IF(Table1[[#This Row],[Sales]]&lt;=10000,"Low",IF(Table1[[#This Row],[Sales]]&gt;=10000 &amp; Table1[[#This Row],[Sales]]&lt;=25000,"Medium","High"))</f>
        <v>High</v>
      </c>
      <c r="W2562">
        <v>9642.99</v>
      </c>
      <c r="X2562">
        <f>Table1[[#This Row],[Profit]]/Table1[[#This Row],[Sales]]</f>
        <v>0.34439249999999999</v>
      </c>
      <c r="Y2562" t="s">
        <v>30</v>
      </c>
      <c r="Z2562" t="s">
        <v>31</v>
      </c>
      <c r="AA2562">
        <v>3</v>
      </c>
      <c r="AB2562" t="s">
        <v>32</v>
      </c>
    </row>
    <row r="2563" spans="1:28" x14ac:dyDescent="0.35">
      <c r="A2563" t="s">
        <v>7566</v>
      </c>
      <c r="B2563" s="1">
        <v>45514</v>
      </c>
      <c r="C2563" s="1" t="str">
        <f>TEXT(Table1[[#This Row],[Order_Date]],"yyyy")</f>
        <v>2024</v>
      </c>
      <c r="D2563" s="3">
        <f>MONTH(Table1[[#This Row],[Order_Date]])</f>
        <v>8</v>
      </c>
      <c r="E2563" t="str">
        <f>TEXT(Table1[[#This Row],[Order_Date]],"mmm")</f>
        <v>Aug</v>
      </c>
      <c r="F2563" s="1">
        <v>45518</v>
      </c>
      <c r="G2563">
        <f>(Table1[[#This Row],[Ship_Date]]-Table1[[#This Row],[Order_Date]])</f>
        <v>4</v>
      </c>
      <c r="H2563" t="s">
        <v>4906</v>
      </c>
      <c r="I2563" t="s">
        <v>7567</v>
      </c>
      <c r="J2563" t="s">
        <v>24</v>
      </c>
      <c r="K2563">
        <v>48</v>
      </c>
      <c r="L2563" t="str">
        <f>IF(Table1[[#This Row],[Age]]&lt;=20,"Teen",IF(Table1[[#This Row],[Age]]&gt;=21 &amp; Table1[[#This Row],[Age]]&lt;=50,"Adult","Senior"))</f>
        <v>Senior</v>
      </c>
      <c r="M2563" t="s">
        <v>25</v>
      </c>
      <c r="N2563" t="s">
        <v>26</v>
      </c>
      <c r="O2563" t="s">
        <v>27</v>
      </c>
      <c r="P2563" t="s">
        <v>47</v>
      </c>
      <c r="Q2563" t="s">
        <v>48</v>
      </c>
      <c r="R2563">
        <v>7</v>
      </c>
      <c r="S2563">
        <v>3500</v>
      </c>
      <c r="T2563">
        <v>10</v>
      </c>
      <c r="U2563">
        <v>22050</v>
      </c>
      <c r="V2563" t="str">
        <f>IF(Table1[[#This Row],[Sales]]&lt;=10000,"Low",IF(Table1[[#This Row],[Sales]]&gt;=10000 &amp; Table1[[#This Row],[Sales]]&lt;=25000,"Medium","High"))</f>
        <v>High</v>
      </c>
      <c r="W2563">
        <v>6514.13</v>
      </c>
      <c r="X2563">
        <f>Table1[[#This Row],[Profit]]/Table1[[#This Row],[Sales]]</f>
        <v>0.29542539682539681</v>
      </c>
      <c r="Y2563" t="s">
        <v>30</v>
      </c>
      <c r="Z2563" t="s">
        <v>41</v>
      </c>
      <c r="AA2563">
        <v>4</v>
      </c>
      <c r="AB2563" t="s">
        <v>42</v>
      </c>
    </row>
    <row r="2564" spans="1:28" x14ac:dyDescent="0.35">
      <c r="A2564" t="s">
        <v>7648</v>
      </c>
      <c r="B2564" s="1">
        <v>45509</v>
      </c>
      <c r="C2564" s="1" t="str">
        <f>TEXT(Table1[[#This Row],[Order_Date]],"yyyy")</f>
        <v>2024</v>
      </c>
      <c r="D2564" s="3">
        <f>MONTH(Table1[[#This Row],[Order_Date]])</f>
        <v>8</v>
      </c>
      <c r="E2564" t="str">
        <f>TEXT(Table1[[#This Row],[Order_Date]],"mmm")</f>
        <v>Aug</v>
      </c>
      <c r="F2564" s="1">
        <v>45514</v>
      </c>
      <c r="G2564">
        <f>(Table1[[#This Row],[Ship_Date]]-Table1[[#This Row],[Order_Date]])</f>
        <v>5</v>
      </c>
      <c r="H2564" t="s">
        <v>4019</v>
      </c>
      <c r="I2564" t="s">
        <v>7649</v>
      </c>
      <c r="J2564" t="s">
        <v>52</v>
      </c>
      <c r="K2564">
        <v>28</v>
      </c>
      <c r="L2564" t="str">
        <f>IF(Table1[[#This Row],[Age]]&lt;=20,"Teen",IF(Table1[[#This Row],[Age]]&gt;=21 &amp; Table1[[#This Row],[Age]]&lt;=50,"Adult","Senior"))</f>
        <v>Senior</v>
      </c>
      <c r="M2564" t="s">
        <v>53</v>
      </c>
      <c r="N2564" t="s">
        <v>54</v>
      </c>
      <c r="O2564" t="s">
        <v>55</v>
      </c>
      <c r="P2564" t="s">
        <v>47</v>
      </c>
      <c r="Q2564" t="s">
        <v>69</v>
      </c>
      <c r="R2564">
        <v>3</v>
      </c>
      <c r="S2564">
        <v>800</v>
      </c>
      <c r="T2564">
        <v>5</v>
      </c>
      <c r="U2564">
        <v>2280</v>
      </c>
      <c r="V2564" t="str">
        <f>IF(Table1[[#This Row],[Sales]]&lt;=10000,"Low",IF(Table1[[#This Row],[Sales]]&gt;=10000 &amp; Table1[[#This Row],[Sales]]&lt;=25000,"Medium","High"))</f>
        <v>Low</v>
      </c>
      <c r="W2564">
        <v>990.03</v>
      </c>
      <c r="X2564">
        <f>Table1[[#This Row],[Profit]]/Table1[[#This Row],[Sales]]</f>
        <v>0.43422368421052632</v>
      </c>
      <c r="Y2564" t="s">
        <v>58</v>
      </c>
      <c r="Z2564" t="s">
        <v>59</v>
      </c>
      <c r="AA2564">
        <v>5</v>
      </c>
      <c r="AB2564" t="s">
        <v>42</v>
      </c>
    </row>
    <row r="2565" spans="1:28" x14ac:dyDescent="0.35">
      <c r="A2565" t="s">
        <v>7688</v>
      </c>
      <c r="B2565" s="1">
        <v>45516</v>
      </c>
      <c r="C2565" s="1" t="str">
        <f>TEXT(Table1[[#This Row],[Order_Date]],"yyyy")</f>
        <v>2024</v>
      </c>
      <c r="D2565" s="3">
        <f>MONTH(Table1[[#This Row],[Order_Date]])</f>
        <v>8</v>
      </c>
      <c r="E2565" t="str">
        <f>TEXT(Table1[[#This Row],[Order_Date]],"mmm")</f>
        <v>Aug</v>
      </c>
      <c r="F2565" s="1">
        <v>45520</v>
      </c>
      <c r="G2565">
        <f>(Table1[[#This Row],[Ship_Date]]-Table1[[#This Row],[Order_Date]])</f>
        <v>4</v>
      </c>
      <c r="H2565" t="s">
        <v>1523</v>
      </c>
      <c r="I2565" t="s">
        <v>7384</v>
      </c>
      <c r="J2565" t="s">
        <v>24</v>
      </c>
      <c r="K2565">
        <v>62</v>
      </c>
      <c r="L2565" t="str">
        <f>IF(Table1[[#This Row],[Age]]&lt;=20,"Teen",IF(Table1[[#This Row],[Age]]&gt;=21 &amp; Table1[[#This Row],[Age]]&lt;=50,"Adult","Senior"))</f>
        <v>Senior</v>
      </c>
      <c r="M2565" t="s">
        <v>84</v>
      </c>
      <c r="N2565" t="s">
        <v>85</v>
      </c>
      <c r="O2565" t="s">
        <v>86</v>
      </c>
      <c r="P2565" t="s">
        <v>56</v>
      </c>
      <c r="Q2565" t="s">
        <v>97</v>
      </c>
      <c r="R2565">
        <v>1</v>
      </c>
      <c r="S2565">
        <v>1500</v>
      </c>
      <c r="T2565">
        <v>25</v>
      </c>
      <c r="U2565">
        <v>1125</v>
      </c>
      <c r="V2565" t="str">
        <f>IF(Table1[[#This Row],[Sales]]&lt;=10000,"Low",IF(Table1[[#This Row],[Sales]]&gt;=10000 &amp; Table1[[#This Row],[Sales]]&lt;=25000,"Medium","High"))</f>
        <v>Low</v>
      </c>
      <c r="W2565">
        <v>415.86</v>
      </c>
      <c r="X2565">
        <f>Table1[[#This Row],[Profit]]/Table1[[#This Row],[Sales]]</f>
        <v>0.36965333333333333</v>
      </c>
      <c r="Y2565" t="s">
        <v>58</v>
      </c>
      <c r="Z2565" t="s">
        <v>59</v>
      </c>
      <c r="AA2565">
        <v>1</v>
      </c>
      <c r="AB2565" t="s">
        <v>42</v>
      </c>
    </row>
    <row r="2566" spans="1:28" x14ac:dyDescent="0.35">
      <c r="A2566" t="s">
        <v>7711</v>
      </c>
      <c r="B2566" s="1">
        <v>45525</v>
      </c>
      <c r="C2566" s="1" t="str">
        <f>TEXT(Table1[[#This Row],[Order_Date]],"yyyy")</f>
        <v>2024</v>
      </c>
      <c r="D2566" s="3">
        <f>MONTH(Table1[[#This Row],[Order_Date]])</f>
        <v>8</v>
      </c>
      <c r="E2566" t="str">
        <f>TEXT(Table1[[#This Row],[Order_Date]],"mmm")</f>
        <v>Aug</v>
      </c>
      <c r="F2566" s="1">
        <v>45531</v>
      </c>
      <c r="G2566">
        <f>(Table1[[#This Row],[Ship_Date]]-Table1[[#This Row],[Order_Date]])</f>
        <v>6</v>
      </c>
      <c r="H2566" t="s">
        <v>7712</v>
      </c>
      <c r="I2566" t="s">
        <v>7713</v>
      </c>
      <c r="J2566" t="s">
        <v>52</v>
      </c>
      <c r="K2566">
        <v>34</v>
      </c>
      <c r="L2566" t="str">
        <f>IF(Table1[[#This Row],[Age]]&lt;=20,"Teen",IF(Table1[[#This Row],[Age]]&gt;=21 &amp; Table1[[#This Row],[Age]]&lt;=50,"Adult","Senior"))</f>
        <v>Senior</v>
      </c>
      <c r="M2566" t="s">
        <v>84</v>
      </c>
      <c r="N2566" t="s">
        <v>85</v>
      </c>
      <c r="O2566" t="s">
        <v>86</v>
      </c>
      <c r="P2566" t="s">
        <v>39</v>
      </c>
      <c r="Q2566" t="s">
        <v>151</v>
      </c>
      <c r="R2566">
        <v>2</v>
      </c>
      <c r="S2566">
        <v>900</v>
      </c>
      <c r="T2566">
        <v>10</v>
      </c>
      <c r="U2566">
        <v>1620</v>
      </c>
      <c r="V2566" t="str">
        <f>IF(Table1[[#This Row],[Sales]]&lt;=10000,"Low",IF(Table1[[#This Row],[Sales]]&gt;=10000 &amp; Table1[[#This Row],[Sales]]&lt;=25000,"Medium","High"))</f>
        <v>Low</v>
      </c>
      <c r="W2566">
        <v>647.88</v>
      </c>
      <c r="X2566">
        <f>Table1[[#This Row],[Profit]]/Table1[[#This Row],[Sales]]</f>
        <v>0.39992592592592591</v>
      </c>
      <c r="Y2566" t="s">
        <v>30</v>
      </c>
      <c r="Z2566" t="s">
        <v>41</v>
      </c>
      <c r="AA2566">
        <v>5</v>
      </c>
      <c r="AB2566" t="s">
        <v>42</v>
      </c>
    </row>
    <row r="2567" spans="1:28" x14ac:dyDescent="0.35">
      <c r="A2567" t="s">
        <v>7818</v>
      </c>
      <c r="B2567" s="1">
        <v>45531</v>
      </c>
      <c r="C2567" s="1" t="str">
        <f>TEXT(Table1[[#This Row],[Order_Date]],"yyyy")</f>
        <v>2024</v>
      </c>
      <c r="D2567" s="3">
        <f>MONTH(Table1[[#This Row],[Order_Date]])</f>
        <v>8</v>
      </c>
      <c r="E2567" t="str">
        <f>TEXT(Table1[[#This Row],[Order_Date]],"mmm")</f>
        <v>Aug</v>
      </c>
      <c r="F2567" s="1">
        <v>45536</v>
      </c>
      <c r="G2567">
        <f>(Table1[[#This Row],[Ship_Date]]-Table1[[#This Row],[Order_Date]])</f>
        <v>5</v>
      </c>
      <c r="H2567" t="s">
        <v>7819</v>
      </c>
      <c r="I2567" t="s">
        <v>7820</v>
      </c>
      <c r="J2567" t="s">
        <v>24</v>
      </c>
      <c r="K2567">
        <v>45</v>
      </c>
      <c r="L2567" t="str">
        <f>IF(Table1[[#This Row],[Age]]&lt;=20,"Teen",IF(Table1[[#This Row],[Age]]&gt;=21 &amp; Table1[[#This Row],[Age]]&lt;=50,"Adult","Senior"))</f>
        <v>Senior</v>
      </c>
      <c r="M2567" t="s">
        <v>79</v>
      </c>
      <c r="N2567" t="s">
        <v>80</v>
      </c>
      <c r="O2567" t="s">
        <v>38</v>
      </c>
      <c r="P2567" t="s">
        <v>28</v>
      </c>
      <c r="Q2567" t="s">
        <v>29</v>
      </c>
      <c r="R2567">
        <v>4</v>
      </c>
      <c r="S2567">
        <v>15000</v>
      </c>
      <c r="T2567">
        <v>20</v>
      </c>
      <c r="U2567">
        <v>48000</v>
      </c>
      <c r="V2567" t="str">
        <f>IF(Table1[[#This Row],[Sales]]&lt;=10000,"Low",IF(Table1[[#This Row],[Sales]]&gt;=10000 &amp; Table1[[#This Row],[Sales]]&lt;=25000,"Medium","High"))</f>
        <v>High</v>
      </c>
      <c r="W2567">
        <v>11403.54</v>
      </c>
      <c r="X2567">
        <f>Table1[[#This Row],[Profit]]/Table1[[#This Row],[Sales]]</f>
        <v>0.23757375000000003</v>
      </c>
      <c r="Y2567" t="s">
        <v>93</v>
      </c>
      <c r="Z2567" t="s">
        <v>59</v>
      </c>
      <c r="AA2567">
        <v>4</v>
      </c>
      <c r="AB2567" t="s">
        <v>42</v>
      </c>
    </row>
    <row r="2568" spans="1:28" x14ac:dyDescent="0.35">
      <c r="A2568" t="s">
        <v>7838</v>
      </c>
      <c r="B2568" s="1">
        <v>45534</v>
      </c>
      <c r="C2568" s="1" t="str">
        <f>TEXT(Table1[[#This Row],[Order_Date]],"yyyy")</f>
        <v>2024</v>
      </c>
      <c r="D2568" s="3">
        <f>MONTH(Table1[[#This Row],[Order_Date]])</f>
        <v>8</v>
      </c>
      <c r="E2568" t="str">
        <f>TEXT(Table1[[#This Row],[Order_Date]],"mmm")</f>
        <v>Aug</v>
      </c>
      <c r="F2568" s="1">
        <v>45539</v>
      </c>
      <c r="G2568">
        <f>(Table1[[#This Row],[Ship_Date]]-Table1[[#This Row],[Order_Date]])</f>
        <v>5</v>
      </c>
      <c r="H2568" t="s">
        <v>7839</v>
      </c>
      <c r="I2568" t="s">
        <v>7840</v>
      </c>
      <c r="J2568" t="s">
        <v>24</v>
      </c>
      <c r="K2568">
        <v>49</v>
      </c>
      <c r="L2568" t="str">
        <f>IF(Table1[[#This Row],[Age]]&lt;=20,"Teen",IF(Table1[[#This Row],[Age]]&gt;=21 &amp; Table1[[#This Row],[Age]]&lt;=50,"Adult","Senior"))</f>
        <v>Senior</v>
      </c>
      <c r="M2568" t="s">
        <v>79</v>
      </c>
      <c r="N2568" t="s">
        <v>80</v>
      </c>
      <c r="O2568" t="s">
        <v>38</v>
      </c>
      <c r="P2568" t="s">
        <v>74</v>
      </c>
      <c r="Q2568" t="s">
        <v>132</v>
      </c>
      <c r="R2568">
        <v>2</v>
      </c>
      <c r="S2568">
        <v>55000</v>
      </c>
      <c r="T2568">
        <v>25</v>
      </c>
      <c r="U2568">
        <v>82500</v>
      </c>
      <c r="V2568" t="str">
        <f>IF(Table1[[#This Row],[Sales]]&lt;=10000,"Low",IF(Table1[[#This Row],[Sales]]&gt;=10000 &amp; Table1[[#This Row],[Sales]]&lt;=25000,"Medium","High"))</f>
        <v>High</v>
      </c>
      <c r="W2568">
        <v>27433.31</v>
      </c>
      <c r="X2568">
        <f>Table1[[#This Row],[Profit]]/Table1[[#This Row],[Sales]]</f>
        <v>0.33252496969696971</v>
      </c>
      <c r="Y2568" t="s">
        <v>30</v>
      </c>
      <c r="Z2568" t="s">
        <v>41</v>
      </c>
      <c r="AA2568">
        <v>5</v>
      </c>
      <c r="AB2568" t="s">
        <v>32</v>
      </c>
    </row>
    <row r="2569" spans="1:28" x14ac:dyDescent="0.35">
      <c r="A2569" t="s">
        <v>7897</v>
      </c>
      <c r="B2569" s="1">
        <v>45897</v>
      </c>
      <c r="C2569" s="1" t="str">
        <f>TEXT(Table1[[#This Row],[Order_Date]],"yyyy")</f>
        <v>2025</v>
      </c>
      <c r="D2569" s="3">
        <f>MONTH(Table1[[#This Row],[Order_Date]])</f>
        <v>8</v>
      </c>
      <c r="E2569" t="str">
        <f>TEXT(Table1[[#This Row],[Order_Date]],"mmm")</f>
        <v>Aug</v>
      </c>
      <c r="F2569" s="1">
        <v>45899</v>
      </c>
      <c r="G2569">
        <f>(Table1[[#This Row],[Ship_Date]]-Table1[[#This Row],[Order_Date]])</f>
        <v>2</v>
      </c>
      <c r="H2569" t="s">
        <v>1365</v>
      </c>
      <c r="I2569" t="s">
        <v>7898</v>
      </c>
      <c r="J2569" t="s">
        <v>52</v>
      </c>
      <c r="K2569">
        <v>46</v>
      </c>
      <c r="L2569" t="str">
        <f>IF(Table1[[#This Row],[Age]]&lt;=20,"Teen",IF(Table1[[#This Row],[Age]]&gt;=21 &amp; Table1[[#This Row],[Age]]&lt;=50,"Adult","Senior"))</f>
        <v>Senior</v>
      </c>
      <c r="M2569" t="s">
        <v>36</v>
      </c>
      <c r="N2569" t="s">
        <v>37</v>
      </c>
      <c r="O2569" t="s">
        <v>38</v>
      </c>
      <c r="P2569" t="s">
        <v>47</v>
      </c>
      <c r="Q2569" t="s">
        <v>175</v>
      </c>
      <c r="R2569">
        <v>4</v>
      </c>
      <c r="S2569">
        <v>1200</v>
      </c>
      <c r="T2569">
        <v>0</v>
      </c>
      <c r="U2569">
        <v>4800</v>
      </c>
      <c r="V2569" t="str">
        <f>IF(Table1[[#This Row],[Sales]]&lt;=10000,"Low",IF(Table1[[#This Row],[Sales]]&gt;=10000 &amp; Table1[[#This Row],[Sales]]&lt;=25000,"Medium","High"))</f>
        <v>Low</v>
      </c>
      <c r="W2569">
        <v>1776.96</v>
      </c>
      <c r="X2569">
        <f>Table1[[#This Row],[Profit]]/Table1[[#This Row],[Sales]]</f>
        <v>0.37020000000000003</v>
      </c>
      <c r="Y2569" t="s">
        <v>30</v>
      </c>
      <c r="Z2569" t="s">
        <v>59</v>
      </c>
      <c r="AA2569">
        <v>5</v>
      </c>
      <c r="AB2569" t="s">
        <v>42</v>
      </c>
    </row>
    <row r="2570" spans="1:28" x14ac:dyDescent="0.35">
      <c r="A2570" t="s">
        <v>7901</v>
      </c>
      <c r="B2570" s="1">
        <v>45874</v>
      </c>
      <c r="C2570" s="1" t="str">
        <f>TEXT(Table1[[#This Row],[Order_Date]],"yyyy")</f>
        <v>2025</v>
      </c>
      <c r="D2570" s="3">
        <f>MONTH(Table1[[#This Row],[Order_Date]])</f>
        <v>8</v>
      </c>
      <c r="E2570" t="str">
        <f>TEXT(Table1[[#This Row],[Order_Date]],"mmm")</f>
        <v>Aug</v>
      </c>
      <c r="F2570" s="1">
        <v>45876</v>
      </c>
      <c r="G2570">
        <f>(Table1[[#This Row],[Ship_Date]]-Table1[[#This Row],[Order_Date]])</f>
        <v>2</v>
      </c>
      <c r="H2570" t="s">
        <v>7902</v>
      </c>
      <c r="I2570" t="s">
        <v>7903</v>
      </c>
      <c r="J2570" t="s">
        <v>52</v>
      </c>
      <c r="K2570">
        <v>53</v>
      </c>
      <c r="L2570" t="str">
        <f>IF(Table1[[#This Row],[Age]]&lt;=20,"Teen",IF(Table1[[#This Row],[Age]]&gt;=21 &amp; Table1[[#This Row],[Age]]&lt;=50,"Adult","Senior"))</f>
        <v>Senior</v>
      </c>
      <c r="M2570" t="s">
        <v>36</v>
      </c>
      <c r="N2570" t="s">
        <v>37</v>
      </c>
      <c r="O2570" t="s">
        <v>38</v>
      </c>
      <c r="P2570" t="s">
        <v>28</v>
      </c>
      <c r="Q2570" t="s">
        <v>311</v>
      </c>
      <c r="R2570">
        <v>5</v>
      </c>
      <c r="S2570">
        <v>5000</v>
      </c>
      <c r="T2570">
        <v>5</v>
      </c>
      <c r="U2570">
        <v>23750</v>
      </c>
      <c r="V2570" t="str">
        <f>IF(Table1[[#This Row],[Sales]]&lt;=10000,"Low",IF(Table1[[#This Row],[Sales]]&gt;=10000 &amp; Table1[[#This Row],[Sales]]&lt;=25000,"Medium","High"))</f>
        <v>High</v>
      </c>
      <c r="W2570">
        <v>4541.59</v>
      </c>
      <c r="X2570">
        <f>Table1[[#This Row],[Profit]]/Table1[[#This Row],[Sales]]</f>
        <v>0.19122484210526317</v>
      </c>
      <c r="Y2570" t="s">
        <v>58</v>
      </c>
      <c r="Z2570" t="s">
        <v>41</v>
      </c>
      <c r="AA2570">
        <v>1</v>
      </c>
      <c r="AB2570" t="s">
        <v>42</v>
      </c>
    </row>
    <row r="2571" spans="1:28" x14ac:dyDescent="0.35">
      <c r="A2571" t="s">
        <v>7929</v>
      </c>
      <c r="B2571" s="1">
        <v>45894</v>
      </c>
      <c r="C2571" s="1" t="str">
        <f>TEXT(Table1[[#This Row],[Order_Date]],"yyyy")</f>
        <v>2025</v>
      </c>
      <c r="D2571" s="3">
        <f>MONTH(Table1[[#This Row],[Order_Date]])</f>
        <v>8</v>
      </c>
      <c r="E2571" t="str">
        <f>TEXT(Table1[[#This Row],[Order_Date]],"mmm")</f>
        <v>Aug</v>
      </c>
      <c r="F2571" s="1">
        <v>45897</v>
      </c>
      <c r="G2571">
        <f>(Table1[[#This Row],[Ship_Date]]-Table1[[#This Row],[Order_Date]])</f>
        <v>3</v>
      </c>
      <c r="H2571" t="s">
        <v>7930</v>
      </c>
      <c r="I2571" t="s">
        <v>7931</v>
      </c>
      <c r="J2571" t="s">
        <v>52</v>
      </c>
      <c r="K2571">
        <v>41</v>
      </c>
      <c r="L2571" t="str">
        <f>IF(Table1[[#This Row],[Age]]&lt;=20,"Teen",IF(Table1[[#This Row],[Age]]&gt;=21 &amp; Table1[[#This Row],[Age]]&lt;=50,"Adult","Senior"))</f>
        <v>Senior</v>
      </c>
      <c r="M2571" t="s">
        <v>63</v>
      </c>
      <c r="N2571" t="s">
        <v>64</v>
      </c>
      <c r="O2571" t="s">
        <v>55</v>
      </c>
      <c r="P2571" t="s">
        <v>56</v>
      </c>
      <c r="Q2571" t="s">
        <v>212</v>
      </c>
      <c r="R2571">
        <v>2</v>
      </c>
      <c r="S2571">
        <v>300</v>
      </c>
      <c r="T2571">
        <v>10</v>
      </c>
      <c r="U2571">
        <v>540</v>
      </c>
      <c r="V2571" t="str">
        <f>IF(Table1[[#This Row],[Sales]]&lt;=10000,"Low",IF(Table1[[#This Row],[Sales]]&gt;=10000 &amp; Table1[[#This Row],[Sales]]&lt;=25000,"Medium","High"))</f>
        <v>Low</v>
      </c>
      <c r="W2571">
        <v>71.91</v>
      </c>
      <c r="X2571">
        <f>Table1[[#This Row],[Profit]]/Table1[[#This Row],[Sales]]</f>
        <v>0.13316666666666666</v>
      </c>
      <c r="Y2571" t="s">
        <v>93</v>
      </c>
      <c r="Z2571" t="s">
        <v>41</v>
      </c>
      <c r="AA2571">
        <v>5</v>
      </c>
      <c r="AB2571" t="s">
        <v>32</v>
      </c>
    </row>
    <row r="2572" spans="1:28" x14ac:dyDescent="0.35">
      <c r="A2572" t="s">
        <v>8001</v>
      </c>
      <c r="B2572" s="1">
        <v>45517</v>
      </c>
      <c r="C2572" s="1" t="str">
        <f>TEXT(Table1[[#This Row],[Order_Date]],"yyyy")</f>
        <v>2024</v>
      </c>
      <c r="D2572" s="3">
        <f>MONTH(Table1[[#This Row],[Order_Date]])</f>
        <v>8</v>
      </c>
      <c r="E2572" t="str">
        <f>TEXT(Table1[[#This Row],[Order_Date]],"mmm")</f>
        <v>Aug</v>
      </c>
      <c r="F2572" s="1">
        <v>45521</v>
      </c>
      <c r="G2572">
        <f>(Table1[[#This Row],[Ship_Date]]-Table1[[#This Row],[Order_Date]])</f>
        <v>4</v>
      </c>
      <c r="H2572" t="s">
        <v>8002</v>
      </c>
      <c r="I2572" t="s">
        <v>8003</v>
      </c>
      <c r="J2572" t="s">
        <v>24</v>
      </c>
      <c r="K2572">
        <v>49</v>
      </c>
      <c r="L2572" t="str">
        <f>IF(Table1[[#This Row],[Age]]&lt;=20,"Teen",IF(Table1[[#This Row],[Age]]&gt;=21 &amp; Table1[[#This Row],[Age]]&lt;=50,"Adult","Senior"))</f>
        <v>Senior</v>
      </c>
      <c r="M2572" t="s">
        <v>53</v>
      </c>
      <c r="N2572" t="s">
        <v>54</v>
      </c>
      <c r="O2572" t="s">
        <v>55</v>
      </c>
      <c r="P2572" t="s">
        <v>39</v>
      </c>
      <c r="Q2572" t="s">
        <v>151</v>
      </c>
      <c r="R2572">
        <v>1</v>
      </c>
      <c r="S2572">
        <v>900</v>
      </c>
      <c r="T2572">
        <v>15</v>
      </c>
      <c r="U2572">
        <v>765</v>
      </c>
      <c r="V2572" t="str">
        <f>IF(Table1[[#This Row],[Sales]]&lt;=10000,"Low",IF(Table1[[#This Row],[Sales]]&gt;=10000 &amp; Table1[[#This Row],[Sales]]&lt;=25000,"Medium","High"))</f>
        <v>Low</v>
      </c>
      <c r="W2572">
        <v>163.38999999999999</v>
      </c>
      <c r="X2572">
        <f>Table1[[#This Row],[Profit]]/Table1[[#This Row],[Sales]]</f>
        <v>0.21358169934640522</v>
      </c>
      <c r="Y2572" t="s">
        <v>30</v>
      </c>
      <c r="Z2572" t="s">
        <v>59</v>
      </c>
      <c r="AA2572">
        <v>1</v>
      </c>
      <c r="AB2572" t="s">
        <v>42</v>
      </c>
    </row>
    <row r="2573" spans="1:28" x14ac:dyDescent="0.35">
      <c r="A2573" t="s">
        <v>8052</v>
      </c>
      <c r="B2573" s="1">
        <v>45873</v>
      </c>
      <c r="C2573" s="1" t="str">
        <f>TEXT(Table1[[#This Row],[Order_Date]],"yyyy")</f>
        <v>2025</v>
      </c>
      <c r="D2573" s="3">
        <f>MONTH(Table1[[#This Row],[Order_Date]])</f>
        <v>8</v>
      </c>
      <c r="E2573" t="str">
        <f>TEXT(Table1[[#This Row],[Order_Date]],"mmm")</f>
        <v>Aug</v>
      </c>
      <c r="F2573" s="1">
        <v>45878</v>
      </c>
      <c r="G2573">
        <f>(Table1[[#This Row],[Ship_Date]]-Table1[[#This Row],[Order_Date]])</f>
        <v>5</v>
      </c>
      <c r="H2573" t="s">
        <v>8053</v>
      </c>
      <c r="I2573" t="s">
        <v>8054</v>
      </c>
      <c r="J2573" t="s">
        <v>24</v>
      </c>
      <c r="K2573">
        <v>27</v>
      </c>
      <c r="L2573" t="str">
        <f>IF(Table1[[#This Row],[Age]]&lt;=20,"Teen",IF(Table1[[#This Row],[Age]]&gt;=21 &amp; Table1[[#This Row],[Age]]&lt;=50,"Adult","Senior"))</f>
        <v>Senior</v>
      </c>
      <c r="M2573" t="s">
        <v>107</v>
      </c>
      <c r="N2573" t="s">
        <v>108</v>
      </c>
      <c r="O2573" t="s">
        <v>86</v>
      </c>
      <c r="P2573" t="s">
        <v>39</v>
      </c>
      <c r="Q2573" t="s">
        <v>253</v>
      </c>
      <c r="R2573">
        <v>1</v>
      </c>
      <c r="S2573">
        <v>1200</v>
      </c>
      <c r="T2573">
        <v>5</v>
      </c>
      <c r="U2573">
        <v>1140</v>
      </c>
      <c r="V2573" t="str">
        <f>IF(Table1[[#This Row],[Sales]]&lt;=10000,"Low",IF(Table1[[#This Row],[Sales]]&gt;=10000 &amp; Table1[[#This Row],[Sales]]&lt;=25000,"Medium","High"))</f>
        <v>Low</v>
      </c>
      <c r="W2573">
        <v>404.71</v>
      </c>
      <c r="X2573">
        <f>Table1[[#This Row],[Profit]]/Table1[[#This Row],[Sales]]</f>
        <v>0.35500877192982455</v>
      </c>
      <c r="Y2573" t="s">
        <v>30</v>
      </c>
      <c r="Z2573" t="s">
        <v>41</v>
      </c>
      <c r="AA2573">
        <v>4</v>
      </c>
      <c r="AB2573" t="s">
        <v>42</v>
      </c>
    </row>
    <row r="2574" spans="1:28" x14ac:dyDescent="0.35">
      <c r="A2574" t="s">
        <v>8084</v>
      </c>
      <c r="B2574" s="1">
        <v>45522</v>
      </c>
      <c r="C2574" s="1" t="str">
        <f>TEXT(Table1[[#This Row],[Order_Date]],"yyyy")</f>
        <v>2024</v>
      </c>
      <c r="D2574" s="3">
        <f>MONTH(Table1[[#This Row],[Order_Date]])</f>
        <v>8</v>
      </c>
      <c r="E2574" t="str">
        <f>TEXT(Table1[[#This Row],[Order_Date]],"mmm")</f>
        <v>Aug</v>
      </c>
      <c r="F2574" s="1">
        <v>45527</v>
      </c>
      <c r="G2574">
        <f>(Table1[[#This Row],[Ship_Date]]-Table1[[#This Row],[Order_Date]])</f>
        <v>5</v>
      </c>
      <c r="H2574" t="s">
        <v>4840</v>
      </c>
      <c r="I2574" t="s">
        <v>8085</v>
      </c>
      <c r="J2574" t="s">
        <v>24</v>
      </c>
      <c r="K2574">
        <v>65</v>
      </c>
      <c r="L2574" t="str">
        <f>IF(Table1[[#This Row],[Age]]&lt;=20,"Teen",IF(Table1[[#This Row],[Age]]&gt;=21 &amp; Table1[[#This Row],[Age]]&lt;=50,"Adult","Senior"))</f>
        <v>Senior</v>
      </c>
      <c r="M2574" t="s">
        <v>107</v>
      </c>
      <c r="N2574" t="s">
        <v>108</v>
      </c>
      <c r="O2574" t="s">
        <v>86</v>
      </c>
      <c r="P2574" t="s">
        <v>74</v>
      </c>
      <c r="Q2574" t="s">
        <v>231</v>
      </c>
      <c r="R2574">
        <v>4</v>
      </c>
      <c r="S2574">
        <v>18000</v>
      </c>
      <c r="T2574">
        <v>15</v>
      </c>
      <c r="U2574">
        <v>61200</v>
      </c>
      <c r="V2574" t="str">
        <f>IF(Table1[[#This Row],[Sales]]&lt;=10000,"Low",IF(Table1[[#This Row],[Sales]]&gt;=10000 &amp; Table1[[#This Row],[Sales]]&lt;=25000,"Medium","High"))</f>
        <v>High</v>
      </c>
      <c r="W2574">
        <v>9580.67</v>
      </c>
      <c r="X2574">
        <f>Table1[[#This Row],[Profit]]/Table1[[#This Row],[Sales]]</f>
        <v>0.1565468954248366</v>
      </c>
      <c r="Y2574" t="s">
        <v>58</v>
      </c>
      <c r="Z2574" t="s">
        <v>59</v>
      </c>
      <c r="AA2574">
        <v>5</v>
      </c>
      <c r="AB2574" t="s">
        <v>42</v>
      </c>
    </row>
    <row r="2575" spans="1:28" x14ac:dyDescent="0.35">
      <c r="A2575" t="s">
        <v>8092</v>
      </c>
      <c r="B2575" s="1">
        <v>45898</v>
      </c>
      <c r="C2575" s="1" t="str">
        <f>TEXT(Table1[[#This Row],[Order_Date]],"yyyy")</f>
        <v>2025</v>
      </c>
      <c r="D2575" s="3">
        <f>MONTH(Table1[[#This Row],[Order_Date]])</f>
        <v>8</v>
      </c>
      <c r="E2575" t="str">
        <f>TEXT(Table1[[#This Row],[Order_Date]],"mmm")</f>
        <v>Aug</v>
      </c>
      <c r="F2575" s="1">
        <v>45900</v>
      </c>
      <c r="G2575">
        <f>(Table1[[#This Row],[Ship_Date]]-Table1[[#This Row],[Order_Date]])</f>
        <v>2</v>
      </c>
      <c r="H2575" t="s">
        <v>255</v>
      </c>
      <c r="I2575" t="s">
        <v>8093</v>
      </c>
      <c r="J2575" t="s">
        <v>24</v>
      </c>
      <c r="K2575">
        <v>54</v>
      </c>
      <c r="L2575" t="str">
        <f>IF(Table1[[#This Row],[Age]]&lt;=20,"Teen",IF(Table1[[#This Row],[Age]]&gt;=21 &amp; Table1[[#This Row],[Age]]&lt;=50,"Adult","Senior"))</f>
        <v>Senior</v>
      </c>
      <c r="M2575" t="s">
        <v>101</v>
      </c>
      <c r="N2575" t="s">
        <v>102</v>
      </c>
      <c r="O2575" t="s">
        <v>27</v>
      </c>
      <c r="P2575" t="s">
        <v>56</v>
      </c>
      <c r="Q2575" t="s">
        <v>57</v>
      </c>
      <c r="R2575">
        <v>7</v>
      </c>
      <c r="S2575">
        <v>60</v>
      </c>
      <c r="T2575">
        <v>10</v>
      </c>
      <c r="U2575">
        <v>378</v>
      </c>
      <c r="V2575" t="str">
        <f>IF(Table1[[#This Row],[Sales]]&lt;=10000,"Low",IF(Table1[[#This Row],[Sales]]&gt;=10000 &amp; Table1[[#This Row],[Sales]]&lt;=25000,"Medium","High"))</f>
        <v>Low</v>
      </c>
      <c r="W2575">
        <v>112.68</v>
      </c>
      <c r="X2575">
        <f>Table1[[#This Row],[Profit]]/Table1[[#This Row],[Sales]]</f>
        <v>0.29809523809523814</v>
      </c>
      <c r="Y2575" t="s">
        <v>58</v>
      </c>
      <c r="Z2575" t="s">
        <v>59</v>
      </c>
      <c r="AA2575">
        <v>4</v>
      </c>
      <c r="AB2575" t="s">
        <v>42</v>
      </c>
    </row>
    <row r="2576" spans="1:28" x14ac:dyDescent="0.35">
      <c r="A2576" t="s">
        <v>8106</v>
      </c>
      <c r="B2576" s="1">
        <v>45518</v>
      </c>
      <c r="C2576" s="1" t="str">
        <f>TEXT(Table1[[#This Row],[Order_Date]],"yyyy")</f>
        <v>2024</v>
      </c>
      <c r="D2576" s="3">
        <f>MONTH(Table1[[#This Row],[Order_Date]])</f>
        <v>8</v>
      </c>
      <c r="E2576" t="str">
        <f>TEXT(Table1[[#This Row],[Order_Date]],"mmm")</f>
        <v>Aug</v>
      </c>
      <c r="F2576" s="1">
        <v>45523</v>
      </c>
      <c r="G2576">
        <f>(Table1[[#This Row],[Ship_Date]]-Table1[[#This Row],[Order_Date]])</f>
        <v>5</v>
      </c>
      <c r="H2576" t="s">
        <v>4074</v>
      </c>
      <c r="I2576" t="s">
        <v>8107</v>
      </c>
      <c r="J2576" t="s">
        <v>52</v>
      </c>
      <c r="K2576">
        <v>42</v>
      </c>
      <c r="L2576" t="str">
        <f>IF(Table1[[#This Row],[Age]]&lt;=20,"Teen",IF(Table1[[#This Row],[Age]]&gt;=21 &amp; Table1[[#This Row],[Age]]&lt;=50,"Adult","Senior"))</f>
        <v>Senior</v>
      </c>
      <c r="M2576" t="s">
        <v>91</v>
      </c>
      <c r="N2576" t="s">
        <v>92</v>
      </c>
      <c r="O2576" t="s">
        <v>55</v>
      </c>
      <c r="P2576" t="s">
        <v>39</v>
      </c>
      <c r="Q2576" t="s">
        <v>118</v>
      </c>
      <c r="R2576">
        <v>8</v>
      </c>
      <c r="S2576">
        <v>4000</v>
      </c>
      <c r="T2576">
        <v>0</v>
      </c>
      <c r="U2576">
        <v>32000</v>
      </c>
      <c r="V2576" t="str">
        <f>IF(Table1[[#This Row],[Sales]]&lt;=10000,"Low",IF(Table1[[#This Row],[Sales]]&gt;=10000 &amp; Table1[[#This Row],[Sales]]&lt;=25000,"Medium","High"))</f>
        <v>High</v>
      </c>
      <c r="W2576">
        <v>12412.63</v>
      </c>
      <c r="X2576">
        <f>Table1[[#This Row],[Profit]]/Table1[[#This Row],[Sales]]</f>
        <v>0.3878946875</v>
      </c>
      <c r="Y2576" t="s">
        <v>93</v>
      </c>
      <c r="Z2576" t="s">
        <v>41</v>
      </c>
      <c r="AA2576">
        <v>2</v>
      </c>
      <c r="AB2576" t="s">
        <v>42</v>
      </c>
    </row>
    <row r="2577" spans="1:28" x14ac:dyDescent="0.35">
      <c r="A2577" t="s">
        <v>8111</v>
      </c>
      <c r="B2577" s="1">
        <v>45881</v>
      </c>
      <c r="C2577" s="1" t="str">
        <f>TEXT(Table1[[#This Row],[Order_Date]],"yyyy")</f>
        <v>2025</v>
      </c>
      <c r="D2577" s="3">
        <f>MONTH(Table1[[#This Row],[Order_Date]])</f>
        <v>8</v>
      </c>
      <c r="E2577" t="str">
        <f>TEXT(Table1[[#This Row],[Order_Date]],"mmm")</f>
        <v>Aug</v>
      </c>
      <c r="F2577" s="1">
        <v>45886</v>
      </c>
      <c r="G2577">
        <f>(Table1[[#This Row],[Ship_Date]]-Table1[[#This Row],[Order_Date]])</f>
        <v>5</v>
      </c>
      <c r="H2577" t="s">
        <v>8112</v>
      </c>
      <c r="I2577" t="s">
        <v>8113</v>
      </c>
      <c r="J2577" t="s">
        <v>24</v>
      </c>
      <c r="K2577">
        <v>41</v>
      </c>
      <c r="L2577" t="str">
        <f>IF(Table1[[#This Row],[Age]]&lt;=20,"Teen",IF(Table1[[#This Row],[Age]]&gt;=21 &amp; Table1[[#This Row],[Age]]&lt;=50,"Adult","Senior"))</f>
        <v>Senior</v>
      </c>
      <c r="M2577" t="s">
        <v>73</v>
      </c>
      <c r="N2577" t="s">
        <v>26</v>
      </c>
      <c r="O2577" t="s">
        <v>27</v>
      </c>
      <c r="P2577" t="s">
        <v>74</v>
      </c>
      <c r="Q2577" t="s">
        <v>196</v>
      </c>
      <c r="R2577">
        <v>2</v>
      </c>
      <c r="S2577">
        <v>25000</v>
      </c>
      <c r="T2577">
        <v>5</v>
      </c>
      <c r="U2577">
        <v>47500</v>
      </c>
      <c r="V2577" t="str">
        <f>IF(Table1[[#This Row],[Sales]]&lt;=10000,"Low",IF(Table1[[#This Row],[Sales]]&gt;=10000 &amp; Table1[[#This Row],[Sales]]&lt;=25000,"Medium","High"))</f>
        <v>High</v>
      </c>
      <c r="W2577">
        <v>8662.6</v>
      </c>
      <c r="X2577">
        <f>Table1[[#This Row],[Profit]]/Table1[[#This Row],[Sales]]</f>
        <v>0.18237052631578948</v>
      </c>
      <c r="Y2577" t="s">
        <v>93</v>
      </c>
      <c r="Z2577" t="s">
        <v>59</v>
      </c>
      <c r="AA2577">
        <v>4</v>
      </c>
      <c r="AB2577" t="s">
        <v>42</v>
      </c>
    </row>
    <row r="2578" spans="1:28" x14ac:dyDescent="0.35">
      <c r="A2578" t="s">
        <v>8128</v>
      </c>
      <c r="B2578" s="1">
        <v>45518</v>
      </c>
      <c r="C2578" s="1" t="str">
        <f>TEXT(Table1[[#This Row],[Order_Date]],"yyyy")</f>
        <v>2024</v>
      </c>
      <c r="D2578" s="3">
        <f>MONTH(Table1[[#This Row],[Order_Date]])</f>
        <v>8</v>
      </c>
      <c r="E2578" t="str">
        <f>TEXT(Table1[[#This Row],[Order_Date]],"mmm")</f>
        <v>Aug</v>
      </c>
      <c r="F2578" s="1">
        <v>45520</v>
      </c>
      <c r="G2578">
        <f>(Table1[[#This Row],[Ship_Date]]-Table1[[#This Row],[Order_Date]])</f>
        <v>2</v>
      </c>
      <c r="H2578" t="s">
        <v>8129</v>
      </c>
      <c r="I2578" t="s">
        <v>8130</v>
      </c>
      <c r="J2578" t="s">
        <v>24</v>
      </c>
      <c r="K2578">
        <v>50</v>
      </c>
      <c r="L2578" t="str">
        <f>IF(Table1[[#This Row],[Age]]&lt;=20,"Teen",IF(Table1[[#This Row],[Age]]&gt;=21 &amp; Table1[[#This Row],[Age]]&lt;=50,"Adult","Senior"))</f>
        <v>Senior</v>
      </c>
      <c r="M2578" t="s">
        <v>53</v>
      </c>
      <c r="N2578" t="s">
        <v>54</v>
      </c>
      <c r="O2578" t="s">
        <v>55</v>
      </c>
      <c r="P2578" t="s">
        <v>74</v>
      </c>
      <c r="Q2578" t="s">
        <v>132</v>
      </c>
      <c r="R2578">
        <v>6</v>
      </c>
      <c r="S2578">
        <v>55000</v>
      </c>
      <c r="T2578">
        <v>15</v>
      </c>
      <c r="U2578">
        <v>280500</v>
      </c>
      <c r="V2578" t="str">
        <f>IF(Table1[[#This Row],[Sales]]&lt;=10000,"Low",IF(Table1[[#This Row],[Sales]]&gt;=10000 &amp; Table1[[#This Row],[Sales]]&lt;=25000,"Medium","High"))</f>
        <v>High</v>
      </c>
      <c r="W2578">
        <v>91695.05</v>
      </c>
      <c r="X2578">
        <f>Table1[[#This Row],[Profit]]/Table1[[#This Row],[Sales]]</f>
        <v>0.32689857397504457</v>
      </c>
      <c r="Y2578" t="s">
        <v>30</v>
      </c>
      <c r="Z2578" t="s">
        <v>31</v>
      </c>
      <c r="AA2578">
        <v>5</v>
      </c>
      <c r="AB2578" t="s">
        <v>42</v>
      </c>
    </row>
    <row r="2579" spans="1:28" x14ac:dyDescent="0.35">
      <c r="A2579" t="s">
        <v>8161</v>
      </c>
      <c r="B2579" s="1">
        <v>45892</v>
      </c>
      <c r="C2579" s="1" t="str">
        <f>TEXT(Table1[[#This Row],[Order_Date]],"yyyy")</f>
        <v>2025</v>
      </c>
      <c r="D2579" s="3">
        <f>MONTH(Table1[[#This Row],[Order_Date]])</f>
        <v>8</v>
      </c>
      <c r="E2579" t="str">
        <f>TEXT(Table1[[#This Row],[Order_Date]],"mmm")</f>
        <v>Aug</v>
      </c>
      <c r="F2579" s="1">
        <v>45896</v>
      </c>
      <c r="G2579">
        <f>(Table1[[#This Row],[Ship_Date]]-Table1[[#This Row],[Order_Date]])</f>
        <v>4</v>
      </c>
      <c r="H2579" t="s">
        <v>8162</v>
      </c>
      <c r="I2579" t="s">
        <v>8163</v>
      </c>
      <c r="J2579" t="s">
        <v>24</v>
      </c>
      <c r="K2579">
        <v>51</v>
      </c>
      <c r="L2579" t="str">
        <f>IF(Table1[[#This Row],[Age]]&lt;=20,"Teen",IF(Table1[[#This Row],[Age]]&gt;=21 &amp; Table1[[#This Row],[Age]]&lt;=50,"Adult","Senior"))</f>
        <v>Senior</v>
      </c>
      <c r="M2579" t="s">
        <v>53</v>
      </c>
      <c r="N2579" t="s">
        <v>54</v>
      </c>
      <c r="O2579" t="s">
        <v>55</v>
      </c>
      <c r="P2579" t="s">
        <v>47</v>
      </c>
      <c r="Q2579" t="s">
        <v>48</v>
      </c>
      <c r="R2579">
        <v>2</v>
      </c>
      <c r="S2579">
        <v>3500</v>
      </c>
      <c r="T2579">
        <v>5</v>
      </c>
      <c r="U2579">
        <v>6650</v>
      </c>
      <c r="V2579" t="str">
        <f>IF(Table1[[#This Row],[Sales]]&lt;=10000,"Low",IF(Table1[[#This Row],[Sales]]&gt;=10000 &amp; Table1[[#This Row],[Sales]]&lt;=25000,"Medium","High"))</f>
        <v>Low</v>
      </c>
      <c r="W2579">
        <v>2484.33</v>
      </c>
      <c r="X2579">
        <f>Table1[[#This Row],[Profit]]/Table1[[#This Row],[Sales]]</f>
        <v>0.37358345864661652</v>
      </c>
      <c r="Y2579" t="s">
        <v>30</v>
      </c>
      <c r="Z2579" t="s">
        <v>41</v>
      </c>
      <c r="AA2579">
        <v>2</v>
      </c>
      <c r="AB2579" t="s">
        <v>42</v>
      </c>
    </row>
    <row r="2580" spans="1:28" x14ac:dyDescent="0.35">
      <c r="A2580" t="s">
        <v>8186</v>
      </c>
      <c r="B2580" s="1">
        <v>45522</v>
      </c>
      <c r="C2580" s="1" t="str">
        <f>TEXT(Table1[[#This Row],[Order_Date]],"yyyy")</f>
        <v>2024</v>
      </c>
      <c r="D2580" s="3">
        <f>MONTH(Table1[[#This Row],[Order_Date]])</f>
        <v>8</v>
      </c>
      <c r="E2580" t="str">
        <f>TEXT(Table1[[#This Row],[Order_Date]],"mmm")</f>
        <v>Aug</v>
      </c>
      <c r="F2580" s="1">
        <v>45525</v>
      </c>
      <c r="G2580">
        <f>(Table1[[#This Row],[Ship_Date]]-Table1[[#This Row],[Order_Date]])</f>
        <v>3</v>
      </c>
      <c r="H2580" t="s">
        <v>127</v>
      </c>
      <c r="I2580" t="s">
        <v>8187</v>
      </c>
      <c r="J2580" t="s">
        <v>24</v>
      </c>
      <c r="K2580">
        <v>33</v>
      </c>
      <c r="L2580" t="str">
        <f>IF(Table1[[#This Row],[Age]]&lt;=20,"Teen",IF(Table1[[#This Row],[Age]]&gt;=21 &amp; Table1[[#This Row],[Age]]&lt;=50,"Adult","Senior"))</f>
        <v>Senior</v>
      </c>
      <c r="M2580" t="s">
        <v>25</v>
      </c>
      <c r="N2580" t="s">
        <v>26</v>
      </c>
      <c r="O2580" t="s">
        <v>27</v>
      </c>
      <c r="P2580" t="s">
        <v>28</v>
      </c>
      <c r="Q2580" t="s">
        <v>103</v>
      </c>
      <c r="R2580">
        <v>5</v>
      </c>
      <c r="S2580">
        <v>25000</v>
      </c>
      <c r="T2580">
        <v>25</v>
      </c>
      <c r="U2580">
        <v>93750</v>
      </c>
      <c r="V2580" t="str">
        <f>IF(Table1[[#This Row],[Sales]]&lt;=10000,"Low",IF(Table1[[#This Row],[Sales]]&gt;=10000 &amp; Table1[[#This Row],[Sales]]&lt;=25000,"Medium","High"))</f>
        <v>High</v>
      </c>
      <c r="W2580">
        <v>10265.99</v>
      </c>
      <c r="X2580">
        <f>Table1[[#This Row],[Profit]]/Table1[[#This Row],[Sales]]</f>
        <v>0.10950389333333332</v>
      </c>
      <c r="Y2580" t="s">
        <v>58</v>
      </c>
      <c r="Z2580" t="s">
        <v>41</v>
      </c>
      <c r="AA2580">
        <v>2</v>
      </c>
      <c r="AB2580" t="s">
        <v>42</v>
      </c>
    </row>
    <row r="2581" spans="1:28" x14ac:dyDescent="0.35">
      <c r="A2581" t="s">
        <v>8203</v>
      </c>
      <c r="B2581" s="1">
        <v>45875</v>
      </c>
      <c r="C2581" s="1" t="str">
        <f>TEXT(Table1[[#This Row],[Order_Date]],"yyyy")</f>
        <v>2025</v>
      </c>
      <c r="D2581" s="3">
        <f>MONTH(Table1[[#This Row],[Order_Date]])</f>
        <v>8</v>
      </c>
      <c r="E2581" t="str">
        <f>TEXT(Table1[[#This Row],[Order_Date]],"mmm")</f>
        <v>Aug</v>
      </c>
      <c r="F2581" s="1">
        <v>45877</v>
      </c>
      <c r="G2581">
        <f>(Table1[[#This Row],[Ship_Date]]-Table1[[#This Row],[Order_Date]])</f>
        <v>2</v>
      </c>
      <c r="H2581" t="s">
        <v>8204</v>
      </c>
      <c r="I2581" t="s">
        <v>8205</v>
      </c>
      <c r="J2581" t="s">
        <v>24</v>
      </c>
      <c r="K2581">
        <v>32</v>
      </c>
      <c r="L2581" t="str">
        <f>IF(Table1[[#This Row],[Age]]&lt;=20,"Teen",IF(Table1[[#This Row],[Age]]&gt;=21 &amp; Table1[[#This Row],[Age]]&lt;=50,"Adult","Senior"))</f>
        <v>Senior</v>
      </c>
      <c r="M2581" t="s">
        <v>36</v>
      </c>
      <c r="N2581" t="s">
        <v>37</v>
      </c>
      <c r="O2581" t="s">
        <v>38</v>
      </c>
      <c r="P2581" t="s">
        <v>74</v>
      </c>
      <c r="Q2581" t="s">
        <v>231</v>
      </c>
      <c r="R2581">
        <v>3</v>
      </c>
      <c r="S2581">
        <v>18000</v>
      </c>
      <c r="T2581">
        <v>20</v>
      </c>
      <c r="U2581">
        <v>43200</v>
      </c>
      <c r="V2581" t="str">
        <f>IF(Table1[[#This Row],[Sales]]&lt;=10000,"Low",IF(Table1[[#This Row],[Sales]]&gt;=10000 &amp; Table1[[#This Row],[Sales]]&lt;=25000,"Medium","High"))</f>
        <v>High</v>
      </c>
      <c r="W2581">
        <v>10722.44</v>
      </c>
      <c r="X2581">
        <f>Table1[[#This Row],[Profit]]/Table1[[#This Row],[Sales]]</f>
        <v>0.24820462962962964</v>
      </c>
      <c r="Y2581" t="s">
        <v>58</v>
      </c>
      <c r="Z2581" t="s">
        <v>41</v>
      </c>
      <c r="AA2581">
        <v>4</v>
      </c>
      <c r="AB2581" t="s">
        <v>42</v>
      </c>
    </row>
    <row r="2582" spans="1:28" x14ac:dyDescent="0.35">
      <c r="A2582" t="s">
        <v>8231</v>
      </c>
      <c r="B2582" s="1">
        <v>45516</v>
      </c>
      <c r="C2582" s="1" t="str">
        <f>TEXT(Table1[[#This Row],[Order_Date]],"yyyy")</f>
        <v>2024</v>
      </c>
      <c r="D2582" s="3">
        <f>MONTH(Table1[[#This Row],[Order_Date]])</f>
        <v>8</v>
      </c>
      <c r="E2582" t="str">
        <f>TEXT(Table1[[#This Row],[Order_Date]],"mmm")</f>
        <v>Aug</v>
      </c>
      <c r="F2582" s="1">
        <v>45517</v>
      </c>
      <c r="G2582">
        <f>(Table1[[#This Row],[Ship_Date]]-Table1[[#This Row],[Order_Date]])</f>
        <v>1</v>
      </c>
      <c r="H2582" t="s">
        <v>6175</v>
      </c>
      <c r="I2582" t="s">
        <v>8232</v>
      </c>
      <c r="J2582" t="s">
        <v>24</v>
      </c>
      <c r="K2582">
        <v>40</v>
      </c>
      <c r="L2582" t="str">
        <f>IF(Table1[[#This Row],[Age]]&lt;=20,"Teen",IF(Table1[[#This Row],[Age]]&gt;=21 &amp; Table1[[#This Row],[Age]]&lt;=50,"Adult","Senior"))</f>
        <v>Senior</v>
      </c>
      <c r="M2582" t="s">
        <v>25</v>
      </c>
      <c r="N2582" t="s">
        <v>26</v>
      </c>
      <c r="O2582" t="s">
        <v>27</v>
      </c>
      <c r="P2582" t="s">
        <v>56</v>
      </c>
      <c r="Q2582" t="s">
        <v>125</v>
      </c>
      <c r="R2582">
        <v>3</v>
      </c>
      <c r="S2582">
        <v>450</v>
      </c>
      <c r="T2582">
        <v>0</v>
      </c>
      <c r="U2582">
        <v>1350</v>
      </c>
      <c r="V2582" t="str">
        <f>IF(Table1[[#This Row],[Sales]]&lt;=10000,"Low",IF(Table1[[#This Row],[Sales]]&gt;=10000 &amp; Table1[[#This Row],[Sales]]&lt;=25000,"Medium","High"))</f>
        <v>Low</v>
      </c>
      <c r="W2582">
        <v>574.14</v>
      </c>
      <c r="X2582">
        <f>Table1[[#This Row],[Profit]]/Table1[[#This Row],[Sales]]</f>
        <v>0.42528888888888888</v>
      </c>
      <c r="Y2582" t="s">
        <v>30</v>
      </c>
      <c r="Z2582" t="s">
        <v>41</v>
      </c>
      <c r="AA2582">
        <v>2</v>
      </c>
      <c r="AB2582" t="s">
        <v>42</v>
      </c>
    </row>
    <row r="2583" spans="1:28" x14ac:dyDescent="0.35">
      <c r="A2583" t="s">
        <v>8278</v>
      </c>
      <c r="B2583" s="1">
        <v>45534</v>
      </c>
      <c r="C2583" s="1" t="str">
        <f>TEXT(Table1[[#This Row],[Order_Date]],"yyyy")</f>
        <v>2024</v>
      </c>
      <c r="D2583" s="3">
        <f>MONTH(Table1[[#This Row],[Order_Date]])</f>
        <v>8</v>
      </c>
      <c r="E2583" t="str">
        <f>TEXT(Table1[[#This Row],[Order_Date]],"mmm")</f>
        <v>Aug</v>
      </c>
      <c r="F2583" s="1">
        <v>45540</v>
      </c>
      <c r="G2583">
        <f>(Table1[[#This Row],[Ship_Date]]-Table1[[#This Row],[Order_Date]])</f>
        <v>6</v>
      </c>
      <c r="H2583" t="s">
        <v>1677</v>
      </c>
      <c r="I2583" t="s">
        <v>8279</v>
      </c>
      <c r="J2583" t="s">
        <v>52</v>
      </c>
      <c r="K2583">
        <v>32</v>
      </c>
      <c r="L2583" t="str">
        <f>IF(Table1[[#This Row],[Age]]&lt;=20,"Teen",IF(Table1[[#This Row],[Age]]&gt;=21 &amp; Table1[[#This Row],[Age]]&lt;=50,"Adult","Senior"))</f>
        <v>Senior</v>
      </c>
      <c r="M2583" t="s">
        <v>63</v>
      </c>
      <c r="N2583" t="s">
        <v>64</v>
      </c>
      <c r="O2583" t="s">
        <v>55</v>
      </c>
      <c r="P2583" t="s">
        <v>47</v>
      </c>
      <c r="Q2583" t="s">
        <v>48</v>
      </c>
      <c r="R2583">
        <v>5</v>
      </c>
      <c r="S2583">
        <v>3500</v>
      </c>
      <c r="T2583">
        <v>0</v>
      </c>
      <c r="U2583">
        <v>17500</v>
      </c>
      <c r="V2583" t="str">
        <f>IF(Table1[[#This Row],[Sales]]&lt;=10000,"Low",IF(Table1[[#This Row],[Sales]]&gt;=10000 &amp; Table1[[#This Row],[Sales]]&lt;=25000,"Medium","High"))</f>
        <v>High</v>
      </c>
      <c r="W2583">
        <v>5117.67</v>
      </c>
      <c r="X2583">
        <f>Table1[[#This Row],[Profit]]/Table1[[#This Row],[Sales]]</f>
        <v>0.29243828571428571</v>
      </c>
      <c r="Y2583" t="s">
        <v>58</v>
      </c>
      <c r="Z2583" t="s">
        <v>59</v>
      </c>
      <c r="AA2583">
        <v>5</v>
      </c>
      <c r="AB2583" t="s">
        <v>42</v>
      </c>
    </row>
    <row r="2584" spans="1:28" x14ac:dyDescent="0.35">
      <c r="A2584" t="s">
        <v>8302</v>
      </c>
      <c r="B2584" s="1">
        <v>45875</v>
      </c>
      <c r="C2584" s="1" t="str">
        <f>TEXT(Table1[[#This Row],[Order_Date]],"yyyy")</f>
        <v>2025</v>
      </c>
      <c r="D2584" s="3">
        <f>MONTH(Table1[[#This Row],[Order_Date]])</f>
        <v>8</v>
      </c>
      <c r="E2584" t="str">
        <f>TEXT(Table1[[#This Row],[Order_Date]],"mmm")</f>
        <v>Aug</v>
      </c>
      <c r="F2584" s="1">
        <v>45882</v>
      </c>
      <c r="G2584">
        <f>(Table1[[#This Row],[Ship_Date]]-Table1[[#This Row],[Order_Date]])</f>
        <v>7</v>
      </c>
      <c r="H2584" t="s">
        <v>8303</v>
      </c>
      <c r="I2584" t="s">
        <v>8304</v>
      </c>
      <c r="J2584" t="s">
        <v>24</v>
      </c>
      <c r="K2584">
        <v>26</v>
      </c>
      <c r="L2584" t="str">
        <f>IF(Table1[[#This Row],[Age]]&lt;=20,"Teen",IF(Table1[[#This Row],[Age]]&gt;=21 &amp; Table1[[#This Row],[Age]]&lt;=50,"Adult","Senior"))</f>
        <v>Senior</v>
      </c>
      <c r="M2584" t="s">
        <v>73</v>
      </c>
      <c r="N2584" t="s">
        <v>26</v>
      </c>
      <c r="O2584" t="s">
        <v>27</v>
      </c>
      <c r="P2584" t="s">
        <v>74</v>
      </c>
      <c r="Q2584" t="s">
        <v>75</v>
      </c>
      <c r="R2584">
        <v>6</v>
      </c>
      <c r="S2584">
        <v>2000</v>
      </c>
      <c r="T2584">
        <v>25</v>
      </c>
      <c r="U2584">
        <v>9000</v>
      </c>
      <c r="V2584" t="str">
        <f>IF(Table1[[#This Row],[Sales]]&lt;=10000,"Low",IF(Table1[[#This Row],[Sales]]&gt;=10000 &amp; Table1[[#This Row],[Sales]]&lt;=25000,"Medium","High"))</f>
        <v>Low</v>
      </c>
      <c r="W2584">
        <v>2856.29</v>
      </c>
      <c r="X2584">
        <f>Table1[[#This Row],[Profit]]/Table1[[#This Row],[Sales]]</f>
        <v>0.31736555555555557</v>
      </c>
      <c r="Y2584" t="s">
        <v>93</v>
      </c>
      <c r="Z2584" t="s">
        <v>31</v>
      </c>
      <c r="AA2584">
        <v>3</v>
      </c>
      <c r="AB2584" t="s">
        <v>32</v>
      </c>
    </row>
    <row r="2585" spans="1:28" x14ac:dyDescent="0.35">
      <c r="A2585" t="s">
        <v>8456</v>
      </c>
      <c r="B2585" s="1">
        <v>45507</v>
      </c>
      <c r="C2585" s="1" t="str">
        <f>TEXT(Table1[[#This Row],[Order_Date]],"yyyy")</f>
        <v>2024</v>
      </c>
      <c r="D2585" s="3">
        <f>MONTH(Table1[[#This Row],[Order_Date]])</f>
        <v>8</v>
      </c>
      <c r="E2585" t="str">
        <f>TEXT(Table1[[#This Row],[Order_Date]],"mmm")</f>
        <v>Aug</v>
      </c>
      <c r="F2585" s="1">
        <v>45513</v>
      </c>
      <c r="G2585">
        <f>(Table1[[#This Row],[Ship_Date]]-Table1[[#This Row],[Order_Date]])</f>
        <v>6</v>
      </c>
      <c r="H2585" t="s">
        <v>8457</v>
      </c>
      <c r="I2585" t="s">
        <v>8458</v>
      </c>
      <c r="J2585" t="s">
        <v>52</v>
      </c>
      <c r="K2585">
        <v>63</v>
      </c>
      <c r="L2585" t="str">
        <f>IF(Table1[[#This Row],[Age]]&lt;=20,"Teen",IF(Table1[[#This Row],[Age]]&gt;=21 &amp; Table1[[#This Row],[Age]]&lt;=50,"Adult","Senior"))</f>
        <v>Senior</v>
      </c>
      <c r="M2585" t="s">
        <v>25</v>
      </c>
      <c r="N2585" t="s">
        <v>26</v>
      </c>
      <c r="O2585" t="s">
        <v>27</v>
      </c>
      <c r="P2585" t="s">
        <v>39</v>
      </c>
      <c r="Q2585" t="s">
        <v>151</v>
      </c>
      <c r="R2585">
        <v>6</v>
      </c>
      <c r="S2585">
        <v>900</v>
      </c>
      <c r="T2585">
        <v>15</v>
      </c>
      <c r="U2585">
        <v>4590</v>
      </c>
      <c r="V2585" t="str">
        <f>IF(Table1[[#This Row],[Sales]]&lt;=10000,"Low",IF(Table1[[#This Row],[Sales]]&gt;=10000 &amp; Table1[[#This Row],[Sales]]&lt;=25000,"Medium","High"))</f>
        <v>Low</v>
      </c>
      <c r="W2585">
        <v>1337.15</v>
      </c>
      <c r="X2585">
        <f>Table1[[#This Row],[Profit]]/Table1[[#This Row],[Sales]]</f>
        <v>0.29131808278867105</v>
      </c>
      <c r="Y2585" t="s">
        <v>58</v>
      </c>
      <c r="Z2585" t="s">
        <v>59</v>
      </c>
      <c r="AA2585">
        <v>4</v>
      </c>
      <c r="AB2585" t="s">
        <v>32</v>
      </c>
    </row>
    <row r="2586" spans="1:28" x14ac:dyDescent="0.35">
      <c r="A2586" t="s">
        <v>8465</v>
      </c>
      <c r="B2586" s="1">
        <v>45897</v>
      </c>
      <c r="C2586" s="1" t="str">
        <f>TEXT(Table1[[#This Row],[Order_Date]],"yyyy")</f>
        <v>2025</v>
      </c>
      <c r="D2586" s="3">
        <f>MONTH(Table1[[#This Row],[Order_Date]])</f>
        <v>8</v>
      </c>
      <c r="E2586" t="str">
        <f>TEXT(Table1[[#This Row],[Order_Date]],"mmm")</f>
        <v>Aug</v>
      </c>
      <c r="F2586" s="1">
        <v>45904</v>
      </c>
      <c r="G2586">
        <f>(Table1[[#This Row],[Ship_Date]]-Table1[[#This Row],[Order_Date]])</f>
        <v>7</v>
      </c>
      <c r="H2586" t="s">
        <v>8466</v>
      </c>
      <c r="I2586" t="s">
        <v>8467</v>
      </c>
      <c r="J2586" t="s">
        <v>52</v>
      </c>
      <c r="K2586">
        <v>43</v>
      </c>
      <c r="L2586" t="str">
        <f>IF(Table1[[#This Row],[Age]]&lt;=20,"Teen",IF(Table1[[#This Row],[Age]]&gt;=21 &amp; Table1[[#This Row],[Age]]&lt;=50,"Adult","Senior"))</f>
        <v>Senior</v>
      </c>
      <c r="M2586" t="s">
        <v>116</v>
      </c>
      <c r="N2586" t="s">
        <v>117</v>
      </c>
      <c r="O2586" t="s">
        <v>86</v>
      </c>
      <c r="P2586" t="s">
        <v>39</v>
      </c>
      <c r="Q2586" t="s">
        <v>151</v>
      </c>
      <c r="R2586">
        <v>3</v>
      </c>
      <c r="S2586">
        <v>900</v>
      </c>
      <c r="T2586">
        <v>0</v>
      </c>
      <c r="U2586">
        <v>2700</v>
      </c>
      <c r="V2586" t="str">
        <f>IF(Table1[[#This Row],[Sales]]&lt;=10000,"Low",IF(Table1[[#This Row],[Sales]]&gt;=10000 &amp; Table1[[#This Row],[Sales]]&lt;=25000,"Medium","High"))</f>
        <v>Low</v>
      </c>
      <c r="W2586">
        <v>742.37</v>
      </c>
      <c r="X2586">
        <f>Table1[[#This Row],[Profit]]/Table1[[#This Row],[Sales]]</f>
        <v>0.27495185185185184</v>
      </c>
      <c r="Y2586" t="s">
        <v>93</v>
      </c>
      <c r="Z2586" t="s">
        <v>41</v>
      </c>
      <c r="AA2586">
        <v>3</v>
      </c>
      <c r="AB2586" t="s">
        <v>42</v>
      </c>
    </row>
    <row r="2587" spans="1:28" x14ac:dyDescent="0.35">
      <c r="A2587" t="s">
        <v>8484</v>
      </c>
      <c r="B2587" s="1">
        <v>45524</v>
      </c>
      <c r="C2587" s="1" t="str">
        <f>TEXT(Table1[[#This Row],[Order_Date]],"yyyy")</f>
        <v>2024</v>
      </c>
      <c r="D2587" s="3">
        <f>MONTH(Table1[[#This Row],[Order_Date]])</f>
        <v>8</v>
      </c>
      <c r="E2587" t="str">
        <f>TEXT(Table1[[#This Row],[Order_Date]],"mmm")</f>
        <v>Aug</v>
      </c>
      <c r="F2587" s="1">
        <v>45527</v>
      </c>
      <c r="G2587">
        <f>(Table1[[#This Row],[Ship_Date]]-Table1[[#This Row],[Order_Date]])</f>
        <v>3</v>
      </c>
      <c r="H2587" t="s">
        <v>8485</v>
      </c>
      <c r="I2587" t="s">
        <v>8486</v>
      </c>
      <c r="J2587" t="s">
        <v>52</v>
      </c>
      <c r="K2587">
        <v>24</v>
      </c>
      <c r="L2587" t="str">
        <f>IF(Table1[[#This Row],[Age]]&lt;=20,"Teen",IF(Table1[[#This Row],[Age]]&gt;=21 &amp; Table1[[#This Row],[Age]]&lt;=50,"Adult","Senior"))</f>
        <v>Senior</v>
      </c>
      <c r="M2587" t="s">
        <v>101</v>
      </c>
      <c r="N2587" t="s">
        <v>102</v>
      </c>
      <c r="O2587" t="s">
        <v>27</v>
      </c>
      <c r="P2587" t="s">
        <v>74</v>
      </c>
      <c r="Q2587" t="s">
        <v>75</v>
      </c>
      <c r="R2587">
        <v>4</v>
      </c>
      <c r="S2587">
        <v>2000</v>
      </c>
      <c r="T2587">
        <v>15</v>
      </c>
      <c r="U2587">
        <v>6800</v>
      </c>
      <c r="V2587" t="str">
        <f>IF(Table1[[#This Row],[Sales]]&lt;=10000,"Low",IF(Table1[[#This Row],[Sales]]&gt;=10000 &amp; Table1[[#This Row],[Sales]]&lt;=25000,"Medium","High"))</f>
        <v>Low</v>
      </c>
      <c r="W2587">
        <v>1611.5</v>
      </c>
      <c r="X2587">
        <f>Table1[[#This Row],[Profit]]/Table1[[#This Row],[Sales]]</f>
        <v>0.23698529411764707</v>
      </c>
      <c r="Y2587" t="s">
        <v>58</v>
      </c>
      <c r="Z2587" t="s">
        <v>41</v>
      </c>
      <c r="AA2587">
        <v>3</v>
      </c>
      <c r="AB2587" t="s">
        <v>42</v>
      </c>
    </row>
    <row r="2588" spans="1:28" x14ac:dyDescent="0.35">
      <c r="A2588" t="s">
        <v>8489</v>
      </c>
      <c r="B2588" s="1">
        <v>45526</v>
      </c>
      <c r="C2588" s="1" t="str">
        <f>TEXT(Table1[[#This Row],[Order_Date]],"yyyy")</f>
        <v>2024</v>
      </c>
      <c r="D2588" s="3">
        <f>MONTH(Table1[[#This Row],[Order_Date]])</f>
        <v>8</v>
      </c>
      <c r="E2588" t="str">
        <f>TEXT(Table1[[#This Row],[Order_Date]],"mmm")</f>
        <v>Aug</v>
      </c>
      <c r="F2588" s="1">
        <v>45531</v>
      </c>
      <c r="G2588">
        <f>(Table1[[#This Row],[Ship_Date]]-Table1[[#This Row],[Order_Date]])</f>
        <v>5</v>
      </c>
      <c r="H2588" t="s">
        <v>8490</v>
      </c>
      <c r="I2588" t="s">
        <v>8491</v>
      </c>
      <c r="J2588" t="s">
        <v>24</v>
      </c>
      <c r="K2588">
        <v>60</v>
      </c>
      <c r="L2588" t="str">
        <f>IF(Table1[[#This Row],[Age]]&lt;=20,"Teen",IF(Table1[[#This Row],[Age]]&gt;=21 &amp; Table1[[#This Row],[Age]]&lt;=50,"Adult","Senior"))</f>
        <v>Senior</v>
      </c>
      <c r="M2588" t="s">
        <v>73</v>
      </c>
      <c r="N2588" t="s">
        <v>26</v>
      </c>
      <c r="O2588" t="s">
        <v>27</v>
      </c>
      <c r="P2588" t="s">
        <v>39</v>
      </c>
      <c r="Q2588" t="s">
        <v>118</v>
      </c>
      <c r="R2588">
        <v>6</v>
      </c>
      <c r="S2588">
        <v>4000</v>
      </c>
      <c r="T2588">
        <v>25</v>
      </c>
      <c r="U2588">
        <v>18000</v>
      </c>
      <c r="V2588" t="str">
        <f>IF(Table1[[#This Row],[Sales]]&lt;=10000,"Low",IF(Table1[[#This Row],[Sales]]&gt;=10000 &amp; Table1[[#This Row],[Sales]]&lt;=25000,"Medium","High"))</f>
        <v>High</v>
      </c>
      <c r="W2588">
        <v>2523.08</v>
      </c>
      <c r="X2588">
        <f>Table1[[#This Row],[Profit]]/Table1[[#This Row],[Sales]]</f>
        <v>0.14017111111111111</v>
      </c>
      <c r="Y2588" t="s">
        <v>30</v>
      </c>
      <c r="Z2588" t="s">
        <v>31</v>
      </c>
      <c r="AA2588">
        <v>5</v>
      </c>
      <c r="AB2588" t="s">
        <v>42</v>
      </c>
    </row>
    <row r="2589" spans="1:28" x14ac:dyDescent="0.35">
      <c r="A2589" t="s">
        <v>8498</v>
      </c>
      <c r="B2589" s="1">
        <v>45875</v>
      </c>
      <c r="C2589" s="1" t="str">
        <f>TEXT(Table1[[#This Row],[Order_Date]],"yyyy")</f>
        <v>2025</v>
      </c>
      <c r="D2589" s="3">
        <f>MONTH(Table1[[#This Row],[Order_Date]])</f>
        <v>8</v>
      </c>
      <c r="E2589" t="str">
        <f>TEXT(Table1[[#This Row],[Order_Date]],"mmm")</f>
        <v>Aug</v>
      </c>
      <c r="F2589" s="1">
        <v>45882</v>
      </c>
      <c r="G2589">
        <f>(Table1[[#This Row],[Ship_Date]]-Table1[[#This Row],[Order_Date]])</f>
        <v>7</v>
      </c>
      <c r="H2589" t="s">
        <v>1565</v>
      </c>
      <c r="I2589" t="s">
        <v>8499</v>
      </c>
      <c r="J2589" t="s">
        <v>24</v>
      </c>
      <c r="K2589">
        <v>49</v>
      </c>
      <c r="L2589" t="str">
        <f>IF(Table1[[#This Row],[Age]]&lt;=20,"Teen",IF(Table1[[#This Row],[Age]]&gt;=21 &amp; Table1[[#This Row],[Age]]&lt;=50,"Adult","Senior"))</f>
        <v>Senior</v>
      </c>
      <c r="M2589" t="s">
        <v>91</v>
      </c>
      <c r="N2589" t="s">
        <v>92</v>
      </c>
      <c r="O2589" t="s">
        <v>55</v>
      </c>
      <c r="P2589" t="s">
        <v>56</v>
      </c>
      <c r="Q2589" t="s">
        <v>97</v>
      </c>
      <c r="R2589">
        <v>7</v>
      </c>
      <c r="S2589">
        <v>1500</v>
      </c>
      <c r="T2589">
        <v>15</v>
      </c>
      <c r="U2589">
        <v>8925</v>
      </c>
      <c r="V2589" t="str">
        <f>IF(Table1[[#This Row],[Sales]]&lt;=10000,"Low",IF(Table1[[#This Row],[Sales]]&gt;=10000 &amp; Table1[[#This Row],[Sales]]&lt;=25000,"Medium","High"))</f>
        <v>Low</v>
      </c>
      <c r="W2589">
        <v>2252.61</v>
      </c>
      <c r="X2589">
        <f>Table1[[#This Row],[Profit]]/Table1[[#This Row],[Sales]]</f>
        <v>0.25239327731092437</v>
      </c>
      <c r="Y2589" t="s">
        <v>93</v>
      </c>
      <c r="Z2589" t="s">
        <v>31</v>
      </c>
      <c r="AA2589">
        <v>5</v>
      </c>
      <c r="AB2589" t="s">
        <v>42</v>
      </c>
    </row>
    <row r="2590" spans="1:28" x14ac:dyDescent="0.35">
      <c r="A2590" t="s">
        <v>8527</v>
      </c>
      <c r="B2590" s="1">
        <v>45506</v>
      </c>
      <c r="C2590" s="1" t="str">
        <f>TEXT(Table1[[#This Row],[Order_Date]],"yyyy")</f>
        <v>2024</v>
      </c>
      <c r="D2590" s="3">
        <f>MONTH(Table1[[#This Row],[Order_Date]])</f>
        <v>8</v>
      </c>
      <c r="E2590" t="str">
        <f>TEXT(Table1[[#This Row],[Order_Date]],"mmm")</f>
        <v>Aug</v>
      </c>
      <c r="F2590" s="1">
        <v>45509</v>
      </c>
      <c r="G2590">
        <f>(Table1[[#This Row],[Ship_Date]]-Table1[[#This Row],[Order_Date]])</f>
        <v>3</v>
      </c>
      <c r="H2590" t="s">
        <v>8528</v>
      </c>
      <c r="I2590" t="s">
        <v>8529</v>
      </c>
      <c r="J2590" t="s">
        <v>24</v>
      </c>
      <c r="K2590">
        <v>29</v>
      </c>
      <c r="L2590" t="str">
        <f>IF(Table1[[#This Row],[Age]]&lt;=20,"Teen",IF(Table1[[#This Row],[Age]]&gt;=21 &amp; Table1[[#This Row],[Age]]&lt;=50,"Adult","Senior"))</f>
        <v>Senior</v>
      </c>
      <c r="M2590" t="s">
        <v>46</v>
      </c>
      <c r="N2590" t="s">
        <v>46</v>
      </c>
      <c r="O2590" t="s">
        <v>38</v>
      </c>
      <c r="P2590" t="s">
        <v>56</v>
      </c>
      <c r="Q2590" t="s">
        <v>212</v>
      </c>
      <c r="R2590">
        <v>2</v>
      </c>
      <c r="S2590">
        <v>300</v>
      </c>
      <c r="T2590">
        <v>10</v>
      </c>
      <c r="U2590">
        <v>540</v>
      </c>
      <c r="V2590" t="str">
        <f>IF(Table1[[#This Row],[Sales]]&lt;=10000,"Low",IF(Table1[[#This Row],[Sales]]&gt;=10000 &amp; Table1[[#This Row],[Sales]]&lt;=25000,"Medium","High"))</f>
        <v>Low</v>
      </c>
      <c r="W2590">
        <v>74.540000000000006</v>
      </c>
      <c r="X2590">
        <f>Table1[[#This Row],[Profit]]/Table1[[#This Row],[Sales]]</f>
        <v>0.13803703703703704</v>
      </c>
      <c r="Y2590" t="s">
        <v>58</v>
      </c>
      <c r="Z2590" t="s">
        <v>41</v>
      </c>
      <c r="AA2590">
        <v>2</v>
      </c>
      <c r="AB2590" t="s">
        <v>42</v>
      </c>
    </row>
    <row r="2591" spans="1:28" x14ac:dyDescent="0.35">
      <c r="A2591" t="s">
        <v>8561</v>
      </c>
      <c r="B2591" s="1">
        <v>45514</v>
      </c>
      <c r="C2591" s="1" t="str">
        <f>TEXT(Table1[[#This Row],[Order_Date]],"yyyy")</f>
        <v>2024</v>
      </c>
      <c r="D2591" s="3">
        <f>MONTH(Table1[[#This Row],[Order_Date]])</f>
        <v>8</v>
      </c>
      <c r="E2591" t="str">
        <f>TEXT(Table1[[#This Row],[Order_Date]],"mmm")</f>
        <v>Aug</v>
      </c>
      <c r="F2591" s="1">
        <v>45521</v>
      </c>
      <c r="G2591">
        <f>(Table1[[#This Row],[Ship_Date]]-Table1[[#This Row],[Order_Date]])</f>
        <v>7</v>
      </c>
      <c r="H2591" t="s">
        <v>3934</v>
      </c>
      <c r="I2591" t="s">
        <v>8562</v>
      </c>
      <c r="J2591" t="s">
        <v>52</v>
      </c>
      <c r="K2591">
        <v>22</v>
      </c>
      <c r="L2591" t="str">
        <f>IF(Table1[[#This Row],[Age]]&lt;=20,"Teen",IF(Table1[[#This Row],[Age]]&gt;=21 &amp; Table1[[#This Row],[Age]]&lt;=50,"Adult","Senior"))</f>
        <v>Senior</v>
      </c>
      <c r="M2591" t="s">
        <v>101</v>
      </c>
      <c r="N2591" t="s">
        <v>102</v>
      </c>
      <c r="O2591" t="s">
        <v>27</v>
      </c>
      <c r="P2591" t="s">
        <v>47</v>
      </c>
      <c r="Q2591" t="s">
        <v>185</v>
      </c>
      <c r="R2591">
        <v>4</v>
      </c>
      <c r="S2591">
        <v>4500</v>
      </c>
      <c r="T2591">
        <v>10</v>
      </c>
      <c r="U2591">
        <v>16200</v>
      </c>
      <c r="V2591" t="str">
        <f>IF(Table1[[#This Row],[Sales]]&lt;=10000,"Low",IF(Table1[[#This Row],[Sales]]&gt;=10000 &amp; Table1[[#This Row],[Sales]]&lt;=25000,"Medium","High"))</f>
        <v>High</v>
      </c>
      <c r="W2591">
        <v>6603.43</v>
      </c>
      <c r="X2591">
        <f>Table1[[#This Row],[Profit]]/Table1[[#This Row],[Sales]]</f>
        <v>0.40761913580246917</v>
      </c>
      <c r="Y2591" t="s">
        <v>30</v>
      </c>
      <c r="Z2591" t="s">
        <v>31</v>
      </c>
      <c r="AA2591">
        <v>3</v>
      </c>
      <c r="AB2591" t="s">
        <v>42</v>
      </c>
    </row>
    <row r="2592" spans="1:28" x14ac:dyDescent="0.35">
      <c r="A2592" t="s">
        <v>8723</v>
      </c>
      <c r="B2592" s="1">
        <v>45891</v>
      </c>
      <c r="C2592" s="1" t="str">
        <f>TEXT(Table1[[#This Row],[Order_Date]],"yyyy")</f>
        <v>2025</v>
      </c>
      <c r="D2592" s="3">
        <f>MONTH(Table1[[#This Row],[Order_Date]])</f>
        <v>8</v>
      </c>
      <c r="E2592" t="str">
        <f>TEXT(Table1[[#This Row],[Order_Date]],"mmm")</f>
        <v>Aug</v>
      </c>
      <c r="F2592" s="1">
        <v>45896</v>
      </c>
      <c r="G2592">
        <f>(Table1[[#This Row],[Ship_Date]]-Table1[[#This Row],[Order_Date]])</f>
        <v>5</v>
      </c>
      <c r="H2592" t="s">
        <v>2168</v>
      </c>
      <c r="I2592" t="s">
        <v>8724</v>
      </c>
      <c r="J2592" t="s">
        <v>24</v>
      </c>
      <c r="K2592">
        <v>34</v>
      </c>
      <c r="L2592" t="str">
        <f>IF(Table1[[#This Row],[Age]]&lt;=20,"Teen",IF(Table1[[#This Row],[Age]]&gt;=21 &amp; Table1[[#This Row],[Age]]&lt;=50,"Adult","Senior"))</f>
        <v>Senior</v>
      </c>
      <c r="M2592" t="s">
        <v>46</v>
      </c>
      <c r="N2592" t="s">
        <v>46</v>
      </c>
      <c r="O2592" t="s">
        <v>38</v>
      </c>
      <c r="P2592" t="s">
        <v>47</v>
      </c>
      <c r="Q2592" t="s">
        <v>164</v>
      </c>
      <c r="R2592">
        <v>8</v>
      </c>
      <c r="S2592">
        <v>1800</v>
      </c>
      <c r="T2592">
        <v>20</v>
      </c>
      <c r="U2592">
        <v>11520</v>
      </c>
      <c r="V2592" t="str">
        <f>IF(Table1[[#This Row],[Sales]]&lt;=10000,"Low",IF(Table1[[#This Row],[Sales]]&gt;=10000 &amp; Table1[[#This Row],[Sales]]&lt;=25000,"Medium","High"))</f>
        <v>High</v>
      </c>
      <c r="W2592">
        <v>2603.71</v>
      </c>
      <c r="X2592">
        <f>Table1[[#This Row],[Profit]]/Table1[[#This Row],[Sales]]</f>
        <v>0.22601649305555555</v>
      </c>
      <c r="Y2592" t="s">
        <v>30</v>
      </c>
      <c r="Z2592" t="s">
        <v>31</v>
      </c>
      <c r="AA2592">
        <v>4</v>
      </c>
      <c r="AB2592" t="s">
        <v>42</v>
      </c>
    </row>
    <row r="2593" spans="1:28" x14ac:dyDescent="0.35">
      <c r="A2593" t="s">
        <v>8744</v>
      </c>
      <c r="B2593" s="1">
        <v>45514</v>
      </c>
      <c r="C2593" s="1" t="str">
        <f>TEXT(Table1[[#This Row],[Order_Date]],"yyyy")</f>
        <v>2024</v>
      </c>
      <c r="D2593" s="3">
        <f>MONTH(Table1[[#This Row],[Order_Date]])</f>
        <v>8</v>
      </c>
      <c r="E2593" t="str">
        <f>TEXT(Table1[[#This Row],[Order_Date]],"mmm")</f>
        <v>Aug</v>
      </c>
      <c r="F2593" s="1">
        <v>45516</v>
      </c>
      <c r="G2593">
        <f>(Table1[[#This Row],[Ship_Date]]-Table1[[#This Row],[Order_Date]])</f>
        <v>2</v>
      </c>
      <c r="H2593" t="s">
        <v>4875</v>
      </c>
      <c r="I2593" t="s">
        <v>8745</v>
      </c>
      <c r="J2593" t="s">
        <v>52</v>
      </c>
      <c r="K2593">
        <v>22</v>
      </c>
      <c r="L2593" t="str">
        <f>IF(Table1[[#This Row],[Age]]&lt;=20,"Teen",IF(Table1[[#This Row],[Age]]&gt;=21 &amp; Table1[[#This Row],[Age]]&lt;=50,"Adult","Senior"))</f>
        <v>Senior</v>
      </c>
      <c r="M2593" t="s">
        <v>53</v>
      </c>
      <c r="N2593" t="s">
        <v>54</v>
      </c>
      <c r="O2593" t="s">
        <v>55</v>
      </c>
      <c r="P2593" t="s">
        <v>47</v>
      </c>
      <c r="Q2593" t="s">
        <v>175</v>
      </c>
      <c r="R2593">
        <v>6</v>
      </c>
      <c r="S2593">
        <v>1200</v>
      </c>
      <c r="T2593">
        <v>5</v>
      </c>
      <c r="U2593">
        <v>6840</v>
      </c>
      <c r="V2593" t="str">
        <f>IF(Table1[[#This Row],[Sales]]&lt;=10000,"Low",IF(Table1[[#This Row],[Sales]]&gt;=10000 &amp; Table1[[#This Row],[Sales]]&lt;=25000,"Medium","High"))</f>
        <v>Low</v>
      </c>
      <c r="W2593">
        <v>1835.95</v>
      </c>
      <c r="X2593">
        <f>Table1[[#This Row],[Profit]]/Table1[[#This Row],[Sales]]</f>
        <v>0.26841374269005847</v>
      </c>
      <c r="Y2593" t="s">
        <v>58</v>
      </c>
      <c r="Z2593" t="s">
        <v>41</v>
      </c>
      <c r="AA2593">
        <v>3</v>
      </c>
      <c r="AB2593" t="s">
        <v>42</v>
      </c>
    </row>
    <row r="2594" spans="1:28" x14ac:dyDescent="0.35">
      <c r="A2594" t="s">
        <v>8756</v>
      </c>
      <c r="B2594" s="1">
        <v>45527</v>
      </c>
      <c r="C2594" s="1" t="str">
        <f>TEXT(Table1[[#This Row],[Order_Date]],"yyyy")</f>
        <v>2024</v>
      </c>
      <c r="D2594" s="3">
        <f>MONTH(Table1[[#This Row],[Order_Date]])</f>
        <v>8</v>
      </c>
      <c r="E2594" t="str">
        <f>TEXT(Table1[[#This Row],[Order_Date]],"mmm")</f>
        <v>Aug</v>
      </c>
      <c r="F2594" s="1">
        <v>45533</v>
      </c>
      <c r="G2594">
        <f>(Table1[[#This Row],[Ship_Date]]-Table1[[#This Row],[Order_Date]])</f>
        <v>6</v>
      </c>
      <c r="H2594" t="s">
        <v>8757</v>
      </c>
      <c r="I2594" t="s">
        <v>8758</v>
      </c>
      <c r="J2594" t="s">
        <v>52</v>
      </c>
      <c r="K2594">
        <v>31</v>
      </c>
      <c r="L2594" t="str">
        <f>IF(Table1[[#This Row],[Age]]&lt;=20,"Teen",IF(Table1[[#This Row],[Age]]&gt;=21 &amp; Table1[[#This Row],[Age]]&lt;=50,"Adult","Senior"))</f>
        <v>Senior</v>
      </c>
      <c r="M2594" t="s">
        <v>101</v>
      </c>
      <c r="N2594" t="s">
        <v>102</v>
      </c>
      <c r="O2594" t="s">
        <v>27</v>
      </c>
      <c r="P2594" t="s">
        <v>47</v>
      </c>
      <c r="Q2594" t="s">
        <v>185</v>
      </c>
      <c r="R2594">
        <v>7</v>
      </c>
      <c r="S2594">
        <v>4500</v>
      </c>
      <c r="T2594">
        <v>0</v>
      </c>
      <c r="U2594">
        <v>31500</v>
      </c>
      <c r="V2594" t="str">
        <f>IF(Table1[[#This Row],[Sales]]&lt;=10000,"Low",IF(Table1[[#This Row],[Sales]]&gt;=10000 &amp; Table1[[#This Row],[Sales]]&lt;=25000,"Medium","High"))</f>
        <v>High</v>
      </c>
      <c r="W2594">
        <v>4178.03</v>
      </c>
      <c r="X2594">
        <f>Table1[[#This Row],[Profit]]/Table1[[#This Row],[Sales]]</f>
        <v>0.13263587301587301</v>
      </c>
      <c r="Y2594" t="s">
        <v>93</v>
      </c>
      <c r="Z2594" t="s">
        <v>31</v>
      </c>
      <c r="AA2594">
        <v>3</v>
      </c>
      <c r="AB2594" t="s">
        <v>42</v>
      </c>
    </row>
    <row r="2595" spans="1:28" x14ac:dyDescent="0.35">
      <c r="A2595" t="s">
        <v>8761</v>
      </c>
      <c r="B2595" s="1">
        <v>45890</v>
      </c>
      <c r="C2595" s="1" t="str">
        <f>TEXT(Table1[[#This Row],[Order_Date]],"yyyy")</f>
        <v>2025</v>
      </c>
      <c r="D2595" s="3">
        <f>MONTH(Table1[[#This Row],[Order_Date]])</f>
        <v>8</v>
      </c>
      <c r="E2595" t="str">
        <f>TEXT(Table1[[#This Row],[Order_Date]],"mmm")</f>
        <v>Aug</v>
      </c>
      <c r="F2595" s="1">
        <v>45897</v>
      </c>
      <c r="G2595">
        <f>(Table1[[#This Row],[Ship_Date]]-Table1[[#This Row],[Order_Date]])</f>
        <v>7</v>
      </c>
      <c r="H2595" t="s">
        <v>998</v>
      </c>
      <c r="I2595" t="s">
        <v>8762</v>
      </c>
      <c r="J2595" t="s">
        <v>52</v>
      </c>
      <c r="K2595">
        <v>40</v>
      </c>
      <c r="L2595" t="str">
        <f>IF(Table1[[#This Row],[Age]]&lt;=20,"Teen",IF(Table1[[#This Row],[Age]]&gt;=21 &amp; Table1[[#This Row],[Age]]&lt;=50,"Adult","Senior"))</f>
        <v>Senior</v>
      </c>
      <c r="M2595" t="s">
        <v>91</v>
      </c>
      <c r="N2595" t="s">
        <v>92</v>
      </c>
      <c r="O2595" t="s">
        <v>55</v>
      </c>
      <c r="P2595" t="s">
        <v>47</v>
      </c>
      <c r="Q2595" t="s">
        <v>69</v>
      </c>
      <c r="R2595">
        <v>6</v>
      </c>
      <c r="S2595">
        <v>800</v>
      </c>
      <c r="T2595">
        <v>20</v>
      </c>
      <c r="U2595">
        <v>3840</v>
      </c>
      <c r="V2595" t="str">
        <f>IF(Table1[[#This Row],[Sales]]&lt;=10000,"Low",IF(Table1[[#This Row],[Sales]]&gt;=10000 &amp; Table1[[#This Row],[Sales]]&lt;=25000,"Medium","High"))</f>
        <v>Low</v>
      </c>
      <c r="W2595">
        <v>876.98</v>
      </c>
      <c r="X2595">
        <f>Table1[[#This Row],[Profit]]/Table1[[#This Row],[Sales]]</f>
        <v>0.22838020833333333</v>
      </c>
      <c r="Y2595" t="s">
        <v>93</v>
      </c>
      <c r="Z2595" t="s">
        <v>59</v>
      </c>
      <c r="AA2595">
        <v>3</v>
      </c>
      <c r="AB2595" t="s">
        <v>42</v>
      </c>
    </row>
    <row r="2596" spans="1:28" x14ac:dyDescent="0.35">
      <c r="A2596" t="s">
        <v>8837</v>
      </c>
      <c r="B2596" s="1">
        <v>45878</v>
      </c>
      <c r="C2596" s="1" t="str">
        <f>TEXT(Table1[[#This Row],[Order_Date]],"yyyy")</f>
        <v>2025</v>
      </c>
      <c r="D2596" s="3">
        <f>MONTH(Table1[[#This Row],[Order_Date]])</f>
        <v>8</v>
      </c>
      <c r="E2596" t="str">
        <f>TEXT(Table1[[#This Row],[Order_Date]],"mmm")</f>
        <v>Aug</v>
      </c>
      <c r="F2596" s="1">
        <v>45883</v>
      </c>
      <c r="G2596">
        <f>(Table1[[#This Row],[Ship_Date]]-Table1[[#This Row],[Order_Date]])</f>
        <v>5</v>
      </c>
      <c r="H2596" t="s">
        <v>8838</v>
      </c>
      <c r="I2596" t="s">
        <v>8839</v>
      </c>
      <c r="J2596" t="s">
        <v>24</v>
      </c>
      <c r="K2596">
        <v>54</v>
      </c>
      <c r="L2596" t="str">
        <f>IF(Table1[[#This Row],[Age]]&lt;=20,"Teen",IF(Table1[[#This Row],[Age]]&gt;=21 &amp; Table1[[#This Row],[Age]]&lt;=50,"Adult","Senior"))</f>
        <v>Senior</v>
      </c>
      <c r="M2596" t="s">
        <v>73</v>
      </c>
      <c r="N2596" t="s">
        <v>26</v>
      </c>
      <c r="O2596" t="s">
        <v>27</v>
      </c>
      <c r="P2596" t="s">
        <v>56</v>
      </c>
      <c r="Q2596" t="s">
        <v>97</v>
      </c>
      <c r="R2596">
        <v>7</v>
      </c>
      <c r="S2596">
        <v>1500</v>
      </c>
      <c r="T2596">
        <v>10</v>
      </c>
      <c r="U2596">
        <v>9450</v>
      </c>
      <c r="V2596" t="str">
        <f>IF(Table1[[#This Row],[Sales]]&lt;=10000,"Low",IF(Table1[[#This Row],[Sales]]&gt;=10000 &amp; Table1[[#This Row],[Sales]]&lt;=25000,"Medium","High"))</f>
        <v>Low</v>
      </c>
      <c r="W2596">
        <v>2905.25</v>
      </c>
      <c r="X2596">
        <f>Table1[[#This Row],[Profit]]/Table1[[#This Row],[Sales]]</f>
        <v>0.30743386243386245</v>
      </c>
      <c r="Y2596" t="s">
        <v>30</v>
      </c>
      <c r="Z2596" t="s">
        <v>59</v>
      </c>
      <c r="AA2596">
        <v>1</v>
      </c>
      <c r="AB2596" t="s">
        <v>42</v>
      </c>
    </row>
    <row r="2597" spans="1:28" x14ac:dyDescent="0.35">
      <c r="A2597" t="s">
        <v>8870</v>
      </c>
      <c r="B2597" s="1">
        <v>45518</v>
      </c>
      <c r="C2597" s="1" t="str">
        <f>TEXT(Table1[[#This Row],[Order_Date]],"yyyy")</f>
        <v>2024</v>
      </c>
      <c r="D2597" s="3">
        <f>MONTH(Table1[[#This Row],[Order_Date]])</f>
        <v>8</v>
      </c>
      <c r="E2597" t="str">
        <f>TEXT(Table1[[#This Row],[Order_Date]],"mmm")</f>
        <v>Aug</v>
      </c>
      <c r="F2597" s="1">
        <v>45520</v>
      </c>
      <c r="G2597">
        <f>(Table1[[#This Row],[Ship_Date]]-Table1[[#This Row],[Order_Date]])</f>
        <v>2</v>
      </c>
      <c r="H2597" t="s">
        <v>8871</v>
      </c>
      <c r="I2597" t="s">
        <v>8872</v>
      </c>
      <c r="J2597" t="s">
        <v>52</v>
      </c>
      <c r="K2597">
        <v>30</v>
      </c>
      <c r="L2597" t="str">
        <f>IF(Table1[[#This Row],[Age]]&lt;=20,"Teen",IF(Table1[[#This Row],[Age]]&gt;=21 &amp; Table1[[#This Row],[Age]]&lt;=50,"Adult","Senior"))</f>
        <v>Senior</v>
      </c>
      <c r="M2597" t="s">
        <v>63</v>
      </c>
      <c r="N2597" t="s">
        <v>64</v>
      </c>
      <c r="O2597" t="s">
        <v>55</v>
      </c>
      <c r="P2597" t="s">
        <v>74</v>
      </c>
      <c r="Q2597" t="s">
        <v>132</v>
      </c>
      <c r="R2597">
        <v>2</v>
      </c>
      <c r="S2597">
        <v>55000</v>
      </c>
      <c r="T2597">
        <v>25</v>
      </c>
      <c r="U2597">
        <v>82500</v>
      </c>
      <c r="V2597" t="str">
        <f>IF(Table1[[#This Row],[Sales]]&lt;=10000,"Low",IF(Table1[[#This Row],[Sales]]&gt;=10000 &amp; Table1[[#This Row],[Sales]]&lt;=25000,"Medium","High"))</f>
        <v>High</v>
      </c>
      <c r="W2597">
        <v>10267.85</v>
      </c>
      <c r="X2597">
        <f>Table1[[#This Row],[Profit]]/Table1[[#This Row],[Sales]]</f>
        <v>0.12445878787878788</v>
      </c>
      <c r="Y2597" t="s">
        <v>30</v>
      </c>
      <c r="Z2597" t="s">
        <v>59</v>
      </c>
      <c r="AA2597">
        <v>5</v>
      </c>
      <c r="AB2597" t="s">
        <v>42</v>
      </c>
    </row>
    <row r="2598" spans="1:28" x14ac:dyDescent="0.35">
      <c r="A2598" t="s">
        <v>8887</v>
      </c>
      <c r="B2598" s="1">
        <v>45893</v>
      </c>
      <c r="C2598" s="1" t="str">
        <f>TEXT(Table1[[#This Row],[Order_Date]],"yyyy")</f>
        <v>2025</v>
      </c>
      <c r="D2598" s="3">
        <f>MONTH(Table1[[#This Row],[Order_Date]])</f>
        <v>8</v>
      </c>
      <c r="E2598" t="str">
        <f>TEXT(Table1[[#This Row],[Order_Date]],"mmm")</f>
        <v>Aug</v>
      </c>
      <c r="F2598" s="1">
        <v>45895</v>
      </c>
      <c r="G2598">
        <f>(Table1[[#This Row],[Ship_Date]]-Table1[[#This Row],[Order_Date]])</f>
        <v>2</v>
      </c>
      <c r="H2598" t="s">
        <v>8888</v>
      </c>
      <c r="I2598" t="s">
        <v>8889</v>
      </c>
      <c r="J2598" t="s">
        <v>52</v>
      </c>
      <c r="K2598">
        <v>52</v>
      </c>
      <c r="L2598" t="str">
        <f>IF(Table1[[#This Row],[Age]]&lt;=20,"Teen",IF(Table1[[#This Row],[Age]]&gt;=21 &amp; Table1[[#This Row],[Age]]&lt;=50,"Adult","Senior"))</f>
        <v>Senior</v>
      </c>
      <c r="M2598" t="s">
        <v>91</v>
      </c>
      <c r="N2598" t="s">
        <v>92</v>
      </c>
      <c r="O2598" t="s">
        <v>55</v>
      </c>
      <c r="P2598" t="s">
        <v>74</v>
      </c>
      <c r="Q2598" t="s">
        <v>231</v>
      </c>
      <c r="R2598">
        <v>6</v>
      </c>
      <c r="S2598">
        <v>18000</v>
      </c>
      <c r="T2598">
        <v>5</v>
      </c>
      <c r="U2598">
        <v>102600</v>
      </c>
      <c r="V2598" t="str">
        <f>IF(Table1[[#This Row],[Sales]]&lt;=10000,"Low",IF(Table1[[#This Row],[Sales]]&gt;=10000 &amp; Table1[[#This Row],[Sales]]&lt;=25000,"Medium","High"))</f>
        <v>High</v>
      </c>
      <c r="W2598">
        <v>17466.330000000002</v>
      </c>
      <c r="X2598">
        <f>Table1[[#This Row],[Profit]]/Table1[[#This Row],[Sales]]</f>
        <v>0.17023713450292399</v>
      </c>
      <c r="Y2598" t="s">
        <v>93</v>
      </c>
      <c r="Z2598" t="s">
        <v>41</v>
      </c>
      <c r="AA2598">
        <v>5</v>
      </c>
      <c r="AB2598" t="s">
        <v>42</v>
      </c>
    </row>
    <row r="2599" spans="1:28" x14ac:dyDescent="0.35">
      <c r="A2599" t="s">
        <v>9000</v>
      </c>
      <c r="B2599" s="1">
        <v>45891</v>
      </c>
      <c r="C2599" s="1" t="str">
        <f>TEXT(Table1[[#This Row],[Order_Date]],"yyyy")</f>
        <v>2025</v>
      </c>
      <c r="D2599" s="3">
        <f>MONTH(Table1[[#This Row],[Order_Date]])</f>
        <v>8</v>
      </c>
      <c r="E2599" t="str">
        <f>TEXT(Table1[[#This Row],[Order_Date]],"mmm")</f>
        <v>Aug</v>
      </c>
      <c r="F2599" s="1">
        <v>45893</v>
      </c>
      <c r="G2599">
        <f>(Table1[[#This Row],[Ship_Date]]-Table1[[#This Row],[Order_Date]])</f>
        <v>2</v>
      </c>
      <c r="H2599" t="s">
        <v>9001</v>
      </c>
      <c r="I2599" t="s">
        <v>9002</v>
      </c>
      <c r="J2599" t="s">
        <v>52</v>
      </c>
      <c r="K2599">
        <v>57</v>
      </c>
      <c r="L2599" t="str">
        <f>IF(Table1[[#This Row],[Age]]&lt;=20,"Teen",IF(Table1[[#This Row],[Age]]&gt;=21 &amp; Table1[[#This Row],[Age]]&lt;=50,"Adult","Senior"))</f>
        <v>Senior</v>
      </c>
      <c r="M2599" t="s">
        <v>116</v>
      </c>
      <c r="N2599" t="s">
        <v>117</v>
      </c>
      <c r="O2599" t="s">
        <v>86</v>
      </c>
      <c r="P2599" t="s">
        <v>47</v>
      </c>
      <c r="Q2599" t="s">
        <v>185</v>
      </c>
      <c r="R2599">
        <v>7</v>
      </c>
      <c r="S2599">
        <v>4500</v>
      </c>
      <c r="T2599">
        <v>10</v>
      </c>
      <c r="U2599">
        <v>28350</v>
      </c>
      <c r="V2599" t="str">
        <f>IF(Table1[[#This Row],[Sales]]&lt;=10000,"Low",IF(Table1[[#This Row],[Sales]]&gt;=10000 &amp; Table1[[#This Row],[Sales]]&lt;=25000,"Medium","High"))</f>
        <v>High</v>
      </c>
      <c r="W2599">
        <v>8361.5499999999993</v>
      </c>
      <c r="X2599">
        <f>Table1[[#This Row],[Profit]]/Table1[[#This Row],[Sales]]</f>
        <v>0.29494003527336859</v>
      </c>
      <c r="Y2599" t="s">
        <v>58</v>
      </c>
      <c r="Z2599" t="s">
        <v>41</v>
      </c>
      <c r="AA2599">
        <v>4</v>
      </c>
      <c r="AB2599" t="s">
        <v>42</v>
      </c>
    </row>
    <row r="2600" spans="1:28" x14ac:dyDescent="0.35">
      <c r="A2600" t="s">
        <v>9034</v>
      </c>
      <c r="B2600" s="1">
        <v>45878</v>
      </c>
      <c r="C2600" s="1" t="str">
        <f>TEXT(Table1[[#This Row],[Order_Date]],"yyyy")</f>
        <v>2025</v>
      </c>
      <c r="D2600" s="3">
        <f>MONTH(Table1[[#This Row],[Order_Date]])</f>
        <v>8</v>
      </c>
      <c r="E2600" t="str">
        <f>TEXT(Table1[[#This Row],[Order_Date]],"mmm")</f>
        <v>Aug</v>
      </c>
      <c r="F2600" s="1">
        <v>45881</v>
      </c>
      <c r="G2600">
        <f>(Table1[[#This Row],[Ship_Date]]-Table1[[#This Row],[Order_Date]])</f>
        <v>3</v>
      </c>
      <c r="H2600" t="s">
        <v>9035</v>
      </c>
      <c r="I2600" t="s">
        <v>9036</v>
      </c>
      <c r="J2600" t="s">
        <v>52</v>
      </c>
      <c r="K2600">
        <v>18</v>
      </c>
      <c r="L2600" t="str">
        <f>IF(Table1[[#This Row],[Age]]&lt;=20,"Teen",IF(Table1[[#This Row],[Age]]&gt;=21 &amp; Table1[[#This Row],[Age]]&lt;=50,"Adult","Senior"))</f>
        <v>Teen</v>
      </c>
      <c r="M2600" t="s">
        <v>79</v>
      </c>
      <c r="N2600" t="s">
        <v>80</v>
      </c>
      <c r="O2600" t="s">
        <v>38</v>
      </c>
      <c r="P2600" t="s">
        <v>74</v>
      </c>
      <c r="Q2600" t="s">
        <v>132</v>
      </c>
      <c r="R2600">
        <v>1</v>
      </c>
      <c r="S2600">
        <v>55000</v>
      </c>
      <c r="T2600">
        <v>25</v>
      </c>
      <c r="U2600">
        <v>41250</v>
      </c>
      <c r="V2600" t="str">
        <f>IF(Table1[[#This Row],[Sales]]&lt;=10000,"Low",IF(Table1[[#This Row],[Sales]]&gt;=10000 &amp; Table1[[#This Row],[Sales]]&lt;=25000,"Medium","High"))</f>
        <v>High</v>
      </c>
      <c r="W2600">
        <v>11862.71</v>
      </c>
      <c r="X2600">
        <f>Table1[[#This Row],[Profit]]/Table1[[#This Row],[Sales]]</f>
        <v>0.28758084848484844</v>
      </c>
      <c r="Y2600" t="s">
        <v>30</v>
      </c>
      <c r="Z2600" t="s">
        <v>31</v>
      </c>
      <c r="AA2600">
        <v>2</v>
      </c>
      <c r="AB2600" t="s">
        <v>42</v>
      </c>
    </row>
    <row r="2601" spans="1:28" x14ac:dyDescent="0.35">
      <c r="A2601" t="s">
        <v>9063</v>
      </c>
      <c r="B2601" s="1">
        <v>45515</v>
      </c>
      <c r="C2601" s="1" t="str">
        <f>TEXT(Table1[[#This Row],[Order_Date]],"yyyy")</f>
        <v>2024</v>
      </c>
      <c r="D2601" s="3">
        <f>MONTH(Table1[[#This Row],[Order_Date]])</f>
        <v>8</v>
      </c>
      <c r="E2601" t="str">
        <f>TEXT(Table1[[#This Row],[Order_Date]],"mmm")</f>
        <v>Aug</v>
      </c>
      <c r="F2601" s="1">
        <v>45518</v>
      </c>
      <c r="G2601">
        <f>(Table1[[#This Row],[Ship_Date]]-Table1[[#This Row],[Order_Date]])</f>
        <v>3</v>
      </c>
      <c r="H2601" t="s">
        <v>9064</v>
      </c>
      <c r="I2601" t="s">
        <v>9065</v>
      </c>
      <c r="J2601" t="s">
        <v>52</v>
      </c>
      <c r="K2601">
        <v>25</v>
      </c>
      <c r="L2601" t="str">
        <f>IF(Table1[[#This Row],[Age]]&lt;=20,"Teen",IF(Table1[[#This Row],[Age]]&gt;=21 &amp; Table1[[#This Row],[Age]]&lt;=50,"Adult","Senior"))</f>
        <v>Senior</v>
      </c>
      <c r="M2601" t="s">
        <v>36</v>
      </c>
      <c r="N2601" t="s">
        <v>37</v>
      </c>
      <c r="O2601" t="s">
        <v>38</v>
      </c>
      <c r="P2601" t="s">
        <v>28</v>
      </c>
      <c r="Q2601" t="s">
        <v>29</v>
      </c>
      <c r="R2601">
        <v>8</v>
      </c>
      <c r="S2601">
        <v>15000</v>
      </c>
      <c r="T2601">
        <v>15</v>
      </c>
      <c r="U2601">
        <v>102000</v>
      </c>
      <c r="V2601" t="str">
        <f>IF(Table1[[#This Row],[Sales]]&lt;=10000,"Low",IF(Table1[[#This Row],[Sales]]&gt;=10000 &amp; Table1[[#This Row],[Sales]]&lt;=25000,"Medium","High"))</f>
        <v>High</v>
      </c>
      <c r="W2601">
        <v>39816.879999999997</v>
      </c>
      <c r="X2601">
        <f>Table1[[#This Row],[Profit]]/Table1[[#This Row],[Sales]]</f>
        <v>0.39036156862745097</v>
      </c>
      <c r="Y2601" t="s">
        <v>30</v>
      </c>
      <c r="Z2601" t="s">
        <v>59</v>
      </c>
      <c r="AA2601">
        <v>1</v>
      </c>
      <c r="AB2601" t="s">
        <v>42</v>
      </c>
    </row>
    <row r="2602" spans="1:28" x14ac:dyDescent="0.35">
      <c r="A2602" t="s">
        <v>9092</v>
      </c>
      <c r="B2602" s="1">
        <v>45533</v>
      </c>
      <c r="C2602" s="1" t="str">
        <f>TEXT(Table1[[#This Row],[Order_Date]],"yyyy")</f>
        <v>2024</v>
      </c>
      <c r="D2602" s="3">
        <f>MONTH(Table1[[#This Row],[Order_Date]])</f>
        <v>8</v>
      </c>
      <c r="E2602" t="str">
        <f>TEXT(Table1[[#This Row],[Order_Date]],"mmm")</f>
        <v>Aug</v>
      </c>
      <c r="F2602" s="1">
        <v>45539</v>
      </c>
      <c r="G2602">
        <f>(Table1[[#This Row],[Ship_Date]]-Table1[[#This Row],[Order_Date]])</f>
        <v>6</v>
      </c>
      <c r="H2602" t="s">
        <v>9093</v>
      </c>
      <c r="I2602" t="s">
        <v>9094</v>
      </c>
      <c r="J2602" t="s">
        <v>52</v>
      </c>
      <c r="K2602">
        <v>20</v>
      </c>
      <c r="L2602" t="str">
        <f>IF(Table1[[#This Row],[Age]]&lt;=20,"Teen",IF(Table1[[#This Row],[Age]]&gt;=21 &amp; Table1[[#This Row],[Age]]&lt;=50,"Adult","Senior"))</f>
        <v>Teen</v>
      </c>
      <c r="M2602" t="s">
        <v>25</v>
      </c>
      <c r="N2602" t="s">
        <v>26</v>
      </c>
      <c r="O2602" t="s">
        <v>27</v>
      </c>
      <c r="P2602" t="s">
        <v>39</v>
      </c>
      <c r="Q2602" t="s">
        <v>118</v>
      </c>
      <c r="R2602">
        <v>1</v>
      </c>
      <c r="S2602">
        <v>4000</v>
      </c>
      <c r="T2602">
        <v>20</v>
      </c>
      <c r="U2602">
        <v>3200</v>
      </c>
      <c r="V2602" t="str">
        <f>IF(Table1[[#This Row],[Sales]]&lt;=10000,"Low",IF(Table1[[#This Row],[Sales]]&gt;=10000 &amp; Table1[[#This Row],[Sales]]&lt;=25000,"Medium","High"))</f>
        <v>Low</v>
      </c>
      <c r="W2602">
        <v>339.12</v>
      </c>
      <c r="X2602">
        <f>Table1[[#This Row],[Profit]]/Table1[[#This Row],[Sales]]</f>
        <v>0.105975</v>
      </c>
      <c r="Y2602" t="s">
        <v>58</v>
      </c>
      <c r="Z2602" t="s">
        <v>59</v>
      </c>
      <c r="AA2602">
        <v>4</v>
      </c>
      <c r="AB2602" t="s">
        <v>42</v>
      </c>
    </row>
    <row r="2603" spans="1:28" x14ac:dyDescent="0.35">
      <c r="A2603" t="s">
        <v>9095</v>
      </c>
      <c r="B2603" s="1">
        <v>45519</v>
      </c>
      <c r="C2603" s="1" t="str">
        <f>TEXT(Table1[[#This Row],[Order_Date]],"yyyy")</f>
        <v>2024</v>
      </c>
      <c r="D2603" s="3">
        <f>MONTH(Table1[[#This Row],[Order_Date]])</f>
        <v>8</v>
      </c>
      <c r="E2603" t="str">
        <f>TEXT(Table1[[#This Row],[Order_Date]],"mmm")</f>
        <v>Aug</v>
      </c>
      <c r="F2603" s="1">
        <v>45522</v>
      </c>
      <c r="G2603">
        <f>(Table1[[#This Row],[Ship_Date]]-Table1[[#This Row],[Order_Date]])</f>
        <v>3</v>
      </c>
      <c r="H2603" t="s">
        <v>9096</v>
      </c>
      <c r="I2603" t="s">
        <v>9097</v>
      </c>
      <c r="J2603" t="s">
        <v>52</v>
      </c>
      <c r="K2603">
        <v>54</v>
      </c>
      <c r="L2603" t="str">
        <f>IF(Table1[[#This Row],[Age]]&lt;=20,"Teen",IF(Table1[[#This Row],[Age]]&gt;=21 &amp; Table1[[#This Row],[Age]]&lt;=50,"Adult","Senior"))</f>
        <v>Senior</v>
      </c>
      <c r="M2603" t="s">
        <v>79</v>
      </c>
      <c r="N2603" t="s">
        <v>80</v>
      </c>
      <c r="O2603" t="s">
        <v>38</v>
      </c>
      <c r="P2603" t="s">
        <v>56</v>
      </c>
      <c r="Q2603" t="s">
        <v>97</v>
      </c>
      <c r="R2603">
        <v>7</v>
      </c>
      <c r="S2603">
        <v>1500</v>
      </c>
      <c r="T2603">
        <v>0</v>
      </c>
      <c r="U2603">
        <v>10500</v>
      </c>
      <c r="V2603" t="str">
        <f>IF(Table1[[#This Row],[Sales]]&lt;=10000,"Low",IF(Table1[[#This Row],[Sales]]&gt;=10000 &amp; Table1[[#This Row],[Sales]]&lt;=25000,"Medium","High"))</f>
        <v>High</v>
      </c>
      <c r="W2603">
        <v>1859.25</v>
      </c>
      <c r="X2603">
        <f>Table1[[#This Row],[Profit]]/Table1[[#This Row],[Sales]]</f>
        <v>0.17707142857142857</v>
      </c>
      <c r="Y2603" t="s">
        <v>58</v>
      </c>
      <c r="Z2603" t="s">
        <v>59</v>
      </c>
      <c r="AA2603">
        <v>1</v>
      </c>
      <c r="AB2603" t="s">
        <v>42</v>
      </c>
    </row>
    <row r="2604" spans="1:28" x14ac:dyDescent="0.35">
      <c r="A2604" t="s">
        <v>9101</v>
      </c>
      <c r="B2604" s="1">
        <v>45517</v>
      </c>
      <c r="C2604" s="1" t="str">
        <f>TEXT(Table1[[#This Row],[Order_Date]],"yyyy")</f>
        <v>2024</v>
      </c>
      <c r="D2604" s="3">
        <f>MONTH(Table1[[#This Row],[Order_Date]])</f>
        <v>8</v>
      </c>
      <c r="E2604" t="str">
        <f>TEXT(Table1[[#This Row],[Order_Date]],"mmm")</f>
        <v>Aug</v>
      </c>
      <c r="F2604" s="1">
        <v>45523</v>
      </c>
      <c r="G2604">
        <f>(Table1[[#This Row],[Ship_Date]]-Table1[[#This Row],[Order_Date]])</f>
        <v>6</v>
      </c>
      <c r="H2604" t="s">
        <v>4266</v>
      </c>
      <c r="I2604" t="s">
        <v>1230</v>
      </c>
      <c r="J2604" t="s">
        <v>52</v>
      </c>
      <c r="K2604">
        <v>45</v>
      </c>
      <c r="L2604" t="str">
        <f>IF(Table1[[#This Row],[Age]]&lt;=20,"Teen",IF(Table1[[#This Row],[Age]]&gt;=21 &amp; Table1[[#This Row],[Age]]&lt;=50,"Adult","Senior"))</f>
        <v>Senior</v>
      </c>
      <c r="M2604" t="s">
        <v>91</v>
      </c>
      <c r="N2604" t="s">
        <v>92</v>
      </c>
      <c r="O2604" t="s">
        <v>55</v>
      </c>
      <c r="P2604" t="s">
        <v>47</v>
      </c>
      <c r="Q2604" t="s">
        <v>164</v>
      </c>
      <c r="R2604">
        <v>1</v>
      </c>
      <c r="S2604">
        <v>1800</v>
      </c>
      <c r="T2604">
        <v>15</v>
      </c>
      <c r="U2604">
        <v>1530</v>
      </c>
      <c r="V2604" t="str">
        <f>IF(Table1[[#This Row],[Sales]]&lt;=10000,"Low",IF(Table1[[#This Row],[Sales]]&gt;=10000 &amp; Table1[[#This Row],[Sales]]&lt;=25000,"Medium","High"))</f>
        <v>Low</v>
      </c>
      <c r="W2604">
        <v>230.39</v>
      </c>
      <c r="X2604">
        <f>Table1[[#This Row],[Profit]]/Table1[[#This Row],[Sales]]</f>
        <v>0.15058169934640522</v>
      </c>
      <c r="Y2604" t="s">
        <v>58</v>
      </c>
      <c r="Z2604" t="s">
        <v>41</v>
      </c>
      <c r="AA2604">
        <v>2</v>
      </c>
      <c r="AB2604" t="s">
        <v>42</v>
      </c>
    </row>
    <row r="2605" spans="1:28" x14ac:dyDescent="0.35">
      <c r="A2605" t="s">
        <v>9110</v>
      </c>
      <c r="B2605" s="1">
        <v>45509</v>
      </c>
      <c r="C2605" s="1" t="str">
        <f>TEXT(Table1[[#This Row],[Order_Date]],"yyyy")</f>
        <v>2024</v>
      </c>
      <c r="D2605" s="3">
        <f>MONTH(Table1[[#This Row],[Order_Date]])</f>
        <v>8</v>
      </c>
      <c r="E2605" t="str">
        <f>TEXT(Table1[[#This Row],[Order_Date]],"mmm")</f>
        <v>Aug</v>
      </c>
      <c r="F2605" s="1">
        <v>45515</v>
      </c>
      <c r="G2605">
        <f>(Table1[[#This Row],[Ship_Date]]-Table1[[#This Row],[Order_Date]])</f>
        <v>6</v>
      </c>
      <c r="H2605" t="s">
        <v>442</v>
      </c>
      <c r="I2605" t="s">
        <v>9111</v>
      </c>
      <c r="J2605" t="s">
        <v>52</v>
      </c>
      <c r="K2605">
        <v>59</v>
      </c>
      <c r="L2605" t="str">
        <f>IF(Table1[[#This Row],[Age]]&lt;=20,"Teen",IF(Table1[[#This Row],[Age]]&gt;=21 &amp; Table1[[#This Row],[Age]]&lt;=50,"Adult","Senior"))</f>
        <v>Senior</v>
      </c>
      <c r="M2605" t="s">
        <v>84</v>
      </c>
      <c r="N2605" t="s">
        <v>85</v>
      </c>
      <c r="O2605" t="s">
        <v>86</v>
      </c>
      <c r="P2605" t="s">
        <v>47</v>
      </c>
      <c r="Q2605" t="s">
        <v>175</v>
      </c>
      <c r="R2605">
        <v>2</v>
      </c>
      <c r="S2605">
        <v>1200</v>
      </c>
      <c r="T2605">
        <v>20</v>
      </c>
      <c r="U2605">
        <v>1920</v>
      </c>
      <c r="V2605" t="str">
        <f>IF(Table1[[#This Row],[Sales]]&lt;=10000,"Low",IF(Table1[[#This Row],[Sales]]&gt;=10000 &amp; Table1[[#This Row],[Sales]]&lt;=25000,"Medium","High"))</f>
        <v>Low</v>
      </c>
      <c r="W2605">
        <v>273.19</v>
      </c>
      <c r="X2605">
        <f>Table1[[#This Row],[Profit]]/Table1[[#This Row],[Sales]]</f>
        <v>0.14228645833333334</v>
      </c>
      <c r="Y2605" t="s">
        <v>30</v>
      </c>
      <c r="Z2605" t="s">
        <v>31</v>
      </c>
      <c r="AA2605">
        <v>1</v>
      </c>
      <c r="AB2605" t="s">
        <v>42</v>
      </c>
    </row>
    <row r="2606" spans="1:28" x14ac:dyDescent="0.35">
      <c r="A2606" t="s">
        <v>9124</v>
      </c>
      <c r="B2606" s="1">
        <v>45870</v>
      </c>
      <c r="C2606" s="1" t="str">
        <f>TEXT(Table1[[#This Row],[Order_Date]],"yyyy")</f>
        <v>2025</v>
      </c>
      <c r="D2606" s="3">
        <f>MONTH(Table1[[#This Row],[Order_Date]])</f>
        <v>8</v>
      </c>
      <c r="E2606" t="str">
        <f>TEXT(Table1[[#This Row],[Order_Date]],"mmm")</f>
        <v>Aug</v>
      </c>
      <c r="F2606" s="1">
        <v>45876</v>
      </c>
      <c r="G2606">
        <f>(Table1[[#This Row],[Ship_Date]]-Table1[[#This Row],[Order_Date]])</f>
        <v>6</v>
      </c>
      <c r="H2606" t="s">
        <v>3244</v>
      </c>
      <c r="I2606" t="s">
        <v>9125</v>
      </c>
      <c r="J2606" t="s">
        <v>24</v>
      </c>
      <c r="K2606">
        <v>41</v>
      </c>
      <c r="L2606" t="str">
        <f>IF(Table1[[#This Row],[Age]]&lt;=20,"Teen",IF(Table1[[#This Row],[Age]]&gt;=21 &amp; Table1[[#This Row],[Age]]&lt;=50,"Adult","Senior"))</f>
        <v>Senior</v>
      </c>
      <c r="M2606" t="s">
        <v>107</v>
      </c>
      <c r="N2606" t="s">
        <v>108</v>
      </c>
      <c r="O2606" t="s">
        <v>86</v>
      </c>
      <c r="P2606" t="s">
        <v>39</v>
      </c>
      <c r="Q2606" t="s">
        <v>87</v>
      </c>
      <c r="R2606">
        <v>4</v>
      </c>
      <c r="S2606">
        <v>3200</v>
      </c>
      <c r="T2606">
        <v>15</v>
      </c>
      <c r="U2606">
        <v>10880</v>
      </c>
      <c r="V2606" t="str">
        <f>IF(Table1[[#This Row],[Sales]]&lt;=10000,"Low",IF(Table1[[#This Row],[Sales]]&gt;=10000 &amp; Table1[[#This Row],[Sales]]&lt;=25000,"Medium","High"))</f>
        <v>High</v>
      </c>
      <c r="W2606">
        <v>3342.85</v>
      </c>
      <c r="X2606">
        <f>Table1[[#This Row],[Profit]]/Table1[[#This Row],[Sales]]</f>
        <v>0.30724724264705883</v>
      </c>
      <c r="Y2606" t="s">
        <v>30</v>
      </c>
      <c r="Z2606" t="s">
        <v>41</v>
      </c>
      <c r="AA2606">
        <v>3</v>
      </c>
      <c r="AB2606" t="s">
        <v>42</v>
      </c>
    </row>
    <row r="2607" spans="1:28" x14ac:dyDescent="0.35">
      <c r="A2607" t="s">
        <v>9126</v>
      </c>
      <c r="B2607" s="1">
        <v>45876</v>
      </c>
      <c r="C2607" s="1" t="str">
        <f>TEXT(Table1[[#This Row],[Order_Date]],"yyyy")</f>
        <v>2025</v>
      </c>
      <c r="D2607" s="3">
        <f>MONTH(Table1[[#This Row],[Order_Date]])</f>
        <v>8</v>
      </c>
      <c r="E2607" t="str">
        <f>TEXT(Table1[[#This Row],[Order_Date]],"mmm")</f>
        <v>Aug</v>
      </c>
      <c r="F2607" s="1">
        <v>45879</v>
      </c>
      <c r="G2607">
        <f>(Table1[[#This Row],[Ship_Date]]-Table1[[#This Row],[Order_Date]])</f>
        <v>3</v>
      </c>
      <c r="H2607" t="s">
        <v>1064</v>
      </c>
      <c r="I2607" t="s">
        <v>9127</v>
      </c>
      <c r="J2607" t="s">
        <v>52</v>
      </c>
      <c r="K2607">
        <v>53</v>
      </c>
      <c r="L2607" t="str">
        <f>IF(Table1[[#This Row],[Age]]&lt;=20,"Teen",IF(Table1[[#This Row],[Age]]&gt;=21 &amp; Table1[[#This Row],[Age]]&lt;=50,"Adult","Senior"))</f>
        <v>Senior</v>
      </c>
      <c r="M2607" t="s">
        <v>53</v>
      </c>
      <c r="N2607" t="s">
        <v>54</v>
      </c>
      <c r="O2607" t="s">
        <v>55</v>
      </c>
      <c r="P2607" t="s">
        <v>28</v>
      </c>
      <c r="Q2607" t="s">
        <v>311</v>
      </c>
      <c r="R2607">
        <v>2</v>
      </c>
      <c r="S2607">
        <v>5000</v>
      </c>
      <c r="T2607">
        <v>0</v>
      </c>
      <c r="U2607">
        <v>10000</v>
      </c>
      <c r="V2607" t="str">
        <f>IF(Table1[[#This Row],[Sales]]&lt;=10000,"Low",IF(Table1[[#This Row],[Sales]]&gt;=10000 &amp; Table1[[#This Row],[Sales]]&lt;=25000,"Medium","High"))</f>
        <v>Low</v>
      </c>
      <c r="W2607">
        <v>1561.72</v>
      </c>
      <c r="X2607">
        <f>Table1[[#This Row],[Profit]]/Table1[[#This Row],[Sales]]</f>
        <v>0.15617200000000001</v>
      </c>
      <c r="Y2607" t="s">
        <v>58</v>
      </c>
      <c r="Z2607" t="s">
        <v>41</v>
      </c>
      <c r="AA2607">
        <v>3</v>
      </c>
      <c r="AB2607" t="s">
        <v>42</v>
      </c>
    </row>
    <row r="2608" spans="1:28" x14ac:dyDescent="0.35">
      <c r="A2608" t="s">
        <v>9131</v>
      </c>
      <c r="B2608" s="1">
        <v>45526</v>
      </c>
      <c r="C2608" s="1" t="str">
        <f>TEXT(Table1[[#This Row],[Order_Date]],"yyyy")</f>
        <v>2024</v>
      </c>
      <c r="D2608" s="3">
        <f>MONTH(Table1[[#This Row],[Order_Date]])</f>
        <v>8</v>
      </c>
      <c r="E2608" t="str">
        <f>TEXT(Table1[[#This Row],[Order_Date]],"mmm")</f>
        <v>Aug</v>
      </c>
      <c r="F2608" s="1">
        <v>45532</v>
      </c>
      <c r="G2608">
        <f>(Table1[[#This Row],[Ship_Date]]-Table1[[#This Row],[Order_Date]])</f>
        <v>6</v>
      </c>
      <c r="H2608" t="s">
        <v>9132</v>
      </c>
      <c r="I2608" t="s">
        <v>9133</v>
      </c>
      <c r="J2608" t="s">
        <v>24</v>
      </c>
      <c r="K2608">
        <v>58</v>
      </c>
      <c r="L2608" t="str">
        <f>IF(Table1[[#This Row],[Age]]&lt;=20,"Teen",IF(Table1[[#This Row],[Age]]&gt;=21 &amp; Table1[[#This Row],[Age]]&lt;=50,"Adult","Senior"))</f>
        <v>Senior</v>
      </c>
      <c r="M2608" t="s">
        <v>107</v>
      </c>
      <c r="N2608" t="s">
        <v>108</v>
      </c>
      <c r="O2608" t="s">
        <v>86</v>
      </c>
      <c r="P2608" t="s">
        <v>56</v>
      </c>
      <c r="Q2608" t="s">
        <v>125</v>
      </c>
      <c r="R2608">
        <v>4</v>
      </c>
      <c r="S2608">
        <v>450</v>
      </c>
      <c r="T2608">
        <v>25</v>
      </c>
      <c r="U2608">
        <v>1350</v>
      </c>
      <c r="V2608" t="str">
        <f>IF(Table1[[#This Row],[Sales]]&lt;=10000,"Low",IF(Table1[[#This Row],[Sales]]&gt;=10000 &amp; Table1[[#This Row],[Sales]]&lt;=25000,"Medium","High"))</f>
        <v>Low</v>
      </c>
      <c r="W2608">
        <v>598.04</v>
      </c>
      <c r="X2608">
        <f>Table1[[#This Row],[Profit]]/Table1[[#This Row],[Sales]]</f>
        <v>0.44299259259259255</v>
      </c>
      <c r="Y2608" t="s">
        <v>93</v>
      </c>
      <c r="Z2608" t="s">
        <v>59</v>
      </c>
      <c r="AA2608">
        <v>1</v>
      </c>
      <c r="AB2608" t="s">
        <v>42</v>
      </c>
    </row>
    <row r="2609" spans="1:28" x14ac:dyDescent="0.35">
      <c r="A2609" t="s">
        <v>9192</v>
      </c>
      <c r="B2609" s="1">
        <v>45873</v>
      </c>
      <c r="C2609" s="1" t="str">
        <f>TEXT(Table1[[#This Row],[Order_Date]],"yyyy")</f>
        <v>2025</v>
      </c>
      <c r="D2609" s="3">
        <f>MONTH(Table1[[#This Row],[Order_Date]])</f>
        <v>8</v>
      </c>
      <c r="E2609" t="str">
        <f>TEXT(Table1[[#This Row],[Order_Date]],"mmm")</f>
        <v>Aug</v>
      </c>
      <c r="F2609" s="1">
        <v>45880</v>
      </c>
      <c r="G2609">
        <f>(Table1[[#This Row],[Ship_Date]]-Table1[[#This Row],[Order_Date]])</f>
        <v>7</v>
      </c>
      <c r="H2609" t="s">
        <v>9193</v>
      </c>
      <c r="I2609" t="s">
        <v>9194</v>
      </c>
      <c r="J2609" t="s">
        <v>24</v>
      </c>
      <c r="K2609">
        <v>50</v>
      </c>
      <c r="L2609" t="str">
        <f>IF(Table1[[#This Row],[Age]]&lt;=20,"Teen",IF(Table1[[#This Row],[Age]]&gt;=21 &amp; Table1[[#This Row],[Age]]&lt;=50,"Adult","Senior"))</f>
        <v>Senior</v>
      </c>
      <c r="M2609" t="s">
        <v>107</v>
      </c>
      <c r="N2609" t="s">
        <v>108</v>
      </c>
      <c r="O2609" t="s">
        <v>86</v>
      </c>
      <c r="P2609" t="s">
        <v>28</v>
      </c>
      <c r="Q2609" t="s">
        <v>65</v>
      </c>
      <c r="R2609">
        <v>4</v>
      </c>
      <c r="S2609">
        <v>30000</v>
      </c>
      <c r="T2609">
        <v>15</v>
      </c>
      <c r="U2609">
        <v>102000</v>
      </c>
      <c r="V2609" t="str">
        <f>IF(Table1[[#This Row],[Sales]]&lt;=10000,"Low",IF(Table1[[#This Row],[Sales]]&gt;=10000 &amp; Table1[[#This Row],[Sales]]&lt;=25000,"Medium","High"))</f>
        <v>High</v>
      </c>
      <c r="W2609">
        <v>18149.47</v>
      </c>
      <c r="X2609">
        <f>Table1[[#This Row],[Profit]]/Table1[[#This Row],[Sales]]</f>
        <v>0.17793598039215688</v>
      </c>
      <c r="Y2609" t="s">
        <v>30</v>
      </c>
      <c r="Z2609" t="s">
        <v>41</v>
      </c>
      <c r="AA2609">
        <v>1</v>
      </c>
      <c r="AB2609" t="s">
        <v>42</v>
      </c>
    </row>
    <row r="2610" spans="1:28" x14ac:dyDescent="0.35">
      <c r="A2610" t="s">
        <v>9195</v>
      </c>
      <c r="B2610" s="1">
        <v>45513</v>
      </c>
      <c r="C2610" s="1" t="str">
        <f>TEXT(Table1[[#This Row],[Order_Date]],"yyyy")</f>
        <v>2024</v>
      </c>
      <c r="D2610" s="3">
        <f>MONTH(Table1[[#This Row],[Order_Date]])</f>
        <v>8</v>
      </c>
      <c r="E2610" t="str">
        <f>TEXT(Table1[[#This Row],[Order_Date]],"mmm")</f>
        <v>Aug</v>
      </c>
      <c r="F2610" s="1">
        <v>45518</v>
      </c>
      <c r="G2610">
        <f>(Table1[[#This Row],[Ship_Date]]-Table1[[#This Row],[Order_Date]])</f>
        <v>5</v>
      </c>
      <c r="H2610" t="s">
        <v>9196</v>
      </c>
      <c r="I2610" t="s">
        <v>9197</v>
      </c>
      <c r="J2610" t="s">
        <v>52</v>
      </c>
      <c r="K2610">
        <v>56</v>
      </c>
      <c r="L2610" t="str">
        <f>IF(Table1[[#This Row],[Age]]&lt;=20,"Teen",IF(Table1[[#This Row],[Age]]&gt;=21 &amp; Table1[[#This Row],[Age]]&lt;=50,"Adult","Senior"))</f>
        <v>Senior</v>
      </c>
      <c r="M2610" t="s">
        <v>107</v>
      </c>
      <c r="N2610" t="s">
        <v>108</v>
      </c>
      <c r="O2610" t="s">
        <v>86</v>
      </c>
      <c r="P2610" t="s">
        <v>28</v>
      </c>
      <c r="Q2610" t="s">
        <v>311</v>
      </c>
      <c r="R2610">
        <v>1</v>
      </c>
      <c r="S2610">
        <v>5000</v>
      </c>
      <c r="T2610">
        <v>20</v>
      </c>
      <c r="U2610">
        <v>4000</v>
      </c>
      <c r="V2610" t="str">
        <f>IF(Table1[[#This Row],[Sales]]&lt;=10000,"Low",IF(Table1[[#This Row],[Sales]]&gt;=10000 &amp; Table1[[#This Row],[Sales]]&lt;=25000,"Medium","High"))</f>
        <v>Low</v>
      </c>
      <c r="W2610">
        <v>1591.91</v>
      </c>
      <c r="X2610">
        <f>Table1[[#This Row],[Profit]]/Table1[[#This Row],[Sales]]</f>
        <v>0.39797750000000004</v>
      </c>
      <c r="Y2610" t="s">
        <v>58</v>
      </c>
      <c r="Z2610" t="s">
        <v>59</v>
      </c>
      <c r="AA2610">
        <v>2</v>
      </c>
      <c r="AB2610" t="s">
        <v>42</v>
      </c>
    </row>
    <row r="2611" spans="1:28" x14ac:dyDescent="0.35">
      <c r="A2611" t="s">
        <v>9213</v>
      </c>
      <c r="B2611" s="1">
        <v>45528</v>
      </c>
      <c r="C2611" s="1" t="str">
        <f>TEXT(Table1[[#This Row],[Order_Date]],"yyyy")</f>
        <v>2024</v>
      </c>
      <c r="D2611" s="3">
        <f>MONTH(Table1[[#This Row],[Order_Date]])</f>
        <v>8</v>
      </c>
      <c r="E2611" t="str">
        <f>TEXT(Table1[[#This Row],[Order_Date]],"mmm")</f>
        <v>Aug</v>
      </c>
      <c r="F2611" s="1">
        <v>45532</v>
      </c>
      <c r="G2611">
        <f>(Table1[[#This Row],[Ship_Date]]-Table1[[#This Row],[Order_Date]])</f>
        <v>4</v>
      </c>
      <c r="H2611" t="s">
        <v>9214</v>
      </c>
      <c r="I2611" t="s">
        <v>9215</v>
      </c>
      <c r="J2611" t="s">
        <v>52</v>
      </c>
      <c r="K2611">
        <v>54</v>
      </c>
      <c r="L2611" t="str">
        <f>IF(Table1[[#This Row],[Age]]&lt;=20,"Teen",IF(Table1[[#This Row],[Age]]&gt;=21 &amp; Table1[[#This Row],[Age]]&lt;=50,"Adult","Senior"))</f>
        <v>Senior</v>
      </c>
      <c r="M2611" t="s">
        <v>36</v>
      </c>
      <c r="N2611" t="s">
        <v>37</v>
      </c>
      <c r="O2611" t="s">
        <v>38</v>
      </c>
      <c r="P2611" t="s">
        <v>39</v>
      </c>
      <c r="Q2611" t="s">
        <v>40</v>
      </c>
      <c r="R2611">
        <v>3</v>
      </c>
      <c r="S2611">
        <v>2500</v>
      </c>
      <c r="T2611">
        <v>0</v>
      </c>
      <c r="U2611">
        <v>7500</v>
      </c>
      <c r="V2611" t="str">
        <f>IF(Table1[[#This Row],[Sales]]&lt;=10000,"Low",IF(Table1[[#This Row],[Sales]]&gt;=10000 &amp; Table1[[#This Row],[Sales]]&lt;=25000,"Medium","High"))</f>
        <v>Low</v>
      </c>
      <c r="W2611">
        <v>2237.4</v>
      </c>
      <c r="X2611">
        <f>Table1[[#This Row],[Profit]]/Table1[[#This Row],[Sales]]</f>
        <v>0.29832000000000003</v>
      </c>
      <c r="Y2611" t="s">
        <v>58</v>
      </c>
      <c r="Z2611" t="s">
        <v>31</v>
      </c>
      <c r="AA2611">
        <v>4</v>
      </c>
      <c r="AB2611" t="s">
        <v>42</v>
      </c>
    </row>
    <row r="2612" spans="1:28" x14ac:dyDescent="0.35">
      <c r="A2612" t="s">
        <v>9232</v>
      </c>
      <c r="B2612" s="1">
        <v>45525</v>
      </c>
      <c r="C2612" s="1" t="str">
        <f>TEXT(Table1[[#This Row],[Order_Date]],"yyyy")</f>
        <v>2024</v>
      </c>
      <c r="D2612" s="3">
        <f>MONTH(Table1[[#This Row],[Order_Date]])</f>
        <v>8</v>
      </c>
      <c r="E2612" t="str">
        <f>TEXT(Table1[[#This Row],[Order_Date]],"mmm")</f>
        <v>Aug</v>
      </c>
      <c r="F2612" s="1">
        <v>45526</v>
      </c>
      <c r="G2612">
        <f>(Table1[[#This Row],[Ship_Date]]-Table1[[#This Row],[Order_Date]])</f>
        <v>1</v>
      </c>
      <c r="H2612" t="s">
        <v>9233</v>
      </c>
      <c r="I2612" t="s">
        <v>9234</v>
      </c>
      <c r="J2612" t="s">
        <v>52</v>
      </c>
      <c r="K2612">
        <v>33</v>
      </c>
      <c r="L2612" t="str">
        <f>IF(Table1[[#This Row],[Age]]&lt;=20,"Teen",IF(Table1[[#This Row],[Age]]&gt;=21 &amp; Table1[[#This Row],[Age]]&lt;=50,"Adult","Senior"))</f>
        <v>Senior</v>
      </c>
      <c r="M2612" t="s">
        <v>53</v>
      </c>
      <c r="N2612" t="s">
        <v>54</v>
      </c>
      <c r="O2612" t="s">
        <v>55</v>
      </c>
      <c r="P2612" t="s">
        <v>56</v>
      </c>
      <c r="Q2612" t="s">
        <v>57</v>
      </c>
      <c r="R2612">
        <v>3</v>
      </c>
      <c r="S2612">
        <v>60</v>
      </c>
      <c r="T2612">
        <v>15</v>
      </c>
      <c r="U2612">
        <v>153</v>
      </c>
      <c r="V2612" t="str">
        <f>IF(Table1[[#This Row],[Sales]]&lt;=10000,"Low",IF(Table1[[#This Row],[Sales]]&gt;=10000 &amp; Table1[[#This Row],[Sales]]&lt;=25000,"Medium","High"))</f>
        <v>Low</v>
      </c>
      <c r="W2612">
        <v>67.89</v>
      </c>
      <c r="X2612">
        <f>Table1[[#This Row],[Profit]]/Table1[[#This Row],[Sales]]</f>
        <v>0.44372549019607843</v>
      </c>
      <c r="Y2612" t="s">
        <v>30</v>
      </c>
      <c r="Z2612" t="s">
        <v>59</v>
      </c>
      <c r="AA2612">
        <v>1</v>
      </c>
      <c r="AB2612" t="s">
        <v>42</v>
      </c>
    </row>
    <row r="2613" spans="1:28" x14ac:dyDescent="0.35">
      <c r="A2613" t="s">
        <v>9253</v>
      </c>
      <c r="B2613" s="1">
        <v>45884</v>
      </c>
      <c r="C2613" s="1" t="str">
        <f>TEXT(Table1[[#This Row],[Order_Date]],"yyyy")</f>
        <v>2025</v>
      </c>
      <c r="D2613" s="3">
        <f>MONTH(Table1[[#This Row],[Order_Date]])</f>
        <v>8</v>
      </c>
      <c r="E2613" t="str">
        <f>TEXT(Table1[[#This Row],[Order_Date]],"mmm")</f>
        <v>Aug</v>
      </c>
      <c r="F2613" s="1">
        <v>45890</v>
      </c>
      <c r="G2613">
        <f>(Table1[[#This Row],[Ship_Date]]-Table1[[#This Row],[Order_Date]])</f>
        <v>6</v>
      </c>
      <c r="H2613" t="s">
        <v>9254</v>
      </c>
      <c r="I2613" t="s">
        <v>9255</v>
      </c>
      <c r="J2613" t="s">
        <v>24</v>
      </c>
      <c r="K2613">
        <v>32</v>
      </c>
      <c r="L2613" t="str">
        <f>IF(Table1[[#This Row],[Age]]&lt;=20,"Teen",IF(Table1[[#This Row],[Age]]&gt;=21 &amp; Table1[[#This Row],[Age]]&lt;=50,"Adult","Senior"))</f>
        <v>Senior</v>
      </c>
      <c r="M2613" t="s">
        <v>91</v>
      </c>
      <c r="N2613" t="s">
        <v>92</v>
      </c>
      <c r="O2613" t="s">
        <v>55</v>
      </c>
      <c r="P2613" t="s">
        <v>47</v>
      </c>
      <c r="Q2613" t="s">
        <v>175</v>
      </c>
      <c r="R2613">
        <v>5</v>
      </c>
      <c r="S2613">
        <v>1200</v>
      </c>
      <c r="T2613">
        <v>25</v>
      </c>
      <c r="U2613">
        <v>4500</v>
      </c>
      <c r="V2613" t="str">
        <f>IF(Table1[[#This Row],[Sales]]&lt;=10000,"Low",IF(Table1[[#This Row],[Sales]]&gt;=10000 &amp; Table1[[#This Row],[Sales]]&lt;=25000,"Medium","High"))</f>
        <v>Low</v>
      </c>
      <c r="W2613">
        <v>1508.35</v>
      </c>
      <c r="X2613">
        <f>Table1[[#This Row],[Profit]]/Table1[[#This Row],[Sales]]</f>
        <v>0.33518888888888887</v>
      </c>
      <c r="Y2613" t="s">
        <v>93</v>
      </c>
      <c r="Z2613" t="s">
        <v>31</v>
      </c>
      <c r="AA2613">
        <v>5</v>
      </c>
      <c r="AB2613" t="s">
        <v>42</v>
      </c>
    </row>
    <row r="2614" spans="1:28" x14ac:dyDescent="0.35">
      <c r="A2614" t="s">
        <v>9286</v>
      </c>
      <c r="B2614" s="1">
        <v>45516</v>
      </c>
      <c r="C2614" s="1" t="str">
        <f>TEXT(Table1[[#This Row],[Order_Date]],"yyyy")</f>
        <v>2024</v>
      </c>
      <c r="D2614" s="3">
        <f>MONTH(Table1[[#This Row],[Order_Date]])</f>
        <v>8</v>
      </c>
      <c r="E2614" t="str">
        <f>TEXT(Table1[[#This Row],[Order_Date]],"mmm")</f>
        <v>Aug</v>
      </c>
      <c r="F2614" s="1">
        <v>45523</v>
      </c>
      <c r="G2614">
        <f>(Table1[[#This Row],[Ship_Date]]-Table1[[#This Row],[Order_Date]])</f>
        <v>7</v>
      </c>
      <c r="H2614" t="s">
        <v>9287</v>
      </c>
      <c r="I2614" t="s">
        <v>9288</v>
      </c>
      <c r="J2614" t="s">
        <v>52</v>
      </c>
      <c r="K2614">
        <v>42</v>
      </c>
      <c r="L2614" t="str">
        <f>IF(Table1[[#This Row],[Age]]&lt;=20,"Teen",IF(Table1[[#This Row],[Age]]&gt;=21 &amp; Table1[[#This Row],[Age]]&lt;=50,"Adult","Senior"))</f>
        <v>Senior</v>
      </c>
      <c r="M2614" t="s">
        <v>46</v>
      </c>
      <c r="N2614" t="s">
        <v>46</v>
      </c>
      <c r="O2614" t="s">
        <v>38</v>
      </c>
      <c r="P2614" t="s">
        <v>39</v>
      </c>
      <c r="Q2614" t="s">
        <v>253</v>
      </c>
      <c r="R2614">
        <v>1</v>
      </c>
      <c r="S2614">
        <v>1200</v>
      </c>
      <c r="T2614">
        <v>5</v>
      </c>
      <c r="U2614">
        <v>1140</v>
      </c>
      <c r="V2614" t="str">
        <f>IF(Table1[[#This Row],[Sales]]&lt;=10000,"Low",IF(Table1[[#This Row],[Sales]]&gt;=10000 &amp; Table1[[#This Row],[Sales]]&lt;=25000,"Medium","High"))</f>
        <v>Low</v>
      </c>
      <c r="W2614">
        <v>451.7</v>
      </c>
      <c r="X2614">
        <f>Table1[[#This Row],[Profit]]/Table1[[#This Row],[Sales]]</f>
        <v>0.3962280701754386</v>
      </c>
      <c r="Y2614" t="s">
        <v>58</v>
      </c>
      <c r="Z2614" t="s">
        <v>59</v>
      </c>
      <c r="AA2614">
        <v>2</v>
      </c>
      <c r="AB2614" t="s">
        <v>42</v>
      </c>
    </row>
    <row r="2615" spans="1:28" x14ac:dyDescent="0.35">
      <c r="A2615" t="s">
        <v>9294</v>
      </c>
      <c r="B2615" s="1">
        <v>45524</v>
      </c>
      <c r="C2615" s="1" t="str">
        <f>TEXT(Table1[[#This Row],[Order_Date]],"yyyy")</f>
        <v>2024</v>
      </c>
      <c r="D2615" s="3">
        <f>MONTH(Table1[[#This Row],[Order_Date]])</f>
        <v>8</v>
      </c>
      <c r="E2615" t="str">
        <f>TEXT(Table1[[#This Row],[Order_Date]],"mmm")</f>
        <v>Aug</v>
      </c>
      <c r="F2615" s="1">
        <v>45530</v>
      </c>
      <c r="G2615">
        <f>(Table1[[#This Row],[Ship_Date]]-Table1[[#This Row],[Order_Date]])</f>
        <v>6</v>
      </c>
      <c r="H2615" t="s">
        <v>9295</v>
      </c>
      <c r="I2615" t="s">
        <v>9296</v>
      </c>
      <c r="J2615" t="s">
        <v>24</v>
      </c>
      <c r="K2615">
        <v>61</v>
      </c>
      <c r="L2615" t="str">
        <f>IF(Table1[[#This Row],[Age]]&lt;=20,"Teen",IF(Table1[[#This Row],[Age]]&gt;=21 &amp; Table1[[#This Row],[Age]]&lt;=50,"Adult","Senior"))</f>
        <v>Senior</v>
      </c>
      <c r="M2615" t="s">
        <v>46</v>
      </c>
      <c r="N2615" t="s">
        <v>46</v>
      </c>
      <c r="O2615" t="s">
        <v>38</v>
      </c>
      <c r="P2615" t="s">
        <v>74</v>
      </c>
      <c r="Q2615" t="s">
        <v>75</v>
      </c>
      <c r="R2615">
        <v>4</v>
      </c>
      <c r="S2615">
        <v>2000</v>
      </c>
      <c r="T2615">
        <v>25</v>
      </c>
      <c r="U2615">
        <v>6000</v>
      </c>
      <c r="V2615" t="str">
        <f>IF(Table1[[#This Row],[Sales]]&lt;=10000,"Low",IF(Table1[[#This Row],[Sales]]&gt;=10000 &amp; Table1[[#This Row],[Sales]]&lt;=25000,"Medium","High"))</f>
        <v>Low</v>
      </c>
      <c r="W2615">
        <v>1849.74</v>
      </c>
      <c r="X2615">
        <f>Table1[[#This Row],[Profit]]/Table1[[#This Row],[Sales]]</f>
        <v>0.30829000000000001</v>
      </c>
      <c r="Y2615" t="s">
        <v>58</v>
      </c>
      <c r="Z2615" t="s">
        <v>59</v>
      </c>
      <c r="AA2615">
        <v>2</v>
      </c>
      <c r="AB2615" t="s">
        <v>42</v>
      </c>
    </row>
    <row r="2616" spans="1:28" x14ac:dyDescent="0.35">
      <c r="A2616" t="s">
        <v>9319</v>
      </c>
      <c r="B2616" s="1">
        <v>45530</v>
      </c>
      <c r="C2616" s="1" t="str">
        <f>TEXT(Table1[[#This Row],[Order_Date]],"yyyy")</f>
        <v>2024</v>
      </c>
      <c r="D2616" s="3">
        <f>MONTH(Table1[[#This Row],[Order_Date]])</f>
        <v>8</v>
      </c>
      <c r="E2616" t="str">
        <f>TEXT(Table1[[#This Row],[Order_Date]],"mmm")</f>
        <v>Aug</v>
      </c>
      <c r="F2616" s="1">
        <v>45531</v>
      </c>
      <c r="G2616">
        <f>(Table1[[#This Row],[Ship_Date]]-Table1[[#This Row],[Order_Date]])</f>
        <v>1</v>
      </c>
      <c r="H2616" t="s">
        <v>9320</v>
      </c>
      <c r="I2616" t="s">
        <v>9321</v>
      </c>
      <c r="J2616" t="s">
        <v>52</v>
      </c>
      <c r="K2616">
        <v>29</v>
      </c>
      <c r="L2616" t="str">
        <f>IF(Table1[[#This Row],[Age]]&lt;=20,"Teen",IF(Table1[[#This Row],[Age]]&gt;=21 &amp; Table1[[#This Row],[Age]]&lt;=50,"Adult","Senior"))</f>
        <v>Senior</v>
      </c>
      <c r="M2616" t="s">
        <v>53</v>
      </c>
      <c r="N2616" t="s">
        <v>54</v>
      </c>
      <c r="O2616" t="s">
        <v>55</v>
      </c>
      <c r="P2616" t="s">
        <v>47</v>
      </c>
      <c r="Q2616" t="s">
        <v>69</v>
      </c>
      <c r="R2616">
        <v>6</v>
      </c>
      <c r="S2616">
        <v>800</v>
      </c>
      <c r="T2616">
        <v>15</v>
      </c>
      <c r="U2616">
        <v>4080</v>
      </c>
      <c r="V2616" t="str">
        <f>IF(Table1[[#This Row],[Sales]]&lt;=10000,"Low",IF(Table1[[#This Row],[Sales]]&gt;=10000 &amp; Table1[[#This Row],[Sales]]&lt;=25000,"Medium","High"))</f>
        <v>Low</v>
      </c>
      <c r="W2616">
        <v>760.88</v>
      </c>
      <c r="X2616">
        <f>Table1[[#This Row],[Profit]]/Table1[[#This Row],[Sales]]</f>
        <v>0.18649019607843137</v>
      </c>
      <c r="Y2616" t="s">
        <v>30</v>
      </c>
      <c r="Z2616" t="s">
        <v>59</v>
      </c>
      <c r="AA2616">
        <v>4</v>
      </c>
      <c r="AB2616" t="s">
        <v>42</v>
      </c>
    </row>
    <row r="2617" spans="1:28" x14ac:dyDescent="0.35">
      <c r="A2617" t="s">
        <v>9345</v>
      </c>
      <c r="B2617" s="1">
        <v>45894</v>
      </c>
      <c r="C2617" s="1" t="str">
        <f>TEXT(Table1[[#This Row],[Order_Date]],"yyyy")</f>
        <v>2025</v>
      </c>
      <c r="D2617" s="3">
        <f>MONTH(Table1[[#This Row],[Order_Date]])</f>
        <v>8</v>
      </c>
      <c r="E2617" t="str">
        <f>TEXT(Table1[[#This Row],[Order_Date]],"mmm")</f>
        <v>Aug</v>
      </c>
      <c r="F2617" s="1">
        <v>45898</v>
      </c>
      <c r="G2617">
        <f>(Table1[[#This Row],[Ship_Date]]-Table1[[#This Row],[Order_Date]])</f>
        <v>4</v>
      </c>
      <c r="H2617" t="s">
        <v>9346</v>
      </c>
      <c r="I2617" t="s">
        <v>9347</v>
      </c>
      <c r="J2617" t="s">
        <v>24</v>
      </c>
      <c r="K2617">
        <v>53</v>
      </c>
      <c r="L2617" t="str">
        <f>IF(Table1[[#This Row],[Age]]&lt;=20,"Teen",IF(Table1[[#This Row],[Age]]&gt;=21 &amp; Table1[[#This Row],[Age]]&lt;=50,"Adult","Senior"))</f>
        <v>Senior</v>
      </c>
      <c r="M2617" t="s">
        <v>63</v>
      </c>
      <c r="N2617" t="s">
        <v>64</v>
      </c>
      <c r="O2617" t="s">
        <v>55</v>
      </c>
      <c r="P2617" t="s">
        <v>56</v>
      </c>
      <c r="Q2617" t="s">
        <v>97</v>
      </c>
      <c r="R2617">
        <v>5</v>
      </c>
      <c r="S2617">
        <v>1500</v>
      </c>
      <c r="T2617">
        <v>10</v>
      </c>
      <c r="U2617">
        <v>6750</v>
      </c>
      <c r="V2617" t="str">
        <f>IF(Table1[[#This Row],[Sales]]&lt;=10000,"Low",IF(Table1[[#This Row],[Sales]]&gt;=10000 &amp; Table1[[#This Row],[Sales]]&lt;=25000,"Medium","High"))</f>
        <v>Low</v>
      </c>
      <c r="W2617">
        <v>2918.72</v>
      </c>
      <c r="X2617">
        <f>Table1[[#This Row],[Profit]]/Table1[[#This Row],[Sales]]</f>
        <v>0.43240296296296293</v>
      </c>
      <c r="Y2617" t="s">
        <v>30</v>
      </c>
      <c r="Z2617" t="s">
        <v>31</v>
      </c>
      <c r="AA2617">
        <v>2</v>
      </c>
      <c r="AB2617" t="s">
        <v>42</v>
      </c>
    </row>
    <row r="2618" spans="1:28" x14ac:dyDescent="0.35">
      <c r="A2618" t="s">
        <v>9354</v>
      </c>
      <c r="B2618" s="1">
        <v>45877</v>
      </c>
      <c r="C2618" s="1" t="str">
        <f>TEXT(Table1[[#This Row],[Order_Date]],"yyyy")</f>
        <v>2025</v>
      </c>
      <c r="D2618" s="3">
        <f>MONTH(Table1[[#This Row],[Order_Date]])</f>
        <v>8</v>
      </c>
      <c r="E2618" t="str">
        <f>TEXT(Table1[[#This Row],[Order_Date]],"mmm")</f>
        <v>Aug</v>
      </c>
      <c r="F2618" s="1">
        <v>45883</v>
      </c>
      <c r="G2618">
        <f>(Table1[[#This Row],[Ship_Date]]-Table1[[#This Row],[Order_Date]])</f>
        <v>6</v>
      </c>
      <c r="H2618" t="s">
        <v>9355</v>
      </c>
      <c r="I2618" t="s">
        <v>9356</v>
      </c>
      <c r="J2618" t="s">
        <v>52</v>
      </c>
      <c r="K2618">
        <v>45</v>
      </c>
      <c r="L2618" t="str">
        <f>IF(Table1[[#This Row],[Age]]&lt;=20,"Teen",IF(Table1[[#This Row],[Age]]&gt;=21 &amp; Table1[[#This Row],[Age]]&lt;=50,"Adult","Senior"))</f>
        <v>Senior</v>
      </c>
      <c r="M2618" t="s">
        <v>101</v>
      </c>
      <c r="N2618" t="s">
        <v>102</v>
      </c>
      <c r="O2618" t="s">
        <v>27</v>
      </c>
      <c r="P2618" t="s">
        <v>28</v>
      </c>
      <c r="Q2618" t="s">
        <v>103</v>
      </c>
      <c r="R2618">
        <v>8</v>
      </c>
      <c r="S2618">
        <v>25000</v>
      </c>
      <c r="T2618">
        <v>25</v>
      </c>
      <c r="U2618">
        <v>150000</v>
      </c>
      <c r="V2618" t="str">
        <f>IF(Table1[[#This Row],[Sales]]&lt;=10000,"Low",IF(Table1[[#This Row],[Sales]]&gt;=10000 &amp; Table1[[#This Row],[Sales]]&lt;=25000,"Medium","High"))</f>
        <v>High</v>
      </c>
      <c r="W2618">
        <v>39742.22</v>
      </c>
      <c r="X2618">
        <f>Table1[[#This Row],[Profit]]/Table1[[#This Row],[Sales]]</f>
        <v>0.26494813333333334</v>
      </c>
      <c r="Y2618" t="s">
        <v>30</v>
      </c>
      <c r="Z2618" t="s">
        <v>41</v>
      </c>
      <c r="AA2618">
        <v>3</v>
      </c>
      <c r="AB2618" t="s">
        <v>42</v>
      </c>
    </row>
    <row r="2619" spans="1:28" x14ac:dyDescent="0.35">
      <c r="A2619" t="s">
        <v>9369</v>
      </c>
      <c r="B2619" s="1">
        <v>45516</v>
      </c>
      <c r="C2619" s="1" t="str">
        <f>TEXT(Table1[[#This Row],[Order_Date]],"yyyy")</f>
        <v>2024</v>
      </c>
      <c r="D2619" s="3">
        <f>MONTH(Table1[[#This Row],[Order_Date]])</f>
        <v>8</v>
      </c>
      <c r="E2619" t="str">
        <f>TEXT(Table1[[#This Row],[Order_Date]],"mmm")</f>
        <v>Aug</v>
      </c>
      <c r="F2619" s="1">
        <v>45519</v>
      </c>
      <c r="G2619">
        <f>(Table1[[#This Row],[Ship_Date]]-Table1[[#This Row],[Order_Date]])</f>
        <v>3</v>
      </c>
      <c r="H2619" t="s">
        <v>9370</v>
      </c>
      <c r="I2619" t="s">
        <v>9371</v>
      </c>
      <c r="J2619" t="s">
        <v>52</v>
      </c>
      <c r="K2619">
        <v>36</v>
      </c>
      <c r="L2619" t="str">
        <f>IF(Table1[[#This Row],[Age]]&lt;=20,"Teen",IF(Table1[[#This Row],[Age]]&gt;=21 &amp; Table1[[#This Row],[Age]]&lt;=50,"Adult","Senior"))</f>
        <v>Senior</v>
      </c>
      <c r="M2619" t="s">
        <v>101</v>
      </c>
      <c r="N2619" t="s">
        <v>102</v>
      </c>
      <c r="O2619" t="s">
        <v>27</v>
      </c>
      <c r="P2619" t="s">
        <v>74</v>
      </c>
      <c r="Q2619" t="s">
        <v>109</v>
      </c>
      <c r="R2619">
        <v>4</v>
      </c>
      <c r="S2619">
        <v>40000</v>
      </c>
      <c r="T2619">
        <v>15</v>
      </c>
      <c r="U2619">
        <v>136000</v>
      </c>
      <c r="V2619" t="str">
        <f>IF(Table1[[#This Row],[Sales]]&lt;=10000,"Low",IF(Table1[[#This Row],[Sales]]&gt;=10000 &amp; Table1[[#This Row],[Sales]]&lt;=25000,"Medium","High"))</f>
        <v>High</v>
      </c>
      <c r="W2619">
        <v>45868.78</v>
      </c>
      <c r="X2619">
        <f>Table1[[#This Row],[Profit]]/Table1[[#This Row],[Sales]]</f>
        <v>0.33727044117647059</v>
      </c>
      <c r="Y2619" t="s">
        <v>30</v>
      </c>
      <c r="Z2619" t="s">
        <v>41</v>
      </c>
      <c r="AA2619">
        <v>3</v>
      </c>
      <c r="AB2619" t="s">
        <v>42</v>
      </c>
    </row>
    <row r="2620" spans="1:28" x14ac:dyDescent="0.35">
      <c r="A2620" t="s">
        <v>9387</v>
      </c>
      <c r="B2620" s="1">
        <v>45879</v>
      </c>
      <c r="C2620" s="1" t="str">
        <f>TEXT(Table1[[#This Row],[Order_Date]],"yyyy")</f>
        <v>2025</v>
      </c>
      <c r="D2620" s="3">
        <f>MONTH(Table1[[#This Row],[Order_Date]])</f>
        <v>8</v>
      </c>
      <c r="E2620" t="str">
        <f>TEXT(Table1[[#This Row],[Order_Date]],"mmm")</f>
        <v>Aug</v>
      </c>
      <c r="F2620" s="1">
        <v>45885</v>
      </c>
      <c r="G2620">
        <f>(Table1[[#This Row],[Ship_Date]]-Table1[[#This Row],[Order_Date]])</f>
        <v>6</v>
      </c>
      <c r="H2620" t="s">
        <v>6349</v>
      </c>
      <c r="I2620" t="s">
        <v>9388</v>
      </c>
      <c r="J2620" t="s">
        <v>24</v>
      </c>
      <c r="K2620">
        <v>19</v>
      </c>
      <c r="L2620" t="str">
        <f>IF(Table1[[#This Row],[Age]]&lt;=20,"Teen",IF(Table1[[#This Row],[Age]]&gt;=21 &amp; Table1[[#This Row],[Age]]&lt;=50,"Adult","Senior"))</f>
        <v>Teen</v>
      </c>
      <c r="M2620" t="s">
        <v>79</v>
      </c>
      <c r="N2620" t="s">
        <v>80</v>
      </c>
      <c r="O2620" t="s">
        <v>38</v>
      </c>
      <c r="P2620" t="s">
        <v>39</v>
      </c>
      <c r="Q2620" t="s">
        <v>253</v>
      </c>
      <c r="R2620">
        <v>3</v>
      </c>
      <c r="S2620">
        <v>1200</v>
      </c>
      <c r="T2620">
        <v>25</v>
      </c>
      <c r="U2620">
        <v>2700</v>
      </c>
      <c r="V2620" t="str">
        <f>IF(Table1[[#This Row],[Sales]]&lt;=10000,"Low",IF(Table1[[#This Row],[Sales]]&gt;=10000 &amp; Table1[[#This Row],[Sales]]&lt;=25000,"Medium","High"))</f>
        <v>Low</v>
      </c>
      <c r="W2620">
        <v>317.64999999999998</v>
      </c>
      <c r="X2620">
        <f>Table1[[#This Row],[Profit]]/Table1[[#This Row],[Sales]]</f>
        <v>0.11764814814814814</v>
      </c>
      <c r="Y2620" t="s">
        <v>30</v>
      </c>
      <c r="Z2620" t="s">
        <v>41</v>
      </c>
      <c r="AA2620">
        <v>4</v>
      </c>
      <c r="AB2620" t="s">
        <v>42</v>
      </c>
    </row>
    <row r="2621" spans="1:28" x14ac:dyDescent="0.35">
      <c r="A2621" t="s">
        <v>9398</v>
      </c>
      <c r="B2621" s="1">
        <v>45871</v>
      </c>
      <c r="C2621" s="1" t="str">
        <f>TEXT(Table1[[#This Row],[Order_Date]],"yyyy")</f>
        <v>2025</v>
      </c>
      <c r="D2621" s="3">
        <f>MONTH(Table1[[#This Row],[Order_Date]])</f>
        <v>8</v>
      </c>
      <c r="E2621" t="str">
        <f>TEXT(Table1[[#This Row],[Order_Date]],"mmm")</f>
        <v>Aug</v>
      </c>
      <c r="F2621" s="1">
        <v>45878</v>
      </c>
      <c r="G2621">
        <f>(Table1[[#This Row],[Ship_Date]]-Table1[[#This Row],[Order_Date]])</f>
        <v>7</v>
      </c>
      <c r="H2621" t="s">
        <v>8734</v>
      </c>
      <c r="I2621" t="s">
        <v>9399</v>
      </c>
      <c r="J2621" t="s">
        <v>52</v>
      </c>
      <c r="K2621">
        <v>30</v>
      </c>
      <c r="L2621" t="str">
        <f>IF(Table1[[#This Row],[Age]]&lt;=20,"Teen",IF(Table1[[#This Row],[Age]]&gt;=21 &amp; Table1[[#This Row],[Age]]&lt;=50,"Adult","Senior"))</f>
        <v>Senior</v>
      </c>
      <c r="M2621" t="s">
        <v>53</v>
      </c>
      <c r="N2621" t="s">
        <v>54</v>
      </c>
      <c r="O2621" t="s">
        <v>55</v>
      </c>
      <c r="P2621" t="s">
        <v>56</v>
      </c>
      <c r="Q2621" t="s">
        <v>125</v>
      </c>
      <c r="R2621">
        <v>8</v>
      </c>
      <c r="S2621">
        <v>450</v>
      </c>
      <c r="T2621">
        <v>5</v>
      </c>
      <c r="U2621">
        <v>3420</v>
      </c>
      <c r="V2621" t="str">
        <f>IF(Table1[[#This Row],[Sales]]&lt;=10000,"Low",IF(Table1[[#This Row],[Sales]]&gt;=10000 &amp; Table1[[#This Row],[Sales]]&lt;=25000,"Medium","High"))</f>
        <v>Low</v>
      </c>
      <c r="W2621">
        <v>1015.46</v>
      </c>
      <c r="X2621">
        <f>Table1[[#This Row],[Profit]]/Table1[[#This Row],[Sales]]</f>
        <v>0.29691812865497075</v>
      </c>
      <c r="Y2621" t="s">
        <v>30</v>
      </c>
      <c r="Z2621" t="s">
        <v>31</v>
      </c>
      <c r="AA2621">
        <v>2</v>
      </c>
      <c r="AB2621" t="s">
        <v>42</v>
      </c>
    </row>
    <row r="2622" spans="1:28" x14ac:dyDescent="0.35">
      <c r="A2622" t="s">
        <v>9451</v>
      </c>
      <c r="B2622" s="1">
        <v>45512</v>
      </c>
      <c r="C2622" s="1" t="str">
        <f>TEXT(Table1[[#This Row],[Order_Date]],"yyyy")</f>
        <v>2024</v>
      </c>
      <c r="D2622" s="3">
        <f>MONTH(Table1[[#This Row],[Order_Date]])</f>
        <v>8</v>
      </c>
      <c r="E2622" t="str">
        <f>TEXT(Table1[[#This Row],[Order_Date]],"mmm")</f>
        <v>Aug</v>
      </c>
      <c r="F2622" s="1">
        <v>45516</v>
      </c>
      <c r="G2622">
        <f>(Table1[[#This Row],[Ship_Date]]-Table1[[#This Row],[Order_Date]])</f>
        <v>4</v>
      </c>
      <c r="H2622" t="s">
        <v>9452</v>
      </c>
      <c r="I2622" t="s">
        <v>9453</v>
      </c>
      <c r="J2622" t="s">
        <v>24</v>
      </c>
      <c r="K2622">
        <v>46</v>
      </c>
      <c r="L2622" t="str">
        <f>IF(Table1[[#This Row],[Age]]&lt;=20,"Teen",IF(Table1[[#This Row],[Age]]&gt;=21 &amp; Table1[[#This Row],[Age]]&lt;=50,"Adult","Senior"))</f>
        <v>Senior</v>
      </c>
      <c r="M2622" t="s">
        <v>46</v>
      </c>
      <c r="N2622" t="s">
        <v>46</v>
      </c>
      <c r="O2622" t="s">
        <v>38</v>
      </c>
      <c r="P2622" t="s">
        <v>39</v>
      </c>
      <c r="Q2622" t="s">
        <v>118</v>
      </c>
      <c r="R2622">
        <v>8</v>
      </c>
      <c r="S2622">
        <v>4000</v>
      </c>
      <c r="T2622">
        <v>15</v>
      </c>
      <c r="U2622">
        <v>27200</v>
      </c>
      <c r="V2622" t="str">
        <f>IF(Table1[[#This Row],[Sales]]&lt;=10000,"Low",IF(Table1[[#This Row],[Sales]]&gt;=10000 &amp; Table1[[#This Row],[Sales]]&lt;=25000,"Medium","High"))</f>
        <v>High</v>
      </c>
      <c r="W2622">
        <v>10600.51</v>
      </c>
      <c r="X2622">
        <f>Table1[[#This Row],[Profit]]/Table1[[#This Row],[Sales]]</f>
        <v>0.38972463235294119</v>
      </c>
      <c r="Y2622" t="s">
        <v>58</v>
      </c>
      <c r="Z2622" t="s">
        <v>59</v>
      </c>
      <c r="AA2622">
        <v>2</v>
      </c>
      <c r="AB2622" t="s">
        <v>42</v>
      </c>
    </row>
    <row r="2623" spans="1:28" x14ac:dyDescent="0.35">
      <c r="A2623" t="s">
        <v>9503</v>
      </c>
      <c r="B2623" s="1">
        <v>45872</v>
      </c>
      <c r="C2623" s="1" t="str">
        <f>TEXT(Table1[[#This Row],[Order_Date]],"yyyy")</f>
        <v>2025</v>
      </c>
      <c r="D2623" s="3">
        <f>MONTH(Table1[[#This Row],[Order_Date]])</f>
        <v>8</v>
      </c>
      <c r="E2623" t="str">
        <f>TEXT(Table1[[#This Row],[Order_Date]],"mmm")</f>
        <v>Aug</v>
      </c>
      <c r="F2623" s="1">
        <v>45874</v>
      </c>
      <c r="G2623">
        <f>(Table1[[#This Row],[Ship_Date]]-Table1[[#This Row],[Order_Date]])</f>
        <v>2</v>
      </c>
      <c r="H2623" t="s">
        <v>9412</v>
      </c>
      <c r="I2623" t="s">
        <v>9504</v>
      </c>
      <c r="J2623" t="s">
        <v>24</v>
      </c>
      <c r="K2623">
        <v>52</v>
      </c>
      <c r="L2623" t="str">
        <f>IF(Table1[[#This Row],[Age]]&lt;=20,"Teen",IF(Table1[[#This Row],[Age]]&gt;=21 &amp; Table1[[#This Row],[Age]]&lt;=50,"Adult","Senior"))</f>
        <v>Senior</v>
      </c>
      <c r="M2623" t="s">
        <v>116</v>
      </c>
      <c r="N2623" t="s">
        <v>117</v>
      </c>
      <c r="O2623" t="s">
        <v>86</v>
      </c>
      <c r="P2623" t="s">
        <v>74</v>
      </c>
      <c r="Q2623" t="s">
        <v>231</v>
      </c>
      <c r="R2623">
        <v>4</v>
      </c>
      <c r="S2623">
        <v>18000</v>
      </c>
      <c r="T2623">
        <v>20</v>
      </c>
      <c r="U2623">
        <v>57600</v>
      </c>
      <c r="V2623" t="str">
        <f>IF(Table1[[#This Row],[Sales]]&lt;=10000,"Low",IF(Table1[[#This Row],[Sales]]&gt;=10000 &amp; Table1[[#This Row],[Sales]]&lt;=25000,"Medium","High"))</f>
        <v>High</v>
      </c>
      <c r="W2623">
        <v>15265.32</v>
      </c>
      <c r="X2623">
        <f>Table1[[#This Row],[Profit]]/Table1[[#This Row],[Sales]]</f>
        <v>0.26502291666666666</v>
      </c>
      <c r="Y2623" t="s">
        <v>30</v>
      </c>
      <c r="Z2623" t="s">
        <v>31</v>
      </c>
      <c r="AA2623">
        <v>5</v>
      </c>
      <c r="AB2623" t="s">
        <v>42</v>
      </c>
    </row>
    <row r="2624" spans="1:28" x14ac:dyDescent="0.35">
      <c r="A2624" t="s">
        <v>9505</v>
      </c>
      <c r="B2624" s="1">
        <v>45873</v>
      </c>
      <c r="C2624" s="1" t="str">
        <f>TEXT(Table1[[#This Row],[Order_Date]],"yyyy")</f>
        <v>2025</v>
      </c>
      <c r="D2624" s="3">
        <f>MONTH(Table1[[#This Row],[Order_Date]])</f>
        <v>8</v>
      </c>
      <c r="E2624" t="str">
        <f>TEXT(Table1[[#This Row],[Order_Date]],"mmm")</f>
        <v>Aug</v>
      </c>
      <c r="F2624" s="1">
        <v>45874</v>
      </c>
      <c r="G2624">
        <f>(Table1[[#This Row],[Ship_Date]]-Table1[[#This Row],[Order_Date]])</f>
        <v>1</v>
      </c>
      <c r="H2624" t="s">
        <v>2847</v>
      </c>
      <c r="I2624" t="s">
        <v>9506</v>
      </c>
      <c r="J2624" t="s">
        <v>52</v>
      </c>
      <c r="K2624">
        <v>35</v>
      </c>
      <c r="L2624" t="str">
        <f>IF(Table1[[#This Row],[Age]]&lt;=20,"Teen",IF(Table1[[#This Row],[Age]]&gt;=21 &amp; Table1[[#This Row],[Age]]&lt;=50,"Adult","Senior"))</f>
        <v>Senior</v>
      </c>
      <c r="M2624" t="s">
        <v>63</v>
      </c>
      <c r="N2624" t="s">
        <v>64</v>
      </c>
      <c r="O2624" t="s">
        <v>55</v>
      </c>
      <c r="P2624" t="s">
        <v>28</v>
      </c>
      <c r="Q2624" t="s">
        <v>103</v>
      </c>
      <c r="R2624">
        <v>8</v>
      </c>
      <c r="S2624">
        <v>25000</v>
      </c>
      <c r="T2624">
        <v>20</v>
      </c>
      <c r="U2624">
        <v>160000</v>
      </c>
      <c r="V2624" t="str">
        <f>IF(Table1[[#This Row],[Sales]]&lt;=10000,"Low",IF(Table1[[#This Row],[Sales]]&gt;=10000 &amp; Table1[[#This Row],[Sales]]&lt;=25000,"Medium","High"))</f>
        <v>High</v>
      </c>
      <c r="W2624">
        <v>21091.040000000001</v>
      </c>
      <c r="X2624">
        <f>Table1[[#This Row],[Profit]]/Table1[[#This Row],[Sales]]</f>
        <v>0.13181899999999999</v>
      </c>
      <c r="Y2624" t="s">
        <v>30</v>
      </c>
      <c r="Z2624" t="s">
        <v>31</v>
      </c>
      <c r="AA2624">
        <v>3</v>
      </c>
      <c r="AB2624" t="s">
        <v>42</v>
      </c>
    </row>
    <row r="2625" spans="1:28" x14ac:dyDescent="0.35">
      <c r="A2625" t="s">
        <v>9541</v>
      </c>
      <c r="B2625" s="1">
        <v>45872</v>
      </c>
      <c r="C2625" s="1" t="str">
        <f>TEXT(Table1[[#This Row],[Order_Date]],"yyyy")</f>
        <v>2025</v>
      </c>
      <c r="D2625" s="3">
        <f>MONTH(Table1[[#This Row],[Order_Date]])</f>
        <v>8</v>
      </c>
      <c r="E2625" t="str">
        <f>TEXT(Table1[[#This Row],[Order_Date]],"mmm")</f>
        <v>Aug</v>
      </c>
      <c r="F2625" s="1">
        <v>45878</v>
      </c>
      <c r="G2625">
        <f>(Table1[[#This Row],[Ship_Date]]-Table1[[#This Row],[Order_Date]])</f>
        <v>6</v>
      </c>
      <c r="H2625" t="s">
        <v>4216</v>
      </c>
      <c r="I2625" t="s">
        <v>9542</v>
      </c>
      <c r="J2625" t="s">
        <v>52</v>
      </c>
      <c r="K2625">
        <v>39</v>
      </c>
      <c r="L2625" t="str">
        <f>IF(Table1[[#This Row],[Age]]&lt;=20,"Teen",IF(Table1[[#This Row],[Age]]&gt;=21 &amp; Table1[[#This Row],[Age]]&lt;=50,"Adult","Senior"))</f>
        <v>Senior</v>
      </c>
      <c r="M2625" t="s">
        <v>36</v>
      </c>
      <c r="N2625" t="s">
        <v>37</v>
      </c>
      <c r="O2625" t="s">
        <v>38</v>
      </c>
      <c r="P2625" t="s">
        <v>28</v>
      </c>
      <c r="Q2625" t="s">
        <v>103</v>
      </c>
      <c r="R2625">
        <v>8</v>
      </c>
      <c r="S2625">
        <v>25000</v>
      </c>
      <c r="T2625">
        <v>10</v>
      </c>
      <c r="U2625">
        <v>180000</v>
      </c>
      <c r="V2625" t="str">
        <f>IF(Table1[[#This Row],[Sales]]&lt;=10000,"Low",IF(Table1[[#This Row],[Sales]]&gt;=10000 &amp; Table1[[#This Row],[Sales]]&lt;=25000,"Medium","High"))</f>
        <v>High</v>
      </c>
      <c r="W2625">
        <v>78562.37</v>
      </c>
      <c r="X2625">
        <f>Table1[[#This Row],[Profit]]/Table1[[#This Row],[Sales]]</f>
        <v>0.43645761111111109</v>
      </c>
      <c r="Y2625" t="s">
        <v>93</v>
      </c>
      <c r="Z2625" t="s">
        <v>41</v>
      </c>
      <c r="AA2625">
        <v>4</v>
      </c>
      <c r="AB2625" t="s">
        <v>42</v>
      </c>
    </row>
    <row r="2626" spans="1:28" x14ac:dyDescent="0.35">
      <c r="A2626" t="s">
        <v>9564</v>
      </c>
      <c r="B2626" s="1">
        <v>45881</v>
      </c>
      <c r="C2626" s="1" t="str">
        <f>TEXT(Table1[[#This Row],[Order_Date]],"yyyy")</f>
        <v>2025</v>
      </c>
      <c r="D2626" s="3">
        <f>MONTH(Table1[[#This Row],[Order_Date]])</f>
        <v>8</v>
      </c>
      <c r="E2626" t="str">
        <f>TEXT(Table1[[#This Row],[Order_Date]],"mmm")</f>
        <v>Aug</v>
      </c>
      <c r="F2626" s="1">
        <v>45885</v>
      </c>
      <c r="G2626">
        <f>(Table1[[#This Row],[Ship_Date]]-Table1[[#This Row],[Order_Date]])</f>
        <v>4</v>
      </c>
      <c r="H2626" t="s">
        <v>9565</v>
      </c>
      <c r="I2626" t="s">
        <v>9566</v>
      </c>
      <c r="J2626" t="s">
        <v>52</v>
      </c>
      <c r="K2626">
        <v>65</v>
      </c>
      <c r="L2626" t="str">
        <f>IF(Table1[[#This Row],[Age]]&lt;=20,"Teen",IF(Table1[[#This Row],[Age]]&gt;=21 &amp; Table1[[#This Row],[Age]]&lt;=50,"Adult","Senior"))</f>
        <v>Senior</v>
      </c>
      <c r="M2626" t="s">
        <v>46</v>
      </c>
      <c r="N2626" t="s">
        <v>46</v>
      </c>
      <c r="O2626" t="s">
        <v>38</v>
      </c>
      <c r="P2626" t="s">
        <v>74</v>
      </c>
      <c r="Q2626" t="s">
        <v>196</v>
      </c>
      <c r="R2626">
        <v>5</v>
      </c>
      <c r="S2626">
        <v>25000</v>
      </c>
      <c r="T2626">
        <v>20</v>
      </c>
      <c r="U2626">
        <v>100000</v>
      </c>
      <c r="V2626" t="str">
        <f>IF(Table1[[#This Row],[Sales]]&lt;=10000,"Low",IF(Table1[[#This Row],[Sales]]&gt;=10000 &amp; Table1[[#This Row],[Sales]]&lt;=25000,"Medium","High"))</f>
        <v>High</v>
      </c>
      <c r="W2626">
        <v>39133.660000000003</v>
      </c>
      <c r="X2626">
        <f>Table1[[#This Row],[Profit]]/Table1[[#This Row],[Sales]]</f>
        <v>0.39133660000000003</v>
      </c>
      <c r="Y2626" t="s">
        <v>30</v>
      </c>
      <c r="Z2626" t="s">
        <v>59</v>
      </c>
      <c r="AA2626">
        <v>2</v>
      </c>
      <c r="AB2626" t="s">
        <v>42</v>
      </c>
    </row>
    <row r="2627" spans="1:28" x14ac:dyDescent="0.35">
      <c r="A2627" t="s">
        <v>9603</v>
      </c>
      <c r="B2627" s="1">
        <v>45875</v>
      </c>
      <c r="C2627" s="1" t="str">
        <f>TEXT(Table1[[#This Row],[Order_Date]],"yyyy")</f>
        <v>2025</v>
      </c>
      <c r="D2627" s="3">
        <f>MONTH(Table1[[#This Row],[Order_Date]])</f>
        <v>8</v>
      </c>
      <c r="E2627" t="str">
        <f>TEXT(Table1[[#This Row],[Order_Date]],"mmm")</f>
        <v>Aug</v>
      </c>
      <c r="F2627" s="1">
        <v>45879</v>
      </c>
      <c r="G2627">
        <f>(Table1[[#This Row],[Ship_Date]]-Table1[[#This Row],[Order_Date]])</f>
        <v>4</v>
      </c>
      <c r="H2627" t="s">
        <v>6404</v>
      </c>
      <c r="I2627" t="s">
        <v>9604</v>
      </c>
      <c r="J2627" t="s">
        <v>52</v>
      </c>
      <c r="K2627">
        <v>18</v>
      </c>
      <c r="L2627" t="str">
        <f>IF(Table1[[#This Row],[Age]]&lt;=20,"Teen",IF(Table1[[#This Row],[Age]]&gt;=21 &amp; Table1[[#This Row],[Age]]&lt;=50,"Adult","Senior"))</f>
        <v>Teen</v>
      </c>
      <c r="M2627" t="s">
        <v>46</v>
      </c>
      <c r="N2627" t="s">
        <v>46</v>
      </c>
      <c r="O2627" t="s">
        <v>38</v>
      </c>
      <c r="P2627" t="s">
        <v>74</v>
      </c>
      <c r="Q2627" t="s">
        <v>75</v>
      </c>
      <c r="R2627">
        <v>5</v>
      </c>
      <c r="S2627">
        <v>2000</v>
      </c>
      <c r="T2627">
        <v>0</v>
      </c>
      <c r="U2627">
        <v>10000</v>
      </c>
      <c r="V2627" t="str">
        <f>IF(Table1[[#This Row],[Sales]]&lt;=10000,"Low",IF(Table1[[#This Row],[Sales]]&gt;=10000 &amp; Table1[[#This Row],[Sales]]&lt;=25000,"Medium","High"))</f>
        <v>Low</v>
      </c>
      <c r="W2627">
        <v>4163.55</v>
      </c>
      <c r="X2627">
        <f>Table1[[#This Row],[Profit]]/Table1[[#This Row],[Sales]]</f>
        <v>0.41635500000000003</v>
      </c>
      <c r="Y2627" t="s">
        <v>58</v>
      </c>
      <c r="Z2627" t="s">
        <v>31</v>
      </c>
      <c r="AA2627">
        <v>2</v>
      </c>
      <c r="AB2627" t="s">
        <v>42</v>
      </c>
    </row>
    <row r="2628" spans="1:28" x14ac:dyDescent="0.35">
      <c r="A2628" t="s">
        <v>9641</v>
      </c>
      <c r="B2628" s="1">
        <v>45518</v>
      </c>
      <c r="C2628" s="1" t="str">
        <f>TEXT(Table1[[#This Row],[Order_Date]],"yyyy")</f>
        <v>2024</v>
      </c>
      <c r="D2628" s="3">
        <f>MONTH(Table1[[#This Row],[Order_Date]])</f>
        <v>8</v>
      </c>
      <c r="E2628" t="str">
        <f>TEXT(Table1[[#This Row],[Order_Date]],"mmm")</f>
        <v>Aug</v>
      </c>
      <c r="F2628" s="1">
        <v>45523</v>
      </c>
      <c r="G2628">
        <f>(Table1[[#This Row],[Ship_Date]]-Table1[[#This Row],[Order_Date]])</f>
        <v>5</v>
      </c>
      <c r="H2628" t="s">
        <v>1238</v>
      </c>
      <c r="I2628" t="s">
        <v>9642</v>
      </c>
      <c r="J2628" t="s">
        <v>24</v>
      </c>
      <c r="K2628">
        <v>57</v>
      </c>
      <c r="L2628" t="str">
        <f>IF(Table1[[#This Row],[Age]]&lt;=20,"Teen",IF(Table1[[#This Row],[Age]]&gt;=21 &amp; Table1[[#This Row],[Age]]&lt;=50,"Adult","Senior"))</f>
        <v>Senior</v>
      </c>
      <c r="M2628" t="s">
        <v>53</v>
      </c>
      <c r="N2628" t="s">
        <v>54</v>
      </c>
      <c r="O2628" t="s">
        <v>55</v>
      </c>
      <c r="P2628" t="s">
        <v>39</v>
      </c>
      <c r="Q2628" t="s">
        <v>151</v>
      </c>
      <c r="R2628">
        <v>3</v>
      </c>
      <c r="S2628">
        <v>900</v>
      </c>
      <c r="T2628">
        <v>10</v>
      </c>
      <c r="U2628">
        <v>2430</v>
      </c>
      <c r="V2628" t="str">
        <f>IF(Table1[[#This Row],[Sales]]&lt;=10000,"Low",IF(Table1[[#This Row],[Sales]]&gt;=10000 &amp; Table1[[#This Row],[Sales]]&lt;=25000,"Medium","High"))</f>
        <v>Low</v>
      </c>
      <c r="W2628">
        <v>1050.6199999999999</v>
      </c>
      <c r="X2628">
        <f>Table1[[#This Row],[Profit]]/Table1[[#This Row],[Sales]]</f>
        <v>0.43235390946502056</v>
      </c>
      <c r="Y2628" t="s">
        <v>93</v>
      </c>
      <c r="Z2628" t="s">
        <v>41</v>
      </c>
      <c r="AA2628">
        <v>3</v>
      </c>
      <c r="AB2628" t="s">
        <v>42</v>
      </c>
    </row>
    <row r="2629" spans="1:28" x14ac:dyDescent="0.35">
      <c r="A2629" t="s">
        <v>9664</v>
      </c>
      <c r="B2629" s="1">
        <v>45519</v>
      </c>
      <c r="C2629" s="1" t="str">
        <f>TEXT(Table1[[#This Row],[Order_Date]],"yyyy")</f>
        <v>2024</v>
      </c>
      <c r="D2629" s="3">
        <f>MONTH(Table1[[#This Row],[Order_Date]])</f>
        <v>8</v>
      </c>
      <c r="E2629" t="str">
        <f>TEXT(Table1[[#This Row],[Order_Date]],"mmm")</f>
        <v>Aug</v>
      </c>
      <c r="F2629" s="1">
        <v>45522</v>
      </c>
      <c r="G2629">
        <f>(Table1[[#This Row],[Ship_Date]]-Table1[[#This Row],[Order_Date]])</f>
        <v>3</v>
      </c>
      <c r="H2629" t="s">
        <v>9665</v>
      </c>
      <c r="I2629" t="s">
        <v>9666</v>
      </c>
      <c r="J2629" t="s">
        <v>24</v>
      </c>
      <c r="K2629">
        <v>52</v>
      </c>
      <c r="L2629" t="str">
        <f>IF(Table1[[#This Row],[Age]]&lt;=20,"Teen",IF(Table1[[#This Row],[Age]]&gt;=21 &amp; Table1[[#This Row],[Age]]&lt;=50,"Adult","Senior"))</f>
        <v>Senior</v>
      </c>
      <c r="M2629" t="s">
        <v>116</v>
      </c>
      <c r="N2629" t="s">
        <v>117</v>
      </c>
      <c r="O2629" t="s">
        <v>86</v>
      </c>
      <c r="P2629" t="s">
        <v>28</v>
      </c>
      <c r="Q2629" t="s">
        <v>311</v>
      </c>
      <c r="R2629">
        <v>5</v>
      </c>
      <c r="S2629">
        <v>5000</v>
      </c>
      <c r="T2629">
        <v>25</v>
      </c>
      <c r="U2629">
        <v>18750</v>
      </c>
      <c r="V2629" t="str">
        <f>IF(Table1[[#This Row],[Sales]]&lt;=10000,"Low",IF(Table1[[#This Row],[Sales]]&gt;=10000 &amp; Table1[[#This Row],[Sales]]&lt;=25000,"Medium","High"))</f>
        <v>High</v>
      </c>
      <c r="W2629">
        <v>5565.28</v>
      </c>
      <c r="X2629">
        <f>Table1[[#This Row],[Profit]]/Table1[[#This Row],[Sales]]</f>
        <v>0.29681493333333331</v>
      </c>
      <c r="Y2629" t="s">
        <v>93</v>
      </c>
      <c r="Z2629" t="s">
        <v>31</v>
      </c>
      <c r="AA2629">
        <v>2</v>
      </c>
      <c r="AB2629" t="s">
        <v>42</v>
      </c>
    </row>
    <row r="2630" spans="1:28" x14ac:dyDescent="0.35">
      <c r="A2630" t="s">
        <v>9685</v>
      </c>
      <c r="B2630" s="1">
        <v>45522</v>
      </c>
      <c r="C2630" s="1" t="str">
        <f>TEXT(Table1[[#This Row],[Order_Date]],"yyyy")</f>
        <v>2024</v>
      </c>
      <c r="D2630" s="3">
        <f>MONTH(Table1[[#This Row],[Order_Date]])</f>
        <v>8</v>
      </c>
      <c r="E2630" t="str">
        <f>TEXT(Table1[[#This Row],[Order_Date]],"mmm")</f>
        <v>Aug</v>
      </c>
      <c r="F2630" s="1">
        <v>45525</v>
      </c>
      <c r="G2630">
        <f>(Table1[[#This Row],[Ship_Date]]-Table1[[#This Row],[Order_Date]])</f>
        <v>3</v>
      </c>
      <c r="H2630" t="s">
        <v>7364</v>
      </c>
      <c r="I2630" t="s">
        <v>9686</v>
      </c>
      <c r="J2630" t="s">
        <v>24</v>
      </c>
      <c r="K2630">
        <v>56</v>
      </c>
      <c r="L2630" t="str">
        <f>IF(Table1[[#This Row],[Age]]&lt;=20,"Teen",IF(Table1[[#This Row],[Age]]&gt;=21 &amp; Table1[[#This Row],[Age]]&lt;=50,"Adult","Senior"))</f>
        <v>Senior</v>
      </c>
      <c r="M2630" t="s">
        <v>73</v>
      </c>
      <c r="N2630" t="s">
        <v>26</v>
      </c>
      <c r="O2630" t="s">
        <v>27</v>
      </c>
      <c r="P2630" t="s">
        <v>56</v>
      </c>
      <c r="Q2630" t="s">
        <v>97</v>
      </c>
      <c r="R2630">
        <v>2</v>
      </c>
      <c r="S2630">
        <v>1500</v>
      </c>
      <c r="T2630">
        <v>5</v>
      </c>
      <c r="U2630">
        <v>2850</v>
      </c>
      <c r="V2630" t="str">
        <f>IF(Table1[[#This Row],[Sales]]&lt;=10000,"Low",IF(Table1[[#This Row],[Sales]]&gt;=10000 &amp; Table1[[#This Row],[Sales]]&lt;=25000,"Medium","High"))</f>
        <v>Low</v>
      </c>
      <c r="W2630">
        <v>1027.51</v>
      </c>
      <c r="X2630">
        <f>Table1[[#This Row],[Profit]]/Table1[[#This Row],[Sales]]</f>
        <v>0.36052982456140348</v>
      </c>
      <c r="Y2630" t="s">
        <v>30</v>
      </c>
      <c r="Z2630" t="s">
        <v>41</v>
      </c>
      <c r="AA2630">
        <v>1</v>
      </c>
      <c r="AB2630" t="s">
        <v>42</v>
      </c>
    </row>
    <row r="2631" spans="1:28" x14ac:dyDescent="0.35">
      <c r="A2631" t="s">
        <v>9687</v>
      </c>
      <c r="B2631" s="1">
        <v>45897</v>
      </c>
      <c r="C2631" s="1" t="str">
        <f>TEXT(Table1[[#This Row],[Order_Date]],"yyyy")</f>
        <v>2025</v>
      </c>
      <c r="D2631" s="3">
        <f>MONTH(Table1[[#This Row],[Order_Date]])</f>
        <v>8</v>
      </c>
      <c r="E2631" t="str">
        <f>TEXT(Table1[[#This Row],[Order_Date]],"mmm")</f>
        <v>Aug</v>
      </c>
      <c r="F2631" s="1">
        <v>45898</v>
      </c>
      <c r="G2631">
        <f>(Table1[[#This Row],[Ship_Date]]-Table1[[#This Row],[Order_Date]])</f>
        <v>1</v>
      </c>
      <c r="H2631" t="s">
        <v>5939</v>
      </c>
      <c r="I2631" t="s">
        <v>5072</v>
      </c>
      <c r="J2631" t="s">
        <v>24</v>
      </c>
      <c r="K2631">
        <v>31</v>
      </c>
      <c r="L2631" t="str">
        <f>IF(Table1[[#This Row],[Age]]&lt;=20,"Teen",IF(Table1[[#This Row],[Age]]&gt;=21 &amp; Table1[[#This Row],[Age]]&lt;=50,"Adult","Senior"))</f>
        <v>Senior</v>
      </c>
      <c r="M2631" t="s">
        <v>79</v>
      </c>
      <c r="N2631" t="s">
        <v>80</v>
      </c>
      <c r="O2631" t="s">
        <v>38</v>
      </c>
      <c r="P2631" t="s">
        <v>39</v>
      </c>
      <c r="Q2631" t="s">
        <v>253</v>
      </c>
      <c r="R2631">
        <v>1</v>
      </c>
      <c r="S2631">
        <v>1200</v>
      </c>
      <c r="T2631">
        <v>15</v>
      </c>
      <c r="U2631">
        <v>1020</v>
      </c>
      <c r="V2631" t="str">
        <f>IF(Table1[[#This Row],[Sales]]&lt;=10000,"Low",IF(Table1[[#This Row],[Sales]]&gt;=10000 &amp; Table1[[#This Row],[Sales]]&lt;=25000,"Medium","High"))</f>
        <v>Low</v>
      </c>
      <c r="W2631">
        <v>424.18</v>
      </c>
      <c r="X2631">
        <f>Table1[[#This Row],[Profit]]/Table1[[#This Row],[Sales]]</f>
        <v>0.41586274509803922</v>
      </c>
      <c r="Y2631" t="s">
        <v>93</v>
      </c>
      <c r="Z2631" t="s">
        <v>31</v>
      </c>
      <c r="AA2631">
        <v>5</v>
      </c>
      <c r="AB2631" t="s">
        <v>42</v>
      </c>
    </row>
    <row r="2632" spans="1:28" x14ac:dyDescent="0.35">
      <c r="A2632" t="s">
        <v>9726</v>
      </c>
      <c r="B2632" s="1">
        <v>45876</v>
      </c>
      <c r="C2632" s="1" t="str">
        <f>TEXT(Table1[[#This Row],[Order_Date]],"yyyy")</f>
        <v>2025</v>
      </c>
      <c r="D2632" s="3">
        <f>MONTH(Table1[[#This Row],[Order_Date]])</f>
        <v>8</v>
      </c>
      <c r="E2632" t="str">
        <f>TEXT(Table1[[#This Row],[Order_Date]],"mmm")</f>
        <v>Aug</v>
      </c>
      <c r="F2632" s="1">
        <v>45882</v>
      </c>
      <c r="G2632">
        <f>(Table1[[#This Row],[Ship_Date]]-Table1[[#This Row],[Order_Date]])</f>
        <v>6</v>
      </c>
      <c r="H2632" t="s">
        <v>4420</v>
      </c>
      <c r="I2632" t="s">
        <v>9727</v>
      </c>
      <c r="J2632" t="s">
        <v>52</v>
      </c>
      <c r="K2632">
        <v>48</v>
      </c>
      <c r="L2632" t="str">
        <f>IF(Table1[[#This Row],[Age]]&lt;=20,"Teen",IF(Table1[[#This Row],[Age]]&gt;=21 &amp; Table1[[#This Row],[Age]]&lt;=50,"Adult","Senior"))</f>
        <v>Senior</v>
      </c>
      <c r="M2632" t="s">
        <v>79</v>
      </c>
      <c r="N2632" t="s">
        <v>80</v>
      </c>
      <c r="O2632" t="s">
        <v>38</v>
      </c>
      <c r="P2632" t="s">
        <v>56</v>
      </c>
      <c r="Q2632" t="s">
        <v>97</v>
      </c>
      <c r="R2632">
        <v>2</v>
      </c>
      <c r="S2632">
        <v>1500</v>
      </c>
      <c r="T2632">
        <v>25</v>
      </c>
      <c r="U2632">
        <v>2250</v>
      </c>
      <c r="V2632" t="str">
        <f>IF(Table1[[#This Row],[Sales]]&lt;=10000,"Low",IF(Table1[[#This Row],[Sales]]&gt;=10000 &amp; Table1[[#This Row],[Sales]]&lt;=25000,"Medium","High"))</f>
        <v>Low</v>
      </c>
      <c r="W2632">
        <v>981.1</v>
      </c>
      <c r="X2632">
        <f>Table1[[#This Row],[Profit]]/Table1[[#This Row],[Sales]]</f>
        <v>0.43604444444444446</v>
      </c>
      <c r="Y2632" t="s">
        <v>93</v>
      </c>
      <c r="Z2632" t="s">
        <v>41</v>
      </c>
      <c r="AA2632">
        <v>2</v>
      </c>
      <c r="AB2632" t="s">
        <v>42</v>
      </c>
    </row>
    <row r="2633" spans="1:28" x14ac:dyDescent="0.35">
      <c r="A2633" t="s">
        <v>9731</v>
      </c>
      <c r="B2633" s="1">
        <v>45896</v>
      </c>
      <c r="C2633" s="1" t="str">
        <f>TEXT(Table1[[#This Row],[Order_Date]],"yyyy")</f>
        <v>2025</v>
      </c>
      <c r="D2633" s="3">
        <f>MONTH(Table1[[#This Row],[Order_Date]])</f>
        <v>8</v>
      </c>
      <c r="E2633" t="str">
        <f>TEXT(Table1[[#This Row],[Order_Date]],"mmm")</f>
        <v>Aug</v>
      </c>
      <c r="F2633" s="1">
        <v>45899</v>
      </c>
      <c r="G2633">
        <f>(Table1[[#This Row],[Ship_Date]]-Table1[[#This Row],[Order_Date]])</f>
        <v>3</v>
      </c>
      <c r="H2633" t="s">
        <v>9732</v>
      </c>
      <c r="I2633" t="s">
        <v>9733</v>
      </c>
      <c r="J2633" t="s">
        <v>52</v>
      </c>
      <c r="K2633">
        <v>36</v>
      </c>
      <c r="L2633" t="str">
        <f>IF(Table1[[#This Row],[Age]]&lt;=20,"Teen",IF(Table1[[#This Row],[Age]]&gt;=21 &amp; Table1[[#This Row],[Age]]&lt;=50,"Adult","Senior"))</f>
        <v>Senior</v>
      </c>
      <c r="M2633" t="s">
        <v>101</v>
      </c>
      <c r="N2633" t="s">
        <v>102</v>
      </c>
      <c r="O2633" t="s">
        <v>27</v>
      </c>
      <c r="P2633" t="s">
        <v>39</v>
      </c>
      <c r="Q2633" t="s">
        <v>118</v>
      </c>
      <c r="R2633">
        <v>3</v>
      </c>
      <c r="S2633">
        <v>4000</v>
      </c>
      <c r="T2633">
        <v>10</v>
      </c>
      <c r="U2633">
        <v>10800</v>
      </c>
      <c r="V2633" t="str">
        <f>IF(Table1[[#This Row],[Sales]]&lt;=10000,"Low",IF(Table1[[#This Row],[Sales]]&gt;=10000 &amp; Table1[[#This Row],[Sales]]&lt;=25000,"Medium","High"))</f>
        <v>High</v>
      </c>
      <c r="W2633">
        <v>2277.5700000000002</v>
      </c>
      <c r="X2633">
        <f>Table1[[#This Row],[Profit]]/Table1[[#This Row],[Sales]]</f>
        <v>0.21088611111111114</v>
      </c>
      <c r="Y2633" t="s">
        <v>58</v>
      </c>
      <c r="Z2633" t="s">
        <v>31</v>
      </c>
      <c r="AA2633">
        <v>1</v>
      </c>
      <c r="AB2633" t="s">
        <v>42</v>
      </c>
    </row>
    <row r="2634" spans="1:28" x14ac:dyDescent="0.35">
      <c r="A2634" t="s">
        <v>9744</v>
      </c>
      <c r="B2634" s="1">
        <v>45899</v>
      </c>
      <c r="C2634" s="1" t="str">
        <f>TEXT(Table1[[#This Row],[Order_Date]],"yyyy")</f>
        <v>2025</v>
      </c>
      <c r="D2634" s="3">
        <f>MONTH(Table1[[#This Row],[Order_Date]])</f>
        <v>8</v>
      </c>
      <c r="E2634" t="str">
        <f>TEXT(Table1[[#This Row],[Order_Date]],"mmm")</f>
        <v>Aug</v>
      </c>
      <c r="F2634" s="1">
        <v>45903</v>
      </c>
      <c r="G2634">
        <f>(Table1[[#This Row],[Ship_Date]]-Table1[[#This Row],[Order_Date]])</f>
        <v>4</v>
      </c>
      <c r="H2634" t="s">
        <v>9745</v>
      </c>
      <c r="I2634" t="s">
        <v>9746</v>
      </c>
      <c r="J2634" t="s">
        <v>52</v>
      </c>
      <c r="K2634">
        <v>51</v>
      </c>
      <c r="L2634" t="str">
        <f>IF(Table1[[#This Row],[Age]]&lt;=20,"Teen",IF(Table1[[#This Row],[Age]]&gt;=21 &amp; Table1[[#This Row],[Age]]&lt;=50,"Adult","Senior"))</f>
        <v>Senior</v>
      </c>
      <c r="M2634" t="s">
        <v>116</v>
      </c>
      <c r="N2634" t="s">
        <v>117</v>
      </c>
      <c r="O2634" t="s">
        <v>86</v>
      </c>
      <c r="P2634" t="s">
        <v>47</v>
      </c>
      <c r="Q2634" t="s">
        <v>164</v>
      </c>
      <c r="R2634">
        <v>5</v>
      </c>
      <c r="S2634">
        <v>1800</v>
      </c>
      <c r="T2634">
        <v>5</v>
      </c>
      <c r="U2634">
        <v>8550</v>
      </c>
      <c r="V2634" t="str">
        <f>IF(Table1[[#This Row],[Sales]]&lt;=10000,"Low",IF(Table1[[#This Row],[Sales]]&gt;=10000 &amp; Table1[[#This Row],[Sales]]&lt;=25000,"Medium","High"))</f>
        <v>Low</v>
      </c>
      <c r="W2634">
        <v>2798.3</v>
      </c>
      <c r="X2634">
        <f>Table1[[#This Row],[Profit]]/Table1[[#This Row],[Sales]]</f>
        <v>0.32728654970760235</v>
      </c>
      <c r="Y2634" t="s">
        <v>58</v>
      </c>
      <c r="Z2634" t="s">
        <v>59</v>
      </c>
      <c r="AA2634">
        <v>5</v>
      </c>
      <c r="AB2634" t="s">
        <v>32</v>
      </c>
    </row>
    <row r="2635" spans="1:28" x14ac:dyDescent="0.35">
      <c r="A2635" t="s">
        <v>9759</v>
      </c>
      <c r="B2635" s="1">
        <v>45532</v>
      </c>
      <c r="C2635" s="1" t="str">
        <f>TEXT(Table1[[#This Row],[Order_Date]],"yyyy")</f>
        <v>2024</v>
      </c>
      <c r="D2635" s="3">
        <f>MONTH(Table1[[#This Row],[Order_Date]])</f>
        <v>8</v>
      </c>
      <c r="E2635" t="str">
        <f>TEXT(Table1[[#This Row],[Order_Date]],"mmm")</f>
        <v>Aug</v>
      </c>
      <c r="F2635" s="1">
        <v>45539</v>
      </c>
      <c r="G2635">
        <f>(Table1[[#This Row],[Ship_Date]]-Table1[[#This Row],[Order_Date]])</f>
        <v>7</v>
      </c>
      <c r="H2635" t="s">
        <v>9760</v>
      </c>
      <c r="I2635" t="s">
        <v>9761</v>
      </c>
      <c r="J2635" t="s">
        <v>52</v>
      </c>
      <c r="K2635">
        <v>20</v>
      </c>
      <c r="L2635" t="str">
        <f>IF(Table1[[#This Row],[Age]]&lt;=20,"Teen",IF(Table1[[#This Row],[Age]]&gt;=21 &amp; Table1[[#This Row],[Age]]&lt;=50,"Adult","Senior"))</f>
        <v>Teen</v>
      </c>
      <c r="M2635" t="s">
        <v>101</v>
      </c>
      <c r="N2635" t="s">
        <v>102</v>
      </c>
      <c r="O2635" t="s">
        <v>27</v>
      </c>
      <c r="P2635" t="s">
        <v>56</v>
      </c>
      <c r="Q2635" t="s">
        <v>212</v>
      </c>
      <c r="R2635">
        <v>1</v>
      </c>
      <c r="S2635">
        <v>300</v>
      </c>
      <c r="T2635">
        <v>5</v>
      </c>
      <c r="U2635">
        <v>285</v>
      </c>
      <c r="V2635" t="str">
        <f>IF(Table1[[#This Row],[Sales]]&lt;=10000,"Low",IF(Table1[[#This Row],[Sales]]&gt;=10000 &amp; Table1[[#This Row],[Sales]]&lt;=25000,"Medium","High"))</f>
        <v>Low</v>
      </c>
      <c r="W2635">
        <v>31.57</v>
      </c>
      <c r="X2635">
        <f>Table1[[#This Row],[Profit]]/Table1[[#This Row],[Sales]]</f>
        <v>0.11077192982456141</v>
      </c>
      <c r="Y2635" t="s">
        <v>30</v>
      </c>
      <c r="Z2635" t="s">
        <v>59</v>
      </c>
      <c r="AA2635">
        <v>1</v>
      </c>
      <c r="AB2635" t="s">
        <v>42</v>
      </c>
    </row>
    <row r="2636" spans="1:28" x14ac:dyDescent="0.35">
      <c r="A2636" t="s">
        <v>9795</v>
      </c>
      <c r="B2636" s="1">
        <v>45529</v>
      </c>
      <c r="C2636" s="1" t="str">
        <f>TEXT(Table1[[#This Row],[Order_Date]],"yyyy")</f>
        <v>2024</v>
      </c>
      <c r="D2636" s="3">
        <f>MONTH(Table1[[#This Row],[Order_Date]])</f>
        <v>8</v>
      </c>
      <c r="E2636" t="str">
        <f>TEXT(Table1[[#This Row],[Order_Date]],"mmm")</f>
        <v>Aug</v>
      </c>
      <c r="F2636" s="1">
        <v>45530</v>
      </c>
      <c r="G2636">
        <f>(Table1[[#This Row],[Ship_Date]]-Table1[[#This Row],[Order_Date]])</f>
        <v>1</v>
      </c>
      <c r="H2636" t="s">
        <v>9796</v>
      </c>
      <c r="I2636" t="s">
        <v>9797</v>
      </c>
      <c r="J2636" t="s">
        <v>52</v>
      </c>
      <c r="K2636">
        <v>44</v>
      </c>
      <c r="L2636" t="str">
        <f>IF(Table1[[#This Row],[Age]]&lt;=20,"Teen",IF(Table1[[#This Row],[Age]]&gt;=21 &amp; Table1[[#This Row],[Age]]&lt;=50,"Adult","Senior"))</f>
        <v>Senior</v>
      </c>
      <c r="M2636" t="s">
        <v>25</v>
      </c>
      <c r="N2636" t="s">
        <v>26</v>
      </c>
      <c r="O2636" t="s">
        <v>27</v>
      </c>
      <c r="P2636" t="s">
        <v>74</v>
      </c>
      <c r="Q2636" t="s">
        <v>196</v>
      </c>
      <c r="R2636">
        <v>2</v>
      </c>
      <c r="S2636">
        <v>25000</v>
      </c>
      <c r="T2636">
        <v>0</v>
      </c>
      <c r="U2636">
        <v>50000</v>
      </c>
      <c r="V2636" t="str">
        <f>IF(Table1[[#This Row],[Sales]]&lt;=10000,"Low",IF(Table1[[#This Row],[Sales]]&gt;=10000 &amp; Table1[[#This Row],[Sales]]&lt;=25000,"Medium","High"))</f>
        <v>High</v>
      </c>
      <c r="W2636">
        <v>13008.01</v>
      </c>
      <c r="X2636">
        <f>Table1[[#This Row],[Profit]]/Table1[[#This Row],[Sales]]</f>
        <v>0.26016020000000001</v>
      </c>
      <c r="Y2636" t="s">
        <v>58</v>
      </c>
      <c r="Z2636" t="s">
        <v>31</v>
      </c>
      <c r="AA2636">
        <v>5</v>
      </c>
      <c r="AB2636" t="s">
        <v>42</v>
      </c>
    </row>
    <row r="2637" spans="1:28" x14ac:dyDescent="0.35">
      <c r="A2637" t="s">
        <v>9821</v>
      </c>
      <c r="B2637" s="1">
        <v>45888</v>
      </c>
      <c r="C2637" s="1" t="str">
        <f>TEXT(Table1[[#This Row],[Order_Date]],"yyyy")</f>
        <v>2025</v>
      </c>
      <c r="D2637" s="3">
        <f>MONTH(Table1[[#This Row],[Order_Date]])</f>
        <v>8</v>
      </c>
      <c r="E2637" t="str">
        <f>TEXT(Table1[[#This Row],[Order_Date]],"mmm")</f>
        <v>Aug</v>
      </c>
      <c r="F2637" s="1">
        <v>45890</v>
      </c>
      <c r="G2637">
        <f>(Table1[[#This Row],[Ship_Date]]-Table1[[#This Row],[Order_Date]])</f>
        <v>2</v>
      </c>
      <c r="H2637" t="s">
        <v>7936</v>
      </c>
      <c r="I2637" t="s">
        <v>9822</v>
      </c>
      <c r="J2637" t="s">
        <v>24</v>
      </c>
      <c r="K2637">
        <v>65</v>
      </c>
      <c r="L2637" t="str">
        <f>IF(Table1[[#This Row],[Age]]&lt;=20,"Teen",IF(Table1[[#This Row],[Age]]&gt;=21 &amp; Table1[[#This Row],[Age]]&lt;=50,"Adult","Senior"))</f>
        <v>Senior</v>
      </c>
      <c r="M2637" t="s">
        <v>101</v>
      </c>
      <c r="N2637" t="s">
        <v>102</v>
      </c>
      <c r="O2637" t="s">
        <v>27</v>
      </c>
      <c r="P2637" t="s">
        <v>56</v>
      </c>
      <c r="Q2637" t="s">
        <v>97</v>
      </c>
      <c r="R2637">
        <v>2</v>
      </c>
      <c r="S2637">
        <v>1500</v>
      </c>
      <c r="T2637">
        <v>25</v>
      </c>
      <c r="U2637">
        <v>2250</v>
      </c>
      <c r="V2637" t="str">
        <f>IF(Table1[[#This Row],[Sales]]&lt;=10000,"Low",IF(Table1[[#This Row],[Sales]]&gt;=10000 &amp; Table1[[#This Row],[Sales]]&lt;=25000,"Medium","High"))</f>
        <v>Low</v>
      </c>
      <c r="W2637">
        <v>607.89</v>
      </c>
      <c r="X2637">
        <f>Table1[[#This Row],[Profit]]/Table1[[#This Row],[Sales]]</f>
        <v>0.27017333333333332</v>
      </c>
      <c r="Y2637" t="s">
        <v>93</v>
      </c>
      <c r="Z2637" t="s">
        <v>59</v>
      </c>
      <c r="AA2637">
        <v>2</v>
      </c>
      <c r="AB2637" t="s">
        <v>32</v>
      </c>
    </row>
    <row r="2638" spans="1:28" x14ac:dyDescent="0.35">
      <c r="A2638" t="s">
        <v>9917</v>
      </c>
      <c r="B2638" s="1">
        <v>45878</v>
      </c>
      <c r="C2638" s="1" t="str">
        <f>TEXT(Table1[[#This Row],[Order_Date]],"yyyy")</f>
        <v>2025</v>
      </c>
      <c r="D2638" s="3">
        <f>MONTH(Table1[[#This Row],[Order_Date]])</f>
        <v>8</v>
      </c>
      <c r="E2638" t="str">
        <f>TEXT(Table1[[#This Row],[Order_Date]],"mmm")</f>
        <v>Aug</v>
      </c>
      <c r="F2638" s="1">
        <v>45883</v>
      </c>
      <c r="G2638">
        <f>(Table1[[#This Row],[Ship_Date]]-Table1[[#This Row],[Order_Date]])</f>
        <v>5</v>
      </c>
      <c r="H2638" t="s">
        <v>9918</v>
      </c>
      <c r="I2638" t="s">
        <v>9919</v>
      </c>
      <c r="J2638" t="s">
        <v>24</v>
      </c>
      <c r="K2638">
        <v>46</v>
      </c>
      <c r="L2638" t="str">
        <f>IF(Table1[[#This Row],[Age]]&lt;=20,"Teen",IF(Table1[[#This Row],[Age]]&gt;=21 &amp; Table1[[#This Row],[Age]]&lt;=50,"Adult","Senior"))</f>
        <v>Senior</v>
      </c>
      <c r="M2638" t="s">
        <v>84</v>
      </c>
      <c r="N2638" t="s">
        <v>85</v>
      </c>
      <c r="O2638" t="s">
        <v>86</v>
      </c>
      <c r="P2638" t="s">
        <v>47</v>
      </c>
      <c r="Q2638" t="s">
        <v>48</v>
      </c>
      <c r="R2638">
        <v>4</v>
      </c>
      <c r="S2638">
        <v>3500</v>
      </c>
      <c r="T2638">
        <v>5</v>
      </c>
      <c r="U2638">
        <v>13300</v>
      </c>
      <c r="V2638" t="str">
        <f>IF(Table1[[#This Row],[Sales]]&lt;=10000,"Low",IF(Table1[[#This Row],[Sales]]&gt;=10000 &amp; Table1[[#This Row],[Sales]]&lt;=25000,"Medium","High"))</f>
        <v>High</v>
      </c>
      <c r="W2638">
        <v>5923.8</v>
      </c>
      <c r="X2638">
        <f>Table1[[#This Row],[Profit]]/Table1[[#This Row],[Sales]]</f>
        <v>0.44539849624060152</v>
      </c>
      <c r="Y2638" t="s">
        <v>30</v>
      </c>
      <c r="Z2638" t="s">
        <v>31</v>
      </c>
      <c r="AA2638">
        <v>2</v>
      </c>
      <c r="AB2638" t="s">
        <v>42</v>
      </c>
    </row>
    <row r="2639" spans="1:28" x14ac:dyDescent="0.35">
      <c r="A2639" t="s">
        <v>9959</v>
      </c>
      <c r="B2639" s="1">
        <v>45525</v>
      </c>
      <c r="C2639" s="1" t="str">
        <f>TEXT(Table1[[#This Row],[Order_Date]],"yyyy")</f>
        <v>2024</v>
      </c>
      <c r="D2639" s="3">
        <f>MONTH(Table1[[#This Row],[Order_Date]])</f>
        <v>8</v>
      </c>
      <c r="E2639" t="str">
        <f>TEXT(Table1[[#This Row],[Order_Date]],"mmm")</f>
        <v>Aug</v>
      </c>
      <c r="F2639" s="1">
        <v>45532</v>
      </c>
      <c r="G2639">
        <f>(Table1[[#This Row],[Ship_Date]]-Table1[[#This Row],[Order_Date]])</f>
        <v>7</v>
      </c>
      <c r="H2639" t="s">
        <v>7463</v>
      </c>
      <c r="I2639" t="s">
        <v>9960</v>
      </c>
      <c r="J2639" t="s">
        <v>24</v>
      </c>
      <c r="K2639">
        <v>28</v>
      </c>
      <c r="L2639" t="str">
        <f>IF(Table1[[#This Row],[Age]]&lt;=20,"Teen",IF(Table1[[#This Row],[Age]]&gt;=21 &amp; Table1[[#This Row],[Age]]&lt;=50,"Adult","Senior"))</f>
        <v>Senior</v>
      </c>
      <c r="M2639" t="s">
        <v>79</v>
      </c>
      <c r="N2639" t="s">
        <v>80</v>
      </c>
      <c r="O2639" t="s">
        <v>38</v>
      </c>
      <c r="P2639" t="s">
        <v>39</v>
      </c>
      <c r="Q2639" t="s">
        <v>40</v>
      </c>
      <c r="R2639">
        <v>5</v>
      </c>
      <c r="S2639">
        <v>2500</v>
      </c>
      <c r="T2639">
        <v>25</v>
      </c>
      <c r="U2639">
        <v>9375</v>
      </c>
      <c r="V2639" t="str">
        <f>IF(Table1[[#This Row],[Sales]]&lt;=10000,"Low",IF(Table1[[#This Row],[Sales]]&gt;=10000 &amp; Table1[[#This Row],[Sales]]&lt;=25000,"Medium","High"))</f>
        <v>Low</v>
      </c>
      <c r="W2639">
        <v>1378.54</v>
      </c>
      <c r="X2639">
        <f>Table1[[#This Row],[Profit]]/Table1[[#This Row],[Sales]]</f>
        <v>0.14704426666666667</v>
      </c>
      <c r="Y2639" t="s">
        <v>58</v>
      </c>
      <c r="Z2639" t="s">
        <v>59</v>
      </c>
      <c r="AA2639">
        <v>3</v>
      </c>
      <c r="AB2639" t="s">
        <v>42</v>
      </c>
    </row>
    <row r="2640" spans="1:28" x14ac:dyDescent="0.35">
      <c r="A2640" t="s">
        <v>9996</v>
      </c>
      <c r="B2640" s="1">
        <v>45881</v>
      </c>
      <c r="C2640" s="1" t="str">
        <f>TEXT(Table1[[#This Row],[Order_Date]],"yyyy")</f>
        <v>2025</v>
      </c>
      <c r="D2640" s="3">
        <f>MONTH(Table1[[#This Row],[Order_Date]])</f>
        <v>8</v>
      </c>
      <c r="E2640" t="str">
        <f>TEXT(Table1[[#This Row],[Order_Date]],"mmm")</f>
        <v>Aug</v>
      </c>
      <c r="F2640" s="1">
        <v>45885</v>
      </c>
      <c r="G2640">
        <f>(Table1[[#This Row],[Ship_Date]]-Table1[[#This Row],[Order_Date]])</f>
        <v>4</v>
      </c>
      <c r="H2640" t="s">
        <v>9997</v>
      </c>
      <c r="I2640" t="s">
        <v>9998</v>
      </c>
      <c r="J2640" t="s">
        <v>24</v>
      </c>
      <c r="K2640">
        <v>57</v>
      </c>
      <c r="L2640" t="str">
        <f>IF(Table1[[#This Row],[Age]]&lt;=20,"Teen",IF(Table1[[#This Row],[Age]]&gt;=21 &amp; Table1[[#This Row],[Age]]&lt;=50,"Adult","Senior"))</f>
        <v>Senior</v>
      </c>
      <c r="M2640" t="s">
        <v>84</v>
      </c>
      <c r="N2640" t="s">
        <v>85</v>
      </c>
      <c r="O2640" t="s">
        <v>86</v>
      </c>
      <c r="P2640" t="s">
        <v>39</v>
      </c>
      <c r="Q2640" t="s">
        <v>118</v>
      </c>
      <c r="R2640">
        <v>1</v>
      </c>
      <c r="S2640">
        <v>4000</v>
      </c>
      <c r="T2640">
        <v>15</v>
      </c>
      <c r="U2640">
        <v>3400</v>
      </c>
      <c r="V2640" t="str">
        <f>IF(Table1[[#This Row],[Sales]]&lt;=10000,"Low",IF(Table1[[#This Row],[Sales]]&gt;=10000 &amp; Table1[[#This Row],[Sales]]&lt;=25000,"Medium","High"))</f>
        <v>Low</v>
      </c>
      <c r="W2640">
        <v>1337.2</v>
      </c>
      <c r="X2640">
        <f>Table1[[#This Row],[Profit]]/Table1[[#This Row],[Sales]]</f>
        <v>0.39329411764705885</v>
      </c>
      <c r="Y2640" t="s">
        <v>30</v>
      </c>
      <c r="Z2640" t="s">
        <v>31</v>
      </c>
      <c r="AA2640">
        <v>4</v>
      </c>
      <c r="AB2640" t="s">
        <v>42</v>
      </c>
    </row>
    <row r="2641" spans="1:28" x14ac:dyDescent="0.35">
      <c r="A2641" t="s">
        <v>10036</v>
      </c>
      <c r="B2641" s="1">
        <v>45885</v>
      </c>
      <c r="C2641" s="1" t="str">
        <f>TEXT(Table1[[#This Row],[Order_Date]],"yyyy")</f>
        <v>2025</v>
      </c>
      <c r="D2641" s="3">
        <f>MONTH(Table1[[#This Row],[Order_Date]])</f>
        <v>8</v>
      </c>
      <c r="E2641" t="str">
        <f>TEXT(Table1[[#This Row],[Order_Date]],"mmm")</f>
        <v>Aug</v>
      </c>
      <c r="F2641" s="1">
        <v>45886</v>
      </c>
      <c r="G2641">
        <f>(Table1[[#This Row],[Ship_Date]]-Table1[[#This Row],[Order_Date]])</f>
        <v>1</v>
      </c>
      <c r="H2641" t="s">
        <v>10037</v>
      </c>
      <c r="I2641" t="s">
        <v>10038</v>
      </c>
      <c r="J2641" t="s">
        <v>52</v>
      </c>
      <c r="K2641">
        <v>35</v>
      </c>
      <c r="L2641" t="str">
        <f>IF(Table1[[#This Row],[Age]]&lt;=20,"Teen",IF(Table1[[#This Row],[Age]]&gt;=21 &amp; Table1[[#This Row],[Age]]&lt;=50,"Adult","Senior"))</f>
        <v>Senior</v>
      </c>
      <c r="M2641" t="s">
        <v>53</v>
      </c>
      <c r="N2641" t="s">
        <v>54</v>
      </c>
      <c r="O2641" t="s">
        <v>55</v>
      </c>
      <c r="P2641" t="s">
        <v>28</v>
      </c>
      <c r="Q2641" t="s">
        <v>192</v>
      </c>
      <c r="R2641">
        <v>4</v>
      </c>
      <c r="S2641">
        <v>7000</v>
      </c>
      <c r="T2641">
        <v>25</v>
      </c>
      <c r="U2641">
        <v>21000</v>
      </c>
      <c r="V2641" t="str">
        <f>IF(Table1[[#This Row],[Sales]]&lt;=10000,"Low",IF(Table1[[#This Row],[Sales]]&gt;=10000 &amp; Table1[[#This Row],[Sales]]&lt;=25000,"Medium","High"))</f>
        <v>High</v>
      </c>
      <c r="W2641">
        <v>2348.44</v>
      </c>
      <c r="X2641">
        <f>Table1[[#This Row],[Profit]]/Table1[[#This Row],[Sales]]</f>
        <v>0.11183047619047619</v>
      </c>
      <c r="Y2641" t="s">
        <v>30</v>
      </c>
      <c r="Z2641" t="s">
        <v>59</v>
      </c>
      <c r="AA2641">
        <v>2</v>
      </c>
      <c r="AB2641" t="s">
        <v>42</v>
      </c>
    </row>
    <row r="2642" spans="1:28" x14ac:dyDescent="0.35">
      <c r="A2642" t="s">
        <v>10047</v>
      </c>
      <c r="B2642" s="1">
        <v>45511</v>
      </c>
      <c r="C2642" s="1" t="str">
        <f>TEXT(Table1[[#This Row],[Order_Date]],"yyyy")</f>
        <v>2024</v>
      </c>
      <c r="D2642" s="3">
        <f>MONTH(Table1[[#This Row],[Order_Date]])</f>
        <v>8</v>
      </c>
      <c r="E2642" t="str">
        <f>TEXT(Table1[[#This Row],[Order_Date]],"mmm")</f>
        <v>Aug</v>
      </c>
      <c r="F2642" s="1">
        <v>45515</v>
      </c>
      <c r="G2642">
        <f>(Table1[[#This Row],[Ship_Date]]-Table1[[#This Row],[Order_Date]])</f>
        <v>4</v>
      </c>
      <c r="H2642" t="s">
        <v>10048</v>
      </c>
      <c r="I2642" t="s">
        <v>10049</v>
      </c>
      <c r="J2642" t="s">
        <v>52</v>
      </c>
      <c r="K2642">
        <v>29</v>
      </c>
      <c r="L2642" t="str">
        <f>IF(Table1[[#This Row],[Age]]&lt;=20,"Teen",IF(Table1[[#This Row],[Age]]&gt;=21 &amp; Table1[[#This Row],[Age]]&lt;=50,"Adult","Senior"))</f>
        <v>Senior</v>
      </c>
      <c r="M2642" t="s">
        <v>91</v>
      </c>
      <c r="N2642" t="s">
        <v>92</v>
      </c>
      <c r="O2642" t="s">
        <v>55</v>
      </c>
      <c r="P2642" t="s">
        <v>39</v>
      </c>
      <c r="Q2642" t="s">
        <v>253</v>
      </c>
      <c r="R2642">
        <v>4</v>
      </c>
      <c r="S2642">
        <v>1200</v>
      </c>
      <c r="T2642">
        <v>0</v>
      </c>
      <c r="U2642">
        <v>4800</v>
      </c>
      <c r="V2642" t="str">
        <f>IF(Table1[[#This Row],[Sales]]&lt;=10000,"Low",IF(Table1[[#This Row],[Sales]]&gt;=10000 &amp; Table1[[#This Row],[Sales]]&lt;=25000,"Medium","High"))</f>
        <v>Low</v>
      </c>
      <c r="W2642">
        <v>1522.83</v>
      </c>
      <c r="X2642">
        <f>Table1[[#This Row],[Profit]]/Table1[[#This Row],[Sales]]</f>
        <v>0.31725624999999996</v>
      </c>
      <c r="Y2642" t="s">
        <v>93</v>
      </c>
      <c r="Z2642" t="s">
        <v>41</v>
      </c>
      <c r="AA2642">
        <v>3</v>
      </c>
      <c r="AB2642" t="s">
        <v>42</v>
      </c>
    </row>
    <row r="2643" spans="1:28" x14ac:dyDescent="0.35">
      <c r="A2643" t="s">
        <v>10062</v>
      </c>
      <c r="B2643" s="1">
        <v>45889</v>
      </c>
      <c r="C2643" s="1" t="str">
        <f>TEXT(Table1[[#This Row],[Order_Date]],"yyyy")</f>
        <v>2025</v>
      </c>
      <c r="D2643" s="3">
        <f>MONTH(Table1[[#This Row],[Order_Date]])</f>
        <v>8</v>
      </c>
      <c r="E2643" t="str">
        <f>TEXT(Table1[[#This Row],[Order_Date]],"mmm")</f>
        <v>Aug</v>
      </c>
      <c r="F2643" s="1">
        <v>45891</v>
      </c>
      <c r="G2643">
        <f>(Table1[[#This Row],[Ship_Date]]-Table1[[#This Row],[Order_Date]])</f>
        <v>2</v>
      </c>
      <c r="H2643" t="s">
        <v>10063</v>
      </c>
      <c r="I2643" t="s">
        <v>10064</v>
      </c>
      <c r="J2643" t="s">
        <v>24</v>
      </c>
      <c r="K2643">
        <v>38</v>
      </c>
      <c r="L2643" t="str">
        <f>IF(Table1[[#This Row],[Age]]&lt;=20,"Teen",IF(Table1[[#This Row],[Age]]&gt;=21 &amp; Table1[[#This Row],[Age]]&lt;=50,"Adult","Senior"))</f>
        <v>Senior</v>
      </c>
      <c r="M2643" t="s">
        <v>25</v>
      </c>
      <c r="N2643" t="s">
        <v>26</v>
      </c>
      <c r="O2643" t="s">
        <v>27</v>
      </c>
      <c r="P2643" t="s">
        <v>47</v>
      </c>
      <c r="Q2643" t="s">
        <v>185</v>
      </c>
      <c r="R2643">
        <v>4</v>
      </c>
      <c r="S2643">
        <v>4500</v>
      </c>
      <c r="T2643">
        <v>15</v>
      </c>
      <c r="U2643">
        <v>15300</v>
      </c>
      <c r="V2643" t="str">
        <f>IF(Table1[[#This Row],[Sales]]&lt;=10000,"Low",IF(Table1[[#This Row],[Sales]]&gt;=10000 &amp; Table1[[#This Row],[Sales]]&lt;=25000,"Medium","High"))</f>
        <v>High</v>
      </c>
      <c r="W2643">
        <v>3481.11</v>
      </c>
      <c r="X2643">
        <f>Table1[[#This Row],[Profit]]/Table1[[#This Row],[Sales]]</f>
        <v>0.22752352941176471</v>
      </c>
      <c r="Y2643" t="s">
        <v>93</v>
      </c>
      <c r="Z2643" t="s">
        <v>59</v>
      </c>
      <c r="AA2643">
        <v>4</v>
      </c>
      <c r="AB2643" t="s">
        <v>32</v>
      </c>
    </row>
    <row r="2644" spans="1:28" x14ac:dyDescent="0.35">
      <c r="A2644" t="s">
        <v>10113</v>
      </c>
      <c r="B2644" s="1">
        <v>45518</v>
      </c>
      <c r="C2644" s="1" t="str">
        <f>TEXT(Table1[[#This Row],[Order_Date]],"yyyy")</f>
        <v>2024</v>
      </c>
      <c r="D2644" s="3">
        <f>MONTH(Table1[[#This Row],[Order_Date]])</f>
        <v>8</v>
      </c>
      <c r="E2644" t="str">
        <f>TEXT(Table1[[#This Row],[Order_Date]],"mmm")</f>
        <v>Aug</v>
      </c>
      <c r="F2644" s="1">
        <v>45524</v>
      </c>
      <c r="G2644">
        <f>(Table1[[#This Row],[Ship_Date]]-Table1[[#This Row],[Order_Date]])</f>
        <v>6</v>
      </c>
      <c r="H2644" t="s">
        <v>10114</v>
      </c>
      <c r="I2644" t="s">
        <v>10115</v>
      </c>
      <c r="J2644" t="s">
        <v>52</v>
      </c>
      <c r="K2644">
        <v>47</v>
      </c>
      <c r="L2644" t="str">
        <f>IF(Table1[[#This Row],[Age]]&lt;=20,"Teen",IF(Table1[[#This Row],[Age]]&gt;=21 &amp; Table1[[#This Row],[Age]]&lt;=50,"Adult","Senior"))</f>
        <v>Senior</v>
      </c>
      <c r="M2644" t="s">
        <v>46</v>
      </c>
      <c r="N2644" t="s">
        <v>46</v>
      </c>
      <c r="O2644" t="s">
        <v>38</v>
      </c>
      <c r="P2644" t="s">
        <v>47</v>
      </c>
      <c r="Q2644" t="s">
        <v>185</v>
      </c>
      <c r="R2644">
        <v>6</v>
      </c>
      <c r="S2644">
        <v>4500</v>
      </c>
      <c r="T2644">
        <v>15</v>
      </c>
      <c r="U2644">
        <v>22950</v>
      </c>
      <c r="V2644" t="str">
        <f>IF(Table1[[#This Row],[Sales]]&lt;=10000,"Low",IF(Table1[[#This Row],[Sales]]&gt;=10000 &amp; Table1[[#This Row],[Sales]]&lt;=25000,"Medium","High"))</f>
        <v>High</v>
      </c>
      <c r="W2644">
        <v>3546.81</v>
      </c>
      <c r="X2644">
        <f>Table1[[#This Row],[Profit]]/Table1[[#This Row],[Sales]]</f>
        <v>0.15454509803921568</v>
      </c>
      <c r="Y2644" t="s">
        <v>30</v>
      </c>
      <c r="Z2644" t="s">
        <v>31</v>
      </c>
      <c r="AA2644">
        <v>4</v>
      </c>
      <c r="AB2644" t="s">
        <v>42</v>
      </c>
    </row>
    <row r="2645" spans="1:28" x14ac:dyDescent="0.35">
      <c r="A2645" t="s">
        <v>10198</v>
      </c>
      <c r="B2645" s="1">
        <v>45510</v>
      </c>
      <c r="C2645" s="1" t="str">
        <f>TEXT(Table1[[#This Row],[Order_Date]],"yyyy")</f>
        <v>2024</v>
      </c>
      <c r="D2645" s="3">
        <f>MONTH(Table1[[#This Row],[Order_Date]])</f>
        <v>8</v>
      </c>
      <c r="E2645" t="str">
        <f>TEXT(Table1[[#This Row],[Order_Date]],"mmm")</f>
        <v>Aug</v>
      </c>
      <c r="F2645" s="1">
        <v>45514</v>
      </c>
      <c r="G2645">
        <f>(Table1[[#This Row],[Ship_Date]]-Table1[[#This Row],[Order_Date]])</f>
        <v>4</v>
      </c>
      <c r="H2645" t="s">
        <v>10199</v>
      </c>
      <c r="I2645" t="s">
        <v>10200</v>
      </c>
      <c r="J2645" t="s">
        <v>52</v>
      </c>
      <c r="K2645">
        <v>19</v>
      </c>
      <c r="L2645" t="str">
        <f>IF(Table1[[#This Row],[Age]]&lt;=20,"Teen",IF(Table1[[#This Row],[Age]]&gt;=21 &amp; Table1[[#This Row],[Age]]&lt;=50,"Adult","Senior"))</f>
        <v>Teen</v>
      </c>
      <c r="M2645" t="s">
        <v>36</v>
      </c>
      <c r="N2645" t="s">
        <v>37</v>
      </c>
      <c r="O2645" t="s">
        <v>38</v>
      </c>
      <c r="P2645" t="s">
        <v>74</v>
      </c>
      <c r="Q2645" t="s">
        <v>75</v>
      </c>
      <c r="R2645">
        <v>6</v>
      </c>
      <c r="S2645">
        <v>2000</v>
      </c>
      <c r="T2645">
        <v>20</v>
      </c>
      <c r="U2645">
        <v>9600</v>
      </c>
      <c r="V2645" t="str">
        <f>IF(Table1[[#This Row],[Sales]]&lt;=10000,"Low",IF(Table1[[#This Row],[Sales]]&gt;=10000 &amp; Table1[[#This Row],[Sales]]&lt;=25000,"Medium","High"))</f>
        <v>Low</v>
      </c>
      <c r="W2645">
        <v>3873.19</v>
      </c>
      <c r="X2645">
        <f>Table1[[#This Row],[Profit]]/Table1[[#This Row],[Sales]]</f>
        <v>0.40345729166666666</v>
      </c>
      <c r="Y2645" t="s">
        <v>93</v>
      </c>
      <c r="Z2645" t="s">
        <v>41</v>
      </c>
      <c r="AA2645">
        <v>2</v>
      </c>
      <c r="AB2645" t="s">
        <v>42</v>
      </c>
    </row>
    <row r="2646" spans="1:28" x14ac:dyDescent="0.35">
      <c r="A2646" t="s">
        <v>10219</v>
      </c>
      <c r="B2646" s="1">
        <v>45887</v>
      </c>
      <c r="C2646" s="1" t="str">
        <f>TEXT(Table1[[#This Row],[Order_Date]],"yyyy")</f>
        <v>2025</v>
      </c>
      <c r="D2646" s="3">
        <f>MONTH(Table1[[#This Row],[Order_Date]])</f>
        <v>8</v>
      </c>
      <c r="E2646" t="str">
        <f>TEXT(Table1[[#This Row],[Order_Date]],"mmm")</f>
        <v>Aug</v>
      </c>
      <c r="F2646" s="1">
        <v>45892</v>
      </c>
      <c r="G2646">
        <f>(Table1[[#This Row],[Ship_Date]]-Table1[[#This Row],[Order_Date]])</f>
        <v>5</v>
      </c>
      <c r="H2646" t="s">
        <v>10220</v>
      </c>
      <c r="I2646" t="s">
        <v>10221</v>
      </c>
      <c r="J2646" t="s">
        <v>24</v>
      </c>
      <c r="K2646">
        <v>22</v>
      </c>
      <c r="L2646" t="str">
        <f>IF(Table1[[#This Row],[Age]]&lt;=20,"Teen",IF(Table1[[#This Row],[Age]]&gt;=21 &amp; Table1[[#This Row],[Age]]&lt;=50,"Adult","Senior"))</f>
        <v>Senior</v>
      </c>
      <c r="M2646" t="s">
        <v>46</v>
      </c>
      <c r="N2646" t="s">
        <v>46</v>
      </c>
      <c r="O2646" t="s">
        <v>38</v>
      </c>
      <c r="P2646" t="s">
        <v>28</v>
      </c>
      <c r="Q2646" t="s">
        <v>103</v>
      </c>
      <c r="R2646">
        <v>7</v>
      </c>
      <c r="S2646">
        <v>25000</v>
      </c>
      <c r="T2646">
        <v>0</v>
      </c>
      <c r="U2646">
        <v>175000</v>
      </c>
      <c r="V2646" t="str">
        <f>IF(Table1[[#This Row],[Sales]]&lt;=10000,"Low",IF(Table1[[#This Row],[Sales]]&gt;=10000 &amp; Table1[[#This Row],[Sales]]&lt;=25000,"Medium","High"))</f>
        <v>High</v>
      </c>
      <c r="W2646">
        <v>59999.61</v>
      </c>
      <c r="X2646">
        <f>Table1[[#This Row],[Profit]]/Table1[[#This Row],[Sales]]</f>
        <v>0.3428549142857143</v>
      </c>
      <c r="Y2646" t="s">
        <v>30</v>
      </c>
      <c r="Z2646" t="s">
        <v>41</v>
      </c>
      <c r="AA2646">
        <v>2</v>
      </c>
      <c r="AB2646" t="s">
        <v>42</v>
      </c>
    </row>
    <row r="2647" spans="1:28" x14ac:dyDescent="0.35">
      <c r="A2647" t="s">
        <v>10222</v>
      </c>
      <c r="B2647" s="1">
        <v>45523</v>
      </c>
      <c r="C2647" s="1" t="str">
        <f>TEXT(Table1[[#This Row],[Order_Date]],"yyyy")</f>
        <v>2024</v>
      </c>
      <c r="D2647" s="3">
        <f>MONTH(Table1[[#This Row],[Order_Date]])</f>
        <v>8</v>
      </c>
      <c r="E2647" t="str">
        <f>TEXT(Table1[[#This Row],[Order_Date]],"mmm")</f>
        <v>Aug</v>
      </c>
      <c r="F2647" s="1">
        <v>45527</v>
      </c>
      <c r="G2647">
        <f>(Table1[[#This Row],[Ship_Date]]-Table1[[#This Row],[Order_Date]])</f>
        <v>4</v>
      </c>
      <c r="H2647" t="s">
        <v>10223</v>
      </c>
      <c r="I2647" t="s">
        <v>10224</v>
      </c>
      <c r="J2647" t="s">
        <v>24</v>
      </c>
      <c r="K2647">
        <v>33</v>
      </c>
      <c r="L2647" t="str">
        <f>IF(Table1[[#This Row],[Age]]&lt;=20,"Teen",IF(Table1[[#This Row],[Age]]&gt;=21 &amp; Table1[[#This Row],[Age]]&lt;=50,"Adult","Senior"))</f>
        <v>Senior</v>
      </c>
      <c r="M2647" t="s">
        <v>46</v>
      </c>
      <c r="N2647" t="s">
        <v>46</v>
      </c>
      <c r="O2647" t="s">
        <v>38</v>
      </c>
      <c r="P2647" t="s">
        <v>28</v>
      </c>
      <c r="Q2647" t="s">
        <v>192</v>
      </c>
      <c r="R2647">
        <v>6</v>
      </c>
      <c r="S2647">
        <v>7000</v>
      </c>
      <c r="T2647">
        <v>15</v>
      </c>
      <c r="U2647">
        <v>35700</v>
      </c>
      <c r="V2647" t="str">
        <f>IF(Table1[[#This Row],[Sales]]&lt;=10000,"Low",IF(Table1[[#This Row],[Sales]]&gt;=10000 &amp; Table1[[#This Row],[Sales]]&lt;=25000,"Medium","High"))</f>
        <v>High</v>
      </c>
      <c r="W2647">
        <v>8586.7800000000007</v>
      </c>
      <c r="X2647">
        <f>Table1[[#This Row],[Profit]]/Table1[[#This Row],[Sales]]</f>
        <v>0.24052605042016809</v>
      </c>
      <c r="Y2647" t="s">
        <v>30</v>
      </c>
      <c r="Z2647" t="s">
        <v>41</v>
      </c>
      <c r="AA2647">
        <v>4</v>
      </c>
      <c r="AB2647" t="s">
        <v>42</v>
      </c>
    </row>
    <row r="2648" spans="1:28" x14ac:dyDescent="0.35">
      <c r="A2648" t="s">
        <v>10237</v>
      </c>
      <c r="B2648" s="1">
        <v>45519</v>
      </c>
      <c r="C2648" s="1" t="str">
        <f>TEXT(Table1[[#This Row],[Order_Date]],"yyyy")</f>
        <v>2024</v>
      </c>
      <c r="D2648" s="3">
        <f>MONTH(Table1[[#This Row],[Order_Date]])</f>
        <v>8</v>
      </c>
      <c r="E2648" t="str">
        <f>TEXT(Table1[[#This Row],[Order_Date]],"mmm")</f>
        <v>Aug</v>
      </c>
      <c r="F2648" s="1">
        <v>45525</v>
      </c>
      <c r="G2648">
        <f>(Table1[[#This Row],[Ship_Date]]-Table1[[#This Row],[Order_Date]])</f>
        <v>6</v>
      </c>
      <c r="H2648" t="s">
        <v>10238</v>
      </c>
      <c r="I2648" t="s">
        <v>10239</v>
      </c>
      <c r="J2648" t="s">
        <v>24</v>
      </c>
      <c r="K2648">
        <v>37</v>
      </c>
      <c r="L2648" t="str">
        <f>IF(Table1[[#This Row],[Age]]&lt;=20,"Teen",IF(Table1[[#This Row],[Age]]&gt;=21 &amp; Table1[[#This Row],[Age]]&lt;=50,"Adult","Senior"))</f>
        <v>Senior</v>
      </c>
      <c r="M2648" t="s">
        <v>73</v>
      </c>
      <c r="N2648" t="s">
        <v>26</v>
      </c>
      <c r="O2648" t="s">
        <v>27</v>
      </c>
      <c r="P2648" t="s">
        <v>39</v>
      </c>
      <c r="Q2648" t="s">
        <v>151</v>
      </c>
      <c r="R2648">
        <v>4</v>
      </c>
      <c r="S2648">
        <v>900</v>
      </c>
      <c r="T2648">
        <v>0</v>
      </c>
      <c r="U2648">
        <v>3600</v>
      </c>
      <c r="V2648" t="str">
        <f>IF(Table1[[#This Row],[Sales]]&lt;=10000,"Low",IF(Table1[[#This Row],[Sales]]&gt;=10000 &amp; Table1[[#This Row],[Sales]]&lt;=25000,"Medium","High"))</f>
        <v>Low</v>
      </c>
      <c r="W2648">
        <v>648.36</v>
      </c>
      <c r="X2648">
        <f>Table1[[#This Row],[Profit]]/Table1[[#This Row],[Sales]]</f>
        <v>0.18010000000000001</v>
      </c>
      <c r="Y2648" t="s">
        <v>30</v>
      </c>
      <c r="Z2648" t="s">
        <v>59</v>
      </c>
      <c r="AA2648">
        <v>4</v>
      </c>
      <c r="AB2648" t="s">
        <v>42</v>
      </c>
    </row>
    <row r="2649" spans="1:28" x14ac:dyDescent="0.35">
      <c r="A2649" t="s">
        <v>10250</v>
      </c>
      <c r="B2649" s="1">
        <v>45517</v>
      </c>
      <c r="C2649" s="1" t="str">
        <f>TEXT(Table1[[#This Row],[Order_Date]],"yyyy")</f>
        <v>2024</v>
      </c>
      <c r="D2649" s="3">
        <f>MONTH(Table1[[#This Row],[Order_Date]])</f>
        <v>8</v>
      </c>
      <c r="E2649" t="str">
        <f>TEXT(Table1[[#This Row],[Order_Date]],"mmm")</f>
        <v>Aug</v>
      </c>
      <c r="F2649" s="1">
        <v>45520</v>
      </c>
      <c r="G2649">
        <f>(Table1[[#This Row],[Ship_Date]]-Table1[[#This Row],[Order_Date]])</f>
        <v>3</v>
      </c>
      <c r="H2649" t="s">
        <v>10251</v>
      </c>
      <c r="I2649" t="s">
        <v>10252</v>
      </c>
      <c r="J2649" t="s">
        <v>52</v>
      </c>
      <c r="K2649">
        <v>28</v>
      </c>
      <c r="L2649" t="str">
        <f>IF(Table1[[#This Row],[Age]]&lt;=20,"Teen",IF(Table1[[#This Row],[Age]]&gt;=21 &amp; Table1[[#This Row],[Age]]&lt;=50,"Adult","Senior"))</f>
        <v>Senior</v>
      </c>
      <c r="M2649" t="s">
        <v>46</v>
      </c>
      <c r="N2649" t="s">
        <v>46</v>
      </c>
      <c r="O2649" t="s">
        <v>38</v>
      </c>
      <c r="P2649" t="s">
        <v>74</v>
      </c>
      <c r="Q2649" t="s">
        <v>231</v>
      </c>
      <c r="R2649">
        <v>2</v>
      </c>
      <c r="S2649">
        <v>18000</v>
      </c>
      <c r="T2649">
        <v>0</v>
      </c>
      <c r="U2649">
        <v>36000</v>
      </c>
      <c r="V2649" t="str">
        <f>IF(Table1[[#This Row],[Sales]]&lt;=10000,"Low",IF(Table1[[#This Row],[Sales]]&gt;=10000 &amp; Table1[[#This Row],[Sales]]&lt;=25000,"Medium","High"))</f>
        <v>High</v>
      </c>
      <c r="W2649">
        <v>8957.58</v>
      </c>
      <c r="X2649">
        <f>Table1[[#This Row],[Profit]]/Table1[[#This Row],[Sales]]</f>
        <v>0.24882166666666666</v>
      </c>
      <c r="Y2649" t="s">
        <v>93</v>
      </c>
      <c r="Z2649" t="s">
        <v>31</v>
      </c>
      <c r="AA2649">
        <v>2</v>
      </c>
      <c r="AB2649" t="s">
        <v>32</v>
      </c>
    </row>
    <row r="2650" spans="1:28" x14ac:dyDescent="0.35">
      <c r="A2650" t="s">
        <v>10265</v>
      </c>
      <c r="B2650" s="1">
        <v>45528</v>
      </c>
      <c r="C2650" s="1" t="str">
        <f>TEXT(Table1[[#This Row],[Order_Date]],"yyyy")</f>
        <v>2024</v>
      </c>
      <c r="D2650" s="3">
        <f>MONTH(Table1[[#This Row],[Order_Date]])</f>
        <v>8</v>
      </c>
      <c r="E2650" t="str">
        <f>TEXT(Table1[[#This Row],[Order_Date]],"mmm")</f>
        <v>Aug</v>
      </c>
      <c r="F2650" s="1">
        <v>45531</v>
      </c>
      <c r="G2650">
        <f>(Table1[[#This Row],[Ship_Date]]-Table1[[#This Row],[Order_Date]])</f>
        <v>3</v>
      </c>
      <c r="H2650" t="s">
        <v>8923</v>
      </c>
      <c r="I2650" t="s">
        <v>10266</v>
      </c>
      <c r="J2650" t="s">
        <v>52</v>
      </c>
      <c r="K2650">
        <v>25</v>
      </c>
      <c r="L2650" t="str">
        <f>IF(Table1[[#This Row],[Age]]&lt;=20,"Teen",IF(Table1[[#This Row],[Age]]&gt;=21 &amp; Table1[[#This Row],[Age]]&lt;=50,"Adult","Senior"))</f>
        <v>Senior</v>
      </c>
      <c r="M2650" t="s">
        <v>79</v>
      </c>
      <c r="N2650" t="s">
        <v>80</v>
      </c>
      <c r="O2650" t="s">
        <v>38</v>
      </c>
      <c r="P2650" t="s">
        <v>28</v>
      </c>
      <c r="Q2650" t="s">
        <v>192</v>
      </c>
      <c r="R2650">
        <v>6</v>
      </c>
      <c r="S2650">
        <v>7000</v>
      </c>
      <c r="T2650">
        <v>25</v>
      </c>
      <c r="U2650">
        <v>31500</v>
      </c>
      <c r="V2650" t="str">
        <f>IF(Table1[[#This Row],[Sales]]&lt;=10000,"Low",IF(Table1[[#This Row],[Sales]]&gt;=10000 &amp; Table1[[#This Row],[Sales]]&lt;=25000,"Medium","High"))</f>
        <v>High</v>
      </c>
      <c r="W2650">
        <v>13352.33</v>
      </c>
      <c r="X2650">
        <f>Table1[[#This Row],[Profit]]/Table1[[#This Row],[Sales]]</f>
        <v>0.42388349206349207</v>
      </c>
      <c r="Y2650" t="s">
        <v>93</v>
      </c>
      <c r="Z2650" t="s">
        <v>41</v>
      </c>
      <c r="AA2650">
        <v>3</v>
      </c>
      <c r="AB2650" t="s">
        <v>42</v>
      </c>
    </row>
    <row r="2651" spans="1:28" x14ac:dyDescent="0.35">
      <c r="A2651" t="s">
        <v>10271</v>
      </c>
      <c r="B2651" s="1">
        <v>45523</v>
      </c>
      <c r="C2651" s="1" t="str">
        <f>TEXT(Table1[[#This Row],[Order_Date]],"yyyy")</f>
        <v>2024</v>
      </c>
      <c r="D2651" s="3">
        <f>MONTH(Table1[[#This Row],[Order_Date]])</f>
        <v>8</v>
      </c>
      <c r="E2651" t="str">
        <f>TEXT(Table1[[#This Row],[Order_Date]],"mmm")</f>
        <v>Aug</v>
      </c>
      <c r="F2651" s="1">
        <v>45527</v>
      </c>
      <c r="G2651">
        <f>(Table1[[#This Row],[Ship_Date]]-Table1[[#This Row],[Order_Date]])</f>
        <v>4</v>
      </c>
      <c r="H2651" t="s">
        <v>10272</v>
      </c>
      <c r="I2651" t="s">
        <v>10273</v>
      </c>
      <c r="J2651" t="s">
        <v>24</v>
      </c>
      <c r="K2651">
        <v>32</v>
      </c>
      <c r="L2651" t="str">
        <f>IF(Table1[[#This Row],[Age]]&lt;=20,"Teen",IF(Table1[[#This Row],[Age]]&gt;=21 &amp; Table1[[#This Row],[Age]]&lt;=50,"Adult","Senior"))</f>
        <v>Senior</v>
      </c>
      <c r="M2651" t="s">
        <v>91</v>
      </c>
      <c r="N2651" t="s">
        <v>92</v>
      </c>
      <c r="O2651" t="s">
        <v>55</v>
      </c>
      <c r="P2651" t="s">
        <v>74</v>
      </c>
      <c r="Q2651" t="s">
        <v>231</v>
      </c>
      <c r="R2651">
        <v>6</v>
      </c>
      <c r="S2651">
        <v>18000</v>
      </c>
      <c r="T2651">
        <v>20</v>
      </c>
      <c r="U2651">
        <v>86400</v>
      </c>
      <c r="V2651" t="str">
        <f>IF(Table1[[#This Row],[Sales]]&lt;=10000,"Low",IF(Table1[[#This Row],[Sales]]&gt;=10000 &amp; Table1[[#This Row],[Sales]]&lt;=25000,"Medium","High"))</f>
        <v>High</v>
      </c>
      <c r="W2651">
        <v>38292.35</v>
      </c>
      <c r="X2651">
        <f>Table1[[#This Row],[Profit]]/Table1[[#This Row],[Sales]]</f>
        <v>0.44319849537037037</v>
      </c>
      <c r="Y2651" t="s">
        <v>58</v>
      </c>
      <c r="Z2651" t="s">
        <v>59</v>
      </c>
      <c r="AA2651">
        <v>1</v>
      </c>
      <c r="AB2651" t="s">
        <v>32</v>
      </c>
    </row>
    <row r="2652" spans="1:28" x14ac:dyDescent="0.35">
      <c r="A2652" t="s">
        <v>10279</v>
      </c>
      <c r="B2652" s="1">
        <v>45505</v>
      </c>
      <c r="C2652" s="1" t="str">
        <f>TEXT(Table1[[#This Row],[Order_Date]],"yyyy")</f>
        <v>2024</v>
      </c>
      <c r="D2652" s="3">
        <f>MONTH(Table1[[#This Row],[Order_Date]])</f>
        <v>8</v>
      </c>
      <c r="E2652" t="str">
        <f>TEXT(Table1[[#This Row],[Order_Date]],"mmm")</f>
        <v>Aug</v>
      </c>
      <c r="F2652" s="1">
        <v>45511</v>
      </c>
      <c r="G2652">
        <f>(Table1[[#This Row],[Ship_Date]]-Table1[[#This Row],[Order_Date]])</f>
        <v>6</v>
      </c>
      <c r="H2652" t="s">
        <v>8768</v>
      </c>
      <c r="I2652" t="s">
        <v>10280</v>
      </c>
      <c r="J2652" t="s">
        <v>52</v>
      </c>
      <c r="K2652">
        <v>65</v>
      </c>
      <c r="L2652" t="str">
        <f>IF(Table1[[#This Row],[Age]]&lt;=20,"Teen",IF(Table1[[#This Row],[Age]]&gt;=21 &amp; Table1[[#This Row],[Age]]&lt;=50,"Adult","Senior"))</f>
        <v>Senior</v>
      </c>
      <c r="M2652" t="s">
        <v>25</v>
      </c>
      <c r="N2652" t="s">
        <v>26</v>
      </c>
      <c r="O2652" t="s">
        <v>27</v>
      </c>
      <c r="P2652" t="s">
        <v>28</v>
      </c>
      <c r="Q2652" t="s">
        <v>192</v>
      </c>
      <c r="R2652">
        <v>2</v>
      </c>
      <c r="S2652">
        <v>7000</v>
      </c>
      <c r="T2652">
        <v>20</v>
      </c>
      <c r="U2652">
        <v>11200</v>
      </c>
      <c r="V2652" t="str">
        <f>IF(Table1[[#This Row],[Sales]]&lt;=10000,"Low",IF(Table1[[#This Row],[Sales]]&gt;=10000 &amp; Table1[[#This Row],[Sales]]&lt;=25000,"Medium","High"))</f>
        <v>High</v>
      </c>
      <c r="W2652">
        <v>4626.24</v>
      </c>
      <c r="X2652">
        <f>Table1[[#This Row],[Profit]]/Table1[[#This Row],[Sales]]</f>
        <v>0.41305714285714284</v>
      </c>
      <c r="Y2652" t="s">
        <v>93</v>
      </c>
      <c r="Z2652" t="s">
        <v>31</v>
      </c>
      <c r="AA2652">
        <v>5</v>
      </c>
      <c r="AB2652" t="s">
        <v>32</v>
      </c>
    </row>
    <row r="2653" spans="1:28" x14ac:dyDescent="0.35">
      <c r="A2653" t="s">
        <v>10322</v>
      </c>
      <c r="B2653" s="1">
        <v>45883</v>
      </c>
      <c r="C2653" s="1" t="str">
        <f>TEXT(Table1[[#This Row],[Order_Date]],"yyyy")</f>
        <v>2025</v>
      </c>
      <c r="D2653" s="3">
        <f>MONTH(Table1[[#This Row],[Order_Date]])</f>
        <v>8</v>
      </c>
      <c r="E2653" t="str">
        <f>TEXT(Table1[[#This Row],[Order_Date]],"mmm")</f>
        <v>Aug</v>
      </c>
      <c r="F2653" s="1">
        <v>45889</v>
      </c>
      <c r="G2653">
        <f>(Table1[[#This Row],[Ship_Date]]-Table1[[#This Row],[Order_Date]])</f>
        <v>6</v>
      </c>
      <c r="H2653" t="s">
        <v>10323</v>
      </c>
      <c r="I2653" t="s">
        <v>10324</v>
      </c>
      <c r="J2653" t="s">
        <v>52</v>
      </c>
      <c r="K2653">
        <v>33</v>
      </c>
      <c r="L2653" t="str">
        <f>IF(Table1[[#This Row],[Age]]&lt;=20,"Teen",IF(Table1[[#This Row],[Age]]&gt;=21 &amp; Table1[[#This Row],[Age]]&lt;=50,"Adult","Senior"))</f>
        <v>Senior</v>
      </c>
      <c r="M2653" t="s">
        <v>91</v>
      </c>
      <c r="N2653" t="s">
        <v>92</v>
      </c>
      <c r="O2653" t="s">
        <v>55</v>
      </c>
      <c r="P2653" t="s">
        <v>39</v>
      </c>
      <c r="Q2653" t="s">
        <v>118</v>
      </c>
      <c r="R2653">
        <v>3</v>
      </c>
      <c r="S2653">
        <v>4000</v>
      </c>
      <c r="T2653">
        <v>10</v>
      </c>
      <c r="U2653">
        <v>10800</v>
      </c>
      <c r="V2653" t="str">
        <f>IF(Table1[[#This Row],[Sales]]&lt;=10000,"Low",IF(Table1[[#This Row],[Sales]]&gt;=10000 &amp; Table1[[#This Row],[Sales]]&lt;=25000,"Medium","High"))</f>
        <v>High</v>
      </c>
      <c r="W2653">
        <v>3089.04</v>
      </c>
      <c r="X2653">
        <f>Table1[[#This Row],[Profit]]/Table1[[#This Row],[Sales]]</f>
        <v>0.28602222222222223</v>
      </c>
      <c r="Y2653" t="s">
        <v>58</v>
      </c>
      <c r="Z2653" t="s">
        <v>31</v>
      </c>
      <c r="AA2653">
        <v>1</v>
      </c>
      <c r="AB2653" t="s">
        <v>42</v>
      </c>
    </row>
    <row r="2654" spans="1:28" x14ac:dyDescent="0.35">
      <c r="A2654" t="s">
        <v>10344</v>
      </c>
      <c r="B2654" s="1">
        <v>45514</v>
      </c>
      <c r="C2654" s="1" t="str">
        <f>TEXT(Table1[[#This Row],[Order_Date]],"yyyy")</f>
        <v>2024</v>
      </c>
      <c r="D2654" s="3">
        <f>MONTH(Table1[[#This Row],[Order_Date]])</f>
        <v>8</v>
      </c>
      <c r="E2654" t="str">
        <f>TEXT(Table1[[#This Row],[Order_Date]],"mmm")</f>
        <v>Aug</v>
      </c>
      <c r="F2654" s="1">
        <v>45518</v>
      </c>
      <c r="G2654">
        <f>(Table1[[#This Row],[Ship_Date]]-Table1[[#This Row],[Order_Date]])</f>
        <v>4</v>
      </c>
      <c r="H2654" t="s">
        <v>2972</v>
      </c>
      <c r="I2654" t="s">
        <v>10345</v>
      </c>
      <c r="J2654" t="s">
        <v>52</v>
      </c>
      <c r="K2654">
        <v>56</v>
      </c>
      <c r="L2654" t="str">
        <f>IF(Table1[[#This Row],[Age]]&lt;=20,"Teen",IF(Table1[[#This Row],[Age]]&gt;=21 &amp; Table1[[#This Row],[Age]]&lt;=50,"Adult","Senior"))</f>
        <v>Senior</v>
      </c>
      <c r="M2654" t="s">
        <v>79</v>
      </c>
      <c r="N2654" t="s">
        <v>80</v>
      </c>
      <c r="O2654" t="s">
        <v>38</v>
      </c>
      <c r="P2654" t="s">
        <v>39</v>
      </c>
      <c r="Q2654" t="s">
        <v>253</v>
      </c>
      <c r="R2654">
        <v>7</v>
      </c>
      <c r="S2654">
        <v>1200</v>
      </c>
      <c r="T2654">
        <v>5</v>
      </c>
      <c r="U2654">
        <v>7980</v>
      </c>
      <c r="V2654" t="str">
        <f>IF(Table1[[#This Row],[Sales]]&lt;=10000,"Low",IF(Table1[[#This Row],[Sales]]&gt;=10000 &amp; Table1[[#This Row],[Sales]]&lt;=25000,"Medium","High"))</f>
        <v>Low</v>
      </c>
      <c r="W2654">
        <v>1532.94</v>
      </c>
      <c r="X2654">
        <f>Table1[[#This Row],[Profit]]/Table1[[#This Row],[Sales]]</f>
        <v>0.19209774436090227</v>
      </c>
      <c r="Y2654" t="s">
        <v>30</v>
      </c>
      <c r="Z2654" t="s">
        <v>31</v>
      </c>
      <c r="AA2654">
        <v>2</v>
      </c>
      <c r="AB2654" t="s">
        <v>42</v>
      </c>
    </row>
    <row r="2655" spans="1:28" x14ac:dyDescent="0.35">
      <c r="A2655" t="s">
        <v>10380</v>
      </c>
      <c r="B2655" s="1">
        <v>45531</v>
      </c>
      <c r="C2655" s="1" t="str">
        <f>TEXT(Table1[[#This Row],[Order_Date]],"yyyy")</f>
        <v>2024</v>
      </c>
      <c r="D2655" s="3">
        <f>MONTH(Table1[[#This Row],[Order_Date]])</f>
        <v>8</v>
      </c>
      <c r="E2655" t="str">
        <f>TEXT(Table1[[#This Row],[Order_Date]],"mmm")</f>
        <v>Aug</v>
      </c>
      <c r="F2655" s="1">
        <v>45538</v>
      </c>
      <c r="G2655">
        <f>(Table1[[#This Row],[Ship_Date]]-Table1[[#This Row],[Order_Date]])</f>
        <v>7</v>
      </c>
      <c r="H2655" t="s">
        <v>4077</v>
      </c>
      <c r="I2655" t="s">
        <v>10381</v>
      </c>
      <c r="J2655" t="s">
        <v>52</v>
      </c>
      <c r="K2655">
        <v>54</v>
      </c>
      <c r="L2655" t="str">
        <f>IF(Table1[[#This Row],[Age]]&lt;=20,"Teen",IF(Table1[[#This Row],[Age]]&gt;=21 &amp; Table1[[#This Row],[Age]]&lt;=50,"Adult","Senior"))</f>
        <v>Senior</v>
      </c>
      <c r="M2655" t="s">
        <v>107</v>
      </c>
      <c r="N2655" t="s">
        <v>108</v>
      </c>
      <c r="O2655" t="s">
        <v>86</v>
      </c>
      <c r="P2655" t="s">
        <v>74</v>
      </c>
      <c r="Q2655" t="s">
        <v>109</v>
      </c>
      <c r="R2655">
        <v>5</v>
      </c>
      <c r="S2655">
        <v>40000</v>
      </c>
      <c r="T2655">
        <v>15</v>
      </c>
      <c r="U2655">
        <v>170000</v>
      </c>
      <c r="V2655" t="str">
        <f>IF(Table1[[#This Row],[Sales]]&lt;=10000,"Low",IF(Table1[[#This Row],[Sales]]&gt;=10000 &amp; Table1[[#This Row],[Sales]]&lt;=25000,"Medium","High"))</f>
        <v>High</v>
      </c>
      <c r="W2655">
        <v>51961.06</v>
      </c>
      <c r="X2655">
        <f>Table1[[#This Row],[Profit]]/Table1[[#This Row],[Sales]]</f>
        <v>0.30565329411764702</v>
      </c>
      <c r="Y2655" t="s">
        <v>30</v>
      </c>
      <c r="Z2655" t="s">
        <v>31</v>
      </c>
      <c r="AA2655">
        <v>5</v>
      </c>
      <c r="AB2655" t="s">
        <v>42</v>
      </c>
    </row>
    <row r="2656" spans="1:28" x14ac:dyDescent="0.35">
      <c r="A2656" t="s">
        <v>10412</v>
      </c>
      <c r="B2656" s="1">
        <v>45888</v>
      </c>
      <c r="C2656" s="1" t="str">
        <f>TEXT(Table1[[#This Row],[Order_Date]],"yyyy")</f>
        <v>2025</v>
      </c>
      <c r="D2656" s="3">
        <f>MONTH(Table1[[#This Row],[Order_Date]])</f>
        <v>8</v>
      </c>
      <c r="E2656" t="str">
        <f>TEXT(Table1[[#This Row],[Order_Date]],"mmm")</f>
        <v>Aug</v>
      </c>
      <c r="F2656" s="1">
        <v>45893</v>
      </c>
      <c r="G2656">
        <f>(Table1[[#This Row],[Ship_Date]]-Table1[[#This Row],[Order_Date]])</f>
        <v>5</v>
      </c>
      <c r="H2656" t="s">
        <v>10413</v>
      </c>
      <c r="I2656" t="s">
        <v>10414</v>
      </c>
      <c r="J2656" t="s">
        <v>52</v>
      </c>
      <c r="K2656">
        <v>59</v>
      </c>
      <c r="L2656" t="str">
        <f>IF(Table1[[#This Row],[Age]]&lt;=20,"Teen",IF(Table1[[#This Row],[Age]]&gt;=21 &amp; Table1[[#This Row],[Age]]&lt;=50,"Adult","Senior"))</f>
        <v>Senior</v>
      </c>
      <c r="M2656" t="s">
        <v>73</v>
      </c>
      <c r="N2656" t="s">
        <v>26</v>
      </c>
      <c r="O2656" t="s">
        <v>27</v>
      </c>
      <c r="P2656" t="s">
        <v>56</v>
      </c>
      <c r="Q2656" t="s">
        <v>212</v>
      </c>
      <c r="R2656">
        <v>4</v>
      </c>
      <c r="S2656">
        <v>300</v>
      </c>
      <c r="T2656">
        <v>25</v>
      </c>
      <c r="U2656">
        <v>900</v>
      </c>
      <c r="V2656" t="str">
        <f>IF(Table1[[#This Row],[Sales]]&lt;=10000,"Low",IF(Table1[[#This Row],[Sales]]&gt;=10000 &amp; Table1[[#This Row],[Sales]]&lt;=25000,"Medium","High"))</f>
        <v>Low</v>
      </c>
      <c r="W2656">
        <v>327.32</v>
      </c>
      <c r="X2656">
        <f>Table1[[#This Row],[Profit]]/Table1[[#This Row],[Sales]]</f>
        <v>0.36368888888888889</v>
      </c>
      <c r="Y2656" t="s">
        <v>93</v>
      </c>
      <c r="Z2656" t="s">
        <v>41</v>
      </c>
      <c r="AA2656">
        <v>3</v>
      </c>
      <c r="AB2656" t="s">
        <v>42</v>
      </c>
    </row>
    <row r="2657" spans="1:28" x14ac:dyDescent="0.35">
      <c r="A2657" t="s">
        <v>10430</v>
      </c>
      <c r="B2657" s="1">
        <v>45888</v>
      </c>
      <c r="C2657" s="1" t="str">
        <f>TEXT(Table1[[#This Row],[Order_Date]],"yyyy")</f>
        <v>2025</v>
      </c>
      <c r="D2657" s="3">
        <f>MONTH(Table1[[#This Row],[Order_Date]])</f>
        <v>8</v>
      </c>
      <c r="E2657" t="str">
        <f>TEXT(Table1[[#This Row],[Order_Date]],"mmm")</f>
        <v>Aug</v>
      </c>
      <c r="F2657" s="1">
        <v>45895</v>
      </c>
      <c r="G2657">
        <f>(Table1[[#This Row],[Ship_Date]]-Table1[[#This Row],[Order_Date]])</f>
        <v>7</v>
      </c>
      <c r="H2657" t="s">
        <v>1410</v>
      </c>
      <c r="I2657" t="s">
        <v>7425</v>
      </c>
      <c r="J2657" t="s">
        <v>24</v>
      </c>
      <c r="K2657">
        <v>49</v>
      </c>
      <c r="L2657" t="str">
        <f>IF(Table1[[#This Row],[Age]]&lt;=20,"Teen",IF(Table1[[#This Row],[Age]]&gt;=21 &amp; Table1[[#This Row],[Age]]&lt;=50,"Adult","Senior"))</f>
        <v>Senior</v>
      </c>
      <c r="M2657" t="s">
        <v>53</v>
      </c>
      <c r="N2657" t="s">
        <v>54</v>
      </c>
      <c r="O2657" t="s">
        <v>55</v>
      </c>
      <c r="P2657" t="s">
        <v>39</v>
      </c>
      <c r="Q2657" t="s">
        <v>253</v>
      </c>
      <c r="R2657">
        <v>4</v>
      </c>
      <c r="S2657">
        <v>1200</v>
      </c>
      <c r="T2657">
        <v>25</v>
      </c>
      <c r="U2657">
        <v>3600</v>
      </c>
      <c r="V2657" t="str">
        <f>IF(Table1[[#This Row],[Sales]]&lt;=10000,"Low",IF(Table1[[#This Row],[Sales]]&gt;=10000 &amp; Table1[[#This Row],[Sales]]&lt;=25000,"Medium","High"))</f>
        <v>Low</v>
      </c>
      <c r="W2657">
        <v>1519.1</v>
      </c>
      <c r="X2657">
        <f>Table1[[#This Row],[Profit]]/Table1[[#This Row],[Sales]]</f>
        <v>0.42197222222222219</v>
      </c>
      <c r="Y2657" t="s">
        <v>93</v>
      </c>
      <c r="Z2657" t="s">
        <v>31</v>
      </c>
      <c r="AA2657">
        <v>2</v>
      </c>
      <c r="AB2657" t="s">
        <v>42</v>
      </c>
    </row>
    <row r="2658" spans="1:28" x14ac:dyDescent="0.35">
      <c r="A2658" t="s">
        <v>10431</v>
      </c>
      <c r="B2658" s="1">
        <v>45531</v>
      </c>
      <c r="C2658" s="1" t="str">
        <f>TEXT(Table1[[#This Row],[Order_Date]],"yyyy")</f>
        <v>2024</v>
      </c>
      <c r="D2658" s="3">
        <f>MONTH(Table1[[#This Row],[Order_Date]])</f>
        <v>8</v>
      </c>
      <c r="E2658" t="str">
        <f>TEXT(Table1[[#This Row],[Order_Date]],"mmm")</f>
        <v>Aug</v>
      </c>
      <c r="F2658" s="1">
        <v>45537</v>
      </c>
      <c r="G2658">
        <f>(Table1[[#This Row],[Ship_Date]]-Table1[[#This Row],[Order_Date]])</f>
        <v>6</v>
      </c>
      <c r="H2658" t="s">
        <v>10432</v>
      </c>
      <c r="I2658" t="s">
        <v>10433</v>
      </c>
      <c r="J2658" t="s">
        <v>52</v>
      </c>
      <c r="K2658">
        <v>55</v>
      </c>
      <c r="L2658" t="str">
        <f>IF(Table1[[#This Row],[Age]]&lt;=20,"Teen",IF(Table1[[#This Row],[Age]]&gt;=21 &amp; Table1[[#This Row],[Age]]&lt;=50,"Adult","Senior"))</f>
        <v>Senior</v>
      </c>
      <c r="M2658" t="s">
        <v>25</v>
      </c>
      <c r="N2658" t="s">
        <v>26</v>
      </c>
      <c r="O2658" t="s">
        <v>27</v>
      </c>
      <c r="P2658" t="s">
        <v>28</v>
      </c>
      <c r="Q2658" t="s">
        <v>65</v>
      </c>
      <c r="R2658">
        <v>1</v>
      </c>
      <c r="S2658">
        <v>30000</v>
      </c>
      <c r="T2658">
        <v>0</v>
      </c>
      <c r="U2658">
        <v>30000</v>
      </c>
      <c r="V2658" t="str">
        <f>IF(Table1[[#This Row],[Sales]]&lt;=10000,"Low",IF(Table1[[#This Row],[Sales]]&gt;=10000 &amp; Table1[[#This Row],[Sales]]&lt;=25000,"Medium","High"))</f>
        <v>High</v>
      </c>
      <c r="W2658">
        <v>4182.82</v>
      </c>
      <c r="X2658">
        <f>Table1[[#This Row],[Profit]]/Table1[[#This Row],[Sales]]</f>
        <v>0.13942733333333332</v>
      </c>
      <c r="Y2658" t="s">
        <v>30</v>
      </c>
      <c r="Z2658" t="s">
        <v>59</v>
      </c>
      <c r="AA2658">
        <v>4</v>
      </c>
      <c r="AB2658" t="s">
        <v>42</v>
      </c>
    </row>
    <row r="2659" spans="1:28" x14ac:dyDescent="0.35">
      <c r="A2659" t="s">
        <v>10434</v>
      </c>
      <c r="B2659" s="1">
        <v>45520</v>
      </c>
      <c r="C2659" s="1" t="str">
        <f>TEXT(Table1[[#This Row],[Order_Date]],"yyyy")</f>
        <v>2024</v>
      </c>
      <c r="D2659" s="3">
        <f>MONTH(Table1[[#This Row],[Order_Date]])</f>
        <v>8</v>
      </c>
      <c r="E2659" t="str">
        <f>TEXT(Table1[[#This Row],[Order_Date]],"mmm")</f>
        <v>Aug</v>
      </c>
      <c r="F2659" s="1">
        <v>45523</v>
      </c>
      <c r="G2659">
        <f>(Table1[[#This Row],[Ship_Date]]-Table1[[#This Row],[Order_Date]])</f>
        <v>3</v>
      </c>
      <c r="H2659" t="s">
        <v>10435</v>
      </c>
      <c r="I2659" t="s">
        <v>10436</v>
      </c>
      <c r="J2659" t="s">
        <v>52</v>
      </c>
      <c r="K2659">
        <v>51</v>
      </c>
      <c r="L2659" t="str">
        <f>IF(Table1[[#This Row],[Age]]&lt;=20,"Teen",IF(Table1[[#This Row],[Age]]&gt;=21 &amp; Table1[[#This Row],[Age]]&lt;=50,"Adult","Senior"))</f>
        <v>Senior</v>
      </c>
      <c r="M2659" t="s">
        <v>46</v>
      </c>
      <c r="N2659" t="s">
        <v>46</v>
      </c>
      <c r="O2659" t="s">
        <v>38</v>
      </c>
      <c r="P2659" t="s">
        <v>28</v>
      </c>
      <c r="Q2659" t="s">
        <v>29</v>
      </c>
      <c r="R2659">
        <v>2</v>
      </c>
      <c r="S2659">
        <v>15000</v>
      </c>
      <c r="T2659">
        <v>0</v>
      </c>
      <c r="U2659">
        <v>30000</v>
      </c>
      <c r="V2659" t="str">
        <f>IF(Table1[[#This Row],[Sales]]&lt;=10000,"Low",IF(Table1[[#This Row],[Sales]]&gt;=10000 &amp; Table1[[#This Row],[Sales]]&lt;=25000,"Medium","High"))</f>
        <v>High</v>
      </c>
      <c r="W2659">
        <v>6302.4</v>
      </c>
      <c r="X2659">
        <f>Table1[[#This Row],[Profit]]/Table1[[#This Row],[Sales]]</f>
        <v>0.21007999999999999</v>
      </c>
      <c r="Y2659" t="s">
        <v>93</v>
      </c>
      <c r="Z2659" t="s">
        <v>59</v>
      </c>
      <c r="AA2659">
        <v>4</v>
      </c>
      <c r="AB2659" t="s">
        <v>42</v>
      </c>
    </row>
    <row r="2660" spans="1:28" x14ac:dyDescent="0.35">
      <c r="A2660" t="s">
        <v>10490</v>
      </c>
      <c r="B2660" s="1">
        <v>45517</v>
      </c>
      <c r="C2660" s="1" t="str">
        <f>TEXT(Table1[[#This Row],[Order_Date]],"yyyy")</f>
        <v>2024</v>
      </c>
      <c r="D2660" s="3">
        <f>MONTH(Table1[[#This Row],[Order_Date]])</f>
        <v>8</v>
      </c>
      <c r="E2660" t="str">
        <f>TEXT(Table1[[#This Row],[Order_Date]],"mmm")</f>
        <v>Aug</v>
      </c>
      <c r="F2660" s="1">
        <v>45518</v>
      </c>
      <c r="G2660">
        <f>(Table1[[#This Row],[Ship_Date]]-Table1[[#This Row],[Order_Date]])</f>
        <v>1</v>
      </c>
      <c r="H2660" t="s">
        <v>10491</v>
      </c>
      <c r="I2660" t="s">
        <v>10492</v>
      </c>
      <c r="J2660" t="s">
        <v>52</v>
      </c>
      <c r="K2660">
        <v>29</v>
      </c>
      <c r="L2660" t="str">
        <f>IF(Table1[[#This Row],[Age]]&lt;=20,"Teen",IF(Table1[[#This Row],[Age]]&gt;=21 &amp; Table1[[#This Row],[Age]]&lt;=50,"Adult","Senior"))</f>
        <v>Senior</v>
      </c>
      <c r="M2660" t="s">
        <v>46</v>
      </c>
      <c r="N2660" t="s">
        <v>46</v>
      </c>
      <c r="O2660" t="s">
        <v>38</v>
      </c>
      <c r="P2660" t="s">
        <v>56</v>
      </c>
      <c r="Q2660" t="s">
        <v>212</v>
      </c>
      <c r="R2660">
        <v>7</v>
      </c>
      <c r="S2660">
        <v>300</v>
      </c>
      <c r="T2660">
        <v>0</v>
      </c>
      <c r="U2660">
        <v>2100</v>
      </c>
      <c r="V2660" t="str">
        <f>IF(Table1[[#This Row],[Sales]]&lt;=10000,"Low",IF(Table1[[#This Row],[Sales]]&gt;=10000 &amp; Table1[[#This Row],[Sales]]&lt;=25000,"Medium","High"))</f>
        <v>Low</v>
      </c>
      <c r="W2660">
        <v>648.24</v>
      </c>
      <c r="X2660">
        <f>Table1[[#This Row],[Profit]]/Table1[[#This Row],[Sales]]</f>
        <v>0.30868571428571429</v>
      </c>
      <c r="Y2660" t="s">
        <v>58</v>
      </c>
      <c r="Z2660" t="s">
        <v>59</v>
      </c>
      <c r="AA2660">
        <v>2</v>
      </c>
      <c r="AB2660" t="s">
        <v>42</v>
      </c>
    </row>
    <row r="2661" spans="1:28" x14ac:dyDescent="0.35">
      <c r="A2661" t="s">
        <v>10525</v>
      </c>
      <c r="B2661" s="1">
        <v>45871</v>
      </c>
      <c r="C2661" s="1" t="str">
        <f>TEXT(Table1[[#This Row],[Order_Date]],"yyyy")</f>
        <v>2025</v>
      </c>
      <c r="D2661" s="3">
        <f>MONTH(Table1[[#This Row],[Order_Date]])</f>
        <v>8</v>
      </c>
      <c r="E2661" t="str">
        <f>TEXT(Table1[[#This Row],[Order_Date]],"mmm")</f>
        <v>Aug</v>
      </c>
      <c r="F2661" s="1">
        <v>45877</v>
      </c>
      <c r="G2661">
        <f>(Table1[[#This Row],[Ship_Date]]-Table1[[#This Row],[Order_Date]])</f>
        <v>6</v>
      </c>
      <c r="H2661" t="s">
        <v>10526</v>
      </c>
      <c r="I2661" t="s">
        <v>10527</v>
      </c>
      <c r="J2661" t="s">
        <v>24</v>
      </c>
      <c r="K2661">
        <v>52</v>
      </c>
      <c r="L2661" t="str">
        <f>IF(Table1[[#This Row],[Age]]&lt;=20,"Teen",IF(Table1[[#This Row],[Age]]&gt;=21 &amp; Table1[[#This Row],[Age]]&lt;=50,"Adult","Senior"))</f>
        <v>Senior</v>
      </c>
      <c r="M2661" t="s">
        <v>63</v>
      </c>
      <c r="N2661" t="s">
        <v>64</v>
      </c>
      <c r="O2661" t="s">
        <v>55</v>
      </c>
      <c r="P2661" t="s">
        <v>56</v>
      </c>
      <c r="Q2661" t="s">
        <v>168</v>
      </c>
      <c r="R2661">
        <v>8</v>
      </c>
      <c r="S2661">
        <v>1200</v>
      </c>
      <c r="T2661">
        <v>25</v>
      </c>
      <c r="U2661">
        <v>7200</v>
      </c>
      <c r="V2661" t="str">
        <f>IF(Table1[[#This Row],[Sales]]&lt;=10000,"Low",IF(Table1[[#This Row],[Sales]]&gt;=10000 &amp; Table1[[#This Row],[Sales]]&lt;=25000,"Medium","High"))</f>
        <v>Low</v>
      </c>
      <c r="W2661">
        <v>745.85</v>
      </c>
      <c r="X2661">
        <f>Table1[[#This Row],[Profit]]/Table1[[#This Row],[Sales]]</f>
        <v>0.10359027777777778</v>
      </c>
      <c r="Y2661" t="s">
        <v>93</v>
      </c>
      <c r="Z2661" t="s">
        <v>41</v>
      </c>
      <c r="AA2661">
        <v>1</v>
      </c>
      <c r="AB2661" t="s">
        <v>42</v>
      </c>
    </row>
    <row r="2662" spans="1:28" x14ac:dyDescent="0.35">
      <c r="A2662" t="s">
        <v>10533</v>
      </c>
      <c r="B2662" s="1">
        <v>45535</v>
      </c>
      <c r="C2662" s="1" t="str">
        <f>TEXT(Table1[[#This Row],[Order_Date]],"yyyy")</f>
        <v>2024</v>
      </c>
      <c r="D2662" s="3">
        <f>MONTH(Table1[[#This Row],[Order_Date]])</f>
        <v>8</v>
      </c>
      <c r="E2662" t="str">
        <f>TEXT(Table1[[#This Row],[Order_Date]],"mmm")</f>
        <v>Aug</v>
      </c>
      <c r="F2662" s="1">
        <v>45540</v>
      </c>
      <c r="G2662">
        <f>(Table1[[#This Row],[Ship_Date]]-Table1[[#This Row],[Order_Date]])</f>
        <v>5</v>
      </c>
      <c r="H2662" t="s">
        <v>2004</v>
      </c>
      <c r="I2662" t="s">
        <v>10534</v>
      </c>
      <c r="J2662" t="s">
        <v>52</v>
      </c>
      <c r="K2662">
        <v>24</v>
      </c>
      <c r="L2662" t="str">
        <f>IF(Table1[[#This Row],[Age]]&lt;=20,"Teen",IF(Table1[[#This Row],[Age]]&gt;=21 &amp; Table1[[#This Row],[Age]]&lt;=50,"Adult","Senior"))</f>
        <v>Senior</v>
      </c>
      <c r="M2662" t="s">
        <v>107</v>
      </c>
      <c r="N2662" t="s">
        <v>108</v>
      </c>
      <c r="O2662" t="s">
        <v>86</v>
      </c>
      <c r="P2662" t="s">
        <v>39</v>
      </c>
      <c r="Q2662" t="s">
        <v>151</v>
      </c>
      <c r="R2662">
        <v>8</v>
      </c>
      <c r="S2662">
        <v>900</v>
      </c>
      <c r="T2662">
        <v>5</v>
      </c>
      <c r="U2662">
        <v>6840</v>
      </c>
      <c r="V2662" t="str">
        <f>IF(Table1[[#This Row],[Sales]]&lt;=10000,"Low",IF(Table1[[#This Row],[Sales]]&gt;=10000 &amp; Table1[[#This Row],[Sales]]&lt;=25000,"Medium","High"))</f>
        <v>Low</v>
      </c>
      <c r="W2662">
        <v>1547.81</v>
      </c>
      <c r="X2662">
        <f>Table1[[#This Row],[Profit]]/Table1[[#This Row],[Sales]]</f>
        <v>0.22628801169590643</v>
      </c>
      <c r="Y2662" t="s">
        <v>93</v>
      </c>
      <c r="Z2662" t="s">
        <v>31</v>
      </c>
      <c r="AA2662">
        <v>2</v>
      </c>
      <c r="AB2662" t="s">
        <v>42</v>
      </c>
    </row>
    <row r="2663" spans="1:28" x14ac:dyDescent="0.35">
      <c r="A2663" t="s">
        <v>10535</v>
      </c>
      <c r="B2663" s="1">
        <v>45508</v>
      </c>
      <c r="C2663" s="1" t="str">
        <f>TEXT(Table1[[#This Row],[Order_Date]],"yyyy")</f>
        <v>2024</v>
      </c>
      <c r="D2663" s="3">
        <f>MONTH(Table1[[#This Row],[Order_Date]])</f>
        <v>8</v>
      </c>
      <c r="E2663" t="str">
        <f>TEXT(Table1[[#This Row],[Order_Date]],"mmm")</f>
        <v>Aug</v>
      </c>
      <c r="F2663" s="1">
        <v>45509</v>
      </c>
      <c r="G2663">
        <f>(Table1[[#This Row],[Ship_Date]]-Table1[[#This Row],[Order_Date]])</f>
        <v>1</v>
      </c>
      <c r="H2663" t="s">
        <v>10536</v>
      </c>
      <c r="I2663" t="s">
        <v>10537</v>
      </c>
      <c r="J2663" t="s">
        <v>52</v>
      </c>
      <c r="K2663">
        <v>42</v>
      </c>
      <c r="L2663" t="str">
        <f>IF(Table1[[#This Row],[Age]]&lt;=20,"Teen",IF(Table1[[#This Row],[Age]]&gt;=21 &amp; Table1[[#This Row],[Age]]&lt;=50,"Adult","Senior"))</f>
        <v>Senior</v>
      </c>
      <c r="M2663" t="s">
        <v>25</v>
      </c>
      <c r="N2663" t="s">
        <v>26</v>
      </c>
      <c r="O2663" t="s">
        <v>27</v>
      </c>
      <c r="P2663" t="s">
        <v>28</v>
      </c>
      <c r="Q2663" t="s">
        <v>103</v>
      </c>
      <c r="R2663">
        <v>5</v>
      </c>
      <c r="S2663">
        <v>25000</v>
      </c>
      <c r="T2663">
        <v>10</v>
      </c>
      <c r="U2663">
        <v>112500</v>
      </c>
      <c r="V2663" t="str">
        <f>IF(Table1[[#This Row],[Sales]]&lt;=10000,"Low",IF(Table1[[#This Row],[Sales]]&gt;=10000 &amp; Table1[[#This Row],[Sales]]&lt;=25000,"Medium","High"))</f>
        <v>High</v>
      </c>
      <c r="W2663">
        <v>15501.02</v>
      </c>
      <c r="X2663">
        <f>Table1[[#This Row],[Profit]]/Table1[[#This Row],[Sales]]</f>
        <v>0.13778684444444445</v>
      </c>
      <c r="Y2663" t="s">
        <v>58</v>
      </c>
      <c r="Z2663" t="s">
        <v>59</v>
      </c>
      <c r="AA2663">
        <v>2</v>
      </c>
      <c r="AB2663" t="s">
        <v>42</v>
      </c>
    </row>
    <row r="2664" spans="1:28" x14ac:dyDescent="0.35">
      <c r="A2664" t="s">
        <v>10548</v>
      </c>
      <c r="B2664" s="1">
        <v>45531</v>
      </c>
      <c r="C2664" s="1" t="str">
        <f>TEXT(Table1[[#This Row],[Order_Date]],"yyyy")</f>
        <v>2024</v>
      </c>
      <c r="D2664" s="3">
        <f>MONTH(Table1[[#This Row],[Order_Date]])</f>
        <v>8</v>
      </c>
      <c r="E2664" t="str">
        <f>TEXT(Table1[[#This Row],[Order_Date]],"mmm")</f>
        <v>Aug</v>
      </c>
      <c r="F2664" s="1">
        <v>45536</v>
      </c>
      <c r="G2664">
        <f>(Table1[[#This Row],[Ship_Date]]-Table1[[#This Row],[Order_Date]])</f>
        <v>5</v>
      </c>
      <c r="H2664" t="s">
        <v>10549</v>
      </c>
      <c r="I2664" t="s">
        <v>10550</v>
      </c>
      <c r="J2664" t="s">
        <v>52</v>
      </c>
      <c r="K2664">
        <v>46</v>
      </c>
      <c r="L2664" t="str">
        <f>IF(Table1[[#This Row],[Age]]&lt;=20,"Teen",IF(Table1[[#This Row],[Age]]&gt;=21 &amp; Table1[[#This Row],[Age]]&lt;=50,"Adult","Senior"))</f>
        <v>Senior</v>
      </c>
      <c r="M2664" t="s">
        <v>36</v>
      </c>
      <c r="N2664" t="s">
        <v>37</v>
      </c>
      <c r="O2664" t="s">
        <v>38</v>
      </c>
      <c r="P2664" t="s">
        <v>56</v>
      </c>
      <c r="Q2664" t="s">
        <v>57</v>
      </c>
      <c r="R2664">
        <v>3</v>
      </c>
      <c r="S2664">
        <v>60</v>
      </c>
      <c r="T2664">
        <v>20</v>
      </c>
      <c r="U2664">
        <v>144</v>
      </c>
      <c r="V2664" t="str">
        <f>IF(Table1[[#This Row],[Sales]]&lt;=10000,"Low",IF(Table1[[#This Row],[Sales]]&gt;=10000 &amp; Table1[[#This Row],[Sales]]&lt;=25000,"Medium","High"))</f>
        <v>Low</v>
      </c>
      <c r="W2664">
        <v>17.41</v>
      </c>
      <c r="X2664">
        <f>Table1[[#This Row],[Profit]]/Table1[[#This Row],[Sales]]</f>
        <v>0.12090277777777778</v>
      </c>
      <c r="Y2664" t="s">
        <v>58</v>
      </c>
      <c r="Z2664" t="s">
        <v>59</v>
      </c>
      <c r="AA2664">
        <v>1</v>
      </c>
      <c r="AB2664" t="s">
        <v>42</v>
      </c>
    </row>
    <row r="2665" spans="1:28" x14ac:dyDescent="0.35">
      <c r="A2665" t="s">
        <v>10578</v>
      </c>
      <c r="B2665" s="1">
        <v>45875</v>
      </c>
      <c r="C2665" s="1" t="str">
        <f>TEXT(Table1[[#This Row],[Order_Date]],"yyyy")</f>
        <v>2025</v>
      </c>
      <c r="D2665" s="3">
        <f>MONTH(Table1[[#This Row],[Order_Date]])</f>
        <v>8</v>
      </c>
      <c r="E2665" t="str">
        <f>TEXT(Table1[[#This Row],[Order_Date]],"mmm")</f>
        <v>Aug</v>
      </c>
      <c r="F2665" s="1">
        <v>45881</v>
      </c>
      <c r="G2665">
        <f>(Table1[[#This Row],[Ship_Date]]-Table1[[#This Row],[Order_Date]])</f>
        <v>6</v>
      </c>
      <c r="H2665" t="s">
        <v>10579</v>
      </c>
      <c r="I2665" t="s">
        <v>3739</v>
      </c>
      <c r="J2665" t="s">
        <v>24</v>
      </c>
      <c r="K2665">
        <v>58</v>
      </c>
      <c r="L2665" t="str">
        <f>IF(Table1[[#This Row],[Age]]&lt;=20,"Teen",IF(Table1[[#This Row],[Age]]&gt;=21 &amp; Table1[[#This Row],[Age]]&lt;=50,"Adult","Senior"))</f>
        <v>Senior</v>
      </c>
      <c r="M2665" t="s">
        <v>36</v>
      </c>
      <c r="N2665" t="s">
        <v>37</v>
      </c>
      <c r="O2665" t="s">
        <v>38</v>
      </c>
      <c r="P2665" t="s">
        <v>28</v>
      </c>
      <c r="Q2665" t="s">
        <v>29</v>
      </c>
      <c r="R2665">
        <v>2</v>
      </c>
      <c r="S2665">
        <v>15000</v>
      </c>
      <c r="T2665">
        <v>10</v>
      </c>
      <c r="U2665">
        <v>27000</v>
      </c>
      <c r="V2665" t="str">
        <f>IF(Table1[[#This Row],[Sales]]&lt;=10000,"Low",IF(Table1[[#This Row],[Sales]]&gt;=10000 &amp; Table1[[#This Row],[Sales]]&lt;=25000,"Medium","High"))</f>
        <v>High</v>
      </c>
      <c r="W2665">
        <v>10653.71</v>
      </c>
      <c r="X2665">
        <f>Table1[[#This Row],[Profit]]/Table1[[#This Row],[Sales]]</f>
        <v>0.39458185185185179</v>
      </c>
      <c r="Y2665" t="s">
        <v>93</v>
      </c>
      <c r="Z2665" t="s">
        <v>59</v>
      </c>
      <c r="AA2665">
        <v>5</v>
      </c>
      <c r="AB2665" t="s">
        <v>42</v>
      </c>
    </row>
    <row r="2666" spans="1:28" x14ac:dyDescent="0.35">
      <c r="A2666" t="s">
        <v>10650</v>
      </c>
      <c r="B2666" s="1">
        <v>45885</v>
      </c>
      <c r="C2666" s="1" t="str">
        <f>TEXT(Table1[[#This Row],[Order_Date]],"yyyy")</f>
        <v>2025</v>
      </c>
      <c r="D2666" s="3">
        <f>MONTH(Table1[[#This Row],[Order_Date]])</f>
        <v>8</v>
      </c>
      <c r="E2666" t="str">
        <f>TEXT(Table1[[#This Row],[Order_Date]],"mmm")</f>
        <v>Aug</v>
      </c>
      <c r="F2666" s="1">
        <v>45890</v>
      </c>
      <c r="G2666">
        <f>(Table1[[#This Row],[Ship_Date]]-Table1[[#This Row],[Order_Date]])</f>
        <v>5</v>
      </c>
      <c r="H2666" t="s">
        <v>10651</v>
      </c>
      <c r="I2666" t="s">
        <v>10652</v>
      </c>
      <c r="J2666" t="s">
        <v>52</v>
      </c>
      <c r="K2666">
        <v>34</v>
      </c>
      <c r="L2666" t="str">
        <f>IF(Table1[[#This Row],[Age]]&lt;=20,"Teen",IF(Table1[[#This Row],[Age]]&gt;=21 &amp; Table1[[#This Row],[Age]]&lt;=50,"Adult","Senior"))</f>
        <v>Senior</v>
      </c>
      <c r="M2666" t="s">
        <v>36</v>
      </c>
      <c r="N2666" t="s">
        <v>37</v>
      </c>
      <c r="O2666" t="s">
        <v>38</v>
      </c>
      <c r="P2666" t="s">
        <v>28</v>
      </c>
      <c r="Q2666" t="s">
        <v>311</v>
      </c>
      <c r="R2666">
        <v>3</v>
      </c>
      <c r="S2666">
        <v>5000</v>
      </c>
      <c r="T2666">
        <v>15</v>
      </c>
      <c r="U2666">
        <v>12750</v>
      </c>
      <c r="V2666" t="str">
        <f>IF(Table1[[#This Row],[Sales]]&lt;=10000,"Low",IF(Table1[[#This Row],[Sales]]&gt;=10000 &amp; Table1[[#This Row],[Sales]]&lt;=25000,"Medium","High"))</f>
        <v>High</v>
      </c>
      <c r="W2666">
        <v>3609.88</v>
      </c>
      <c r="X2666">
        <f>Table1[[#This Row],[Profit]]/Table1[[#This Row],[Sales]]</f>
        <v>0.28312784313725492</v>
      </c>
      <c r="Y2666" t="s">
        <v>93</v>
      </c>
      <c r="Z2666" t="s">
        <v>59</v>
      </c>
      <c r="AA2666">
        <v>2</v>
      </c>
      <c r="AB2666" t="s">
        <v>42</v>
      </c>
    </row>
    <row r="2667" spans="1:28" x14ac:dyDescent="0.35">
      <c r="A2667" t="s">
        <v>10704</v>
      </c>
      <c r="B2667" s="1">
        <v>45525</v>
      </c>
      <c r="C2667" s="1" t="str">
        <f>TEXT(Table1[[#This Row],[Order_Date]],"yyyy")</f>
        <v>2024</v>
      </c>
      <c r="D2667" s="3">
        <f>MONTH(Table1[[#This Row],[Order_Date]])</f>
        <v>8</v>
      </c>
      <c r="E2667" t="str">
        <f>TEXT(Table1[[#This Row],[Order_Date]],"mmm")</f>
        <v>Aug</v>
      </c>
      <c r="F2667" s="1">
        <v>45529</v>
      </c>
      <c r="G2667">
        <f>(Table1[[#This Row],[Ship_Date]]-Table1[[#This Row],[Order_Date]])</f>
        <v>4</v>
      </c>
      <c r="H2667" t="s">
        <v>10705</v>
      </c>
      <c r="I2667" t="s">
        <v>10706</v>
      </c>
      <c r="J2667" t="s">
        <v>52</v>
      </c>
      <c r="K2667">
        <v>59</v>
      </c>
      <c r="L2667" t="str">
        <f>IF(Table1[[#This Row],[Age]]&lt;=20,"Teen",IF(Table1[[#This Row],[Age]]&gt;=21 &amp; Table1[[#This Row],[Age]]&lt;=50,"Adult","Senior"))</f>
        <v>Senior</v>
      </c>
      <c r="M2667" t="s">
        <v>63</v>
      </c>
      <c r="N2667" t="s">
        <v>64</v>
      </c>
      <c r="O2667" t="s">
        <v>55</v>
      </c>
      <c r="P2667" t="s">
        <v>47</v>
      </c>
      <c r="Q2667" t="s">
        <v>175</v>
      </c>
      <c r="R2667">
        <v>6</v>
      </c>
      <c r="S2667">
        <v>1200</v>
      </c>
      <c r="T2667">
        <v>10</v>
      </c>
      <c r="U2667">
        <v>6480</v>
      </c>
      <c r="V2667" t="str">
        <f>IF(Table1[[#This Row],[Sales]]&lt;=10000,"Low",IF(Table1[[#This Row],[Sales]]&gt;=10000 &amp; Table1[[#This Row],[Sales]]&lt;=25000,"Medium","High"))</f>
        <v>Low</v>
      </c>
      <c r="W2667">
        <v>1534.77</v>
      </c>
      <c r="X2667">
        <f>Table1[[#This Row],[Profit]]/Table1[[#This Row],[Sales]]</f>
        <v>0.23684722222222221</v>
      </c>
      <c r="Y2667" t="s">
        <v>58</v>
      </c>
      <c r="Z2667" t="s">
        <v>31</v>
      </c>
      <c r="AA2667">
        <v>1</v>
      </c>
      <c r="AB2667" t="s">
        <v>42</v>
      </c>
    </row>
    <row r="2668" spans="1:28" x14ac:dyDescent="0.35">
      <c r="A2668" t="s">
        <v>10746</v>
      </c>
      <c r="B2668" s="1">
        <v>45532</v>
      </c>
      <c r="C2668" s="1" t="str">
        <f>TEXT(Table1[[#This Row],[Order_Date]],"yyyy")</f>
        <v>2024</v>
      </c>
      <c r="D2668" s="3">
        <f>MONTH(Table1[[#This Row],[Order_Date]])</f>
        <v>8</v>
      </c>
      <c r="E2668" t="str">
        <f>TEXT(Table1[[#This Row],[Order_Date]],"mmm")</f>
        <v>Aug</v>
      </c>
      <c r="F2668" s="1">
        <v>45534</v>
      </c>
      <c r="G2668">
        <f>(Table1[[#This Row],[Ship_Date]]-Table1[[#This Row],[Order_Date]])</f>
        <v>2</v>
      </c>
      <c r="H2668" t="s">
        <v>10747</v>
      </c>
      <c r="I2668" t="s">
        <v>10748</v>
      </c>
      <c r="J2668" t="s">
        <v>52</v>
      </c>
      <c r="K2668">
        <v>53</v>
      </c>
      <c r="L2668" t="str">
        <f>IF(Table1[[#This Row],[Age]]&lt;=20,"Teen",IF(Table1[[#This Row],[Age]]&gt;=21 &amp; Table1[[#This Row],[Age]]&lt;=50,"Adult","Senior"))</f>
        <v>Senior</v>
      </c>
      <c r="M2668" t="s">
        <v>63</v>
      </c>
      <c r="N2668" t="s">
        <v>64</v>
      </c>
      <c r="O2668" t="s">
        <v>55</v>
      </c>
      <c r="P2668" t="s">
        <v>28</v>
      </c>
      <c r="Q2668" t="s">
        <v>103</v>
      </c>
      <c r="R2668">
        <v>8</v>
      </c>
      <c r="S2668">
        <v>25000</v>
      </c>
      <c r="T2668">
        <v>15</v>
      </c>
      <c r="U2668">
        <v>170000</v>
      </c>
      <c r="V2668" t="str">
        <f>IF(Table1[[#This Row],[Sales]]&lt;=10000,"Low",IF(Table1[[#This Row],[Sales]]&gt;=10000 &amp; Table1[[#This Row],[Sales]]&lt;=25000,"Medium","High"))</f>
        <v>High</v>
      </c>
      <c r="W2668">
        <v>56018.78</v>
      </c>
      <c r="X2668">
        <f>Table1[[#This Row],[Profit]]/Table1[[#This Row],[Sales]]</f>
        <v>0.32952223529411762</v>
      </c>
      <c r="Y2668" t="s">
        <v>30</v>
      </c>
      <c r="Z2668" t="s">
        <v>59</v>
      </c>
      <c r="AA2668">
        <v>4</v>
      </c>
      <c r="AB2668" t="s">
        <v>42</v>
      </c>
    </row>
    <row r="2669" spans="1:28" x14ac:dyDescent="0.35">
      <c r="A2669" t="s">
        <v>10762</v>
      </c>
      <c r="B2669" s="1">
        <v>45525</v>
      </c>
      <c r="C2669" s="1" t="str">
        <f>TEXT(Table1[[#This Row],[Order_Date]],"yyyy")</f>
        <v>2024</v>
      </c>
      <c r="D2669" s="3">
        <f>MONTH(Table1[[#This Row],[Order_Date]])</f>
        <v>8</v>
      </c>
      <c r="E2669" t="str">
        <f>TEXT(Table1[[#This Row],[Order_Date]],"mmm")</f>
        <v>Aug</v>
      </c>
      <c r="F2669" s="1">
        <v>45532</v>
      </c>
      <c r="G2669">
        <f>(Table1[[#This Row],[Ship_Date]]-Table1[[#This Row],[Order_Date]])</f>
        <v>7</v>
      </c>
      <c r="H2669" t="s">
        <v>5213</v>
      </c>
      <c r="I2669" t="s">
        <v>10763</v>
      </c>
      <c r="J2669" t="s">
        <v>52</v>
      </c>
      <c r="K2669">
        <v>38</v>
      </c>
      <c r="L2669" t="str">
        <f>IF(Table1[[#This Row],[Age]]&lt;=20,"Teen",IF(Table1[[#This Row],[Age]]&gt;=21 &amp; Table1[[#This Row],[Age]]&lt;=50,"Adult","Senior"))</f>
        <v>Senior</v>
      </c>
      <c r="M2669" t="s">
        <v>91</v>
      </c>
      <c r="N2669" t="s">
        <v>92</v>
      </c>
      <c r="O2669" t="s">
        <v>55</v>
      </c>
      <c r="P2669" t="s">
        <v>47</v>
      </c>
      <c r="Q2669" t="s">
        <v>164</v>
      </c>
      <c r="R2669">
        <v>3</v>
      </c>
      <c r="S2669">
        <v>1800</v>
      </c>
      <c r="T2669">
        <v>20</v>
      </c>
      <c r="U2669">
        <v>4320</v>
      </c>
      <c r="V2669" t="str">
        <f>IF(Table1[[#This Row],[Sales]]&lt;=10000,"Low",IF(Table1[[#This Row],[Sales]]&gt;=10000 &amp; Table1[[#This Row],[Sales]]&lt;=25000,"Medium","High"))</f>
        <v>Low</v>
      </c>
      <c r="W2669">
        <v>1150.97</v>
      </c>
      <c r="X2669">
        <f>Table1[[#This Row],[Profit]]/Table1[[#This Row],[Sales]]</f>
        <v>0.26642824074074073</v>
      </c>
      <c r="Y2669" t="s">
        <v>93</v>
      </c>
      <c r="Z2669" t="s">
        <v>41</v>
      </c>
      <c r="AA2669">
        <v>1</v>
      </c>
      <c r="AB2669" t="s">
        <v>42</v>
      </c>
    </row>
    <row r="2670" spans="1:28" x14ac:dyDescent="0.35">
      <c r="A2670" t="s">
        <v>10839</v>
      </c>
      <c r="B2670" s="1">
        <v>45509</v>
      </c>
      <c r="C2670" s="1" t="str">
        <f>TEXT(Table1[[#This Row],[Order_Date]],"yyyy")</f>
        <v>2024</v>
      </c>
      <c r="D2670" s="3">
        <f>MONTH(Table1[[#This Row],[Order_Date]])</f>
        <v>8</v>
      </c>
      <c r="E2670" t="str">
        <f>TEXT(Table1[[#This Row],[Order_Date]],"mmm")</f>
        <v>Aug</v>
      </c>
      <c r="F2670" s="1">
        <v>45514</v>
      </c>
      <c r="G2670">
        <f>(Table1[[#This Row],[Ship_Date]]-Table1[[#This Row],[Order_Date]])</f>
        <v>5</v>
      </c>
      <c r="H2670" t="s">
        <v>3347</v>
      </c>
      <c r="I2670" t="s">
        <v>7131</v>
      </c>
      <c r="J2670" t="s">
        <v>52</v>
      </c>
      <c r="K2670">
        <v>60</v>
      </c>
      <c r="L2670" t="str">
        <f>IF(Table1[[#This Row],[Age]]&lt;=20,"Teen",IF(Table1[[#This Row],[Age]]&gt;=21 &amp; Table1[[#This Row],[Age]]&lt;=50,"Adult","Senior"))</f>
        <v>Senior</v>
      </c>
      <c r="M2670" t="s">
        <v>73</v>
      </c>
      <c r="N2670" t="s">
        <v>26</v>
      </c>
      <c r="O2670" t="s">
        <v>27</v>
      </c>
      <c r="P2670" t="s">
        <v>47</v>
      </c>
      <c r="Q2670" t="s">
        <v>69</v>
      </c>
      <c r="R2670">
        <v>8</v>
      </c>
      <c r="S2670">
        <v>800</v>
      </c>
      <c r="T2670">
        <v>20</v>
      </c>
      <c r="U2670">
        <v>5120</v>
      </c>
      <c r="V2670" t="str">
        <f>IF(Table1[[#This Row],[Sales]]&lt;=10000,"Low",IF(Table1[[#This Row],[Sales]]&gt;=10000 &amp; Table1[[#This Row],[Sales]]&lt;=25000,"Medium","High"))</f>
        <v>Low</v>
      </c>
      <c r="W2670">
        <v>2132.1799999999998</v>
      </c>
      <c r="X2670">
        <f>Table1[[#This Row],[Profit]]/Table1[[#This Row],[Sales]]</f>
        <v>0.41644140624999998</v>
      </c>
      <c r="Y2670" t="s">
        <v>93</v>
      </c>
      <c r="Z2670" t="s">
        <v>41</v>
      </c>
      <c r="AA2670">
        <v>2</v>
      </c>
      <c r="AB2670" t="s">
        <v>42</v>
      </c>
    </row>
    <row r="2671" spans="1:28" x14ac:dyDescent="0.35">
      <c r="A2671" t="s">
        <v>10873</v>
      </c>
      <c r="B2671" s="1">
        <v>45534</v>
      </c>
      <c r="C2671" s="1" t="str">
        <f>TEXT(Table1[[#This Row],[Order_Date]],"yyyy")</f>
        <v>2024</v>
      </c>
      <c r="D2671" s="3">
        <f>MONTH(Table1[[#This Row],[Order_Date]])</f>
        <v>8</v>
      </c>
      <c r="E2671" t="str">
        <f>TEXT(Table1[[#This Row],[Order_Date]],"mmm")</f>
        <v>Aug</v>
      </c>
      <c r="F2671" s="1">
        <v>45536</v>
      </c>
      <c r="G2671">
        <f>(Table1[[#This Row],[Ship_Date]]-Table1[[#This Row],[Order_Date]])</f>
        <v>2</v>
      </c>
      <c r="H2671" t="s">
        <v>10874</v>
      </c>
      <c r="I2671" t="s">
        <v>10875</v>
      </c>
      <c r="J2671" t="s">
        <v>52</v>
      </c>
      <c r="K2671">
        <v>53</v>
      </c>
      <c r="L2671" t="str">
        <f>IF(Table1[[#This Row],[Age]]&lt;=20,"Teen",IF(Table1[[#This Row],[Age]]&gt;=21 &amp; Table1[[#This Row],[Age]]&lt;=50,"Adult","Senior"))</f>
        <v>Senior</v>
      </c>
      <c r="M2671" t="s">
        <v>73</v>
      </c>
      <c r="N2671" t="s">
        <v>26</v>
      </c>
      <c r="O2671" t="s">
        <v>27</v>
      </c>
      <c r="P2671" t="s">
        <v>47</v>
      </c>
      <c r="Q2671" t="s">
        <v>185</v>
      </c>
      <c r="R2671">
        <v>6</v>
      </c>
      <c r="S2671">
        <v>4500</v>
      </c>
      <c r="T2671">
        <v>0</v>
      </c>
      <c r="U2671">
        <v>27000</v>
      </c>
      <c r="V2671" t="str">
        <f>IF(Table1[[#This Row],[Sales]]&lt;=10000,"Low",IF(Table1[[#This Row],[Sales]]&gt;=10000 &amp; Table1[[#This Row],[Sales]]&lt;=25000,"Medium","High"))</f>
        <v>High</v>
      </c>
      <c r="W2671">
        <v>6895.81</v>
      </c>
      <c r="X2671">
        <f>Table1[[#This Row],[Profit]]/Table1[[#This Row],[Sales]]</f>
        <v>0.25540037037037039</v>
      </c>
      <c r="Y2671" t="s">
        <v>58</v>
      </c>
      <c r="Z2671" t="s">
        <v>31</v>
      </c>
      <c r="AA2671">
        <v>4</v>
      </c>
      <c r="AB2671" t="s">
        <v>42</v>
      </c>
    </row>
    <row r="2672" spans="1:28" x14ac:dyDescent="0.35">
      <c r="A2672" t="s">
        <v>10892</v>
      </c>
      <c r="B2672" s="1">
        <v>45518</v>
      </c>
      <c r="C2672" s="1" t="str">
        <f>TEXT(Table1[[#This Row],[Order_Date]],"yyyy")</f>
        <v>2024</v>
      </c>
      <c r="D2672" s="3">
        <f>MONTH(Table1[[#This Row],[Order_Date]])</f>
        <v>8</v>
      </c>
      <c r="E2672" t="str">
        <f>TEXT(Table1[[#This Row],[Order_Date]],"mmm")</f>
        <v>Aug</v>
      </c>
      <c r="F2672" s="1">
        <v>45524</v>
      </c>
      <c r="G2672">
        <f>(Table1[[#This Row],[Ship_Date]]-Table1[[#This Row],[Order_Date]])</f>
        <v>6</v>
      </c>
      <c r="H2672" t="s">
        <v>8309</v>
      </c>
      <c r="I2672" t="s">
        <v>10893</v>
      </c>
      <c r="J2672" t="s">
        <v>52</v>
      </c>
      <c r="K2672">
        <v>36</v>
      </c>
      <c r="L2672" t="str">
        <f>IF(Table1[[#This Row],[Age]]&lt;=20,"Teen",IF(Table1[[#This Row],[Age]]&gt;=21 &amp; Table1[[#This Row],[Age]]&lt;=50,"Adult","Senior"))</f>
        <v>Senior</v>
      </c>
      <c r="M2672" t="s">
        <v>84</v>
      </c>
      <c r="N2672" t="s">
        <v>85</v>
      </c>
      <c r="O2672" t="s">
        <v>86</v>
      </c>
      <c r="P2672" t="s">
        <v>39</v>
      </c>
      <c r="Q2672" t="s">
        <v>87</v>
      </c>
      <c r="R2672">
        <v>4</v>
      </c>
      <c r="S2672">
        <v>3200</v>
      </c>
      <c r="T2672">
        <v>0</v>
      </c>
      <c r="U2672">
        <v>12800</v>
      </c>
      <c r="V2672" t="str">
        <f>IF(Table1[[#This Row],[Sales]]&lt;=10000,"Low",IF(Table1[[#This Row],[Sales]]&gt;=10000 &amp; Table1[[#This Row],[Sales]]&lt;=25000,"Medium","High"))</f>
        <v>High</v>
      </c>
      <c r="W2672">
        <v>3669.27</v>
      </c>
      <c r="X2672">
        <f>Table1[[#This Row],[Profit]]/Table1[[#This Row],[Sales]]</f>
        <v>0.28666171875000002</v>
      </c>
      <c r="Y2672" t="s">
        <v>93</v>
      </c>
      <c r="Z2672" t="s">
        <v>41</v>
      </c>
      <c r="AA2672">
        <v>1</v>
      </c>
      <c r="AB2672" t="s">
        <v>42</v>
      </c>
    </row>
    <row r="2673" spans="1:28" x14ac:dyDescent="0.35">
      <c r="A2673" t="s">
        <v>10897</v>
      </c>
      <c r="B2673" s="1">
        <v>45886</v>
      </c>
      <c r="C2673" s="1" t="str">
        <f>TEXT(Table1[[#This Row],[Order_Date]],"yyyy")</f>
        <v>2025</v>
      </c>
      <c r="D2673" s="3">
        <f>MONTH(Table1[[#This Row],[Order_Date]])</f>
        <v>8</v>
      </c>
      <c r="E2673" t="str">
        <f>TEXT(Table1[[#This Row],[Order_Date]],"mmm")</f>
        <v>Aug</v>
      </c>
      <c r="F2673" s="1">
        <v>45892</v>
      </c>
      <c r="G2673">
        <f>(Table1[[#This Row],[Ship_Date]]-Table1[[#This Row],[Order_Date]])</f>
        <v>6</v>
      </c>
      <c r="H2673" t="s">
        <v>10898</v>
      </c>
      <c r="I2673" t="s">
        <v>10899</v>
      </c>
      <c r="J2673" t="s">
        <v>52</v>
      </c>
      <c r="K2673">
        <v>37</v>
      </c>
      <c r="L2673" t="str">
        <f>IF(Table1[[#This Row],[Age]]&lt;=20,"Teen",IF(Table1[[#This Row],[Age]]&gt;=21 &amp; Table1[[#This Row],[Age]]&lt;=50,"Adult","Senior"))</f>
        <v>Senior</v>
      </c>
      <c r="M2673" t="s">
        <v>53</v>
      </c>
      <c r="N2673" t="s">
        <v>54</v>
      </c>
      <c r="O2673" t="s">
        <v>55</v>
      </c>
      <c r="P2673" t="s">
        <v>39</v>
      </c>
      <c r="Q2673" t="s">
        <v>40</v>
      </c>
      <c r="R2673">
        <v>1</v>
      </c>
      <c r="S2673">
        <v>2500</v>
      </c>
      <c r="T2673">
        <v>10</v>
      </c>
      <c r="U2673">
        <v>2250</v>
      </c>
      <c r="V2673" t="str">
        <f>IF(Table1[[#This Row],[Sales]]&lt;=10000,"Low",IF(Table1[[#This Row],[Sales]]&gt;=10000 &amp; Table1[[#This Row],[Sales]]&lt;=25000,"Medium","High"))</f>
        <v>Low</v>
      </c>
      <c r="W2673">
        <v>810.76</v>
      </c>
      <c r="X2673">
        <f>Table1[[#This Row],[Profit]]/Table1[[#This Row],[Sales]]</f>
        <v>0.36033777777777776</v>
      </c>
      <c r="Y2673" t="s">
        <v>58</v>
      </c>
      <c r="Z2673" t="s">
        <v>41</v>
      </c>
      <c r="AA2673">
        <v>1</v>
      </c>
      <c r="AB2673" t="s">
        <v>42</v>
      </c>
    </row>
    <row r="2674" spans="1:28" x14ac:dyDescent="0.35">
      <c r="A2674" t="s">
        <v>10900</v>
      </c>
      <c r="B2674" s="1">
        <v>45877</v>
      </c>
      <c r="C2674" s="1" t="str">
        <f>TEXT(Table1[[#This Row],[Order_Date]],"yyyy")</f>
        <v>2025</v>
      </c>
      <c r="D2674" s="3">
        <f>MONTH(Table1[[#This Row],[Order_Date]])</f>
        <v>8</v>
      </c>
      <c r="E2674" t="str">
        <f>TEXT(Table1[[#This Row],[Order_Date]],"mmm")</f>
        <v>Aug</v>
      </c>
      <c r="F2674" s="1">
        <v>45878</v>
      </c>
      <c r="G2674">
        <f>(Table1[[#This Row],[Ship_Date]]-Table1[[#This Row],[Order_Date]])</f>
        <v>1</v>
      </c>
      <c r="H2674" t="s">
        <v>10901</v>
      </c>
      <c r="I2674" t="s">
        <v>10902</v>
      </c>
      <c r="J2674" t="s">
        <v>24</v>
      </c>
      <c r="K2674">
        <v>62</v>
      </c>
      <c r="L2674" t="str">
        <f>IF(Table1[[#This Row],[Age]]&lt;=20,"Teen",IF(Table1[[#This Row],[Age]]&gt;=21 &amp; Table1[[#This Row],[Age]]&lt;=50,"Adult","Senior"))</f>
        <v>Senior</v>
      </c>
      <c r="M2674" t="s">
        <v>73</v>
      </c>
      <c r="N2674" t="s">
        <v>26</v>
      </c>
      <c r="O2674" t="s">
        <v>27</v>
      </c>
      <c r="P2674" t="s">
        <v>74</v>
      </c>
      <c r="Q2674" t="s">
        <v>75</v>
      </c>
      <c r="R2674">
        <v>3</v>
      </c>
      <c r="S2674">
        <v>2000</v>
      </c>
      <c r="T2674">
        <v>0</v>
      </c>
      <c r="U2674">
        <v>6000</v>
      </c>
      <c r="V2674" t="str">
        <f>IF(Table1[[#This Row],[Sales]]&lt;=10000,"Low",IF(Table1[[#This Row],[Sales]]&gt;=10000 &amp; Table1[[#This Row],[Sales]]&lt;=25000,"Medium","High"))</f>
        <v>Low</v>
      </c>
      <c r="W2674">
        <v>2105.2199999999998</v>
      </c>
      <c r="X2674">
        <f>Table1[[#This Row],[Profit]]/Table1[[#This Row],[Sales]]</f>
        <v>0.35086999999999996</v>
      </c>
      <c r="Y2674" t="s">
        <v>58</v>
      </c>
      <c r="Z2674" t="s">
        <v>59</v>
      </c>
      <c r="AA2674">
        <v>5</v>
      </c>
      <c r="AB2674" t="s">
        <v>42</v>
      </c>
    </row>
    <row r="2675" spans="1:28" x14ac:dyDescent="0.35">
      <c r="A2675" t="s">
        <v>10985</v>
      </c>
      <c r="B2675" s="1">
        <v>45526</v>
      </c>
      <c r="C2675" s="1" t="str">
        <f>TEXT(Table1[[#This Row],[Order_Date]],"yyyy")</f>
        <v>2024</v>
      </c>
      <c r="D2675" s="3">
        <f>MONTH(Table1[[#This Row],[Order_Date]])</f>
        <v>8</v>
      </c>
      <c r="E2675" t="str">
        <f>TEXT(Table1[[#This Row],[Order_Date]],"mmm")</f>
        <v>Aug</v>
      </c>
      <c r="F2675" s="1">
        <v>45530</v>
      </c>
      <c r="G2675">
        <f>(Table1[[#This Row],[Ship_Date]]-Table1[[#This Row],[Order_Date]])</f>
        <v>4</v>
      </c>
      <c r="H2675" t="s">
        <v>2844</v>
      </c>
      <c r="I2675" t="s">
        <v>10986</v>
      </c>
      <c r="J2675" t="s">
        <v>52</v>
      </c>
      <c r="K2675">
        <v>35</v>
      </c>
      <c r="L2675" t="str">
        <f>IF(Table1[[#This Row],[Age]]&lt;=20,"Teen",IF(Table1[[#This Row],[Age]]&gt;=21 &amp; Table1[[#This Row],[Age]]&lt;=50,"Adult","Senior"))</f>
        <v>Senior</v>
      </c>
      <c r="M2675" t="s">
        <v>91</v>
      </c>
      <c r="N2675" t="s">
        <v>92</v>
      </c>
      <c r="O2675" t="s">
        <v>55</v>
      </c>
      <c r="P2675" t="s">
        <v>74</v>
      </c>
      <c r="Q2675" t="s">
        <v>75</v>
      </c>
      <c r="R2675">
        <v>4</v>
      </c>
      <c r="S2675">
        <v>2000</v>
      </c>
      <c r="T2675">
        <v>20</v>
      </c>
      <c r="U2675">
        <v>6400</v>
      </c>
      <c r="V2675" t="str">
        <f>IF(Table1[[#This Row],[Sales]]&lt;=10000,"Low",IF(Table1[[#This Row],[Sales]]&gt;=10000 &amp; Table1[[#This Row],[Sales]]&lt;=25000,"Medium","High"))</f>
        <v>Low</v>
      </c>
      <c r="W2675">
        <v>2232.8000000000002</v>
      </c>
      <c r="X2675">
        <f>Table1[[#This Row],[Profit]]/Table1[[#This Row],[Sales]]</f>
        <v>0.34887500000000005</v>
      </c>
      <c r="Y2675" t="s">
        <v>30</v>
      </c>
      <c r="Z2675" t="s">
        <v>41</v>
      </c>
      <c r="AA2675">
        <v>4</v>
      </c>
      <c r="AB2675" t="s">
        <v>42</v>
      </c>
    </row>
    <row r="2676" spans="1:28" x14ac:dyDescent="0.35">
      <c r="A2676" t="s">
        <v>11004</v>
      </c>
      <c r="B2676" s="1">
        <v>45872</v>
      </c>
      <c r="C2676" s="1" t="str">
        <f>TEXT(Table1[[#This Row],[Order_Date]],"yyyy")</f>
        <v>2025</v>
      </c>
      <c r="D2676" s="3">
        <f>MONTH(Table1[[#This Row],[Order_Date]])</f>
        <v>8</v>
      </c>
      <c r="E2676" t="str">
        <f>TEXT(Table1[[#This Row],[Order_Date]],"mmm")</f>
        <v>Aug</v>
      </c>
      <c r="F2676" s="1">
        <v>45877</v>
      </c>
      <c r="G2676">
        <f>(Table1[[#This Row],[Ship_Date]]-Table1[[#This Row],[Order_Date]])</f>
        <v>5</v>
      </c>
      <c r="H2676" t="s">
        <v>11005</v>
      </c>
      <c r="I2676" t="s">
        <v>11006</v>
      </c>
      <c r="J2676" t="s">
        <v>52</v>
      </c>
      <c r="K2676">
        <v>52</v>
      </c>
      <c r="L2676" t="str">
        <f>IF(Table1[[#This Row],[Age]]&lt;=20,"Teen",IF(Table1[[#This Row],[Age]]&gt;=21 &amp; Table1[[#This Row],[Age]]&lt;=50,"Adult","Senior"))</f>
        <v>Senior</v>
      </c>
      <c r="M2676" t="s">
        <v>101</v>
      </c>
      <c r="N2676" t="s">
        <v>102</v>
      </c>
      <c r="O2676" t="s">
        <v>27</v>
      </c>
      <c r="P2676" t="s">
        <v>28</v>
      </c>
      <c r="Q2676" t="s">
        <v>29</v>
      </c>
      <c r="R2676">
        <v>5</v>
      </c>
      <c r="S2676">
        <v>15000</v>
      </c>
      <c r="T2676">
        <v>15</v>
      </c>
      <c r="U2676">
        <v>63750</v>
      </c>
      <c r="V2676" t="str">
        <f>IF(Table1[[#This Row],[Sales]]&lt;=10000,"Low",IF(Table1[[#This Row],[Sales]]&gt;=10000 &amp; Table1[[#This Row],[Sales]]&lt;=25000,"Medium","High"))</f>
        <v>High</v>
      </c>
      <c r="W2676">
        <v>12523.31</v>
      </c>
      <c r="X2676">
        <f>Table1[[#This Row],[Profit]]/Table1[[#This Row],[Sales]]</f>
        <v>0.19644407843137254</v>
      </c>
      <c r="Y2676" t="s">
        <v>93</v>
      </c>
      <c r="Z2676" t="s">
        <v>31</v>
      </c>
      <c r="AA2676">
        <v>1</v>
      </c>
      <c r="AB2676" t="s">
        <v>42</v>
      </c>
    </row>
    <row r="2677" spans="1:28" x14ac:dyDescent="0.35">
      <c r="A2677" t="s">
        <v>11007</v>
      </c>
      <c r="B2677" s="1">
        <v>45516</v>
      </c>
      <c r="C2677" s="1" t="str">
        <f>TEXT(Table1[[#This Row],[Order_Date]],"yyyy")</f>
        <v>2024</v>
      </c>
      <c r="D2677" s="3">
        <f>MONTH(Table1[[#This Row],[Order_Date]])</f>
        <v>8</v>
      </c>
      <c r="E2677" t="str">
        <f>TEXT(Table1[[#This Row],[Order_Date]],"mmm")</f>
        <v>Aug</v>
      </c>
      <c r="F2677" s="1">
        <v>45523</v>
      </c>
      <c r="G2677">
        <f>(Table1[[#This Row],[Ship_Date]]-Table1[[#This Row],[Order_Date]])</f>
        <v>7</v>
      </c>
      <c r="H2677" t="s">
        <v>2774</v>
      </c>
      <c r="I2677" t="s">
        <v>11008</v>
      </c>
      <c r="J2677" t="s">
        <v>52</v>
      </c>
      <c r="K2677">
        <v>43</v>
      </c>
      <c r="L2677" t="str">
        <f>IF(Table1[[#This Row],[Age]]&lt;=20,"Teen",IF(Table1[[#This Row],[Age]]&gt;=21 &amp; Table1[[#This Row],[Age]]&lt;=50,"Adult","Senior"))</f>
        <v>Senior</v>
      </c>
      <c r="M2677" t="s">
        <v>53</v>
      </c>
      <c r="N2677" t="s">
        <v>54</v>
      </c>
      <c r="O2677" t="s">
        <v>55</v>
      </c>
      <c r="P2677" t="s">
        <v>74</v>
      </c>
      <c r="Q2677" t="s">
        <v>231</v>
      </c>
      <c r="R2677">
        <v>7</v>
      </c>
      <c r="S2677">
        <v>18000</v>
      </c>
      <c r="T2677">
        <v>0</v>
      </c>
      <c r="U2677">
        <v>126000</v>
      </c>
      <c r="V2677" t="str">
        <f>IF(Table1[[#This Row],[Sales]]&lt;=10000,"Low",IF(Table1[[#This Row],[Sales]]&gt;=10000 &amp; Table1[[#This Row],[Sales]]&lt;=25000,"Medium","High"))</f>
        <v>High</v>
      </c>
      <c r="W2677">
        <v>52791.66</v>
      </c>
      <c r="X2677">
        <f>Table1[[#This Row],[Profit]]/Table1[[#This Row],[Sales]]</f>
        <v>0.41898142857142862</v>
      </c>
      <c r="Y2677" t="s">
        <v>30</v>
      </c>
      <c r="Z2677" t="s">
        <v>59</v>
      </c>
      <c r="AA2677">
        <v>4</v>
      </c>
      <c r="AB2677" t="s">
        <v>42</v>
      </c>
    </row>
    <row r="2678" spans="1:28" x14ac:dyDescent="0.35">
      <c r="A2678" t="s">
        <v>11017</v>
      </c>
      <c r="B2678" s="1">
        <v>45506</v>
      </c>
      <c r="C2678" s="1" t="str">
        <f>TEXT(Table1[[#This Row],[Order_Date]],"yyyy")</f>
        <v>2024</v>
      </c>
      <c r="D2678" s="3">
        <f>MONTH(Table1[[#This Row],[Order_Date]])</f>
        <v>8</v>
      </c>
      <c r="E2678" t="str">
        <f>TEXT(Table1[[#This Row],[Order_Date]],"mmm")</f>
        <v>Aug</v>
      </c>
      <c r="F2678" s="1">
        <v>45512</v>
      </c>
      <c r="G2678">
        <f>(Table1[[#This Row],[Ship_Date]]-Table1[[#This Row],[Order_Date]])</f>
        <v>6</v>
      </c>
      <c r="H2678" t="s">
        <v>11018</v>
      </c>
      <c r="I2678" t="s">
        <v>11019</v>
      </c>
      <c r="J2678" t="s">
        <v>52</v>
      </c>
      <c r="K2678">
        <v>32</v>
      </c>
      <c r="L2678" t="str">
        <f>IF(Table1[[#This Row],[Age]]&lt;=20,"Teen",IF(Table1[[#This Row],[Age]]&gt;=21 &amp; Table1[[#This Row],[Age]]&lt;=50,"Adult","Senior"))</f>
        <v>Senior</v>
      </c>
      <c r="M2678" t="s">
        <v>84</v>
      </c>
      <c r="N2678" t="s">
        <v>85</v>
      </c>
      <c r="O2678" t="s">
        <v>86</v>
      </c>
      <c r="P2678" t="s">
        <v>39</v>
      </c>
      <c r="Q2678" t="s">
        <v>253</v>
      </c>
      <c r="R2678">
        <v>2</v>
      </c>
      <c r="S2678">
        <v>1200</v>
      </c>
      <c r="T2678">
        <v>10</v>
      </c>
      <c r="U2678">
        <v>2160</v>
      </c>
      <c r="V2678" t="str">
        <f>IF(Table1[[#This Row],[Sales]]&lt;=10000,"Low",IF(Table1[[#This Row],[Sales]]&gt;=10000 &amp; Table1[[#This Row],[Sales]]&lt;=25000,"Medium","High"))</f>
        <v>Low</v>
      </c>
      <c r="W2678">
        <v>470.93</v>
      </c>
      <c r="X2678">
        <f>Table1[[#This Row],[Profit]]/Table1[[#This Row],[Sales]]</f>
        <v>0.21802314814814816</v>
      </c>
      <c r="Y2678" t="s">
        <v>93</v>
      </c>
      <c r="Z2678" t="s">
        <v>59</v>
      </c>
      <c r="AA2678">
        <v>2</v>
      </c>
      <c r="AB2678" t="s">
        <v>32</v>
      </c>
    </row>
    <row r="2679" spans="1:28" x14ac:dyDescent="0.35">
      <c r="A2679" t="s">
        <v>11068</v>
      </c>
      <c r="B2679" s="1">
        <v>45505</v>
      </c>
      <c r="C2679" s="1" t="str">
        <f>TEXT(Table1[[#This Row],[Order_Date]],"yyyy")</f>
        <v>2024</v>
      </c>
      <c r="D2679" s="3">
        <f>MONTH(Table1[[#This Row],[Order_Date]])</f>
        <v>8</v>
      </c>
      <c r="E2679" t="str">
        <f>TEXT(Table1[[#This Row],[Order_Date]],"mmm")</f>
        <v>Aug</v>
      </c>
      <c r="F2679" s="1">
        <v>45510</v>
      </c>
      <c r="G2679">
        <f>(Table1[[#This Row],[Ship_Date]]-Table1[[#This Row],[Order_Date]])</f>
        <v>5</v>
      </c>
      <c r="H2679" t="s">
        <v>11069</v>
      </c>
      <c r="I2679" t="s">
        <v>2607</v>
      </c>
      <c r="J2679" t="s">
        <v>24</v>
      </c>
      <c r="K2679">
        <v>48</v>
      </c>
      <c r="L2679" t="str">
        <f>IF(Table1[[#This Row],[Age]]&lt;=20,"Teen",IF(Table1[[#This Row],[Age]]&gt;=21 &amp; Table1[[#This Row],[Age]]&lt;=50,"Adult","Senior"))</f>
        <v>Senior</v>
      </c>
      <c r="M2679" t="s">
        <v>36</v>
      </c>
      <c r="N2679" t="s">
        <v>37</v>
      </c>
      <c r="O2679" t="s">
        <v>38</v>
      </c>
      <c r="P2679" t="s">
        <v>74</v>
      </c>
      <c r="Q2679" t="s">
        <v>75</v>
      </c>
      <c r="R2679">
        <v>7</v>
      </c>
      <c r="S2679">
        <v>2000</v>
      </c>
      <c r="T2679">
        <v>0</v>
      </c>
      <c r="U2679">
        <v>14000</v>
      </c>
      <c r="V2679" t="str">
        <f>IF(Table1[[#This Row],[Sales]]&lt;=10000,"Low",IF(Table1[[#This Row],[Sales]]&gt;=10000 &amp; Table1[[#This Row],[Sales]]&lt;=25000,"Medium","High"))</f>
        <v>High</v>
      </c>
      <c r="W2679">
        <v>2189.41</v>
      </c>
      <c r="X2679">
        <f>Table1[[#This Row],[Profit]]/Table1[[#This Row],[Sales]]</f>
        <v>0.15638642857142857</v>
      </c>
      <c r="Y2679" t="s">
        <v>58</v>
      </c>
      <c r="Z2679" t="s">
        <v>59</v>
      </c>
      <c r="AA2679">
        <v>4</v>
      </c>
      <c r="AB2679" t="s">
        <v>42</v>
      </c>
    </row>
    <row r="2680" spans="1:28" x14ac:dyDescent="0.35">
      <c r="A2680" t="s">
        <v>11084</v>
      </c>
      <c r="B2680" s="1">
        <v>45889</v>
      </c>
      <c r="C2680" s="1" t="str">
        <f>TEXT(Table1[[#This Row],[Order_Date]],"yyyy")</f>
        <v>2025</v>
      </c>
      <c r="D2680" s="3">
        <f>MONTH(Table1[[#This Row],[Order_Date]])</f>
        <v>8</v>
      </c>
      <c r="E2680" t="str">
        <f>TEXT(Table1[[#This Row],[Order_Date]],"mmm")</f>
        <v>Aug</v>
      </c>
      <c r="F2680" s="1">
        <v>45890</v>
      </c>
      <c r="G2680">
        <f>(Table1[[#This Row],[Ship_Date]]-Table1[[#This Row],[Order_Date]])</f>
        <v>1</v>
      </c>
      <c r="H2680" t="s">
        <v>11085</v>
      </c>
      <c r="I2680" t="s">
        <v>11086</v>
      </c>
      <c r="J2680" t="s">
        <v>24</v>
      </c>
      <c r="K2680">
        <v>56</v>
      </c>
      <c r="L2680" t="str">
        <f>IF(Table1[[#This Row],[Age]]&lt;=20,"Teen",IF(Table1[[#This Row],[Age]]&gt;=21 &amp; Table1[[#This Row],[Age]]&lt;=50,"Adult","Senior"))</f>
        <v>Senior</v>
      </c>
      <c r="M2680" t="s">
        <v>116</v>
      </c>
      <c r="N2680" t="s">
        <v>117</v>
      </c>
      <c r="O2680" t="s">
        <v>86</v>
      </c>
      <c r="P2680" t="s">
        <v>56</v>
      </c>
      <c r="Q2680" t="s">
        <v>168</v>
      </c>
      <c r="R2680">
        <v>7</v>
      </c>
      <c r="S2680">
        <v>1200</v>
      </c>
      <c r="T2680">
        <v>15</v>
      </c>
      <c r="U2680">
        <v>7140</v>
      </c>
      <c r="V2680" t="str">
        <f>IF(Table1[[#This Row],[Sales]]&lt;=10000,"Low",IF(Table1[[#This Row],[Sales]]&gt;=10000 &amp; Table1[[#This Row],[Sales]]&lt;=25000,"Medium","High"))</f>
        <v>Low</v>
      </c>
      <c r="W2680">
        <v>2033.09</v>
      </c>
      <c r="X2680">
        <f>Table1[[#This Row],[Profit]]/Table1[[#This Row],[Sales]]</f>
        <v>0.28474649859943979</v>
      </c>
      <c r="Y2680" t="s">
        <v>58</v>
      </c>
      <c r="Z2680" t="s">
        <v>31</v>
      </c>
      <c r="AA2680">
        <v>4</v>
      </c>
      <c r="AB2680" t="s">
        <v>42</v>
      </c>
    </row>
    <row r="2681" spans="1:28" x14ac:dyDescent="0.35">
      <c r="A2681" t="s">
        <v>11104</v>
      </c>
      <c r="B2681" s="1">
        <v>45896</v>
      </c>
      <c r="C2681" s="1" t="str">
        <f>TEXT(Table1[[#This Row],[Order_Date]],"yyyy")</f>
        <v>2025</v>
      </c>
      <c r="D2681" s="3">
        <f>MONTH(Table1[[#This Row],[Order_Date]])</f>
        <v>8</v>
      </c>
      <c r="E2681" t="str">
        <f>TEXT(Table1[[#This Row],[Order_Date]],"mmm")</f>
        <v>Aug</v>
      </c>
      <c r="F2681" s="1">
        <v>45902</v>
      </c>
      <c r="G2681">
        <f>(Table1[[#This Row],[Ship_Date]]-Table1[[#This Row],[Order_Date]])</f>
        <v>6</v>
      </c>
      <c r="H2681" t="s">
        <v>11105</v>
      </c>
      <c r="I2681" t="s">
        <v>11106</v>
      </c>
      <c r="J2681" t="s">
        <v>24</v>
      </c>
      <c r="K2681">
        <v>45</v>
      </c>
      <c r="L2681" t="str">
        <f>IF(Table1[[#This Row],[Age]]&lt;=20,"Teen",IF(Table1[[#This Row],[Age]]&gt;=21 &amp; Table1[[#This Row],[Age]]&lt;=50,"Adult","Senior"))</f>
        <v>Senior</v>
      </c>
      <c r="M2681" t="s">
        <v>91</v>
      </c>
      <c r="N2681" t="s">
        <v>92</v>
      </c>
      <c r="O2681" t="s">
        <v>55</v>
      </c>
      <c r="P2681" t="s">
        <v>56</v>
      </c>
      <c r="Q2681" t="s">
        <v>57</v>
      </c>
      <c r="R2681">
        <v>3</v>
      </c>
      <c r="S2681">
        <v>60</v>
      </c>
      <c r="T2681">
        <v>0</v>
      </c>
      <c r="U2681">
        <v>180</v>
      </c>
      <c r="V2681" t="str">
        <f>IF(Table1[[#This Row],[Sales]]&lt;=10000,"Low",IF(Table1[[#This Row],[Sales]]&gt;=10000 &amp; Table1[[#This Row],[Sales]]&lt;=25000,"Medium","High"))</f>
        <v>Low</v>
      </c>
      <c r="W2681">
        <v>44.72</v>
      </c>
      <c r="X2681">
        <f>Table1[[#This Row],[Profit]]/Table1[[#This Row],[Sales]]</f>
        <v>0.24844444444444444</v>
      </c>
      <c r="Y2681" t="s">
        <v>93</v>
      </c>
      <c r="Z2681" t="s">
        <v>31</v>
      </c>
      <c r="AA2681">
        <v>2</v>
      </c>
      <c r="AB2681" t="s">
        <v>42</v>
      </c>
    </row>
    <row r="2682" spans="1:28" x14ac:dyDescent="0.35">
      <c r="A2682" t="s">
        <v>11138</v>
      </c>
      <c r="B2682" s="1">
        <v>45512</v>
      </c>
      <c r="C2682" s="1" t="str">
        <f>TEXT(Table1[[#This Row],[Order_Date]],"yyyy")</f>
        <v>2024</v>
      </c>
      <c r="D2682" s="3">
        <f>MONTH(Table1[[#This Row],[Order_Date]])</f>
        <v>8</v>
      </c>
      <c r="E2682" t="str">
        <f>TEXT(Table1[[#This Row],[Order_Date]],"mmm")</f>
        <v>Aug</v>
      </c>
      <c r="F2682" s="1">
        <v>45513</v>
      </c>
      <c r="G2682">
        <f>(Table1[[#This Row],[Ship_Date]]-Table1[[#This Row],[Order_Date]])</f>
        <v>1</v>
      </c>
      <c r="H2682" t="s">
        <v>11139</v>
      </c>
      <c r="I2682" t="s">
        <v>11140</v>
      </c>
      <c r="J2682" t="s">
        <v>52</v>
      </c>
      <c r="K2682">
        <v>49</v>
      </c>
      <c r="L2682" t="str">
        <f>IF(Table1[[#This Row],[Age]]&lt;=20,"Teen",IF(Table1[[#This Row],[Age]]&gt;=21 &amp; Table1[[#This Row],[Age]]&lt;=50,"Adult","Senior"))</f>
        <v>Senior</v>
      </c>
      <c r="M2682" t="s">
        <v>79</v>
      </c>
      <c r="N2682" t="s">
        <v>80</v>
      </c>
      <c r="O2682" t="s">
        <v>38</v>
      </c>
      <c r="P2682" t="s">
        <v>74</v>
      </c>
      <c r="Q2682" t="s">
        <v>231</v>
      </c>
      <c r="R2682">
        <v>6</v>
      </c>
      <c r="S2682">
        <v>18000</v>
      </c>
      <c r="T2682">
        <v>5</v>
      </c>
      <c r="U2682">
        <v>102600</v>
      </c>
      <c r="V2682" t="str">
        <f>IF(Table1[[#This Row],[Sales]]&lt;=10000,"Low",IF(Table1[[#This Row],[Sales]]&gt;=10000 &amp; Table1[[#This Row],[Sales]]&lt;=25000,"Medium","High"))</f>
        <v>High</v>
      </c>
      <c r="W2682">
        <v>43566.34</v>
      </c>
      <c r="X2682">
        <f>Table1[[#This Row],[Profit]]/Table1[[#This Row],[Sales]]</f>
        <v>0.42462319688109157</v>
      </c>
      <c r="Y2682" t="s">
        <v>30</v>
      </c>
      <c r="Z2682" t="s">
        <v>41</v>
      </c>
      <c r="AA2682">
        <v>5</v>
      </c>
      <c r="AB2682" t="s">
        <v>42</v>
      </c>
    </row>
    <row r="2683" spans="1:28" x14ac:dyDescent="0.35">
      <c r="A2683" t="s">
        <v>11144</v>
      </c>
      <c r="B2683" s="1">
        <v>45526</v>
      </c>
      <c r="C2683" s="1" t="str">
        <f>TEXT(Table1[[#This Row],[Order_Date]],"yyyy")</f>
        <v>2024</v>
      </c>
      <c r="D2683" s="3">
        <f>MONTH(Table1[[#This Row],[Order_Date]])</f>
        <v>8</v>
      </c>
      <c r="E2683" t="str">
        <f>TEXT(Table1[[#This Row],[Order_Date]],"mmm")</f>
        <v>Aug</v>
      </c>
      <c r="F2683" s="1">
        <v>45532</v>
      </c>
      <c r="G2683">
        <f>(Table1[[#This Row],[Ship_Date]]-Table1[[#This Row],[Order_Date]])</f>
        <v>6</v>
      </c>
      <c r="H2683" t="s">
        <v>11145</v>
      </c>
      <c r="I2683" t="s">
        <v>11146</v>
      </c>
      <c r="J2683" t="s">
        <v>24</v>
      </c>
      <c r="K2683">
        <v>38</v>
      </c>
      <c r="L2683" t="str">
        <f>IF(Table1[[#This Row],[Age]]&lt;=20,"Teen",IF(Table1[[#This Row],[Age]]&gt;=21 &amp; Table1[[#This Row],[Age]]&lt;=50,"Adult","Senior"))</f>
        <v>Senior</v>
      </c>
      <c r="M2683" t="s">
        <v>36</v>
      </c>
      <c r="N2683" t="s">
        <v>37</v>
      </c>
      <c r="O2683" t="s">
        <v>38</v>
      </c>
      <c r="P2683" t="s">
        <v>47</v>
      </c>
      <c r="Q2683" t="s">
        <v>185</v>
      </c>
      <c r="R2683">
        <v>4</v>
      </c>
      <c r="S2683">
        <v>4500</v>
      </c>
      <c r="T2683">
        <v>20</v>
      </c>
      <c r="U2683">
        <v>14400</v>
      </c>
      <c r="V2683" t="str">
        <f>IF(Table1[[#This Row],[Sales]]&lt;=10000,"Low",IF(Table1[[#This Row],[Sales]]&gt;=10000 &amp; Table1[[#This Row],[Sales]]&lt;=25000,"Medium","High"))</f>
        <v>High</v>
      </c>
      <c r="W2683">
        <v>2876.13</v>
      </c>
      <c r="X2683">
        <f>Table1[[#This Row],[Profit]]/Table1[[#This Row],[Sales]]</f>
        <v>0.19973125</v>
      </c>
      <c r="Y2683" t="s">
        <v>30</v>
      </c>
      <c r="Z2683" t="s">
        <v>31</v>
      </c>
      <c r="AA2683">
        <v>5</v>
      </c>
      <c r="AB2683" t="s">
        <v>32</v>
      </c>
    </row>
    <row r="2684" spans="1:28" x14ac:dyDescent="0.35">
      <c r="A2684" t="s">
        <v>11190</v>
      </c>
      <c r="B2684" s="1">
        <v>45888</v>
      </c>
      <c r="C2684" s="1" t="str">
        <f>TEXT(Table1[[#This Row],[Order_Date]],"yyyy")</f>
        <v>2025</v>
      </c>
      <c r="D2684" s="3">
        <f>MONTH(Table1[[#This Row],[Order_Date]])</f>
        <v>8</v>
      </c>
      <c r="E2684" t="str">
        <f>TEXT(Table1[[#This Row],[Order_Date]],"mmm")</f>
        <v>Aug</v>
      </c>
      <c r="F2684" s="1">
        <v>45890</v>
      </c>
      <c r="G2684">
        <f>(Table1[[#This Row],[Ship_Date]]-Table1[[#This Row],[Order_Date]])</f>
        <v>2</v>
      </c>
      <c r="H2684" t="s">
        <v>11191</v>
      </c>
      <c r="I2684" t="s">
        <v>11192</v>
      </c>
      <c r="J2684" t="s">
        <v>52</v>
      </c>
      <c r="K2684">
        <v>24</v>
      </c>
      <c r="L2684" t="str">
        <f>IF(Table1[[#This Row],[Age]]&lt;=20,"Teen",IF(Table1[[#This Row],[Age]]&gt;=21 &amp; Table1[[#This Row],[Age]]&lt;=50,"Adult","Senior"))</f>
        <v>Senior</v>
      </c>
      <c r="M2684" t="s">
        <v>63</v>
      </c>
      <c r="N2684" t="s">
        <v>64</v>
      </c>
      <c r="O2684" t="s">
        <v>55</v>
      </c>
      <c r="P2684" t="s">
        <v>28</v>
      </c>
      <c r="Q2684" t="s">
        <v>65</v>
      </c>
      <c r="R2684">
        <v>3</v>
      </c>
      <c r="S2684">
        <v>30000</v>
      </c>
      <c r="T2684">
        <v>0</v>
      </c>
      <c r="U2684">
        <v>90000</v>
      </c>
      <c r="V2684" t="str">
        <f>IF(Table1[[#This Row],[Sales]]&lt;=10000,"Low",IF(Table1[[#This Row],[Sales]]&gt;=10000 &amp; Table1[[#This Row],[Sales]]&lt;=25000,"Medium","High"))</f>
        <v>High</v>
      </c>
      <c r="W2684">
        <v>30660.400000000001</v>
      </c>
      <c r="X2684">
        <f>Table1[[#This Row],[Profit]]/Table1[[#This Row],[Sales]]</f>
        <v>0.34067111111111115</v>
      </c>
      <c r="Y2684" t="s">
        <v>58</v>
      </c>
      <c r="Z2684" t="s">
        <v>31</v>
      </c>
      <c r="AA2684">
        <v>3</v>
      </c>
      <c r="AB2684" t="s">
        <v>42</v>
      </c>
    </row>
    <row r="2685" spans="1:28" x14ac:dyDescent="0.35">
      <c r="A2685" t="s">
        <v>11207</v>
      </c>
      <c r="B2685" s="1">
        <v>45530</v>
      </c>
      <c r="C2685" s="1" t="str">
        <f>TEXT(Table1[[#This Row],[Order_Date]],"yyyy")</f>
        <v>2024</v>
      </c>
      <c r="D2685" s="3">
        <f>MONTH(Table1[[#This Row],[Order_Date]])</f>
        <v>8</v>
      </c>
      <c r="E2685" t="str">
        <f>TEXT(Table1[[#This Row],[Order_Date]],"mmm")</f>
        <v>Aug</v>
      </c>
      <c r="F2685" s="1">
        <v>45532</v>
      </c>
      <c r="G2685">
        <f>(Table1[[#This Row],[Ship_Date]]-Table1[[#This Row],[Order_Date]])</f>
        <v>2</v>
      </c>
      <c r="H2685" t="s">
        <v>6593</v>
      </c>
      <c r="I2685" t="s">
        <v>11208</v>
      </c>
      <c r="J2685" t="s">
        <v>52</v>
      </c>
      <c r="K2685">
        <v>30</v>
      </c>
      <c r="L2685" t="str">
        <f>IF(Table1[[#This Row],[Age]]&lt;=20,"Teen",IF(Table1[[#This Row],[Age]]&gt;=21 &amp; Table1[[#This Row],[Age]]&lt;=50,"Adult","Senior"))</f>
        <v>Senior</v>
      </c>
      <c r="M2685" t="s">
        <v>73</v>
      </c>
      <c r="N2685" t="s">
        <v>26</v>
      </c>
      <c r="O2685" t="s">
        <v>27</v>
      </c>
      <c r="P2685" t="s">
        <v>39</v>
      </c>
      <c r="Q2685" t="s">
        <v>87</v>
      </c>
      <c r="R2685">
        <v>1</v>
      </c>
      <c r="S2685">
        <v>3200</v>
      </c>
      <c r="T2685">
        <v>0</v>
      </c>
      <c r="U2685">
        <v>3200</v>
      </c>
      <c r="V2685" t="str">
        <f>IF(Table1[[#This Row],[Sales]]&lt;=10000,"Low",IF(Table1[[#This Row],[Sales]]&gt;=10000 &amp; Table1[[#This Row],[Sales]]&lt;=25000,"Medium","High"))</f>
        <v>Low</v>
      </c>
      <c r="W2685">
        <v>943.96</v>
      </c>
      <c r="X2685">
        <f>Table1[[#This Row],[Profit]]/Table1[[#This Row],[Sales]]</f>
        <v>0.29498750000000001</v>
      </c>
      <c r="Y2685" t="s">
        <v>30</v>
      </c>
      <c r="Z2685" t="s">
        <v>59</v>
      </c>
      <c r="AA2685">
        <v>1</v>
      </c>
      <c r="AB2685" t="s">
        <v>42</v>
      </c>
    </row>
    <row r="2686" spans="1:28" x14ac:dyDescent="0.35">
      <c r="A2686" t="s">
        <v>70</v>
      </c>
      <c r="B2686" s="1">
        <v>45927</v>
      </c>
      <c r="C2686" s="1" t="str">
        <f>TEXT(Table1[[#This Row],[Order_Date]],"yyyy")</f>
        <v>2025</v>
      </c>
      <c r="D2686" s="3">
        <f>MONTH(Table1[[#This Row],[Order_Date]])</f>
        <v>9</v>
      </c>
      <c r="E2686" t="str">
        <f>TEXT(Table1[[#This Row],[Order_Date]],"mmm")</f>
        <v>Sep</v>
      </c>
      <c r="F2686" s="1">
        <v>45933</v>
      </c>
      <c r="G2686">
        <f>(Table1[[#This Row],[Ship_Date]]-Table1[[#This Row],[Order_Date]])</f>
        <v>6</v>
      </c>
      <c r="H2686" t="s">
        <v>71</v>
      </c>
      <c r="I2686" t="s">
        <v>72</v>
      </c>
      <c r="J2686" t="s">
        <v>52</v>
      </c>
      <c r="K2686">
        <v>21</v>
      </c>
      <c r="L2686" t="str">
        <f>IF(Table1[[#This Row],[Age]]&lt;=20,"Teen",IF(Table1[[#This Row],[Age]]&gt;=21 &amp; Table1[[#This Row],[Age]]&lt;=50,"Adult","Senior"))</f>
        <v>Senior</v>
      </c>
      <c r="M2686" t="s">
        <v>73</v>
      </c>
      <c r="N2686" t="s">
        <v>26</v>
      </c>
      <c r="O2686" t="s">
        <v>27</v>
      </c>
      <c r="P2686" t="s">
        <v>74</v>
      </c>
      <c r="Q2686" t="s">
        <v>75</v>
      </c>
      <c r="R2686">
        <v>7</v>
      </c>
      <c r="S2686">
        <v>2000</v>
      </c>
      <c r="T2686">
        <v>10</v>
      </c>
      <c r="U2686">
        <v>12600</v>
      </c>
      <c r="V2686" t="str">
        <f>IF(Table1[[#This Row],[Sales]]&lt;=10000,"Low",IF(Table1[[#This Row],[Sales]]&gt;=10000 &amp; Table1[[#This Row],[Sales]]&lt;=25000,"Medium","High"))</f>
        <v>High</v>
      </c>
      <c r="W2686">
        <v>5378.11</v>
      </c>
      <c r="X2686">
        <f>Table1[[#This Row],[Profit]]/Table1[[#This Row],[Sales]]</f>
        <v>0.42683412698412698</v>
      </c>
      <c r="Y2686" t="s">
        <v>30</v>
      </c>
      <c r="Z2686" t="s">
        <v>31</v>
      </c>
      <c r="AA2686">
        <v>5</v>
      </c>
      <c r="AB2686" t="s">
        <v>42</v>
      </c>
    </row>
    <row r="2687" spans="1:28" x14ac:dyDescent="0.35">
      <c r="A2687" t="s">
        <v>158</v>
      </c>
      <c r="B2687" s="1">
        <v>45906</v>
      </c>
      <c r="C2687" s="1" t="str">
        <f>TEXT(Table1[[#This Row],[Order_Date]],"yyyy")</f>
        <v>2025</v>
      </c>
      <c r="D2687" s="3">
        <f>MONTH(Table1[[#This Row],[Order_Date]])</f>
        <v>9</v>
      </c>
      <c r="E2687" t="str">
        <f>TEXT(Table1[[#This Row],[Order_Date]],"mmm")</f>
        <v>Sep</v>
      </c>
      <c r="F2687" s="1">
        <v>45912</v>
      </c>
      <c r="G2687">
        <f>(Table1[[#This Row],[Ship_Date]]-Table1[[#This Row],[Order_Date]])</f>
        <v>6</v>
      </c>
      <c r="H2687" t="s">
        <v>159</v>
      </c>
      <c r="I2687" t="s">
        <v>160</v>
      </c>
      <c r="J2687" t="s">
        <v>52</v>
      </c>
      <c r="K2687">
        <v>53</v>
      </c>
      <c r="L2687" t="str">
        <f>IF(Table1[[#This Row],[Age]]&lt;=20,"Teen",IF(Table1[[#This Row],[Age]]&gt;=21 &amp; Table1[[#This Row],[Age]]&lt;=50,"Adult","Senior"))</f>
        <v>Senior</v>
      </c>
      <c r="M2687" t="s">
        <v>116</v>
      </c>
      <c r="N2687" t="s">
        <v>117</v>
      </c>
      <c r="O2687" t="s">
        <v>86</v>
      </c>
      <c r="P2687" t="s">
        <v>74</v>
      </c>
      <c r="Q2687" t="s">
        <v>132</v>
      </c>
      <c r="R2687">
        <v>3</v>
      </c>
      <c r="S2687">
        <v>55000</v>
      </c>
      <c r="T2687">
        <v>20</v>
      </c>
      <c r="U2687">
        <v>132000</v>
      </c>
      <c r="V2687" t="str">
        <f>IF(Table1[[#This Row],[Sales]]&lt;=10000,"Low",IF(Table1[[#This Row],[Sales]]&gt;=10000 &amp; Table1[[#This Row],[Sales]]&lt;=25000,"Medium","High"))</f>
        <v>High</v>
      </c>
      <c r="W2687">
        <v>57735.5</v>
      </c>
      <c r="X2687">
        <f>Table1[[#This Row],[Profit]]/Table1[[#This Row],[Sales]]</f>
        <v>0.43739015151515154</v>
      </c>
      <c r="Y2687" t="s">
        <v>93</v>
      </c>
      <c r="Z2687" t="s">
        <v>59</v>
      </c>
      <c r="AA2687">
        <v>3</v>
      </c>
      <c r="AB2687" t="s">
        <v>42</v>
      </c>
    </row>
    <row r="2688" spans="1:28" x14ac:dyDescent="0.35">
      <c r="A2688" t="s">
        <v>165</v>
      </c>
      <c r="B2688" s="1">
        <v>45556</v>
      </c>
      <c r="C2688" s="1" t="str">
        <f>TEXT(Table1[[#This Row],[Order_Date]],"yyyy")</f>
        <v>2024</v>
      </c>
      <c r="D2688" s="3">
        <f>MONTH(Table1[[#This Row],[Order_Date]])</f>
        <v>9</v>
      </c>
      <c r="E2688" t="str">
        <f>TEXT(Table1[[#This Row],[Order_Date]],"mmm")</f>
        <v>Sep</v>
      </c>
      <c r="F2688" s="1">
        <v>45562</v>
      </c>
      <c r="G2688">
        <f>(Table1[[#This Row],[Ship_Date]]-Table1[[#This Row],[Order_Date]])</f>
        <v>6</v>
      </c>
      <c r="H2688" t="s">
        <v>166</v>
      </c>
      <c r="I2688" t="s">
        <v>167</v>
      </c>
      <c r="J2688" t="s">
        <v>24</v>
      </c>
      <c r="K2688">
        <v>28</v>
      </c>
      <c r="L2688" t="str">
        <f>IF(Table1[[#This Row],[Age]]&lt;=20,"Teen",IF(Table1[[#This Row],[Age]]&gt;=21 &amp; Table1[[#This Row],[Age]]&lt;=50,"Adult","Senior"))</f>
        <v>Senior</v>
      </c>
      <c r="M2688" t="s">
        <v>84</v>
      </c>
      <c r="N2688" t="s">
        <v>85</v>
      </c>
      <c r="O2688" t="s">
        <v>86</v>
      </c>
      <c r="P2688" t="s">
        <v>56</v>
      </c>
      <c r="Q2688" t="s">
        <v>168</v>
      </c>
      <c r="R2688">
        <v>3</v>
      </c>
      <c r="S2688">
        <v>1200</v>
      </c>
      <c r="T2688">
        <v>25</v>
      </c>
      <c r="U2688">
        <v>2700</v>
      </c>
      <c r="V2688" t="str">
        <f>IF(Table1[[#This Row],[Sales]]&lt;=10000,"Low",IF(Table1[[#This Row],[Sales]]&gt;=10000 &amp; Table1[[#This Row],[Sales]]&lt;=25000,"Medium","High"))</f>
        <v>Low</v>
      </c>
      <c r="W2688">
        <v>341.36</v>
      </c>
      <c r="X2688">
        <f>Table1[[#This Row],[Profit]]/Table1[[#This Row],[Sales]]</f>
        <v>0.12642962962962964</v>
      </c>
      <c r="Y2688" t="s">
        <v>58</v>
      </c>
      <c r="Z2688" t="s">
        <v>31</v>
      </c>
      <c r="AA2688">
        <v>4</v>
      </c>
      <c r="AB2688" t="s">
        <v>42</v>
      </c>
    </row>
    <row r="2689" spans="1:28" x14ac:dyDescent="0.35">
      <c r="A2689" t="s">
        <v>176</v>
      </c>
      <c r="B2689" s="1">
        <v>45910</v>
      </c>
      <c r="C2689" s="1" t="str">
        <f>TEXT(Table1[[#This Row],[Order_Date]],"yyyy")</f>
        <v>2025</v>
      </c>
      <c r="D2689" s="3">
        <f>MONTH(Table1[[#This Row],[Order_Date]])</f>
        <v>9</v>
      </c>
      <c r="E2689" t="str">
        <f>TEXT(Table1[[#This Row],[Order_Date]],"mmm")</f>
        <v>Sep</v>
      </c>
      <c r="F2689" s="1">
        <v>45913</v>
      </c>
      <c r="G2689">
        <f>(Table1[[#This Row],[Ship_Date]]-Table1[[#This Row],[Order_Date]])</f>
        <v>3</v>
      </c>
      <c r="H2689" t="s">
        <v>177</v>
      </c>
      <c r="I2689" t="s">
        <v>178</v>
      </c>
      <c r="J2689" t="s">
        <v>52</v>
      </c>
      <c r="K2689">
        <v>20</v>
      </c>
      <c r="L2689" t="str">
        <f>IF(Table1[[#This Row],[Age]]&lt;=20,"Teen",IF(Table1[[#This Row],[Age]]&gt;=21 &amp; Table1[[#This Row],[Age]]&lt;=50,"Adult","Senior"))</f>
        <v>Teen</v>
      </c>
      <c r="M2689" t="s">
        <v>107</v>
      </c>
      <c r="N2689" t="s">
        <v>108</v>
      </c>
      <c r="O2689" t="s">
        <v>86</v>
      </c>
      <c r="P2689" t="s">
        <v>39</v>
      </c>
      <c r="Q2689" t="s">
        <v>87</v>
      </c>
      <c r="R2689">
        <v>6</v>
      </c>
      <c r="S2689">
        <v>3200</v>
      </c>
      <c r="T2689">
        <v>25</v>
      </c>
      <c r="U2689">
        <v>14400</v>
      </c>
      <c r="V2689" t="str">
        <f>IF(Table1[[#This Row],[Sales]]&lt;=10000,"Low",IF(Table1[[#This Row],[Sales]]&gt;=10000 &amp; Table1[[#This Row],[Sales]]&lt;=25000,"Medium","High"))</f>
        <v>High</v>
      </c>
      <c r="W2689">
        <v>2516.4</v>
      </c>
      <c r="X2689">
        <f>Table1[[#This Row],[Profit]]/Table1[[#This Row],[Sales]]</f>
        <v>0.17475000000000002</v>
      </c>
      <c r="Y2689" t="s">
        <v>58</v>
      </c>
      <c r="Z2689" t="s">
        <v>31</v>
      </c>
      <c r="AA2689">
        <v>4</v>
      </c>
      <c r="AB2689" t="s">
        <v>42</v>
      </c>
    </row>
    <row r="2690" spans="1:28" x14ac:dyDescent="0.35">
      <c r="A2690" t="s">
        <v>232</v>
      </c>
      <c r="B2690" s="1">
        <v>45543</v>
      </c>
      <c r="C2690" s="1" t="str">
        <f>TEXT(Table1[[#This Row],[Order_Date]],"yyyy")</f>
        <v>2024</v>
      </c>
      <c r="D2690" s="3">
        <f>MONTH(Table1[[#This Row],[Order_Date]])</f>
        <v>9</v>
      </c>
      <c r="E2690" t="str">
        <f>TEXT(Table1[[#This Row],[Order_Date]],"mmm")</f>
        <v>Sep</v>
      </c>
      <c r="F2690" s="1">
        <v>45550</v>
      </c>
      <c r="G2690">
        <f>(Table1[[#This Row],[Ship_Date]]-Table1[[#This Row],[Order_Date]])</f>
        <v>7</v>
      </c>
      <c r="H2690" t="s">
        <v>233</v>
      </c>
      <c r="I2690" t="s">
        <v>234</v>
      </c>
      <c r="J2690" t="s">
        <v>52</v>
      </c>
      <c r="K2690">
        <v>52</v>
      </c>
      <c r="L2690" t="str">
        <f>IF(Table1[[#This Row],[Age]]&lt;=20,"Teen",IF(Table1[[#This Row],[Age]]&gt;=21 &amp; Table1[[#This Row],[Age]]&lt;=50,"Adult","Senior"))</f>
        <v>Senior</v>
      </c>
      <c r="M2690" t="s">
        <v>46</v>
      </c>
      <c r="N2690" t="s">
        <v>46</v>
      </c>
      <c r="O2690" t="s">
        <v>38</v>
      </c>
      <c r="P2690" t="s">
        <v>47</v>
      </c>
      <c r="Q2690" t="s">
        <v>69</v>
      </c>
      <c r="R2690">
        <v>6</v>
      </c>
      <c r="S2690">
        <v>800</v>
      </c>
      <c r="T2690">
        <v>0</v>
      </c>
      <c r="U2690">
        <v>4800</v>
      </c>
      <c r="V2690" t="str">
        <f>IF(Table1[[#This Row],[Sales]]&lt;=10000,"Low",IF(Table1[[#This Row],[Sales]]&gt;=10000 &amp; Table1[[#This Row],[Sales]]&lt;=25000,"Medium","High"))</f>
        <v>Low</v>
      </c>
      <c r="W2690">
        <v>732.71</v>
      </c>
      <c r="X2690">
        <f>Table1[[#This Row],[Profit]]/Table1[[#This Row],[Sales]]</f>
        <v>0.15264791666666666</v>
      </c>
      <c r="Y2690" t="s">
        <v>30</v>
      </c>
      <c r="Z2690" t="s">
        <v>41</v>
      </c>
      <c r="AA2690">
        <v>4</v>
      </c>
      <c r="AB2690" t="s">
        <v>42</v>
      </c>
    </row>
    <row r="2691" spans="1:28" x14ac:dyDescent="0.35">
      <c r="A2691" t="s">
        <v>244</v>
      </c>
      <c r="B2691" s="1">
        <v>45542</v>
      </c>
      <c r="C2691" s="1" t="str">
        <f>TEXT(Table1[[#This Row],[Order_Date]],"yyyy")</f>
        <v>2024</v>
      </c>
      <c r="D2691" s="3">
        <f>MONTH(Table1[[#This Row],[Order_Date]])</f>
        <v>9</v>
      </c>
      <c r="E2691" t="str">
        <f>TEXT(Table1[[#This Row],[Order_Date]],"mmm")</f>
        <v>Sep</v>
      </c>
      <c r="F2691" s="1">
        <v>45547</v>
      </c>
      <c r="G2691">
        <f>(Table1[[#This Row],[Ship_Date]]-Table1[[#This Row],[Order_Date]])</f>
        <v>5</v>
      </c>
      <c r="H2691" t="s">
        <v>245</v>
      </c>
      <c r="I2691" t="s">
        <v>246</v>
      </c>
      <c r="J2691" t="s">
        <v>52</v>
      </c>
      <c r="K2691">
        <v>59</v>
      </c>
      <c r="L2691" t="str">
        <f>IF(Table1[[#This Row],[Age]]&lt;=20,"Teen",IF(Table1[[#This Row],[Age]]&gt;=21 &amp; Table1[[#This Row],[Age]]&lt;=50,"Adult","Senior"))</f>
        <v>Senior</v>
      </c>
      <c r="M2691" t="s">
        <v>53</v>
      </c>
      <c r="N2691" t="s">
        <v>54</v>
      </c>
      <c r="O2691" t="s">
        <v>55</v>
      </c>
      <c r="P2691" t="s">
        <v>56</v>
      </c>
      <c r="Q2691" t="s">
        <v>212</v>
      </c>
      <c r="R2691">
        <v>1</v>
      </c>
      <c r="S2691">
        <v>300</v>
      </c>
      <c r="T2691">
        <v>0</v>
      </c>
      <c r="U2691">
        <v>300</v>
      </c>
      <c r="V2691" t="str">
        <f>IF(Table1[[#This Row],[Sales]]&lt;=10000,"Low",IF(Table1[[#This Row],[Sales]]&gt;=10000 &amp; Table1[[#This Row],[Sales]]&lt;=25000,"Medium","High"))</f>
        <v>Low</v>
      </c>
      <c r="W2691">
        <v>104.11</v>
      </c>
      <c r="X2691">
        <f>Table1[[#This Row],[Profit]]/Table1[[#This Row],[Sales]]</f>
        <v>0.3470333333333333</v>
      </c>
      <c r="Y2691" t="s">
        <v>30</v>
      </c>
      <c r="Z2691" t="s">
        <v>41</v>
      </c>
      <c r="AA2691">
        <v>4</v>
      </c>
      <c r="AB2691" t="s">
        <v>42</v>
      </c>
    </row>
    <row r="2692" spans="1:28" x14ac:dyDescent="0.35">
      <c r="A2692" t="s">
        <v>321</v>
      </c>
      <c r="B2692" s="1">
        <v>45915</v>
      </c>
      <c r="C2692" s="1" t="str">
        <f>TEXT(Table1[[#This Row],[Order_Date]],"yyyy")</f>
        <v>2025</v>
      </c>
      <c r="D2692" s="3">
        <f>MONTH(Table1[[#This Row],[Order_Date]])</f>
        <v>9</v>
      </c>
      <c r="E2692" t="str">
        <f>TEXT(Table1[[#This Row],[Order_Date]],"mmm")</f>
        <v>Sep</v>
      </c>
      <c r="F2692" s="1">
        <v>45917</v>
      </c>
      <c r="G2692">
        <f>(Table1[[#This Row],[Ship_Date]]-Table1[[#This Row],[Order_Date]])</f>
        <v>2</v>
      </c>
      <c r="H2692" t="s">
        <v>322</v>
      </c>
      <c r="I2692" t="s">
        <v>323</v>
      </c>
      <c r="J2692" t="s">
        <v>24</v>
      </c>
      <c r="K2692">
        <v>32</v>
      </c>
      <c r="L2692" t="str">
        <f>IF(Table1[[#This Row],[Age]]&lt;=20,"Teen",IF(Table1[[#This Row],[Age]]&gt;=21 &amp; Table1[[#This Row],[Age]]&lt;=50,"Adult","Senior"))</f>
        <v>Senior</v>
      </c>
      <c r="M2692" t="s">
        <v>79</v>
      </c>
      <c r="N2692" t="s">
        <v>80</v>
      </c>
      <c r="O2692" t="s">
        <v>38</v>
      </c>
      <c r="P2692" t="s">
        <v>47</v>
      </c>
      <c r="Q2692" t="s">
        <v>185</v>
      </c>
      <c r="R2692">
        <v>5</v>
      </c>
      <c r="S2692">
        <v>4500</v>
      </c>
      <c r="T2692">
        <v>25</v>
      </c>
      <c r="U2692">
        <v>16875</v>
      </c>
      <c r="V2692" t="str">
        <f>IF(Table1[[#This Row],[Sales]]&lt;=10000,"Low",IF(Table1[[#This Row],[Sales]]&gt;=10000 &amp; Table1[[#This Row],[Sales]]&lt;=25000,"Medium","High"))</f>
        <v>High</v>
      </c>
      <c r="W2692">
        <v>7538.25</v>
      </c>
      <c r="X2692">
        <f>Table1[[#This Row],[Profit]]/Table1[[#This Row],[Sales]]</f>
        <v>0.44671111111111111</v>
      </c>
      <c r="Y2692" t="s">
        <v>58</v>
      </c>
      <c r="Z2692" t="s">
        <v>41</v>
      </c>
      <c r="AA2692">
        <v>4</v>
      </c>
      <c r="AB2692" t="s">
        <v>42</v>
      </c>
    </row>
    <row r="2693" spans="1:28" x14ac:dyDescent="0.35">
      <c r="A2693" t="s">
        <v>327</v>
      </c>
      <c r="B2693" s="1">
        <v>45920</v>
      </c>
      <c r="C2693" s="1" t="str">
        <f>TEXT(Table1[[#This Row],[Order_Date]],"yyyy")</f>
        <v>2025</v>
      </c>
      <c r="D2693" s="3">
        <f>MONTH(Table1[[#This Row],[Order_Date]])</f>
        <v>9</v>
      </c>
      <c r="E2693" t="str">
        <f>TEXT(Table1[[#This Row],[Order_Date]],"mmm")</f>
        <v>Sep</v>
      </c>
      <c r="F2693" s="1">
        <v>45922</v>
      </c>
      <c r="G2693">
        <f>(Table1[[#This Row],[Ship_Date]]-Table1[[#This Row],[Order_Date]])</f>
        <v>2</v>
      </c>
      <c r="H2693" t="s">
        <v>328</v>
      </c>
      <c r="I2693" t="s">
        <v>329</v>
      </c>
      <c r="J2693" t="s">
        <v>52</v>
      </c>
      <c r="K2693">
        <v>54</v>
      </c>
      <c r="L2693" t="str">
        <f>IF(Table1[[#This Row],[Age]]&lt;=20,"Teen",IF(Table1[[#This Row],[Age]]&gt;=21 &amp; Table1[[#This Row],[Age]]&lt;=50,"Adult","Senior"))</f>
        <v>Senior</v>
      </c>
      <c r="M2693" t="s">
        <v>25</v>
      </c>
      <c r="N2693" t="s">
        <v>26</v>
      </c>
      <c r="O2693" t="s">
        <v>27</v>
      </c>
      <c r="P2693" t="s">
        <v>47</v>
      </c>
      <c r="Q2693" t="s">
        <v>69</v>
      </c>
      <c r="R2693">
        <v>7</v>
      </c>
      <c r="S2693">
        <v>800</v>
      </c>
      <c r="T2693">
        <v>10</v>
      </c>
      <c r="U2693">
        <v>5040</v>
      </c>
      <c r="V2693" t="str">
        <f>IF(Table1[[#This Row],[Sales]]&lt;=10000,"Low",IF(Table1[[#This Row],[Sales]]&gt;=10000 &amp; Table1[[#This Row],[Sales]]&lt;=25000,"Medium","High"))</f>
        <v>Low</v>
      </c>
      <c r="W2693">
        <v>2253.7199999999998</v>
      </c>
      <c r="X2693">
        <f>Table1[[#This Row],[Profit]]/Table1[[#This Row],[Sales]]</f>
        <v>0.4471666666666666</v>
      </c>
      <c r="Y2693" t="s">
        <v>58</v>
      </c>
      <c r="Z2693" t="s">
        <v>59</v>
      </c>
      <c r="AA2693">
        <v>1</v>
      </c>
      <c r="AB2693" t="s">
        <v>42</v>
      </c>
    </row>
    <row r="2694" spans="1:28" x14ac:dyDescent="0.35">
      <c r="A2694" t="s">
        <v>536</v>
      </c>
      <c r="B2694" s="1">
        <v>45918</v>
      </c>
      <c r="C2694" s="1" t="str">
        <f>TEXT(Table1[[#This Row],[Order_Date]],"yyyy")</f>
        <v>2025</v>
      </c>
      <c r="D2694" s="3">
        <f>MONTH(Table1[[#This Row],[Order_Date]])</f>
        <v>9</v>
      </c>
      <c r="E2694" t="str">
        <f>TEXT(Table1[[#This Row],[Order_Date]],"mmm")</f>
        <v>Sep</v>
      </c>
      <c r="F2694" s="1">
        <v>45923</v>
      </c>
      <c r="G2694">
        <f>(Table1[[#This Row],[Ship_Date]]-Table1[[#This Row],[Order_Date]])</f>
        <v>5</v>
      </c>
      <c r="H2694" t="s">
        <v>537</v>
      </c>
      <c r="I2694" t="s">
        <v>538</v>
      </c>
      <c r="J2694" t="s">
        <v>24</v>
      </c>
      <c r="K2694">
        <v>56</v>
      </c>
      <c r="L2694" t="str">
        <f>IF(Table1[[#This Row],[Age]]&lt;=20,"Teen",IF(Table1[[#This Row],[Age]]&gt;=21 &amp; Table1[[#This Row],[Age]]&lt;=50,"Adult","Senior"))</f>
        <v>Senior</v>
      </c>
      <c r="M2694" t="s">
        <v>36</v>
      </c>
      <c r="N2694" t="s">
        <v>37</v>
      </c>
      <c r="O2694" t="s">
        <v>38</v>
      </c>
      <c r="P2694" t="s">
        <v>28</v>
      </c>
      <c r="Q2694" t="s">
        <v>65</v>
      </c>
      <c r="R2694">
        <v>6</v>
      </c>
      <c r="S2694">
        <v>30000</v>
      </c>
      <c r="T2694">
        <v>5</v>
      </c>
      <c r="U2694">
        <v>171000</v>
      </c>
      <c r="V2694" t="str">
        <f>IF(Table1[[#This Row],[Sales]]&lt;=10000,"Low",IF(Table1[[#This Row],[Sales]]&gt;=10000 &amp; Table1[[#This Row],[Sales]]&lt;=25000,"Medium","High"))</f>
        <v>High</v>
      </c>
      <c r="W2694">
        <v>53431.67</v>
      </c>
      <c r="X2694">
        <f>Table1[[#This Row],[Profit]]/Table1[[#This Row],[Sales]]</f>
        <v>0.31246590643274852</v>
      </c>
      <c r="Y2694" t="s">
        <v>30</v>
      </c>
      <c r="Z2694" t="s">
        <v>41</v>
      </c>
      <c r="AA2694">
        <v>5</v>
      </c>
      <c r="AB2694" t="s">
        <v>42</v>
      </c>
    </row>
    <row r="2695" spans="1:28" x14ac:dyDescent="0.35">
      <c r="A2695" t="s">
        <v>569</v>
      </c>
      <c r="B2695" s="1">
        <v>45925</v>
      </c>
      <c r="C2695" s="1" t="str">
        <f>TEXT(Table1[[#This Row],[Order_Date]],"yyyy")</f>
        <v>2025</v>
      </c>
      <c r="D2695" s="3">
        <f>MONTH(Table1[[#This Row],[Order_Date]])</f>
        <v>9</v>
      </c>
      <c r="E2695" t="str">
        <f>TEXT(Table1[[#This Row],[Order_Date]],"mmm")</f>
        <v>Sep</v>
      </c>
      <c r="F2695" s="1">
        <v>45931</v>
      </c>
      <c r="G2695">
        <f>(Table1[[#This Row],[Ship_Date]]-Table1[[#This Row],[Order_Date]])</f>
        <v>6</v>
      </c>
      <c r="H2695" t="s">
        <v>570</v>
      </c>
      <c r="I2695" t="s">
        <v>571</v>
      </c>
      <c r="J2695" t="s">
        <v>24</v>
      </c>
      <c r="K2695">
        <v>44</v>
      </c>
      <c r="L2695" t="str">
        <f>IF(Table1[[#This Row],[Age]]&lt;=20,"Teen",IF(Table1[[#This Row],[Age]]&gt;=21 &amp; Table1[[#This Row],[Age]]&lt;=50,"Adult","Senior"))</f>
        <v>Senior</v>
      </c>
      <c r="M2695" t="s">
        <v>84</v>
      </c>
      <c r="N2695" t="s">
        <v>85</v>
      </c>
      <c r="O2695" t="s">
        <v>86</v>
      </c>
      <c r="P2695" t="s">
        <v>74</v>
      </c>
      <c r="Q2695" t="s">
        <v>109</v>
      </c>
      <c r="R2695">
        <v>8</v>
      </c>
      <c r="S2695">
        <v>40000</v>
      </c>
      <c r="T2695">
        <v>5</v>
      </c>
      <c r="U2695">
        <v>304000</v>
      </c>
      <c r="V2695" t="str">
        <f>IF(Table1[[#This Row],[Sales]]&lt;=10000,"Low",IF(Table1[[#This Row],[Sales]]&gt;=10000 &amp; Table1[[#This Row],[Sales]]&lt;=25000,"Medium","High"))</f>
        <v>High</v>
      </c>
      <c r="W2695">
        <v>37144.83</v>
      </c>
      <c r="X2695">
        <f>Table1[[#This Row],[Profit]]/Table1[[#This Row],[Sales]]</f>
        <v>0.12218694078947369</v>
      </c>
      <c r="Y2695" t="s">
        <v>93</v>
      </c>
      <c r="Z2695" t="s">
        <v>59</v>
      </c>
      <c r="AA2695">
        <v>3</v>
      </c>
      <c r="AB2695" t="s">
        <v>42</v>
      </c>
    </row>
    <row r="2696" spans="1:28" x14ac:dyDescent="0.35">
      <c r="A2696" t="s">
        <v>584</v>
      </c>
      <c r="B2696" s="1">
        <v>45565</v>
      </c>
      <c r="C2696" s="1" t="str">
        <f>TEXT(Table1[[#This Row],[Order_Date]],"yyyy")</f>
        <v>2024</v>
      </c>
      <c r="D2696" s="3">
        <f>MONTH(Table1[[#This Row],[Order_Date]])</f>
        <v>9</v>
      </c>
      <c r="E2696" t="str">
        <f>TEXT(Table1[[#This Row],[Order_Date]],"mmm")</f>
        <v>Sep</v>
      </c>
      <c r="F2696" s="1">
        <v>45568</v>
      </c>
      <c r="G2696">
        <f>(Table1[[#This Row],[Ship_Date]]-Table1[[#This Row],[Order_Date]])</f>
        <v>3</v>
      </c>
      <c r="H2696" t="s">
        <v>585</v>
      </c>
      <c r="I2696" t="s">
        <v>586</v>
      </c>
      <c r="J2696" t="s">
        <v>52</v>
      </c>
      <c r="K2696">
        <v>61</v>
      </c>
      <c r="L2696" t="str">
        <f>IF(Table1[[#This Row],[Age]]&lt;=20,"Teen",IF(Table1[[#This Row],[Age]]&gt;=21 &amp; Table1[[#This Row],[Age]]&lt;=50,"Adult","Senior"))</f>
        <v>Senior</v>
      </c>
      <c r="M2696" t="s">
        <v>36</v>
      </c>
      <c r="N2696" t="s">
        <v>37</v>
      </c>
      <c r="O2696" t="s">
        <v>38</v>
      </c>
      <c r="P2696" t="s">
        <v>47</v>
      </c>
      <c r="Q2696" t="s">
        <v>69</v>
      </c>
      <c r="R2696">
        <v>5</v>
      </c>
      <c r="S2696">
        <v>800</v>
      </c>
      <c r="T2696">
        <v>10</v>
      </c>
      <c r="U2696">
        <v>3600</v>
      </c>
      <c r="V2696" t="str">
        <f>IF(Table1[[#This Row],[Sales]]&lt;=10000,"Low",IF(Table1[[#This Row],[Sales]]&gt;=10000 &amp; Table1[[#This Row],[Sales]]&lt;=25000,"Medium","High"))</f>
        <v>Low</v>
      </c>
      <c r="W2696">
        <v>845.57</v>
      </c>
      <c r="X2696">
        <f>Table1[[#This Row],[Profit]]/Table1[[#This Row],[Sales]]</f>
        <v>0.23488055555555556</v>
      </c>
      <c r="Y2696" t="s">
        <v>30</v>
      </c>
      <c r="Z2696" t="s">
        <v>31</v>
      </c>
      <c r="AA2696">
        <v>2</v>
      </c>
      <c r="AB2696" t="s">
        <v>42</v>
      </c>
    </row>
    <row r="2697" spans="1:28" x14ac:dyDescent="0.35">
      <c r="A2697" t="s">
        <v>846</v>
      </c>
      <c r="B2697" s="1">
        <v>45562</v>
      </c>
      <c r="C2697" s="1" t="str">
        <f>TEXT(Table1[[#This Row],[Order_Date]],"yyyy")</f>
        <v>2024</v>
      </c>
      <c r="D2697" s="3">
        <f>MONTH(Table1[[#This Row],[Order_Date]])</f>
        <v>9</v>
      </c>
      <c r="E2697" t="str">
        <f>TEXT(Table1[[#This Row],[Order_Date]],"mmm")</f>
        <v>Sep</v>
      </c>
      <c r="F2697" s="1">
        <v>45565</v>
      </c>
      <c r="G2697">
        <f>(Table1[[#This Row],[Ship_Date]]-Table1[[#This Row],[Order_Date]])</f>
        <v>3</v>
      </c>
      <c r="H2697" t="s">
        <v>847</v>
      </c>
      <c r="I2697" t="s">
        <v>848</v>
      </c>
      <c r="J2697" t="s">
        <v>24</v>
      </c>
      <c r="K2697">
        <v>32</v>
      </c>
      <c r="L2697" t="str">
        <f>IF(Table1[[#This Row],[Age]]&lt;=20,"Teen",IF(Table1[[#This Row],[Age]]&gt;=21 &amp; Table1[[#This Row],[Age]]&lt;=50,"Adult","Senior"))</f>
        <v>Senior</v>
      </c>
      <c r="M2697" t="s">
        <v>91</v>
      </c>
      <c r="N2697" t="s">
        <v>92</v>
      </c>
      <c r="O2697" t="s">
        <v>55</v>
      </c>
      <c r="P2697" t="s">
        <v>56</v>
      </c>
      <c r="Q2697" t="s">
        <v>125</v>
      </c>
      <c r="R2697">
        <v>3</v>
      </c>
      <c r="S2697">
        <v>450</v>
      </c>
      <c r="T2697">
        <v>5</v>
      </c>
      <c r="U2697">
        <v>1282.5</v>
      </c>
      <c r="V2697" t="str">
        <f>IF(Table1[[#This Row],[Sales]]&lt;=10000,"Low",IF(Table1[[#This Row],[Sales]]&gt;=10000 &amp; Table1[[#This Row],[Sales]]&lt;=25000,"Medium","High"))</f>
        <v>Low</v>
      </c>
      <c r="W2697">
        <v>470.94</v>
      </c>
      <c r="X2697">
        <f>Table1[[#This Row],[Profit]]/Table1[[#This Row],[Sales]]</f>
        <v>0.36720467836257309</v>
      </c>
      <c r="Y2697" t="s">
        <v>58</v>
      </c>
      <c r="Z2697" t="s">
        <v>59</v>
      </c>
      <c r="AA2697">
        <v>3</v>
      </c>
      <c r="AB2697" t="s">
        <v>42</v>
      </c>
    </row>
    <row r="2698" spans="1:28" x14ac:dyDescent="0.35">
      <c r="A2698" t="s">
        <v>869</v>
      </c>
      <c r="B2698" s="1">
        <v>45537</v>
      </c>
      <c r="C2698" s="1" t="str">
        <f>TEXT(Table1[[#This Row],[Order_Date]],"yyyy")</f>
        <v>2024</v>
      </c>
      <c r="D2698" s="3">
        <f>MONTH(Table1[[#This Row],[Order_Date]])</f>
        <v>9</v>
      </c>
      <c r="E2698" t="str">
        <f>TEXT(Table1[[#This Row],[Order_Date]],"mmm")</f>
        <v>Sep</v>
      </c>
      <c r="F2698" s="1">
        <v>45538</v>
      </c>
      <c r="G2698">
        <f>(Table1[[#This Row],[Ship_Date]]-Table1[[#This Row],[Order_Date]])</f>
        <v>1</v>
      </c>
      <c r="H2698" t="s">
        <v>870</v>
      </c>
      <c r="I2698" t="s">
        <v>871</v>
      </c>
      <c r="J2698" t="s">
        <v>52</v>
      </c>
      <c r="K2698">
        <v>64</v>
      </c>
      <c r="L2698" t="str">
        <f>IF(Table1[[#This Row],[Age]]&lt;=20,"Teen",IF(Table1[[#This Row],[Age]]&gt;=21 &amp; Table1[[#This Row],[Age]]&lt;=50,"Adult","Senior"))</f>
        <v>Senior</v>
      </c>
      <c r="M2698" t="s">
        <v>46</v>
      </c>
      <c r="N2698" t="s">
        <v>46</v>
      </c>
      <c r="O2698" t="s">
        <v>38</v>
      </c>
      <c r="P2698" t="s">
        <v>28</v>
      </c>
      <c r="Q2698" t="s">
        <v>311</v>
      </c>
      <c r="R2698">
        <v>8</v>
      </c>
      <c r="S2698">
        <v>5000</v>
      </c>
      <c r="T2698">
        <v>15</v>
      </c>
      <c r="U2698">
        <v>34000</v>
      </c>
      <c r="V2698" t="str">
        <f>IF(Table1[[#This Row],[Sales]]&lt;=10000,"Low",IF(Table1[[#This Row],[Sales]]&gt;=10000 &amp; Table1[[#This Row],[Sales]]&lt;=25000,"Medium","High"))</f>
        <v>High</v>
      </c>
      <c r="W2698">
        <v>11120.35</v>
      </c>
      <c r="X2698">
        <f>Table1[[#This Row],[Profit]]/Table1[[#This Row],[Sales]]</f>
        <v>0.32706911764705882</v>
      </c>
      <c r="Y2698" t="s">
        <v>30</v>
      </c>
      <c r="Z2698" t="s">
        <v>41</v>
      </c>
      <c r="AA2698">
        <v>4</v>
      </c>
      <c r="AB2698" t="s">
        <v>42</v>
      </c>
    </row>
    <row r="2699" spans="1:28" x14ac:dyDescent="0.35">
      <c r="A2699" t="s">
        <v>935</v>
      </c>
      <c r="B2699" s="1">
        <v>45551</v>
      </c>
      <c r="C2699" s="1" t="str">
        <f>TEXT(Table1[[#This Row],[Order_Date]],"yyyy")</f>
        <v>2024</v>
      </c>
      <c r="D2699" s="3">
        <f>MONTH(Table1[[#This Row],[Order_Date]])</f>
        <v>9</v>
      </c>
      <c r="E2699" t="str">
        <f>TEXT(Table1[[#This Row],[Order_Date]],"mmm")</f>
        <v>Sep</v>
      </c>
      <c r="F2699" s="1">
        <v>45554</v>
      </c>
      <c r="G2699">
        <f>(Table1[[#This Row],[Ship_Date]]-Table1[[#This Row],[Order_Date]])</f>
        <v>3</v>
      </c>
      <c r="H2699" t="s">
        <v>936</v>
      </c>
      <c r="I2699" t="s">
        <v>937</v>
      </c>
      <c r="J2699" t="s">
        <v>52</v>
      </c>
      <c r="K2699">
        <v>59</v>
      </c>
      <c r="L2699" t="str">
        <f>IF(Table1[[#This Row],[Age]]&lt;=20,"Teen",IF(Table1[[#This Row],[Age]]&gt;=21 &amp; Table1[[#This Row],[Age]]&lt;=50,"Adult","Senior"))</f>
        <v>Senior</v>
      </c>
      <c r="M2699" t="s">
        <v>53</v>
      </c>
      <c r="N2699" t="s">
        <v>54</v>
      </c>
      <c r="O2699" t="s">
        <v>55</v>
      </c>
      <c r="P2699" t="s">
        <v>47</v>
      </c>
      <c r="Q2699" t="s">
        <v>164</v>
      </c>
      <c r="R2699">
        <v>3</v>
      </c>
      <c r="S2699">
        <v>1800</v>
      </c>
      <c r="T2699">
        <v>20</v>
      </c>
      <c r="U2699">
        <v>4320</v>
      </c>
      <c r="V2699" t="str">
        <f>IF(Table1[[#This Row],[Sales]]&lt;=10000,"Low",IF(Table1[[#This Row],[Sales]]&gt;=10000 &amp; Table1[[#This Row],[Sales]]&lt;=25000,"Medium","High"))</f>
        <v>Low</v>
      </c>
      <c r="W2699">
        <v>786.6</v>
      </c>
      <c r="X2699">
        <f>Table1[[#This Row],[Profit]]/Table1[[#This Row],[Sales]]</f>
        <v>0.18208333333333335</v>
      </c>
      <c r="Y2699" t="s">
        <v>58</v>
      </c>
      <c r="Z2699" t="s">
        <v>59</v>
      </c>
      <c r="AA2699">
        <v>1</v>
      </c>
      <c r="AB2699" t="s">
        <v>42</v>
      </c>
    </row>
    <row r="2700" spans="1:28" x14ac:dyDescent="0.35">
      <c r="A2700" t="s">
        <v>1027</v>
      </c>
      <c r="B2700" s="1">
        <v>45924</v>
      </c>
      <c r="C2700" s="1" t="str">
        <f>TEXT(Table1[[#This Row],[Order_Date]],"yyyy")</f>
        <v>2025</v>
      </c>
      <c r="D2700" s="3">
        <f>MONTH(Table1[[#This Row],[Order_Date]])</f>
        <v>9</v>
      </c>
      <c r="E2700" t="str">
        <f>TEXT(Table1[[#This Row],[Order_Date]],"mmm")</f>
        <v>Sep</v>
      </c>
      <c r="F2700" s="1">
        <v>45929</v>
      </c>
      <c r="G2700">
        <f>(Table1[[#This Row],[Ship_Date]]-Table1[[#This Row],[Order_Date]])</f>
        <v>5</v>
      </c>
      <c r="H2700" t="s">
        <v>1028</v>
      </c>
      <c r="I2700" t="s">
        <v>1029</v>
      </c>
      <c r="J2700" t="s">
        <v>52</v>
      </c>
      <c r="K2700">
        <v>44</v>
      </c>
      <c r="L2700" t="str">
        <f>IF(Table1[[#This Row],[Age]]&lt;=20,"Teen",IF(Table1[[#This Row],[Age]]&gt;=21 &amp; Table1[[#This Row],[Age]]&lt;=50,"Adult","Senior"))</f>
        <v>Senior</v>
      </c>
      <c r="M2700" t="s">
        <v>91</v>
      </c>
      <c r="N2700" t="s">
        <v>92</v>
      </c>
      <c r="O2700" t="s">
        <v>55</v>
      </c>
      <c r="P2700" t="s">
        <v>28</v>
      </c>
      <c r="Q2700" t="s">
        <v>65</v>
      </c>
      <c r="R2700">
        <v>7</v>
      </c>
      <c r="S2700">
        <v>30000</v>
      </c>
      <c r="T2700">
        <v>10</v>
      </c>
      <c r="U2700">
        <v>189000</v>
      </c>
      <c r="V2700" t="str">
        <f>IF(Table1[[#This Row],[Sales]]&lt;=10000,"Low",IF(Table1[[#This Row],[Sales]]&gt;=10000 &amp; Table1[[#This Row],[Sales]]&lt;=25000,"Medium","High"))</f>
        <v>High</v>
      </c>
      <c r="W2700">
        <v>20851.98</v>
      </c>
      <c r="X2700">
        <f>Table1[[#This Row],[Profit]]/Table1[[#This Row],[Sales]]</f>
        <v>0.1103279365079365</v>
      </c>
      <c r="Y2700" t="s">
        <v>93</v>
      </c>
      <c r="Z2700" t="s">
        <v>59</v>
      </c>
      <c r="AA2700">
        <v>4</v>
      </c>
      <c r="AB2700" t="s">
        <v>42</v>
      </c>
    </row>
    <row r="2701" spans="1:28" x14ac:dyDescent="0.35">
      <c r="A2701" t="s">
        <v>1030</v>
      </c>
      <c r="B2701" s="1">
        <v>45910</v>
      </c>
      <c r="C2701" s="1" t="str">
        <f>TEXT(Table1[[#This Row],[Order_Date]],"yyyy")</f>
        <v>2025</v>
      </c>
      <c r="D2701" s="3">
        <f>MONTH(Table1[[#This Row],[Order_Date]])</f>
        <v>9</v>
      </c>
      <c r="E2701" t="str">
        <f>TEXT(Table1[[#This Row],[Order_Date]],"mmm")</f>
        <v>Sep</v>
      </c>
      <c r="F2701" s="1">
        <v>45915</v>
      </c>
      <c r="G2701">
        <f>(Table1[[#This Row],[Ship_Date]]-Table1[[#This Row],[Order_Date]])</f>
        <v>5</v>
      </c>
      <c r="H2701" t="s">
        <v>1031</v>
      </c>
      <c r="I2701" t="s">
        <v>1032</v>
      </c>
      <c r="J2701" t="s">
        <v>52</v>
      </c>
      <c r="K2701">
        <v>62</v>
      </c>
      <c r="L2701" t="str">
        <f>IF(Table1[[#This Row],[Age]]&lt;=20,"Teen",IF(Table1[[#This Row],[Age]]&gt;=21 &amp; Table1[[#This Row],[Age]]&lt;=50,"Adult","Senior"))</f>
        <v>Senior</v>
      </c>
      <c r="M2701" t="s">
        <v>36</v>
      </c>
      <c r="N2701" t="s">
        <v>37</v>
      </c>
      <c r="O2701" t="s">
        <v>38</v>
      </c>
      <c r="P2701" t="s">
        <v>47</v>
      </c>
      <c r="Q2701" t="s">
        <v>175</v>
      </c>
      <c r="R2701">
        <v>4</v>
      </c>
      <c r="S2701">
        <v>1200</v>
      </c>
      <c r="T2701">
        <v>5</v>
      </c>
      <c r="U2701">
        <v>4560</v>
      </c>
      <c r="V2701" t="str">
        <f>IF(Table1[[#This Row],[Sales]]&lt;=10000,"Low",IF(Table1[[#This Row],[Sales]]&gt;=10000 &amp; Table1[[#This Row],[Sales]]&lt;=25000,"Medium","High"))</f>
        <v>Low</v>
      </c>
      <c r="W2701">
        <v>1717.3</v>
      </c>
      <c r="X2701">
        <f>Table1[[#This Row],[Profit]]/Table1[[#This Row],[Sales]]</f>
        <v>0.37660087719298246</v>
      </c>
      <c r="Y2701" t="s">
        <v>58</v>
      </c>
      <c r="Z2701" t="s">
        <v>31</v>
      </c>
      <c r="AA2701">
        <v>3</v>
      </c>
      <c r="AB2701" t="s">
        <v>42</v>
      </c>
    </row>
    <row r="2702" spans="1:28" x14ac:dyDescent="0.35">
      <c r="A2702" t="s">
        <v>1042</v>
      </c>
      <c r="B2702" s="1">
        <v>45929</v>
      </c>
      <c r="C2702" s="1" t="str">
        <f>TEXT(Table1[[#This Row],[Order_Date]],"yyyy")</f>
        <v>2025</v>
      </c>
      <c r="D2702" s="3">
        <f>MONTH(Table1[[#This Row],[Order_Date]])</f>
        <v>9</v>
      </c>
      <c r="E2702" t="str">
        <f>TEXT(Table1[[#This Row],[Order_Date]],"mmm")</f>
        <v>Sep</v>
      </c>
      <c r="F2702" s="1">
        <v>45934</v>
      </c>
      <c r="G2702">
        <f>(Table1[[#This Row],[Ship_Date]]-Table1[[#This Row],[Order_Date]])</f>
        <v>5</v>
      </c>
      <c r="H2702" t="s">
        <v>1043</v>
      </c>
      <c r="I2702" t="s">
        <v>1044</v>
      </c>
      <c r="J2702" t="s">
        <v>52</v>
      </c>
      <c r="K2702">
        <v>33</v>
      </c>
      <c r="L2702" t="str">
        <f>IF(Table1[[#This Row],[Age]]&lt;=20,"Teen",IF(Table1[[#This Row],[Age]]&gt;=21 &amp; Table1[[#This Row],[Age]]&lt;=50,"Adult","Senior"))</f>
        <v>Senior</v>
      </c>
      <c r="M2702" t="s">
        <v>36</v>
      </c>
      <c r="N2702" t="s">
        <v>37</v>
      </c>
      <c r="O2702" t="s">
        <v>38</v>
      </c>
      <c r="P2702" t="s">
        <v>47</v>
      </c>
      <c r="Q2702" t="s">
        <v>69</v>
      </c>
      <c r="R2702">
        <v>7</v>
      </c>
      <c r="S2702">
        <v>800</v>
      </c>
      <c r="T2702">
        <v>15</v>
      </c>
      <c r="U2702">
        <v>4760</v>
      </c>
      <c r="V2702" t="str">
        <f>IF(Table1[[#This Row],[Sales]]&lt;=10000,"Low",IF(Table1[[#This Row],[Sales]]&gt;=10000 &amp; Table1[[#This Row],[Sales]]&lt;=25000,"Medium","High"))</f>
        <v>Low</v>
      </c>
      <c r="W2702">
        <v>1448</v>
      </c>
      <c r="X2702">
        <f>Table1[[#This Row],[Profit]]/Table1[[#This Row],[Sales]]</f>
        <v>0.30420168067226888</v>
      </c>
      <c r="Y2702" t="s">
        <v>93</v>
      </c>
      <c r="Z2702" t="s">
        <v>31</v>
      </c>
      <c r="AA2702">
        <v>3</v>
      </c>
      <c r="AB2702" t="s">
        <v>42</v>
      </c>
    </row>
    <row r="2703" spans="1:28" x14ac:dyDescent="0.35">
      <c r="A2703" t="s">
        <v>1048</v>
      </c>
      <c r="B2703" s="1">
        <v>45909</v>
      </c>
      <c r="C2703" s="1" t="str">
        <f>TEXT(Table1[[#This Row],[Order_Date]],"yyyy")</f>
        <v>2025</v>
      </c>
      <c r="D2703" s="3">
        <f>MONTH(Table1[[#This Row],[Order_Date]])</f>
        <v>9</v>
      </c>
      <c r="E2703" t="str">
        <f>TEXT(Table1[[#This Row],[Order_Date]],"mmm")</f>
        <v>Sep</v>
      </c>
      <c r="F2703" s="1">
        <v>45911</v>
      </c>
      <c r="G2703">
        <f>(Table1[[#This Row],[Ship_Date]]-Table1[[#This Row],[Order_Date]])</f>
        <v>2</v>
      </c>
      <c r="H2703" t="s">
        <v>1049</v>
      </c>
      <c r="I2703" t="s">
        <v>1050</v>
      </c>
      <c r="J2703" t="s">
        <v>24</v>
      </c>
      <c r="K2703">
        <v>42</v>
      </c>
      <c r="L2703" t="str">
        <f>IF(Table1[[#This Row],[Age]]&lt;=20,"Teen",IF(Table1[[#This Row],[Age]]&gt;=21 &amp; Table1[[#This Row],[Age]]&lt;=50,"Adult","Senior"))</f>
        <v>Senior</v>
      </c>
      <c r="M2703" t="s">
        <v>116</v>
      </c>
      <c r="N2703" t="s">
        <v>117</v>
      </c>
      <c r="O2703" t="s">
        <v>86</v>
      </c>
      <c r="P2703" t="s">
        <v>56</v>
      </c>
      <c r="Q2703" t="s">
        <v>125</v>
      </c>
      <c r="R2703">
        <v>5</v>
      </c>
      <c r="S2703">
        <v>450</v>
      </c>
      <c r="T2703">
        <v>5</v>
      </c>
      <c r="U2703">
        <v>2137.5</v>
      </c>
      <c r="V2703" t="str">
        <f>IF(Table1[[#This Row],[Sales]]&lt;=10000,"Low",IF(Table1[[#This Row],[Sales]]&gt;=10000 &amp; Table1[[#This Row],[Sales]]&lt;=25000,"Medium","High"))</f>
        <v>Low</v>
      </c>
      <c r="W2703">
        <v>841.48</v>
      </c>
      <c r="X2703">
        <f>Table1[[#This Row],[Profit]]/Table1[[#This Row],[Sales]]</f>
        <v>0.39367485380116962</v>
      </c>
      <c r="Y2703" t="s">
        <v>30</v>
      </c>
      <c r="Z2703" t="s">
        <v>41</v>
      </c>
      <c r="AA2703">
        <v>3</v>
      </c>
      <c r="AB2703" t="s">
        <v>32</v>
      </c>
    </row>
    <row r="2704" spans="1:28" x14ac:dyDescent="0.35">
      <c r="A2704" t="s">
        <v>1066</v>
      </c>
      <c r="B2704" s="1">
        <v>45915</v>
      </c>
      <c r="C2704" s="1" t="str">
        <f>TEXT(Table1[[#This Row],[Order_Date]],"yyyy")</f>
        <v>2025</v>
      </c>
      <c r="D2704" s="3">
        <f>MONTH(Table1[[#This Row],[Order_Date]])</f>
        <v>9</v>
      </c>
      <c r="E2704" t="str">
        <f>TEXT(Table1[[#This Row],[Order_Date]],"mmm")</f>
        <v>Sep</v>
      </c>
      <c r="F2704" s="1">
        <v>45916</v>
      </c>
      <c r="G2704">
        <f>(Table1[[#This Row],[Ship_Date]]-Table1[[#This Row],[Order_Date]])</f>
        <v>1</v>
      </c>
      <c r="H2704" t="s">
        <v>1067</v>
      </c>
      <c r="I2704" t="s">
        <v>1068</v>
      </c>
      <c r="J2704" t="s">
        <v>24</v>
      </c>
      <c r="K2704">
        <v>60</v>
      </c>
      <c r="L2704" t="str">
        <f>IF(Table1[[#This Row],[Age]]&lt;=20,"Teen",IF(Table1[[#This Row],[Age]]&gt;=21 &amp; Table1[[#This Row],[Age]]&lt;=50,"Adult","Senior"))</f>
        <v>Senior</v>
      </c>
      <c r="M2704" t="s">
        <v>63</v>
      </c>
      <c r="N2704" t="s">
        <v>64</v>
      </c>
      <c r="O2704" t="s">
        <v>55</v>
      </c>
      <c r="P2704" t="s">
        <v>28</v>
      </c>
      <c r="Q2704" t="s">
        <v>311</v>
      </c>
      <c r="R2704">
        <v>2</v>
      </c>
      <c r="S2704">
        <v>5000</v>
      </c>
      <c r="T2704">
        <v>5</v>
      </c>
      <c r="U2704">
        <v>9500</v>
      </c>
      <c r="V2704" t="str">
        <f>IF(Table1[[#This Row],[Sales]]&lt;=10000,"Low",IF(Table1[[#This Row],[Sales]]&gt;=10000 &amp; Table1[[#This Row],[Sales]]&lt;=25000,"Medium","High"))</f>
        <v>Low</v>
      </c>
      <c r="W2704">
        <v>2486.9699999999998</v>
      </c>
      <c r="X2704">
        <f>Table1[[#This Row],[Profit]]/Table1[[#This Row],[Sales]]</f>
        <v>0.26178631578947364</v>
      </c>
      <c r="Y2704" t="s">
        <v>93</v>
      </c>
      <c r="Z2704" t="s">
        <v>41</v>
      </c>
      <c r="AA2704">
        <v>4</v>
      </c>
      <c r="AB2704" t="s">
        <v>42</v>
      </c>
    </row>
    <row r="2705" spans="1:28" x14ac:dyDescent="0.35">
      <c r="A2705" t="s">
        <v>1153</v>
      </c>
      <c r="B2705" s="1">
        <v>45547</v>
      </c>
      <c r="C2705" s="1" t="str">
        <f>TEXT(Table1[[#This Row],[Order_Date]],"yyyy")</f>
        <v>2024</v>
      </c>
      <c r="D2705" s="3">
        <f>MONTH(Table1[[#This Row],[Order_Date]])</f>
        <v>9</v>
      </c>
      <c r="E2705" t="str">
        <f>TEXT(Table1[[#This Row],[Order_Date]],"mmm")</f>
        <v>Sep</v>
      </c>
      <c r="F2705" s="1">
        <v>45552</v>
      </c>
      <c r="G2705">
        <f>(Table1[[#This Row],[Ship_Date]]-Table1[[#This Row],[Order_Date]])</f>
        <v>5</v>
      </c>
      <c r="H2705" t="s">
        <v>1154</v>
      </c>
      <c r="I2705" t="s">
        <v>1155</v>
      </c>
      <c r="J2705" t="s">
        <v>24</v>
      </c>
      <c r="K2705">
        <v>22</v>
      </c>
      <c r="L2705" t="str">
        <f>IF(Table1[[#This Row],[Age]]&lt;=20,"Teen",IF(Table1[[#This Row],[Age]]&gt;=21 &amp; Table1[[#This Row],[Age]]&lt;=50,"Adult","Senior"))</f>
        <v>Senior</v>
      </c>
      <c r="M2705" t="s">
        <v>25</v>
      </c>
      <c r="N2705" t="s">
        <v>26</v>
      </c>
      <c r="O2705" t="s">
        <v>27</v>
      </c>
      <c r="P2705" t="s">
        <v>28</v>
      </c>
      <c r="Q2705" t="s">
        <v>65</v>
      </c>
      <c r="R2705">
        <v>2</v>
      </c>
      <c r="S2705">
        <v>30000</v>
      </c>
      <c r="T2705">
        <v>20</v>
      </c>
      <c r="U2705">
        <v>48000</v>
      </c>
      <c r="V2705" t="str">
        <f>IF(Table1[[#This Row],[Sales]]&lt;=10000,"Low",IF(Table1[[#This Row],[Sales]]&gt;=10000 &amp; Table1[[#This Row],[Sales]]&lt;=25000,"Medium","High"))</f>
        <v>High</v>
      </c>
      <c r="W2705">
        <v>20965.71</v>
      </c>
      <c r="X2705">
        <f>Table1[[#This Row],[Profit]]/Table1[[#This Row],[Sales]]</f>
        <v>0.43678562499999996</v>
      </c>
      <c r="Y2705" t="s">
        <v>30</v>
      </c>
      <c r="Z2705" t="s">
        <v>41</v>
      </c>
      <c r="AA2705">
        <v>4</v>
      </c>
      <c r="AB2705" t="s">
        <v>42</v>
      </c>
    </row>
    <row r="2706" spans="1:28" x14ac:dyDescent="0.35">
      <c r="A2706" t="s">
        <v>1240</v>
      </c>
      <c r="B2706" s="1">
        <v>45902</v>
      </c>
      <c r="C2706" s="1" t="str">
        <f>TEXT(Table1[[#This Row],[Order_Date]],"yyyy")</f>
        <v>2025</v>
      </c>
      <c r="D2706" s="3">
        <f>MONTH(Table1[[#This Row],[Order_Date]])</f>
        <v>9</v>
      </c>
      <c r="E2706" t="str">
        <f>TEXT(Table1[[#This Row],[Order_Date]],"mmm")</f>
        <v>Sep</v>
      </c>
      <c r="F2706" s="1">
        <v>45903</v>
      </c>
      <c r="G2706">
        <f>(Table1[[#This Row],[Ship_Date]]-Table1[[#This Row],[Order_Date]])</f>
        <v>1</v>
      </c>
      <c r="H2706" t="s">
        <v>1241</v>
      </c>
      <c r="I2706" t="s">
        <v>1242</v>
      </c>
      <c r="J2706" t="s">
        <v>52</v>
      </c>
      <c r="K2706">
        <v>26</v>
      </c>
      <c r="L2706" t="str">
        <f>IF(Table1[[#This Row],[Age]]&lt;=20,"Teen",IF(Table1[[#This Row],[Age]]&gt;=21 &amp; Table1[[#This Row],[Age]]&lt;=50,"Adult","Senior"))</f>
        <v>Senior</v>
      </c>
      <c r="M2706" t="s">
        <v>53</v>
      </c>
      <c r="N2706" t="s">
        <v>54</v>
      </c>
      <c r="O2706" t="s">
        <v>55</v>
      </c>
      <c r="P2706" t="s">
        <v>56</v>
      </c>
      <c r="Q2706" t="s">
        <v>168</v>
      </c>
      <c r="R2706">
        <v>4</v>
      </c>
      <c r="S2706">
        <v>1200</v>
      </c>
      <c r="T2706">
        <v>0</v>
      </c>
      <c r="U2706">
        <v>4800</v>
      </c>
      <c r="V2706" t="str">
        <f>IF(Table1[[#This Row],[Sales]]&lt;=10000,"Low",IF(Table1[[#This Row],[Sales]]&gt;=10000 &amp; Table1[[#This Row],[Sales]]&lt;=25000,"Medium","High"))</f>
        <v>Low</v>
      </c>
      <c r="W2706">
        <v>1906.85</v>
      </c>
      <c r="X2706">
        <f>Table1[[#This Row],[Profit]]/Table1[[#This Row],[Sales]]</f>
        <v>0.39726041666666667</v>
      </c>
      <c r="Y2706" t="s">
        <v>30</v>
      </c>
      <c r="Z2706" t="s">
        <v>59</v>
      </c>
      <c r="AA2706">
        <v>4</v>
      </c>
      <c r="AB2706" t="s">
        <v>42</v>
      </c>
    </row>
    <row r="2707" spans="1:28" x14ac:dyDescent="0.35">
      <c r="A2707" t="s">
        <v>1279</v>
      </c>
      <c r="B2707" s="1">
        <v>45907</v>
      </c>
      <c r="C2707" s="1" t="str">
        <f>TEXT(Table1[[#This Row],[Order_Date]],"yyyy")</f>
        <v>2025</v>
      </c>
      <c r="D2707" s="3">
        <f>MONTH(Table1[[#This Row],[Order_Date]])</f>
        <v>9</v>
      </c>
      <c r="E2707" t="str">
        <f>TEXT(Table1[[#This Row],[Order_Date]],"mmm")</f>
        <v>Sep</v>
      </c>
      <c r="F2707" s="1">
        <v>45912</v>
      </c>
      <c r="G2707">
        <f>(Table1[[#This Row],[Ship_Date]]-Table1[[#This Row],[Order_Date]])</f>
        <v>5</v>
      </c>
      <c r="H2707" t="s">
        <v>1280</v>
      </c>
      <c r="I2707" t="s">
        <v>1281</v>
      </c>
      <c r="J2707" t="s">
        <v>24</v>
      </c>
      <c r="K2707">
        <v>31</v>
      </c>
      <c r="L2707" t="str">
        <f>IF(Table1[[#This Row],[Age]]&lt;=20,"Teen",IF(Table1[[#This Row],[Age]]&gt;=21 &amp; Table1[[#This Row],[Age]]&lt;=50,"Adult","Senior"))</f>
        <v>Senior</v>
      </c>
      <c r="M2707" t="s">
        <v>63</v>
      </c>
      <c r="N2707" t="s">
        <v>64</v>
      </c>
      <c r="O2707" t="s">
        <v>55</v>
      </c>
      <c r="P2707" t="s">
        <v>56</v>
      </c>
      <c r="Q2707" t="s">
        <v>168</v>
      </c>
      <c r="R2707">
        <v>8</v>
      </c>
      <c r="S2707">
        <v>1200</v>
      </c>
      <c r="T2707">
        <v>25</v>
      </c>
      <c r="U2707">
        <v>7200</v>
      </c>
      <c r="V2707" t="str">
        <f>IF(Table1[[#This Row],[Sales]]&lt;=10000,"Low",IF(Table1[[#This Row],[Sales]]&gt;=10000 &amp; Table1[[#This Row],[Sales]]&lt;=25000,"Medium","High"))</f>
        <v>Low</v>
      </c>
      <c r="W2707">
        <v>3087.04</v>
      </c>
      <c r="X2707">
        <f>Table1[[#This Row],[Profit]]/Table1[[#This Row],[Sales]]</f>
        <v>0.42875555555555556</v>
      </c>
      <c r="Y2707" t="s">
        <v>30</v>
      </c>
      <c r="Z2707" t="s">
        <v>59</v>
      </c>
      <c r="AA2707">
        <v>5</v>
      </c>
      <c r="AB2707" t="s">
        <v>42</v>
      </c>
    </row>
    <row r="2708" spans="1:28" x14ac:dyDescent="0.35">
      <c r="A2708" t="s">
        <v>1291</v>
      </c>
      <c r="B2708" s="1">
        <v>45930</v>
      </c>
      <c r="C2708" s="1" t="str">
        <f>TEXT(Table1[[#This Row],[Order_Date]],"yyyy")</f>
        <v>2025</v>
      </c>
      <c r="D2708" s="3">
        <f>MONTH(Table1[[#This Row],[Order_Date]])</f>
        <v>9</v>
      </c>
      <c r="E2708" t="str">
        <f>TEXT(Table1[[#This Row],[Order_Date]],"mmm")</f>
        <v>Sep</v>
      </c>
      <c r="F2708" s="1">
        <v>45933</v>
      </c>
      <c r="G2708">
        <f>(Table1[[#This Row],[Ship_Date]]-Table1[[#This Row],[Order_Date]])</f>
        <v>3</v>
      </c>
      <c r="H2708" t="s">
        <v>1292</v>
      </c>
      <c r="I2708" t="s">
        <v>1293</v>
      </c>
      <c r="J2708" t="s">
        <v>52</v>
      </c>
      <c r="K2708">
        <v>41</v>
      </c>
      <c r="L2708" t="str">
        <f>IF(Table1[[#This Row],[Age]]&lt;=20,"Teen",IF(Table1[[#This Row],[Age]]&gt;=21 &amp; Table1[[#This Row],[Age]]&lt;=50,"Adult","Senior"))</f>
        <v>Senior</v>
      </c>
      <c r="M2708" t="s">
        <v>46</v>
      </c>
      <c r="N2708" t="s">
        <v>46</v>
      </c>
      <c r="O2708" t="s">
        <v>38</v>
      </c>
      <c r="P2708" t="s">
        <v>56</v>
      </c>
      <c r="Q2708" t="s">
        <v>125</v>
      </c>
      <c r="R2708">
        <v>4</v>
      </c>
      <c r="S2708">
        <v>450</v>
      </c>
      <c r="T2708">
        <v>20</v>
      </c>
      <c r="U2708">
        <v>1440</v>
      </c>
      <c r="V2708" t="str">
        <f>IF(Table1[[#This Row],[Sales]]&lt;=10000,"Low",IF(Table1[[#This Row],[Sales]]&gt;=10000 &amp; Table1[[#This Row],[Sales]]&lt;=25000,"Medium","High"))</f>
        <v>Low</v>
      </c>
      <c r="W2708">
        <v>373</v>
      </c>
      <c r="X2708">
        <f>Table1[[#This Row],[Profit]]/Table1[[#This Row],[Sales]]</f>
        <v>0.2590277777777778</v>
      </c>
      <c r="Y2708" t="s">
        <v>58</v>
      </c>
      <c r="Z2708" t="s">
        <v>59</v>
      </c>
      <c r="AA2708">
        <v>4</v>
      </c>
      <c r="AB2708" t="s">
        <v>42</v>
      </c>
    </row>
    <row r="2709" spans="1:28" x14ac:dyDescent="0.35">
      <c r="A2709" t="s">
        <v>1321</v>
      </c>
      <c r="B2709" s="1">
        <v>45925</v>
      </c>
      <c r="C2709" s="1" t="str">
        <f>TEXT(Table1[[#This Row],[Order_Date]],"yyyy")</f>
        <v>2025</v>
      </c>
      <c r="D2709" s="3">
        <f>MONTH(Table1[[#This Row],[Order_Date]])</f>
        <v>9</v>
      </c>
      <c r="E2709" t="str">
        <f>TEXT(Table1[[#This Row],[Order_Date]],"mmm")</f>
        <v>Sep</v>
      </c>
      <c r="F2709" s="1">
        <v>45927</v>
      </c>
      <c r="G2709">
        <f>(Table1[[#This Row],[Ship_Date]]-Table1[[#This Row],[Order_Date]])</f>
        <v>2</v>
      </c>
      <c r="H2709" t="s">
        <v>1322</v>
      </c>
      <c r="I2709" t="s">
        <v>1323</v>
      </c>
      <c r="J2709" t="s">
        <v>24</v>
      </c>
      <c r="K2709">
        <v>32</v>
      </c>
      <c r="L2709" t="str">
        <f>IF(Table1[[#This Row],[Age]]&lt;=20,"Teen",IF(Table1[[#This Row],[Age]]&gt;=21 &amp; Table1[[#This Row],[Age]]&lt;=50,"Adult","Senior"))</f>
        <v>Senior</v>
      </c>
      <c r="M2709" t="s">
        <v>73</v>
      </c>
      <c r="N2709" t="s">
        <v>26</v>
      </c>
      <c r="O2709" t="s">
        <v>27</v>
      </c>
      <c r="P2709" t="s">
        <v>47</v>
      </c>
      <c r="Q2709" t="s">
        <v>164</v>
      </c>
      <c r="R2709">
        <v>2</v>
      </c>
      <c r="S2709">
        <v>1800</v>
      </c>
      <c r="T2709">
        <v>0</v>
      </c>
      <c r="U2709">
        <v>3600</v>
      </c>
      <c r="V2709" t="str">
        <f>IF(Table1[[#This Row],[Sales]]&lt;=10000,"Low",IF(Table1[[#This Row],[Sales]]&gt;=10000 &amp; Table1[[#This Row],[Sales]]&lt;=25000,"Medium","High"))</f>
        <v>Low</v>
      </c>
      <c r="W2709">
        <v>688.13</v>
      </c>
      <c r="X2709">
        <f>Table1[[#This Row],[Profit]]/Table1[[#This Row],[Sales]]</f>
        <v>0.19114722222222222</v>
      </c>
      <c r="Y2709" t="s">
        <v>93</v>
      </c>
      <c r="Z2709" t="s">
        <v>59</v>
      </c>
      <c r="AA2709">
        <v>2</v>
      </c>
      <c r="AB2709" t="s">
        <v>42</v>
      </c>
    </row>
    <row r="2710" spans="1:28" x14ac:dyDescent="0.35">
      <c r="A2710" t="s">
        <v>1356</v>
      </c>
      <c r="B2710" s="1">
        <v>45925</v>
      </c>
      <c r="C2710" s="1" t="str">
        <f>TEXT(Table1[[#This Row],[Order_Date]],"yyyy")</f>
        <v>2025</v>
      </c>
      <c r="D2710" s="3">
        <f>MONTH(Table1[[#This Row],[Order_Date]])</f>
        <v>9</v>
      </c>
      <c r="E2710" t="str">
        <f>TEXT(Table1[[#This Row],[Order_Date]],"mmm")</f>
        <v>Sep</v>
      </c>
      <c r="F2710" s="1">
        <v>45931</v>
      </c>
      <c r="G2710">
        <f>(Table1[[#This Row],[Ship_Date]]-Table1[[#This Row],[Order_Date]])</f>
        <v>6</v>
      </c>
      <c r="H2710" t="s">
        <v>1357</v>
      </c>
      <c r="I2710" t="s">
        <v>1358</v>
      </c>
      <c r="J2710" t="s">
        <v>24</v>
      </c>
      <c r="K2710">
        <v>42</v>
      </c>
      <c r="L2710" t="str">
        <f>IF(Table1[[#This Row],[Age]]&lt;=20,"Teen",IF(Table1[[#This Row],[Age]]&gt;=21 &amp; Table1[[#This Row],[Age]]&lt;=50,"Adult","Senior"))</f>
        <v>Senior</v>
      </c>
      <c r="M2710" t="s">
        <v>79</v>
      </c>
      <c r="N2710" t="s">
        <v>80</v>
      </c>
      <c r="O2710" t="s">
        <v>38</v>
      </c>
      <c r="P2710" t="s">
        <v>56</v>
      </c>
      <c r="Q2710" t="s">
        <v>97</v>
      </c>
      <c r="R2710">
        <v>3</v>
      </c>
      <c r="S2710">
        <v>1500</v>
      </c>
      <c r="T2710">
        <v>5</v>
      </c>
      <c r="U2710">
        <v>4275</v>
      </c>
      <c r="V2710" t="str">
        <f>IF(Table1[[#This Row],[Sales]]&lt;=10000,"Low",IF(Table1[[#This Row],[Sales]]&gt;=10000 &amp; Table1[[#This Row],[Sales]]&lt;=25000,"Medium","High"))</f>
        <v>Low</v>
      </c>
      <c r="W2710">
        <v>1585.19</v>
      </c>
      <c r="X2710">
        <f>Table1[[#This Row],[Profit]]/Table1[[#This Row],[Sales]]</f>
        <v>0.37080467836257314</v>
      </c>
      <c r="Y2710" t="s">
        <v>93</v>
      </c>
      <c r="Z2710" t="s">
        <v>59</v>
      </c>
      <c r="AA2710">
        <v>4</v>
      </c>
      <c r="AB2710" t="s">
        <v>42</v>
      </c>
    </row>
    <row r="2711" spans="1:28" x14ac:dyDescent="0.35">
      <c r="A2711" t="s">
        <v>1382</v>
      </c>
      <c r="B2711" s="1">
        <v>45914</v>
      </c>
      <c r="C2711" s="1" t="str">
        <f>TEXT(Table1[[#This Row],[Order_Date]],"yyyy")</f>
        <v>2025</v>
      </c>
      <c r="D2711" s="3">
        <f>MONTH(Table1[[#This Row],[Order_Date]])</f>
        <v>9</v>
      </c>
      <c r="E2711" t="str">
        <f>TEXT(Table1[[#This Row],[Order_Date]],"mmm")</f>
        <v>Sep</v>
      </c>
      <c r="F2711" s="1">
        <v>45919</v>
      </c>
      <c r="G2711">
        <f>(Table1[[#This Row],[Ship_Date]]-Table1[[#This Row],[Order_Date]])</f>
        <v>5</v>
      </c>
      <c r="H2711" t="s">
        <v>1383</v>
      </c>
      <c r="I2711" t="s">
        <v>1384</v>
      </c>
      <c r="J2711" t="s">
        <v>52</v>
      </c>
      <c r="K2711">
        <v>33</v>
      </c>
      <c r="L2711" t="str">
        <f>IF(Table1[[#This Row],[Age]]&lt;=20,"Teen",IF(Table1[[#This Row],[Age]]&gt;=21 &amp; Table1[[#This Row],[Age]]&lt;=50,"Adult","Senior"))</f>
        <v>Senior</v>
      </c>
      <c r="M2711" t="s">
        <v>73</v>
      </c>
      <c r="N2711" t="s">
        <v>26</v>
      </c>
      <c r="O2711" t="s">
        <v>27</v>
      </c>
      <c r="P2711" t="s">
        <v>39</v>
      </c>
      <c r="Q2711" t="s">
        <v>87</v>
      </c>
      <c r="R2711">
        <v>8</v>
      </c>
      <c r="S2711">
        <v>3200</v>
      </c>
      <c r="T2711">
        <v>15</v>
      </c>
      <c r="U2711">
        <v>21760</v>
      </c>
      <c r="V2711" t="str">
        <f>IF(Table1[[#This Row],[Sales]]&lt;=10000,"Low",IF(Table1[[#This Row],[Sales]]&gt;=10000 &amp; Table1[[#This Row],[Sales]]&lt;=25000,"Medium","High"))</f>
        <v>High</v>
      </c>
      <c r="W2711">
        <v>6426.68</v>
      </c>
      <c r="X2711">
        <f>Table1[[#This Row],[Profit]]/Table1[[#This Row],[Sales]]</f>
        <v>0.29534375000000002</v>
      </c>
      <c r="Y2711" t="s">
        <v>93</v>
      </c>
      <c r="Z2711" t="s">
        <v>41</v>
      </c>
      <c r="AA2711">
        <v>5</v>
      </c>
      <c r="AB2711" t="s">
        <v>42</v>
      </c>
    </row>
    <row r="2712" spans="1:28" x14ac:dyDescent="0.35">
      <c r="A2712" t="s">
        <v>1424</v>
      </c>
      <c r="B2712" s="1">
        <v>45559</v>
      </c>
      <c r="C2712" s="1" t="str">
        <f>TEXT(Table1[[#This Row],[Order_Date]],"yyyy")</f>
        <v>2024</v>
      </c>
      <c r="D2712" s="3">
        <f>MONTH(Table1[[#This Row],[Order_Date]])</f>
        <v>9</v>
      </c>
      <c r="E2712" t="str">
        <f>TEXT(Table1[[#This Row],[Order_Date]],"mmm")</f>
        <v>Sep</v>
      </c>
      <c r="F2712" s="1">
        <v>45560</v>
      </c>
      <c r="G2712">
        <f>(Table1[[#This Row],[Ship_Date]]-Table1[[#This Row],[Order_Date]])</f>
        <v>1</v>
      </c>
      <c r="H2712" t="s">
        <v>1425</v>
      </c>
      <c r="I2712" t="s">
        <v>1426</v>
      </c>
      <c r="J2712" t="s">
        <v>24</v>
      </c>
      <c r="K2712">
        <v>61</v>
      </c>
      <c r="L2712" t="str">
        <f>IF(Table1[[#This Row],[Age]]&lt;=20,"Teen",IF(Table1[[#This Row],[Age]]&gt;=21 &amp; Table1[[#This Row],[Age]]&lt;=50,"Adult","Senior"))</f>
        <v>Senior</v>
      </c>
      <c r="M2712" t="s">
        <v>91</v>
      </c>
      <c r="N2712" t="s">
        <v>92</v>
      </c>
      <c r="O2712" t="s">
        <v>55</v>
      </c>
      <c r="P2712" t="s">
        <v>74</v>
      </c>
      <c r="Q2712" t="s">
        <v>75</v>
      </c>
      <c r="R2712">
        <v>8</v>
      </c>
      <c r="S2712">
        <v>2000</v>
      </c>
      <c r="T2712">
        <v>0</v>
      </c>
      <c r="U2712">
        <v>16000</v>
      </c>
      <c r="V2712" t="str">
        <f>IF(Table1[[#This Row],[Sales]]&lt;=10000,"Low",IF(Table1[[#This Row],[Sales]]&gt;=10000 &amp; Table1[[#This Row],[Sales]]&lt;=25000,"Medium","High"))</f>
        <v>High</v>
      </c>
      <c r="W2712">
        <v>6622.62</v>
      </c>
      <c r="X2712">
        <f>Table1[[#This Row],[Profit]]/Table1[[#This Row],[Sales]]</f>
        <v>0.41391374999999997</v>
      </c>
      <c r="Y2712" t="s">
        <v>30</v>
      </c>
      <c r="Z2712" t="s">
        <v>41</v>
      </c>
      <c r="AA2712">
        <v>3</v>
      </c>
      <c r="AB2712" t="s">
        <v>32</v>
      </c>
    </row>
    <row r="2713" spans="1:28" x14ac:dyDescent="0.35">
      <c r="A2713" t="s">
        <v>1430</v>
      </c>
      <c r="B2713" s="1">
        <v>45542</v>
      </c>
      <c r="C2713" s="1" t="str">
        <f>TEXT(Table1[[#This Row],[Order_Date]],"yyyy")</f>
        <v>2024</v>
      </c>
      <c r="D2713" s="3">
        <f>MONTH(Table1[[#This Row],[Order_Date]])</f>
        <v>9</v>
      </c>
      <c r="E2713" t="str">
        <f>TEXT(Table1[[#This Row],[Order_Date]],"mmm")</f>
        <v>Sep</v>
      </c>
      <c r="F2713" s="1">
        <v>45543</v>
      </c>
      <c r="G2713">
        <f>(Table1[[#This Row],[Ship_Date]]-Table1[[#This Row],[Order_Date]])</f>
        <v>1</v>
      </c>
      <c r="H2713" t="s">
        <v>1431</v>
      </c>
      <c r="I2713" t="s">
        <v>1432</v>
      </c>
      <c r="J2713" t="s">
        <v>24</v>
      </c>
      <c r="K2713">
        <v>31</v>
      </c>
      <c r="L2713" t="str">
        <f>IF(Table1[[#This Row],[Age]]&lt;=20,"Teen",IF(Table1[[#This Row],[Age]]&gt;=21 &amp; Table1[[#This Row],[Age]]&lt;=50,"Adult","Senior"))</f>
        <v>Senior</v>
      </c>
      <c r="M2713" t="s">
        <v>36</v>
      </c>
      <c r="N2713" t="s">
        <v>37</v>
      </c>
      <c r="O2713" t="s">
        <v>38</v>
      </c>
      <c r="P2713" t="s">
        <v>47</v>
      </c>
      <c r="Q2713" t="s">
        <v>175</v>
      </c>
      <c r="R2713">
        <v>6</v>
      </c>
      <c r="S2713">
        <v>1200</v>
      </c>
      <c r="T2713">
        <v>10</v>
      </c>
      <c r="U2713">
        <v>6480</v>
      </c>
      <c r="V2713" t="str">
        <f>IF(Table1[[#This Row],[Sales]]&lt;=10000,"Low",IF(Table1[[#This Row],[Sales]]&gt;=10000 &amp; Table1[[#This Row],[Sales]]&lt;=25000,"Medium","High"))</f>
        <v>Low</v>
      </c>
      <c r="W2713">
        <v>2594.9499999999998</v>
      </c>
      <c r="X2713">
        <f>Table1[[#This Row],[Profit]]/Table1[[#This Row],[Sales]]</f>
        <v>0.4004552469135802</v>
      </c>
      <c r="Y2713" t="s">
        <v>93</v>
      </c>
      <c r="Z2713" t="s">
        <v>31</v>
      </c>
      <c r="AA2713">
        <v>3</v>
      </c>
      <c r="AB2713" t="s">
        <v>42</v>
      </c>
    </row>
    <row r="2714" spans="1:28" x14ac:dyDescent="0.35">
      <c r="A2714" t="s">
        <v>1487</v>
      </c>
      <c r="B2714" s="1">
        <v>45549</v>
      </c>
      <c r="C2714" s="1" t="str">
        <f>TEXT(Table1[[#This Row],[Order_Date]],"yyyy")</f>
        <v>2024</v>
      </c>
      <c r="D2714" s="3">
        <f>MONTH(Table1[[#This Row],[Order_Date]])</f>
        <v>9</v>
      </c>
      <c r="E2714" t="str">
        <f>TEXT(Table1[[#This Row],[Order_Date]],"mmm")</f>
        <v>Sep</v>
      </c>
      <c r="F2714" s="1">
        <v>45552</v>
      </c>
      <c r="G2714">
        <f>(Table1[[#This Row],[Ship_Date]]-Table1[[#This Row],[Order_Date]])</f>
        <v>3</v>
      </c>
      <c r="H2714" t="s">
        <v>1488</v>
      </c>
      <c r="I2714" t="s">
        <v>1489</v>
      </c>
      <c r="J2714" t="s">
        <v>24</v>
      </c>
      <c r="K2714">
        <v>58</v>
      </c>
      <c r="L2714" t="str">
        <f>IF(Table1[[#This Row],[Age]]&lt;=20,"Teen",IF(Table1[[#This Row],[Age]]&gt;=21 &amp; Table1[[#This Row],[Age]]&lt;=50,"Adult","Senior"))</f>
        <v>Senior</v>
      </c>
      <c r="M2714" t="s">
        <v>79</v>
      </c>
      <c r="N2714" t="s">
        <v>80</v>
      </c>
      <c r="O2714" t="s">
        <v>38</v>
      </c>
      <c r="P2714" t="s">
        <v>39</v>
      </c>
      <c r="Q2714" t="s">
        <v>253</v>
      </c>
      <c r="R2714">
        <v>1</v>
      </c>
      <c r="S2714">
        <v>1200</v>
      </c>
      <c r="T2714">
        <v>25</v>
      </c>
      <c r="U2714">
        <v>900</v>
      </c>
      <c r="V2714" t="str">
        <f>IF(Table1[[#This Row],[Sales]]&lt;=10000,"Low",IF(Table1[[#This Row],[Sales]]&gt;=10000 &amp; Table1[[#This Row],[Sales]]&lt;=25000,"Medium","High"))</f>
        <v>Low</v>
      </c>
      <c r="W2714">
        <v>93.04</v>
      </c>
      <c r="X2714">
        <f>Table1[[#This Row],[Profit]]/Table1[[#This Row],[Sales]]</f>
        <v>0.10337777777777779</v>
      </c>
      <c r="Y2714" t="s">
        <v>30</v>
      </c>
      <c r="Z2714" t="s">
        <v>31</v>
      </c>
      <c r="AA2714">
        <v>5</v>
      </c>
      <c r="AB2714" t="s">
        <v>32</v>
      </c>
    </row>
    <row r="2715" spans="1:28" x14ac:dyDescent="0.35">
      <c r="A2715" t="s">
        <v>1534</v>
      </c>
      <c r="B2715" s="1">
        <v>45539</v>
      </c>
      <c r="C2715" s="1" t="str">
        <f>TEXT(Table1[[#This Row],[Order_Date]],"yyyy")</f>
        <v>2024</v>
      </c>
      <c r="D2715" s="3">
        <f>MONTH(Table1[[#This Row],[Order_Date]])</f>
        <v>9</v>
      </c>
      <c r="E2715" t="str">
        <f>TEXT(Table1[[#This Row],[Order_Date]],"mmm")</f>
        <v>Sep</v>
      </c>
      <c r="F2715" s="1">
        <v>45541</v>
      </c>
      <c r="G2715">
        <f>(Table1[[#This Row],[Ship_Date]]-Table1[[#This Row],[Order_Date]])</f>
        <v>2</v>
      </c>
      <c r="H2715" t="s">
        <v>1535</v>
      </c>
      <c r="I2715" t="s">
        <v>1536</v>
      </c>
      <c r="J2715" t="s">
        <v>52</v>
      </c>
      <c r="K2715">
        <v>24</v>
      </c>
      <c r="L2715" t="str">
        <f>IF(Table1[[#This Row],[Age]]&lt;=20,"Teen",IF(Table1[[#This Row],[Age]]&gt;=21 &amp; Table1[[#This Row],[Age]]&lt;=50,"Adult","Senior"))</f>
        <v>Senior</v>
      </c>
      <c r="M2715" t="s">
        <v>63</v>
      </c>
      <c r="N2715" t="s">
        <v>64</v>
      </c>
      <c r="O2715" t="s">
        <v>55</v>
      </c>
      <c r="P2715" t="s">
        <v>47</v>
      </c>
      <c r="Q2715" t="s">
        <v>185</v>
      </c>
      <c r="R2715">
        <v>2</v>
      </c>
      <c r="S2715">
        <v>4500</v>
      </c>
      <c r="T2715">
        <v>25</v>
      </c>
      <c r="U2715">
        <v>6750</v>
      </c>
      <c r="V2715" t="str">
        <f>IF(Table1[[#This Row],[Sales]]&lt;=10000,"Low",IF(Table1[[#This Row],[Sales]]&gt;=10000 &amp; Table1[[#This Row],[Sales]]&lt;=25000,"Medium","High"))</f>
        <v>Low</v>
      </c>
      <c r="W2715">
        <v>2002.76</v>
      </c>
      <c r="X2715">
        <f>Table1[[#This Row],[Profit]]/Table1[[#This Row],[Sales]]</f>
        <v>0.29670518518518518</v>
      </c>
      <c r="Y2715" t="s">
        <v>93</v>
      </c>
      <c r="Z2715" t="s">
        <v>31</v>
      </c>
      <c r="AA2715">
        <v>2</v>
      </c>
      <c r="AB2715" t="s">
        <v>42</v>
      </c>
    </row>
    <row r="2716" spans="1:28" x14ac:dyDescent="0.35">
      <c r="A2716" t="s">
        <v>1546</v>
      </c>
      <c r="B2716" s="1">
        <v>45919</v>
      </c>
      <c r="C2716" s="1" t="str">
        <f>TEXT(Table1[[#This Row],[Order_Date]],"yyyy")</f>
        <v>2025</v>
      </c>
      <c r="D2716" s="3">
        <f>MONTH(Table1[[#This Row],[Order_Date]])</f>
        <v>9</v>
      </c>
      <c r="E2716" t="str">
        <f>TEXT(Table1[[#This Row],[Order_Date]],"mmm")</f>
        <v>Sep</v>
      </c>
      <c r="F2716" s="1">
        <v>45921</v>
      </c>
      <c r="G2716">
        <f>(Table1[[#This Row],[Ship_Date]]-Table1[[#This Row],[Order_Date]])</f>
        <v>2</v>
      </c>
      <c r="H2716" t="s">
        <v>1547</v>
      </c>
      <c r="I2716" t="s">
        <v>1548</v>
      </c>
      <c r="J2716" t="s">
        <v>24</v>
      </c>
      <c r="K2716">
        <v>58</v>
      </c>
      <c r="L2716" t="str">
        <f>IF(Table1[[#This Row],[Age]]&lt;=20,"Teen",IF(Table1[[#This Row],[Age]]&gt;=21 &amp; Table1[[#This Row],[Age]]&lt;=50,"Adult","Senior"))</f>
        <v>Senior</v>
      </c>
      <c r="M2716" t="s">
        <v>116</v>
      </c>
      <c r="N2716" t="s">
        <v>117</v>
      </c>
      <c r="O2716" t="s">
        <v>86</v>
      </c>
      <c r="P2716" t="s">
        <v>47</v>
      </c>
      <c r="Q2716" t="s">
        <v>69</v>
      </c>
      <c r="R2716">
        <v>8</v>
      </c>
      <c r="S2716">
        <v>800</v>
      </c>
      <c r="T2716">
        <v>20</v>
      </c>
      <c r="U2716">
        <v>5120</v>
      </c>
      <c r="V2716" t="str">
        <f>IF(Table1[[#This Row],[Sales]]&lt;=10000,"Low",IF(Table1[[#This Row],[Sales]]&gt;=10000 &amp; Table1[[#This Row],[Sales]]&lt;=25000,"Medium","High"))</f>
        <v>Low</v>
      </c>
      <c r="W2716">
        <v>1998.12</v>
      </c>
      <c r="X2716">
        <f>Table1[[#This Row],[Profit]]/Table1[[#This Row],[Sales]]</f>
        <v>0.39025781249999997</v>
      </c>
      <c r="Y2716" t="s">
        <v>93</v>
      </c>
      <c r="Z2716" t="s">
        <v>31</v>
      </c>
      <c r="AA2716">
        <v>5</v>
      </c>
      <c r="AB2716" t="s">
        <v>32</v>
      </c>
    </row>
    <row r="2717" spans="1:28" x14ac:dyDescent="0.35">
      <c r="A2717" t="s">
        <v>1549</v>
      </c>
      <c r="B2717" s="1">
        <v>45563</v>
      </c>
      <c r="C2717" s="1" t="str">
        <f>TEXT(Table1[[#This Row],[Order_Date]],"yyyy")</f>
        <v>2024</v>
      </c>
      <c r="D2717" s="3">
        <f>MONTH(Table1[[#This Row],[Order_Date]])</f>
        <v>9</v>
      </c>
      <c r="E2717" t="str">
        <f>TEXT(Table1[[#This Row],[Order_Date]],"mmm")</f>
        <v>Sep</v>
      </c>
      <c r="F2717" s="1">
        <v>45567</v>
      </c>
      <c r="G2717">
        <f>(Table1[[#This Row],[Ship_Date]]-Table1[[#This Row],[Order_Date]])</f>
        <v>4</v>
      </c>
      <c r="H2717" t="s">
        <v>1550</v>
      </c>
      <c r="I2717" t="s">
        <v>1551</v>
      </c>
      <c r="J2717" t="s">
        <v>24</v>
      </c>
      <c r="K2717">
        <v>30</v>
      </c>
      <c r="L2717" t="str">
        <f>IF(Table1[[#This Row],[Age]]&lt;=20,"Teen",IF(Table1[[#This Row],[Age]]&gt;=21 &amp; Table1[[#This Row],[Age]]&lt;=50,"Adult","Senior"))</f>
        <v>Senior</v>
      </c>
      <c r="M2717" t="s">
        <v>46</v>
      </c>
      <c r="N2717" t="s">
        <v>46</v>
      </c>
      <c r="O2717" t="s">
        <v>38</v>
      </c>
      <c r="P2717" t="s">
        <v>47</v>
      </c>
      <c r="Q2717" t="s">
        <v>185</v>
      </c>
      <c r="R2717">
        <v>6</v>
      </c>
      <c r="S2717">
        <v>4500</v>
      </c>
      <c r="T2717">
        <v>0</v>
      </c>
      <c r="U2717">
        <v>27000</v>
      </c>
      <c r="V2717" t="str">
        <f>IF(Table1[[#This Row],[Sales]]&lt;=10000,"Low",IF(Table1[[#This Row],[Sales]]&gt;=10000 &amp; Table1[[#This Row],[Sales]]&lt;=25000,"Medium","High"))</f>
        <v>High</v>
      </c>
      <c r="W2717">
        <v>2928.19</v>
      </c>
      <c r="X2717">
        <f>Table1[[#This Row],[Profit]]/Table1[[#This Row],[Sales]]</f>
        <v>0.10845148148148148</v>
      </c>
      <c r="Y2717" t="s">
        <v>30</v>
      </c>
      <c r="Z2717" t="s">
        <v>31</v>
      </c>
      <c r="AA2717">
        <v>5</v>
      </c>
      <c r="AB2717" t="s">
        <v>42</v>
      </c>
    </row>
    <row r="2718" spans="1:28" x14ac:dyDescent="0.35">
      <c r="A2718" t="s">
        <v>1561</v>
      </c>
      <c r="B2718" s="1">
        <v>45537</v>
      </c>
      <c r="C2718" s="1" t="str">
        <f>TEXT(Table1[[#This Row],[Order_Date]],"yyyy")</f>
        <v>2024</v>
      </c>
      <c r="D2718" s="3">
        <f>MONTH(Table1[[#This Row],[Order_Date]])</f>
        <v>9</v>
      </c>
      <c r="E2718" t="str">
        <f>TEXT(Table1[[#This Row],[Order_Date]],"mmm")</f>
        <v>Sep</v>
      </c>
      <c r="F2718" s="1">
        <v>45543</v>
      </c>
      <c r="G2718">
        <f>(Table1[[#This Row],[Ship_Date]]-Table1[[#This Row],[Order_Date]])</f>
        <v>6</v>
      </c>
      <c r="H2718" t="s">
        <v>1562</v>
      </c>
      <c r="I2718" t="s">
        <v>1563</v>
      </c>
      <c r="J2718" t="s">
        <v>24</v>
      </c>
      <c r="K2718">
        <v>63</v>
      </c>
      <c r="L2718" t="str">
        <f>IF(Table1[[#This Row],[Age]]&lt;=20,"Teen",IF(Table1[[#This Row],[Age]]&gt;=21 &amp; Table1[[#This Row],[Age]]&lt;=50,"Adult","Senior"))</f>
        <v>Senior</v>
      </c>
      <c r="M2718" t="s">
        <v>79</v>
      </c>
      <c r="N2718" t="s">
        <v>80</v>
      </c>
      <c r="O2718" t="s">
        <v>38</v>
      </c>
      <c r="P2718" t="s">
        <v>39</v>
      </c>
      <c r="Q2718" t="s">
        <v>40</v>
      </c>
      <c r="R2718">
        <v>5</v>
      </c>
      <c r="S2718">
        <v>2500</v>
      </c>
      <c r="T2718">
        <v>10</v>
      </c>
      <c r="U2718">
        <v>11250</v>
      </c>
      <c r="V2718" t="str">
        <f>IF(Table1[[#This Row],[Sales]]&lt;=10000,"Low",IF(Table1[[#This Row],[Sales]]&gt;=10000 &amp; Table1[[#This Row],[Sales]]&lt;=25000,"Medium","High"))</f>
        <v>High</v>
      </c>
      <c r="W2718">
        <v>3413.53</v>
      </c>
      <c r="X2718">
        <f>Table1[[#This Row],[Profit]]/Table1[[#This Row],[Sales]]</f>
        <v>0.30342488888888891</v>
      </c>
      <c r="Y2718" t="s">
        <v>93</v>
      </c>
      <c r="Z2718" t="s">
        <v>41</v>
      </c>
      <c r="AA2718">
        <v>5</v>
      </c>
      <c r="AB2718" t="s">
        <v>42</v>
      </c>
    </row>
    <row r="2719" spans="1:28" x14ac:dyDescent="0.35">
      <c r="A2719" t="s">
        <v>1588</v>
      </c>
      <c r="B2719" s="1">
        <v>45564</v>
      </c>
      <c r="C2719" s="1" t="str">
        <f>TEXT(Table1[[#This Row],[Order_Date]],"yyyy")</f>
        <v>2024</v>
      </c>
      <c r="D2719" s="3">
        <f>MONTH(Table1[[#This Row],[Order_Date]])</f>
        <v>9</v>
      </c>
      <c r="E2719" t="str">
        <f>TEXT(Table1[[#This Row],[Order_Date]],"mmm")</f>
        <v>Sep</v>
      </c>
      <c r="F2719" s="1">
        <v>45569</v>
      </c>
      <c r="G2719">
        <f>(Table1[[#This Row],[Ship_Date]]-Table1[[#This Row],[Order_Date]])</f>
        <v>5</v>
      </c>
      <c r="H2719" t="s">
        <v>1589</v>
      </c>
      <c r="I2719" t="s">
        <v>1590</v>
      </c>
      <c r="J2719" t="s">
        <v>52</v>
      </c>
      <c r="K2719">
        <v>20</v>
      </c>
      <c r="L2719" t="str">
        <f>IF(Table1[[#This Row],[Age]]&lt;=20,"Teen",IF(Table1[[#This Row],[Age]]&gt;=21 &amp; Table1[[#This Row],[Age]]&lt;=50,"Adult","Senior"))</f>
        <v>Teen</v>
      </c>
      <c r="M2719" t="s">
        <v>116</v>
      </c>
      <c r="N2719" t="s">
        <v>117</v>
      </c>
      <c r="O2719" t="s">
        <v>86</v>
      </c>
      <c r="P2719" t="s">
        <v>56</v>
      </c>
      <c r="Q2719" t="s">
        <v>57</v>
      </c>
      <c r="R2719">
        <v>1</v>
      </c>
      <c r="S2719">
        <v>60</v>
      </c>
      <c r="T2719">
        <v>15</v>
      </c>
      <c r="U2719">
        <v>51</v>
      </c>
      <c r="V2719" t="str">
        <f>IF(Table1[[#This Row],[Sales]]&lt;=10000,"Low",IF(Table1[[#This Row],[Sales]]&gt;=10000 &amp; Table1[[#This Row],[Sales]]&lt;=25000,"Medium","High"))</f>
        <v>Low</v>
      </c>
      <c r="W2719">
        <v>13.47</v>
      </c>
      <c r="X2719">
        <f>Table1[[#This Row],[Profit]]/Table1[[#This Row],[Sales]]</f>
        <v>0.26411764705882357</v>
      </c>
      <c r="Y2719" t="s">
        <v>58</v>
      </c>
      <c r="Z2719" t="s">
        <v>31</v>
      </c>
      <c r="AA2719">
        <v>4</v>
      </c>
      <c r="AB2719" t="s">
        <v>42</v>
      </c>
    </row>
    <row r="2720" spans="1:28" x14ac:dyDescent="0.35">
      <c r="A2720" t="s">
        <v>1615</v>
      </c>
      <c r="B2720" s="1">
        <v>45562</v>
      </c>
      <c r="C2720" s="1" t="str">
        <f>TEXT(Table1[[#This Row],[Order_Date]],"yyyy")</f>
        <v>2024</v>
      </c>
      <c r="D2720" s="3">
        <f>MONTH(Table1[[#This Row],[Order_Date]])</f>
        <v>9</v>
      </c>
      <c r="E2720" t="str">
        <f>TEXT(Table1[[#This Row],[Order_Date]],"mmm")</f>
        <v>Sep</v>
      </c>
      <c r="F2720" s="1">
        <v>45568</v>
      </c>
      <c r="G2720">
        <f>(Table1[[#This Row],[Ship_Date]]-Table1[[#This Row],[Order_Date]])</f>
        <v>6</v>
      </c>
      <c r="H2720" t="s">
        <v>1616</v>
      </c>
      <c r="I2720" t="s">
        <v>1617</v>
      </c>
      <c r="J2720" t="s">
        <v>52</v>
      </c>
      <c r="K2720">
        <v>27</v>
      </c>
      <c r="L2720" t="str">
        <f>IF(Table1[[#This Row],[Age]]&lt;=20,"Teen",IF(Table1[[#This Row],[Age]]&gt;=21 &amp; Table1[[#This Row],[Age]]&lt;=50,"Adult","Senior"))</f>
        <v>Senior</v>
      </c>
      <c r="M2720" t="s">
        <v>73</v>
      </c>
      <c r="N2720" t="s">
        <v>26</v>
      </c>
      <c r="O2720" t="s">
        <v>27</v>
      </c>
      <c r="P2720" t="s">
        <v>39</v>
      </c>
      <c r="Q2720" t="s">
        <v>40</v>
      </c>
      <c r="R2720">
        <v>5</v>
      </c>
      <c r="S2720">
        <v>2500</v>
      </c>
      <c r="T2720">
        <v>15</v>
      </c>
      <c r="U2720">
        <v>10625</v>
      </c>
      <c r="V2720" t="str">
        <f>IF(Table1[[#This Row],[Sales]]&lt;=10000,"Low",IF(Table1[[#This Row],[Sales]]&gt;=10000 &amp; Table1[[#This Row],[Sales]]&lt;=25000,"Medium","High"))</f>
        <v>High</v>
      </c>
      <c r="W2720">
        <v>1175.6400000000001</v>
      </c>
      <c r="X2720">
        <f>Table1[[#This Row],[Profit]]/Table1[[#This Row],[Sales]]</f>
        <v>0.11064847058823531</v>
      </c>
      <c r="Y2720" t="s">
        <v>30</v>
      </c>
      <c r="Z2720" t="s">
        <v>59</v>
      </c>
      <c r="AA2720">
        <v>5</v>
      </c>
      <c r="AB2720" t="s">
        <v>42</v>
      </c>
    </row>
    <row r="2721" spans="1:28" x14ac:dyDescent="0.35">
      <c r="A2721" t="s">
        <v>1662</v>
      </c>
      <c r="B2721" s="1">
        <v>45917</v>
      </c>
      <c r="C2721" s="1" t="str">
        <f>TEXT(Table1[[#This Row],[Order_Date]],"yyyy")</f>
        <v>2025</v>
      </c>
      <c r="D2721" s="3">
        <f>MONTH(Table1[[#This Row],[Order_Date]])</f>
        <v>9</v>
      </c>
      <c r="E2721" t="str">
        <f>TEXT(Table1[[#This Row],[Order_Date]],"mmm")</f>
        <v>Sep</v>
      </c>
      <c r="F2721" s="1">
        <v>45921</v>
      </c>
      <c r="G2721">
        <f>(Table1[[#This Row],[Ship_Date]]-Table1[[#This Row],[Order_Date]])</f>
        <v>4</v>
      </c>
      <c r="H2721" t="s">
        <v>1663</v>
      </c>
      <c r="I2721" t="s">
        <v>1664</v>
      </c>
      <c r="J2721" t="s">
        <v>52</v>
      </c>
      <c r="K2721">
        <v>58</v>
      </c>
      <c r="L2721" t="str">
        <f>IF(Table1[[#This Row],[Age]]&lt;=20,"Teen",IF(Table1[[#This Row],[Age]]&gt;=21 &amp; Table1[[#This Row],[Age]]&lt;=50,"Adult","Senior"))</f>
        <v>Senior</v>
      </c>
      <c r="M2721" t="s">
        <v>63</v>
      </c>
      <c r="N2721" t="s">
        <v>64</v>
      </c>
      <c r="O2721" t="s">
        <v>55</v>
      </c>
      <c r="P2721" t="s">
        <v>56</v>
      </c>
      <c r="Q2721" t="s">
        <v>168</v>
      </c>
      <c r="R2721">
        <v>6</v>
      </c>
      <c r="S2721">
        <v>1200</v>
      </c>
      <c r="T2721">
        <v>20</v>
      </c>
      <c r="U2721">
        <v>5760</v>
      </c>
      <c r="V2721" t="str">
        <f>IF(Table1[[#This Row],[Sales]]&lt;=10000,"Low",IF(Table1[[#This Row],[Sales]]&gt;=10000 &amp; Table1[[#This Row],[Sales]]&lt;=25000,"Medium","High"))</f>
        <v>Low</v>
      </c>
      <c r="W2721">
        <v>1114.3599999999999</v>
      </c>
      <c r="X2721">
        <f>Table1[[#This Row],[Profit]]/Table1[[#This Row],[Sales]]</f>
        <v>0.19346527777777775</v>
      </c>
      <c r="Y2721" t="s">
        <v>93</v>
      </c>
      <c r="Z2721" t="s">
        <v>41</v>
      </c>
      <c r="AA2721">
        <v>1</v>
      </c>
      <c r="AB2721" t="s">
        <v>42</v>
      </c>
    </row>
    <row r="2722" spans="1:28" x14ac:dyDescent="0.35">
      <c r="A2722" t="s">
        <v>1736</v>
      </c>
      <c r="B2722" s="1">
        <v>45910</v>
      </c>
      <c r="C2722" s="1" t="str">
        <f>TEXT(Table1[[#This Row],[Order_Date]],"yyyy")</f>
        <v>2025</v>
      </c>
      <c r="D2722" s="3">
        <f>MONTH(Table1[[#This Row],[Order_Date]])</f>
        <v>9</v>
      </c>
      <c r="E2722" t="str">
        <f>TEXT(Table1[[#This Row],[Order_Date]],"mmm")</f>
        <v>Sep</v>
      </c>
      <c r="F2722" s="1">
        <v>45911</v>
      </c>
      <c r="G2722">
        <f>(Table1[[#This Row],[Ship_Date]]-Table1[[#This Row],[Order_Date]])</f>
        <v>1</v>
      </c>
      <c r="H2722" t="s">
        <v>1737</v>
      </c>
      <c r="I2722" t="s">
        <v>1738</v>
      </c>
      <c r="J2722" t="s">
        <v>24</v>
      </c>
      <c r="K2722">
        <v>38</v>
      </c>
      <c r="L2722" t="str">
        <f>IF(Table1[[#This Row],[Age]]&lt;=20,"Teen",IF(Table1[[#This Row],[Age]]&gt;=21 &amp; Table1[[#This Row],[Age]]&lt;=50,"Adult","Senior"))</f>
        <v>Senior</v>
      </c>
      <c r="M2722" t="s">
        <v>46</v>
      </c>
      <c r="N2722" t="s">
        <v>46</v>
      </c>
      <c r="O2722" t="s">
        <v>38</v>
      </c>
      <c r="P2722" t="s">
        <v>39</v>
      </c>
      <c r="Q2722" t="s">
        <v>87</v>
      </c>
      <c r="R2722">
        <v>6</v>
      </c>
      <c r="S2722">
        <v>3200</v>
      </c>
      <c r="T2722">
        <v>20</v>
      </c>
      <c r="U2722">
        <v>15360</v>
      </c>
      <c r="V2722" t="str">
        <f>IF(Table1[[#This Row],[Sales]]&lt;=10000,"Low",IF(Table1[[#This Row],[Sales]]&gt;=10000 &amp; Table1[[#This Row],[Sales]]&lt;=25000,"Medium","High"))</f>
        <v>High</v>
      </c>
      <c r="W2722">
        <v>6386.63</v>
      </c>
      <c r="X2722">
        <f>Table1[[#This Row],[Profit]]/Table1[[#This Row],[Sales]]</f>
        <v>0.41579622395833332</v>
      </c>
      <c r="Y2722" t="s">
        <v>58</v>
      </c>
      <c r="Z2722" t="s">
        <v>31</v>
      </c>
      <c r="AA2722">
        <v>4</v>
      </c>
      <c r="AB2722" t="s">
        <v>42</v>
      </c>
    </row>
    <row r="2723" spans="1:28" x14ac:dyDescent="0.35">
      <c r="A2723" t="s">
        <v>1767</v>
      </c>
      <c r="B2723" s="1">
        <v>45903</v>
      </c>
      <c r="C2723" s="1" t="str">
        <f>TEXT(Table1[[#This Row],[Order_Date]],"yyyy")</f>
        <v>2025</v>
      </c>
      <c r="D2723" s="3">
        <f>MONTH(Table1[[#This Row],[Order_Date]])</f>
        <v>9</v>
      </c>
      <c r="E2723" t="str">
        <f>TEXT(Table1[[#This Row],[Order_Date]],"mmm")</f>
        <v>Sep</v>
      </c>
      <c r="F2723" s="1">
        <v>45905</v>
      </c>
      <c r="G2723">
        <f>(Table1[[#This Row],[Ship_Date]]-Table1[[#This Row],[Order_Date]])</f>
        <v>2</v>
      </c>
      <c r="H2723" t="s">
        <v>1768</v>
      </c>
      <c r="I2723" t="s">
        <v>1769</v>
      </c>
      <c r="J2723" t="s">
        <v>24</v>
      </c>
      <c r="K2723">
        <v>27</v>
      </c>
      <c r="L2723" t="str">
        <f>IF(Table1[[#This Row],[Age]]&lt;=20,"Teen",IF(Table1[[#This Row],[Age]]&gt;=21 &amp; Table1[[#This Row],[Age]]&lt;=50,"Adult","Senior"))</f>
        <v>Senior</v>
      </c>
      <c r="M2723" t="s">
        <v>107</v>
      </c>
      <c r="N2723" t="s">
        <v>108</v>
      </c>
      <c r="O2723" t="s">
        <v>86</v>
      </c>
      <c r="P2723" t="s">
        <v>28</v>
      </c>
      <c r="Q2723" t="s">
        <v>29</v>
      </c>
      <c r="R2723">
        <v>5</v>
      </c>
      <c r="S2723">
        <v>15000</v>
      </c>
      <c r="T2723">
        <v>15</v>
      </c>
      <c r="U2723">
        <v>63750</v>
      </c>
      <c r="V2723" t="str">
        <f>IF(Table1[[#This Row],[Sales]]&lt;=10000,"Low",IF(Table1[[#This Row],[Sales]]&gt;=10000 &amp; Table1[[#This Row],[Sales]]&lt;=25000,"Medium","High"))</f>
        <v>High</v>
      </c>
      <c r="W2723">
        <v>19575.62</v>
      </c>
      <c r="X2723">
        <f>Table1[[#This Row],[Profit]]/Table1[[#This Row],[Sales]]</f>
        <v>0.30706854901960784</v>
      </c>
      <c r="Y2723" t="s">
        <v>58</v>
      </c>
      <c r="Z2723" t="s">
        <v>59</v>
      </c>
      <c r="AA2723">
        <v>5</v>
      </c>
      <c r="AB2723" t="s">
        <v>32</v>
      </c>
    </row>
    <row r="2724" spans="1:28" x14ac:dyDescent="0.35">
      <c r="A2724" t="s">
        <v>1791</v>
      </c>
      <c r="B2724" s="1">
        <v>45547</v>
      </c>
      <c r="C2724" s="1" t="str">
        <f>TEXT(Table1[[#This Row],[Order_Date]],"yyyy")</f>
        <v>2024</v>
      </c>
      <c r="D2724" s="3">
        <f>MONTH(Table1[[#This Row],[Order_Date]])</f>
        <v>9</v>
      </c>
      <c r="E2724" t="str">
        <f>TEXT(Table1[[#This Row],[Order_Date]],"mmm")</f>
        <v>Sep</v>
      </c>
      <c r="F2724" s="1">
        <v>45551</v>
      </c>
      <c r="G2724">
        <f>(Table1[[#This Row],[Ship_Date]]-Table1[[#This Row],[Order_Date]])</f>
        <v>4</v>
      </c>
      <c r="H2724" t="s">
        <v>1792</v>
      </c>
      <c r="I2724" t="s">
        <v>1793</v>
      </c>
      <c r="J2724" t="s">
        <v>24</v>
      </c>
      <c r="K2724">
        <v>43</v>
      </c>
      <c r="L2724" t="str">
        <f>IF(Table1[[#This Row],[Age]]&lt;=20,"Teen",IF(Table1[[#This Row],[Age]]&gt;=21 &amp; Table1[[#This Row],[Age]]&lt;=50,"Adult","Senior"))</f>
        <v>Senior</v>
      </c>
      <c r="M2724" t="s">
        <v>46</v>
      </c>
      <c r="N2724" t="s">
        <v>46</v>
      </c>
      <c r="O2724" t="s">
        <v>38</v>
      </c>
      <c r="P2724" t="s">
        <v>39</v>
      </c>
      <c r="Q2724" t="s">
        <v>253</v>
      </c>
      <c r="R2724">
        <v>1</v>
      </c>
      <c r="S2724">
        <v>1200</v>
      </c>
      <c r="T2724">
        <v>0</v>
      </c>
      <c r="U2724">
        <v>1200</v>
      </c>
      <c r="V2724" t="str">
        <f>IF(Table1[[#This Row],[Sales]]&lt;=10000,"Low",IF(Table1[[#This Row],[Sales]]&gt;=10000 &amp; Table1[[#This Row],[Sales]]&lt;=25000,"Medium","High"))</f>
        <v>Low</v>
      </c>
      <c r="W2724">
        <v>152.29</v>
      </c>
      <c r="X2724">
        <f>Table1[[#This Row],[Profit]]/Table1[[#This Row],[Sales]]</f>
        <v>0.12690833333333332</v>
      </c>
      <c r="Y2724" t="s">
        <v>93</v>
      </c>
      <c r="Z2724" t="s">
        <v>59</v>
      </c>
      <c r="AA2724">
        <v>5</v>
      </c>
      <c r="AB2724" t="s">
        <v>42</v>
      </c>
    </row>
    <row r="2725" spans="1:28" x14ac:dyDescent="0.35">
      <c r="A2725" t="s">
        <v>1835</v>
      </c>
      <c r="B2725" s="1">
        <v>45551</v>
      </c>
      <c r="C2725" s="1" t="str">
        <f>TEXT(Table1[[#This Row],[Order_Date]],"yyyy")</f>
        <v>2024</v>
      </c>
      <c r="D2725" s="3">
        <f>MONTH(Table1[[#This Row],[Order_Date]])</f>
        <v>9</v>
      </c>
      <c r="E2725" t="str">
        <f>TEXT(Table1[[#This Row],[Order_Date]],"mmm")</f>
        <v>Sep</v>
      </c>
      <c r="F2725" s="1">
        <v>45552</v>
      </c>
      <c r="G2725">
        <f>(Table1[[#This Row],[Ship_Date]]-Table1[[#This Row],[Order_Date]])</f>
        <v>1</v>
      </c>
      <c r="H2725" t="s">
        <v>1836</v>
      </c>
      <c r="I2725" t="s">
        <v>1837</v>
      </c>
      <c r="J2725" t="s">
        <v>52</v>
      </c>
      <c r="K2725">
        <v>23</v>
      </c>
      <c r="L2725" t="str">
        <f>IF(Table1[[#This Row],[Age]]&lt;=20,"Teen",IF(Table1[[#This Row],[Age]]&gt;=21 &amp; Table1[[#This Row],[Age]]&lt;=50,"Adult","Senior"))</f>
        <v>Senior</v>
      </c>
      <c r="M2725" t="s">
        <v>46</v>
      </c>
      <c r="N2725" t="s">
        <v>46</v>
      </c>
      <c r="O2725" t="s">
        <v>38</v>
      </c>
      <c r="P2725" t="s">
        <v>47</v>
      </c>
      <c r="Q2725" t="s">
        <v>164</v>
      </c>
      <c r="R2725">
        <v>4</v>
      </c>
      <c r="S2725">
        <v>1800</v>
      </c>
      <c r="T2725">
        <v>15</v>
      </c>
      <c r="U2725">
        <v>6120</v>
      </c>
      <c r="V2725" t="str">
        <f>IF(Table1[[#This Row],[Sales]]&lt;=10000,"Low",IF(Table1[[#This Row],[Sales]]&gt;=10000 &amp; Table1[[#This Row],[Sales]]&lt;=25000,"Medium","High"))</f>
        <v>Low</v>
      </c>
      <c r="W2725">
        <v>2562.96</v>
      </c>
      <c r="X2725">
        <f>Table1[[#This Row],[Profit]]/Table1[[#This Row],[Sales]]</f>
        <v>0.41878431372549019</v>
      </c>
      <c r="Y2725" t="s">
        <v>30</v>
      </c>
      <c r="Z2725" t="s">
        <v>59</v>
      </c>
      <c r="AA2725">
        <v>2</v>
      </c>
      <c r="AB2725" t="s">
        <v>42</v>
      </c>
    </row>
    <row r="2726" spans="1:28" x14ac:dyDescent="0.35">
      <c r="A2726" t="s">
        <v>1852</v>
      </c>
      <c r="B2726" s="1">
        <v>45919</v>
      </c>
      <c r="C2726" s="1" t="str">
        <f>TEXT(Table1[[#This Row],[Order_Date]],"yyyy")</f>
        <v>2025</v>
      </c>
      <c r="D2726" s="3">
        <f>MONTH(Table1[[#This Row],[Order_Date]])</f>
        <v>9</v>
      </c>
      <c r="E2726" t="str">
        <f>TEXT(Table1[[#This Row],[Order_Date]],"mmm")</f>
        <v>Sep</v>
      </c>
      <c r="F2726" s="1">
        <v>45923</v>
      </c>
      <c r="G2726">
        <f>(Table1[[#This Row],[Ship_Date]]-Table1[[#This Row],[Order_Date]])</f>
        <v>4</v>
      </c>
      <c r="H2726" t="s">
        <v>1853</v>
      </c>
      <c r="I2726" t="s">
        <v>1854</v>
      </c>
      <c r="J2726" t="s">
        <v>24</v>
      </c>
      <c r="K2726">
        <v>43</v>
      </c>
      <c r="L2726" t="str">
        <f>IF(Table1[[#This Row],[Age]]&lt;=20,"Teen",IF(Table1[[#This Row],[Age]]&gt;=21 &amp; Table1[[#This Row],[Age]]&lt;=50,"Adult","Senior"))</f>
        <v>Senior</v>
      </c>
      <c r="M2726" t="s">
        <v>116</v>
      </c>
      <c r="N2726" t="s">
        <v>117</v>
      </c>
      <c r="O2726" t="s">
        <v>86</v>
      </c>
      <c r="P2726" t="s">
        <v>74</v>
      </c>
      <c r="Q2726" t="s">
        <v>109</v>
      </c>
      <c r="R2726">
        <v>5</v>
      </c>
      <c r="S2726">
        <v>40000</v>
      </c>
      <c r="T2726">
        <v>10</v>
      </c>
      <c r="U2726">
        <v>180000</v>
      </c>
      <c r="V2726" t="str">
        <f>IF(Table1[[#This Row],[Sales]]&lt;=10000,"Low",IF(Table1[[#This Row],[Sales]]&gt;=10000 &amp; Table1[[#This Row],[Sales]]&lt;=25000,"Medium","High"))</f>
        <v>High</v>
      </c>
      <c r="W2726">
        <v>44005.87</v>
      </c>
      <c r="X2726">
        <f>Table1[[#This Row],[Profit]]/Table1[[#This Row],[Sales]]</f>
        <v>0.24447705555555557</v>
      </c>
      <c r="Y2726" t="s">
        <v>30</v>
      </c>
      <c r="Z2726" t="s">
        <v>41</v>
      </c>
      <c r="AA2726">
        <v>4</v>
      </c>
      <c r="AB2726" t="s">
        <v>42</v>
      </c>
    </row>
    <row r="2727" spans="1:28" x14ac:dyDescent="0.35">
      <c r="A2727" t="s">
        <v>1876</v>
      </c>
      <c r="B2727" s="1">
        <v>45538</v>
      </c>
      <c r="C2727" s="1" t="str">
        <f>TEXT(Table1[[#This Row],[Order_Date]],"yyyy")</f>
        <v>2024</v>
      </c>
      <c r="D2727" s="3">
        <f>MONTH(Table1[[#This Row],[Order_Date]])</f>
        <v>9</v>
      </c>
      <c r="E2727" t="str">
        <f>TEXT(Table1[[#This Row],[Order_Date]],"mmm")</f>
        <v>Sep</v>
      </c>
      <c r="F2727" s="1">
        <v>45542</v>
      </c>
      <c r="G2727">
        <f>(Table1[[#This Row],[Ship_Date]]-Table1[[#This Row],[Order_Date]])</f>
        <v>4</v>
      </c>
      <c r="H2727" t="s">
        <v>1877</v>
      </c>
      <c r="I2727" t="s">
        <v>1878</v>
      </c>
      <c r="J2727" t="s">
        <v>52</v>
      </c>
      <c r="K2727">
        <v>57</v>
      </c>
      <c r="L2727" t="str">
        <f>IF(Table1[[#This Row],[Age]]&lt;=20,"Teen",IF(Table1[[#This Row],[Age]]&gt;=21 &amp; Table1[[#This Row],[Age]]&lt;=50,"Adult","Senior"))</f>
        <v>Senior</v>
      </c>
      <c r="M2727" t="s">
        <v>63</v>
      </c>
      <c r="N2727" t="s">
        <v>64</v>
      </c>
      <c r="O2727" t="s">
        <v>55</v>
      </c>
      <c r="P2727" t="s">
        <v>47</v>
      </c>
      <c r="Q2727" t="s">
        <v>185</v>
      </c>
      <c r="R2727">
        <v>7</v>
      </c>
      <c r="S2727">
        <v>4500</v>
      </c>
      <c r="T2727">
        <v>0</v>
      </c>
      <c r="U2727">
        <v>31500</v>
      </c>
      <c r="V2727" t="str">
        <f>IF(Table1[[#This Row],[Sales]]&lt;=10000,"Low",IF(Table1[[#This Row],[Sales]]&gt;=10000 &amp; Table1[[#This Row],[Sales]]&lt;=25000,"Medium","High"))</f>
        <v>High</v>
      </c>
      <c r="W2727">
        <v>12396.3</v>
      </c>
      <c r="X2727">
        <f>Table1[[#This Row],[Profit]]/Table1[[#This Row],[Sales]]</f>
        <v>0.39353333333333329</v>
      </c>
      <c r="Y2727" t="s">
        <v>30</v>
      </c>
      <c r="Z2727" t="s">
        <v>31</v>
      </c>
      <c r="AA2727">
        <v>2</v>
      </c>
      <c r="AB2727" t="s">
        <v>42</v>
      </c>
    </row>
    <row r="2728" spans="1:28" x14ac:dyDescent="0.35">
      <c r="A2728" t="s">
        <v>1891</v>
      </c>
      <c r="B2728" s="1">
        <v>45928</v>
      </c>
      <c r="C2728" s="1" t="str">
        <f>TEXT(Table1[[#This Row],[Order_Date]],"yyyy")</f>
        <v>2025</v>
      </c>
      <c r="D2728" s="3">
        <f>MONTH(Table1[[#This Row],[Order_Date]])</f>
        <v>9</v>
      </c>
      <c r="E2728" t="str">
        <f>TEXT(Table1[[#This Row],[Order_Date]],"mmm")</f>
        <v>Sep</v>
      </c>
      <c r="F2728" s="1">
        <v>45935</v>
      </c>
      <c r="G2728">
        <f>(Table1[[#This Row],[Ship_Date]]-Table1[[#This Row],[Order_Date]])</f>
        <v>7</v>
      </c>
      <c r="H2728" t="s">
        <v>1892</v>
      </c>
      <c r="I2728" t="s">
        <v>1893</v>
      </c>
      <c r="J2728" t="s">
        <v>52</v>
      </c>
      <c r="K2728">
        <v>27</v>
      </c>
      <c r="L2728" t="str">
        <f>IF(Table1[[#This Row],[Age]]&lt;=20,"Teen",IF(Table1[[#This Row],[Age]]&gt;=21 &amp; Table1[[#This Row],[Age]]&lt;=50,"Adult","Senior"))</f>
        <v>Senior</v>
      </c>
      <c r="M2728" t="s">
        <v>53</v>
      </c>
      <c r="N2728" t="s">
        <v>54</v>
      </c>
      <c r="O2728" t="s">
        <v>55</v>
      </c>
      <c r="P2728" t="s">
        <v>39</v>
      </c>
      <c r="Q2728" t="s">
        <v>118</v>
      </c>
      <c r="R2728">
        <v>2</v>
      </c>
      <c r="S2728">
        <v>4000</v>
      </c>
      <c r="T2728">
        <v>25</v>
      </c>
      <c r="U2728">
        <v>6000</v>
      </c>
      <c r="V2728" t="str">
        <f>IF(Table1[[#This Row],[Sales]]&lt;=10000,"Low",IF(Table1[[#This Row],[Sales]]&gt;=10000 &amp; Table1[[#This Row],[Sales]]&lt;=25000,"Medium","High"))</f>
        <v>Low</v>
      </c>
      <c r="W2728">
        <v>2594.11</v>
      </c>
      <c r="X2728">
        <f>Table1[[#This Row],[Profit]]/Table1[[#This Row],[Sales]]</f>
        <v>0.43235166666666669</v>
      </c>
      <c r="Y2728" t="s">
        <v>93</v>
      </c>
      <c r="Z2728" t="s">
        <v>31</v>
      </c>
      <c r="AA2728">
        <v>4</v>
      </c>
      <c r="AB2728" t="s">
        <v>42</v>
      </c>
    </row>
    <row r="2729" spans="1:28" x14ac:dyDescent="0.35">
      <c r="A2729" t="s">
        <v>1971</v>
      </c>
      <c r="B2729" s="1">
        <v>45537</v>
      </c>
      <c r="C2729" s="1" t="str">
        <f>TEXT(Table1[[#This Row],[Order_Date]],"yyyy")</f>
        <v>2024</v>
      </c>
      <c r="D2729" s="3">
        <f>MONTH(Table1[[#This Row],[Order_Date]])</f>
        <v>9</v>
      </c>
      <c r="E2729" t="str">
        <f>TEXT(Table1[[#This Row],[Order_Date]],"mmm")</f>
        <v>Sep</v>
      </c>
      <c r="F2729" s="1">
        <v>45541</v>
      </c>
      <c r="G2729">
        <f>(Table1[[#This Row],[Ship_Date]]-Table1[[#This Row],[Order_Date]])</f>
        <v>4</v>
      </c>
      <c r="H2729" t="s">
        <v>1972</v>
      </c>
      <c r="I2729" t="s">
        <v>1973</v>
      </c>
      <c r="J2729" t="s">
        <v>24</v>
      </c>
      <c r="K2729">
        <v>35</v>
      </c>
      <c r="L2729" t="str">
        <f>IF(Table1[[#This Row],[Age]]&lt;=20,"Teen",IF(Table1[[#This Row],[Age]]&gt;=21 &amp; Table1[[#This Row],[Age]]&lt;=50,"Adult","Senior"))</f>
        <v>Senior</v>
      </c>
      <c r="M2729" t="s">
        <v>36</v>
      </c>
      <c r="N2729" t="s">
        <v>37</v>
      </c>
      <c r="O2729" t="s">
        <v>38</v>
      </c>
      <c r="P2729" t="s">
        <v>39</v>
      </c>
      <c r="Q2729" t="s">
        <v>40</v>
      </c>
      <c r="R2729">
        <v>4</v>
      </c>
      <c r="S2729">
        <v>2500</v>
      </c>
      <c r="T2729">
        <v>20</v>
      </c>
      <c r="U2729">
        <v>8000</v>
      </c>
      <c r="V2729" t="str">
        <f>IF(Table1[[#This Row],[Sales]]&lt;=10000,"Low",IF(Table1[[#This Row],[Sales]]&gt;=10000 &amp; Table1[[#This Row],[Sales]]&lt;=25000,"Medium","High"))</f>
        <v>Low</v>
      </c>
      <c r="W2729">
        <v>1775.66</v>
      </c>
      <c r="X2729">
        <f>Table1[[#This Row],[Profit]]/Table1[[#This Row],[Sales]]</f>
        <v>0.2219575</v>
      </c>
      <c r="Y2729" t="s">
        <v>30</v>
      </c>
      <c r="Z2729" t="s">
        <v>59</v>
      </c>
      <c r="AA2729">
        <v>2</v>
      </c>
      <c r="AB2729" t="s">
        <v>42</v>
      </c>
    </row>
    <row r="2730" spans="1:28" x14ac:dyDescent="0.35">
      <c r="A2730" t="s">
        <v>1998</v>
      </c>
      <c r="B2730" s="1">
        <v>45565</v>
      </c>
      <c r="C2730" s="1" t="str">
        <f>TEXT(Table1[[#This Row],[Order_Date]],"yyyy")</f>
        <v>2024</v>
      </c>
      <c r="D2730" s="3">
        <f>MONTH(Table1[[#This Row],[Order_Date]])</f>
        <v>9</v>
      </c>
      <c r="E2730" t="str">
        <f>TEXT(Table1[[#This Row],[Order_Date]],"mmm")</f>
        <v>Sep</v>
      </c>
      <c r="F2730" s="1">
        <v>45570</v>
      </c>
      <c r="G2730">
        <f>(Table1[[#This Row],[Ship_Date]]-Table1[[#This Row],[Order_Date]])</f>
        <v>5</v>
      </c>
      <c r="H2730" t="s">
        <v>1395</v>
      </c>
      <c r="I2730" t="s">
        <v>1999</v>
      </c>
      <c r="J2730" t="s">
        <v>24</v>
      </c>
      <c r="K2730">
        <v>30</v>
      </c>
      <c r="L2730" t="str">
        <f>IF(Table1[[#This Row],[Age]]&lt;=20,"Teen",IF(Table1[[#This Row],[Age]]&gt;=21 &amp; Table1[[#This Row],[Age]]&lt;=50,"Adult","Senior"))</f>
        <v>Senior</v>
      </c>
      <c r="M2730" t="s">
        <v>63</v>
      </c>
      <c r="N2730" t="s">
        <v>64</v>
      </c>
      <c r="O2730" t="s">
        <v>55</v>
      </c>
      <c r="P2730" t="s">
        <v>56</v>
      </c>
      <c r="Q2730" t="s">
        <v>168</v>
      </c>
      <c r="R2730">
        <v>5</v>
      </c>
      <c r="S2730">
        <v>1200</v>
      </c>
      <c r="T2730">
        <v>20</v>
      </c>
      <c r="U2730">
        <v>4800</v>
      </c>
      <c r="V2730" t="str">
        <f>IF(Table1[[#This Row],[Sales]]&lt;=10000,"Low",IF(Table1[[#This Row],[Sales]]&gt;=10000 &amp; Table1[[#This Row],[Sales]]&lt;=25000,"Medium","High"))</f>
        <v>Low</v>
      </c>
      <c r="W2730">
        <v>1319.45</v>
      </c>
      <c r="X2730">
        <f>Table1[[#This Row],[Profit]]/Table1[[#This Row],[Sales]]</f>
        <v>0.27488541666666666</v>
      </c>
      <c r="Y2730" t="s">
        <v>58</v>
      </c>
      <c r="Z2730" t="s">
        <v>41</v>
      </c>
      <c r="AA2730">
        <v>2</v>
      </c>
      <c r="AB2730" t="s">
        <v>42</v>
      </c>
    </row>
    <row r="2731" spans="1:28" x14ac:dyDescent="0.35">
      <c r="A2731" t="s">
        <v>2086</v>
      </c>
      <c r="B2731" s="1">
        <v>45928</v>
      </c>
      <c r="C2731" s="1" t="str">
        <f>TEXT(Table1[[#This Row],[Order_Date]],"yyyy")</f>
        <v>2025</v>
      </c>
      <c r="D2731" s="3">
        <f>MONTH(Table1[[#This Row],[Order_Date]])</f>
        <v>9</v>
      </c>
      <c r="E2731" t="str">
        <f>TEXT(Table1[[#This Row],[Order_Date]],"mmm")</f>
        <v>Sep</v>
      </c>
      <c r="F2731" s="1">
        <v>45935</v>
      </c>
      <c r="G2731">
        <f>(Table1[[#This Row],[Ship_Date]]-Table1[[#This Row],[Order_Date]])</f>
        <v>7</v>
      </c>
      <c r="H2731" t="s">
        <v>2087</v>
      </c>
      <c r="I2731" t="s">
        <v>2088</v>
      </c>
      <c r="J2731" t="s">
        <v>52</v>
      </c>
      <c r="K2731">
        <v>39</v>
      </c>
      <c r="L2731" t="str">
        <f>IF(Table1[[#This Row],[Age]]&lt;=20,"Teen",IF(Table1[[#This Row],[Age]]&gt;=21 &amp; Table1[[#This Row],[Age]]&lt;=50,"Adult","Senior"))</f>
        <v>Senior</v>
      </c>
      <c r="M2731" t="s">
        <v>107</v>
      </c>
      <c r="N2731" t="s">
        <v>108</v>
      </c>
      <c r="O2731" t="s">
        <v>86</v>
      </c>
      <c r="P2731" t="s">
        <v>47</v>
      </c>
      <c r="Q2731" t="s">
        <v>164</v>
      </c>
      <c r="R2731">
        <v>7</v>
      </c>
      <c r="S2731">
        <v>1800</v>
      </c>
      <c r="T2731">
        <v>25</v>
      </c>
      <c r="U2731">
        <v>9450</v>
      </c>
      <c r="V2731" t="str">
        <f>IF(Table1[[#This Row],[Sales]]&lt;=10000,"Low",IF(Table1[[#This Row],[Sales]]&gt;=10000 &amp; Table1[[#This Row],[Sales]]&lt;=25000,"Medium","High"))</f>
        <v>Low</v>
      </c>
      <c r="W2731">
        <v>2871</v>
      </c>
      <c r="X2731">
        <f>Table1[[#This Row],[Profit]]/Table1[[#This Row],[Sales]]</f>
        <v>0.30380952380952381</v>
      </c>
      <c r="Y2731" t="s">
        <v>58</v>
      </c>
      <c r="Z2731" t="s">
        <v>31</v>
      </c>
      <c r="AA2731">
        <v>4</v>
      </c>
      <c r="AB2731" t="s">
        <v>42</v>
      </c>
    </row>
    <row r="2732" spans="1:28" x14ac:dyDescent="0.35">
      <c r="A2732" t="s">
        <v>2131</v>
      </c>
      <c r="B2732" s="1">
        <v>45557</v>
      </c>
      <c r="C2732" s="1" t="str">
        <f>TEXT(Table1[[#This Row],[Order_Date]],"yyyy")</f>
        <v>2024</v>
      </c>
      <c r="D2732" s="3">
        <f>MONTH(Table1[[#This Row],[Order_Date]])</f>
        <v>9</v>
      </c>
      <c r="E2732" t="str">
        <f>TEXT(Table1[[#This Row],[Order_Date]],"mmm")</f>
        <v>Sep</v>
      </c>
      <c r="F2732" s="1">
        <v>45560</v>
      </c>
      <c r="G2732">
        <f>(Table1[[#This Row],[Ship_Date]]-Table1[[#This Row],[Order_Date]])</f>
        <v>3</v>
      </c>
      <c r="H2732" t="s">
        <v>2132</v>
      </c>
      <c r="I2732" t="s">
        <v>2133</v>
      </c>
      <c r="J2732" t="s">
        <v>24</v>
      </c>
      <c r="K2732">
        <v>63</v>
      </c>
      <c r="L2732" t="str">
        <f>IF(Table1[[#This Row],[Age]]&lt;=20,"Teen",IF(Table1[[#This Row],[Age]]&gt;=21 &amp; Table1[[#This Row],[Age]]&lt;=50,"Adult","Senior"))</f>
        <v>Senior</v>
      </c>
      <c r="M2732" t="s">
        <v>116</v>
      </c>
      <c r="N2732" t="s">
        <v>117</v>
      </c>
      <c r="O2732" t="s">
        <v>86</v>
      </c>
      <c r="P2732" t="s">
        <v>39</v>
      </c>
      <c r="Q2732" t="s">
        <v>253</v>
      </c>
      <c r="R2732">
        <v>8</v>
      </c>
      <c r="S2732">
        <v>1200</v>
      </c>
      <c r="T2732">
        <v>25</v>
      </c>
      <c r="U2732">
        <v>7200</v>
      </c>
      <c r="V2732" t="str">
        <f>IF(Table1[[#This Row],[Sales]]&lt;=10000,"Low",IF(Table1[[#This Row],[Sales]]&gt;=10000 &amp; Table1[[#This Row],[Sales]]&lt;=25000,"Medium","High"))</f>
        <v>Low</v>
      </c>
      <c r="W2732">
        <v>3119.65</v>
      </c>
      <c r="X2732">
        <f>Table1[[#This Row],[Profit]]/Table1[[#This Row],[Sales]]</f>
        <v>0.43328472222222225</v>
      </c>
      <c r="Y2732" t="s">
        <v>58</v>
      </c>
      <c r="Z2732" t="s">
        <v>41</v>
      </c>
      <c r="AA2732">
        <v>5</v>
      </c>
      <c r="AB2732" t="s">
        <v>42</v>
      </c>
    </row>
    <row r="2733" spans="1:28" x14ac:dyDescent="0.35">
      <c r="A2733" t="s">
        <v>2155</v>
      </c>
      <c r="B2733" s="1">
        <v>45565</v>
      </c>
      <c r="C2733" s="1" t="str">
        <f>TEXT(Table1[[#This Row],[Order_Date]],"yyyy")</f>
        <v>2024</v>
      </c>
      <c r="D2733" s="3">
        <f>MONTH(Table1[[#This Row],[Order_Date]])</f>
        <v>9</v>
      </c>
      <c r="E2733" t="str">
        <f>TEXT(Table1[[#This Row],[Order_Date]],"mmm")</f>
        <v>Sep</v>
      </c>
      <c r="F2733" s="1">
        <v>45568</v>
      </c>
      <c r="G2733">
        <f>(Table1[[#This Row],[Ship_Date]]-Table1[[#This Row],[Order_Date]])</f>
        <v>3</v>
      </c>
      <c r="H2733" t="s">
        <v>2156</v>
      </c>
      <c r="I2733" t="s">
        <v>2157</v>
      </c>
      <c r="J2733" t="s">
        <v>52</v>
      </c>
      <c r="K2733">
        <v>33</v>
      </c>
      <c r="L2733" t="str">
        <f>IF(Table1[[#This Row],[Age]]&lt;=20,"Teen",IF(Table1[[#This Row],[Age]]&gt;=21 &amp; Table1[[#This Row],[Age]]&lt;=50,"Adult","Senior"))</f>
        <v>Senior</v>
      </c>
      <c r="M2733" t="s">
        <v>91</v>
      </c>
      <c r="N2733" t="s">
        <v>92</v>
      </c>
      <c r="O2733" t="s">
        <v>55</v>
      </c>
      <c r="P2733" t="s">
        <v>74</v>
      </c>
      <c r="Q2733" t="s">
        <v>132</v>
      </c>
      <c r="R2733">
        <v>3</v>
      </c>
      <c r="S2733">
        <v>55000</v>
      </c>
      <c r="T2733">
        <v>10</v>
      </c>
      <c r="U2733">
        <v>148500</v>
      </c>
      <c r="V2733" t="str">
        <f>IF(Table1[[#This Row],[Sales]]&lt;=10000,"Low",IF(Table1[[#This Row],[Sales]]&gt;=10000 &amp; Table1[[#This Row],[Sales]]&lt;=25000,"Medium","High"))</f>
        <v>High</v>
      </c>
      <c r="W2733">
        <v>40903.69</v>
      </c>
      <c r="X2733">
        <f>Table1[[#This Row],[Profit]]/Table1[[#This Row],[Sales]]</f>
        <v>0.27544572390572392</v>
      </c>
      <c r="Y2733" t="s">
        <v>93</v>
      </c>
      <c r="Z2733" t="s">
        <v>41</v>
      </c>
      <c r="AA2733">
        <v>2</v>
      </c>
      <c r="AB2733" t="s">
        <v>42</v>
      </c>
    </row>
    <row r="2734" spans="1:28" x14ac:dyDescent="0.35">
      <c r="A2734" t="s">
        <v>2205</v>
      </c>
      <c r="B2734" s="1">
        <v>45536</v>
      </c>
      <c r="C2734" s="1" t="str">
        <f>TEXT(Table1[[#This Row],[Order_Date]],"yyyy")</f>
        <v>2024</v>
      </c>
      <c r="D2734" s="3">
        <f>MONTH(Table1[[#This Row],[Order_Date]])</f>
        <v>9</v>
      </c>
      <c r="E2734" t="str">
        <f>TEXT(Table1[[#This Row],[Order_Date]],"mmm")</f>
        <v>Sep</v>
      </c>
      <c r="F2734" s="1">
        <v>45537</v>
      </c>
      <c r="G2734">
        <f>(Table1[[#This Row],[Ship_Date]]-Table1[[#This Row],[Order_Date]])</f>
        <v>1</v>
      </c>
      <c r="H2734" t="s">
        <v>2206</v>
      </c>
      <c r="I2734" t="s">
        <v>2207</v>
      </c>
      <c r="J2734" t="s">
        <v>24</v>
      </c>
      <c r="K2734">
        <v>55</v>
      </c>
      <c r="L2734" t="str">
        <f>IF(Table1[[#This Row],[Age]]&lt;=20,"Teen",IF(Table1[[#This Row],[Age]]&gt;=21 &amp; Table1[[#This Row],[Age]]&lt;=50,"Adult","Senior"))</f>
        <v>Senior</v>
      </c>
      <c r="M2734" t="s">
        <v>73</v>
      </c>
      <c r="N2734" t="s">
        <v>26</v>
      </c>
      <c r="O2734" t="s">
        <v>27</v>
      </c>
      <c r="P2734" t="s">
        <v>56</v>
      </c>
      <c r="Q2734" t="s">
        <v>212</v>
      </c>
      <c r="R2734">
        <v>2</v>
      </c>
      <c r="S2734">
        <v>300</v>
      </c>
      <c r="T2734">
        <v>0</v>
      </c>
      <c r="U2734">
        <v>600</v>
      </c>
      <c r="V2734" t="str">
        <f>IF(Table1[[#This Row],[Sales]]&lt;=10000,"Low",IF(Table1[[#This Row],[Sales]]&gt;=10000 &amp; Table1[[#This Row],[Sales]]&lt;=25000,"Medium","High"))</f>
        <v>Low</v>
      </c>
      <c r="W2734">
        <v>257.18</v>
      </c>
      <c r="X2734">
        <f>Table1[[#This Row],[Profit]]/Table1[[#This Row],[Sales]]</f>
        <v>0.42863333333333337</v>
      </c>
      <c r="Y2734" t="s">
        <v>93</v>
      </c>
      <c r="Z2734" t="s">
        <v>31</v>
      </c>
      <c r="AA2734">
        <v>1</v>
      </c>
      <c r="AB2734" t="s">
        <v>42</v>
      </c>
    </row>
    <row r="2735" spans="1:28" x14ac:dyDescent="0.35">
      <c r="A2735" t="s">
        <v>2238</v>
      </c>
      <c r="B2735" s="1">
        <v>45543</v>
      </c>
      <c r="C2735" s="1" t="str">
        <f>TEXT(Table1[[#This Row],[Order_Date]],"yyyy")</f>
        <v>2024</v>
      </c>
      <c r="D2735" s="3">
        <f>MONTH(Table1[[#This Row],[Order_Date]])</f>
        <v>9</v>
      </c>
      <c r="E2735" t="str">
        <f>TEXT(Table1[[#This Row],[Order_Date]],"mmm")</f>
        <v>Sep</v>
      </c>
      <c r="F2735" s="1">
        <v>45550</v>
      </c>
      <c r="G2735">
        <f>(Table1[[#This Row],[Ship_Date]]-Table1[[#This Row],[Order_Date]])</f>
        <v>7</v>
      </c>
      <c r="H2735" t="s">
        <v>2239</v>
      </c>
      <c r="I2735" t="s">
        <v>2240</v>
      </c>
      <c r="J2735" t="s">
        <v>24</v>
      </c>
      <c r="K2735">
        <v>51</v>
      </c>
      <c r="L2735" t="str">
        <f>IF(Table1[[#This Row],[Age]]&lt;=20,"Teen",IF(Table1[[#This Row],[Age]]&gt;=21 &amp; Table1[[#This Row],[Age]]&lt;=50,"Adult","Senior"))</f>
        <v>Senior</v>
      </c>
      <c r="M2735" t="s">
        <v>63</v>
      </c>
      <c r="N2735" t="s">
        <v>64</v>
      </c>
      <c r="O2735" t="s">
        <v>55</v>
      </c>
      <c r="P2735" t="s">
        <v>39</v>
      </c>
      <c r="Q2735" t="s">
        <v>118</v>
      </c>
      <c r="R2735">
        <v>4</v>
      </c>
      <c r="S2735">
        <v>4000</v>
      </c>
      <c r="T2735">
        <v>0</v>
      </c>
      <c r="U2735">
        <v>16000</v>
      </c>
      <c r="V2735" t="str">
        <f>IF(Table1[[#This Row],[Sales]]&lt;=10000,"Low",IF(Table1[[#This Row],[Sales]]&gt;=10000 &amp; Table1[[#This Row],[Sales]]&lt;=25000,"Medium","High"))</f>
        <v>High</v>
      </c>
      <c r="W2735">
        <v>4986.25</v>
      </c>
      <c r="X2735">
        <f>Table1[[#This Row],[Profit]]/Table1[[#This Row],[Sales]]</f>
        <v>0.311640625</v>
      </c>
      <c r="Y2735" t="s">
        <v>30</v>
      </c>
      <c r="Z2735" t="s">
        <v>31</v>
      </c>
      <c r="AA2735">
        <v>5</v>
      </c>
      <c r="AB2735" t="s">
        <v>42</v>
      </c>
    </row>
    <row r="2736" spans="1:28" x14ac:dyDescent="0.35">
      <c r="A2736" t="s">
        <v>2241</v>
      </c>
      <c r="B2736" s="1">
        <v>45539</v>
      </c>
      <c r="C2736" s="1" t="str">
        <f>TEXT(Table1[[#This Row],[Order_Date]],"yyyy")</f>
        <v>2024</v>
      </c>
      <c r="D2736" s="3">
        <f>MONTH(Table1[[#This Row],[Order_Date]])</f>
        <v>9</v>
      </c>
      <c r="E2736" t="str">
        <f>TEXT(Table1[[#This Row],[Order_Date]],"mmm")</f>
        <v>Sep</v>
      </c>
      <c r="F2736" s="1">
        <v>45546</v>
      </c>
      <c r="G2736">
        <f>(Table1[[#This Row],[Ship_Date]]-Table1[[#This Row],[Order_Date]])</f>
        <v>7</v>
      </c>
      <c r="H2736" t="s">
        <v>2242</v>
      </c>
      <c r="I2736" t="s">
        <v>2243</v>
      </c>
      <c r="J2736" t="s">
        <v>24</v>
      </c>
      <c r="K2736">
        <v>49</v>
      </c>
      <c r="L2736" t="str">
        <f>IF(Table1[[#This Row],[Age]]&lt;=20,"Teen",IF(Table1[[#This Row],[Age]]&gt;=21 &amp; Table1[[#This Row],[Age]]&lt;=50,"Adult","Senior"))</f>
        <v>Senior</v>
      </c>
      <c r="M2736" t="s">
        <v>63</v>
      </c>
      <c r="N2736" t="s">
        <v>64</v>
      </c>
      <c r="O2736" t="s">
        <v>55</v>
      </c>
      <c r="P2736" t="s">
        <v>56</v>
      </c>
      <c r="Q2736" t="s">
        <v>97</v>
      </c>
      <c r="R2736">
        <v>5</v>
      </c>
      <c r="S2736">
        <v>1500</v>
      </c>
      <c r="T2736">
        <v>5</v>
      </c>
      <c r="U2736">
        <v>7125</v>
      </c>
      <c r="V2736" t="str">
        <f>IF(Table1[[#This Row],[Sales]]&lt;=10000,"Low",IF(Table1[[#This Row],[Sales]]&gt;=10000 &amp; Table1[[#This Row],[Sales]]&lt;=25000,"Medium","High"))</f>
        <v>Low</v>
      </c>
      <c r="W2736">
        <v>1343.27</v>
      </c>
      <c r="X2736">
        <f>Table1[[#This Row],[Profit]]/Table1[[#This Row],[Sales]]</f>
        <v>0.18852912280701753</v>
      </c>
      <c r="Y2736" t="s">
        <v>30</v>
      </c>
      <c r="Z2736" t="s">
        <v>41</v>
      </c>
      <c r="AA2736">
        <v>1</v>
      </c>
      <c r="AB2736" t="s">
        <v>42</v>
      </c>
    </row>
    <row r="2737" spans="1:28" x14ac:dyDescent="0.35">
      <c r="A2737" t="s">
        <v>2306</v>
      </c>
      <c r="B2737" s="1">
        <v>45539</v>
      </c>
      <c r="C2737" s="1" t="str">
        <f>TEXT(Table1[[#This Row],[Order_Date]],"yyyy")</f>
        <v>2024</v>
      </c>
      <c r="D2737" s="3">
        <f>MONTH(Table1[[#This Row],[Order_Date]])</f>
        <v>9</v>
      </c>
      <c r="E2737" t="str">
        <f>TEXT(Table1[[#This Row],[Order_Date]],"mmm")</f>
        <v>Sep</v>
      </c>
      <c r="F2737" s="1">
        <v>45540</v>
      </c>
      <c r="G2737">
        <f>(Table1[[#This Row],[Ship_Date]]-Table1[[#This Row],[Order_Date]])</f>
        <v>1</v>
      </c>
      <c r="H2737" t="s">
        <v>2307</v>
      </c>
      <c r="I2737" t="s">
        <v>2308</v>
      </c>
      <c r="J2737" t="s">
        <v>24</v>
      </c>
      <c r="K2737">
        <v>28</v>
      </c>
      <c r="L2737" t="str">
        <f>IF(Table1[[#This Row],[Age]]&lt;=20,"Teen",IF(Table1[[#This Row],[Age]]&gt;=21 &amp; Table1[[#This Row],[Age]]&lt;=50,"Adult","Senior"))</f>
        <v>Senior</v>
      </c>
      <c r="M2737" t="s">
        <v>91</v>
      </c>
      <c r="N2737" t="s">
        <v>92</v>
      </c>
      <c r="O2737" t="s">
        <v>55</v>
      </c>
      <c r="P2737" t="s">
        <v>74</v>
      </c>
      <c r="Q2737" t="s">
        <v>132</v>
      </c>
      <c r="R2737">
        <v>5</v>
      </c>
      <c r="S2737">
        <v>55000</v>
      </c>
      <c r="T2737">
        <v>20</v>
      </c>
      <c r="U2737">
        <v>220000</v>
      </c>
      <c r="V2737" t="str">
        <f>IF(Table1[[#This Row],[Sales]]&lt;=10000,"Low",IF(Table1[[#This Row],[Sales]]&gt;=10000 &amp; Table1[[#This Row],[Sales]]&lt;=25000,"Medium","High"))</f>
        <v>High</v>
      </c>
      <c r="W2737">
        <v>27421.65</v>
      </c>
      <c r="X2737">
        <f>Table1[[#This Row],[Profit]]/Table1[[#This Row],[Sales]]</f>
        <v>0.12464386363636365</v>
      </c>
      <c r="Y2737" t="s">
        <v>30</v>
      </c>
      <c r="Z2737" t="s">
        <v>41</v>
      </c>
      <c r="AA2737">
        <v>1</v>
      </c>
      <c r="AB2737" t="s">
        <v>42</v>
      </c>
    </row>
    <row r="2738" spans="1:28" x14ac:dyDescent="0.35">
      <c r="A2738" t="s">
        <v>2345</v>
      </c>
      <c r="B2738" s="1">
        <v>45909</v>
      </c>
      <c r="C2738" s="1" t="str">
        <f>TEXT(Table1[[#This Row],[Order_Date]],"yyyy")</f>
        <v>2025</v>
      </c>
      <c r="D2738" s="3">
        <f>MONTH(Table1[[#This Row],[Order_Date]])</f>
        <v>9</v>
      </c>
      <c r="E2738" t="str">
        <f>TEXT(Table1[[#This Row],[Order_Date]],"mmm")</f>
        <v>Sep</v>
      </c>
      <c r="F2738" s="1">
        <v>45910</v>
      </c>
      <c r="G2738">
        <f>(Table1[[#This Row],[Ship_Date]]-Table1[[#This Row],[Order_Date]])</f>
        <v>1</v>
      </c>
      <c r="H2738" t="s">
        <v>2346</v>
      </c>
      <c r="I2738" t="s">
        <v>2347</v>
      </c>
      <c r="J2738" t="s">
        <v>24</v>
      </c>
      <c r="K2738">
        <v>21</v>
      </c>
      <c r="L2738" t="str">
        <f>IF(Table1[[#This Row],[Age]]&lt;=20,"Teen",IF(Table1[[#This Row],[Age]]&gt;=21 &amp; Table1[[#This Row],[Age]]&lt;=50,"Adult","Senior"))</f>
        <v>Senior</v>
      </c>
      <c r="M2738" t="s">
        <v>46</v>
      </c>
      <c r="N2738" t="s">
        <v>46</v>
      </c>
      <c r="O2738" t="s">
        <v>38</v>
      </c>
      <c r="P2738" t="s">
        <v>56</v>
      </c>
      <c r="Q2738" t="s">
        <v>57</v>
      </c>
      <c r="R2738">
        <v>5</v>
      </c>
      <c r="S2738">
        <v>60</v>
      </c>
      <c r="T2738">
        <v>25</v>
      </c>
      <c r="U2738">
        <v>225</v>
      </c>
      <c r="V2738" t="str">
        <f>IF(Table1[[#This Row],[Sales]]&lt;=10000,"Low",IF(Table1[[#This Row],[Sales]]&gt;=10000 &amp; Table1[[#This Row],[Sales]]&lt;=25000,"Medium","High"))</f>
        <v>Low</v>
      </c>
      <c r="W2738">
        <v>51.38</v>
      </c>
      <c r="X2738">
        <f>Table1[[#This Row],[Profit]]/Table1[[#This Row],[Sales]]</f>
        <v>0.22835555555555556</v>
      </c>
      <c r="Y2738" t="s">
        <v>30</v>
      </c>
      <c r="Z2738" t="s">
        <v>59</v>
      </c>
      <c r="AA2738">
        <v>2</v>
      </c>
      <c r="AB2738" t="s">
        <v>42</v>
      </c>
    </row>
    <row r="2739" spans="1:28" x14ac:dyDescent="0.35">
      <c r="A2739" t="s">
        <v>2380</v>
      </c>
      <c r="B2739" s="1">
        <v>45557</v>
      </c>
      <c r="C2739" s="1" t="str">
        <f>TEXT(Table1[[#This Row],[Order_Date]],"yyyy")</f>
        <v>2024</v>
      </c>
      <c r="D2739" s="3">
        <f>MONTH(Table1[[#This Row],[Order_Date]])</f>
        <v>9</v>
      </c>
      <c r="E2739" t="str">
        <f>TEXT(Table1[[#This Row],[Order_Date]],"mmm")</f>
        <v>Sep</v>
      </c>
      <c r="F2739" s="1">
        <v>45563</v>
      </c>
      <c r="G2739">
        <f>(Table1[[#This Row],[Ship_Date]]-Table1[[#This Row],[Order_Date]])</f>
        <v>6</v>
      </c>
      <c r="H2739" t="s">
        <v>2381</v>
      </c>
      <c r="I2739" t="s">
        <v>2382</v>
      </c>
      <c r="J2739" t="s">
        <v>52</v>
      </c>
      <c r="K2739">
        <v>64</v>
      </c>
      <c r="L2739" t="str">
        <f>IF(Table1[[#This Row],[Age]]&lt;=20,"Teen",IF(Table1[[#This Row],[Age]]&gt;=21 &amp; Table1[[#This Row],[Age]]&lt;=50,"Adult","Senior"))</f>
        <v>Senior</v>
      </c>
      <c r="M2739" t="s">
        <v>84</v>
      </c>
      <c r="N2739" t="s">
        <v>85</v>
      </c>
      <c r="O2739" t="s">
        <v>86</v>
      </c>
      <c r="P2739" t="s">
        <v>56</v>
      </c>
      <c r="Q2739" t="s">
        <v>57</v>
      </c>
      <c r="R2739">
        <v>5</v>
      </c>
      <c r="S2739">
        <v>60</v>
      </c>
      <c r="T2739">
        <v>10</v>
      </c>
      <c r="U2739">
        <v>270</v>
      </c>
      <c r="V2739" t="str">
        <f>IF(Table1[[#This Row],[Sales]]&lt;=10000,"Low",IF(Table1[[#This Row],[Sales]]&gt;=10000 &amp; Table1[[#This Row],[Sales]]&lt;=25000,"Medium","High"))</f>
        <v>Low</v>
      </c>
      <c r="W2739">
        <v>28.39</v>
      </c>
      <c r="X2739">
        <f>Table1[[#This Row],[Profit]]/Table1[[#This Row],[Sales]]</f>
        <v>0.10514814814814814</v>
      </c>
      <c r="Y2739" t="s">
        <v>93</v>
      </c>
      <c r="Z2739" t="s">
        <v>41</v>
      </c>
      <c r="AA2739">
        <v>1</v>
      </c>
      <c r="AB2739" t="s">
        <v>42</v>
      </c>
    </row>
    <row r="2740" spans="1:28" x14ac:dyDescent="0.35">
      <c r="A2740" t="s">
        <v>2491</v>
      </c>
      <c r="B2740" s="1">
        <v>45901</v>
      </c>
      <c r="C2740" s="1" t="str">
        <f>TEXT(Table1[[#This Row],[Order_Date]],"yyyy")</f>
        <v>2025</v>
      </c>
      <c r="D2740" s="3">
        <f>MONTH(Table1[[#This Row],[Order_Date]])</f>
        <v>9</v>
      </c>
      <c r="E2740" t="str">
        <f>TEXT(Table1[[#This Row],[Order_Date]],"mmm")</f>
        <v>Sep</v>
      </c>
      <c r="F2740" s="1">
        <v>45902</v>
      </c>
      <c r="G2740">
        <f>(Table1[[#This Row],[Ship_Date]]-Table1[[#This Row],[Order_Date]])</f>
        <v>1</v>
      </c>
      <c r="H2740" t="s">
        <v>2492</v>
      </c>
      <c r="I2740" t="s">
        <v>2493</v>
      </c>
      <c r="J2740" t="s">
        <v>24</v>
      </c>
      <c r="K2740">
        <v>35</v>
      </c>
      <c r="L2740" t="str">
        <f>IF(Table1[[#This Row],[Age]]&lt;=20,"Teen",IF(Table1[[#This Row],[Age]]&gt;=21 &amp; Table1[[#This Row],[Age]]&lt;=50,"Adult","Senior"))</f>
        <v>Senior</v>
      </c>
      <c r="M2740" t="s">
        <v>46</v>
      </c>
      <c r="N2740" t="s">
        <v>46</v>
      </c>
      <c r="O2740" t="s">
        <v>38</v>
      </c>
      <c r="P2740" t="s">
        <v>74</v>
      </c>
      <c r="Q2740" t="s">
        <v>75</v>
      </c>
      <c r="R2740">
        <v>8</v>
      </c>
      <c r="S2740">
        <v>2000</v>
      </c>
      <c r="T2740">
        <v>15</v>
      </c>
      <c r="U2740">
        <v>13600</v>
      </c>
      <c r="V2740" t="str">
        <f>IF(Table1[[#This Row],[Sales]]&lt;=10000,"Low",IF(Table1[[#This Row],[Sales]]&gt;=10000 &amp; Table1[[#This Row],[Sales]]&lt;=25000,"Medium","High"))</f>
        <v>High</v>
      </c>
      <c r="W2740">
        <v>3622.06</v>
      </c>
      <c r="X2740">
        <f>Table1[[#This Row],[Profit]]/Table1[[#This Row],[Sales]]</f>
        <v>0.26632794117647057</v>
      </c>
      <c r="Y2740" t="s">
        <v>93</v>
      </c>
      <c r="Z2740" t="s">
        <v>31</v>
      </c>
      <c r="AA2740">
        <v>3</v>
      </c>
      <c r="AB2740" t="s">
        <v>42</v>
      </c>
    </row>
    <row r="2741" spans="1:28" x14ac:dyDescent="0.35">
      <c r="A2741" t="s">
        <v>2527</v>
      </c>
      <c r="B2741" s="1">
        <v>45929</v>
      </c>
      <c r="C2741" s="1" t="str">
        <f>TEXT(Table1[[#This Row],[Order_Date]],"yyyy")</f>
        <v>2025</v>
      </c>
      <c r="D2741" s="3">
        <f>MONTH(Table1[[#This Row],[Order_Date]])</f>
        <v>9</v>
      </c>
      <c r="E2741" t="str">
        <f>TEXT(Table1[[#This Row],[Order_Date]],"mmm")</f>
        <v>Sep</v>
      </c>
      <c r="F2741" s="1">
        <v>45930</v>
      </c>
      <c r="G2741">
        <f>(Table1[[#This Row],[Ship_Date]]-Table1[[#This Row],[Order_Date]])</f>
        <v>1</v>
      </c>
      <c r="H2741" t="s">
        <v>2528</v>
      </c>
      <c r="I2741" t="s">
        <v>2529</v>
      </c>
      <c r="J2741" t="s">
        <v>52</v>
      </c>
      <c r="K2741">
        <v>53</v>
      </c>
      <c r="L2741" t="str">
        <f>IF(Table1[[#This Row],[Age]]&lt;=20,"Teen",IF(Table1[[#This Row],[Age]]&gt;=21 &amp; Table1[[#This Row],[Age]]&lt;=50,"Adult","Senior"))</f>
        <v>Senior</v>
      </c>
      <c r="M2741" t="s">
        <v>84</v>
      </c>
      <c r="N2741" t="s">
        <v>85</v>
      </c>
      <c r="O2741" t="s">
        <v>86</v>
      </c>
      <c r="P2741" t="s">
        <v>47</v>
      </c>
      <c r="Q2741" t="s">
        <v>164</v>
      </c>
      <c r="R2741">
        <v>2</v>
      </c>
      <c r="S2741">
        <v>1800</v>
      </c>
      <c r="T2741">
        <v>0</v>
      </c>
      <c r="U2741">
        <v>3600</v>
      </c>
      <c r="V2741" t="str">
        <f>IF(Table1[[#This Row],[Sales]]&lt;=10000,"Low",IF(Table1[[#This Row],[Sales]]&gt;=10000 &amp; Table1[[#This Row],[Sales]]&lt;=25000,"Medium","High"))</f>
        <v>Low</v>
      </c>
      <c r="W2741">
        <v>1587.69</v>
      </c>
      <c r="X2741">
        <f>Table1[[#This Row],[Profit]]/Table1[[#This Row],[Sales]]</f>
        <v>0.441025</v>
      </c>
      <c r="Y2741" t="s">
        <v>58</v>
      </c>
      <c r="Z2741" t="s">
        <v>31</v>
      </c>
      <c r="AA2741">
        <v>1</v>
      </c>
      <c r="AB2741" t="s">
        <v>42</v>
      </c>
    </row>
    <row r="2742" spans="1:28" x14ac:dyDescent="0.35">
      <c r="A2742" t="s">
        <v>2535</v>
      </c>
      <c r="B2742" s="1">
        <v>45921</v>
      </c>
      <c r="C2742" s="1" t="str">
        <f>TEXT(Table1[[#This Row],[Order_Date]],"yyyy")</f>
        <v>2025</v>
      </c>
      <c r="D2742" s="3">
        <f>MONTH(Table1[[#This Row],[Order_Date]])</f>
        <v>9</v>
      </c>
      <c r="E2742" t="str">
        <f>TEXT(Table1[[#This Row],[Order_Date]],"mmm")</f>
        <v>Sep</v>
      </c>
      <c r="F2742" s="1">
        <v>45922</v>
      </c>
      <c r="G2742">
        <f>(Table1[[#This Row],[Ship_Date]]-Table1[[#This Row],[Order_Date]])</f>
        <v>1</v>
      </c>
      <c r="H2742" t="s">
        <v>2536</v>
      </c>
      <c r="I2742" t="s">
        <v>2537</v>
      </c>
      <c r="J2742" t="s">
        <v>24</v>
      </c>
      <c r="K2742">
        <v>24</v>
      </c>
      <c r="L2742" t="str">
        <f>IF(Table1[[#This Row],[Age]]&lt;=20,"Teen",IF(Table1[[#This Row],[Age]]&gt;=21 &amp; Table1[[#This Row],[Age]]&lt;=50,"Adult","Senior"))</f>
        <v>Senior</v>
      </c>
      <c r="M2742" t="s">
        <v>84</v>
      </c>
      <c r="N2742" t="s">
        <v>85</v>
      </c>
      <c r="O2742" t="s">
        <v>86</v>
      </c>
      <c r="P2742" t="s">
        <v>47</v>
      </c>
      <c r="Q2742" t="s">
        <v>48</v>
      </c>
      <c r="R2742">
        <v>3</v>
      </c>
      <c r="S2742">
        <v>3500</v>
      </c>
      <c r="T2742">
        <v>0</v>
      </c>
      <c r="U2742">
        <v>10500</v>
      </c>
      <c r="V2742" t="str">
        <f>IF(Table1[[#This Row],[Sales]]&lt;=10000,"Low",IF(Table1[[#This Row],[Sales]]&gt;=10000 &amp; Table1[[#This Row],[Sales]]&lt;=25000,"Medium","High"))</f>
        <v>High</v>
      </c>
      <c r="W2742">
        <v>4440.62</v>
      </c>
      <c r="X2742">
        <f>Table1[[#This Row],[Profit]]/Table1[[#This Row],[Sales]]</f>
        <v>0.42291619047619045</v>
      </c>
      <c r="Y2742" t="s">
        <v>93</v>
      </c>
      <c r="Z2742" t="s">
        <v>59</v>
      </c>
      <c r="AA2742">
        <v>3</v>
      </c>
      <c r="AB2742" t="s">
        <v>42</v>
      </c>
    </row>
    <row r="2743" spans="1:28" x14ac:dyDescent="0.35">
      <c r="A2743" t="s">
        <v>2574</v>
      </c>
      <c r="B2743" s="1">
        <v>45925</v>
      </c>
      <c r="C2743" s="1" t="str">
        <f>TEXT(Table1[[#This Row],[Order_Date]],"yyyy")</f>
        <v>2025</v>
      </c>
      <c r="D2743" s="3">
        <f>MONTH(Table1[[#This Row],[Order_Date]])</f>
        <v>9</v>
      </c>
      <c r="E2743" t="str">
        <f>TEXT(Table1[[#This Row],[Order_Date]],"mmm")</f>
        <v>Sep</v>
      </c>
      <c r="F2743" s="1">
        <v>45927</v>
      </c>
      <c r="G2743">
        <f>(Table1[[#This Row],[Ship_Date]]-Table1[[#This Row],[Order_Date]])</f>
        <v>2</v>
      </c>
      <c r="H2743" t="s">
        <v>2575</v>
      </c>
      <c r="I2743" t="s">
        <v>2576</v>
      </c>
      <c r="J2743" t="s">
        <v>24</v>
      </c>
      <c r="K2743">
        <v>52</v>
      </c>
      <c r="L2743" t="str">
        <f>IF(Table1[[#This Row],[Age]]&lt;=20,"Teen",IF(Table1[[#This Row],[Age]]&gt;=21 &amp; Table1[[#This Row],[Age]]&lt;=50,"Adult","Senior"))</f>
        <v>Senior</v>
      </c>
      <c r="M2743" t="s">
        <v>36</v>
      </c>
      <c r="N2743" t="s">
        <v>37</v>
      </c>
      <c r="O2743" t="s">
        <v>38</v>
      </c>
      <c r="P2743" t="s">
        <v>74</v>
      </c>
      <c r="Q2743" t="s">
        <v>75</v>
      </c>
      <c r="R2743">
        <v>1</v>
      </c>
      <c r="S2743">
        <v>2000</v>
      </c>
      <c r="T2743">
        <v>0</v>
      </c>
      <c r="U2743">
        <v>2000</v>
      </c>
      <c r="V2743" t="str">
        <f>IF(Table1[[#This Row],[Sales]]&lt;=10000,"Low",IF(Table1[[#This Row],[Sales]]&gt;=10000 &amp; Table1[[#This Row],[Sales]]&lt;=25000,"Medium","High"))</f>
        <v>Low</v>
      </c>
      <c r="W2743">
        <v>571.07000000000005</v>
      </c>
      <c r="X2743">
        <f>Table1[[#This Row],[Profit]]/Table1[[#This Row],[Sales]]</f>
        <v>0.28553500000000004</v>
      </c>
      <c r="Y2743" t="s">
        <v>30</v>
      </c>
      <c r="Z2743" t="s">
        <v>59</v>
      </c>
      <c r="AA2743">
        <v>4</v>
      </c>
      <c r="AB2743" t="s">
        <v>42</v>
      </c>
    </row>
    <row r="2744" spans="1:28" x14ac:dyDescent="0.35">
      <c r="A2744" t="s">
        <v>2605</v>
      </c>
      <c r="B2744" s="1">
        <v>45924</v>
      </c>
      <c r="C2744" s="1" t="str">
        <f>TEXT(Table1[[#This Row],[Order_Date]],"yyyy")</f>
        <v>2025</v>
      </c>
      <c r="D2744" s="3">
        <f>MONTH(Table1[[#This Row],[Order_Date]])</f>
        <v>9</v>
      </c>
      <c r="E2744" t="str">
        <f>TEXT(Table1[[#This Row],[Order_Date]],"mmm")</f>
        <v>Sep</v>
      </c>
      <c r="F2744" s="1">
        <v>45927</v>
      </c>
      <c r="G2744">
        <f>(Table1[[#This Row],[Ship_Date]]-Table1[[#This Row],[Order_Date]])</f>
        <v>3</v>
      </c>
      <c r="H2744" t="s">
        <v>2606</v>
      </c>
      <c r="I2744" t="s">
        <v>2607</v>
      </c>
      <c r="J2744" t="s">
        <v>24</v>
      </c>
      <c r="K2744">
        <v>21</v>
      </c>
      <c r="L2744" t="str">
        <f>IF(Table1[[#This Row],[Age]]&lt;=20,"Teen",IF(Table1[[#This Row],[Age]]&gt;=21 &amp; Table1[[#This Row],[Age]]&lt;=50,"Adult","Senior"))</f>
        <v>Senior</v>
      </c>
      <c r="M2744" t="s">
        <v>63</v>
      </c>
      <c r="N2744" t="s">
        <v>64</v>
      </c>
      <c r="O2744" t="s">
        <v>55</v>
      </c>
      <c r="P2744" t="s">
        <v>56</v>
      </c>
      <c r="Q2744" t="s">
        <v>212</v>
      </c>
      <c r="R2744">
        <v>4</v>
      </c>
      <c r="S2744">
        <v>300</v>
      </c>
      <c r="T2744">
        <v>10</v>
      </c>
      <c r="U2744">
        <v>1080</v>
      </c>
      <c r="V2744" t="str">
        <f>IF(Table1[[#This Row],[Sales]]&lt;=10000,"Low",IF(Table1[[#This Row],[Sales]]&gt;=10000 &amp; Table1[[#This Row],[Sales]]&lt;=25000,"Medium","High"))</f>
        <v>Low</v>
      </c>
      <c r="W2744">
        <v>414.39</v>
      </c>
      <c r="X2744">
        <f>Table1[[#This Row],[Profit]]/Table1[[#This Row],[Sales]]</f>
        <v>0.38369444444444445</v>
      </c>
      <c r="Y2744" t="s">
        <v>58</v>
      </c>
      <c r="Z2744" t="s">
        <v>41</v>
      </c>
      <c r="AA2744">
        <v>2</v>
      </c>
      <c r="AB2744" t="s">
        <v>42</v>
      </c>
    </row>
    <row r="2745" spans="1:28" x14ac:dyDescent="0.35">
      <c r="A2745" t="s">
        <v>2626</v>
      </c>
      <c r="B2745" s="1">
        <v>45909</v>
      </c>
      <c r="C2745" s="1" t="str">
        <f>TEXT(Table1[[#This Row],[Order_Date]],"yyyy")</f>
        <v>2025</v>
      </c>
      <c r="D2745" s="3">
        <f>MONTH(Table1[[#This Row],[Order_Date]])</f>
        <v>9</v>
      </c>
      <c r="E2745" t="str">
        <f>TEXT(Table1[[#This Row],[Order_Date]],"mmm")</f>
        <v>Sep</v>
      </c>
      <c r="F2745" s="1">
        <v>45913</v>
      </c>
      <c r="G2745">
        <f>(Table1[[#This Row],[Ship_Date]]-Table1[[#This Row],[Order_Date]])</f>
        <v>4</v>
      </c>
      <c r="H2745" t="s">
        <v>2627</v>
      </c>
      <c r="I2745" t="s">
        <v>2628</v>
      </c>
      <c r="J2745" t="s">
        <v>52</v>
      </c>
      <c r="K2745">
        <v>47</v>
      </c>
      <c r="L2745" t="str">
        <f>IF(Table1[[#This Row],[Age]]&lt;=20,"Teen",IF(Table1[[#This Row],[Age]]&gt;=21 &amp; Table1[[#This Row],[Age]]&lt;=50,"Adult","Senior"))</f>
        <v>Senior</v>
      </c>
      <c r="M2745" t="s">
        <v>116</v>
      </c>
      <c r="N2745" t="s">
        <v>117</v>
      </c>
      <c r="O2745" t="s">
        <v>86</v>
      </c>
      <c r="P2745" t="s">
        <v>47</v>
      </c>
      <c r="Q2745" t="s">
        <v>48</v>
      </c>
      <c r="R2745">
        <v>6</v>
      </c>
      <c r="S2745">
        <v>3500</v>
      </c>
      <c r="T2745">
        <v>20</v>
      </c>
      <c r="U2745">
        <v>16800</v>
      </c>
      <c r="V2745" t="str">
        <f>IF(Table1[[#This Row],[Sales]]&lt;=10000,"Low",IF(Table1[[#This Row],[Sales]]&gt;=10000 &amp; Table1[[#This Row],[Sales]]&lt;=25000,"Medium","High"))</f>
        <v>High</v>
      </c>
      <c r="W2745">
        <v>3005.79</v>
      </c>
      <c r="X2745">
        <f>Table1[[#This Row],[Profit]]/Table1[[#This Row],[Sales]]</f>
        <v>0.17891607142857144</v>
      </c>
      <c r="Y2745" t="s">
        <v>30</v>
      </c>
      <c r="Z2745" t="s">
        <v>41</v>
      </c>
      <c r="AA2745">
        <v>5</v>
      </c>
      <c r="AB2745" t="s">
        <v>42</v>
      </c>
    </row>
    <row r="2746" spans="1:28" x14ac:dyDescent="0.35">
      <c r="A2746" t="s">
        <v>2752</v>
      </c>
      <c r="B2746" s="1">
        <v>45904</v>
      </c>
      <c r="C2746" s="1" t="str">
        <f>TEXT(Table1[[#This Row],[Order_Date]],"yyyy")</f>
        <v>2025</v>
      </c>
      <c r="D2746" s="3">
        <f>MONTH(Table1[[#This Row],[Order_Date]])</f>
        <v>9</v>
      </c>
      <c r="E2746" t="str">
        <f>TEXT(Table1[[#This Row],[Order_Date]],"mmm")</f>
        <v>Sep</v>
      </c>
      <c r="F2746" s="1">
        <v>45910</v>
      </c>
      <c r="G2746">
        <f>(Table1[[#This Row],[Ship_Date]]-Table1[[#This Row],[Order_Date]])</f>
        <v>6</v>
      </c>
      <c r="H2746" t="s">
        <v>2753</v>
      </c>
      <c r="I2746" t="s">
        <v>2754</v>
      </c>
      <c r="J2746" t="s">
        <v>52</v>
      </c>
      <c r="K2746">
        <v>45</v>
      </c>
      <c r="L2746" t="str">
        <f>IF(Table1[[#This Row],[Age]]&lt;=20,"Teen",IF(Table1[[#This Row],[Age]]&gt;=21 &amp; Table1[[#This Row],[Age]]&lt;=50,"Adult","Senior"))</f>
        <v>Senior</v>
      </c>
      <c r="M2746" t="s">
        <v>91</v>
      </c>
      <c r="N2746" t="s">
        <v>92</v>
      </c>
      <c r="O2746" t="s">
        <v>55</v>
      </c>
      <c r="P2746" t="s">
        <v>39</v>
      </c>
      <c r="Q2746" t="s">
        <v>118</v>
      </c>
      <c r="R2746">
        <v>5</v>
      </c>
      <c r="S2746">
        <v>4000</v>
      </c>
      <c r="T2746">
        <v>5</v>
      </c>
      <c r="U2746">
        <v>19000</v>
      </c>
      <c r="V2746" t="str">
        <f>IF(Table1[[#This Row],[Sales]]&lt;=10000,"Low",IF(Table1[[#This Row],[Sales]]&gt;=10000 &amp; Table1[[#This Row],[Sales]]&lt;=25000,"Medium","High"))</f>
        <v>High</v>
      </c>
      <c r="W2746">
        <v>2163.9699999999998</v>
      </c>
      <c r="X2746">
        <f>Table1[[#This Row],[Profit]]/Table1[[#This Row],[Sales]]</f>
        <v>0.11389315789473684</v>
      </c>
      <c r="Y2746" t="s">
        <v>93</v>
      </c>
      <c r="Z2746" t="s">
        <v>31</v>
      </c>
      <c r="AA2746">
        <v>4</v>
      </c>
      <c r="AB2746" t="s">
        <v>42</v>
      </c>
    </row>
    <row r="2747" spans="1:28" x14ac:dyDescent="0.35">
      <c r="A2747" t="s">
        <v>2790</v>
      </c>
      <c r="B2747" s="1">
        <v>45903</v>
      </c>
      <c r="C2747" s="1" t="str">
        <f>TEXT(Table1[[#This Row],[Order_Date]],"yyyy")</f>
        <v>2025</v>
      </c>
      <c r="D2747" s="3">
        <f>MONTH(Table1[[#This Row],[Order_Date]])</f>
        <v>9</v>
      </c>
      <c r="E2747" t="str">
        <f>TEXT(Table1[[#This Row],[Order_Date]],"mmm")</f>
        <v>Sep</v>
      </c>
      <c r="F2747" s="1">
        <v>45908</v>
      </c>
      <c r="G2747">
        <f>(Table1[[#This Row],[Ship_Date]]-Table1[[#This Row],[Order_Date]])</f>
        <v>5</v>
      </c>
      <c r="H2747" t="s">
        <v>2791</v>
      </c>
      <c r="I2747" t="s">
        <v>2792</v>
      </c>
      <c r="J2747" t="s">
        <v>24</v>
      </c>
      <c r="K2747">
        <v>44</v>
      </c>
      <c r="L2747" t="str">
        <f>IF(Table1[[#This Row],[Age]]&lt;=20,"Teen",IF(Table1[[#This Row],[Age]]&gt;=21 &amp; Table1[[#This Row],[Age]]&lt;=50,"Adult","Senior"))</f>
        <v>Senior</v>
      </c>
      <c r="M2747" t="s">
        <v>63</v>
      </c>
      <c r="N2747" t="s">
        <v>64</v>
      </c>
      <c r="O2747" t="s">
        <v>55</v>
      </c>
      <c r="P2747" t="s">
        <v>39</v>
      </c>
      <c r="Q2747" t="s">
        <v>253</v>
      </c>
      <c r="R2747">
        <v>5</v>
      </c>
      <c r="S2747">
        <v>1200</v>
      </c>
      <c r="T2747">
        <v>10</v>
      </c>
      <c r="U2747">
        <v>5400</v>
      </c>
      <c r="V2747" t="str">
        <f>IF(Table1[[#This Row],[Sales]]&lt;=10000,"Low",IF(Table1[[#This Row],[Sales]]&gt;=10000 &amp; Table1[[#This Row],[Sales]]&lt;=25000,"Medium","High"))</f>
        <v>Low</v>
      </c>
      <c r="W2747">
        <v>1784.43</v>
      </c>
      <c r="X2747">
        <f>Table1[[#This Row],[Profit]]/Table1[[#This Row],[Sales]]</f>
        <v>0.33045000000000002</v>
      </c>
      <c r="Y2747" t="s">
        <v>30</v>
      </c>
      <c r="Z2747" t="s">
        <v>41</v>
      </c>
      <c r="AA2747">
        <v>1</v>
      </c>
      <c r="AB2747" t="s">
        <v>32</v>
      </c>
    </row>
    <row r="2748" spans="1:28" x14ac:dyDescent="0.35">
      <c r="A2748" t="s">
        <v>2901</v>
      </c>
      <c r="B2748" s="1">
        <v>45928</v>
      </c>
      <c r="C2748" s="1" t="str">
        <f>TEXT(Table1[[#This Row],[Order_Date]],"yyyy")</f>
        <v>2025</v>
      </c>
      <c r="D2748" s="3">
        <f>MONTH(Table1[[#This Row],[Order_Date]])</f>
        <v>9</v>
      </c>
      <c r="E2748" t="str">
        <f>TEXT(Table1[[#This Row],[Order_Date]],"mmm")</f>
        <v>Sep</v>
      </c>
      <c r="F2748" s="1">
        <v>45930</v>
      </c>
      <c r="G2748">
        <f>(Table1[[#This Row],[Ship_Date]]-Table1[[#This Row],[Order_Date]])</f>
        <v>2</v>
      </c>
      <c r="H2748" t="s">
        <v>2902</v>
      </c>
      <c r="I2748" t="s">
        <v>2903</v>
      </c>
      <c r="J2748" t="s">
        <v>24</v>
      </c>
      <c r="K2748">
        <v>27</v>
      </c>
      <c r="L2748" t="str">
        <f>IF(Table1[[#This Row],[Age]]&lt;=20,"Teen",IF(Table1[[#This Row],[Age]]&gt;=21 &amp; Table1[[#This Row],[Age]]&lt;=50,"Adult","Senior"))</f>
        <v>Senior</v>
      </c>
      <c r="M2748" t="s">
        <v>84</v>
      </c>
      <c r="N2748" t="s">
        <v>85</v>
      </c>
      <c r="O2748" t="s">
        <v>86</v>
      </c>
      <c r="P2748" t="s">
        <v>56</v>
      </c>
      <c r="Q2748" t="s">
        <v>168</v>
      </c>
      <c r="R2748">
        <v>6</v>
      </c>
      <c r="S2748">
        <v>1200</v>
      </c>
      <c r="T2748">
        <v>0</v>
      </c>
      <c r="U2748">
        <v>7200</v>
      </c>
      <c r="V2748" t="str">
        <f>IF(Table1[[#This Row],[Sales]]&lt;=10000,"Low",IF(Table1[[#This Row],[Sales]]&gt;=10000 &amp; Table1[[#This Row],[Sales]]&lt;=25000,"Medium","High"))</f>
        <v>Low</v>
      </c>
      <c r="W2748">
        <v>982.2</v>
      </c>
      <c r="X2748">
        <f>Table1[[#This Row],[Profit]]/Table1[[#This Row],[Sales]]</f>
        <v>0.13641666666666669</v>
      </c>
      <c r="Y2748" t="s">
        <v>30</v>
      </c>
      <c r="Z2748" t="s">
        <v>59</v>
      </c>
      <c r="AA2748">
        <v>1</v>
      </c>
      <c r="AB2748" t="s">
        <v>42</v>
      </c>
    </row>
    <row r="2749" spans="1:28" x14ac:dyDescent="0.35">
      <c r="A2749" t="s">
        <v>2994</v>
      </c>
      <c r="B2749" s="1">
        <v>45920</v>
      </c>
      <c r="C2749" s="1" t="str">
        <f>TEXT(Table1[[#This Row],[Order_Date]],"yyyy")</f>
        <v>2025</v>
      </c>
      <c r="D2749" s="3">
        <f>MONTH(Table1[[#This Row],[Order_Date]])</f>
        <v>9</v>
      </c>
      <c r="E2749" t="str">
        <f>TEXT(Table1[[#This Row],[Order_Date]],"mmm")</f>
        <v>Sep</v>
      </c>
      <c r="F2749" s="1">
        <v>45926</v>
      </c>
      <c r="G2749">
        <f>(Table1[[#This Row],[Ship_Date]]-Table1[[#This Row],[Order_Date]])</f>
        <v>6</v>
      </c>
      <c r="H2749" t="s">
        <v>2995</v>
      </c>
      <c r="I2749" t="s">
        <v>2996</v>
      </c>
      <c r="J2749" t="s">
        <v>24</v>
      </c>
      <c r="K2749">
        <v>40</v>
      </c>
      <c r="L2749" t="str">
        <f>IF(Table1[[#This Row],[Age]]&lt;=20,"Teen",IF(Table1[[#This Row],[Age]]&gt;=21 &amp; Table1[[#This Row],[Age]]&lt;=50,"Adult","Senior"))</f>
        <v>Senior</v>
      </c>
      <c r="M2749" t="s">
        <v>53</v>
      </c>
      <c r="N2749" t="s">
        <v>54</v>
      </c>
      <c r="O2749" t="s">
        <v>55</v>
      </c>
      <c r="P2749" t="s">
        <v>74</v>
      </c>
      <c r="Q2749" t="s">
        <v>231</v>
      </c>
      <c r="R2749">
        <v>7</v>
      </c>
      <c r="S2749">
        <v>18000</v>
      </c>
      <c r="T2749">
        <v>5</v>
      </c>
      <c r="U2749">
        <v>119700</v>
      </c>
      <c r="V2749" t="str">
        <f>IF(Table1[[#This Row],[Sales]]&lt;=10000,"Low",IF(Table1[[#This Row],[Sales]]&gt;=10000 &amp; Table1[[#This Row],[Sales]]&lt;=25000,"Medium","High"))</f>
        <v>High</v>
      </c>
      <c r="W2749">
        <v>46523.59</v>
      </c>
      <c r="X2749">
        <f>Table1[[#This Row],[Profit]]/Table1[[#This Row],[Sales]]</f>
        <v>0.38866825396825394</v>
      </c>
      <c r="Y2749" t="s">
        <v>58</v>
      </c>
      <c r="Z2749" t="s">
        <v>31</v>
      </c>
      <c r="AA2749">
        <v>5</v>
      </c>
      <c r="AB2749" t="s">
        <v>32</v>
      </c>
    </row>
    <row r="2750" spans="1:28" x14ac:dyDescent="0.35">
      <c r="A2750" t="s">
        <v>3028</v>
      </c>
      <c r="B2750" s="1">
        <v>45561</v>
      </c>
      <c r="C2750" s="1" t="str">
        <f>TEXT(Table1[[#This Row],[Order_Date]],"yyyy")</f>
        <v>2024</v>
      </c>
      <c r="D2750" s="3">
        <f>MONTH(Table1[[#This Row],[Order_Date]])</f>
        <v>9</v>
      </c>
      <c r="E2750" t="str">
        <f>TEXT(Table1[[#This Row],[Order_Date]],"mmm")</f>
        <v>Sep</v>
      </c>
      <c r="F2750" s="1">
        <v>45566</v>
      </c>
      <c r="G2750">
        <f>(Table1[[#This Row],[Ship_Date]]-Table1[[#This Row],[Order_Date]])</f>
        <v>5</v>
      </c>
      <c r="H2750" t="s">
        <v>3029</v>
      </c>
      <c r="I2750" t="s">
        <v>3030</v>
      </c>
      <c r="J2750" t="s">
        <v>52</v>
      </c>
      <c r="K2750">
        <v>41</v>
      </c>
      <c r="L2750" t="str">
        <f>IF(Table1[[#This Row],[Age]]&lt;=20,"Teen",IF(Table1[[#This Row],[Age]]&gt;=21 &amp; Table1[[#This Row],[Age]]&lt;=50,"Adult","Senior"))</f>
        <v>Senior</v>
      </c>
      <c r="M2750" t="s">
        <v>63</v>
      </c>
      <c r="N2750" t="s">
        <v>64</v>
      </c>
      <c r="O2750" t="s">
        <v>55</v>
      </c>
      <c r="P2750" t="s">
        <v>74</v>
      </c>
      <c r="Q2750" t="s">
        <v>75</v>
      </c>
      <c r="R2750">
        <v>7</v>
      </c>
      <c r="S2750">
        <v>2000</v>
      </c>
      <c r="T2750">
        <v>5</v>
      </c>
      <c r="U2750">
        <v>13300</v>
      </c>
      <c r="V2750" t="str">
        <f>IF(Table1[[#This Row],[Sales]]&lt;=10000,"Low",IF(Table1[[#This Row],[Sales]]&gt;=10000 &amp; Table1[[#This Row],[Sales]]&lt;=25000,"Medium","High"))</f>
        <v>High</v>
      </c>
      <c r="W2750">
        <v>1986.09</v>
      </c>
      <c r="X2750">
        <f>Table1[[#This Row],[Profit]]/Table1[[#This Row],[Sales]]</f>
        <v>0.14933007518796992</v>
      </c>
      <c r="Y2750" t="s">
        <v>30</v>
      </c>
      <c r="Z2750" t="s">
        <v>59</v>
      </c>
      <c r="AA2750">
        <v>4</v>
      </c>
      <c r="AB2750" t="s">
        <v>42</v>
      </c>
    </row>
    <row r="2751" spans="1:28" x14ac:dyDescent="0.35">
      <c r="A2751" t="s">
        <v>3034</v>
      </c>
      <c r="B2751" s="1">
        <v>45540</v>
      </c>
      <c r="C2751" s="1" t="str">
        <f>TEXT(Table1[[#This Row],[Order_Date]],"yyyy")</f>
        <v>2024</v>
      </c>
      <c r="D2751" s="3">
        <f>MONTH(Table1[[#This Row],[Order_Date]])</f>
        <v>9</v>
      </c>
      <c r="E2751" t="str">
        <f>TEXT(Table1[[#This Row],[Order_Date]],"mmm")</f>
        <v>Sep</v>
      </c>
      <c r="F2751" s="1">
        <v>45544</v>
      </c>
      <c r="G2751">
        <f>(Table1[[#This Row],[Ship_Date]]-Table1[[#This Row],[Order_Date]])</f>
        <v>4</v>
      </c>
      <c r="H2751" t="s">
        <v>1789</v>
      </c>
      <c r="I2751" t="s">
        <v>3035</v>
      </c>
      <c r="J2751" t="s">
        <v>24</v>
      </c>
      <c r="K2751">
        <v>58</v>
      </c>
      <c r="L2751" t="str">
        <f>IF(Table1[[#This Row],[Age]]&lt;=20,"Teen",IF(Table1[[#This Row],[Age]]&gt;=21 &amp; Table1[[#This Row],[Age]]&lt;=50,"Adult","Senior"))</f>
        <v>Senior</v>
      </c>
      <c r="M2751" t="s">
        <v>116</v>
      </c>
      <c r="N2751" t="s">
        <v>117</v>
      </c>
      <c r="O2751" t="s">
        <v>86</v>
      </c>
      <c r="P2751" t="s">
        <v>39</v>
      </c>
      <c r="Q2751" t="s">
        <v>253</v>
      </c>
      <c r="R2751">
        <v>3</v>
      </c>
      <c r="S2751">
        <v>1200</v>
      </c>
      <c r="T2751">
        <v>20</v>
      </c>
      <c r="U2751">
        <v>2880</v>
      </c>
      <c r="V2751" t="str">
        <f>IF(Table1[[#This Row],[Sales]]&lt;=10000,"Low",IF(Table1[[#This Row],[Sales]]&gt;=10000 &amp; Table1[[#This Row],[Sales]]&lt;=25000,"Medium","High"))</f>
        <v>Low</v>
      </c>
      <c r="W2751">
        <v>671.12</v>
      </c>
      <c r="X2751">
        <f>Table1[[#This Row],[Profit]]/Table1[[#This Row],[Sales]]</f>
        <v>0.23302777777777778</v>
      </c>
      <c r="Y2751" t="s">
        <v>58</v>
      </c>
      <c r="Z2751" t="s">
        <v>59</v>
      </c>
      <c r="AA2751">
        <v>1</v>
      </c>
      <c r="AB2751" t="s">
        <v>42</v>
      </c>
    </row>
    <row r="2752" spans="1:28" x14ac:dyDescent="0.35">
      <c r="A2752" t="s">
        <v>3088</v>
      </c>
      <c r="B2752" s="1">
        <v>45910</v>
      </c>
      <c r="C2752" s="1" t="str">
        <f>TEXT(Table1[[#This Row],[Order_Date]],"yyyy")</f>
        <v>2025</v>
      </c>
      <c r="D2752" s="3">
        <f>MONTH(Table1[[#This Row],[Order_Date]])</f>
        <v>9</v>
      </c>
      <c r="E2752" t="str">
        <f>TEXT(Table1[[#This Row],[Order_Date]],"mmm")</f>
        <v>Sep</v>
      </c>
      <c r="F2752" s="1">
        <v>45917</v>
      </c>
      <c r="G2752">
        <f>(Table1[[#This Row],[Ship_Date]]-Table1[[#This Row],[Order_Date]])</f>
        <v>7</v>
      </c>
      <c r="H2752" t="s">
        <v>3089</v>
      </c>
      <c r="I2752" t="s">
        <v>3090</v>
      </c>
      <c r="J2752" t="s">
        <v>24</v>
      </c>
      <c r="K2752">
        <v>34</v>
      </c>
      <c r="L2752" t="str">
        <f>IF(Table1[[#This Row],[Age]]&lt;=20,"Teen",IF(Table1[[#This Row],[Age]]&gt;=21 &amp; Table1[[#This Row],[Age]]&lt;=50,"Adult","Senior"))</f>
        <v>Senior</v>
      </c>
      <c r="M2752" t="s">
        <v>46</v>
      </c>
      <c r="N2752" t="s">
        <v>46</v>
      </c>
      <c r="O2752" t="s">
        <v>38</v>
      </c>
      <c r="P2752" t="s">
        <v>39</v>
      </c>
      <c r="Q2752" t="s">
        <v>151</v>
      </c>
      <c r="R2752">
        <v>8</v>
      </c>
      <c r="S2752">
        <v>900</v>
      </c>
      <c r="T2752">
        <v>25</v>
      </c>
      <c r="U2752">
        <v>5400</v>
      </c>
      <c r="V2752" t="str">
        <f>IF(Table1[[#This Row],[Sales]]&lt;=10000,"Low",IF(Table1[[#This Row],[Sales]]&gt;=10000 &amp; Table1[[#This Row],[Sales]]&lt;=25000,"Medium","High"))</f>
        <v>Low</v>
      </c>
      <c r="W2752">
        <v>2096.35</v>
      </c>
      <c r="X2752">
        <f>Table1[[#This Row],[Profit]]/Table1[[#This Row],[Sales]]</f>
        <v>0.38821296296296293</v>
      </c>
      <c r="Y2752" t="s">
        <v>30</v>
      </c>
      <c r="Z2752" t="s">
        <v>41</v>
      </c>
      <c r="AA2752">
        <v>5</v>
      </c>
      <c r="AB2752" t="s">
        <v>42</v>
      </c>
    </row>
    <row r="2753" spans="1:28" x14ac:dyDescent="0.35">
      <c r="A2753" t="s">
        <v>3102</v>
      </c>
      <c r="B2753" s="1">
        <v>45552</v>
      </c>
      <c r="C2753" s="1" t="str">
        <f>TEXT(Table1[[#This Row],[Order_Date]],"yyyy")</f>
        <v>2024</v>
      </c>
      <c r="D2753" s="3">
        <f>MONTH(Table1[[#This Row],[Order_Date]])</f>
        <v>9</v>
      </c>
      <c r="E2753" t="str">
        <f>TEXT(Table1[[#This Row],[Order_Date]],"mmm")</f>
        <v>Sep</v>
      </c>
      <c r="F2753" s="1">
        <v>45555</v>
      </c>
      <c r="G2753">
        <f>(Table1[[#This Row],[Ship_Date]]-Table1[[#This Row],[Order_Date]])</f>
        <v>3</v>
      </c>
      <c r="H2753" t="s">
        <v>3103</v>
      </c>
      <c r="I2753" t="s">
        <v>3104</v>
      </c>
      <c r="J2753" t="s">
        <v>52</v>
      </c>
      <c r="K2753">
        <v>48</v>
      </c>
      <c r="L2753" t="str">
        <f>IF(Table1[[#This Row],[Age]]&lt;=20,"Teen",IF(Table1[[#This Row],[Age]]&gt;=21 &amp; Table1[[#This Row],[Age]]&lt;=50,"Adult","Senior"))</f>
        <v>Senior</v>
      </c>
      <c r="M2753" t="s">
        <v>25</v>
      </c>
      <c r="N2753" t="s">
        <v>26</v>
      </c>
      <c r="O2753" t="s">
        <v>27</v>
      </c>
      <c r="P2753" t="s">
        <v>47</v>
      </c>
      <c r="Q2753" t="s">
        <v>164</v>
      </c>
      <c r="R2753">
        <v>5</v>
      </c>
      <c r="S2753">
        <v>1800</v>
      </c>
      <c r="T2753">
        <v>10</v>
      </c>
      <c r="U2753">
        <v>8100</v>
      </c>
      <c r="V2753" t="str">
        <f>IF(Table1[[#This Row],[Sales]]&lt;=10000,"Low",IF(Table1[[#This Row],[Sales]]&gt;=10000 &amp; Table1[[#This Row],[Sales]]&lt;=25000,"Medium","High"))</f>
        <v>Low</v>
      </c>
      <c r="W2753">
        <v>1584.78</v>
      </c>
      <c r="X2753">
        <f>Table1[[#This Row],[Profit]]/Table1[[#This Row],[Sales]]</f>
        <v>0.19565185185185185</v>
      </c>
      <c r="Y2753" t="s">
        <v>30</v>
      </c>
      <c r="Z2753" t="s">
        <v>41</v>
      </c>
      <c r="AA2753">
        <v>3</v>
      </c>
      <c r="AB2753" t="s">
        <v>42</v>
      </c>
    </row>
    <row r="2754" spans="1:28" x14ac:dyDescent="0.35">
      <c r="A2754" t="s">
        <v>3120</v>
      </c>
      <c r="B2754" s="1">
        <v>45539</v>
      </c>
      <c r="C2754" s="1" t="str">
        <f>TEXT(Table1[[#This Row],[Order_Date]],"yyyy")</f>
        <v>2024</v>
      </c>
      <c r="D2754" s="3">
        <f>MONTH(Table1[[#This Row],[Order_Date]])</f>
        <v>9</v>
      </c>
      <c r="E2754" t="str">
        <f>TEXT(Table1[[#This Row],[Order_Date]],"mmm")</f>
        <v>Sep</v>
      </c>
      <c r="F2754" s="1">
        <v>45540</v>
      </c>
      <c r="G2754">
        <f>(Table1[[#This Row],[Ship_Date]]-Table1[[#This Row],[Order_Date]])</f>
        <v>1</v>
      </c>
      <c r="H2754" t="s">
        <v>3121</v>
      </c>
      <c r="I2754" t="s">
        <v>3122</v>
      </c>
      <c r="J2754" t="s">
        <v>24</v>
      </c>
      <c r="K2754">
        <v>38</v>
      </c>
      <c r="L2754" t="str">
        <f>IF(Table1[[#This Row],[Age]]&lt;=20,"Teen",IF(Table1[[#This Row],[Age]]&gt;=21 &amp; Table1[[#This Row],[Age]]&lt;=50,"Adult","Senior"))</f>
        <v>Senior</v>
      </c>
      <c r="M2754" t="s">
        <v>91</v>
      </c>
      <c r="N2754" t="s">
        <v>92</v>
      </c>
      <c r="O2754" t="s">
        <v>55</v>
      </c>
      <c r="P2754" t="s">
        <v>39</v>
      </c>
      <c r="Q2754" t="s">
        <v>151</v>
      </c>
      <c r="R2754">
        <v>5</v>
      </c>
      <c r="S2754">
        <v>900</v>
      </c>
      <c r="T2754">
        <v>25</v>
      </c>
      <c r="U2754">
        <v>3375</v>
      </c>
      <c r="V2754" t="str">
        <f>IF(Table1[[#This Row],[Sales]]&lt;=10000,"Low",IF(Table1[[#This Row],[Sales]]&gt;=10000 &amp; Table1[[#This Row],[Sales]]&lt;=25000,"Medium","High"))</f>
        <v>Low</v>
      </c>
      <c r="W2754">
        <v>1492.94</v>
      </c>
      <c r="X2754">
        <f>Table1[[#This Row],[Profit]]/Table1[[#This Row],[Sales]]</f>
        <v>0.44235259259259263</v>
      </c>
      <c r="Y2754" t="s">
        <v>58</v>
      </c>
      <c r="Z2754" t="s">
        <v>41</v>
      </c>
      <c r="AA2754">
        <v>1</v>
      </c>
      <c r="AB2754" t="s">
        <v>42</v>
      </c>
    </row>
    <row r="2755" spans="1:28" x14ac:dyDescent="0.35">
      <c r="A2755" t="s">
        <v>3129</v>
      </c>
      <c r="B2755" s="1">
        <v>45912</v>
      </c>
      <c r="C2755" s="1" t="str">
        <f>TEXT(Table1[[#This Row],[Order_Date]],"yyyy")</f>
        <v>2025</v>
      </c>
      <c r="D2755" s="3">
        <f>MONTH(Table1[[#This Row],[Order_Date]])</f>
        <v>9</v>
      </c>
      <c r="E2755" t="str">
        <f>TEXT(Table1[[#This Row],[Order_Date]],"mmm")</f>
        <v>Sep</v>
      </c>
      <c r="F2755" s="1">
        <v>45913</v>
      </c>
      <c r="G2755">
        <f>(Table1[[#This Row],[Ship_Date]]-Table1[[#This Row],[Order_Date]])</f>
        <v>1</v>
      </c>
      <c r="H2755" t="s">
        <v>3130</v>
      </c>
      <c r="I2755" t="s">
        <v>3131</v>
      </c>
      <c r="J2755" t="s">
        <v>24</v>
      </c>
      <c r="K2755">
        <v>50</v>
      </c>
      <c r="L2755" t="str">
        <f>IF(Table1[[#This Row],[Age]]&lt;=20,"Teen",IF(Table1[[#This Row],[Age]]&gt;=21 &amp; Table1[[#This Row],[Age]]&lt;=50,"Adult","Senior"))</f>
        <v>Senior</v>
      </c>
      <c r="M2755" t="s">
        <v>101</v>
      </c>
      <c r="N2755" t="s">
        <v>102</v>
      </c>
      <c r="O2755" t="s">
        <v>27</v>
      </c>
      <c r="P2755" t="s">
        <v>39</v>
      </c>
      <c r="Q2755" t="s">
        <v>87</v>
      </c>
      <c r="R2755">
        <v>5</v>
      </c>
      <c r="S2755">
        <v>3200</v>
      </c>
      <c r="T2755">
        <v>20</v>
      </c>
      <c r="U2755">
        <v>12800</v>
      </c>
      <c r="V2755" t="str">
        <f>IF(Table1[[#This Row],[Sales]]&lt;=10000,"Low",IF(Table1[[#This Row],[Sales]]&gt;=10000 &amp; Table1[[#This Row],[Sales]]&lt;=25000,"Medium","High"))</f>
        <v>High</v>
      </c>
      <c r="W2755">
        <v>4264.79</v>
      </c>
      <c r="X2755">
        <f>Table1[[#This Row],[Profit]]/Table1[[#This Row],[Sales]]</f>
        <v>0.33318671875</v>
      </c>
      <c r="Y2755" t="s">
        <v>58</v>
      </c>
      <c r="Z2755" t="s">
        <v>31</v>
      </c>
      <c r="AA2755">
        <v>1</v>
      </c>
      <c r="AB2755" t="s">
        <v>42</v>
      </c>
    </row>
    <row r="2756" spans="1:28" x14ac:dyDescent="0.35">
      <c r="A2756" t="s">
        <v>3147</v>
      </c>
      <c r="B2756" s="1">
        <v>45908</v>
      </c>
      <c r="C2756" s="1" t="str">
        <f>TEXT(Table1[[#This Row],[Order_Date]],"yyyy")</f>
        <v>2025</v>
      </c>
      <c r="D2756" s="3">
        <f>MONTH(Table1[[#This Row],[Order_Date]])</f>
        <v>9</v>
      </c>
      <c r="E2756" t="str">
        <f>TEXT(Table1[[#This Row],[Order_Date]],"mmm")</f>
        <v>Sep</v>
      </c>
      <c r="F2756" s="1">
        <v>45915</v>
      </c>
      <c r="G2756">
        <f>(Table1[[#This Row],[Ship_Date]]-Table1[[#This Row],[Order_Date]])</f>
        <v>7</v>
      </c>
      <c r="H2756" t="s">
        <v>3148</v>
      </c>
      <c r="I2756" t="s">
        <v>3149</v>
      </c>
      <c r="J2756" t="s">
        <v>24</v>
      </c>
      <c r="K2756">
        <v>26</v>
      </c>
      <c r="L2756" t="str">
        <f>IF(Table1[[#This Row],[Age]]&lt;=20,"Teen",IF(Table1[[#This Row],[Age]]&gt;=21 &amp; Table1[[#This Row],[Age]]&lt;=50,"Adult","Senior"))</f>
        <v>Senior</v>
      </c>
      <c r="M2756" t="s">
        <v>79</v>
      </c>
      <c r="N2756" t="s">
        <v>80</v>
      </c>
      <c r="O2756" t="s">
        <v>38</v>
      </c>
      <c r="P2756" t="s">
        <v>74</v>
      </c>
      <c r="Q2756" t="s">
        <v>109</v>
      </c>
      <c r="R2756">
        <v>1</v>
      </c>
      <c r="S2756">
        <v>40000</v>
      </c>
      <c r="T2756">
        <v>15</v>
      </c>
      <c r="U2756">
        <v>34000</v>
      </c>
      <c r="V2756" t="str">
        <f>IF(Table1[[#This Row],[Sales]]&lt;=10000,"Low",IF(Table1[[#This Row],[Sales]]&gt;=10000 &amp; Table1[[#This Row],[Sales]]&lt;=25000,"Medium","High"))</f>
        <v>High</v>
      </c>
      <c r="W2756">
        <v>4976.3599999999997</v>
      </c>
      <c r="X2756">
        <f>Table1[[#This Row],[Profit]]/Table1[[#This Row],[Sales]]</f>
        <v>0.1463635294117647</v>
      </c>
      <c r="Y2756" t="s">
        <v>30</v>
      </c>
      <c r="Z2756" t="s">
        <v>59</v>
      </c>
      <c r="AA2756">
        <v>2</v>
      </c>
      <c r="AB2756" t="s">
        <v>42</v>
      </c>
    </row>
    <row r="2757" spans="1:28" x14ac:dyDescent="0.35">
      <c r="A2757" t="s">
        <v>3150</v>
      </c>
      <c r="B2757" s="1">
        <v>45920</v>
      </c>
      <c r="C2757" s="1" t="str">
        <f>TEXT(Table1[[#This Row],[Order_Date]],"yyyy")</f>
        <v>2025</v>
      </c>
      <c r="D2757" s="3">
        <f>MONTH(Table1[[#This Row],[Order_Date]])</f>
        <v>9</v>
      </c>
      <c r="E2757" t="str">
        <f>TEXT(Table1[[#This Row],[Order_Date]],"mmm")</f>
        <v>Sep</v>
      </c>
      <c r="F2757" s="1">
        <v>45924</v>
      </c>
      <c r="G2757">
        <f>(Table1[[#This Row],[Ship_Date]]-Table1[[#This Row],[Order_Date]])</f>
        <v>4</v>
      </c>
      <c r="H2757" t="s">
        <v>3151</v>
      </c>
      <c r="I2757" t="s">
        <v>3152</v>
      </c>
      <c r="J2757" t="s">
        <v>24</v>
      </c>
      <c r="K2757">
        <v>42</v>
      </c>
      <c r="L2757" t="str">
        <f>IF(Table1[[#This Row],[Age]]&lt;=20,"Teen",IF(Table1[[#This Row],[Age]]&gt;=21 &amp; Table1[[#This Row],[Age]]&lt;=50,"Adult","Senior"))</f>
        <v>Senior</v>
      </c>
      <c r="M2757" t="s">
        <v>91</v>
      </c>
      <c r="N2757" t="s">
        <v>92</v>
      </c>
      <c r="O2757" t="s">
        <v>55</v>
      </c>
      <c r="P2757" t="s">
        <v>74</v>
      </c>
      <c r="Q2757" t="s">
        <v>132</v>
      </c>
      <c r="R2757">
        <v>3</v>
      </c>
      <c r="S2757">
        <v>55000</v>
      </c>
      <c r="T2757">
        <v>20</v>
      </c>
      <c r="U2757">
        <v>132000</v>
      </c>
      <c r="V2757" t="str">
        <f>IF(Table1[[#This Row],[Sales]]&lt;=10000,"Low",IF(Table1[[#This Row],[Sales]]&gt;=10000 &amp; Table1[[#This Row],[Sales]]&lt;=25000,"Medium","High"))</f>
        <v>High</v>
      </c>
      <c r="W2757">
        <v>17206.32</v>
      </c>
      <c r="X2757">
        <f>Table1[[#This Row],[Profit]]/Table1[[#This Row],[Sales]]</f>
        <v>0.1303509090909091</v>
      </c>
      <c r="Y2757" t="s">
        <v>93</v>
      </c>
      <c r="Z2757" t="s">
        <v>31</v>
      </c>
      <c r="AA2757">
        <v>5</v>
      </c>
      <c r="AB2757" t="s">
        <v>42</v>
      </c>
    </row>
    <row r="2758" spans="1:28" x14ac:dyDescent="0.35">
      <c r="A2758" t="s">
        <v>3168</v>
      </c>
      <c r="B2758" s="1">
        <v>45905</v>
      </c>
      <c r="C2758" s="1" t="str">
        <f>TEXT(Table1[[#This Row],[Order_Date]],"yyyy")</f>
        <v>2025</v>
      </c>
      <c r="D2758" s="3">
        <f>MONTH(Table1[[#This Row],[Order_Date]])</f>
        <v>9</v>
      </c>
      <c r="E2758" t="str">
        <f>TEXT(Table1[[#This Row],[Order_Date]],"mmm")</f>
        <v>Sep</v>
      </c>
      <c r="F2758" s="1">
        <v>45908</v>
      </c>
      <c r="G2758">
        <f>(Table1[[#This Row],[Ship_Date]]-Table1[[#This Row],[Order_Date]])</f>
        <v>3</v>
      </c>
      <c r="H2758" t="s">
        <v>3169</v>
      </c>
      <c r="I2758" t="s">
        <v>3170</v>
      </c>
      <c r="J2758" t="s">
        <v>24</v>
      </c>
      <c r="K2758">
        <v>39</v>
      </c>
      <c r="L2758" t="str">
        <f>IF(Table1[[#This Row],[Age]]&lt;=20,"Teen",IF(Table1[[#This Row],[Age]]&gt;=21 &amp; Table1[[#This Row],[Age]]&lt;=50,"Adult","Senior"))</f>
        <v>Senior</v>
      </c>
      <c r="M2758" t="s">
        <v>116</v>
      </c>
      <c r="N2758" t="s">
        <v>117</v>
      </c>
      <c r="O2758" t="s">
        <v>86</v>
      </c>
      <c r="P2758" t="s">
        <v>56</v>
      </c>
      <c r="Q2758" t="s">
        <v>168</v>
      </c>
      <c r="R2758">
        <v>3</v>
      </c>
      <c r="S2758">
        <v>1200</v>
      </c>
      <c r="T2758">
        <v>15</v>
      </c>
      <c r="U2758">
        <v>3060</v>
      </c>
      <c r="V2758" t="str">
        <f>IF(Table1[[#This Row],[Sales]]&lt;=10000,"Low",IF(Table1[[#This Row],[Sales]]&gt;=10000 &amp; Table1[[#This Row],[Sales]]&lt;=25000,"Medium","High"))</f>
        <v>Low</v>
      </c>
      <c r="W2758">
        <v>1327.2</v>
      </c>
      <c r="X2758">
        <f>Table1[[#This Row],[Profit]]/Table1[[#This Row],[Sales]]</f>
        <v>0.43372549019607842</v>
      </c>
      <c r="Y2758" t="s">
        <v>58</v>
      </c>
      <c r="Z2758" t="s">
        <v>41</v>
      </c>
      <c r="AA2758">
        <v>4</v>
      </c>
      <c r="AB2758" t="s">
        <v>42</v>
      </c>
    </row>
    <row r="2759" spans="1:28" x14ac:dyDescent="0.35">
      <c r="A2759" t="s">
        <v>3305</v>
      </c>
      <c r="B2759" s="1">
        <v>45548</v>
      </c>
      <c r="C2759" s="1" t="str">
        <f>TEXT(Table1[[#This Row],[Order_Date]],"yyyy")</f>
        <v>2024</v>
      </c>
      <c r="D2759" s="3">
        <f>MONTH(Table1[[#This Row],[Order_Date]])</f>
        <v>9</v>
      </c>
      <c r="E2759" t="str">
        <f>TEXT(Table1[[#This Row],[Order_Date]],"mmm")</f>
        <v>Sep</v>
      </c>
      <c r="F2759" s="1">
        <v>45554</v>
      </c>
      <c r="G2759">
        <f>(Table1[[#This Row],[Ship_Date]]-Table1[[#This Row],[Order_Date]])</f>
        <v>6</v>
      </c>
      <c r="H2759" t="s">
        <v>3306</v>
      </c>
      <c r="I2759" t="s">
        <v>3307</v>
      </c>
      <c r="J2759" t="s">
        <v>52</v>
      </c>
      <c r="K2759">
        <v>52</v>
      </c>
      <c r="L2759" t="str">
        <f>IF(Table1[[#This Row],[Age]]&lt;=20,"Teen",IF(Table1[[#This Row],[Age]]&gt;=21 &amp; Table1[[#This Row],[Age]]&lt;=50,"Adult","Senior"))</f>
        <v>Senior</v>
      </c>
      <c r="M2759" t="s">
        <v>63</v>
      </c>
      <c r="N2759" t="s">
        <v>64</v>
      </c>
      <c r="O2759" t="s">
        <v>55</v>
      </c>
      <c r="P2759" t="s">
        <v>28</v>
      </c>
      <c r="Q2759" t="s">
        <v>65</v>
      </c>
      <c r="R2759">
        <v>6</v>
      </c>
      <c r="S2759">
        <v>30000</v>
      </c>
      <c r="T2759">
        <v>5</v>
      </c>
      <c r="U2759">
        <v>171000</v>
      </c>
      <c r="V2759" t="str">
        <f>IF(Table1[[#This Row],[Sales]]&lt;=10000,"Low",IF(Table1[[#This Row],[Sales]]&gt;=10000 &amp; Table1[[#This Row],[Sales]]&lt;=25000,"Medium","High"))</f>
        <v>High</v>
      </c>
      <c r="W2759">
        <v>50142.91</v>
      </c>
      <c r="X2759">
        <f>Table1[[#This Row],[Profit]]/Table1[[#This Row],[Sales]]</f>
        <v>0.29323339181286551</v>
      </c>
      <c r="Y2759" t="s">
        <v>58</v>
      </c>
      <c r="Z2759" t="s">
        <v>59</v>
      </c>
      <c r="AA2759">
        <v>2</v>
      </c>
      <c r="AB2759" t="s">
        <v>42</v>
      </c>
    </row>
    <row r="2760" spans="1:28" x14ac:dyDescent="0.35">
      <c r="A2760" t="s">
        <v>3320</v>
      </c>
      <c r="B2760" s="1">
        <v>45543</v>
      </c>
      <c r="C2760" s="1" t="str">
        <f>TEXT(Table1[[#This Row],[Order_Date]],"yyyy")</f>
        <v>2024</v>
      </c>
      <c r="D2760" s="3">
        <f>MONTH(Table1[[#This Row],[Order_Date]])</f>
        <v>9</v>
      </c>
      <c r="E2760" t="str">
        <f>TEXT(Table1[[#This Row],[Order_Date]],"mmm")</f>
        <v>Sep</v>
      </c>
      <c r="F2760" s="1">
        <v>45549</v>
      </c>
      <c r="G2760">
        <f>(Table1[[#This Row],[Ship_Date]]-Table1[[#This Row],[Order_Date]])</f>
        <v>6</v>
      </c>
      <c r="H2760" t="s">
        <v>3321</v>
      </c>
      <c r="I2760" t="s">
        <v>3322</v>
      </c>
      <c r="J2760" t="s">
        <v>52</v>
      </c>
      <c r="K2760">
        <v>18</v>
      </c>
      <c r="L2760" t="str">
        <f>IF(Table1[[#This Row],[Age]]&lt;=20,"Teen",IF(Table1[[#This Row],[Age]]&gt;=21 &amp; Table1[[#This Row],[Age]]&lt;=50,"Adult","Senior"))</f>
        <v>Teen</v>
      </c>
      <c r="M2760" t="s">
        <v>73</v>
      </c>
      <c r="N2760" t="s">
        <v>26</v>
      </c>
      <c r="O2760" t="s">
        <v>27</v>
      </c>
      <c r="P2760" t="s">
        <v>47</v>
      </c>
      <c r="Q2760" t="s">
        <v>164</v>
      </c>
      <c r="R2760">
        <v>7</v>
      </c>
      <c r="S2760">
        <v>1800</v>
      </c>
      <c r="T2760">
        <v>5</v>
      </c>
      <c r="U2760">
        <v>11970</v>
      </c>
      <c r="V2760" t="str">
        <f>IF(Table1[[#This Row],[Sales]]&lt;=10000,"Low",IF(Table1[[#This Row],[Sales]]&gt;=10000 &amp; Table1[[#This Row],[Sales]]&lt;=25000,"Medium","High"))</f>
        <v>High</v>
      </c>
      <c r="W2760">
        <v>3828.91</v>
      </c>
      <c r="X2760">
        <f>Table1[[#This Row],[Profit]]/Table1[[#This Row],[Sales]]</f>
        <v>0.31987552213868004</v>
      </c>
      <c r="Y2760" t="s">
        <v>93</v>
      </c>
      <c r="Z2760" t="s">
        <v>41</v>
      </c>
      <c r="AA2760">
        <v>4</v>
      </c>
      <c r="AB2760" t="s">
        <v>32</v>
      </c>
    </row>
    <row r="2761" spans="1:28" x14ac:dyDescent="0.35">
      <c r="A2761" t="s">
        <v>3340</v>
      </c>
      <c r="B2761" s="1">
        <v>45555</v>
      </c>
      <c r="C2761" s="1" t="str">
        <f>TEXT(Table1[[#This Row],[Order_Date]],"yyyy")</f>
        <v>2024</v>
      </c>
      <c r="D2761" s="3">
        <f>MONTH(Table1[[#This Row],[Order_Date]])</f>
        <v>9</v>
      </c>
      <c r="E2761" t="str">
        <f>TEXT(Table1[[#This Row],[Order_Date]],"mmm")</f>
        <v>Sep</v>
      </c>
      <c r="F2761" s="1">
        <v>45556</v>
      </c>
      <c r="G2761">
        <f>(Table1[[#This Row],[Ship_Date]]-Table1[[#This Row],[Order_Date]])</f>
        <v>1</v>
      </c>
      <c r="H2761" t="s">
        <v>3341</v>
      </c>
      <c r="I2761" t="s">
        <v>3342</v>
      </c>
      <c r="J2761" t="s">
        <v>24</v>
      </c>
      <c r="K2761">
        <v>39</v>
      </c>
      <c r="L2761" t="str">
        <f>IF(Table1[[#This Row],[Age]]&lt;=20,"Teen",IF(Table1[[#This Row],[Age]]&gt;=21 &amp; Table1[[#This Row],[Age]]&lt;=50,"Adult","Senior"))</f>
        <v>Senior</v>
      </c>
      <c r="M2761" t="s">
        <v>25</v>
      </c>
      <c r="N2761" t="s">
        <v>26</v>
      </c>
      <c r="O2761" t="s">
        <v>27</v>
      </c>
      <c r="P2761" t="s">
        <v>28</v>
      </c>
      <c r="Q2761" t="s">
        <v>65</v>
      </c>
      <c r="R2761">
        <v>8</v>
      </c>
      <c r="S2761">
        <v>30000</v>
      </c>
      <c r="T2761">
        <v>5</v>
      </c>
      <c r="U2761">
        <v>228000</v>
      </c>
      <c r="V2761" t="str">
        <f>IF(Table1[[#This Row],[Sales]]&lt;=10000,"Low",IF(Table1[[#This Row],[Sales]]&gt;=10000 &amp; Table1[[#This Row],[Sales]]&lt;=25000,"Medium","High"))</f>
        <v>High</v>
      </c>
      <c r="W2761">
        <v>30655.29</v>
      </c>
      <c r="X2761">
        <f>Table1[[#This Row],[Profit]]/Table1[[#This Row],[Sales]]</f>
        <v>0.13445302631578948</v>
      </c>
      <c r="Y2761" t="s">
        <v>93</v>
      </c>
      <c r="Z2761" t="s">
        <v>59</v>
      </c>
      <c r="AA2761">
        <v>1</v>
      </c>
      <c r="AB2761" t="s">
        <v>42</v>
      </c>
    </row>
    <row r="2762" spans="1:28" x14ac:dyDescent="0.35">
      <c r="A2762" t="s">
        <v>3363</v>
      </c>
      <c r="B2762" s="1">
        <v>45924</v>
      </c>
      <c r="C2762" s="1" t="str">
        <f>TEXT(Table1[[#This Row],[Order_Date]],"yyyy")</f>
        <v>2025</v>
      </c>
      <c r="D2762" s="3">
        <f>MONTH(Table1[[#This Row],[Order_Date]])</f>
        <v>9</v>
      </c>
      <c r="E2762" t="str">
        <f>TEXT(Table1[[#This Row],[Order_Date]],"mmm")</f>
        <v>Sep</v>
      </c>
      <c r="F2762" s="1">
        <v>45930</v>
      </c>
      <c r="G2762">
        <f>(Table1[[#This Row],[Ship_Date]]-Table1[[#This Row],[Order_Date]])</f>
        <v>6</v>
      </c>
      <c r="H2762" t="s">
        <v>3364</v>
      </c>
      <c r="I2762" t="s">
        <v>3365</v>
      </c>
      <c r="J2762" t="s">
        <v>24</v>
      </c>
      <c r="K2762">
        <v>64</v>
      </c>
      <c r="L2762" t="str">
        <f>IF(Table1[[#This Row],[Age]]&lt;=20,"Teen",IF(Table1[[#This Row],[Age]]&gt;=21 &amp; Table1[[#This Row],[Age]]&lt;=50,"Adult","Senior"))</f>
        <v>Senior</v>
      </c>
      <c r="M2762" t="s">
        <v>36</v>
      </c>
      <c r="N2762" t="s">
        <v>37</v>
      </c>
      <c r="O2762" t="s">
        <v>38</v>
      </c>
      <c r="P2762" t="s">
        <v>28</v>
      </c>
      <c r="Q2762" t="s">
        <v>29</v>
      </c>
      <c r="R2762">
        <v>4</v>
      </c>
      <c r="S2762">
        <v>15000</v>
      </c>
      <c r="T2762">
        <v>25</v>
      </c>
      <c r="U2762">
        <v>45000</v>
      </c>
      <c r="V2762" t="str">
        <f>IF(Table1[[#This Row],[Sales]]&lt;=10000,"Low",IF(Table1[[#This Row],[Sales]]&gt;=10000 &amp; Table1[[#This Row],[Sales]]&lt;=25000,"Medium","High"))</f>
        <v>High</v>
      </c>
      <c r="W2762">
        <v>17242.3</v>
      </c>
      <c r="X2762">
        <f>Table1[[#This Row],[Profit]]/Table1[[#This Row],[Sales]]</f>
        <v>0.38316222222222218</v>
      </c>
      <c r="Y2762" t="s">
        <v>58</v>
      </c>
      <c r="Z2762" t="s">
        <v>41</v>
      </c>
      <c r="AA2762">
        <v>2</v>
      </c>
      <c r="AB2762" t="s">
        <v>42</v>
      </c>
    </row>
    <row r="2763" spans="1:28" x14ac:dyDescent="0.35">
      <c r="A2763" t="s">
        <v>3430</v>
      </c>
      <c r="B2763" s="1">
        <v>45921</v>
      </c>
      <c r="C2763" s="1" t="str">
        <f>TEXT(Table1[[#This Row],[Order_Date]],"yyyy")</f>
        <v>2025</v>
      </c>
      <c r="D2763" s="3">
        <f>MONTH(Table1[[#This Row],[Order_Date]])</f>
        <v>9</v>
      </c>
      <c r="E2763" t="str">
        <f>TEXT(Table1[[#This Row],[Order_Date]],"mmm")</f>
        <v>Sep</v>
      </c>
      <c r="F2763" s="1">
        <v>45922</v>
      </c>
      <c r="G2763">
        <f>(Table1[[#This Row],[Ship_Date]]-Table1[[#This Row],[Order_Date]])</f>
        <v>1</v>
      </c>
      <c r="H2763" t="s">
        <v>3431</v>
      </c>
      <c r="I2763" t="s">
        <v>3432</v>
      </c>
      <c r="J2763" t="s">
        <v>52</v>
      </c>
      <c r="K2763">
        <v>62</v>
      </c>
      <c r="L2763" t="str">
        <f>IF(Table1[[#This Row],[Age]]&lt;=20,"Teen",IF(Table1[[#This Row],[Age]]&gt;=21 &amp; Table1[[#This Row],[Age]]&lt;=50,"Adult","Senior"))</f>
        <v>Senior</v>
      </c>
      <c r="M2763" t="s">
        <v>63</v>
      </c>
      <c r="N2763" t="s">
        <v>64</v>
      </c>
      <c r="O2763" t="s">
        <v>55</v>
      </c>
      <c r="P2763" t="s">
        <v>39</v>
      </c>
      <c r="Q2763" t="s">
        <v>40</v>
      </c>
      <c r="R2763">
        <v>5</v>
      </c>
      <c r="S2763">
        <v>2500</v>
      </c>
      <c r="T2763">
        <v>25</v>
      </c>
      <c r="U2763">
        <v>9375</v>
      </c>
      <c r="V2763" t="str">
        <f>IF(Table1[[#This Row],[Sales]]&lt;=10000,"Low",IF(Table1[[#This Row],[Sales]]&gt;=10000 &amp; Table1[[#This Row],[Sales]]&lt;=25000,"Medium","High"))</f>
        <v>Low</v>
      </c>
      <c r="W2763">
        <v>1463.4</v>
      </c>
      <c r="X2763">
        <f>Table1[[#This Row],[Profit]]/Table1[[#This Row],[Sales]]</f>
        <v>0.15609600000000001</v>
      </c>
      <c r="Y2763" t="s">
        <v>30</v>
      </c>
      <c r="Z2763" t="s">
        <v>59</v>
      </c>
      <c r="AA2763">
        <v>4</v>
      </c>
      <c r="AB2763" t="s">
        <v>42</v>
      </c>
    </row>
    <row r="2764" spans="1:28" x14ac:dyDescent="0.35">
      <c r="A2764" t="s">
        <v>3461</v>
      </c>
      <c r="B2764" s="1">
        <v>45925</v>
      </c>
      <c r="C2764" s="1" t="str">
        <f>TEXT(Table1[[#This Row],[Order_Date]],"yyyy")</f>
        <v>2025</v>
      </c>
      <c r="D2764" s="3">
        <f>MONTH(Table1[[#This Row],[Order_Date]])</f>
        <v>9</v>
      </c>
      <c r="E2764" t="str">
        <f>TEXT(Table1[[#This Row],[Order_Date]],"mmm")</f>
        <v>Sep</v>
      </c>
      <c r="F2764" s="1">
        <v>45929</v>
      </c>
      <c r="G2764">
        <f>(Table1[[#This Row],[Ship_Date]]-Table1[[#This Row],[Order_Date]])</f>
        <v>4</v>
      </c>
      <c r="H2764" t="s">
        <v>3462</v>
      </c>
      <c r="I2764" t="s">
        <v>3463</v>
      </c>
      <c r="J2764" t="s">
        <v>24</v>
      </c>
      <c r="K2764">
        <v>58</v>
      </c>
      <c r="L2764" t="str">
        <f>IF(Table1[[#This Row],[Age]]&lt;=20,"Teen",IF(Table1[[#This Row],[Age]]&gt;=21 &amp; Table1[[#This Row],[Age]]&lt;=50,"Adult","Senior"))</f>
        <v>Senior</v>
      </c>
      <c r="M2764" t="s">
        <v>116</v>
      </c>
      <c r="N2764" t="s">
        <v>117</v>
      </c>
      <c r="O2764" t="s">
        <v>86</v>
      </c>
      <c r="P2764" t="s">
        <v>47</v>
      </c>
      <c r="Q2764" t="s">
        <v>48</v>
      </c>
      <c r="R2764">
        <v>8</v>
      </c>
      <c r="S2764">
        <v>3500</v>
      </c>
      <c r="T2764">
        <v>20</v>
      </c>
      <c r="U2764">
        <v>22400</v>
      </c>
      <c r="V2764" t="str">
        <f>IF(Table1[[#This Row],[Sales]]&lt;=10000,"Low",IF(Table1[[#This Row],[Sales]]&gt;=10000 &amp; Table1[[#This Row],[Sales]]&lt;=25000,"Medium","High"))</f>
        <v>High</v>
      </c>
      <c r="W2764">
        <v>8934.42</v>
      </c>
      <c r="X2764">
        <f>Table1[[#This Row],[Profit]]/Table1[[#This Row],[Sales]]</f>
        <v>0.39885803571428574</v>
      </c>
      <c r="Y2764" t="s">
        <v>30</v>
      </c>
      <c r="Z2764" t="s">
        <v>59</v>
      </c>
      <c r="AA2764">
        <v>3</v>
      </c>
      <c r="AB2764" t="s">
        <v>42</v>
      </c>
    </row>
    <row r="2765" spans="1:28" x14ac:dyDescent="0.35">
      <c r="A2765" t="s">
        <v>3476</v>
      </c>
      <c r="B2765" s="1">
        <v>45904</v>
      </c>
      <c r="C2765" s="1" t="str">
        <f>TEXT(Table1[[#This Row],[Order_Date]],"yyyy")</f>
        <v>2025</v>
      </c>
      <c r="D2765" s="3">
        <f>MONTH(Table1[[#This Row],[Order_Date]])</f>
        <v>9</v>
      </c>
      <c r="E2765" t="str">
        <f>TEXT(Table1[[#This Row],[Order_Date]],"mmm")</f>
        <v>Sep</v>
      </c>
      <c r="F2765" s="1">
        <v>45907</v>
      </c>
      <c r="G2765">
        <f>(Table1[[#This Row],[Ship_Date]]-Table1[[#This Row],[Order_Date]])</f>
        <v>3</v>
      </c>
      <c r="H2765" t="s">
        <v>3477</v>
      </c>
      <c r="I2765" t="s">
        <v>3478</v>
      </c>
      <c r="J2765" t="s">
        <v>24</v>
      </c>
      <c r="K2765">
        <v>58</v>
      </c>
      <c r="L2765" t="str">
        <f>IF(Table1[[#This Row],[Age]]&lt;=20,"Teen",IF(Table1[[#This Row],[Age]]&gt;=21 &amp; Table1[[#This Row],[Age]]&lt;=50,"Adult","Senior"))</f>
        <v>Senior</v>
      </c>
      <c r="M2765" t="s">
        <v>46</v>
      </c>
      <c r="N2765" t="s">
        <v>46</v>
      </c>
      <c r="O2765" t="s">
        <v>38</v>
      </c>
      <c r="P2765" t="s">
        <v>47</v>
      </c>
      <c r="Q2765" t="s">
        <v>185</v>
      </c>
      <c r="R2765">
        <v>3</v>
      </c>
      <c r="S2765">
        <v>4500</v>
      </c>
      <c r="T2765">
        <v>10</v>
      </c>
      <c r="U2765">
        <v>12150</v>
      </c>
      <c r="V2765" t="str">
        <f>IF(Table1[[#This Row],[Sales]]&lt;=10000,"Low",IF(Table1[[#This Row],[Sales]]&gt;=10000 &amp; Table1[[#This Row],[Sales]]&lt;=25000,"Medium","High"))</f>
        <v>High</v>
      </c>
      <c r="W2765">
        <v>2860.37</v>
      </c>
      <c r="X2765">
        <f>Table1[[#This Row],[Profit]]/Table1[[#This Row],[Sales]]</f>
        <v>0.23542139917695473</v>
      </c>
      <c r="Y2765" t="s">
        <v>30</v>
      </c>
      <c r="Z2765" t="s">
        <v>41</v>
      </c>
      <c r="AA2765">
        <v>1</v>
      </c>
      <c r="AB2765" t="s">
        <v>42</v>
      </c>
    </row>
    <row r="2766" spans="1:28" x14ac:dyDescent="0.35">
      <c r="A2766" t="s">
        <v>3479</v>
      </c>
      <c r="B2766" s="1">
        <v>45550</v>
      </c>
      <c r="C2766" s="1" t="str">
        <f>TEXT(Table1[[#This Row],[Order_Date]],"yyyy")</f>
        <v>2024</v>
      </c>
      <c r="D2766" s="3">
        <f>MONTH(Table1[[#This Row],[Order_Date]])</f>
        <v>9</v>
      </c>
      <c r="E2766" t="str">
        <f>TEXT(Table1[[#This Row],[Order_Date]],"mmm")</f>
        <v>Sep</v>
      </c>
      <c r="F2766" s="1">
        <v>45557</v>
      </c>
      <c r="G2766">
        <f>(Table1[[#This Row],[Ship_Date]]-Table1[[#This Row],[Order_Date]])</f>
        <v>7</v>
      </c>
      <c r="H2766" t="s">
        <v>3480</v>
      </c>
      <c r="I2766" t="s">
        <v>3481</v>
      </c>
      <c r="J2766" t="s">
        <v>24</v>
      </c>
      <c r="K2766">
        <v>64</v>
      </c>
      <c r="L2766" t="str">
        <f>IF(Table1[[#This Row],[Age]]&lt;=20,"Teen",IF(Table1[[#This Row],[Age]]&gt;=21 &amp; Table1[[#This Row],[Age]]&lt;=50,"Adult","Senior"))</f>
        <v>Senior</v>
      </c>
      <c r="M2766" t="s">
        <v>53</v>
      </c>
      <c r="N2766" t="s">
        <v>54</v>
      </c>
      <c r="O2766" t="s">
        <v>55</v>
      </c>
      <c r="P2766" t="s">
        <v>28</v>
      </c>
      <c r="Q2766" t="s">
        <v>311</v>
      </c>
      <c r="R2766">
        <v>2</v>
      </c>
      <c r="S2766">
        <v>5000</v>
      </c>
      <c r="T2766">
        <v>0</v>
      </c>
      <c r="U2766">
        <v>10000</v>
      </c>
      <c r="V2766" t="str">
        <f>IF(Table1[[#This Row],[Sales]]&lt;=10000,"Low",IF(Table1[[#This Row],[Sales]]&gt;=10000 &amp; Table1[[#This Row],[Sales]]&lt;=25000,"Medium","High"))</f>
        <v>Low</v>
      </c>
      <c r="W2766">
        <v>4010.31</v>
      </c>
      <c r="X2766">
        <f>Table1[[#This Row],[Profit]]/Table1[[#This Row],[Sales]]</f>
        <v>0.40103099999999997</v>
      </c>
      <c r="Y2766" t="s">
        <v>58</v>
      </c>
      <c r="Z2766" t="s">
        <v>31</v>
      </c>
      <c r="AA2766">
        <v>1</v>
      </c>
      <c r="AB2766" t="s">
        <v>42</v>
      </c>
    </row>
    <row r="2767" spans="1:28" x14ac:dyDescent="0.35">
      <c r="A2767" t="s">
        <v>3521</v>
      </c>
      <c r="B2767" s="1">
        <v>45923</v>
      </c>
      <c r="C2767" s="1" t="str">
        <f>TEXT(Table1[[#This Row],[Order_Date]],"yyyy")</f>
        <v>2025</v>
      </c>
      <c r="D2767" s="3">
        <f>MONTH(Table1[[#This Row],[Order_Date]])</f>
        <v>9</v>
      </c>
      <c r="E2767" t="str">
        <f>TEXT(Table1[[#This Row],[Order_Date]],"mmm")</f>
        <v>Sep</v>
      </c>
      <c r="F2767" s="1">
        <v>45924</v>
      </c>
      <c r="G2767">
        <f>(Table1[[#This Row],[Ship_Date]]-Table1[[#This Row],[Order_Date]])</f>
        <v>1</v>
      </c>
      <c r="H2767" t="s">
        <v>3522</v>
      </c>
      <c r="I2767" t="s">
        <v>3523</v>
      </c>
      <c r="J2767" t="s">
        <v>24</v>
      </c>
      <c r="K2767">
        <v>64</v>
      </c>
      <c r="L2767" t="str">
        <f>IF(Table1[[#This Row],[Age]]&lt;=20,"Teen",IF(Table1[[#This Row],[Age]]&gt;=21 &amp; Table1[[#This Row],[Age]]&lt;=50,"Adult","Senior"))</f>
        <v>Senior</v>
      </c>
      <c r="M2767" t="s">
        <v>53</v>
      </c>
      <c r="N2767" t="s">
        <v>54</v>
      </c>
      <c r="O2767" t="s">
        <v>55</v>
      </c>
      <c r="P2767" t="s">
        <v>28</v>
      </c>
      <c r="Q2767" t="s">
        <v>29</v>
      </c>
      <c r="R2767">
        <v>2</v>
      </c>
      <c r="S2767">
        <v>15000</v>
      </c>
      <c r="T2767">
        <v>15</v>
      </c>
      <c r="U2767">
        <v>25500</v>
      </c>
      <c r="V2767" t="str">
        <f>IF(Table1[[#This Row],[Sales]]&lt;=10000,"Low",IF(Table1[[#This Row],[Sales]]&gt;=10000 &amp; Table1[[#This Row],[Sales]]&lt;=25000,"Medium","High"))</f>
        <v>High</v>
      </c>
      <c r="W2767">
        <v>5423.68</v>
      </c>
      <c r="X2767">
        <f>Table1[[#This Row],[Profit]]/Table1[[#This Row],[Sales]]</f>
        <v>0.21269333333333335</v>
      </c>
      <c r="Y2767" t="s">
        <v>30</v>
      </c>
      <c r="Z2767" t="s">
        <v>59</v>
      </c>
      <c r="AA2767">
        <v>1</v>
      </c>
      <c r="AB2767" t="s">
        <v>32</v>
      </c>
    </row>
    <row r="2768" spans="1:28" x14ac:dyDescent="0.35">
      <c r="A2768" t="s">
        <v>3544</v>
      </c>
      <c r="B2768" s="1">
        <v>45563</v>
      </c>
      <c r="C2768" s="1" t="str">
        <f>TEXT(Table1[[#This Row],[Order_Date]],"yyyy")</f>
        <v>2024</v>
      </c>
      <c r="D2768" s="3">
        <f>MONTH(Table1[[#This Row],[Order_Date]])</f>
        <v>9</v>
      </c>
      <c r="E2768" t="str">
        <f>TEXT(Table1[[#This Row],[Order_Date]],"mmm")</f>
        <v>Sep</v>
      </c>
      <c r="F2768" s="1">
        <v>45569</v>
      </c>
      <c r="G2768">
        <f>(Table1[[#This Row],[Ship_Date]]-Table1[[#This Row],[Order_Date]])</f>
        <v>6</v>
      </c>
      <c r="H2768" t="s">
        <v>1990</v>
      </c>
      <c r="I2768" t="s">
        <v>3545</v>
      </c>
      <c r="J2768" t="s">
        <v>24</v>
      </c>
      <c r="K2768">
        <v>54</v>
      </c>
      <c r="L2768" t="str">
        <f>IF(Table1[[#This Row],[Age]]&lt;=20,"Teen",IF(Table1[[#This Row],[Age]]&gt;=21 &amp; Table1[[#This Row],[Age]]&lt;=50,"Adult","Senior"))</f>
        <v>Senior</v>
      </c>
      <c r="M2768" t="s">
        <v>101</v>
      </c>
      <c r="N2768" t="s">
        <v>102</v>
      </c>
      <c r="O2768" t="s">
        <v>27</v>
      </c>
      <c r="P2768" t="s">
        <v>56</v>
      </c>
      <c r="Q2768" t="s">
        <v>168</v>
      </c>
      <c r="R2768">
        <v>4</v>
      </c>
      <c r="S2768">
        <v>1200</v>
      </c>
      <c r="T2768">
        <v>25</v>
      </c>
      <c r="U2768">
        <v>3600</v>
      </c>
      <c r="V2768" t="str">
        <f>IF(Table1[[#This Row],[Sales]]&lt;=10000,"Low",IF(Table1[[#This Row],[Sales]]&gt;=10000 &amp; Table1[[#This Row],[Sales]]&lt;=25000,"Medium","High"))</f>
        <v>Low</v>
      </c>
      <c r="W2768">
        <v>808.68</v>
      </c>
      <c r="X2768">
        <f>Table1[[#This Row],[Profit]]/Table1[[#This Row],[Sales]]</f>
        <v>0.22463333333333332</v>
      </c>
      <c r="Y2768" t="s">
        <v>93</v>
      </c>
      <c r="Z2768" t="s">
        <v>41</v>
      </c>
      <c r="AA2768">
        <v>2</v>
      </c>
      <c r="AB2768" t="s">
        <v>42</v>
      </c>
    </row>
    <row r="2769" spans="1:28" x14ac:dyDescent="0.35">
      <c r="A2769" t="s">
        <v>3570</v>
      </c>
      <c r="B2769" s="1">
        <v>45903</v>
      </c>
      <c r="C2769" s="1" t="str">
        <f>TEXT(Table1[[#This Row],[Order_Date]],"yyyy")</f>
        <v>2025</v>
      </c>
      <c r="D2769" s="3">
        <f>MONTH(Table1[[#This Row],[Order_Date]])</f>
        <v>9</v>
      </c>
      <c r="E2769" t="str">
        <f>TEXT(Table1[[#This Row],[Order_Date]],"mmm")</f>
        <v>Sep</v>
      </c>
      <c r="F2769" s="1">
        <v>45908</v>
      </c>
      <c r="G2769">
        <f>(Table1[[#This Row],[Ship_Date]]-Table1[[#This Row],[Order_Date]])</f>
        <v>5</v>
      </c>
      <c r="H2769" t="s">
        <v>3571</v>
      </c>
      <c r="I2769" t="s">
        <v>3572</v>
      </c>
      <c r="J2769" t="s">
        <v>52</v>
      </c>
      <c r="K2769">
        <v>25</v>
      </c>
      <c r="L2769" t="str">
        <f>IF(Table1[[#This Row],[Age]]&lt;=20,"Teen",IF(Table1[[#This Row],[Age]]&gt;=21 &amp; Table1[[#This Row],[Age]]&lt;=50,"Adult","Senior"))</f>
        <v>Senior</v>
      </c>
      <c r="M2769" t="s">
        <v>63</v>
      </c>
      <c r="N2769" t="s">
        <v>64</v>
      </c>
      <c r="O2769" t="s">
        <v>55</v>
      </c>
      <c r="P2769" t="s">
        <v>28</v>
      </c>
      <c r="Q2769" t="s">
        <v>192</v>
      </c>
      <c r="R2769">
        <v>4</v>
      </c>
      <c r="S2769">
        <v>7000</v>
      </c>
      <c r="T2769">
        <v>15</v>
      </c>
      <c r="U2769">
        <v>23800</v>
      </c>
      <c r="V2769" t="str">
        <f>IF(Table1[[#This Row],[Sales]]&lt;=10000,"Low",IF(Table1[[#This Row],[Sales]]&gt;=10000 &amp; Table1[[#This Row],[Sales]]&lt;=25000,"Medium","High"))</f>
        <v>High</v>
      </c>
      <c r="W2769">
        <v>6659.56</v>
      </c>
      <c r="X2769">
        <f>Table1[[#This Row],[Profit]]/Table1[[#This Row],[Sales]]</f>
        <v>0.27981344537815128</v>
      </c>
      <c r="Y2769" t="s">
        <v>58</v>
      </c>
      <c r="Z2769" t="s">
        <v>41</v>
      </c>
      <c r="AA2769">
        <v>1</v>
      </c>
      <c r="AB2769" t="s">
        <v>42</v>
      </c>
    </row>
    <row r="2770" spans="1:28" x14ac:dyDescent="0.35">
      <c r="A2770" t="s">
        <v>3653</v>
      </c>
      <c r="B2770" s="1">
        <v>45537</v>
      </c>
      <c r="C2770" s="1" t="str">
        <f>TEXT(Table1[[#This Row],[Order_Date]],"yyyy")</f>
        <v>2024</v>
      </c>
      <c r="D2770" s="3">
        <f>MONTH(Table1[[#This Row],[Order_Date]])</f>
        <v>9</v>
      </c>
      <c r="E2770" t="str">
        <f>TEXT(Table1[[#This Row],[Order_Date]],"mmm")</f>
        <v>Sep</v>
      </c>
      <c r="F2770" s="1">
        <v>45543</v>
      </c>
      <c r="G2770">
        <f>(Table1[[#This Row],[Ship_Date]]-Table1[[#This Row],[Order_Date]])</f>
        <v>6</v>
      </c>
      <c r="H2770" t="s">
        <v>3654</v>
      </c>
      <c r="I2770" t="s">
        <v>3655</v>
      </c>
      <c r="J2770" t="s">
        <v>52</v>
      </c>
      <c r="K2770">
        <v>23</v>
      </c>
      <c r="L2770" t="str">
        <f>IF(Table1[[#This Row],[Age]]&lt;=20,"Teen",IF(Table1[[#This Row],[Age]]&gt;=21 &amp; Table1[[#This Row],[Age]]&lt;=50,"Adult","Senior"))</f>
        <v>Senior</v>
      </c>
      <c r="M2770" t="s">
        <v>46</v>
      </c>
      <c r="N2770" t="s">
        <v>46</v>
      </c>
      <c r="O2770" t="s">
        <v>38</v>
      </c>
      <c r="P2770" t="s">
        <v>47</v>
      </c>
      <c r="Q2770" t="s">
        <v>48</v>
      </c>
      <c r="R2770">
        <v>4</v>
      </c>
      <c r="S2770">
        <v>3500</v>
      </c>
      <c r="T2770">
        <v>10</v>
      </c>
      <c r="U2770">
        <v>12600</v>
      </c>
      <c r="V2770" t="str">
        <f>IF(Table1[[#This Row],[Sales]]&lt;=10000,"Low",IF(Table1[[#This Row],[Sales]]&gt;=10000 &amp; Table1[[#This Row],[Sales]]&lt;=25000,"Medium","High"))</f>
        <v>High</v>
      </c>
      <c r="W2770">
        <v>4053.32</v>
      </c>
      <c r="X2770">
        <f>Table1[[#This Row],[Profit]]/Table1[[#This Row],[Sales]]</f>
        <v>0.32169206349206353</v>
      </c>
      <c r="Y2770" t="s">
        <v>93</v>
      </c>
      <c r="Z2770" t="s">
        <v>31</v>
      </c>
      <c r="AA2770">
        <v>3</v>
      </c>
      <c r="AB2770" t="s">
        <v>42</v>
      </c>
    </row>
    <row r="2771" spans="1:28" x14ac:dyDescent="0.35">
      <c r="A2771" t="s">
        <v>3691</v>
      </c>
      <c r="B2771" s="1">
        <v>45557</v>
      </c>
      <c r="C2771" s="1" t="str">
        <f>TEXT(Table1[[#This Row],[Order_Date]],"yyyy")</f>
        <v>2024</v>
      </c>
      <c r="D2771" s="3">
        <f>MONTH(Table1[[#This Row],[Order_Date]])</f>
        <v>9</v>
      </c>
      <c r="E2771" t="str">
        <f>TEXT(Table1[[#This Row],[Order_Date]],"mmm")</f>
        <v>Sep</v>
      </c>
      <c r="F2771" s="1">
        <v>45564</v>
      </c>
      <c r="G2771">
        <f>(Table1[[#This Row],[Ship_Date]]-Table1[[#This Row],[Order_Date]])</f>
        <v>7</v>
      </c>
      <c r="H2771" t="s">
        <v>3692</v>
      </c>
      <c r="I2771" t="s">
        <v>3693</v>
      </c>
      <c r="J2771" t="s">
        <v>24</v>
      </c>
      <c r="K2771">
        <v>56</v>
      </c>
      <c r="L2771" t="str">
        <f>IF(Table1[[#This Row],[Age]]&lt;=20,"Teen",IF(Table1[[#This Row],[Age]]&gt;=21 &amp; Table1[[#This Row],[Age]]&lt;=50,"Adult","Senior"))</f>
        <v>Senior</v>
      </c>
      <c r="M2771" t="s">
        <v>25</v>
      </c>
      <c r="N2771" t="s">
        <v>26</v>
      </c>
      <c r="O2771" t="s">
        <v>27</v>
      </c>
      <c r="P2771" t="s">
        <v>47</v>
      </c>
      <c r="Q2771" t="s">
        <v>175</v>
      </c>
      <c r="R2771">
        <v>8</v>
      </c>
      <c r="S2771">
        <v>1200</v>
      </c>
      <c r="T2771">
        <v>0</v>
      </c>
      <c r="U2771">
        <v>9600</v>
      </c>
      <c r="V2771" t="str">
        <f>IF(Table1[[#This Row],[Sales]]&lt;=10000,"Low",IF(Table1[[#This Row],[Sales]]&gt;=10000 &amp; Table1[[#This Row],[Sales]]&lt;=25000,"Medium","High"))</f>
        <v>Low</v>
      </c>
      <c r="W2771">
        <v>1181.8399999999999</v>
      </c>
      <c r="X2771">
        <f>Table1[[#This Row],[Profit]]/Table1[[#This Row],[Sales]]</f>
        <v>0.12310833333333332</v>
      </c>
      <c r="Y2771" t="s">
        <v>30</v>
      </c>
      <c r="Z2771" t="s">
        <v>31</v>
      </c>
      <c r="AA2771">
        <v>4</v>
      </c>
      <c r="AB2771" t="s">
        <v>32</v>
      </c>
    </row>
    <row r="2772" spans="1:28" x14ac:dyDescent="0.35">
      <c r="A2772" t="s">
        <v>3758</v>
      </c>
      <c r="B2772" s="1">
        <v>45557</v>
      </c>
      <c r="C2772" s="1" t="str">
        <f>TEXT(Table1[[#This Row],[Order_Date]],"yyyy")</f>
        <v>2024</v>
      </c>
      <c r="D2772" s="3">
        <f>MONTH(Table1[[#This Row],[Order_Date]])</f>
        <v>9</v>
      </c>
      <c r="E2772" t="str">
        <f>TEXT(Table1[[#This Row],[Order_Date]],"mmm")</f>
        <v>Sep</v>
      </c>
      <c r="F2772" s="1">
        <v>45560</v>
      </c>
      <c r="G2772">
        <f>(Table1[[#This Row],[Ship_Date]]-Table1[[#This Row],[Order_Date]])</f>
        <v>3</v>
      </c>
      <c r="H2772" t="s">
        <v>3759</v>
      </c>
      <c r="I2772" t="s">
        <v>3760</v>
      </c>
      <c r="J2772" t="s">
        <v>24</v>
      </c>
      <c r="K2772">
        <v>44</v>
      </c>
      <c r="L2772" t="str">
        <f>IF(Table1[[#This Row],[Age]]&lt;=20,"Teen",IF(Table1[[#This Row],[Age]]&gt;=21 &amp; Table1[[#This Row],[Age]]&lt;=50,"Adult","Senior"))</f>
        <v>Senior</v>
      </c>
      <c r="M2772" t="s">
        <v>116</v>
      </c>
      <c r="N2772" t="s">
        <v>117</v>
      </c>
      <c r="O2772" t="s">
        <v>86</v>
      </c>
      <c r="P2772" t="s">
        <v>74</v>
      </c>
      <c r="Q2772" t="s">
        <v>75</v>
      </c>
      <c r="R2772">
        <v>6</v>
      </c>
      <c r="S2772">
        <v>2000</v>
      </c>
      <c r="T2772">
        <v>20</v>
      </c>
      <c r="U2772">
        <v>9600</v>
      </c>
      <c r="V2772" t="str">
        <f>IF(Table1[[#This Row],[Sales]]&lt;=10000,"Low",IF(Table1[[#This Row],[Sales]]&gt;=10000 &amp; Table1[[#This Row],[Sales]]&lt;=25000,"Medium","High"))</f>
        <v>Low</v>
      </c>
      <c r="W2772">
        <v>3066.64</v>
      </c>
      <c r="X2772">
        <f>Table1[[#This Row],[Profit]]/Table1[[#This Row],[Sales]]</f>
        <v>0.31944166666666668</v>
      </c>
      <c r="Y2772" t="s">
        <v>58</v>
      </c>
      <c r="Z2772" t="s">
        <v>31</v>
      </c>
      <c r="AA2772">
        <v>1</v>
      </c>
      <c r="AB2772" t="s">
        <v>42</v>
      </c>
    </row>
    <row r="2773" spans="1:28" x14ac:dyDescent="0.35">
      <c r="A2773" t="s">
        <v>3766</v>
      </c>
      <c r="B2773" s="1">
        <v>45923</v>
      </c>
      <c r="C2773" s="1" t="str">
        <f>TEXT(Table1[[#This Row],[Order_Date]],"yyyy")</f>
        <v>2025</v>
      </c>
      <c r="D2773" s="3">
        <f>MONTH(Table1[[#This Row],[Order_Date]])</f>
        <v>9</v>
      </c>
      <c r="E2773" t="str">
        <f>TEXT(Table1[[#This Row],[Order_Date]],"mmm")</f>
        <v>Sep</v>
      </c>
      <c r="F2773" s="1">
        <v>45927</v>
      </c>
      <c r="G2773">
        <f>(Table1[[#This Row],[Ship_Date]]-Table1[[#This Row],[Order_Date]])</f>
        <v>4</v>
      </c>
      <c r="H2773" t="s">
        <v>3767</v>
      </c>
      <c r="I2773" t="s">
        <v>500</v>
      </c>
      <c r="J2773" t="s">
        <v>52</v>
      </c>
      <c r="K2773">
        <v>56</v>
      </c>
      <c r="L2773" t="str">
        <f>IF(Table1[[#This Row],[Age]]&lt;=20,"Teen",IF(Table1[[#This Row],[Age]]&gt;=21 &amp; Table1[[#This Row],[Age]]&lt;=50,"Adult","Senior"))</f>
        <v>Senior</v>
      </c>
      <c r="M2773" t="s">
        <v>91</v>
      </c>
      <c r="N2773" t="s">
        <v>92</v>
      </c>
      <c r="O2773" t="s">
        <v>55</v>
      </c>
      <c r="P2773" t="s">
        <v>28</v>
      </c>
      <c r="Q2773" t="s">
        <v>65</v>
      </c>
      <c r="R2773">
        <v>4</v>
      </c>
      <c r="S2773">
        <v>30000</v>
      </c>
      <c r="T2773">
        <v>15</v>
      </c>
      <c r="U2773">
        <v>102000</v>
      </c>
      <c r="V2773" t="str">
        <f>IF(Table1[[#This Row],[Sales]]&lt;=10000,"Low",IF(Table1[[#This Row],[Sales]]&gt;=10000 &amp; Table1[[#This Row],[Sales]]&lt;=25000,"Medium","High"))</f>
        <v>High</v>
      </c>
      <c r="W2773">
        <v>36450.19</v>
      </c>
      <c r="X2773">
        <f>Table1[[#This Row],[Profit]]/Table1[[#This Row],[Sales]]</f>
        <v>0.35735480392156865</v>
      </c>
      <c r="Y2773" t="s">
        <v>58</v>
      </c>
      <c r="Z2773" t="s">
        <v>41</v>
      </c>
      <c r="AA2773">
        <v>1</v>
      </c>
      <c r="AB2773" t="s">
        <v>42</v>
      </c>
    </row>
    <row r="2774" spans="1:28" x14ac:dyDescent="0.35">
      <c r="A2774" t="s">
        <v>3774</v>
      </c>
      <c r="B2774" s="1">
        <v>45541</v>
      </c>
      <c r="C2774" s="1" t="str">
        <f>TEXT(Table1[[#This Row],[Order_Date]],"yyyy")</f>
        <v>2024</v>
      </c>
      <c r="D2774" s="3">
        <f>MONTH(Table1[[#This Row],[Order_Date]])</f>
        <v>9</v>
      </c>
      <c r="E2774" t="str">
        <f>TEXT(Table1[[#This Row],[Order_Date]],"mmm")</f>
        <v>Sep</v>
      </c>
      <c r="F2774" s="1">
        <v>45548</v>
      </c>
      <c r="G2774">
        <f>(Table1[[#This Row],[Ship_Date]]-Table1[[#This Row],[Order_Date]])</f>
        <v>7</v>
      </c>
      <c r="H2774" t="s">
        <v>989</v>
      </c>
      <c r="I2774" t="s">
        <v>3775</v>
      </c>
      <c r="J2774" t="s">
        <v>24</v>
      </c>
      <c r="K2774">
        <v>42</v>
      </c>
      <c r="L2774" t="str">
        <f>IF(Table1[[#This Row],[Age]]&lt;=20,"Teen",IF(Table1[[#This Row],[Age]]&gt;=21 &amp; Table1[[#This Row],[Age]]&lt;=50,"Adult","Senior"))</f>
        <v>Senior</v>
      </c>
      <c r="M2774" t="s">
        <v>36</v>
      </c>
      <c r="N2774" t="s">
        <v>37</v>
      </c>
      <c r="O2774" t="s">
        <v>38</v>
      </c>
      <c r="P2774" t="s">
        <v>47</v>
      </c>
      <c r="Q2774" t="s">
        <v>164</v>
      </c>
      <c r="R2774">
        <v>4</v>
      </c>
      <c r="S2774">
        <v>1800</v>
      </c>
      <c r="T2774">
        <v>0</v>
      </c>
      <c r="U2774">
        <v>7200</v>
      </c>
      <c r="V2774" t="str">
        <f>IF(Table1[[#This Row],[Sales]]&lt;=10000,"Low",IF(Table1[[#This Row],[Sales]]&gt;=10000 &amp; Table1[[#This Row],[Sales]]&lt;=25000,"Medium","High"))</f>
        <v>Low</v>
      </c>
      <c r="W2774">
        <v>1513.59</v>
      </c>
      <c r="X2774">
        <f>Table1[[#This Row],[Profit]]/Table1[[#This Row],[Sales]]</f>
        <v>0.21022083333333333</v>
      </c>
      <c r="Y2774" t="s">
        <v>93</v>
      </c>
      <c r="Z2774" t="s">
        <v>59</v>
      </c>
      <c r="AA2774">
        <v>1</v>
      </c>
      <c r="AB2774" t="s">
        <v>42</v>
      </c>
    </row>
    <row r="2775" spans="1:28" x14ac:dyDescent="0.35">
      <c r="A2775" t="s">
        <v>3785</v>
      </c>
      <c r="B2775" s="1">
        <v>45550</v>
      </c>
      <c r="C2775" s="1" t="str">
        <f>TEXT(Table1[[#This Row],[Order_Date]],"yyyy")</f>
        <v>2024</v>
      </c>
      <c r="D2775" s="3">
        <f>MONTH(Table1[[#This Row],[Order_Date]])</f>
        <v>9</v>
      </c>
      <c r="E2775" t="str">
        <f>TEXT(Table1[[#This Row],[Order_Date]],"mmm")</f>
        <v>Sep</v>
      </c>
      <c r="F2775" s="1">
        <v>45557</v>
      </c>
      <c r="G2775">
        <f>(Table1[[#This Row],[Ship_Date]]-Table1[[#This Row],[Order_Date]])</f>
        <v>7</v>
      </c>
      <c r="H2775" t="s">
        <v>3786</v>
      </c>
      <c r="I2775" t="s">
        <v>3787</v>
      </c>
      <c r="J2775" t="s">
        <v>52</v>
      </c>
      <c r="K2775">
        <v>29</v>
      </c>
      <c r="L2775" t="str">
        <f>IF(Table1[[#This Row],[Age]]&lt;=20,"Teen",IF(Table1[[#This Row],[Age]]&gt;=21 &amp; Table1[[#This Row],[Age]]&lt;=50,"Adult","Senior"))</f>
        <v>Senior</v>
      </c>
      <c r="M2775" t="s">
        <v>46</v>
      </c>
      <c r="N2775" t="s">
        <v>46</v>
      </c>
      <c r="O2775" t="s">
        <v>38</v>
      </c>
      <c r="P2775" t="s">
        <v>28</v>
      </c>
      <c r="Q2775" t="s">
        <v>103</v>
      </c>
      <c r="R2775">
        <v>5</v>
      </c>
      <c r="S2775">
        <v>25000</v>
      </c>
      <c r="T2775">
        <v>25</v>
      </c>
      <c r="U2775">
        <v>93750</v>
      </c>
      <c r="V2775" t="str">
        <f>IF(Table1[[#This Row],[Sales]]&lt;=10000,"Low",IF(Table1[[#This Row],[Sales]]&gt;=10000 &amp; Table1[[#This Row],[Sales]]&lt;=25000,"Medium","High"))</f>
        <v>High</v>
      </c>
      <c r="W2775">
        <v>41589.410000000003</v>
      </c>
      <c r="X2775">
        <f>Table1[[#This Row],[Profit]]/Table1[[#This Row],[Sales]]</f>
        <v>0.44362037333333337</v>
      </c>
      <c r="Y2775" t="s">
        <v>93</v>
      </c>
      <c r="Z2775" t="s">
        <v>31</v>
      </c>
      <c r="AA2775">
        <v>5</v>
      </c>
      <c r="AB2775" t="s">
        <v>42</v>
      </c>
    </row>
    <row r="2776" spans="1:28" x14ac:dyDescent="0.35">
      <c r="A2776" t="s">
        <v>3808</v>
      </c>
      <c r="B2776" s="1">
        <v>45562</v>
      </c>
      <c r="C2776" s="1" t="str">
        <f>TEXT(Table1[[#This Row],[Order_Date]],"yyyy")</f>
        <v>2024</v>
      </c>
      <c r="D2776" s="3">
        <f>MONTH(Table1[[#This Row],[Order_Date]])</f>
        <v>9</v>
      </c>
      <c r="E2776" t="str">
        <f>TEXT(Table1[[#This Row],[Order_Date]],"mmm")</f>
        <v>Sep</v>
      </c>
      <c r="F2776" s="1">
        <v>45567</v>
      </c>
      <c r="G2776">
        <f>(Table1[[#This Row],[Ship_Date]]-Table1[[#This Row],[Order_Date]])</f>
        <v>5</v>
      </c>
      <c r="H2776" t="s">
        <v>3809</v>
      </c>
      <c r="I2776" t="s">
        <v>3810</v>
      </c>
      <c r="J2776" t="s">
        <v>52</v>
      </c>
      <c r="K2776">
        <v>25</v>
      </c>
      <c r="L2776" t="str">
        <f>IF(Table1[[#This Row],[Age]]&lt;=20,"Teen",IF(Table1[[#This Row],[Age]]&gt;=21 &amp; Table1[[#This Row],[Age]]&lt;=50,"Adult","Senior"))</f>
        <v>Senior</v>
      </c>
      <c r="M2776" t="s">
        <v>107</v>
      </c>
      <c r="N2776" t="s">
        <v>108</v>
      </c>
      <c r="O2776" t="s">
        <v>86</v>
      </c>
      <c r="P2776" t="s">
        <v>47</v>
      </c>
      <c r="Q2776" t="s">
        <v>48</v>
      </c>
      <c r="R2776">
        <v>6</v>
      </c>
      <c r="S2776">
        <v>3500</v>
      </c>
      <c r="T2776">
        <v>0</v>
      </c>
      <c r="U2776">
        <v>21000</v>
      </c>
      <c r="V2776" t="str">
        <f>IF(Table1[[#This Row],[Sales]]&lt;=10000,"Low",IF(Table1[[#This Row],[Sales]]&gt;=10000 &amp; Table1[[#This Row],[Sales]]&lt;=25000,"Medium","High"))</f>
        <v>High</v>
      </c>
      <c r="W2776">
        <v>8107.75</v>
      </c>
      <c r="X2776">
        <f>Table1[[#This Row],[Profit]]/Table1[[#This Row],[Sales]]</f>
        <v>0.38608333333333333</v>
      </c>
      <c r="Y2776" t="s">
        <v>93</v>
      </c>
      <c r="Z2776" t="s">
        <v>31</v>
      </c>
      <c r="AA2776">
        <v>2</v>
      </c>
      <c r="AB2776" t="s">
        <v>42</v>
      </c>
    </row>
    <row r="2777" spans="1:28" x14ac:dyDescent="0.35">
      <c r="A2777" t="s">
        <v>3869</v>
      </c>
      <c r="B2777" s="1">
        <v>45930</v>
      </c>
      <c r="C2777" s="1" t="str">
        <f>TEXT(Table1[[#This Row],[Order_Date]],"yyyy")</f>
        <v>2025</v>
      </c>
      <c r="D2777" s="3">
        <f>MONTH(Table1[[#This Row],[Order_Date]])</f>
        <v>9</v>
      </c>
      <c r="E2777" t="str">
        <f>TEXT(Table1[[#This Row],[Order_Date]],"mmm")</f>
        <v>Sep</v>
      </c>
      <c r="F2777" s="1">
        <v>45937</v>
      </c>
      <c r="G2777">
        <f>(Table1[[#This Row],[Ship_Date]]-Table1[[#This Row],[Order_Date]])</f>
        <v>7</v>
      </c>
      <c r="H2777" t="s">
        <v>3870</v>
      </c>
      <c r="I2777" t="s">
        <v>3871</v>
      </c>
      <c r="J2777" t="s">
        <v>24</v>
      </c>
      <c r="K2777">
        <v>20</v>
      </c>
      <c r="L2777" t="str">
        <f>IF(Table1[[#This Row],[Age]]&lt;=20,"Teen",IF(Table1[[#This Row],[Age]]&gt;=21 &amp; Table1[[#This Row],[Age]]&lt;=50,"Adult","Senior"))</f>
        <v>Teen</v>
      </c>
      <c r="M2777" t="s">
        <v>79</v>
      </c>
      <c r="N2777" t="s">
        <v>80</v>
      </c>
      <c r="O2777" t="s">
        <v>38</v>
      </c>
      <c r="P2777" t="s">
        <v>47</v>
      </c>
      <c r="Q2777" t="s">
        <v>175</v>
      </c>
      <c r="R2777">
        <v>3</v>
      </c>
      <c r="S2777">
        <v>1200</v>
      </c>
      <c r="T2777">
        <v>25</v>
      </c>
      <c r="U2777">
        <v>2700</v>
      </c>
      <c r="V2777" t="str">
        <f>IF(Table1[[#This Row],[Sales]]&lt;=10000,"Low",IF(Table1[[#This Row],[Sales]]&gt;=10000 &amp; Table1[[#This Row],[Sales]]&lt;=25000,"Medium","High"))</f>
        <v>Low</v>
      </c>
      <c r="W2777">
        <v>499.33</v>
      </c>
      <c r="X2777">
        <f>Table1[[#This Row],[Profit]]/Table1[[#This Row],[Sales]]</f>
        <v>0.18493703703703704</v>
      </c>
      <c r="Y2777" t="s">
        <v>30</v>
      </c>
      <c r="Z2777" t="s">
        <v>31</v>
      </c>
      <c r="AA2777">
        <v>1</v>
      </c>
      <c r="AB2777" t="s">
        <v>42</v>
      </c>
    </row>
    <row r="2778" spans="1:28" x14ac:dyDescent="0.35">
      <c r="A2778" t="s">
        <v>3917</v>
      </c>
      <c r="B2778" s="1">
        <v>45537</v>
      </c>
      <c r="C2778" s="1" t="str">
        <f>TEXT(Table1[[#This Row],[Order_Date]],"yyyy")</f>
        <v>2024</v>
      </c>
      <c r="D2778" s="3">
        <f>MONTH(Table1[[#This Row],[Order_Date]])</f>
        <v>9</v>
      </c>
      <c r="E2778" t="str">
        <f>TEXT(Table1[[#This Row],[Order_Date]],"mmm")</f>
        <v>Sep</v>
      </c>
      <c r="F2778" s="1">
        <v>45539</v>
      </c>
      <c r="G2778">
        <f>(Table1[[#This Row],[Ship_Date]]-Table1[[#This Row],[Order_Date]])</f>
        <v>2</v>
      </c>
      <c r="H2778" t="s">
        <v>3680</v>
      </c>
      <c r="I2778" t="s">
        <v>3918</v>
      </c>
      <c r="J2778" t="s">
        <v>52</v>
      </c>
      <c r="K2778">
        <v>54</v>
      </c>
      <c r="L2778" t="str">
        <f>IF(Table1[[#This Row],[Age]]&lt;=20,"Teen",IF(Table1[[#This Row],[Age]]&gt;=21 &amp; Table1[[#This Row],[Age]]&lt;=50,"Adult","Senior"))</f>
        <v>Senior</v>
      </c>
      <c r="M2778" t="s">
        <v>107</v>
      </c>
      <c r="N2778" t="s">
        <v>108</v>
      </c>
      <c r="O2778" t="s">
        <v>86</v>
      </c>
      <c r="P2778" t="s">
        <v>28</v>
      </c>
      <c r="Q2778" t="s">
        <v>311</v>
      </c>
      <c r="R2778">
        <v>3</v>
      </c>
      <c r="S2778">
        <v>5000</v>
      </c>
      <c r="T2778">
        <v>10</v>
      </c>
      <c r="U2778">
        <v>13500</v>
      </c>
      <c r="V2778" t="str">
        <f>IF(Table1[[#This Row],[Sales]]&lt;=10000,"Low",IF(Table1[[#This Row],[Sales]]&gt;=10000 &amp; Table1[[#This Row],[Sales]]&lt;=25000,"Medium","High"))</f>
        <v>High</v>
      </c>
      <c r="W2778">
        <v>3657.3</v>
      </c>
      <c r="X2778">
        <f>Table1[[#This Row],[Profit]]/Table1[[#This Row],[Sales]]</f>
        <v>0.2709111111111111</v>
      </c>
      <c r="Y2778" t="s">
        <v>93</v>
      </c>
      <c r="Z2778" t="s">
        <v>59</v>
      </c>
      <c r="AA2778">
        <v>3</v>
      </c>
      <c r="AB2778" t="s">
        <v>42</v>
      </c>
    </row>
    <row r="2779" spans="1:28" x14ac:dyDescent="0.35">
      <c r="A2779" t="s">
        <v>3943</v>
      </c>
      <c r="B2779" s="1">
        <v>45925</v>
      </c>
      <c r="C2779" s="1" t="str">
        <f>TEXT(Table1[[#This Row],[Order_Date]],"yyyy")</f>
        <v>2025</v>
      </c>
      <c r="D2779" s="3">
        <f>MONTH(Table1[[#This Row],[Order_Date]])</f>
        <v>9</v>
      </c>
      <c r="E2779" t="str">
        <f>TEXT(Table1[[#This Row],[Order_Date]],"mmm")</f>
        <v>Sep</v>
      </c>
      <c r="F2779" s="1">
        <v>45931</v>
      </c>
      <c r="G2779">
        <f>(Table1[[#This Row],[Ship_Date]]-Table1[[#This Row],[Order_Date]])</f>
        <v>6</v>
      </c>
      <c r="H2779" t="s">
        <v>3944</v>
      </c>
      <c r="I2779" t="s">
        <v>3945</v>
      </c>
      <c r="J2779" t="s">
        <v>24</v>
      </c>
      <c r="K2779">
        <v>36</v>
      </c>
      <c r="L2779" t="str">
        <f>IF(Table1[[#This Row],[Age]]&lt;=20,"Teen",IF(Table1[[#This Row],[Age]]&gt;=21 &amp; Table1[[#This Row],[Age]]&lt;=50,"Adult","Senior"))</f>
        <v>Senior</v>
      </c>
      <c r="M2779" t="s">
        <v>63</v>
      </c>
      <c r="N2779" t="s">
        <v>64</v>
      </c>
      <c r="O2779" t="s">
        <v>55</v>
      </c>
      <c r="P2779" t="s">
        <v>74</v>
      </c>
      <c r="Q2779" t="s">
        <v>75</v>
      </c>
      <c r="R2779">
        <v>4</v>
      </c>
      <c r="S2779">
        <v>2000</v>
      </c>
      <c r="T2779">
        <v>5</v>
      </c>
      <c r="U2779">
        <v>7600</v>
      </c>
      <c r="V2779" t="str">
        <f>IF(Table1[[#This Row],[Sales]]&lt;=10000,"Low",IF(Table1[[#This Row],[Sales]]&gt;=10000 &amp; Table1[[#This Row],[Sales]]&lt;=25000,"Medium","High"))</f>
        <v>Low</v>
      </c>
      <c r="W2779">
        <v>982.15</v>
      </c>
      <c r="X2779">
        <f>Table1[[#This Row],[Profit]]/Table1[[#This Row],[Sales]]</f>
        <v>0.12923026315789474</v>
      </c>
      <c r="Y2779" t="s">
        <v>30</v>
      </c>
      <c r="Z2779" t="s">
        <v>31</v>
      </c>
      <c r="AA2779">
        <v>2</v>
      </c>
      <c r="AB2779" t="s">
        <v>42</v>
      </c>
    </row>
    <row r="2780" spans="1:28" x14ac:dyDescent="0.35">
      <c r="A2780" t="s">
        <v>3987</v>
      </c>
      <c r="B2780" s="1">
        <v>45563</v>
      </c>
      <c r="C2780" s="1" t="str">
        <f>TEXT(Table1[[#This Row],[Order_Date]],"yyyy")</f>
        <v>2024</v>
      </c>
      <c r="D2780" s="3">
        <f>MONTH(Table1[[#This Row],[Order_Date]])</f>
        <v>9</v>
      </c>
      <c r="E2780" t="str">
        <f>TEXT(Table1[[#This Row],[Order_Date]],"mmm")</f>
        <v>Sep</v>
      </c>
      <c r="F2780" s="1">
        <v>45569</v>
      </c>
      <c r="G2780">
        <f>(Table1[[#This Row],[Ship_Date]]-Table1[[#This Row],[Order_Date]])</f>
        <v>6</v>
      </c>
      <c r="H2780" t="s">
        <v>3926</v>
      </c>
      <c r="I2780" t="s">
        <v>3988</v>
      </c>
      <c r="J2780" t="s">
        <v>24</v>
      </c>
      <c r="K2780">
        <v>44</v>
      </c>
      <c r="L2780" t="str">
        <f>IF(Table1[[#This Row],[Age]]&lt;=20,"Teen",IF(Table1[[#This Row],[Age]]&gt;=21 &amp; Table1[[#This Row],[Age]]&lt;=50,"Adult","Senior"))</f>
        <v>Senior</v>
      </c>
      <c r="M2780" t="s">
        <v>116</v>
      </c>
      <c r="N2780" t="s">
        <v>117</v>
      </c>
      <c r="O2780" t="s">
        <v>86</v>
      </c>
      <c r="P2780" t="s">
        <v>28</v>
      </c>
      <c r="Q2780" t="s">
        <v>29</v>
      </c>
      <c r="R2780">
        <v>6</v>
      </c>
      <c r="S2780">
        <v>15000</v>
      </c>
      <c r="T2780">
        <v>20</v>
      </c>
      <c r="U2780">
        <v>72000</v>
      </c>
      <c r="V2780" t="str">
        <f>IF(Table1[[#This Row],[Sales]]&lt;=10000,"Low",IF(Table1[[#This Row],[Sales]]&gt;=10000 &amp; Table1[[#This Row],[Sales]]&lt;=25000,"Medium","High"))</f>
        <v>High</v>
      </c>
      <c r="W2780">
        <v>14158.8</v>
      </c>
      <c r="X2780">
        <f>Table1[[#This Row],[Profit]]/Table1[[#This Row],[Sales]]</f>
        <v>0.19664999999999999</v>
      </c>
      <c r="Y2780" t="s">
        <v>30</v>
      </c>
      <c r="Z2780" t="s">
        <v>59</v>
      </c>
      <c r="AA2780">
        <v>1</v>
      </c>
      <c r="AB2780" t="s">
        <v>42</v>
      </c>
    </row>
    <row r="2781" spans="1:28" x14ac:dyDescent="0.35">
      <c r="A2781" t="s">
        <v>4012</v>
      </c>
      <c r="B2781" s="1">
        <v>45551</v>
      </c>
      <c r="C2781" s="1" t="str">
        <f>TEXT(Table1[[#This Row],[Order_Date]],"yyyy")</f>
        <v>2024</v>
      </c>
      <c r="D2781" s="3">
        <f>MONTH(Table1[[#This Row],[Order_Date]])</f>
        <v>9</v>
      </c>
      <c r="E2781" t="str">
        <f>TEXT(Table1[[#This Row],[Order_Date]],"mmm")</f>
        <v>Sep</v>
      </c>
      <c r="F2781" s="1">
        <v>45555</v>
      </c>
      <c r="G2781">
        <f>(Table1[[#This Row],[Ship_Date]]-Table1[[#This Row],[Order_Date]])</f>
        <v>4</v>
      </c>
      <c r="H2781" t="s">
        <v>4013</v>
      </c>
      <c r="I2781" t="s">
        <v>4014</v>
      </c>
      <c r="J2781" t="s">
        <v>52</v>
      </c>
      <c r="K2781">
        <v>44</v>
      </c>
      <c r="L2781" t="str">
        <f>IF(Table1[[#This Row],[Age]]&lt;=20,"Teen",IF(Table1[[#This Row],[Age]]&gt;=21 &amp; Table1[[#This Row],[Age]]&lt;=50,"Adult","Senior"))</f>
        <v>Senior</v>
      </c>
      <c r="M2781" t="s">
        <v>63</v>
      </c>
      <c r="N2781" t="s">
        <v>64</v>
      </c>
      <c r="O2781" t="s">
        <v>55</v>
      </c>
      <c r="P2781" t="s">
        <v>74</v>
      </c>
      <c r="Q2781" t="s">
        <v>196</v>
      </c>
      <c r="R2781">
        <v>1</v>
      </c>
      <c r="S2781">
        <v>25000</v>
      </c>
      <c r="T2781">
        <v>20</v>
      </c>
      <c r="U2781">
        <v>20000</v>
      </c>
      <c r="V2781" t="str">
        <f>IF(Table1[[#This Row],[Sales]]&lt;=10000,"Low",IF(Table1[[#This Row],[Sales]]&gt;=10000 &amp; Table1[[#This Row],[Sales]]&lt;=25000,"Medium","High"))</f>
        <v>High</v>
      </c>
      <c r="W2781">
        <v>5626.5</v>
      </c>
      <c r="X2781">
        <f>Table1[[#This Row],[Profit]]/Table1[[#This Row],[Sales]]</f>
        <v>0.28132499999999999</v>
      </c>
      <c r="Y2781" t="s">
        <v>58</v>
      </c>
      <c r="Z2781" t="s">
        <v>31</v>
      </c>
      <c r="AA2781">
        <v>4</v>
      </c>
      <c r="AB2781" t="s">
        <v>32</v>
      </c>
    </row>
    <row r="2782" spans="1:28" x14ac:dyDescent="0.35">
      <c r="A2782" t="s">
        <v>4153</v>
      </c>
      <c r="B2782" s="1">
        <v>45901</v>
      </c>
      <c r="C2782" s="1" t="str">
        <f>TEXT(Table1[[#This Row],[Order_Date]],"yyyy")</f>
        <v>2025</v>
      </c>
      <c r="D2782" s="3">
        <f>MONTH(Table1[[#This Row],[Order_Date]])</f>
        <v>9</v>
      </c>
      <c r="E2782" t="str">
        <f>TEXT(Table1[[#This Row],[Order_Date]],"mmm")</f>
        <v>Sep</v>
      </c>
      <c r="F2782" s="1">
        <v>45907</v>
      </c>
      <c r="G2782">
        <f>(Table1[[#This Row],[Ship_Date]]-Table1[[#This Row],[Order_Date]])</f>
        <v>6</v>
      </c>
      <c r="H2782" t="s">
        <v>4154</v>
      </c>
      <c r="I2782" t="s">
        <v>4155</v>
      </c>
      <c r="J2782" t="s">
        <v>24</v>
      </c>
      <c r="K2782">
        <v>51</v>
      </c>
      <c r="L2782" t="str">
        <f>IF(Table1[[#This Row],[Age]]&lt;=20,"Teen",IF(Table1[[#This Row],[Age]]&gt;=21 &amp; Table1[[#This Row],[Age]]&lt;=50,"Adult","Senior"))</f>
        <v>Senior</v>
      </c>
      <c r="M2782" t="s">
        <v>73</v>
      </c>
      <c r="N2782" t="s">
        <v>26</v>
      </c>
      <c r="O2782" t="s">
        <v>27</v>
      </c>
      <c r="P2782" t="s">
        <v>56</v>
      </c>
      <c r="Q2782" t="s">
        <v>125</v>
      </c>
      <c r="R2782">
        <v>8</v>
      </c>
      <c r="S2782">
        <v>450</v>
      </c>
      <c r="T2782">
        <v>5</v>
      </c>
      <c r="U2782">
        <v>3420</v>
      </c>
      <c r="V2782" t="str">
        <f>IF(Table1[[#This Row],[Sales]]&lt;=10000,"Low",IF(Table1[[#This Row],[Sales]]&gt;=10000 &amp; Table1[[#This Row],[Sales]]&lt;=25000,"Medium","High"))</f>
        <v>Low</v>
      </c>
      <c r="W2782">
        <v>1294.8599999999999</v>
      </c>
      <c r="X2782">
        <f>Table1[[#This Row],[Profit]]/Table1[[#This Row],[Sales]]</f>
        <v>0.37861403508771929</v>
      </c>
      <c r="Y2782" t="s">
        <v>93</v>
      </c>
      <c r="Z2782" t="s">
        <v>41</v>
      </c>
      <c r="AA2782">
        <v>5</v>
      </c>
      <c r="AB2782" t="s">
        <v>42</v>
      </c>
    </row>
    <row r="2783" spans="1:28" x14ac:dyDescent="0.35">
      <c r="A2783" t="s">
        <v>4173</v>
      </c>
      <c r="B2783" s="1">
        <v>45901</v>
      </c>
      <c r="C2783" s="1" t="str">
        <f>TEXT(Table1[[#This Row],[Order_Date]],"yyyy")</f>
        <v>2025</v>
      </c>
      <c r="D2783" s="3">
        <f>MONTH(Table1[[#This Row],[Order_Date]])</f>
        <v>9</v>
      </c>
      <c r="E2783" t="str">
        <f>TEXT(Table1[[#This Row],[Order_Date]],"mmm")</f>
        <v>Sep</v>
      </c>
      <c r="F2783" s="1">
        <v>45907</v>
      </c>
      <c r="G2783">
        <f>(Table1[[#This Row],[Ship_Date]]-Table1[[#This Row],[Order_Date]])</f>
        <v>6</v>
      </c>
      <c r="H2783" t="s">
        <v>4174</v>
      </c>
      <c r="I2783" t="s">
        <v>4175</v>
      </c>
      <c r="J2783" t="s">
        <v>24</v>
      </c>
      <c r="K2783">
        <v>28</v>
      </c>
      <c r="L2783" t="str">
        <f>IF(Table1[[#This Row],[Age]]&lt;=20,"Teen",IF(Table1[[#This Row],[Age]]&gt;=21 &amp; Table1[[#This Row],[Age]]&lt;=50,"Adult","Senior"))</f>
        <v>Senior</v>
      </c>
      <c r="M2783" t="s">
        <v>46</v>
      </c>
      <c r="N2783" t="s">
        <v>46</v>
      </c>
      <c r="O2783" t="s">
        <v>38</v>
      </c>
      <c r="P2783" t="s">
        <v>47</v>
      </c>
      <c r="Q2783" t="s">
        <v>164</v>
      </c>
      <c r="R2783">
        <v>1</v>
      </c>
      <c r="S2783">
        <v>1800</v>
      </c>
      <c r="T2783">
        <v>20</v>
      </c>
      <c r="U2783">
        <v>1440</v>
      </c>
      <c r="V2783" t="str">
        <f>IF(Table1[[#This Row],[Sales]]&lt;=10000,"Low",IF(Table1[[#This Row],[Sales]]&gt;=10000 &amp; Table1[[#This Row],[Sales]]&lt;=25000,"Medium","High"))</f>
        <v>Low</v>
      </c>
      <c r="W2783">
        <v>480.36</v>
      </c>
      <c r="X2783">
        <f>Table1[[#This Row],[Profit]]/Table1[[#This Row],[Sales]]</f>
        <v>0.33358333333333334</v>
      </c>
      <c r="Y2783" t="s">
        <v>30</v>
      </c>
      <c r="Z2783" t="s">
        <v>41</v>
      </c>
      <c r="AA2783">
        <v>3</v>
      </c>
      <c r="AB2783" t="s">
        <v>42</v>
      </c>
    </row>
    <row r="2784" spans="1:28" x14ac:dyDescent="0.35">
      <c r="A2784" t="s">
        <v>4207</v>
      </c>
      <c r="B2784" s="1">
        <v>45910</v>
      </c>
      <c r="C2784" s="1" t="str">
        <f>TEXT(Table1[[#This Row],[Order_Date]],"yyyy")</f>
        <v>2025</v>
      </c>
      <c r="D2784" s="3">
        <f>MONTH(Table1[[#This Row],[Order_Date]])</f>
        <v>9</v>
      </c>
      <c r="E2784" t="str">
        <f>TEXT(Table1[[#This Row],[Order_Date]],"mmm")</f>
        <v>Sep</v>
      </c>
      <c r="F2784" s="1">
        <v>45911</v>
      </c>
      <c r="G2784">
        <f>(Table1[[#This Row],[Ship_Date]]-Table1[[#This Row],[Order_Date]])</f>
        <v>1</v>
      </c>
      <c r="H2784" t="s">
        <v>4208</v>
      </c>
      <c r="I2784" t="s">
        <v>4209</v>
      </c>
      <c r="J2784" t="s">
        <v>52</v>
      </c>
      <c r="K2784">
        <v>59</v>
      </c>
      <c r="L2784" t="str">
        <f>IF(Table1[[#This Row],[Age]]&lt;=20,"Teen",IF(Table1[[#This Row],[Age]]&gt;=21 &amp; Table1[[#This Row],[Age]]&lt;=50,"Adult","Senior"))</f>
        <v>Senior</v>
      </c>
      <c r="M2784" t="s">
        <v>63</v>
      </c>
      <c r="N2784" t="s">
        <v>64</v>
      </c>
      <c r="O2784" t="s">
        <v>55</v>
      </c>
      <c r="P2784" t="s">
        <v>47</v>
      </c>
      <c r="Q2784" t="s">
        <v>175</v>
      </c>
      <c r="R2784">
        <v>2</v>
      </c>
      <c r="S2784">
        <v>1200</v>
      </c>
      <c r="T2784">
        <v>5</v>
      </c>
      <c r="U2784">
        <v>2280</v>
      </c>
      <c r="V2784" t="str">
        <f>IF(Table1[[#This Row],[Sales]]&lt;=10000,"Low",IF(Table1[[#This Row],[Sales]]&gt;=10000 &amp; Table1[[#This Row],[Sales]]&lt;=25000,"Medium","High"))</f>
        <v>Low</v>
      </c>
      <c r="W2784">
        <v>416.04</v>
      </c>
      <c r="X2784">
        <f>Table1[[#This Row],[Profit]]/Table1[[#This Row],[Sales]]</f>
        <v>0.18247368421052632</v>
      </c>
      <c r="Y2784" t="s">
        <v>93</v>
      </c>
      <c r="Z2784" t="s">
        <v>59</v>
      </c>
      <c r="AA2784">
        <v>3</v>
      </c>
      <c r="AB2784" t="s">
        <v>42</v>
      </c>
    </row>
    <row r="2785" spans="1:28" x14ac:dyDescent="0.35">
      <c r="A2785" t="s">
        <v>4238</v>
      </c>
      <c r="B2785" s="1">
        <v>45537</v>
      </c>
      <c r="C2785" s="1" t="str">
        <f>TEXT(Table1[[#This Row],[Order_Date]],"yyyy")</f>
        <v>2024</v>
      </c>
      <c r="D2785" s="3">
        <f>MONTH(Table1[[#This Row],[Order_Date]])</f>
        <v>9</v>
      </c>
      <c r="E2785" t="str">
        <f>TEXT(Table1[[#This Row],[Order_Date]],"mmm")</f>
        <v>Sep</v>
      </c>
      <c r="F2785" s="1">
        <v>45539</v>
      </c>
      <c r="G2785">
        <f>(Table1[[#This Row],[Ship_Date]]-Table1[[#This Row],[Order_Date]])</f>
        <v>2</v>
      </c>
      <c r="H2785" t="s">
        <v>4239</v>
      </c>
      <c r="I2785" t="s">
        <v>4240</v>
      </c>
      <c r="J2785" t="s">
        <v>24</v>
      </c>
      <c r="K2785">
        <v>52</v>
      </c>
      <c r="L2785" t="str">
        <f>IF(Table1[[#This Row],[Age]]&lt;=20,"Teen",IF(Table1[[#This Row],[Age]]&gt;=21 &amp; Table1[[#This Row],[Age]]&lt;=50,"Adult","Senior"))</f>
        <v>Senior</v>
      </c>
      <c r="M2785" t="s">
        <v>116</v>
      </c>
      <c r="N2785" t="s">
        <v>117</v>
      </c>
      <c r="O2785" t="s">
        <v>86</v>
      </c>
      <c r="P2785" t="s">
        <v>39</v>
      </c>
      <c r="Q2785" t="s">
        <v>40</v>
      </c>
      <c r="R2785">
        <v>6</v>
      </c>
      <c r="S2785">
        <v>2500</v>
      </c>
      <c r="T2785">
        <v>15</v>
      </c>
      <c r="U2785">
        <v>12750</v>
      </c>
      <c r="V2785" t="str">
        <f>IF(Table1[[#This Row],[Sales]]&lt;=10000,"Low",IF(Table1[[#This Row],[Sales]]&gt;=10000 &amp; Table1[[#This Row],[Sales]]&lt;=25000,"Medium","High"))</f>
        <v>High</v>
      </c>
      <c r="W2785">
        <v>5258.22</v>
      </c>
      <c r="X2785">
        <f>Table1[[#This Row],[Profit]]/Table1[[#This Row],[Sales]]</f>
        <v>0.41240941176470591</v>
      </c>
      <c r="Y2785" t="s">
        <v>58</v>
      </c>
      <c r="Z2785" t="s">
        <v>31</v>
      </c>
      <c r="AA2785">
        <v>5</v>
      </c>
      <c r="AB2785" t="s">
        <v>32</v>
      </c>
    </row>
    <row r="2786" spans="1:28" x14ac:dyDescent="0.35">
      <c r="A2786" t="s">
        <v>4290</v>
      </c>
      <c r="B2786" s="1">
        <v>45919</v>
      </c>
      <c r="C2786" s="1" t="str">
        <f>TEXT(Table1[[#This Row],[Order_Date]],"yyyy")</f>
        <v>2025</v>
      </c>
      <c r="D2786" s="3">
        <f>MONTH(Table1[[#This Row],[Order_Date]])</f>
        <v>9</v>
      </c>
      <c r="E2786" t="str">
        <f>TEXT(Table1[[#This Row],[Order_Date]],"mmm")</f>
        <v>Sep</v>
      </c>
      <c r="F2786" s="1">
        <v>45921</v>
      </c>
      <c r="G2786">
        <f>(Table1[[#This Row],[Ship_Date]]-Table1[[#This Row],[Order_Date]])</f>
        <v>2</v>
      </c>
      <c r="H2786" t="s">
        <v>4291</v>
      </c>
      <c r="I2786" t="s">
        <v>4292</v>
      </c>
      <c r="J2786" t="s">
        <v>52</v>
      </c>
      <c r="K2786">
        <v>61</v>
      </c>
      <c r="L2786" t="str">
        <f>IF(Table1[[#This Row],[Age]]&lt;=20,"Teen",IF(Table1[[#This Row],[Age]]&gt;=21 &amp; Table1[[#This Row],[Age]]&lt;=50,"Adult","Senior"))</f>
        <v>Senior</v>
      </c>
      <c r="M2786" t="s">
        <v>91</v>
      </c>
      <c r="N2786" t="s">
        <v>92</v>
      </c>
      <c r="O2786" t="s">
        <v>55</v>
      </c>
      <c r="P2786" t="s">
        <v>47</v>
      </c>
      <c r="Q2786" t="s">
        <v>164</v>
      </c>
      <c r="R2786">
        <v>7</v>
      </c>
      <c r="S2786">
        <v>1800</v>
      </c>
      <c r="T2786">
        <v>20</v>
      </c>
      <c r="U2786">
        <v>10080</v>
      </c>
      <c r="V2786" t="str">
        <f>IF(Table1[[#This Row],[Sales]]&lt;=10000,"Low",IF(Table1[[#This Row],[Sales]]&gt;=10000 &amp; Table1[[#This Row],[Sales]]&lt;=25000,"Medium","High"))</f>
        <v>High</v>
      </c>
      <c r="W2786">
        <v>1347.35</v>
      </c>
      <c r="X2786">
        <f>Table1[[#This Row],[Profit]]/Table1[[#This Row],[Sales]]</f>
        <v>0.13366567460317461</v>
      </c>
      <c r="Y2786" t="s">
        <v>30</v>
      </c>
      <c r="Z2786" t="s">
        <v>41</v>
      </c>
      <c r="AA2786">
        <v>2</v>
      </c>
      <c r="AB2786" t="s">
        <v>42</v>
      </c>
    </row>
    <row r="2787" spans="1:28" x14ac:dyDescent="0.35">
      <c r="A2787" t="s">
        <v>4324</v>
      </c>
      <c r="B2787" s="1">
        <v>45920</v>
      </c>
      <c r="C2787" s="1" t="str">
        <f>TEXT(Table1[[#This Row],[Order_Date]],"yyyy")</f>
        <v>2025</v>
      </c>
      <c r="D2787" s="3">
        <f>MONTH(Table1[[#This Row],[Order_Date]])</f>
        <v>9</v>
      </c>
      <c r="E2787" t="str">
        <f>TEXT(Table1[[#This Row],[Order_Date]],"mmm")</f>
        <v>Sep</v>
      </c>
      <c r="F2787" s="1">
        <v>45926</v>
      </c>
      <c r="G2787">
        <f>(Table1[[#This Row],[Ship_Date]]-Table1[[#This Row],[Order_Date]])</f>
        <v>6</v>
      </c>
      <c r="H2787" t="s">
        <v>162</v>
      </c>
      <c r="I2787" t="s">
        <v>4325</v>
      </c>
      <c r="J2787" t="s">
        <v>24</v>
      </c>
      <c r="K2787">
        <v>43</v>
      </c>
      <c r="L2787" t="str">
        <f>IF(Table1[[#This Row],[Age]]&lt;=20,"Teen",IF(Table1[[#This Row],[Age]]&gt;=21 &amp; Table1[[#This Row],[Age]]&lt;=50,"Adult","Senior"))</f>
        <v>Senior</v>
      </c>
      <c r="M2787" t="s">
        <v>79</v>
      </c>
      <c r="N2787" t="s">
        <v>80</v>
      </c>
      <c r="O2787" t="s">
        <v>38</v>
      </c>
      <c r="P2787" t="s">
        <v>39</v>
      </c>
      <c r="Q2787" t="s">
        <v>253</v>
      </c>
      <c r="R2787">
        <v>2</v>
      </c>
      <c r="S2787">
        <v>1200</v>
      </c>
      <c r="T2787">
        <v>10</v>
      </c>
      <c r="U2787">
        <v>2160</v>
      </c>
      <c r="V2787" t="str">
        <f>IF(Table1[[#This Row],[Sales]]&lt;=10000,"Low",IF(Table1[[#This Row],[Sales]]&gt;=10000 &amp; Table1[[#This Row],[Sales]]&lt;=25000,"Medium","High"))</f>
        <v>Low</v>
      </c>
      <c r="W2787">
        <v>911.81</v>
      </c>
      <c r="X2787">
        <f>Table1[[#This Row],[Profit]]/Table1[[#This Row],[Sales]]</f>
        <v>0.42213425925925924</v>
      </c>
      <c r="Y2787" t="s">
        <v>93</v>
      </c>
      <c r="Z2787" t="s">
        <v>31</v>
      </c>
      <c r="AA2787">
        <v>3</v>
      </c>
      <c r="AB2787" t="s">
        <v>42</v>
      </c>
    </row>
    <row r="2788" spans="1:28" x14ac:dyDescent="0.35">
      <c r="A2788" t="s">
        <v>4354</v>
      </c>
      <c r="B2788" s="1">
        <v>45926</v>
      </c>
      <c r="C2788" s="1" t="str">
        <f>TEXT(Table1[[#This Row],[Order_Date]],"yyyy")</f>
        <v>2025</v>
      </c>
      <c r="D2788" s="3">
        <f>MONTH(Table1[[#This Row],[Order_Date]])</f>
        <v>9</v>
      </c>
      <c r="E2788" t="str">
        <f>TEXT(Table1[[#This Row],[Order_Date]],"mmm")</f>
        <v>Sep</v>
      </c>
      <c r="F2788" s="1">
        <v>45930</v>
      </c>
      <c r="G2788">
        <f>(Table1[[#This Row],[Ship_Date]]-Table1[[#This Row],[Order_Date]])</f>
        <v>4</v>
      </c>
      <c r="H2788" t="s">
        <v>4355</v>
      </c>
      <c r="I2788" t="s">
        <v>4356</v>
      </c>
      <c r="J2788" t="s">
        <v>52</v>
      </c>
      <c r="K2788">
        <v>57</v>
      </c>
      <c r="L2788" t="str">
        <f>IF(Table1[[#This Row],[Age]]&lt;=20,"Teen",IF(Table1[[#This Row],[Age]]&gt;=21 &amp; Table1[[#This Row],[Age]]&lt;=50,"Adult","Senior"))</f>
        <v>Senior</v>
      </c>
      <c r="M2788" t="s">
        <v>107</v>
      </c>
      <c r="N2788" t="s">
        <v>108</v>
      </c>
      <c r="O2788" t="s">
        <v>86</v>
      </c>
      <c r="P2788" t="s">
        <v>56</v>
      </c>
      <c r="Q2788" t="s">
        <v>168</v>
      </c>
      <c r="R2788">
        <v>2</v>
      </c>
      <c r="S2788">
        <v>1200</v>
      </c>
      <c r="T2788">
        <v>0</v>
      </c>
      <c r="U2788">
        <v>2400</v>
      </c>
      <c r="V2788" t="str">
        <f>IF(Table1[[#This Row],[Sales]]&lt;=10000,"Low",IF(Table1[[#This Row],[Sales]]&gt;=10000 &amp; Table1[[#This Row],[Sales]]&lt;=25000,"Medium","High"))</f>
        <v>Low</v>
      </c>
      <c r="W2788">
        <v>931.42</v>
      </c>
      <c r="X2788">
        <f>Table1[[#This Row],[Profit]]/Table1[[#This Row],[Sales]]</f>
        <v>0.38809166666666667</v>
      </c>
      <c r="Y2788" t="s">
        <v>58</v>
      </c>
      <c r="Z2788" t="s">
        <v>59</v>
      </c>
      <c r="AA2788">
        <v>1</v>
      </c>
      <c r="AB2788" t="s">
        <v>32</v>
      </c>
    </row>
    <row r="2789" spans="1:28" x14ac:dyDescent="0.35">
      <c r="A2789" t="s">
        <v>4377</v>
      </c>
      <c r="B2789" s="1">
        <v>45906</v>
      </c>
      <c r="C2789" s="1" t="str">
        <f>TEXT(Table1[[#This Row],[Order_Date]],"yyyy")</f>
        <v>2025</v>
      </c>
      <c r="D2789" s="3">
        <f>MONTH(Table1[[#This Row],[Order_Date]])</f>
        <v>9</v>
      </c>
      <c r="E2789" t="str">
        <f>TEXT(Table1[[#This Row],[Order_Date]],"mmm")</f>
        <v>Sep</v>
      </c>
      <c r="F2789" s="1">
        <v>45909</v>
      </c>
      <c r="G2789">
        <f>(Table1[[#This Row],[Ship_Date]]-Table1[[#This Row],[Order_Date]])</f>
        <v>3</v>
      </c>
      <c r="H2789" t="s">
        <v>4378</v>
      </c>
      <c r="I2789" t="s">
        <v>4379</v>
      </c>
      <c r="J2789" t="s">
        <v>52</v>
      </c>
      <c r="K2789">
        <v>28</v>
      </c>
      <c r="L2789" t="str">
        <f>IF(Table1[[#This Row],[Age]]&lt;=20,"Teen",IF(Table1[[#This Row],[Age]]&gt;=21 &amp; Table1[[#This Row],[Age]]&lt;=50,"Adult","Senior"))</f>
        <v>Senior</v>
      </c>
      <c r="M2789" t="s">
        <v>116</v>
      </c>
      <c r="N2789" t="s">
        <v>117</v>
      </c>
      <c r="O2789" t="s">
        <v>86</v>
      </c>
      <c r="P2789" t="s">
        <v>28</v>
      </c>
      <c r="Q2789" t="s">
        <v>103</v>
      </c>
      <c r="R2789">
        <v>7</v>
      </c>
      <c r="S2789">
        <v>25000</v>
      </c>
      <c r="T2789">
        <v>25</v>
      </c>
      <c r="U2789">
        <v>131250</v>
      </c>
      <c r="V2789" t="str">
        <f>IF(Table1[[#This Row],[Sales]]&lt;=10000,"Low",IF(Table1[[#This Row],[Sales]]&gt;=10000 &amp; Table1[[#This Row],[Sales]]&lt;=25000,"Medium","High"))</f>
        <v>High</v>
      </c>
      <c r="W2789">
        <v>51266.17</v>
      </c>
      <c r="X2789">
        <f>Table1[[#This Row],[Profit]]/Table1[[#This Row],[Sales]]</f>
        <v>0.39059939047619047</v>
      </c>
      <c r="Y2789" t="s">
        <v>30</v>
      </c>
      <c r="Z2789" t="s">
        <v>41</v>
      </c>
      <c r="AA2789">
        <v>1</v>
      </c>
      <c r="AB2789" t="s">
        <v>42</v>
      </c>
    </row>
    <row r="2790" spans="1:28" x14ac:dyDescent="0.35">
      <c r="A2790" t="s">
        <v>4661</v>
      </c>
      <c r="B2790" s="1">
        <v>45550</v>
      </c>
      <c r="C2790" s="1" t="str">
        <f>TEXT(Table1[[#This Row],[Order_Date]],"yyyy")</f>
        <v>2024</v>
      </c>
      <c r="D2790" s="3">
        <f>MONTH(Table1[[#This Row],[Order_Date]])</f>
        <v>9</v>
      </c>
      <c r="E2790" t="str">
        <f>TEXT(Table1[[#This Row],[Order_Date]],"mmm")</f>
        <v>Sep</v>
      </c>
      <c r="F2790" s="1">
        <v>45551</v>
      </c>
      <c r="G2790">
        <f>(Table1[[#This Row],[Ship_Date]]-Table1[[#This Row],[Order_Date]])</f>
        <v>1</v>
      </c>
      <c r="H2790" t="s">
        <v>4662</v>
      </c>
      <c r="I2790" t="s">
        <v>4663</v>
      </c>
      <c r="J2790" t="s">
        <v>52</v>
      </c>
      <c r="K2790">
        <v>23</v>
      </c>
      <c r="L2790" t="str">
        <f>IF(Table1[[#This Row],[Age]]&lt;=20,"Teen",IF(Table1[[#This Row],[Age]]&gt;=21 &amp; Table1[[#This Row],[Age]]&lt;=50,"Adult","Senior"))</f>
        <v>Senior</v>
      </c>
      <c r="M2790" t="s">
        <v>116</v>
      </c>
      <c r="N2790" t="s">
        <v>117</v>
      </c>
      <c r="O2790" t="s">
        <v>86</v>
      </c>
      <c r="P2790" t="s">
        <v>39</v>
      </c>
      <c r="Q2790" t="s">
        <v>87</v>
      </c>
      <c r="R2790">
        <v>1</v>
      </c>
      <c r="S2790">
        <v>3200</v>
      </c>
      <c r="T2790">
        <v>20</v>
      </c>
      <c r="U2790">
        <v>2560</v>
      </c>
      <c r="V2790" t="str">
        <f>IF(Table1[[#This Row],[Sales]]&lt;=10000,"Low",IF(Table1[[#This Row],[Sales]]&gt;=10000 &amp; Table1[[#This Row],[Sales]]&lt;=25000,"Medium","High"))</f>
        <v>Low</v>
      </c>
      <c r="W2790">
        <v>984.06</v>
      </c>
      <c r="X2790">
        <f>Table1[[#This Row],[Profit]]/Table1[[#This Row],[Sales]]</f>
        <v>0.38439843749999997</v>
      </c>
      <c r="Y2790" t="s">
        <v>93</v>
      </c>
      <c r="Z2790" t="s">
        <v>41</v>
      </c>
      <c r="AA2790">
        <v>5</v>
      </c>
      <c r="AB2790" t="s">
        <v>42</v>
      </c>
    </row>
    <row r="2791" spans="1:28" x14ac:dyDescent="0.35">
      <c r="A2791" t="s">
        <v>4722</v>
      </c>
      <c r="B2791" s="1">
        <v>45563</v>
      </c>
      <c r="C2791" s="1" t="str">
        <f>TEXT(Table1[[#This Row],[Order_Date]],"yyyy")</f>
        <v>2024</v>
      </c>
      <c r="D2791" s="3">
        <f>MONTH(Table1[[#This Row],[Order_Date]])</f>
        <v>9</v>
      </c>
      <c r="E2791" t="str">
        <f>TEXT(Table1[[#This Row],[Order_Date]],"mmm")</f>
        <v>Sep</v>
      </c>
      <c r="F2791" s="1">
        <v>45570</v>
      </c>
      <c r="G2791">
        <f>(Table1[[#This Row],[Ship_Date]]-Table1[[#This Row],[Order_Date]])</f>
        <v>7</v>
      </c>
      <c r="H2791" t="s">
        <v>4723</v>
      </c>
      <c r="I2791" t="s">
        <v>4724</v>
      </c>
      <c r="J2791" t="s">
        <v>52</v>
      </c>
      <c r="K2791">
        <v>40</v>
      </c>
      <c r="L2791" t="str">
        <f>IF(Table1[[#This Row],[Age]]&lt;=20,"Teen",IF(Table1[[#This Row],[Age]]&gt;=21 &amp; Table1[[#This Row],[Age]]&lt;=50,"Adult","Senior"))</f>
        <v>Senior</v>
      </c>
      <c r="M2791" t="s">
        <v>25</v>
      </c>
      <c r="N2791" t="s">
        <v>26</v>
      </c>
      <c r="O2791" t="s">
        <v>27</v>
      </c>
      <c r="P2791" t="s">
        <v>56</v>
      </c>
      <c r="Q2791" t="s">
        <v>212</v>
      </c>
      <c r="R2791">
        <v>4</v>
      </c>
      <c r="S2791">
        <v>300</v>
      </c>
      <c r="T2791">
        <v>10</v>
      </c>
      <c r="U2791">
        <v>1080</v>
      </c>
      <c r="V2791" t="str">
        <f>IF(Table1[[#This Row],[Sales]]&lt;=10000,"Low",IF(Table1[[#This Row],[Sales]]&gt;=10000 &amp; Table1[[#This Row],[Sales]]&lt;=25000,"Medium","High"))</f>
        <v>Low</v>
      </c>
      <c r="W2791">
        <v>118.44</v>
      </c>
      <c r="X2791">
        <f>Table1[[#This Row],[Profit]]/Table1[[#This Row],[Sales]]</f>
        <v>0.10966666666666666</v>
      </c>
      <c r="Y2791" t="s">
        <v>30</v>
      </c>
      <c r="Z2791" t="s">
        <v>41</v>
      </c>
      <c r="AA2791">
        <v>3</v>
      </c>
      <c r="AB2791" t="s">
        <v>42</v>
      </c>
    </row>
    <row r="2792" spans="1:28" x14ac:dyDescent="0.35">
      <c r="A2792" t="s">
        <v>4777</v>
      </c>
      <c r="B2792" s="1">
        <v>45541</v>
      </c>
      <c r="C2792" s="1" t="str">
        <f>TEXT(Table1[[#This Row],[Order_Date]],"yyyy")</f>
        <v>2024</v>
      </c>
      <c r="D2792" s="3">
        <f>MONTH(Table1[[#This Row],[Order_Date]])</f>
        <v>9</v>
      </c>
      <c r="E2792" t="str">
        <f>TEXT(Table1[[#This Row],[Order_Date]],"mmm")</f>
        <v>Sep</v>
      </c>
      <c r="F2792" s="1">
        <v>45545</v>
      </c>
      <c r="G2792">
        <f>(Table1[[#This Row],[Ship_Date]]-Table1[[#This Row],[Order_Date]])</f>
        <v>4</v>
      </c>
      <c r="H2792" t="s">
        <v>4778</v>
      </c>
      <c r="I2792" t="s">
        <v>4779</v>
      </c>
      <c r="J2792" t="s">
        <v>24</v>
      </c>
      <c r="K2792">
        <v>60</v>
      </c>
      <c r="L2792" t="str">
        <f>IF(Table1[[#This Row],[Age]]&lt;=20,"Teen",IF(Table1[[#This Row],[Age]]&gt;=21 &amp; Table1[[#This Row],[Age]]&lt;=50,"Adult","Senior"))</f>
        <v>Senior</v>
      </c>
      <c r="M2792" t="s">
        <v>84</v>
      </c>
      <c r="N2792" t="s">
        <v>85</v>
      </c>
      <c r="O2792" t="s">
        <v>86</v>
      </c>
      <c r="P2792" t="s">
        <v>47</v>
      </c>
      <c r="Q2792" t="s">
        <v>69</v>
      </c>
      <c r="R2792">
        <v>6</v>
      </c>
      <c r="S2792">
        <v>800</v>
      </c>
      <c r="T2792">
        <v>0</v>
      </c>
      <c r="U2792">
        <v>4800</v>
      </c>
      <c r="V2792" t="str">
        <f>IF(Table1[[#This Row],[Sales]]&lt;=10000,"Low",IF(Table1[[#This Row],[Sales]]&gt;=10000 &amp; Table1[[#This Row],[Sales]]&lt;=25000,"Medium","High"))</f>
        <v>Low</v>
      </c>
      <c r="W2792">
        <v>1421.9</v>
      </c>
      <c r="X2792">
        <f>Table1[[#This Row],[Profit]]/Table1[[#This Row],[Sales]]</f>
        <v>0.29622916666666671</v>
      </c>
      <c r="Y2792" t="s">
        <v>30</v>
      </c>
      <c r="Z2792" t="s">
        <v>41</v>
      </c>
      <c r="AA2792">
        <v>4</v>
      </c>
      <c r="AB2792" t="s">
        <v>42</v>
      </c>
    </row>
    <row r="2793" spans="1:28" x14ac:dyDescent="0.35">
      <c r="A2793" t="s">
        <v>4807</v>
      </c>
      <c r="B2793" s="1">
        <v>45922</v>
      </c>
      <c r="C2793" s="1" t="str">
        <f>TEXT(Table1[[#This Row],[Order_Date]],"yyyy")</f>
        <v>2025</v>
      </c>
      <c r="D2793" s="3">
        <f>MONTH(Table1[[#This Row],[Order_Date]])</f>
        <v>9</v>
      </c>
      <c r="E2793" t="str">
        <f>TEXT(Table1[[#This Row],[Order_Date]],"mmm")</f>
        <v>Sep</v>
      </c>
      <c r="F2793" s="1">
        <v>45925</v>
      </c>
      <c r="G2793">
        <f>(Table1[[#This Row],[Ship_Date]]-Table1[[#This Row],[Order_Date]])</f>
        <v>3</v>
      </c>
      <c r="H2793" t="s">
        <v>4808</v>
      </c>
      <c r="I2793" t="s">
        <v>4809</v>
      </c>
      <c r="J2793" t="s">
        <v>52</v>
      </c>
      <c r="K2793">
        <v>47</v>
      </c>
      <c r="L2793" t="str">
        <f>IF(Table1[[#This Row],[Age]]&lt;=20,"Teen",IF(Table1[[#This Row],[Age]]&gt;=21 &amp; Table1[[#This Row],[Age]]&lt;=50,"Adult","Senior"))</f>
        <v>Senior</v>
      </c>
      <c r="M2793" t="s">
        <v>116</v>
      </c>
      <c r="N2793" t="s">
        <v>117</v>
      </c>
      <c r="O2793" t="s">
        <v>86</v>
      </c>
      <c r="P2793" t="s">
        <v>28</v>
      </c>
      <c r="Q2793" t="s">
        <v>192</v>
      </c>
      <c r="R2793">
        <v>6</v>
      </c>
      <c r="S2793">
        <v>7000</v>
      </c>
      <c r="T2793">
        <v>20</v>
      </c>
      <c r="U2793">
        <v>33600</v>
      </c>
      <c r="V2793" t="str">
        <f>IF(Table1[[#This Row],[Sales]]&lt;=10000,"Low",IF(Table1[[#This Row],[Sales]]&gt;=10000 &amp; Table1[[#This Row],[Sales]]&lt;=25000,"Medium","High"))</f>
        <v>High</v>
      </c>
      <c r="W2793">
        <v>7086.55</v>
      </c>
      <c r="X2793">
        <f>Table1[[#This Row],[Profit]]/Table1[[#This Row],[Sales]]</f>
        <v>0.2109092261904762</v>
      </c>
      <c r="Y2793" t="s">
        <v>93</v>
      </c>
      <c r="Z2793" t="s">
        <v>41</v>
      </c>
      <c r="AA2793">
        <v>5</v>
      </c>
      <c r="AB2793" t="s">
        <v>42</v>
      </c>
    </row>
    <row r="2794" spans="1:28" x14ac:dyDescent="0.35">
      <c r="A2794" t="s">
        <v>4862</v>
      </c>
      <c r="B2794" s="1">
        <v>45553</v>
      </c>
      <c r="C2794" s="1" t="str">
        <f>TEXT(Table1[[#This Row],[Order_Date]],"yyyy")</f>
        <v>2024</v>
      </c>
      <c r="D2794" s="3">
        <f>MONTH(Table1[[#This Row],[Order_Date]])</f>
        <v>9</v>
      </c>
      <c r="E2794" t="str">
        <f>TEXT(Table1[[#This Row],[Order_Date]],"mmm")</f>
        <v>Sep</v>
      </c>
      <c r="F2794" s="1">
        <v>45554</v>
      </c>
      <c r="G2794">
        <f>(Table1[[#This Row],[Ship_Date]]-Table1[[#This Row],[Order_Date]])</f>
        <v>1</v>
      </c>
      <c r="H2794" t="s">
        <v>4863</v>
      </c>
      <c r="I2794" t="s">
        <v>4864</v>
      </c>
      <c r="J2794" t="s">
        <v>24</v>
      </c>
      <c r="K2794">
        <v>27</v>
      </c>
      <c r="L2794" t="str">
        <f>IF(Table1[[#This Row],[Age]]&lt;=20,"Teen",IF(Table1[[#This Row],[Age]]&gt;=21 &amp; Table1[[#This Row],[Age]]&lt;=50,"Adult","Senior"))</f>
        <v>Senior</v>
      </c>
      <c r="M2794" t="s">
        <v>63</v>
      </c>
      <c r="N2794" t="s">
        <v>64</v>
      </c>
      <c r="O2794" t="s">
        <v>55</v>
      </c>
      <c r="P2794" t="s">
        <v>39</v>
      </c>
      <c r="Q2794" t="s">
        <v>253</v>
      </c>
      <c r="R2794">
        <v>4</v>
      </c>
      <c r="S2794">
        <v>1200</v>
      </c>
      <c r="T2794">
        <v>5</v>
      </c>
      <c r="U2794">
        <v>4560</v>
      </c>
      <c r="V2794" t="str">
        <f>IF(Table1[[#This Row],[Sales]]&lt;=10000,"Low",IF(Table1[[#This Row],[Sales]]&gt;=10000 &amp; Table1[[#This Row],[Sales]]&lt;=25000,"Medium","High"))</f>
        <v>Low</v>
      </c>
      <c r="W2794">
        <v>907.83</v>
      </c>
      <c r="X2794">
        <f>Table1[[#This Row],[Profit]]/Table1[[#This Row],[Sales]]</f>
        <v>0.19908552631578949</v>
      </c>
      <c r="Y2794" t="s">
        <v>58</v>
      </c>
      <c r="Z2794" t="s">
        <v>41</v>
      </c>
      <c r="AA2794">
        <v>2</v>
      </c>
      <c r="AB2794" t="s">
        <v>32</v>
      </c>
    </row>
    <row r="2795" spans="1:28" x14ac:dyDescent="0.35">
      <c r="A2795" t="s">
        <v>4888</v>
      </c>
      <c r="B2795" s="1">
        <v>45563</v>
      </c>
      <c r="C2795" s="1" t="str">
        <f>TEXT(Table1[[#This Row],[Order_Date]],"yyyy")</f>
        <v>2024</v>
      </c>
      <c r="D2795" s="3">
        <f>MONTH(Table1[[#This Row],[Order_Date]])</f>
        <v>9</v>
      </c>
      <c r="E2795" t="str">
        <f>TEXT(Table1[[#This Row],[Order_Date]],"mmm")</f>
        <v>Sep</v>
      </c>
      <c r="F2795" s="1">
        <v>45569</v>
      </c>
      <c r="G2795">
        <f>(Table1[[#This Row],[Ship_Date]]-Table1[[#This Row],[Order_Date]])</f>
        <v>6</v>
      </c>
      <c r="H2795" t="s">
        <v>4889</v>
      </c>
      <c r="I2795" t="s">
        <v>4890</v>
      </c>
      <c r="J2795" t="s">
        <v>52</v>
      </c>
      <c r="K2795">
        <v>53</v>
      </c>
      <c r="L2795" t="str">
        <f>IF(Table1[[#This Row],[Age]]&lt;=20,"Teen",IF(Table1[[#This Row],[Age]]&gt;=21 &amp; Table1[[#This Row],[Age]]&lt;=50,"Adult","Senior"))</f>
        <v>Senior</v>
      </c>
      <c r="M2795" t="s">
        <v>101</v>
      </c>
      <c r="N2795" t="s">
        <v>102</v>
      </c>
      <c r="O2795" t="s">
        <v>27</v>
      </c>
      <c r="P2795" t="s">
        <v>39</v>
      </c>
      <c r="Q2795" t="s">
        <v>118</v>
      </c>
      <c r="R2795">
        <v>5</v>
      </c>
      <c r="S2795">
        <v>4000</v>
      </c>
      <c r="T2795">
        <v>15</v>
      </c>
      <c r="U2795">
        <v>17000</v>
      </c>
      <c r="V2795" t="str">
        <f>IF(Table1[[#This Row],[Sales]]&lt;=10000,"Low",IF(Table1[[#This Row],[Sales]]&gt;=10000 &amp; Table1[[#This Row],[Sales]]&lt;=25000,"Medium","High"))</f>
        <v>High</v>
      </c>
      <c r="W2795">
        <v>6008.99</v>
      </c>
      <c r="X2795">
        <f>Table1[[#This Row],[Profit]]/Table1[[#This Row],[Sales]]</f>
        <v>0.35347000000000001</v>
      </c>
      <c r="Y2795" t="s">
        <v>58</v>
      </c>
      <c r="Z2795" t="s">
        <v>41</v>
      </c>
      <c r="AA2795">
        <v>5</v>
      </c>
      <c r="AB2795" t="s">
        <v>42</v>
      </c>
    </row>
    <row r="2796" spans="1:28" x14ac:dyDescent="0.35">
      <c r="A2796" t="s">
        <v>4915</v>
      </c>
      <c r="B2796" s="1">
        <v>45565</v>
      </c>
      <c r="C2796" s="1" t="str">
        <f>TEXT(Table1[[#This Row],[Order_Date]],"yyyy")</f>
        <v>2024</v>
      </c>
      <c r="D2796" s="3">
        <f>MONTH(Table1[[#This Row],[Order_Date]])</f>
        <v>9</v>
      </c>
      <c r="E2796" t="str">
        <f>TEXT(Table1[[#This Row],[Order_Date]],"mmm")</f>
        <v>Sep</v>
      </c>
      <c r="F2796" s="1">
        <v>45568</v>
      </c>
      <c r="G2796">
        <f>(Table1[[#This Row],[Ship_Date]]-Table1[[#This Row],[Order_Date]])</f>
        <v>3</v>
      </c>
      <c r="H2796" t="s">
        <v>4916</v>
      </c>
      <c r="I2796" t="s">
        <v>4917</v>
      </c>
      <c r="J2796" t="s">
        <v>24</v>
      </c>
      <c r="K2796">
        <v>43</v>
      </c>
      <c r="L2796" t="str">
        <f>IF(Table1[[#This Row],[Age]]&lt;=20,"Teen",IF(Table1[[#This Row],[Age]]&gt;=21 &amp; Table1[[#This Row],[Age]]&lt;=50,"Adult","Senior"))</f>
        <v>Senior</v>
      </c>
      <c r="M2796" t="s">
        <v>79</v>
      </c>
      <c r="N2796" t="s">
        <v>80</v>
      </c>
      <c r="O2796" t="s">
        <v>38</v>
      </c>
      <c r="P2796" t="s">
        <v>47</v>
      </c>
      <c r="Q2796" t="s">
        <v>48</v>
      </c>
      <c r="R2796">
        <v>7</v>
      </c>
      <c r="S2796">
        <v>3500</v>
      </c>
      <c r="T2796">
        <v>20</v>
      </c>
      <c r="U2796">
        <v>19600</v>
      </c>
      <c r="V2796" t="str">
        <f>IF(Table1[[#This Row],[Sales]]&lt;=10000,"Low",IF(Table1[[#This Row],[Sales]]&gt;=10000 &amp; Table1[[#This Row],[Sales]]&lt;=25000,"Medium","High"))</f>
        <v>High</v>
      </c>
      <c r="W2796">
        <v>2629.63</v>
      </c>
      <c r="X2796">
        <f>Table1[[#This Row],[Profit]]/Table1[[#This Row],[Sales]]</f>
        <v>0.13416479591836736</v>
      </c>
      <c r="Y2796" t="s">
        <v>30</v>
      </c>
      <c r="Z2796" t="s">
        <v>31</v>
      </c>
      <c r="AA2796">
        <v>4</v>
      </c>
      <c r="AB2796" t="s">
        <v>42</v>
      </c>
    </row>
    <row r="2797" spans="1:28" x14ac:dyDescent="0.35">
      <c r="A2797" t="s">
        <v>4923</v>
      </c>
      <c r="B2797" s="1">
        <v>45927</v>
      </c>
      <c r="C2797" s="1" t="str">
        <f>TEXT(Table1[[#This Row],[Order_Date]],"yyyy")</f>
        <v>2025</v>
      </c>
      <c r="D2797" s="3">
        <f>MONTH(Table1[[#This Row],[Order_Date]])</f>
        <v>9</v>
      </c>
      <c r="E2797" t="str">
        <f>TEXT(Table1[[#This Row],[Order_Date]],"mmm")</f>
        <v>Sep</v>
      </c>
      <c r="F2797" s="1">
        <v>45931</v>
      </c>
      <c r="G2797">
        <f>(Table1[[#This Row],[Ship_Date]]-Table1[[#This Row],[Order_Date]])</f>
        <v>4</v>
      </c>
      <c r="H2797" t="s">
        <v>4924</v>
      </c>
      <c r="I2797" t="s">
        <v>4925</v>
      </c>
      <c r="J2797" t="s">
        <v>52</v>
      </c>
      <c r="K2797">
        <v>42</v>
      </c>
      <c r="L2797" t="str">
        <f>IF(Table1[[#This Row],[Age]]&lt;=20,"Teen",IF(Table1[[#This Row],[Age]]&gt;=21 &amp; Table1[[#This Row],[Age]]&lt;=50,"Adult","Senior"))</f>
        <v>Senior</v>
      </c>
      <c r="M2797" t="s">
        <v>25</v>
      </c>
      <c r="N2797" t="s">
        <v>26</v>
      </c>
      <c r="O2797" t="s">
        <v>27</v>
      </c>
      <c r="P2797" t="s">
        <v>39</v>
      </c>
      <c r="Q2797" t="s">
        <v>151</v>
      </c>
      <c r="R2797">
        <v>6</v>
      </c>
      <c r="S2797">
        <v>900</v>
      </c>
      <c r="T2797">
        <v>10</v>
      </c>
      <c r="U2797">
        <v>4860</v>
      </c>
      <c r="V2797" t="str">
        <f>IF(Table1[[#This Row],[Sales]]&lt;=10000,"Low",IF(Table1[[#This Row],[Sales]]&gt;=10000 &amp; Table1[[#This Row],[Sales]]&lt;=25000,"Medium","High"))</f>
        <v>Low</v>
      </c>
      <c r="W2797">
        <v>1171.01</v>
      </c>
      <c r="X2797">
        <f>Table1[[#This Row],[Profit]]/Table1[[#This Row],[Sales]]</f>
        <v>0.24094855967078188</v>
      </c>
      <c r="Y2797" t="s">
        <v>93</v>
      </c>
      <c r="Z2797" t="s">
        <v>31</v>
      </c>
      <c r="AA2797">
        <v>5</v>
      </c>
      <c r="AB2797" t="s">
        <v>42</v>
      </c>
    </row>
    <row r="2798" spans="1:28" x14ac:dyDescent="0.35">
      <c r="A2798" t="s">
        <v>4958</v>
      </c>
      <c r="B2798" s="1">
        <v>45926</v>
      </c>
      <c r="C2798" s="1" t="str">
        <f>TEXT(Table1[[#This Row],[Order_Date]],"yyyy")</f>
        <v>2025</v>
      </c>
      <c r="D2798" s="3">
        <f>MONTH(Table1[[#This Row],[Order_Date]])</f>
        <v>9</v>
      </c>
      <c r="E2798" t="str">
        <f>TEXT(Table1[[#This Row],[Order_Date]],"mmm")</f>
        <v>Sep</v>
      </c>
      <c r="F2798" s="1">
        <v>45927</v>
      </c>
      <c r="G2798">
        <f>(Table1[[#This Row],[Ship_Date]]-Table1[[#This Row],[Order_Date]])</f>
        <v>1</v>
      </c>
      <c r="H2798" t="s">
        <v>4959</v>
      </c>
      <c r="I2798" t="s">
        <v>4721</v>
      </c>
      <c r="J2798" t="s">
        <v>24</v>
      </c>
      <c r="K2798">
        <v>40</v>
      </c>
      <c r="L2798" t="str">
        <f>IF(Table1[[#This Row],[Age]]&lt;=20,"Teen",IF(Table1[[#This Row],[Age]]&gt;=21 &amp; Table1[[#This Row],[Age]]&lt;=50,"Adult","Senior"))</f>
        <v>Senior</v>
      </c>
      <c r="M2798" t="s">
        <v>46</v>
      </c>
      <c r="N2798" t="s">
        <v>46</v>
      </c>
      <c r="O2798" t="s">
        <v>38</v>
      </c>
      <c r="P2798" t="s">
        <v>56</v>
      </c>
      <c r="Q2798" t="s">
        <v>97</v>
      </c>
      <c r="R2798">
        <v>5</v>
      </c>
      <c r="S2798">
        <v>1500</v>
      </c>
      <c r="T2798">
        <v>10</v>
      </c>
      <c r="U2798">
        <v>6750</v>
      </c>
      <c r="V2798" t="str">
        <f>IF(Table1[[#This Row],[Sales]]&lt;=10000,"Low",IF(Table1[[#This Row],[Sales]]&gt;=10000 &amp; Table1[[#This Row],[Sales]]&lt;=25000,"Medium","High"))</f>
        <v>Low</v>
      </c>
      <c r="W2798">
        <v>983.65</v>
      </c>
      <c r="X2798">
        <f>Table1[[#This Row],[Profit]]/Table1[[#This Row],[Sales]]</f>
        <v>0.14572592592592593</v>
      </c>
      <c r="Y2798" t="s">
        <v>30</v>
      </c>
      <c r="Z2798" t="s">
        <v>59</v>
      </c>
      <c r="AA2798">
        <v>4</v>
      </c>
      <c r="AB2798" t="s">
        <v>32</v>
      </c>
    </row>
    <row r="2799" spans="1:28" x14ac:dyDescent="0.35">
      <c r="A2799" t="s">
        <v>4988</v>
      </c>
      <c r="B2799" s="1">
        <v>45562</v>
      </c>
      <c r="C2799" s="1" t="str">
        <f>TEXT(Table1[[#This Row],[Order_Date]],"yyyy")</f>
        <v>2024</v>
      </c>
      <c r="D2799" s="3">
        <f>MONTH(Table1[[#This Row],[Order_Date]])</f>
        <v>9</v>
      </c>
      <c r="E2799" t="str">
        <f>TEXT(Table1[[#This Row],[Order_Date]],"mmm")</f>
        <v>Sep</v>
      </c>
      <c r="F2799" s="1">
        <v>45567</v>
      </c>
      <c r="G2799">
        <f>(Table1[[#This Row],[Ship_Date]]-Table1[[#This Row],[Order_Date]])</f>
        <v>5</v>
      </c>
      <c r="H2799" t="s">
        <v>4989</v>
      </c>
      <c r="I2799" t="s">
        <v>4990</v>
      </c>
      <c r="J2799" t="s">
        <v>24</v>
      </c>
      <c r="K2799">
        <v>18</v>
      </c>
      <c r="L2799" t="str">
        <f>IF(Table1[[#This Row],[Age]]&lt;=20,"Teen",IF(Table1[[#This Row],[Age]]&gt;=21 &amp; Table1[[#This Row],[Age]]&lt;=50,"Adult","Senior"))</f>
        <v>Teen</v>
      </c>
      <c r="M2799" t="s">
        <v>73</v>
      </c>
      <c r="N2799" t="s">
        <v>26</v>
      </c>
      <c r="O2799" t="s">
        <v>27</v>
      </c>
      <c r="P2799" t="s">
        <v>39</v>
      </c>
      <c r="Q2799" t="s">
        <v>253</v>
      </c>
      <c r="R2799">
        <v>8</v>
      </c>
      <c r="S2799">
        <v>1200</v>
      </c>
      <c r="T2799">
        <v>10</v>
      </c>
      <c r="U2799">
        <v>8640</v>
      </c>
      <c r="V2799" t="str">
        <f>IF(Table1[[#This Row],[Sales]]&lt;=10000,"Low",IF(Table1[[#This Row],[Sales]]&gt;=10000 &amp; Table1[[#This Row],[Sales]]&lt;=25000,"Medium","High"))</f>
        <v>Low</v>
      </c>
      <c r="W2799">
        <v>3481.57</v>
      </c>
      <c r="X2799">
        <f>Table1[[#This Row],[Profit]]/Table1[[#This Row],[Sales]]</f>
        <v>0.40295949074074078</v>
      </c>
      <c r="Y2799" t="s">
        <v>93</v>
      </c>
      <c r="Z2799" t="s">
        <v>41</v>
      </c>
      <c r="AA2799">
        <v>3</v>
      </c>
      <c r="AB2799" t="s">
        <v>42</v>
      </c>
    </row>
    <row r="2800" spans="1:28" x14ac:dyDescent="0.35">
      <c r="A2800" t="s">
        <v>4991</v>
      </c>
      <c r="B2800" s="1">
        <v>45549</v>
      </c>
      <c r="C2800" s="1" t="str">
        <f>TEXT(Table1[[#This Row],[Order_Date]],"yyyy")</f>
        <v>2024</v>
      </c>
      <c r="D2800" s="3">
        <f>MONTH(Table1[[#This Row],[Order_Date]])</f>
        <v>9</v>
      </c>
      <c r="E2800" t="str">
        <f>TEXT(Table1[[#This Row],[Order_Date]],"mmm")</f>
        <v>Sep</v>
      </c>
      <c r="F2800" s="1">
        <v>45553</v>
      </c>
      <c r="G2800">
        <f>(Table1[[#This Row],[Ship_Date]]-Table1[[#This Row],[Order_Date]])</f>
        <v>4</v>
      </c>
      <c r="H2800" t="s">
        <v>4992</v>
      </c>
      <c r="I2800" t="s">
        <v>4993</v>
      </c>
      <c r="J2800" t="s">
        <v>24</v>
      </c>
      <c r="K2800">
        <v>62</v>
      </c>
      <c r="L2800" t="str">
        <f>IF(Table1[[#This Row],[Age]]&lt;=20,"Teen",IF(Table1[[#This Row],[Age]]&gt;=21 &amp; Table1[[#This Row],[Age]]&lt;=50,"Adult","Senior"))</f>
        <v>Senior</v>
      </c>
      <c r="M2800" t="s">
        <v>36</v>
      </c>
      <c r="N2800" t="s">
        <v>37</v>
      </c>
      <c r="O2800" t="s">
        <v>38</v>
      </c>
      <c r="P2800" t="s">
        <v>47</v>
      </c>
      <c r="Q2800" t="s">
        <v>175</v>
      </c>
      <c r="R2800">
        <v>2</v>
      </c>
      <c r="S2800">
        <v>1200</v>
      </c>
      <c r="T2800">
        <v>20</v>
      </c>
      <c r="U2800">
        <v>1920</v>
      </c>
      <c r="V2800" t="str">
        <f>IF(Table1[[#This Row],[Sales]]&lt;=10000,"Low",IF(Table1[[#This Row],[Sales]]&gt;=10000 &amp; Table1[[#This Row],[Sales]]&lt;=25000,"Medium","High"))</f>
        <v>Low</v>
      </c>
      <c r="W2800">
        <v>382.06</v>
      </c>
      <c r="X2800">
        <f>Table1[[#This Row],[Profit]]/Table1[[#This Row],[Sales]]</f>
        <v>0.19898958333333333</v>
      </c>
      <c r="Y2800" t="s">
        <v>93</v>
      </c>
      <c r="Z2800" t="s">
        <v>31</v>
      </c>
      <c r="AA2800">
        <v>1</v>
      </c>
      <c r="AB2800" t="s">
        <v>42</v>
      </c>
    </row>
    <row r="2801" spans="1:28" x14ac:dyDescent="0.35">
      <c r="A2801" t="s">
        <v>5109</v>
      </c>
      <c r="B2801" s="1">
        <v>45927</v>
      </c>
      <c r="C2801" s="1" t="str">
        <f>TEXT(Table1[[#This Row],[Order_Date]],"yyyy")</f>
        <v>2025</v>
      </c>
      <c r="D2801" s="3">
        <f>MONTH(Table1[[#This Row],[Order_Date]])</f>
        <v>9</v>
      </c>
      <c r="E2801" t="str">
        <f>TEXT(Table1[[#This Row],[Order_Date]],"mmm")</f>
        <v>Sep</v>
      </c>
      <c r="F2801" s="1">
        <v>45930</v>
      </c>
      <c r="G2801">
        <f>(Table1[[#This Row],[Ship_Date]]-Table1[[#This Row],[Order_Date]])</f>
        <v>3</v>
      </c>
      <c r="H2801" t="s">
        <v>5110</v>
      </c>
      <c r="I2801" t="s">
        <v>5111</v>
      </c>
      <c r="J2801" t="s">
        <v>24</v>
      </c>
      <c r="K2801">
        <v>53</v>
      </c>
      <c r="L2801" t="str">
        <f>IF(Table1[[#This Row],[Age]]&lt;=20,"Teen",IF(Table1[[#This Row],[Age]]&gt;=21 &amp; Table1[[#This Row],[Age]]&lt;=50,"Adult","Senior"))</f>
        <v>Senior</v>
      </c>
      <c r="M2801" t="s">
        <v>46</v>
      </c>
      <c r="N2801" t="s">
        <v>46</v>
      </c>
      <c r="O2801" t="s">
        <v>38</v>
      </c>
      <c r="P2801" t="s">
        <v>56</v>
      </c>
      <c r="Q2801" t="s">
        <v>125</v>
      </c>
      <c r="R2801">
        <v>7</v>
      </c>
      <c r="S2801">
        <v>450</v>
      </c>
      <c r="T2801">
        <v>5</v>
      </c>
      <c r="U2801">
        <v>2992.5</v>
      </c>
      <c r="V2801" t="str">
        <f>IF(Table1[[#This Row],[Sales]]&lt;=10000,"Low",IF(Table1[[#This Row],[Sales]]&gt;=10000 &amp; Table1[[#This Row],[Sales]]&lt;=25000,"Medium","High"))</f>
        <v>Low</v>
      </c>
      <c r="W2801">
        <v>1304.07</v>
      </c>
      <c r="X2801">
        <f>Table1[[#This Row],[Profit]]/Table1[[#This Row],[Sales]]</f>
        <v>0.43577944862155388</v>
      </c>
      <c r="Y2801" t="s">
        <v>58</v>
      </c>
      <c r="Z2801" t="s">
        <v>41</v>
      </c>
      <c r="AA2801">
        <v>1</v>
      </c>
      <c r="AB2801" t="s">
        <v>42</v>
      </c>
    </row>
    <row r="2802" spans="1:28" x14ac:dyDescent="0.35">
      <c r="A2802" t="s">
        <v>5162</v>
      </c>
      <c r="B2802" s="1">
        <v>45544</v>
      </c>
      <c r="C2802" s="1" t="str">
        <f>TEXT(Table1[[#This Row],[Order_Date]],"yyyy")</f>
        <v>2024</v>
      </c>
      <c r="D2802" s="3">
        <f>MONTH(Table1[[#This Row],[Order_Date]])</f>
        <v>9</v>
      </c>
      <c r="E2802" t="str">
        <f>TEXT(Table1[[#This Row],[Order_Date]],"mmm")</f>
        <v>Sep</v>
      </c>
      <c r="F2802" s="1">
        <v>45550</v>
      </c>
      <c r="G2802">
        <f>(Table1[[#This Row],[Ship_Date]]-Table1[[#This Row],[Order_Date]])</f>
        <v>6</v>
      </c>
      <c r="H2802" t="s">
        <v>5163</v>
      </c>
      <c r="I2802" t="s">
        <v>5164</v>
      </c>
      <c r="J2802" t="s">
        <v>24</v>
      </c>
      <c r="K2802">
        <v>25</v>
      </c>
      <c r="L2802" t="str">
        <f>IF(Table1[[#This Row],[Age]]&lt;=20,"Teen",IF(Table1[[#This Row],[Age]]&gt;=21 &amp; Table1[[#This Row],[Age]]&lt;=50,"Adult","Senior"))</f>
        <v>Senior</v>
      </c>
      <c r="M2802" t="s">
        <v>84</v>
      </c>
      <c r="N2802" t="s">
        <v>85</v>
      </c>
      <c r="O2802" t="s">
        <v>86</v>
      </c>
      <c r="P2802" t="s">
        <v>74</v>
      </c>
      <c r="Q2802" t="s">
        <v>75</v>
      </c>
      <c r="R2802">
        <v>7</v>
      </c>
      <c r="S2802">
        <v>2000</v>
      </c>
      <c r="T2802">
        <v>10</v>
      </c>
      <c r="U2802">
        <v>12600</v>
      </c>
      <c r="V2802" t="str">
        <f>IF(Table1[[#This Row],[Sales]]&lt;=10000,"Low",IF(Table1[[#This Row],[Sales]]&gt;=10000 &amp; Table1[[#This Row],[Sales]]&lt;=25000,"Medium","High"))</f>
        <v>High</v>
      </c>
      <c r="W2802">
        <v>3003.71</v>
      </c>
      <c r="X2802">
        <f>Table1[[#This Row],[Profit]]/Table1[[#This Row],[Sales]]</f>
        <v>0.23838968253968254</v>
      </c>
      <c r="Y2802" t="s">
        <v>30</v>
      </c>
      <c r="Z2802" t="s">
        <v>41</v>
      </c>
      <c r="AA2802">
        <v>3</v>
      </c>
      <c r="AB2802" t="s">
        <v>42</v>
      </c>
    </row>
    <row r="2803" spans="1:28" x14ac:dyDescent="0.35">
      <c r="A2803" t="s">
        <v>5198</v>
      </c>
      <c r="B2803" s="1">
        <v>45910</v>
      </c>
      <c r="C2803" s="1" t="str">
        <f>TEXT(Table1[[#This Row],[Order_Date]],"yyyy")</f>
        <v>2025</v>
      </c>
      <c r="D2803" s="3">
        <f>MONTH(Table1[[#This Row],[Order_Date]])</f>
        <v>9</v>
      </c>
      <c r="E2803" t="str">
        <f>TEXT(Table1[[#This Row],[Order_Date]],"mmm")</f>
        <v>Sep</v>
      </c>
      <c r="F2803" s="1">
        <v>45917</v>
      </c>
      <c r="G2803">
        <f>(Table1[[#This Row],[Ship_Date]]-Table1[[#This Row],[Order_Date]])</f>
        <v>7</v>
      </c>
      <c r="H2803" t="s">
        <v>5199</v>
      </c>
      <c r="I2803" t="s">
        <v>5200</v>
      </c>
      <c r="J2803" t="s">
        <v>24</v>
      </c>
      <c r="K2803">
        <v>46</v>
      </c>
      <c r="L2803" t="str">
        <f>IF(Table1[[#This Row],[Age]]&lt;=20,"Teen",IF(Table1[[#This Row],[Age]]&gt;=21 &amp; Table1[[#This Row],[Age]]&lt;=50,"Adult","Senior"))</f>
        <v>Senior</v>
      </c>
      <c r="M2803" t="s">
        <v>46</v>
      </c>
      <c r="N2803" t="s">
        <v>46</v>
      </c>
      <c r="O2803" t="s">
        <v>38</v>
      </c>
      <c r="P2803" t="s">
        <v>39</v>
      </c>
      <c r="Q2803" t="s">
        <v>40</v>
      </c>
      <c r="R2803">
        <v>1</v>
      </c>
      <c r="S2803">
        <v>2500</v>
      </c>
      <c r="T2803">
        <v>5</v>
      </c>
      <c r="U2803">
        <v>2375</v>
      </c>
      <c r="V2803" t="str">
        <f>IF(Table1[[#This Row],[Sales]]&lt;=10000,"Low",IF(Table1[[#This Row],[Sales]]&gt;=10000 &amp; Table1[[#This Row],[Sales]]&lt;=25000,"Medium","High"))</f>
        <v>Low</v>
      </c>
      <c r="W2803">
        <v>405.19</v>
      </c>
      <c r="X2803">
        <f>Table1[[#This Row],[Profit]]/Table1[[#This Row],[Sales]]</f>
        <v>0.17060631578947369</v>
      </c>
      <c r="Y2803" t="s">
        <v>58</v>
      </c>
      <c r="Z2803" t="s">
        <v>41</v>
      </c>
      <c r="AA2803">
        <v>5</v>
      </c>
      <c r="AB2803" t="s">
        <v>32</v>
      </c>
    </row>
    <row r="2804" spans="1:28" x14ac:dyDescent="0.35">
      <c r="A2804" t="s">
        <v>5232</v>
      </c>
      <c r="B2804" s="1">
        <v>45561</v>
      </c>
      <c r="C2804" s="1" t="str">
        <f>TEXT(Table1[[#This Row],[Order_Date]],"yyyy")</f>
        <v>2024</v>
      </c>
      <c r="D2804" s="3">
        <f>MONTH(Table1[[#This Row],[Order_Date]])</f>
        <v>9</v>
      </c>
      <c r="E2804" t="str">
        <f>TEXT(Table1[[#This Row],[Order_Date]],"mmm")</f>
        <v>Sep</v>
      </c>
      <c r="F2804" s="1">
        <v>45562</v>
      </c>
      <c r="G2804">
        <f>(Table1[[#This Row],[Ship_Date]]-Table1[[#This Row],[Order_Date]])</f>
        <v>1</v>
      </c>
      <c r="H2804" t="s">
        <v>5233</v>
      </c>
      <c r="I2804" t="s">
        <v>5234</v>
      </c>
      <c r="J2804" t="s">
        <v>52</v>
      </c>
      <c r="K2804">
        <v>36</v>
      </c>
      <c r="L2804" t="str">
        <f>IF(Table1[[#This Row],[Age]]&lt;=20,"Teen",IF(Table1[[#This Row],[Age]]&gt;=21 &amp; Table1[[#This Row],[Age]]&lt;=50,"Adult","Senior"))</f>
        <v>Senior</v>
      </c>
      <c r="M2804" t="s">
        <v>46</v>
      </c>
      <c r="N2804" t="s">
        <v>46</v>
      </c>
      <c r="O2804" t="s">
        <v>38</v>
      </c>
      <c r="P2804" t="s">
        <v>47</v>
      </c>
      <c r="Q2804" t="s">
        <v>48</v>
      </c>
      <c r="R2804">
        <v>7</v>
      </c>
      <c r="S2804">
        <v>3500</v>
      </c>
      <c r="T2804">
        <v>15</v>
      </c>
      <c r="U2804">
        <v>20825</v>
      </c>
      <c r="V2804" t="str">
        <f>IF(Table1[[#This Row],[Sales]]&lt;=10000,"Low",IF(Table1[[#This Row],[Sales]]&gt;=10000 &amp; Table1[[#This Row],[Sales]]&lt;=25000,"Medium","High"))</f>
        <v>High</v>
      </c>
      <c r="W2804">
        <v>5956.01</v>
      </c>
      <c r="X2804">
        <f>Table1[[#This Row],[Profit]]/Table1[[#This Row],[Sales]]</f>
        <v>0.28600288115246097</v>
      </c>
      <c r="Y2804" t="s">
        <v>30</v>
      </c>
      <c r="Z2804" t="s">
        <v>31</v>
      </c>
      <c r="AA2804">
        <v>1</v>
      </c>
      <c r="AB2804" t="s">
        <v>42</v>
      </c>
    </row>
    <row r="2805" spans="1:28" x14ac:dyDescent="0.35">
      <c r="A2805" t="s">
        <v>5240</v>
      </c>
      <c r="B2805" s="1">
        <v>45922</v>
      </c>
      <c r="C2805" s="1" t="str">
        <f>TEXT(Table1[[#This Row],[Order_Date]],"yyyy")</f>
        <v>2025</v>
      </c>
      <c r="D2805" s="3">
        <f>MONTH(Table1[[#This Row],[Order_Date]])</f>
        <v>9</v>
      </c>
      <c r="E2805" t="str">
        <f>TEXT(Table1[[#This Row],[Order_Date]],"mmm")</f>
        <v>Sep</v>
      </c>
      <c r="F2805" s="1">
        <v>45929</v>
      </c>
      <c r="G2805">
        <f>(Table1[[#This Row],[Ship_Date]]-Table1[[#This Row],[Order_Date]])</f>
        <v>7</v>
      </c>
      <c r="H2805" t="s">
        <v>5241</v>
      </c>
      <c r="I2805" t="s">
        <v>5242</v>
      </c>
      <c r="J2805" t="s">
        <v>52</v>
      </c>
      <c r="K2805">
        <v>63</v>
      </c>
      <c r="L2805" t="str">
        <f>IF(Table1[[#This Row],[Age]]&lt;=20,"Teen",IF(Table1[[#This Row],[Age]]&gt;=21 &amp; Table1[[#This Row],[Age]]&lt;=50,"Adult","Senior"))</f>
        <v>Senior</v>
      </c>
      <c r="M2805" t="s">
        <v>79</v>
      </c>
      <c r="N2805" t="s">
        <v>80</v>
      </c>
      <c r="O2805" t="s">
        <v>38</v>
      </c>
      <c r="P2805" t="s">
        <v>28</v>
      </c>
      <c r="Q2805" t="s">
        <v>311</v>
      </c>
      <c r="R2805">
        <v>1</v>
      </c>
      <c r="S2805">
        <v>5000</v>
      </c>
      <c r="T2805">
        <v>5</v>
      </c>
      <c r="U2805">
        <v>4750</v>
      </c>
      <c r="V2805" t="str">
        <f>IF(Table1[[#This Row],[Sales]]&lt;=10000,"Low",IF(Table1[[#This Row],[Sales]]&gt;=10000 &amp; Table1[[#This Row],[Sales]]&lt;=25000,"Medium","High"))</f>
        <v>Low</v>
      </c>
      <c r="W2805">
        <v>1202.1400000000001</v>
      </c>
      <c r="X2805">
        <f>Table1[[#This Row],[Profit]]/Table1[[#This Row],[Sales]]</f>
        <v>0.25308210526315794</v>
      </c>
      <c r="Y2805" t="s">
        <v>30</v>
      </c>
      <c r="Z2805" t="s">
        <v>41</v>
      </c>
      <c r="AA2805">
        <v>3</v>
      </c>
      <c r="AB2805" t="s">
        <v>42</v>
      </c>
    </row>
    <row r="2806" spans="1:28" x14ac:dyDescent="0.35">
      <c r="A2806" t="s">
        <v>5256</v>
      </c>
      <c r="B2806" s="1">
        <v>45551</v>
      </c>
      <c r="C2806" s="1" t="str">
        <f>TEXT(Table1[[#This Row],[Order_Date]],"yyyy")</f>
        <v>2024</v>
      </c>
      <c r="D2806" s="3">
        <f>MONTH(Table1[[#This Row],[Order_Date]])</f>
        <v>9</v>
      </c>
      <c r="E2806" t="str">
        <f>TEXT(Table1[[#This Row],[Order_Date]],"mmm")</f>
        <v>Sep</v>
      </c>
      <c r="F2806" s="1">
        <v>45557</v>
      </c>
      <c r="G2806">
        <f>(Table1[[#This Row],[Ship_Date]]-Table1[[#This Row],[Order_Date]])</f>
        <v>6</v>
      </c>
      <c r="H2806" t="s">
        <v>5257</v>
      </c>
      <c r="I2806" t="s">
        <v>5258</v>
      </c>
      <c r="J2806" t="s">
        <v>52</v>
      </c>
      <c r="K2806">
        <v>46</v>
      </c>
      <c r="L2806" t="str">
        <f>IF(Table1[[#This Row],[Age]]&lt;=20,"Teen",IF(Table1[[#This Row],[Age]]&gt;=21 &amp; Table1[[#This Row],[Age]]&lt;=50,"Adult","Senior"))</f>
        <v>Senior</v>
      </c>
      <c r="M2806" t="s">
        <v>116</v>
      </c>
      <c r="N2806" t="s">
        <v>117</v>
      </c>
      <c r="O2806" t="s">
        <v>86</v>
      </c>
      <c r="P2806" t="s">
        <v>56</v>
      </c>
      <c r="Q2806" t="s">
        <v>57</v>
      </c>
      <c r="R2806">
        <v>8</v>
      </c>
      <c r="S2806">
        <v>60</v>
      </c>
      <c r="T2806">
        <v>15</v>
      </c>
      <c r="U2806">
        <v>408</v>
      </c>
      <c r="V2806" t="str">
        <f>IF(Table1[[#This Row],[Sales]]&lt;=10000,"Low",IF(Table1[[#This Row],[Sales]]&gt;=10000 &amp; Table1[[#This Row],[Sales]]&lt;=25000,"Medium","High"))</f>
        <v>Low</v>
      </c>
      <c r="W2806">
        <v>82.11</v>
      </c>
      <c r="X2806">
        <f>Table1[[#This Row],[Profit]]/Table1[[#This Row],[Sales]]</f>
        <v>0.20125000000000001</v>
      </c>
      <c r="Y2806" t="s">
        <v>30</v>
      </c>
      <c r="Z2806" t="s">
        <v>31</v>
      </c>
      <c r="AA2806">
        <v>3</v>
      </c>
      <c r="AB2806" t="s">
        <v>42</v>
      </c>
    </row>
    <row r="2807" spans="1:28" x14ac:dyDescent="0.35">
      <c r="A2807" t="s">
        <v>5315</v>
      </c>
      <c r="B2807" s="1">
        <v>45544</v>
      </c>
      <c r="C2807" s="1" t="str">
        <f>TEXT(Table1[[#This Row],[Order_Date]],"yyyy")</f>
        <v>2024</v>
      </c>
      <c r="D2807" s="3">
        <f>MONTH(Table1[[#This Row],[Order_Date]])</f>
        <v>9</v>
      </c>
      <c r="E2807" t="str">
        <f>TEXT(Table1[[#This Row],[Order_Date]],"mmm")</f>
        <v>Sep</v>
      </c>
      <c r="F2807" s="1">
        <v>45547</v>
      </c>
      <c r="G2807">
        <f>(Table1[[#This Row],[Ship_Date]]-Table1[[#This Row],[Order_Date]])</f>
        <v>3</v>
      </c>
      <c r="H2807" t="s">
        <v>5316</v>
      </c>
      <c r="I2807" t="s">
        <v>5317</v>
      </c>
      <c r="J2807" t="s">
        <v>52</v>
      </c>
      <c r="K2807">
        <v>26</v>
      </c>
      <c r="L2807" t="str">
        <f>IF(Table1[[#This Row],[Age]]&lt;=20,"Teen",IF(Table1[[#This Row],[Age]]&gt;=21 &amp; Table1[[#This Row],[Age]]&lt;=50,"Adult","Senior"))</f>
        <v>Senior</v>
      </c>
      <c r="M2807" t="s">
        <v>46</v>
      </c>
      <c r="N2807" t="s">
        <v>46</v>
      </c>
      <c r="O2807" t="s">
        <v>38</v>
      </c>
      <c r="P2807" t="s">
        <v>47</v>
      </c>
      <c r="Q2807" t="s">
        <v>185</v>
      </c>
      <c r="R2807">
        <v>6</v>
      </c>
      <c r="S2807">
        <v>4500</v>
      </c>
      <c r="T2807">
        <v>5</v>
      </c>
      <c r="U2807">
        <v>25650</v>
      </c>
      <c r="V2807" t="str">
        <f>IF(Table1[[#This Row],[Sales]]&lt;=10000,"Low",IF(Table1[[#This Row],[Sales]]&gt;=10000 &amp; Table1[[#This Row],[Sales]]&lt;=25000,"Medium","High"))</f>
        <v>High</v>
      </c>
      <c r="W2807">
        <v>5547.51</v>
      </c>
      <c r="X2807">
        <f>Table1[[#This Row],[Profit]]/Table1[[#This Row],[Sales]]</f>
        <v>0.21627719298245615</v>
      </c>
      <c r="Y2807" t="s">
        <v>30</v>
      </c>
      <c r="Z2807" t="s">
        <v>59</v>
      </c>
      <c r="AA2807">
        <v>5</v>
      </c>
      <c r="AB2807" t="s">
        <v>42</v>
      </c>
    </row>
    <row r="2808" spans="1:28" x14ac:dyDescent="0.35">
      <c r="A2808" t="s">
        <v>5322</v>
      </c>
      <c r="B2808" s="1">
        <v>45558</v>
      </c>
      <c r="C2808" s="1" t="str">
        <f>TEXT(Table1[[#This Row],[Order_Date]],"yyyy")</f>
        <v>2024</v>
      </c>
      <c r="D2808" s="3">
        <f>MONTH(Table1[[#This Row],[Order_Date]])</f>
        <v>9</v>
      </c>
      <c r="E2808" t="str">
        <f>TEXT(Table1[[#This Row],[Order_Date]],"mmm")</f>
        <v>Sep</v>
      </c>
      <c r="F2808" s="1">
        <v>45561</v>
      </c>
      <c r="G2808">
        <f>(Table1[[#This Row],[Ship_Date]]-Table1[[#This Row],[Order_Date]])</f>
        <v>3</v>
      </c>
      <c r="H2808" t="s">
        <v>5323</v>
      </c>
      <c r="I2808" t="s">
        <v>5324</v>
      </c>
      <c r="J2808" t="s">
        <v>52</v>
      </c>
      <c r="K2808">
        <v>24</v>
      </c>
      <c r="L2808" t="str">
        <f>IF(Table1[[#This Row],[Age]]&lt;=20,"Teen",IF(Table1[[#This Row],[Age]]&gt;=21 &amp; Table1[[#This Row],[Age]]&lt;=50,"Adult","Senior"))</f>
        <v>Senior</v>
      </c>
      <c r="M2808" t="s">
        <v>25</v>
      </c>
      <c r="N2808" t="s">
        <v>26</v>
      </c>
      <c r="O2808" t="s">
        <v>27</v>
      </c>
      <c r="P2808" t="s">
        <v>28</v>
      </c>
      <c r="Q2808" t="s">
        <v>29</v>
      </c>
      <c r="R2808">
        <v>2</v>
      </c>
      <c r="S2808">
        <v>15000</v>
      </c>
      <c r="T2808">
        <v>20</v>
      </c>
      <c r="U2808">
        <v>24000</v>
      </c>
      <c r="V2808" t="str">
        <f>IF(Table1[[#This Row],[Sales]]&lt;=10000,"Low",IF(Table1[[#This Row],[Sales]]&gt;=10000 &amp; Table1[[#This Row],[Sales]]&lt;=25000,"Medium","High"))</f>
        <v>High</v>
      </c>
      <c r="W2808">
        <v>5425.28</v>
      </c>
      <c r="X2808">
        <f>Table1[[#This Row],[Profit]]/Table1[[#This Row],[Sales]]</f>
        <v>0.22605333333333333</v>
      </c>
      <c r="Y2808" t="s">
        <v>93</v>
      </c>
      <c r="Z2808" t="s">
        <v>41</v>
      </c>
      <c r="AA2808">
        <v>3</v>
      </c>
      <c r="AB2808" t="s">
        <v>42</v>
      </c>
    </row>
    <row r="2809" spans="1:28" x14ac:dyDescent="0.35">
      <c r="A2809" t="s">
        <v>5351</v>
      </c>
      <c r="B2809" s="1">
        <v>45912</v>
      </c>
      <c r="C2809" s="1" t="str">
        <f>TEXT(Table1[[#This Row],[Order_Date]],"yyyy")</f>
        <v>2025</v>
      </c>
      <c r="D2809" s="3">
        <f>MONTH(Table1[[#This Row],[Order_Date]])</f>
        <v>9</v>
      </c>
      <c r="E2809" t="str">
        <f>TEXT(Table1[[#This Row],[Order_Date]],"mmm")</f>
        <v>Sep</v>
      </c>
      <c r="F2809" s="1">
        <v>45916</v>
      </c>
      <c r="G2809">
        <f>(Table1[[#This Row],[Ship_Date]]-Table1[[#This Row],[Order_Date]])</f>
        <v>4</v>
      </c>
      <c r="H2809" t="s">
        <v>3920</v>
      </c>
      <c r="I2809" t="s">
        <v>5352</v>
      </c>
      <c r="J2809" t="s">
        <v>52</v>
      </c>
      <c r="K2809">
        <v>20</v>
      </c>
      <c r="L2809" t="str">
        <f>IF(Table1[[#This Row],[Age]]&lt;=20,"Teen",IF(Table1[[#This Row],[Age]]&gt;=21 &amp; Table1[[#This Row],[Age]]&lt;=50,"Adult","Senior"))</f>
        <v>Teen</v>
      </c>
      <c r="M2809" t="s">
        <v>84</v>
      </c>
      <c r="N2809" t="s">
        <v>85</v>
      </c>
      <c r="O2809" t="s">
        <v>86</v>
      </c>
      <c r="P2809" t="s">
        <v>56</v>
      </c>
      <c r="Q2809" t="s">
        <v>212</v>
      </c>
      <c r="R2809">
        <v>1</v>
      </c>
      <c r="S2809">
        <v>300</v>
      </c>
      <c r="T2809">
        <v>10</v>
      </c>
      <c r="U2809">
        <v>270</v>
      </c>
      <c r="V2809" t="str">
        <f>IF(Table1[[#This Row],[Sales]]&lt;=10000,"Low",IF(Table1[[#This Row],[Sales]]&gt;=10000 &amp; Table1[[#This Row],[Sales]]&lt;=25000,"Medium","High"))</f>
        <v>Low</v>
      </c>
      <c r="W2809">
        <v>34.700000000000003</v>
      </c>
      <c r="X2809">
        <f>Table1[[#This Row],[Profit]]/Table1[[#This Row],[Sales]]</f>
        <v>0.12851851851851853</v>
      </c>
      <c r="Y2809" t="s">
        <v>93</v>
      </c>
      <c r="Z2809" t="s">
        <v>41</v>
      </c>
      <c r="AA2809">
        <v>3</v>
      </c>
      <c r="AB2809" t="s">
        <v>42</v>
      </c>
    </row>
    <row r="2810" spans="1:28" x14ac:dyDescent="0.35">
      <c r="A2810" t="s">
        <v>5363</v>
      </c>
      <c r="B2810" s="1">
        <v>45904</v>
      </c>
      <c r="C2810" s="1" t="str">
        <f>TEXT(Table1[[#This Row],[Order_Date]],"yyyy")</f>
        <v>2025</v>
      </c>
      <c r="D2810" s="3">
        <f>MONTH(Table1[[#This Row],[Order_Date]])</f>
        <v>9</v>
      </c>
      <c r="E2810" t="str">
        <f>TEXT(Table1[[#This Row],[Order_Date]],"mmm")</f>
        <v>Sep</v>
      </c>
      <c r="F2810" s="1">
        <v>45906</v>
      </c>
      <c r="G2810">
        <f>(Table1[[#This Row],[Ship_Date]]-Table1[[#This Row],[Order_Date]])</f>
        <v>2</v>
      </c>
      <c r="H2810" t="s">
        <v>5364</v>
      </c>
      <c r="I2810" t="s">
        <v>5365</v>
      </c>
      <c r="J2810" t="s">
        <v>24</v>
      </c>
      <c r="K2810">
        <v>30</v>
      </c>
      <c r="L2810" t="str">
        <f>IF(Table1[[#This Row],[Age]]&lt;=20,"Teen",IF(Table1[[#This Row],[Age]]&gt;=21 &amp; Table1[[#This Row],[Age]]&lt;=50,"Adult","Senior"))</f>
        <v>Senior</v>
      </c>
      <c r="M2810" t="s">
        <v>25</v>
      </c>
      <c r="N2810" t="s">
        <v>26</v>
      </c>
      <c r="O2810" t="s">
        <v>27</v>
      </c>
      <c r="P2810" t="s">
        <v>56</v>
      </c>
      <c r="Q2810" t="s">
        <v>168</v>
      </c>
      <c r="R2810">
        <v>8</v>
      </c>
      <c r="S2810">
        <v>1200</v>
      </c>
      <c r="T2810">
        <v>15</v>
      </c>
      <c r="U2810">
        <v>8160</v>
      </c>
      <c r="V2810" t="str">
        <f>IF(Table1[[#This Row],[Sales]]&lt;=10000,"Low",IF(Table1[[#This Row],[Sales]]&gt;=10000 &amp; Table1[[#This Row],[Sales]]&lt;=25000,"Medium","High"))</f>
        <v>Low</v>
      </c>
      <c r="W2810">
        <v>1789.8</v>
      </c>
      <c r="X2810">
        <f>Table1[[#This Row],[Profit]]/Table1[[#This Row],[Sales]]</f>
        <v>0.21933823529411764</v>
      </c>
      <c r="Y2810" t="s">
        <v>93</v>
      </c>
      <c r="Z2810" t="s">
        <v>31</v>
      </c>
      <c r="AA2810">
        <v>2</v>
      </c>
      <c r="AB2810" t="s">
        <v>42</v>
      </c>
    </row>
    <row r="2811" spans="1:28" x14ac:dyDescent="0.35">
      <c r="A2811" t="s">
        <v>5390</v>
      </c>
      <c r="B2811" s="1">
        <v>45919</v>
      </c>
      <c r="C2811" s="1" t="str">
        <f>TEXT(Table1[[#This Row],[Order_Date]],"yyyy")</f>
        <v>2025</v>
      </c>
      <c r="D2811" s="3">
        <f>MONTH(Table1[[#This Row],[Order_Date]])</f>
        <v>9</v>
      </c>
      <c r="E2811" t="str">
        <f>TEXT(Table1[[#This Row],[Order_Date]],"mmm")</f>
        <v>Sep</v>
      </c>
      <c r="F2811" s="1">
        <v>45924</v>
      </c>
      <c r="G2811">
        <f>(Table1[[#This Row],[Ship_Date]]-Table1[[#This Row],[Order_Date]])</f>
        <v>5</v>
      </c>
      <c r="H2811" t="s">
        <v>5391</v>
      </c>
      <c r="I2811" t="s">
        <v>3046</v>
      </c>
      <c r="J2811" t="s">
        <v>52</v>
      </c>
      <c r="K2811">
        <v>61</v>
      </c>
      <c r="L2811" t="str">
        <f>IF(Table1[[#This Row],[Age]]&lt;=20,"Teen",IF(Table1[[#This Row],[Age]]&gt;=21 &amp; Table1[[#This Row],[Age]]&lt;=50,"Adult","Senior"))</f>
        <v>Senior</v>
      </c>
      <c r="M2811" t="s">
        <v>46</v>
      </c>
      <c r="N2811" t="s">
        <v>46</v>
      </c>
      <c r="O2811" t="s">
        <v>38</v>
      </c>
      <c r="P2811" t="s">
        <v>74</v>
      </c>
      <c r="Q2811" t="s">
        <v>75</v>
      </c>
      <c r="R2811">
        <v>8</v>
      </c>
      <c r="S2811">
        <v>2000</v>
      </c>
      <c r="T2811">
        <v>25</v>
      </c>
      <c r="U2811">
        <v>12000</v>
      </c>
      <c r="V2811" t="str">
        <f>IF(Table1[[#This Row],[Sales]]&lt;=10000,"Low",IF(Table1[[#This Row],[Sales]]&gt;=10000 &amp; Table1[[#This Row],[Sales]]&lt;=25000,"Medium","High"))</f>
        <v>High</v>
      </c>
      <c r="W2811">
        <v>2732.62</v>
      </c>
      <c r="X2811">
        <f>Table1[[#This Row],[Profit]]/Table1[[#This Row],[Sales]]</f>
        <v>0.22771833333333333</v>
      </c>
      <c r="Y2811" t="s">
        <v>30</v>
      </c>
      <c r="Z2811" t="s">
        <v>41</v>
      </c>
      <c r="AA2811">
        <v>1</v>
      </c>
      <c r="AB2811" t="s">
        <v>42</v>
      </c>
    </row>
    <row r="2812" spans="1:28" x14ac:dyDescent="0.35">
      <c r="A2812" t="s">
        <v>5409</v>
      </c>
      <c r="B2812" s="1">
        <v>45557</v>
      </c>
      <c r="C2812" s="1" t="str">
        <f>TEXT(Table1[[#This Row],[Order_Date]],"yyyy")</f>
        <v>2024</v>
      </c>
      <c r="D2812" s="3">
        <f>MONTH(Table1[[#This Row],[Order_Date]])</f>
        <v>9</v>
      </c>
      <c r="E2812" t="str">
        <f>TEXT(Table1[[#This Row],[Order_Date]],"mmm")</f>
        <v>Sep</v>
      </c>
      <c r="F2812" s="1">
        <v>45563</v>
      </c>
      <c r="G2812">
        <f>(Table1[[#This Row],[Ship_Date]]-Table1[[#This Row],[Order_Date]])</f>
        <v>6</v>
      </c>
      <c r="H2812" t="s">
        <v>3982</v>
      </c>
      <c r="I2812" t="s">
        <v>5410</v>
      </c>
      <c r="J2812" t="s">
        <v>52</v>
      </c>
      <c r="K2812">
        <v>44</v>
      </c>
      <c r="L2812" t="str">
        <f>IF(Table1[[#This Row],[Age]]&lt;=20,"Teen",IF(Table1[[#This Row],[Age]]&gt;=21 &amp; Table1[[#This Row],[Age]]&lt;=50,"Adult","Senior"))</f>
        <v>Senior</v>
      </c>
      <c r="M2812" t="s">
        <v>79</v>
      </c>
      <c r="N2812" t="s">
        <v>80</v>
      </c>
      <c r="O2812" t="s">
        <v>38</v>
      </c>
      <c r="P2812" t="s">
        <v>39</v>
      </c>
      <c r="Q2812" t="s">
        <v>151</v>
      </c>
      <c r="R2812">
        <v>2</v>
      </c>
      <c r="S2812">
        <v>900</v>
      </c>
      <c r="T2812">
        <v>20</v>
      </c>
      <c r="U2812">
        <v>1440</v>
      </c>
      <c r="V2812" t="str">
        <f>IF(Table1[[#This Row],[Sales]]&lt;=10000,"Low",IF(Table1[[#This Row],[Sales]]&gt;=10000 &amp; Table1[[#This Row],[Sales]]&lt;=25000,"Medium","High"))</f>
        <v>Low</v>
      </c>
      <c r="W2812">
        <v>639.86</v>
      </c>
      <c r="X2812">
        <f>Table1[[#This Row],[Profit]]/Table1[[#This Row],[Sales]]</f>
        <v>0.44434722222222223</v>
      </c>
      <c r="Y2812" t="s">
        <v>58</v>
      </c>
      <c r="Z2812" t="s">
        <v>41</v>
      </c>
      <c r="AA2812">
        <v>5</v>
      </c>
      <c r="AB2812" t="s">
        <v>42</v>
      </c>
    </row>
    <row r="2813" spans="1:28" x14ac:dyDescent="0.35">
      <c r="A2813" t="s">
        <v>5439</v>
      </c>
      <c r="B2813" s="1">
        <v>45920</v>
      </c>
      <c r="C2813" s="1" t="str">
        <f>TEXT(Table1[[#This Row],[Order_Date]],"yyyy")</f>
        <v>2025</v>
      </c>
      <c r="D2813" s="3">
        <f>MONTH(Table1[[#This Row],[Order_Date]])</f>
        <v>9</v>
      </c>
      <c r="E2813" t="str">
        <f>TEXT(Table1[[#This Row],[Order_Date]],"mmm")</f>
        <v>Sep</v>
      </c>
      <c r="F2813" s="1">
        <v>45923</v>
      </c>
      <c r="G2813">
        <f>(Table1[[#This Row],[Ship_Date]]-Table1[[#This Row],[Order_Date]])</f>
        <v>3</v>
      </c>
      <c r="H2813" t="s">
        <v>5440</v>
      </c>
      <c r="I2813" t="s">
        <v>5441</v>
      </c>
      <c r="J2813" t="s">
        <v>24</v>
      </c>
      <c r="K2813">
        <v>39</v>
      </c>
      <c r="L2813" t="str">
        <f>IF(Table1[[#This Row],[Age]]&lt;=20,"Teen",IF(Table1[[#This Row],[Age]]&gt;=21 &amp; Table1[[#This Row],[Age]]&lt;=50,"Adult","Senior"))</f>
        <v>Senior</v>
      </c>
      <c r="M2813" t="s">
        <v>63</v>
      </c>
      <c r="N2813" t="s">
        <v>64</v>
      </c>
      <c r="O2813" t="s">
        <v>55</v>
      </c>
      <c r="P2813" t="s">
        <v>39</v>
      </c>
      <c r="Q2813" t="s">
        <v>118</v>
      </c>
      <c r="R2813">
        <v>1</v>
      </c>
      <c r="S2813">
        <v>4000</v>
      </c>
      <c r="T2813">
        <v>0</v>
      </c>
      <c r="U2813">
        <v>4000</v>
      </c>
      <c r="V2813" t="str">
        <f>IF(Table1[[#This Row],[Sales]]&lt;=10000,"Low",IF(Table1[[#This Row],[Sales]]&gt;=10000 &amp; Table1[[#This Row],[Sales]]&lt;=25000,"Medium","High"))</f>
        <v>Low</v>
      </c>
      <c r="W2813">
        <v>1268.54</v>
      </c>
      <c r="X2813">
        <f>Table1[[#This Row],[Profit]]/Table1[[#This Row],[Sales]]</f>
        <v>0.317135</v>
      </c>
      <c r="Y2813" t="s">
        <v>58</v>
      </c>
      <c r="Z2813" t="s">
        <v>41</v>
      </c>
      <c r="AA2813">
        <v>3</v>
      </c>
      <c r="AB2813" t="s">
        <v>42</v>
      </c>
    </row>
    <row r="2814" spans="1:28" x14ac:dyDescent="0.35">
      <c r="A2814" t="s">
        <v>5549</v>
      </c>
      <c r="B2814" s="1">
        <v>45563</v>
      </c>
      <c r="C2814" s="1" t="str">
        <f>TEXT(Table1[[#This Row],[Order_Date]],"yyyy")</f>
        <v>2024</v>
      </c>
      <c r="D2814" s="3">
        <f>MONTH(Table1[[#This Row],[Order_Date]])</f>
        <v>9</v>
      </c>
      <c r="E2814" t="str">
        <f>TEXT(Table1[[#This Row],[Order_Date]],"mmm")</f>
        <v>Sep</v>
      </c>
      <c r="F2814" s="1">
        <v>45568</v>
      </c>
      <c r="G2814">
        <f>(Table1[[#This Row],[Ship_Date]]-Table1[[#This Row],[Order_Date]])</f>
        <v>5</v>
      </c>
      <c r="H2814" t="s">
        <v>5550</v>
      </c>
      <c r="I2814" t="s">
        <v>5108</v>
      </c>
      <c r="J2814" t="s">
        <v>52</v>
      </c>
      <c r="K2814">
        <v>32</v>
      </c>
      <c r="L2814" t="str">
        <f>IF(Table1[[#This Row],[Age]]&lt;=20,"Teen",IF(Table1[[#This Row],[Age]]&gt;=21 &amp; Table1[[#This Row],[Age]]&lt;=50,"Adult","Senior"))</f>
        <v>Senior</v>
      </c>
      <c r="M2814" t="s">
        <v>107</v>
      </c>
      <c r="N2814" t="s">
        <v>108</v>
      </c>
      <c r="O2814" t="s">
        <v>86</v>
      </c>
      <c r="P2814" t="s">
        <v>74</v>
      </c>
      <c r="Q2814" t="s">
        <v>196</v>
      </c>
      <c r="R2814">
        <v>3</v>
      </c>
      <c r="S2814">
        <v>25000</v>
      </c>
      <c r="T2814">
        <v>15</v>
      </c>
      <c r="U2814">
        <v>63750</v>
      </c>
      <c r="V2814" t="str">
        <f>IF(Table1[[#This Row],[Sales]]&lt;=10000,"Low",IF(Table1[[#This Row],[Sales]]&gt;=10000 &amp; Table1[[#This Row],[Sales]]&lt;=25000,"Medium","High"))</f>
        <v>High</v>
      </c>
      <c r="W2814">
        <v>20240.61</v>
      </c>
      <c r="X2814">
        <f>Table1[[#This Row],[Profit]]/Table1[[#This Row],[Sales]]</f>
        <v>0.31749976470588237</v>
      </c>
      <c r="Y2814" t="s">
        <v>30</v>
      </c>
      <c r="Z2814" t="s">
        <v>41</v>
      </c>
      <c r="AA2814">
        <v>1</v>
      </c>
      <c r="AB2814" t="s">
        <v>42</v>
      </c>
    </row>
    <row r="2815" spans="1:28" x14ac:dyDescent="0.35">
      <c r="A2815" t="s">
        <v>5580</v>
      </c>
      <c r="B2815" s="1">
        <v>45549</v>
      </c>
      <c r="C2815" s="1" t="str">
        <f>TEXT(Table1[[#This Row],[Order_Date]],"yyyy")</f>
        <v>2024</v>
      </c>
      <c r="D2815" s="3">
        <f>MONTH(Table1[[#This Row],[Order_Date]])</f>
        <v>9</v>
      </c>
      <c r="E2815" t="str">
        <f>TEXT(Table1[[#This Row],[Order_Date]],"mmm")</f>
        <v>Sep</v>
      </c>
      <c r="F2815" s="1">
        <v>45552</v>
      </c>
      <c r="G2815">
        <f>(Table1[[#This Row],[Ship_Date]]-Table1[[#This Row],[Order_Date]])</f>
        <v>3</v>
      </c>
      <c r="H2815" t="s">
        <v>5581</v>
      </c>
      <c r="I2815" t="s">
        <v>5582</v>
      </c>
      <c r="J2815" t="s">
        <v>24</v>
      </c>
      <c r="K2815">
        <v>50</v>
      </c>
      <c r="L2815" t="str">
        <f>IF(Table1[[#This Row],[Age]]&lt;=20,"Teen",IF(Table1[[#This Row],[Age]]&gt;=21 &amp; Table1[[#This Row],[Age]]&lt;=50,"Adult","Senior"))</f>
        <v>Senior</v>
      </c>
      <c r="M2815" t="s">
        <v>107</v>
      </c>
      <c r="N2815" t="s">
        <v>108</v>
      </c>
      <c r="O2815" t="s">
        <v>86</v>
      </c>
      <c r="P2815" t="s">
        <v>74</v>
      </c>
      <c r="Q2815" t="s">
        <v>231</v>
      </c>
      <c r="R2815">
        <v>1</v>
      </c>
      <c r="S2815">
        <v>18000</v>
      </c>
      <c r="T2815">
        <v>25</v>
      </c>
      <c r="U2815">
        <v>13500</v>
      </c>
      <c r="V2815" t="str">
        <f>IF(Table1[[#This Row],[Sales]]&lt;=10000,"Low",IF(Table1[[#This Row],[Sales]]&gt;=10000 &amp; Table1[[#This Row],[Sales]]&lt;=25000,"Medium","High"))</f>
        <v>High</v>
      </c>
      <c r="W2815">
        <v>3423.99</v>
      </c>
      <c r="X2815">
        <f>Table1[[#This Row],[Profit]]/Table1[[#This Row],[Sales]]</f>
        <v>0.25362888888888885</v>
      </c>
      <c r="Y2815" t="s">
        <v>30</v>
      </c>
      <c r="Z2815" t="s">
        <v>41</v>
      </c>
      <c r="AA2815">
        <v>5</v>
      </c>
      <c r="AB2815" t="s">
        <v>42</v>
      </c>
    </row>
    <row r="2816" spans="1:28" x14ac:dyDescent="0.35">
      <c r="A2816" t="s">
        <v>5588</v>
      </c>
      <c r="B2816" s="1">
        <v>45907</v>
      </c>
      <c r="C2816" s="1" t="str">
        <f>TEXT(Table1[[#This Row],[Order_Date]],"yyyy")</f>
        <v>2025</v>
      </c>
      <c r="D2816" s="3">
        <f>MONTH(Table1[[#This Row],[Order_Date]])</f>
        <v>9</v>
      </c>
      <c r="E2816" t="str">
        <f>TEXT(Table1[[#This Row],[Order_Date]],"mmm")</f>
        <v>Sep</v>
      </c>
      <c r="F2816" s="1">
        <v>45910</v>
      </c>
      <c r="G2816">
        <f>(Table1[[#This Row],[Ship_Date]]-Table1[[#This Row],[Order_Date]])</f>
        <v>3</v>
      </c>
      <c r="H2816" t="s">
        <v>5589</v>
      </c>
      <c r="I2816" t="s">
        <v>5590</v>
      </c>
      <c r="J2816" t="s">
        <v>52</v>
      </c>
      <c r="K2816">
        <v>19</v>
      </c>
      <c r="L2816" t="str">
        <f>IF(Table1[[#This Row],[Age]]&lt;=20,"Teen",IF(Table1[[#This Row],[Age]]&gt;=21 &amp; Table1[[#This Row],[Age]]&lt;=50,"Adult","Senior"))</f>
        <v>Teen</v>
      </c>
      <c r="M2816" t="s">
        <v>79</v>
      </c>
      <c r="N2816" t="s">
        <v>80</v>
      </c>
      <c r="O2816" t="s">
        <v>38</v>
      </c>
      <c r="P2816" t="s">
        <v>74</v>
      </c>
      <c r="Q2816" t="s">
        <v>75</v>
      </c>
      <c r="R2816">
        <v>8</v>
      </c>
      <c r="S2816">
        <v>2000</v>
      </c>
      <c r="T2816">
        <v>25</v>
      </c>
      <c r="U2816">
        <v>12000</v>
      </c>
      <c r="V2816" t="str">
        <f>IF(Table1[[#This Row],[Sales]]&lt;=10000,"Low",IF(Table1[[#This Row],[Sales]]&gt;=10000 &amp; Table1[[#This Row],[Sales]]&lt;=25000,"Medium","High"))</f>
        <v>High</v>
      </c>
      <c r="W2816">
        <v>4752.09</v>
      </c>
      <c r="X2816">
        <f>Table1[[#This Row],[Profit]]/Table1[[#This Row],[Sales]]</f>
        <v>0.39600750000000001</v>
      </c>
      <c r="Y2816" t="s">
        <v>30</v>
      </c>
      <c r="Z2816" t="s">
        <v>31</v>
      </c>
      <c r="AA2816">
        <v>4</v>
      </c>
      <c r="AB2816" t="s">
        <v>42</v>
      </c>
    </row>
    <row r="2817" spans="1:28" x14ac:dyDescent="0.35">
      <c r="A2817" t="s">
        <v>5650</v>
      </c>
      <c r="B2817" s="1">
        <v>45928</v>
      </c>
      <c r="C2817" s="1" t="str">
        <f>TEXT(Table1[[#This Row],[Order_Date]],"yyyy")</f>
        <v>2025</v>
      </c>
      <c r="D2817" s="3">
        <f>MONTH(Table1[[#This Row],[Order_Date]])</f>
        <v>9</v>
      </c>
      <c r="E2817" t="str">
        <f>TEXT(Table1[[#This Row],[Order_Date]],"mmm")</f>
        <v>Sep</v>
      </c>
      <c r="F2817" s="1">
        <v>45929</v>
      </c>
      <c r="G2817">
        <f>(Table1[[#This Row],[Ship_Date]]-Table1[[#This Row],[Order_Date]])</f>
        <v>1</v>
      </c>
      <c r="H2817" t="s">
        <v>5651</v>
      </c>
      <c r="I2817" t="s">
        <v>5652</v>
      </c>
      <c r="J2817" t="s">
        <v>24</v>
      </c>
      <c r="K2817">
        <v>28</v>
      </c>
      <c r="L2817" t="str">
        <f>IF(Table1[[#This Row],[Age]]&lt;=20,"Teen",IF(Table1[[#This Row],[Age]]&gt;=21 &amp; Table1[[#This Row],[Age]]&lt;=50,"Adult","Senior"))</f>
        <v>Senior</v>
      </c>
      <c r="M2817" t="s">
        <v>53</v>
      </c>
      <c r="N2817" t="s">
        <v>54</v>
      </c>
      <c r="O2817" t="s">
        <v>55</v>
      </c>
      <c r="P2817" t="s">
        <v>39</v>
      </c>
      <c r="Q2817" t="s">
        <v>118</v>
      </c>
      <c r="R2817">
        <v>2</v>
      </c>
      <c r="S2817">
        <v>4000</v>
      </c>
      <c r="T2817">
        <v>25</v>
      </c>
      <c r="U2817">
        <v>6000</v>
      </c>
      <c r="V2817" t="str">
        <f>IF(Table1[[#This Row],[Sales]]&lt;=10000,"Low",IF(Table1[[#This Row],[Sales]]&gt;=10000 &amp; Table1[[#This Row],[Sales]]&lt;=25000,"Medium","High"))</f>
        <v>Low</v>
      </c>
      <c r="W2817">
        <v>879.25</v>
      </c>
      <c r="X2817">
        <f>Table1[[#This Row],[Profit]]/Table1[[#This Row],[Sales]]</f>
        <v>0.14654166666666665</v>
      </c>
      <c r="Y2817" t="s">
        <v>30</v>
      </c>
      <c r="Z2817" t="s">
        <v>41</v>
      </c>
      <c r="AA2817">
        <v>1</v>
      </c>
      <c r="AB2817" t="s">
        <v>42</v>
      </c>
    </row>
    <row r="2818" spans="1:28" x14ac:dyDescent="0.35">
      <c r="A2818" t="s">
        <v>5655</v>
      </c>
      <c r="B2818" s="1">
        <v>45925</v>
      </c>
      <c r="C2818" s="1" t="str">
        <f>TEXT(Table1[[#This Row],[Order_Date]],"yyyy")</f>
        <v>2025</v>
      </c>
      <c r="D2818" s="3">
        <f>MONTH(Table1[[#This Row],[Order_Date]])</f>
        <v>9</v>
      </c>
      <c r="E2818" t="str">
        <f>TEXT(Table1[[#This Row],[Order_Date]],"mmm")</f>
        <v>Sep</v>
      </c>
      <c r="F2818" s="1">
        <v>45930</v>
      </c>
      <c r="G2818">
        <f>(Table1[[#This Row],[Ship_Date]]-Table1[[#This Row],[Order_Date]])</f>
        <v>5</v>
      </c>
      <c r="H2818" t="s">
        <v>5656</v>
      </c>
      <c r="I2818" t="s">
        <v>5657</v>
      </c>
      <c r="J2818" t="s">
        <v>52</v>
      </c>
      <c r="K2818">
        <v>37</v>
      </c>
      <c r="L2818" t="str">
        <f>IF(Table1[[#This Row],[Age]]&lt;=20,"Teen",IF(Table1[[#This Row],[Age]]&gt;=21 &amp; Table1[[#This Row],[Age]]&lt;=50,"Adult","Senior"))</f>
        <v>Senior</v>
      </c>
      <c r="M2818" t="s">
        <v>84</v>
      </c>
      <c r="N2818" t="s">
        <v>85</v>
      </c>
      <c r="O2818" t="s">
        <v>86</v>
      </c>
      <c r="P2818" t="s">
        <v>28</v>
      </c>
      <c r="Q2818" t="s">
        <v>65</v>
      </c>
      <c r="R2818">
        <v>7</v>
      </c>
      <c r="S2818">
        <v>30000</v>
      </c>
      <c r="T2818">
        <v>25</v>
      </c>
      <c r="U2818">
        <v>157500</v>
      </c>
      <c r="V2818" t="str">
        <f>IF(Table1[[#This Row],[Sales]]&lt;=10000,"Low",IF(Table1[[#This Row],[Sales]]&gt;=10000 &amp; Table1[[#This Row],[Sales]]&lt;=25000,"Medium","High"))</f>
        <v>High</v>
      </c>
      <c r="W2818">
        <v>45457.13</v>
      </c>
      <c r="X2818">
        <f>Table1[[#This Row],[Profit]]/Table1[[#This Row],[Sales]]</f>
        <v>0.28861669841269838</v>
      </c>
      <c r="Y2818" t="s">
        <v>93</v>
      </c>
      <c r="Z2818" t="s">
        <v>41</v>
      </c>
      <c r="AA2818">
        <v>5</v>
      </c>
      <c r="AB2818" t="s">
        <v>42</v>
      </c>
    </row>
    <row r="2819" spans="1:28" x14ac:dyDescent="0.35">
      <c r="A2819" t="s">
        <v>5661</v>
      </c>
      <c r="B2819" s="1">
        <v>45913</v>
      </c>
      <c r="C2819" s="1" t="str">
        <f>TEXT(Table1[[#This Row],[Order_Date]],"yyyy")</f>
        <v>2025</v>
      </c>
      <c r="D2819" s="3">
        <f>MONTH(Table1[[#This Row],[Order_Date]])</f>
        <v>9</v>
      </c>
      <c r="E2819" t="str">
        <f>TEXT(Table1[[#This Row],[Order_Date]],"mmm")</f>
        <v>Sep</v>
      </c>
      <c r="F2819" s="1">
        <v>45917</v>
      </c>
      <c r="G2819">
        <f>(Table1[[#This Row],[Ship_Date]]-Table1[[#This Row],[Order_Date]])</f>
        <v>4</v>
      </c>
      <c r="H2819" t="s">
        <v>5662</v>
      </c>
      <c r="I2819" t="s">
        <v>5663</v>
      </c>
      <c r="J2819" t="s">
        <v>24</v>
      </c>
      <c r="K2819">
        <v>42</v>
      </c>
      <c r="L2819" t="str">
        <f>IF(Table1[[#This Row],[Age]]&lt;=20,"Teen",IF(Table1[[#This Row],[Age]]&gt;=21 &amp; Table1[[#This Row],[Age]]&lt;=50,"Adult","Senior"))</f>
        <v>Senior</v>
      </c>
      <c r="M2819" t="s">
        <v>53</v>
      </c>
      <c r="N2819" t="s">
        <v>54</v>
      </c>
      <c r="O2819" t="s">
        <v>55</v>
      </c>
      <c r="P2819" t="s">
        <v>74</v>
      </c>
      <c r="Q2819" t="s">
        <v>196</v>
      </c>
      <c r="R2819">
        <v>5</v>
      </c>
      <c r="S2819">
        <v>25000</v>
      </c>
      <c r="T2819">
        <v>20</v>
      </c>
      <c r="U2819">
        <v>100000</v>
      </c>
      <c r="V2819" t="str">
        <f>IF(Table1[[#This Row],[Sales]]&lt;=10000,"Low",IF(Table1[[#This Row],[Sales]]&gt;=10000 &amp; Table1[[#This Row],[Sales]]&lt;=25000,"Medium","High"))</f>
        <v>High</v>
      </c>
      <c r="W2819">
        <v>22514.82</v>
      </c>
      <c r="X2819">
        <f>Table1[[#This Row],[Profit]]/Table1[[#This Row],[Sales]]</f>
        <v>0.22514819999999999</v>
      </c>
      <c r="Y2819" t="s">
        <v>58</v>
      </c>
      <c r="Z2819" t="s">
        <v>41</v>
      </c>
      <c r="AA2819">
        <v>4</v>
      </c>
      <c r="AB2819" t="s">
        <v>42</v>
      </c>
    </row>
    <row r="2820" spans="1:28" x14ac:dyDescent="0.35">
      <c r="A2820" t="s">
        <v>5697</v>
      </c>
      <c r="B2820" s="1">
        <v>45903</v>
      </c>
      <c r="C2820" s="1" t="str">
        <f>TEXT(Table1[[#This Row],[Order_Date]],"yyyy")</f>
        <v>2025</v>
      </c>
      <c r="D2820" s="3">
        <f>MONTH(Table1[[#This Row],[Order_Date]])</f>
        <v>9</v>
      </c>
      <c r="E2820" t="str">
        <f>TEXT(Table1[[#This Row],[Order_Date]],"mmm")</f>
        <v>Sep</v>
      </c>
      <c r="F2820" s="1">
        <v>45904</v>
      </c>
      <c r="G2820">
        <f>(Table1[[#This Row],[Ship_Date]]-Table1[[#This Row],[Order_Date]])</f>
        <v>1</v>
      </c>
      <c r="H2820" t="s">
        <v>5698</v>
      </c>
      <c r="I2820" t="s">
        <v>5699</v>
      </c>
      <c r="J2820" t="s">
        <v>52</v>
      </c>
      <c r="K2820">
        <v>18</v>
      </c>
      <c r="L2820" t="str">
        <f>IF(Table1[[#This Row],[Age]]&lt;=20,"Teen",IF(Table1[[#This Row],[Age]]&gt;=21 &amp; Table1[[#This Row],[Age]]&lt;=50,"Adult","Senior"))</f>
        <v>Teen</v>
      </c>
      <c r="M2820" t="s">
        <v>84</v>
      </c>
      <c r="N2820" t="s">
        <v>85</v>
      </c>
      <c r="O2820" t="s">
        <v>86</v>
      </c>
      <c r="P2820" t="s">
        <v>39</v>
      </c>
      <c r="Q2820" t="s">
        <v>151</v>
      </c>
      <c r="R2820">
        <v>5</v>
      </c>
      <c r="S2820">
        <v>900</v>
      </c>
      <c r="T2820">
        <v>5</v>
      </c>
      <c r="U2820">
        <v>4275</v>
      </c>
      <c r="V2820" t="str">
        <f>IF(Table1[[#This Row],[Sales]]&lt;=10000,"Low",IF(Table1[[#This Row],[Sales]]&gt;=10000 &amp; Table1[[#This Row],[Sales]]&lt;=25000,"Medium","High"))</f>
        <v>Low</v>
      </c>
      <c r="W2820">
        <v>950.18</v>
      </c>
      <c r="X2820">
        <f>Table1[[#This Row],[Profit]]/Table1[[#This Row],[Sales]]</f>
        <v>0.22226432748538011</v>
      </c>
      <c r="Y2820" t="s">
        <v>93</v>
      </c>
      <c r="Z2820" t="s">
        <v>59</v>
      </c>
      <c r="AA2820">
        <v>1</v>
      </c>
      <c r="AB2820" t="s">
        <v>42</v>
      </c>
    </row>
    <row r="2821" spans="1:28" x14ac:dyDescent="0.35">
      <c r="A2821" t="s">
        <v>5834</v>
      </c>
      <c r="B2821" s="1">
        <v>45909</v>
      </c>
      <c r="C2821" s="1" t="str">
        <f>TEXT(Table1[[#This Row],[Order_Date]],"yyyy")</f>
        <v>2025</v>
      </c>
      <c r="D2821" s="3">
        <f>MONTH(Table1[[#This Row],[Order_Date]])</f>
        <v>9</v>
      </c>
      <c r="E2821" t="str">
        <f>TEXT(Table1[[#This Row],[Order_Date]],"mmm")</f>
        <v>Sep</v>
      </c>
      <c r="F2821" s="1">
        <v>45914</v>
      </c>
      <c r="G2821">
        <f>(Table1[[#This Row],[Ship_Date]]-Table1[[#This Row],[Order_Date]])</f>
        <v>5</v>
      </c>
      <c r="H2821" t="s">
        <v>5835</v>
      </c>
      <c r="I2821" t="s">
        <v>5836</v>
      </c>
      <c r="J2821" t="s">
        <v>52</v>
      </c>
      <c r="K2821">
        <v>37</v>
      </c>
      <c r="L2821" t="str">
        <f>IF(Table1[[#This Row],[Age]]&lt;=20,"Teen",IF(Table1[[#This Row],[Age]]&gt;=21 &amp; Table1[[#This Row],[Age]]&lt;=50,"Adult","Senior"))</f>
        <v>Senior</v>
      </c>
      <c r="M2821" t="s">
        <v>84</v>
      </c>
      <c r="N2821" t="s">
        <v>85</v>
      </c>
      <c r="O2821" t="s">
        <v>86</v>
      </c>
      <c r="P2821" t="s">
        <v>47</v>
      </c>
      <c r="Q2821" t="s">
        <v>185</v>
      </c>
      <c r="R2821">
        <v>1</v>
      </c>
      <c r="S2821">
        <v>4500</v>
      </c>
      <c r="T2821">
        <v>15</v>
      </c>
      <c r="U2821">
        <v>3825</v>
      </c>
      <c r="V2821" t="str">
        <f>IF(Table1[[#This Row],[Sales]]&lt;=10000,"Low",IF(Table1[[#This Row],[Sales]]&gt;=10000 &amp; Table1[[#This Row],[Sales]]&lt;=25000,"Medium","High"))</f>
        <v>Low</v>
      </c>
      <c r="W2821">
        <v>861.35</v>
      </c>
      <c r="X2821">
        <f>Table1[[#This Row],[Profit]]/Table1[[#This Row],[Sales]]</f>
        <v>0.22518954248366013</v>
      </c>
      <c r="Y2821" t="s">
        <v>30</v>
      </c>
      <c r="Z2821" t="s">
        <v>41</v>
      </c>
      <c r="AA2821">
        <v>1</v>
      </c>
      <c r="AB2821" t="s">
        <v>42</v>
      </c>
    </row>
    <row r="2822" spans="1:28" x14ac:dyDescent="0.35">
      <c r="A2822" t="s">
        <v>5850</v>
      </c>
      <c r="B2822" s="1">
        <v>45918</v>
      </c>
      <c r="C2822" s="1" t="str">
        <f>TEXT(Table1[[#This Row],[Order_Date]],"yyyy")</f>
        <v>2025</v>
      </c>
      <c r="D2822" s="3">
        <f>MONTH(Table1[[#This Row],[Order_Date]])</f>
        <v>9</v>
      </c>
      <c r="E2822" t="str">
        <f>TEXT(Table1[[#This Row],[Order_Date]],"mmm")</f>
        <v>Sep</v>
      </c>
      <c r="F2822" s="1">
        <v>45925</v>
      </c>
      <c r="G2822">
        <f>(Table1[[#This Row],[Ship_Date]]-Table1[[#This Row],[Order_Date]])</f>
        <v>7</v>
      </c>
      <c r="H2822" t="s">
        <v>5851</v>
      </c>
      <c r="I2822" t="s">
        <v>5852</v>
      </c>
      <c r="J2822" t="s">
        <v>24</v>
      </c>
      <c r="K2822">
        <v>25</v>
      </c>
      <c r="L2822" t="str">
        <f>IF(Table1[[#This Row],[Age]]&lt;=20,"Teen",IF(Table1[[#This Row],[Age]]&gt;=21 &amp; Table1[[#This Row],[Age]]&lt;=50,"Adult","Senior"))</f>
        <v>Senior</v>
      </c>
      <c r="M2822" t="s">
        <v>73</v>
      </c>
      <c r="N2822" t="s">
        <v>26</v>
      </c>
      <c r="O2822" t="s">
        <v>27</v>
      </c>
      <c r="P2822" t="s">
        <v>47</v>
      </c>
      <c r="Q2822" t="s">
        <v>175</v>
      </c>
      <c r="R2822">
        <v>5</v>
      </c>
      <c r="S2822">
        <v>1200</v>
      </c>
      <c r="T2822">
        <v>5</v>
      </c>
      <c r="U2822">
        <v>5700</v>
      </c>
      <c r="V2822" t="str">
        <f>IF(Table1[[#This Row],[Sales]]&lt;=10000,"Low",IF(Table1[[#This Row],[Sales]]&gt;=10000 &amp; Table1[[#This Row],[Sales]]&lt;=25000,"Medium","High"))</f>
        <v>Low</v>
      </c>
      <c r="W2822">
        <v>2118.86</v>
      </c>
      <c r="X2822">
        <f>Table1[[#This Row],[Profit]]/Table1[[#This Row],[Sales]]</f>
        <v>0.37172982456140352</v>
      </c>
      <c r="Y2822" t="s">
        <v>58</v>
      </c>
      <c r="Z2822" t="s">
        <v>31</v>
      </c>
      <c r="AA2822">
        <v>1</v>
      </c>
      <c r="AB2822" t="s">
        <v>42</v>
      </c>
    </row>
    <row r="2823" spans="1:28" x14ac:dyDescent="0.35">
      <c r="A2823" t="s">
        <v>5867</v>
      </c>
      <c r="B2823" s="1">
        <v>45554</v>
      </c>
      <c r="C2823" s="1" t="str">
        <f>TEXT(Table1[[#This Row],[Order_Date]],"yyyy")</f>
        <v>2024</v>
      </c>
      <c r="D2823" s="3">
        <f>MONTH(Table1[[#This Row],[Order_Date]])</f>
        <v>9</v>
      </c>
      <c r="E2823" t="str">
        <f>TEXT(Table1[[#This Row],[Order_Date]],"mmm")</f>
        <v>Sep</v>
      </c>
      <c r="F2823" s="1">
        <v>45561</v>
      </c>
      <c r="G2823">
        <f>(Table1[[#This Row],[Ship_Date]]-Table1[[#This Row],[Order_Date]])</f>
        <v>7</v>
      </c>
      <c r="H2823" t="s">
        <v>4291</v>
      </c>
      <c r="I2823" t="s">
        <v>5868</v>
      </c>
      <c r="J2823" t="s">
        <v>24</v>
      </c>
      <c r="K2823">
        <v>57</v>
      </c>
      <c r="L2823" t="str">
        <f>IF(Table1[[#This Row],[Age]]&lt;=20,"Teen",IF(Table1[[#This Row],[Age]]&gt;=21 &amp; Table1[[#This Row],[Age]]&lt;=50,"Adult","Senior"))</f>
        <v>Senior</v>
      </c>
      <c r="M2823" t="s">
        <v>46</v>
      </c>
      <c r="N2823" t="s">
        <v>46</v>
      </c>
      <c r="O2823" t="s">
        <v>38</v>
      </c>
      <c r="P2823" t="s">
        <v>56</v>
      </c>
      <c r="Q2823" t="s">
        <v>125</v>
      </c>
      <c r="R2823">
        <v>2</v>
      </c>
      <c r="S2823">
        <v>450</v>
      </c>
      <c r="T2823">
        <v>10</v>
      </c>
      <c r="U2823">
        <v>810</v>
      </c>
      <c r="V2823" t="str">
        <f>IF(Table1[[#This Row],[Sales]]&lt;=10000,"Low",IF(Table1[[#This Row],[Sales]]&gt;=10000 &amp; Table1[[#This Row],[Sales]]&lt;=25000,"Medium","High"))</f>
        <v>Low</v>
      </c>
      <c r="W2823">
        <v>230.48</v>
      </c>
      <c r="X2823">
        <f>Table1[[#This Row],[Profit]]/Table1[[#This Row],[Sales]]</f>
        <v>0.28454320987654319</v>
      </c>
      <c r="Y2823" t="s">
        <v>30</v>
      </c>
      <c r="Z2823" t="s">
        <v>41</v>
      </c>
      <c r="AA2823">
        <v>3</v>
      </c>
      <c r="AB2823" t="s">
        <v>42</v>
      </c>
    </row>
    <row r="2824" spans="1:28" x14ac:dyDescent="0.35">
      <c r="A2824" t="s">
        <v>5928</v>
      </c>
      <c r="B2824" s="1">
        <v>45538</v>
      </c>
      <c r="C2824" s="1" t="str">
        <f>TEXT(Table1[[#This Row],[Order_Date]],"yyyy")</f>
        <v>2024</v>
      </c>
      <c r="D2824" s="3">
        <f>MONTH(Table1[[#This Row],[Order_Date]])</f>
        <v>9</v>
      </c>
      <c r="E2824" t="str">
        <f>TEXT(Table1[[#This Row],[Order_Date]],"mmm")</f>
        <v>Sep</v>
      </c>
      <c r="F2824" s="1">
        <v>45542</v>
      </c>
      <c r="G2824">
        <f>(Table1[[#This Row],[Ship_Date]]-Table1[[#This Row],[Order_Date]])</f>
        <v>4</v>
      </c>
      <c r="H2824" t="s">
        <v>1841</v>
      </c>
      <c r="I2824" t="s">
        <v>5929</v>
      </c>
      <c r="J2824" t="s">
        <v>52</v>
      </c>
      <c r="K2824">
        <v>49</v>
      </c>
      <c r="L2824" t="str">
        <f>IF(Table1[[#This Row],[Age]]&lt;=20,"Teen",IF(Table1[[#This Row],[Age]]&gt;=21 &amp; Table1[[#This Row],[Age]]&lt;=50,"Adult","Senior"))</f>
        <v>Senior</v>
      </c>
      <c r="M2824" t="s">
        <v>46</v>
      </c>
      <c r="N2824" t="s">
        <v>46</v>
      </c>
      <c r="O2824" t="s">
        <v>38</v>
      </c>
      <c r="P2824" t="s">
        <v>47</v>
      </c>
      <c r="Q2824" t="s">
        <v>185</v>
      </c>
      <c r="R2824">
        <v>4</v>
      </c>
      <c r="S2824">
        <v>4500</v>
      </c>
      <c r="T2824">
        <v>20</v>
      </c>
      <c r="U2824">
        <v>14400</v>
      </c>
      <c r="V2824" t="str">
        <f>IF(Table1[[#This Row],[Sales]]&lt;=10000,"Low",IF(Table1[[#This Row],[Sales]]&gt;=10000 &amp; Table1[[#This Row],[Sales]]&lt;=25000,"Medium","High"))</f>
        <v>High</v>
      </c>
      <c r="W2824">
        <v>6118.39</v>
      </c>
      <c r="X2824">
        <f>Table1[[#This Row],[Profit]]/Table1[[#This Row],[Sales]]</f>
        <v>0.42488819444444448</v>
      </c>
      <c r="Y2824" t="s">
        <v>93</v>
      </c>
      <c r="Z2824" t="s">
        <v>31</v>
      </c>
      <c r="AA2824">
        <v>5</v>
      </c>
      <c r="AB2824" t="s">
        <v>42</v>
      </c>
    </row>
    <row r="2825" spans="1:28" x14ac:dyDescent="0.35">
      <c r="A2825" t="s">
        <v>5983</v>
      </c>
      <c r="B2825" s="1">
        <v>45558</v>
      </c>
      <c r="C2825" s="1" t="str">
        <f>TEXT(Table1[[#This Row],[Order_Date]],"yyyy")</f>
        <v>2024</v>
      </c>
      <c r="D2825" s="3">
        <f>MONTH(Table1[[#This Row],[Order_Date]])</f>
        <v>9</v>
      </c>
      <c r="E2825" t="str">
        <f>TEXT(Table1[[#This Row],[Order_Date]],"mmm")</f>
        <v>Sep</v>
      </c>
      <c r="F2825" s="1">
        <v>45559</v>
      </c>
      <c r="G2825">
        <f>(Table1[[#This Row],[Ship_Date]]-Table1[[#This Row],[Order_Date]])</f>
        <v>1</v>
      </c>
      <c r="H2825" t="s">
        <v>5984</v>
      </c>
      <c r="I2825" t="s">
        <v>5985</v>
      </c>
      <c r="J2825" t="s">
        <v>24</v>
      </c>
      <c r="K2825">
        <v>64</v>
      </c>
      <c r="L2825" t="str">
        <f>IF(Table1[[#This Row],[Age]]&lt;=20,"Teen",IF(Table1[[#This Row],[Age]]&gt;=21 &amp; Table1[[#This Row],[Age]]&lt;=50,"Adult","Senior"))</f>
        <v>Senior</v>
      </c>
      <c r="M2825" t="s">
        <v>116</v>
      </c>
      <c r="N2825" t="s">
        <v>117</v>
      </c>
      <c r="O2825" t="s">
        <v>86</v>
      </c>
      <c r="P2825" t="s">
        <v>56</v>
      </c>
      <c r="Q2825" t="s">
        <v>125</v>
      </c>
      <c r="R2825">
        <v>7</v>
      </c>
      <c r="S2825">
        <v>450</v>
      </c>
      <c r="T2825">
        <v>15</v>
      </c>
      <c r="U2825">
        <v>2677.5</v>
      </c>
      <c r="V2825" t="str">
        <f>IF(Table1[[#This Row],[Sales]]&lt;=10000,"Low",IF(Table1[[#This Row],[Sales]]&gt;=10000 &amp; Table1[[#This Row],[Sales]]&lt;=25000,"Medium","High"))</f>
        <v>Low</v>
      </c>
      <c r="W2825">
        <v>979.41</v>
      </c>
      <c r="X2825">
        <f>Table1[[#This Row],[Profit]]/Table1[[#This Row],[Sales]]</f>
        <v>0.3657927170868347</v>
      </c>
      <c r="Y2825" t="s">
        <v>30</v>
      </c>
      <c r="Z2825" t="s">
        <v>59</v>
      </c>
      <c r="AA2825">
        <v>4</v>
      </c>
      <c r="AB2825" t="s">
        <v>42</v>
      </c>
    </row>
    <row r="2826" spans="1:28" x14ac:dyDescent="0.35">
      <c r="A2826" t="s">
        <v>6006</v>
      </c>
      <c r="B2826" s="1">
        <v>45548</v>
      </c>
      <c r="C2826" s="1" t="str">
        <f>TEXT(Table1[[#This Row],[Order_Date]],"yyyy")</f>
        <v>2024</v>
      </c>
      <c r="D2826" s="3">
        <f>MONTH(Table1[[#This Row],[Order_Date]])</f>
        <v>9</v>
      </c>
      <c r="E2826" t="str">
        <f>TEXT(Table1[[#This Row],[Order_Date]],"mmm")</f>
        <v>Sep</v>
      </c>
      <c r="F2826" s="1">
        <v>45552</v>
      </c>
      <c r="G2826">
        <f>(Table1[[#This Row],[Ship_Date]]-Table1[[#This Row],[Order_Date]])</f>
        <v>4</v>
      </c>
      <c r="H2826" t="s">
        <v>6007</v>
      </c>
      <c r="I2826" t="s">
        <v>6008</v>
      </c>
      <c r="J2826" t="s">
        <v>24</v>
      </c>
      <c r="K2826">
        <v>35</v>
      </c>
      <c r="L2826" t="str">
        <f>IF(Table1[[#This Row],[Age]]&lt;=20,"Teen",IF(Table1[[#This Row],[Age]]&gt;=21 &amp; Table1[[#This Row],[Age]]&lt;=50,"Adult","Senior"))</f>
        <v>Senior</v>
      </c>
      <c r="M2826" t="s">
        <v>116</v>
      </c>
      <c r="N2826" t="s">
        <v>117</v>
      </c>
      <c r="O2826" t="s">
        <v>86</v>
      </c>
      <c r="P2826" t="s">
        <v>28</v>
      </c>
      <c r="Q2826" t="s">
        <v>103</v>
      </c>
      <c r="R2826">
        <v>7</v>
      </c>
      <c r="S2826">
        <v>25000</v>
      </c>
      <c r="T2826">
        <v>15</v>
      </c>
      <c r="U2826">
        <v>148750</v>
      </c>
      <c r="V2826" t="str">
        <f>IF(Table1[[#This Row],[Sales]]&lt;=10000,"Low",IF(Table1[[#This Row],[Sales]]&gt;=10000 &amp; Table1[[#This Row],[Sales]]&lt;=25000,"Medium","High"))</f>
        <v>High</v>
      </c>
      <c r="W2826">
        <v>57367.32</v>
      </c>
      <c r="X2826">
        <f>Table1[[#This Row],[Profit]]/Table1[[#This Row],[Sales]]</f>
        <v>0.38566265546218487</v>
      </c>
      <c r="Y2826" t="s">
        <v>30</v>
      </c>
      <c r="Z2826" t="s">
        <v>31</v>
      </c>
      <c r="AA2826">
        <v>5</v>
      </c>
      <c r="AB2826" t="s">
        <v>42</v>
      </c>
    </row>
    <row r="2827" spans="1:28" x14ac:dyDescent="0.35">
      <c r="A2827" t="s">
        <v>6011</v>
      </c>
      <c r="B2827" s="1">
        <v>45541</v>
      </c>
      <c r="C2827" s="1" t="str">
        <f>TEXT(Table1[[#This Row],[Order_Date]],"yyyy")</f>
        <v>2024</v>
      </c>
      <c r="D2827" s="3">
        <f>MONTH(Table1[[#This Row],[Order_Date]])</f>
        <v>9</v>
      </c>
      <c r="E2827" t="str">
        <f>TEXT(Table1[[#This Row],[Order_Date]],"mmm")</f>
        <v>Sep</v>
      </c>
      <c r="F2827" s="1">
        <v>45544</v>
      </c>
      <c r="G2827">
        <f>(Table1[[#This Row],[Ship_Date]]-Table1[[#This Row],[Order_Date]])</f>
        <v>3</v>
      </c>
      <c r="H2827" t="s">
        <v>6012</v>
      </c>
      <c r="I2827" t="s">
        <v>6013</v>
      </c>
      <c r="J2827" t="s">
        <v>24</v>
      </c>
      <c r="K2827">
        <v>43</v>
      </c>
      <c r="L2827" t="str">
        <f>IF(Table1[[#This Row],[Age]]&lt;=20,"Teen",IF(Table1[[#This Row],[Age]]&gt;=21 &amp; Table1[[#This Row],[Age]]&lt;=50,"Adult","Senior"))</f>
        <v>Senior</v>
      </c>
      <c r="M2827" t="s">
        <v>46</v>
      </c>
      <c r="N2827" t="s">
        <v>46</v>
      </c>
      <c r="O2827" t="s">
        <v>38</v>
      </c>
      <c r="P2827" t="s">
        <v>39</v>
      </c>
      <c r="Q2827" t="s">
        <v>253</v>
      </c>
      <c r="R2827">
        <v>8</v>
      </c>
      <c r="S2827">
        <v>1200</v>
      </c>
      <c r="T2827">
        <v>0</v>
      </c>
      <c r="U2827">
        <v>9600</v>
      </c>
      <c r="V2827" t="str">
        <f>IF(Table1[[#This Row],[Sales]]&lt;=10000,"Low",IF(Table1[[#This Row],[Sales]]&gt;=10000 &amp; Table1[[#This Row],[Sales]]&lt;=25000,"Medium","High"))</f>
        <v>Low</v>
      </c>
      <c r="W2827">
        <v>2988.72</v>
      </c>
      <c r="X2827">
        <f>Table1[[#This Row],[Profit]]/Table1[[#This Row],[Sales]]</f>
        <v>0.31132499999999996</v>
      </c>
      <c r="Y2827" t="s">
        <v>93</v>
      </c>
      <c r="Z2827" t="s">
        <v>31</v>
      </c>
      <c r="AA2827">
        <v>2</v>
      </c>
      <c r="AB2827" t="s">
        <v>42</v>
      </c>
    </row>
    <row r="2828" spans="1:28" x14ac:dyDescent="0.35">
      <c r="A2828" t="s">
        <v>6041</v>
      </c>
      <c r="B2828" s="1">
        <v>45901</v>
      </c>
      <c r="C2828" s="1" t="str">
        <f>TEXT(Table1[[#This Row],[Order_Date]],"yyyy")</f>
        <v>2025</v>
      </c>
      <c r="D2828" s="3">
        <f>MONTH(Table1[[#This Row],[Order_Date]])</f>
        <v>9</v>
      </c>
      <c r="E2828" t="str">
        <f>TEXT(Table1[[#This Row],[Order_Date]],"mmm")</f>
        <v>Sep</v>
      </c>
      <c r="F2828" s="1">
        <v>45908</v>
      </c>
      <c r="G2828">
        <f>(Table1[[#This Row],[Ship_Date]]-Table1[[#This Row],[Order_Date]])</f>
        <v>7</v>
      </c>
      <c r="H2828" t="s">
        <v>6042</v>
      </c>
      <c r="I2828" t="s">
        <v>3379</v>
      </c>
      <c r="J2828" t="s">
        <v>52</v>
      </c>
      <c r="K2828">
        <v>58</v>
      </c>
      <c r="L2828" t="str">
        <f>IF(Table1[[#This Row],[Age]]&lt;=20,"Teen",IF(Table1[[#This Row],[Age]]&gt;=21 &amp; Table1[[#This Row],[Age]]&lt;=50,"Adult","Senior"))</f>
        <v>Senior</v>
      </c>
      <c r="M2828" t="s">
        <v>36</v>
      </c>
      <c r="N2828" t="s">
        <v>37</v>
      </c>
      <c r="O2828" t="s">
        <v>38</v>
      </c>
      <c r="P2828" t="s">
        <v>47</v>
      </c>
      <c r="Q2828" t="s">
        <v>175</v>
      </c>
      <c r="R2828">
        <v>6</v>
      </c>
      <c r="S2828">
        <v>1200</v>
      </c>
      <c r="T2828">
        <v>15</v>
      </c>
      <c r="U2828">
        <v>6120</v>
      </c>
      <c r="V2828" t="str">
        <f>IF(Table1[[#This Row],[Sales]]&lt;=10000,"Low",IF(Table1[[#This Row],[Sales]]&gt;=10000 &amp; Table1[[#This Row],[Sales]]&lt;=25000,"Medium","High"))</f>
        <v>Low</v>
      </c>
      <c r="W2828">
        <v>2281.3200000000002</v>
      </c>
      <c r="X2828">
        <f>Table1[[#This Row],[Profit]]/Table1[[#This Row],[Sales]]</f>
        <v>0.37276470588235294</v>
      </c>
      <c r="Y2828" t="s">
        <v>30</v>
      </c>
      <c r="Z2828" t="s">
        <v>31</v>
      </c>
      <c r="AA2828">
        <v>4</v>
      </c>
      <c r="AB2828" t="s">
        <v>32</v>
      </c>
    </row>
    <row r="2829" spans="1:28" x14ac:dyDescent="0.35">
      <c r="A2829" t="s">
        <v>6049</v>
      </c>
      <c r="B2829" s="1">
        <v>45539</v>
      </c>
      <c r="C2829" s="1" t="str">
        <f>TEXT(Table1[[#This Row],[Order_Date]],"yyyy")</f>
        <v>2024</v>
      </c>
      <c r="D2829" s="3">
        <f>MONTH(Table1[[#This Row],[Order_Date]])</f>
        <v>9</v>
      </c>
      <c r="E2829" t="str">
        <f>TEXT(Table1[[#This Row],[Order_Date]],"mmm")</f>
        <v>Sep</v>
      </c>
      <c r="F2829" s="1">
        <v>45543</v>
      </c>
      <c r="G2829">
        <f>(Table1[[#This Row],[Ship_Date]]-Table1[[#This Row],[Order_Date]])</f>
        <v>4</v>
      </c>
      <c r="H2829" t="s">
        <v>6050</v>
      </c>
      <c r="I2829" t="s">
        <v>6051</v>
      </c>
      <c r="J2829" t="s">
        <v>24</v>
      </c>
      <c r="K2829">
        <v>48</v>
      </c>
      <c r="L2829" t="str">
        <f>IF(Table1[[#This Row],[Age]]&lt;=20,"Teen",IF(Table1[[#This Row],[Age]]&gt;=21 &amp; Table1[[#This Row],[Age]]&lt;=50,"Adult","Senior"))</f>
        <v>Senior</v>
      </c>
      <c r="M2829" t="s">
        <v>36</v>
      </c>
      <c r="N2829" t="s">
        <v>37</v>
      </c>
      <c r="O2829" t="s">
        <v>38</v>
      </c>
      <c r="P2829" t="s">
        <v>47</v>
      </c>
      <c r="Q2829" t="s">
        <v>69</v>
      </c>
      <c r="R2829">
        <v>8</v>
      </c>
      <c r="S2829">
        <v>800</v>
      </c>
      <c r="T2829">
        <v>25</v>
      </c>
      <c r="U2829">
        <v>4800</v>
      </c>
      <c r="V2829" t="str">
        <f>IF(Table1[[#This Row],[Sales]]&lt;=10000,"Low",IF(Table1[[#This Row],[Sales]]&gt;=10000 &amp; Table1[[#This Row],[Sales]]&lt;=25000,"Medium","High"))</f>
        <v>Low</v>
      </c>
      <c r="W2829">
        <v>1229.71</v>
      </c>
      <c r="X2829">
        <f>Table1[[#This Row],[Profit]]/Table1[[#This Row],[Sales]]</f>
        <v>0.25618958333333336</v>
      </c>
      <c r="Y2829" t="s">
        <v>58</v>
      </c>
      <c r="Z2829" t="s">
        <v>31</v>
      </c>
      <c r="AA2829">
        <v>4</v>
      </c>
      <c r="AB2829" t="s">
        <v>42</v>
      </c>
    </row>
    <row r="2830" spans="1:28" x14ac:dyDescent="0.35">
      <c r="A2830" t="s">
        <v>6174</v>
      </c>
      <c r="B2830" s="1">
        <v>45547</v>
      </c>
      <c r="C2830" s="1" t="str">
        <f>TEXT(Table1[[#This Row],[Order_Date]],"yyyy")</f>
        <v>2024</v>
      </c>
      <c r="D2830" s="3">
        <f>MONTH(Table1[[#This Row],[Order_Date]])</f>
        <v>9</v>
      </c>
      <c r="E2830" t="str">
        <f>TEXT(Table1[[#This Row],[Order_Date]],"mmm")</f>
        <v>Sep</v>
      </c>
      <c r="F2830" s="1">
        <v>45548</v>
      </c>
      <c r="G2830">
        <f>(Table1[[#This Row],[Ship_Date]]-Table1[[#This Row],[Order_Date]])</f>
        <v>1</v>
      </c>
      <c r="H2830" t="s">
        <v>6175</v>
      </c>
      <c r="I2830" t="s">
        <v>6176</v>
      </c>
      <c r="J2830" t="s">
        <v>24</v>
      </c>
      <c r="K2830">
        <v>22</v>
      </c>
      <c r="L2830" t="str">
        <f>IF(Table1[[#This Row],[Age]]&lt;=20,"Teen",IF(Table1[[#This Row],[Age]]&gt;=21 &amp; Table1[[#This Row],[Age]]&lt;=50,"Adult","Senior"))</f>
        <v>Senior</v>
      </c>
      <c r="M2830" t="s">
        <v>36</v>
      </c>
      <c r="N2830" t="s">
        <v>37</v>
      </c>
      <c r="O2830" t="s">
        <v>38</v>
      </c>
      <c r="P2830" t="s">
        <v>56</v>
      </c>
      <c r="Q2830" t="s">
        <v>57</v>
      </c>
      <c r="R2830">
        <v>2</v>
      </c>
      <c r="S2830">
        <v>60</v>
      </c>
      <c r="T2830">
        <v>25</v>
      </c>
      <c r="U2830">
        <v>90</v>
      </c>
      <c r="V2830" t="str">
        <f>IF(Table1[[#This Row],[Sales]]&lt;=10000,"Low",IF(Table1[[#This Row],[Sales]]&gt;=10000 &amp; Table1[[#This Row],[Sales]]&lt;=25000,"Medium","High"))</f>
        <v>Low</v>
      </c>
      <c r="W2830">
        <v>40.39</v>
      </c>
      <c r="X2830">
        <f>Table1[[#This Row],[Profit]]/Table1[[#This Row],[Sales]]</f>
        <v>0.44877777777777778</v>
      </c>
      <c r="Y2830" t="s">
        <v>58</v>
      </c>
      <c r="Z2830" t="s">
        <v>31</v>
      </c>
      <c r="AA2830">
        <v>3</v>
      </c>
      <c r="AB2830" t="s">
        <v>42</v>
      </c>
    </row>
    <row r="2831" spans="1:28" x14ac:dyDescent="0.35">
      <c r="A2831" t="s">
        <v>6191</v>
      </c>
      <c r="B2831" s="1">
        <v>45551</v>
      </c>
      <c r="C2831" s="1" t="str">
        <f>TEXT(Table1[[#This Row],[Order_Date]],"yyyy")</f>
        <v>2024</v>
      </c>
      <c r="D2831" s="3">
        <f>MONTH(Table1[[#This Row],[Order_Date]])</f>
        <v>9</v>
      </c>
      <c r="E2831" t="str">
        <f>TEXT(Table1[[#This Row],[Order_Date]],"mmm")</f>
        <v>Sep</v>
      </c>
      <c r="F2831" s="1">
        <v>45555</v>
      </c>
      <c r="G2831">
        <f>(Table1[[#This Row],[Ship_Date]]-Table1[[#This Row],[Order_Date]])</f>
        <v>4</v>
      </c>
      <c r="H2831" t="s">
        <v>6192</v>
      </c>
      <c r="I2831" t="s">
        <v>6193</v>
      </c>
      <c r="J2831" t="s">
        <v>52</v>
      </c>
      <c r="K2831">
        <v>26</v>
      </c>
      <c r="L2831" t="str">
        <f>IF(Table1[[#This Row],[Age]]&lt;=20,"Teen",IF(Table1[[#This Row],[Age]]&gt;=21 &amp; Table1[[#This Row],[Age]]&lt;=50,"Adult","Senior"))</f>
        <v>Senior</v>
      </c>
      <c r="M2831" t="s">
        <v>63</v>
      </c>
      <c r="N2831" t="s">
        <v>64</v>
      </c>
      <c r="O2831" t="s">
        <v>55</v>
      </c>
      <c r="P2831" t="s">
        <v>39</v>
      </c>
      <c r="Q2831" t="s">
        <v>118</v>
      </c>
      <c r="R2831">
        <v>4</v>
      </c>
      <c r="S2831">
        <v>4000</v>
      </c>
      <c r="T2831">
        <v>15</v>
      </c>
      <c r="U2831">
        <v>13600</v>
      </c>
      <c r="V2831" t="str">
        <f>IF(Table1[[#This Row],[Sales]]&lt;=10000,"Low",IF(Table1[[#This Row],[Sales]]&gt;=10000 &amp; Table1[[#This Row],[Sales]]&lt;=25000,"Medium","High"))</f>
        <v>High</v>
      </c>
      <c r="W2831">
        <v>1708.26</v>
      </c>
      <c r="X2831">
        <f>Table1[[#This Row],[Profit]]/Table1[[#This Row],[Sales]]</f>
        <v>0.12560735294117648</v>
      </c>
      <c r="Y2831" t="s">
        <v>58</v>
      </c>
      <c r="Z2831" t="s">
        <v>41</v>
      </c>
      <c r="AA2831">
        <v>4</v>
      </c>
      <c r="AB2831" t="s">
        <v>42</v>
      </c>
    </row>
    <row r="2832" spans="1:28" x14ac:dyDescent="0.35">
      <c r="A2832" t="s">
        <v>6194</v>
      </c>
      <c r="B2832" s="1">
        <v>45926</v>
      </c>
      <c r="C2832" s="1" t="str">
        <f>TEXT(Table1[[#This Row],[Order_Date]],"yyyy")</f>
        <v>2025</v>
      </c>
      <c r="D2832" s="3">
        <f>MONTH(Table1[[#This Row],[Order_Date]])</f>
        <v>9</v>
      </c>
      <c r="E2832" t="str">
        <f>TEXT(Table1[[#This Row],[Order_Date]],"mmm")</f>
        <v>Sep</v>
      </c>
      <c r="F2832" s="1">
        <v>45929</v>
      </c>
      <c r="G2832">
        <f>(Table1[[#This Row],[Ship_Date]]-Table1[[#This Row],[Order_Date]])</f>
        <v>3</v>
      </c>
      <c r="H2832" t="s">
        <v>4646</v>
      </c>
      <c r="I2832" t="s">
        <v>6195</v>
      </c>
      <c r="J2832" t="s">
        <v>24</v>
      </c>
      <c r="K2832">
        <v>64</v>
      </c>
      <c r="L2832" t="str">
        <f>IF(Table1[[#This Row],[Age]]&lt;=20,"Teen",IF(Table1[[#This Row],[Age]]&gt;=21 &amp; Table1[[#This Row],[Age]]&lt;=50,"Adult","Senior"))</f>
        <v>Senior</v>
      </c>
      <c r="M2832" t="s">
        <v>63</v>
      </c>
      <c r="N2832" t="s">
        <v>64</v>
      </c>
      <c r="O2832" t="s">
        <v>55</v>
      </c>
      <c r="P2832" t="s">
        <v>56</v>
      </c>
      <c r="Q2832" t="s">
        <v>97</v>
      </c>
      <c r="R2832">
        <v>8</v>
      </c>
      <c r="S2832">
        <v>1500</v>
      </c>
      <c r="T2832">
        <v>15</v>
      </c>
      <c r="U2832">
        <v>10200</v>
      </c>
      <c r="V2832" t="str">
        <f>IF(Table1[[#This Row],[Sales]]&lt;=10000,"Low",IF(Table1[[#This Row],[Sales]]&gt;=10000 &amp; Table1[[#This Row],[Sales]]&lt;=25000,"Medium","High"))</f>
        <v>High</v>
      </c>
      <c r="W2832">
        <v>3976.33</v>
      </c>
      <c r="X2832">
        <f>Table1[[#This Row],[Profit]]/Table1[[#This Row],[Sales]]</f>
        <v>0.3898362745098039</v>
      </c>
      <c r="Y2832" t="s">
        <v>30</v>
      </c>
      <c r="Z2832" t="s">
        <v>59</v>
      </c>
      <c r="AA2832">
        <v>2</v>
      </c>
      <c r="AB2832" t="s">
        <v>42</v>
      </c>
    </row>
    <row r="2833" spans="1:28" x14ac:dyDescent="0.35">
      <c r="A2833" t="s">
        <v>6198</v>
      </c>
      <c r="B2833" s="1">
        <v>45907</v>
      </c>
      <c r="C2833" s="1" t="str">
        <f>TEXT(Table1[[#This Row],[Order_Date]],"yyyy")</f>
        <v>2025</v>
      </c>
      <c r="D2833" s="3">
        <f>MONTH(Table1[[#This Row],[Order_Date]])</f>
        <v>9</v>
      </c>
      <c r="E2833" t="str">
        <f>TEXT(Table1[[#This Row],[Order_Date]],"mmm")</f>
        <v>Sep</v>
      </c>
      <c r="F2833" s="1">
        <v>45912</v>
      </c>
      <c r="G2833">
        <f>(Table1[[#This Row],[Ship_Date]]-Table1[[#This Row],[Order_Date]])</f>
        <v>5</v>
      </c>
      <c r="H2833" t="s">
        <v>6199</v>
      </c>
      <c r="I2833" t="s">
        <v>6200</v>
      </c>
      <c r="J2833" t="s">
        <v>24</v>
      </c>
      <c r="K2833">
        <v>47</v>
      </c>
      <c r="L2833" t="str">
        <f>IF(Table1[[#This Row],[Age]]&lt;=20,"Teen",IF(Table1[[#This Row],[Age]]&gt;=21 &amp; Table1[[#This Row],[Age]]&lt;=50,"Adult","Senior"))</f>
        <v>Senior</v>
      </c>
      <c r="M2833" t="s">
        <v>25</v>
      </c>
      <c r="N2833" t="s">
        <v>26</v>
      </c>
      <c r="O2833" t="s">
        <v>27</v>
      </c>
      <c r="P2833" t="s">
        <v>39</v>
      </c>
      <c r="Q2833" t="s">
        <v>118</v>
      </c>
      <c r="R2833">
        <v>4</v>
      </c>
      <c r="S2833">
        <v>4000</v>
      </c>
      <c r="T2833">
        <v>10</v>
      </c>
      <c r="U2833">
        <v>14400</v>
      </c>
      <c r="V2833" t="str">
        <f>IF(Table1[[#This Row],[Sales]]&lt;=10000,"Low",IF(Table1[[#This Row],[Sales]]&gt;=10000 &amp; Table1[[#This Row],[Sales]]&lt;=25000,"Medium","High"))</f>
        <v>High</v>
      </c>
      <c r="W2833">
        <v>3629.37</v>
      </c>
      <c r="X2833">
        <f>Table1[[#This Row],[Profit]]/Table1[[#This Row],[Sales]]</f>
        <v>0.25203958333333332</v>
      </c>
      <c r="Y2833" t="s">
        <v>30</v>
      </c>
      <c r="Z2833" t="s">
        <v>41</v>
      </c>
      <c r="AA2833">
        <v>1</v>
      </c>
      <c r="AB2833" t="s">
        <v>42</v>
      </c>
    </row>
    <row r="2834" spans="1:28" x14ac:dyDescent="0.35">
      <c r="A2834" t="s">
        <v>6210</v>
      </c>
      <c r="B2834" s="1">
        <v>45911</v>
      </c>
      <c r="C2834" s="1" t="str">
        <f>TEXT(Table1[[#This Row],[Order_Date]],"yyyy")</f>
        <v>2025</v>
      </c>
      <c r="D2834" s="3">
        <f>MONTH(Table1[[#This Row],[Order_Date]])</f>
        <v>9</v>
      </c>
      <c r="E2834" t="str">
        <f>TEXT(Table1[[#This Row],[Order_Date]],"mmm")</f>
        <v>Sep</v>
      </c>
      <c r="F2834" s="1">
        <v>45915</v>
      </c>
      <c r="G2834">
        <f>(Table1[[#This Row],[Ship_Date]]-Table1[[#This Row],[Order_Date]])</f>
        <v>4</v>
      </c>
      <c r="H2834" t="s">
        <v>3480</v>
      </c>
      <c r="I2834" t="s">
        <v>6211</v>
      </c>
      <c r="J2834" t="s">
        <v>24</v>
      </c>
      <c r="K2834">
        <v>59</v>
      </c>
      <c r="L2834" t="str">
        <f>IF(Table1[[#This Row],[Age]]&lt;=20,"Teen",IF(Table1[[#This Row],[Age]]&gt;=21 &amp; Table1[[#This Row],[Age]]&lt;=50,"Adult","Senior"))</f>
        <v>Senior</v>
      </c>
      <c r="M2834" t="s">
        <v>101</v>
      </c>
      <c r="N2834" t="s">
        <v>102</v>
      </c>
      <c r="O2834" t="s">
        <v>27</v>
      </c>
      <c r="P2834" t="s">
        <v>74</v>
      </c>
      <c r="Q2834" t="s">
        <v>132</v>
      </c>
      <c r="R2834">
        <v>3</v>
      </c>
      <c r="S2834">
        <v>55000</v>
      </c>
      <c r="T2834">
        <v>10</v>
      </c>
      <c r="U2834">
        <v>148500</v>
      </c>
      <c r="V2834" t="str">
        <f>IF(Table1[[#This Row],[Sales]]&lt;=10000,"Low",IF(Table1[[#This Row],[Sales]]&gt;=10000 &amp; Table1[[#This Row],[Sales]]&lt;=25000,"Medium","High"))</f>
        <v>High</v>
      </c>
      <c r="W2834">
        <v>52803.72</v>
      </c>
      <c r="X2834">
        <f>Table1[[#This Row],[Profit]]/Table1[[#This Row],[Sales]]</f>
        <v>0.35558060606060604</v>
      </c>
      <c r="Y2834" t="s">
        <v>30</v>
      </c>
      <c r="Z2834" t="s">
        <v>41</v>
      </c>
      <c r="AA2834">
        <v>2</v>
      </c>
      <c r="AB2834" t="s">
        <v>42</v>
      </c>
    </row>
    <row r="2835" spans="1:28" x14ac:dyDescent="0.35">
      <c r="A2835" t="s">
        <v>6242</v>
      </c>
      <c r="B2835" s="1">
        <v>45922</v>
      </c>
      <c r="C2835" s="1" t="str">
        <f>TEXT(Table1[[#This Row],[Order_Date]],"yyyy")</f>
        <v>2025</v>
      </c>
      <c r="D2835" s="3">
        <f>MONTH(Table1[[#This Row],[Order_Date]])</f>
        <v>9</v>
      </c>
      <c r="E2835" t="str">
        <f>TEXT(Table1[[#This Row],[Order_Date]],"mmm")</f>
        <v>Sep</v>
      </c>
      <c r="F2835" s="1">
        <v>45929</v>
      </c>
      <c r="G2835">
        <f>(Table1[[#This Row],[Ship_Date]]-Table1[[#This Row],[Order_Date]])</f>
        <v>7</v>
      </c>
      <c r="H2835" t="s">
        <v>6243</v>
      </c>
      <c r="I2835" t="s">
        <v>6244</v>
      </c>
      <c r="J2835" t="s">
        <v>52</v>
      </c>
      <c r="K2835">
        <v>64</v>
      </c>
      <c r="L2835" t="str">
        <f>IF(Table1[[#This Row],[Age]]&lt;=20,"Teen",IF(Table1[[#This Row],[Age]]&gt;=21 &amp; Table1[[#This Row],[Age]]&lt;=50,"Adult","Senior"))</f>
        <v>Senior</v>
      </c>
      <c r="M2835" t="s">
        <v>116</v>
      </c>
      <c r="N2835" t="s">
        <v>117</v>
      </c>
      <c r="O2835" t="s">
        <v>86</v>
      </c>
      <c r="P2835" t="s">
        <v>39</v>
      </c>
      <c r="Q2835" t="s">
        <v>253</v>
      </c>
      <c r="R2835">
        <v>5</v>
      </c>
      <c r="S2835">
        <v>1200</v>
      </c>
      <c r="T2835">
        <v>15</v>
      </c>
      <c r="U2835">
        <v>5100</v>
      </c>
      <c r="V2835" t="str">
        <f>IF(Table1[[#This Row],[Sales]]&lt;=10000,"Low",IF(Table1[[#This Row],[Sales]]&gt;=10000 &amp; Table1[[#This Row],[Sales]]&lt;=25000,"Medium","High"))</f>
        <v>Low</v>
      </c>
      <c r="W2835">
        <v>1467.69</v>
      </c>
      <c r="X2835">
        <f>Table1[[#This Row],[Profit]]/Table1[[#This Row],[Sales]]</f>
        <v>0.28778235294117649</v>
      </c>
      <c r="Y2835" t="s">
        <v>93</v>
      </c>
      <c r="Z2835" t="s">
        <v>59</v>
      </c>
      <c r="AA2835">
        <v>1</v>
      </c>
      <c r="AB2835" t="s">
        <v>32</v>
      </c>
    </row>
    <row r="2836" spans="1:28" x14ac:dyDescent="0.35">
      <c r="A2836" t="s">
        <v>6251</v>
      </c>
      <c r="B2836" s="1">
        <v>45559</v>
      </c>
      <c r="C2836" s="1" t="str">
        <f>TEXT(Table1[[#This Row],[Order_Date]],"yyyy")</f>
        <v>2024</v>
      </c>
      <c r="D2836" s="3">
        <f>MONTH(Table1[[#This Row],[Order_Date]])</f>
        <v>9</v>
      </c>
      <c r="E2836" t="str">
        <f>TEXT(Table1[[#This Row],[Order_Date]],"mmm")</f>
        <v>Sep</v>
      </c>
      <c r="F2836" s="1">
        <v>45561</v>
      </c>
      <c r="G2836">
        <f>(Table1[[#This Row],[Ship_Date]]-Table1[[#This Row],[Order_Date]])</f>
        <v>2</v>
      </c>
      <c r="H2836" t="s">
        <v>6252</v>
      </c>
      <c r="I2836" t="s">
        <v>6253</v>
      </c>
      <c r="J2836" t="s">
        <v>52</v>
      </c>
      <c r="K2836">
        <v>39</v>
      </c>
      <c r="L2836" t="str">
        <f>IF(Table1[[#This Row],[Age]]&lt;=20,"Teen",IF(Table1[[#This Row],[Age]]&gt;=21 &amp; Table1[[#This Row],[Age]]&lt;=50,"Adult","Senior"))</f>
        <v>Senior</v>
      </c>
      <c r="M2836" t="s">
        <v>116</v>
      </c>
      <c r="N2836" t="s">
        <v>117</v>
      </c>
      <c r="O2836" t="s">
        <v>86</v>
      </c>
      <c r="P2836" t="s">
        <v>28</v>
      </c>
      <c r="Q2836" t="s">
        <v>103</v>
      </c>
      <c r="R2836">
        <v>2</v>
      </c>
      <c r="S2836">
        <v>25000</v>
      </c>
      <c r="T2836">
        <v>10</v>
      </c>
      <c r="U2836">
        <v>45000</v>
      </c>
      <c r="V2836" t="str">
        <f>IF(Table1[[#This Row],[Sales]]&lt;=10000,"Low",IF(Table1[[#This Row],[Sales]]&gt;=10000 &amp; Table1[[#This Row],[Sales]]&lt;=25000,"Medium","High"))</f>
        <v>High</v>
      </c>
      <c r="W2836">
        <v>16946.95</v>
      </c>
      <c r="X2836">
        <f>Table1[[#This Row],[Profit]]/Table1[[#This Row],[Sales]]</f>
        <v>0.37659888888888893</v>
      </c>
      <c r="Y2836" t="s">
        <v>93</v>
      </c>
      <c r="Z2836" t="s">
        <v>59</v>
      </c>
      <c r="AA2836">
        <v>2</v>
      </c>
      <c r="AB2836" t="s">
        <v>42</v>
      </c>
    </row>
    <row r="2837" spans="1:28" x14ac:dyDescent="0.35">
      <c r="A2837" t="s">
        <v>6278</v>
      </c>
      <c r="B2837" s="1">
        <v>45538</v>
      </c>
      <c r="C2837" s="1" t="str">
        <f>TEXT(Table1[[#This Row],[Order_Date]],"yyyy")</f>
        <v>2024</v>
      </c>
      <c r="D2837" s="3">
        <f>MONTH(Table1[[#This Row],[Order_Date]])</f>
        <v>9</v>
      </c>
      <c r="E2837" t="str">
        <f>TEXT(Table1[[#This Row],[Order_Date]],"mmm")</f>
        <v>Sep</v>
      </c>
      <c r="F2837" s="1">
        <v>45540</v>
      </c>
      <c r="G2837">
        <f>(Table1[[#This Row],[Ship_Date]]-Table1[[#This Row],[Order_Date]])</f>
        <v>2</v>
      </c>
      <c r="H2837" t="s">
        <v>3361</v>
      </c>
      <c r="I2837" t="s">
        <v>6279</v>
      </c>
      <c r="J2837" t="s">
        <v>52</v>
      </c>
      <c r="K2837">
        <v>46</v>
      </c>
      <c r="L2837" t="str">
        <f>IF(Table1[[#This Row],[Age]]&lt;=20,"Teen",IF(Table1[[#This Row],[Age]]&gt;=21 &amp; Table1[[#This Row],[Age]]&lt;=50,"Adult","Senior"))</f>
        <v>Senior</v>
      </c>
      <c r="M2837" t="s">
        <v>73</v>
      </c>
      <c r="N2837" t="s">
        <v>26</v>
      </c>
      <c r="O2837" t="s">
        <v>27</v>
      </c>
      <c r="P2837" t="s">
        <v>74</v>
      </c>
      <c r="Q2837" t="s">
        <v>196</v>
      </c>
      <c r="R2837">
        <v>4</v>
      </c>
      <c r="S2837">
        <v>25000</v>
      </c>
      <c r="T2837">
        <v>10</v>
      </c>
      <c r="U2837">
        <v>90000</v>
      </c>
      <c r="V2837" t="str">
        <f>IF(Table1[[#This Row],[Sales]]&lt;=10000,"Low",IF(Table1[[#This Row],[Sales]]&gt;=10000 &amp; Table1[[#This Row],[Sales]]&lt;=25000,"Medium","High"))</f>
        <v>High</v>
      </c>
      <c r="W2837">
        <v>15878.19</v>
      </c>
      <c r="X2837">
        <f>Table1[[#This Row],[Profit]]/Table1[[#This Row],[Sales]]</f>
        <v>0.17642433333333335</v>
      </c>
      <c r="Y2837" t="s">
        <v>58</v>
      </c>
      <c r="Z2837" t="s">
        <v>31</v>
      </c>
      <c r="AA2837">
        <v>5</v>
      </c>
      <c r="AB2837" t="s">
        <v>42</v>
      </c>
    </row>
    <row r="2838" spans="1:28" x14ac:dyDescent="0.35">
      <c r="A2838" t="s">
        <v>6280</v>
      </c>
      <c r="B2838" s="1">
        <v>45541</v>
      </c>
      <c r="C2838" s="1" t="str">
        <f>TEXT(Table1[[#This Row],[Order_Date]],"yyyy")</f>
        <v>2024</v>
      </c>
      <c r="D2838" s="3">
        <f>MONTH(Table1[[#This Row],[Order_Date]])</f>
        <v>9</v>
      </c>
      <c r="E2838" t="str">
        <f>TEXT(Table1[[#This Row],[Order_Date]],"mmm")</f>
        <v>Sep</v>
      </c>
      <c r="F2838" s="1">
        <v>45544</v>
      </c>
      <c r="G2838">
        <f>(Table1[[#This Row],[Ship_Date]]-Table1[[#This Row],[Order_Date]])</f>
        <v>3</v>
      </c>
      <c r="H2838" t="s">
        <v>6281</v>
      </c>
      <c r="I2838" t="s">
        <v>6282</v>
      </c>
      <c r="J2838" t="s">
        <v>52</v>
      </c>
      <c r="K2838">
        <v>23</v>
      </c>
      <c r="L2838" t="str">
        <f>IF(Table1[[#This Row],[Age]]&lt;=20,"Teen",IF(Table1[[#This Row],[Age]]&gt;=21 &amp; Table1[[#This Row],[Age]]&lt;=50,"Adult","Senior"))</f>
        <v>Senior</v>
      </c>
      <c r="M2838" t="s">
        <v>63</v>
      </c>
      <c r="N2838" t="s">
        <v>64</v>
      </c>
      <c r="O2838" t="s">
        <v>55</v>
      </c>
      <c r="P2838" t="s">
        <v>47</v>
      </c>
      <c r="Q2838" t="s">
        <v>164</v>
      </c>
      <c r="R2838">
        <v>1</v>
      </c>
      <c r="S2838">
        <v>1800</v>
      </c>
      <c r="T2838">
        <v>5</v>
      </c>
      <c r="U2838">
        <v>1710</v>
      </c>
      <c r="V2838" t="str">
        <f>IF(Table1[[#This Row],[Sales]]&lt;=10000,"Low",IF(Table1[[#This Row],[Sales]]&gt;=10000 &amp; Table1[[#This Row],[Sales]]&lt;=25000,"Medium","High"))</f>
        <v>Low</v>
      </c>
      <c r="W2838">
        <v>548.48</v>
      </c>
      <c r="X2838">
        <f>Table1[[#This Row],[Profit]]/Table1[[#This Row],[Sales]]</f>
        <v>0.32074853801169589</v>
      </c>
      <c r="Y2838" t="s">
        <v>30</v>
      </c>
      <c r="Z2838" t="s">
        <v>31</v>
      </c>
      <c r="AA2838">
        <v>2</v>
      </c>
      <c r="AB2838" t="s">
        <v>42</v>
      </c>
    </row>
    <row r="2839" spans="1:28" x14ac:dyDescent="0.35">
      <c r="A2839" t="s">
        <v>6308</v>
      </c>
      <c r="B2839" s="1">
        <v>45910</v>
      </c>
      <c r="C2839" s="1" t="str">
        <f>TEXT(Table1[[#This Row],[Order_Date]],"yyyy")</f>
        <v>2025</v>
      </c>
      <c r="D2839" s="3">
        <f>MONTH(Table1[[#This Row],[Order_Date]])</f>
        <v>9</v>
      </c>
      <c r="E2839" t="str">
        <f>TEXT(Table1[[#This Row],[Order_Date]],"mmm")</f>
        <v>Sep</v>
      </c>
      <c r="F2839" s="1">
        <v>45912</v>
      </c>
      <c r="G2839">
        <f>(Table1[[#This Row],[Ship_Date]]-Table1[[#This Row],[Order_Date]])</f>
        <v>2</v>
      </c>
      <c r="H2839" t="s">
        <v>6309</v>
      </c>
      <c r="I2839" t="s">
        <v>6310</v>
      </c>
      <c r="J2839" t="s">
        <v>52</v>
      </c>
      <c r="K2839">
        <v>18</v>
      </c>
      <c r="L2839" t="str">
        <f>IF(Table1[[#This Row],[Age]]&lt;=20,"Teen",IF(Table1[[#This Row],[Age]]&gt;=21 &amp; Table1[[#This Row],[Age]]&lt;=50,"Adult","Senior"))</f>
        <v>Teen</v>
      </c>
      <c r="M2839" t="s">
        <v>91</v>
      </c>
      <c r="N2839" t="s">
        <v>92</v>
      </c>
      <c r="O2839" t="s">
        <v>55</v>
      </c>
      <c r="P2839" t="s">
        <v>28</v>
      </c>
      <c r="Q2839" t="s">
        <v>65</v>
      </c>
      <c r="R2839">
        <v>7</v>
      </c>
      <c r="S2839">
        <v>30000</v>
      </c>
      <c r="T2839">
        <v>25</v>
      </c>
      <c r="U2839">
        <v>157500</v>
      </c>
      <c r="V2839" t="str">
        <f>IF(Table1[[#This Row],[Sales]]&lt;=10000,"Low",IF(Table1[[#This Row],[Sales]]&gt;=10000 &amp; Table1[[#This Row],[Sales]]&lt;=25000,"Medium","High"))</f>
        <v>High</v>
      </c>
      <c r="W2839">
        <v>32851.22</v>
      </c>
      <c r="X2839">
        <f>Table1[[#This Row],[Profit]]/Table1[[#This Row],[Sales]]</f>
        <v>0.2085791746031746</v>
      </c>
      <c r="Y2839" t="s">
        <v>93</v>
      </c>
      <c r="Z2839" t="s">
        <v>41</v>
      </c>
      <c r="AA2839">
        <v>3</v>
      </c>
      <c r="AB2839" t="s">
        <v>42</v>
      </c>
    </row>
    <row r="2840" spans="1:28" x14ac:dyDescent="0.35">
      <c r="A2840" t="s">
        <v>6324</v>
      </c>
      <c r="B2840" s="1">
        <v>45552</v>
      </c>
      <c r="C2840" s="1" t="str">
        <f>TEXT(Table1[[#This Row],[Order_Date]],"yyyy")</f>
        <v>2024</v>
      </c>
      <c r="D2840" s="3">
        <f>MONTH(Table1[[#This Row],[Order_Date]])</f>
        <v>9</v>
      </c>
      <c r="E2840" t="str">
        <f>TEXT(Table1[[#This Row],[Order_Date]],"mmm")</f>
        <v>Sep</v>
      </c>
      <c r="F2840" s="1">
        <v>45553</v>
      </c>
      <c r="G2840">
        <f>(Table1[[#This Row],[Ship_Date]]-Table1[[#This Row],[Order_Date]])</f>
        <v>1</v>
      </c>
      <c r="H2840" t="s">
        <v>6325</v>
      </c>
      <c r="I2840" t="s">
        <v>6326</v>
      </c>
      <c r="J2840" t="s">
        <v>24</v>
      </c>
      <c r="K2840">
        <v>21</v>
      </c>
      <c r="L2840" t="str">
        <f>IF(Table1[[#This Row],[Age]]&lt;=20,"Teen",IF(Table1[[#This Row],[Age]]&gt;=21 &amp; Table1[[#This Row],[Age]]&lt;=50,"Adult","Senior"))</f>
        <v>Senior</v>
      </c>
      <c r="M2840" t="s">
        <v>79</v>
      </c>
      <c r="N2840" t="s">
        <v>80</v>
      </c>
      <c r="O2840" t="s">
        <v>38</v>
      </c>
      <c r="P2840" t="s">
        <v>74</v>
      </c>
      <c r="Q2840" t="s">
        <v>109</v>
      </c>
      <c r="R2840">
        <v>2</v>
      </c>
      <c r="S2840">
        <v>40000</v>
      </c>
      <c r="T2840">
        <v>15</v>
      </c>
      <c r="U2840">
        <v>68000</v>
      </c>
      <c r="V2840" t="str">
        <f>IF(Table1[[#This Row],[Sales]]&lt;=10000,"Low",IF(Table1[[#This Row],[Sales]]&gt;=10000 &amp; Table1[[#This Row],[Sales]]&lt;=25000,"Medium","High"))</f>
        <v>High</v>
      </c>
      <c r="W2840">
        <v>24853.63</v>
      </c>
      <c r="X2840">
        <f>Table1[[#This Row],[Profit]]/Table1[[#This Row],[Sales]]</f>
        <v>0.36549455882352944</v>
      </c>
      <c r="Y2840" t="s">
        <v>93</v>
      </c>
      <c r="Z2840" t="s">
        <v>41</v>
      </c>
      <c r="AA2840">
        <v>5</v>
      </c>
      <c r="AB2840" t="s">
        <v>42</v>
      </c>
    </row>
    <row r="2841" spans="1:28" x14ac:dyDescent="0.35">
      <c r="A2841" t="s">
        <v>6355</v>
      </c>
      <c r="B2841" s="1">
        <v>45901</v>
      </c>
      <c r="C2841" s="1" t="str">
        <f>TEXT(Table1[[#This Row],[Order_Date]],"yyyy")</f>
        <v>2025</v>
      </c>
      <c r="D2841" s="3">
        <f>MONTH(Table1[[#This Row],[Order_Date]])</f>
        <v>9</v>
      </c>
      <c r="E2841" t="str">
        <f>TEXT(Table1[[#This Row],[Order_Date]],"mmm")</f>
        <v>Sep</v>
      </c>
      <c r="F2841" s="1">
        <v>45906</v>
      </c>
      <c r="G2841">
        <f>(Table1[[#This Row],[Ship_Date]]-Table1[[#This Row],[Order_Date]])</f>
        <v>5</v>
      </c>
      <c r="H2841" t="s">
        <v>6356</v>
      </c>
      <c r="I2841" t="s">
        <v>6357</v>
      </c>
      <c r="J2841" t="s">
        <v>52</v>
      </c>
      <c r="K2841">
        <v>22</v>
      </c>
      <c r="L2841" t="str">
        <f>IF(Table1[[#This Row],[Age]]&lt;=20,"Teen",IF(Table1[[#This Row],[Age]]&gt;=21 &amp; Table1[[#This Row],[Age]]&lt;=50,"Adult","Senior"))</f>
        <v>Senior</v>
      </c>
      <c r="M2841" t="s">
        <v>116</v>
      </c>
      <c r="N2841" t="s">
        <v>117</v>
      </c>
      <c r="O2841" t="s">
        <v>86</v>
      </c>
      <c r="P2841" t="s">
        <v>47</v>
      </c>
      <c r="Q2841" t="s">
        <v>69</v>
      </c>
      <c r="R2841">
        <v>7</v>
      </c>
      <c r="S2841">
        <v>800</v>
      </c>
      <c r="T2841">
        <v>25</v>
      </c>
      <c r="U2841">
        <v>4200</v>
      </c>
      <c r="V2841" t="str">
        <f>IF(Table1[[#This Row],[Sales]]&lt;=10000,"Low",IF(Table1[[#This Row],[Sales]]&gt;=10000 &amp; Table1[[#This Row],[Sales]]&lt;=25000,"Medium","High"))</f>
        <v>Low</v>
      </c>
      <c r="W2841">
        <v>513.14</v>
      </c>
      <c r="X2841">
        <f>Table1[[#This Row],[Profit]]/Table1[[#This Row],[Sales]]</f>
        <v>0.12217619047619047</v>
      </c>
      <c r="Y2841" t="s">
        <v>93</v>
      </c>
      <c r="Z2841" t="s">
        <v>41</v>
      </c>
      <c r="AA2841">
        <v>2</v>
      </c>
      <c r="AB2841" t="s">
        <v>42</v>
      </c>
    </row>
    <row r="2842" spans="1:28" x14ac:dyDescent="0.35">
      <c r="A2842" t="s">
        <v>6390</v>
      </c>
      <c r="B2842" s="1">
        <v>45907</v>
      </c>
      <c r="C2842" s="1" t="str">
        <f>TEXT(Table1[[#This Row],[Order_Date]],"yyyy")</f>
        <v>2025</v>
      </c>
      <c r="D2842" s="3">
        <f>MONTH(Table1[[#This Row],[Order_Date]])</f>
        <v>9</v>
      </c>
      <c r="E2842" t="str">
        <f>TEXT(Table1[[#This Row],[Order_Date]],"mmm")</f>
        <v>Sep</v>
      </c>
      <c r="F2842" s="1">
        <v>45912</v>
      </c>
      <c r="G2842">
        <f>(Table1[[#This Row],[Ship_Date]]-Table1[[#This Row],[Order_Date]])</f>
        <v>5</v>
      </c>
      <c r="H2842" t="s">
        <v>3898</v>
      </c>
      <c r="I2842" t="s">
        <v>6391</v>
      </c>
      <c r="J2842" t="s">
        <v>52</v>
      </c>
      <c r="K2842">
        <v>34</v>
      </c>
      <c r="L2842" t="str">
        <f>IF(Table1[[#This Row],[Age]]&lt;=20,"Teen",IF(Table1[[#This Row],[Age]]&gt;=21 &amp; Table1[[#This Row],[Age]]&lt;=50,"Adult","Senior"))</f>
        <v>Senior</v>
      </c>
      <c r="M2842" t="s">
        <v>107</v>
      </c>
      <c r="N2842" t="s">
        <v>108</v>
      </c>
      <c r="O2842" t="s">
        <v>86</v>
      </c>
      <c r="P2842" t="s">
        <v>28</v>
      </c>
      <c r="Q2842" t="s">
        <v>103</v>
      </c>
      <c r="R2842">
        <v>5</v>
      </c>
      <c r="S2842">
        <v>25000</v>
      </c>
      <c r="T2842">
        <v>10</v>
      </c>
      <c r="U2842">
        <v>112500</v>
      </c>
      <c r="V2842" t="str">
        <f>IF(Table1[[#This Row],[Sales]]&lt;=10000,"Low",IF(Table1[[#This Row],[Sales]]&gt;=10000 &amp; Table1[[#This Row],[Sales]]&lt;=25000,"Medium","High"))</f>
        <v>High</v>
      </c>
      <c r="W2842">
        <v>41420.93</v>
      </c>
      <c r="X2842">
        <f>Table1[[#This Row],[Profit]]/Table1[[#This Row],[Sales]]</f>
        <v>0.36818604444444447</v>
      </c>
      <c r="Y2842" t="s">
        <v>93</v>
      </c>
      <c r="Z2842" t="s">
        <v>41</v>
      </c>
      <c r="AA2842">
        <v>3</v>
      </c>
      <c r="AB2842" t="s">
        <v>42</v>
      </c>
    </row>
    <row r="2843" spans="1:28" x14ac:dyDescent="0.35">
      <c r="A2843" t="s">
        <v>6468</v>
      </c>
      <c r="B2843" s="1">
        <v>45912</v>
      </c>
      <c r="C2843" s="1" t="str">
        <f>TEXT(Table1[[#This Row],[Order_Date]],"yyyy")</f>
        <v>2025</v>
      </c>
      <c r="D2843" s="3">
        <f>MONTH(Table1[[#This Row],[Order_Date]])</f>
        <v>9</v>
      </c>
      <c r="E2843" t="str">
        <f>TEXT(Table1[[#This Row],[Order_Date]],"mmm")</f>
        <v>Sep</v>
      </c>
      <c r="F2843" s="1">
        <v>45914</v>
      </c>
      <c r="G2843">
        <f>(Table1[[#This Row],[Ship_Date]]-Table1[[#This Row],[Order_Date]])</f>
        <v>2</v>
      </c>
      <c r="H2843" t="s">
        <v>6469</v>
      </c>
      <c r="I2843" t="s">
        <v>6470</v>
      </c>
      <c r="J2843" t="s">
        <v>52</v>
      </c>
      <c r="K2843">
        <v>32</v>
      </c>
      <c r="L2843" t="str">
        <f>IF(Table1[[#This Row],[Age]]&lt;=20,"Teen",IF(Table1[[#This Row],[Age]]&gt;=21 &amp; Table1[[#This Row],[Age]]&lt;=50,"Adult","Senior"))</f>
        <v>Senior</v>
      </c>
      <c r="M2843" t="s">
        <v>116</v>
      </c>
      <c r="N2843" t="s">
        <v>117</v>
      </c>
      <c r="O2843" t="s">
        <v>86</v>
      </c>
      <c r="P2843" t="s">
        <v>74</v>
      </c>
      <c r="Q2843" t="s">
        <v>132</v>
      </c>
      <c r="R2843">
        <v>2</v>
      </c>
      <c r="S2843">
        <v>55000</v>
      </c>
      <c r="T2843">
        <v>5</v>
      </c>
      <c r="U2843">
        <v>104500</v>
      </c>
      <c r="V2843" t="str">
        <f>IF(Table1[[#This Row],[Sales]]&lt;=10000,"Low",IF(Table1[[#This Row],[Sales]]&gt;=10000 &amp; Table1[[#This Row],[Sales]]&lt;=25000,"Medium","High"))</f>
        <v>High</v>
      </c>
      <c r="W2843">
        <v>30958.52</v>
      </c>
      <c r="X2843">
        <f>Table1[[#This Row],[Profit]]/Table1[[#This Row],[Sales]]</f>
        <v>0.29625377990430624</v>
      </c>
      <c r="Y2843" t="s">
        <v>30</v>
      </c>
      <c r="Z2843" t="s">
        <v>31</v>
      </c>
      <c r="AA2843">
        <v>5</v>
      </c>
      <c r="AB2843" t="s">
        <v>42</v>
      </c>
    </row>
    <row r="2844" spans="1:28" x14ac:dyDescent="0.35">
      <c r="A2844" t="s">
        <v>6477</v>
      </c>
      <c r="B2844" s="1">
        <v>45546</v>
      </c>
      <c r="C2844" s="1" t="str">
        <f>TEXT(Table1[[#This Row],[Order_Date]],"yyyy")</f>
        <v>2024</v>
      </c>
      <c r="D2844" s="3">
        <f>MONTH(Table1[[#This Row],[Order_Date]])</f>
        <v>9</v>
      </c>
      <c r="E2844" t="str">
        <f>TEXT(Table1[[#This Row],[Order_Date]],"mmm")</f>
        <v>Sep</v>
      </c>
      <c r="F2844" s="1">
        <v>45550</v>
      </c>
      <c r="G2844">
        <f>(Table1[[#This Row],[Ship_Date]]-Table1[[#This Row],[Order_Date]])</f>
        <v>4</v>
      </c>
      <c r="H2844" t="s">
        <v>6478</v>
      </c>
      <c r="I2844" t="s">
        <v>6479</v>
      </c>
      <c r="J2844" t="s">
        <v>52</v>
      </c>
      <c r="K2844">
        <v>65</v>
      </c>
      <c r="L2844" t="str">
        <f>IF(Table1[[#This Row],[Age]]&lt;=20,"Teen",IF(Table1[[#This Row],[Age]]&gt;=21 &amp; Table1[[#This Row],[Age]]&lt;=50,"Adult","Senior"))</f>
        <v>Senior</v>
      </c>
      <c r="M2844" t="s">
        <v>53</v>
      </c>
      <c r="N2844" t="s">
        <v>54</v>
      </c>
      <c r="O2844" t="s">
        <v>55</v>
      </c>
      <c r="P2844" t="s">
        <v>28</v>
      </c>
      <c r="Q2844" t="s">
        <v>29</v>
      </c>
      <c r="R2844">
        <v>2</v>
      </c>
      <c r="S2844">
        <v>15000</v>
      </c>
      <c r="T2844">
        <v>20</v>
      </c>
      <c r="U2844">
        <v>24000</v>
      </c>
      <c r="V2844" t="str">
        <f>IF(Table1[[#This Row],[Sales]]&lt;=10000,"Low",IF(Table1[[#This Row],[Sales]]&gt;=10000 &amp; Table1[[#This Row],[Sales]]&lt;=25000,"Medium","High"))</f>
        <v>High</v>
      </c>
      <c r="W2844">
        <v>10195.709999999999</v>
      </c>
      <c r="X2844">
        <f>Table1[[#This Row],[Profit]]/Table1[[#This Row],[Sales]]</f>
        <v>0.42482124999999998</v>
      </c>
      <c r="Y2844" t="s">
        <v>30</v>
      </c>
      <c r="Z2844" t="s">
        <v>59</v>
      </c>
      <c r="AA2844">
        <v>2</v>
      </c>
      <c r="AB2844" t="s">
        <v>42</v>
      </c>
    </row>
    <row r="2845" spans="1:28" x14ac:dyDescent="0.35">
      <c r="A2845" t="s">
        <v>6480</v>
      </c>
      <c r="B2845" s="1">
        <v>45556</v>
      </c>
      <c r="C2845" s="1" t="str">
        <f>TEXT(Table1[[#This Row],[Order_Date]],"yyyy")</f>
        <v>2024</v>
      </c>
      <c r="D2845" s="3">
        <f>MONTH(Table1[[#This Row],[Order_Date]])</f>
        <v>9</v>
      </c>
      <c r="E2845" t="str">
        <f>TEXT(Table1[[#This Row],[Order_Date]],"mmm")</f>
        <v>Sep</v>
      </c>
      <c r="F2845" s="1">
        <v>45562</v>
      </c>
      <c r="G2845">
        <f>(Table1[[#This Row],[Ship_Date]]-Table1[[#This Row],[Order_Date]])</f>
        <v>6</v>
      </c>
      <c r="H2845" t="s">
        <v>6481</v>
      </c>
      <c r="I2845" t="s">
        <v>6482</v>
      </c>
      <c r="J2845" t="s">
        <v>24</v>
      </c>
      <c r="K2845">
        <v>48</v>
      </c>
      <c r="L2845" t="str">
        <f>IF(Table1[[#This Row],[Age]]&lt;=20,"Teen",IF(Table1[[#This Row],[Age]]&gt;=21 &amp; Table1[[#This Row],[Age]]&lt;=50,"Adult","Senior"))</f>
        <v>Senior</v>
      </c>
      <c r="M2845" t="s">
        <v>53</v>
      </c>
      <c r="N2845" t="s">
        <v>54</v>
      </c>
      <c r="O2845" t="s">
        <v>55</v>
      </c>
      <c r="P2845" t="s">
        <v>74</v>
      </c>
      <c r="Q2845" t="s">
        <v>109</v>
      </c>
      <c r="R2845">
        <v>4</v>
      </c>
      <c r="S2845">
        <v>40000</v>
      </c>
      <c r="T2845">
        <v>0</v>
      </c>
      <c r="U2845">
        <v>160000</v>
      </c>
      <c r="V2845" t="str">
        <f>IF(Table1[[#This Row],[Sales]]&lt;=10000,"Low",IF(Table1[[#This Row],[Sales]]&gt;=10000 &amp; Table1[[#This Row],[Sales]]&lt;=25000,"Medium","High"))</f>
        <v>High</v>
      </c>
      <c r="W2845">
        <v>22389.11</v>
      </c>
      <c r="X2845">
        <f>Table1[[#This Row],[Profit]]/Table1[[#This Row],[Sales]]</f>
        <v>0.13993193749999999</v>
      </c>
      <c r="Y2845" t="s">
        <v>30</v>
      </c>
      <c r="Z2845" t="s">
        <v>59</v>
      </c>
      <c r="AA2845">
        <v>3</v>
      </c>
      <c r="AB2845" t="s">
        <v>42</v>
      </c>
    </row>
    <row r="2846" spans="1:28" x14ac:dyDescent="0.35">
      <c r="A2846" t="s">
        <v>6483</v>
      </c>
      <c r="B2846" s="1">
        <v>45543</v>
      </c>
      <c r="C2846" s="1" t="str">
        <f>TEXT(Table1[[#This Row],[Order_Date]],"yyyy")</f>
        <v>2024</v>
      </c>
      <c r="D2846" s="3">
        <f>MONTH(Table1[[#This Row],[Order_Date]])</f>
        <v>9</v>
      </c>
      <c r="E2846" t="str">
        <f>TEXT(Table1[[#This Row],[Order_Date]],"mmm")</f>
        <v>Sep</v>
      </c>
      <c r="F2846" s="1">
        <v>45547</v>
      </c>
      <c r="G2846">
        <f>(Table1[[#This Row],[Ship_Date]]-Table1[[#This Row],[Order_Date]])</f>
        <v>4</v>
      </c>
      <c r="H2846" t="s">
        <v>6484</v>
      </c>
      <c r="I2846" t="s">
        <v>6485</v>
      </c>
      <c r="J2846" t="s">
        <v>24</v>
      </c>
      <c r="K2846">
        <v>61</v>
      </c>
      <c r="L2846" t="str">
        <f>IF(Table1[[#This Row],[Age]]&lt;=20,"Teen",IF(Table1[[#This Row],[Age]]&gt;=21 &amp; Table1[[#This Row],[Age]]&lt;=50,"Adult","Senior"))</f>
        <v>Senior</v>
      </c>
      <c r="M2846" t="s">
        <v>46</v>
      </c>
      <c r="N2846" t="s">
        <v>46</v>
      </c>
      <c r="O2846" t="s">
        <v>38</v>
      </c>
      <c r="P2846" t="s">
        <v>28</v>
      </c>
      <c r="Q2846" t="s">
        <v>311</v>
      </c>
      <c r="R2846">
        <v>4</v>
      </c>
      <c r="S2846">
        <v>5000</v>
      </c>
      <c r="T2846">
        <v>15</v>
      </c>
      <c r="U2846">
        <v>17000</v>
      </c>
      <c r="V2846" t="str">
        <f>IF(Table1[[#This Row],[Sales]]&lt;=10000,"Low",IF(Table1[[#This Row],[Sales]]&gt;=10000 &amp; Table1[[#This Row],[Sales]]&lt;=25000,"Medium","High"))</f>
        <v>High</v>
      </c>
      <c r="W2846">
        <v>5005.25</v>
      </c>
      <c r="X2846">
        <f>Table1[[#This Row],[Profit]]/Table1[[#This Row],[Sales]]</f>
        <v>0.29442647058823529</v>
      </c>
      <c r="Y2846" t="s">
        <v>58</v>
      </c>
      <c r="Z2846" t="s">
        <v>41</v>
      </c>
      <c r="AA2846">
        <v>3</v>
      </c>
      <c r="AB2846" t="s">
        <v>42</v>
      </c>
    </row>
    <row r="2847" spans="1:28" x14ac:dyDescent="0.35">
      <c r="A2847" t="s">
        <v>6509</v>
      </c>
      <c r="B2847" s="1">
        <v>45921</v>
      </c>
      <c r="C2847" s="1" t="str">
        <f>TEXT(Table1[[#This Row],[Order_Date]],"yyyy")</f>
        <v>2025</v>
      </c>
      <c r="D2847" s="3">
        <f>MONTH(Table1[[#This Row],[Order_Date]])</f>
        <v>9</v>
      </c>
      <c r="E2847" t="str">
        <f>TEXT(Table1[[#This Row],[Order_Date]],"mmm")</f>
        <v>Sep</v>
      </c>
      <c r="F2847" s="1">
        <v>45926</v>
      </c>
      <c r="G2847">
        <f>(Table1[[#This Row],[Ship_Date]]-Table1[[#This Row],[Order_Date]])</f>
        <v>5</v>
      </c>
      <c r="H2847" t="s">
        <v>4165</v>
      </c>
      <c r="I2847" t="s">
        <v>6510</v>
      </c>
      <c r="J2847" t="s">
        <v>52</v>
      </c>
      <c r="K2847">
        <v>35</v>
      </c>
      <c r="L2847" t="str">
        <f>IF(Table1[[#This Row],[Age]]&lt;=20,"Teen",IF(Table1[[#This Row],[Age]]&gt;=21 &amp; Table1[[#This Row],[Age]]&lt;=50,"Adult","Senior"))</f>
        <v>Senior</v>
      </c>
      <c r="M2847" t="s">
        <v>46</v>
      </c>
      <c r="N2847" t="s">
        <v>46</v>
      </c>
      <c r="O2847" t="s">
        <v>38</v>
      </c>
      <c r="P2847" t="s">
        <v>56</v>
      </c>
      <c r="Q2847" t="s">
        <v>168</v>
      </c>
      <c r="R2847">
        <v>5</v>
      </c>
      <c r="S2847">
        <v>1200</v>
      </c>
      <c r="T2847">
        <v>25</v>
      </c>
      <c r="U2847">
        <v>4500</v>
      </c>
      <c r="V2847" t="str">
        <f>IF(Table1[[#This Row],[Sales]]&lt;=10000,"Low",IF(Table1[[#This Row],[Sales]]&gt;=10000 &amp; Table1[[#This Row],[Sales]]&lt;=25000,"Medium","High"))</f>
        <v>Low</v>
      </c>
      <c r="W2847">
        <v>1542.4</v>
      </c>
      <c r="X2847">
        <f>Table1[[#This Row],[Profit]]/Table1[[#This Row],[Sales]]</f>
        <v>0.34275555555555559</v>
      </c>
      <c r="Y2847" t="s">
        <v>93</v>
      </c>
      <c r="Z2847" t="s">
        <v>41</v>
      </c>
      <c r="AA2847">
        <v>4</v>
      </c>
      <c r="AB2847" t="s">
        <v>42</v>
      </c>
    </row>
    <row r="2848" spans="1:28" x14ac:dyDescent="0.35">
      <c r="A2848" t="s">
        <v>6524</v>
      </c>
      <c r="B2848" s="1">
        <v>45560</v>
      </c>
      <c r="C2848" s="1" t="str">
        <f>TEXT(Table1[[#This Row],[Order_Date]],"yyyy")</f>
        <v>2024</v>
      </c>
      <c r="D2848" s="3">
        <f>MONTH(Table1[[#This Row],[Order_Date]])</f>
        <v>9</v>
      </c>
      <c r="E2848" t="str">
        <f>TEXT(Table1[[#This Row],[Order_Date]],"mmm")</f>
        <v>Sep</v>
      </c>
      <c r="F2848" s="1">
        <v>45565</v>
      </c>
      <c r="G2848">
        <f>(Table1[[#This Row],[Ship_Date]]-Table1[[#This Row],[Order_Date]])</f>
        <v>5</v>
      </c>
      <c r="H2848" t="s">
        <v>6525</v>
      </c>
      <c r="I2848" t="s">
        <v>6526</v>
      </c>
      <c r="J2848" t="s">
        <v>24</v>
      </c>
      <c r="K2848">
        <v>34</v>
      </c>
      <c r="L2848" t="str">
        <f>IF(Table1[[#This Row],[Age]]&lt;=20,"Teen",IF(Table1[[#This Row],[Age]]&gt;=21 &amp; Table1[[#This Row],[Age]]&lt;=50,"Adult","Senior"))</f>
        <v>Senior</v>
      </c>
      <c r="M2848" t="s">
        <v>79</v>
      </c>
      <c r="N2848" t="s">
        <v>80</v>
      </c>
      <c r="O2848" t="s">
        <v>38</v>
      </c>
      <c r="P2848" t="s">
        <v>47</v>
      </c>
      <c r="Q2848" t="s">
        <v>48</v>
      </c>
      <c r="R2848">
        <v>3</v>
      </c>
      <c r="S2848">
        <v>3500</v>
      </c>
      <c r="T2848">
        <v>0</v>
      </c>
      <c r="U2848">
        <v>10500</v>
      </c>
      <c r="V2848" t="str">
        <f>IF(Table1[[#This Row],[Sales]]&lt;=10000,"Low",IF(Table1[[#This Row],[Sales]]&gt;=10000 &amp; Table1[[#This Row],[Sales]]&lt;=25000,"Medium","High"))</f>
        <v>High</v>
      </c>
      <c r="W2848">
        <v>4034.18</v>
      </c>
      <c r="X2848">
        <f>Table1[[#This Row],[Profit]]/Table1[[#This Row],[Sales]]</f>
        <v>0.38420761904761902</v>
      </c>
      <c r="Y2848" t="s">
        <v>93</v>
      </c>
      <c r="Z2848" t="s">
        <v>31</v>
      </c>
      <c r="AA2848">
        <v>5</v>
      </c>
      <c r="AB2848" t="s">
        <v>42</v>
      </c>
    </row>
    <row r="2849" spans="1:28" x14ac:dyDescent="0.35">
      <c r="A2849" t="s">
        <v>6557</v>
      </c>
      <c r="B2849" s="1">
        <v>45902</v>
      </c>
      <c r="C2849" s="1" t="str">
        <f>TEXT(Table1[[#This Row],[Order_Date]],"yyyy")</f>
        <v>2025</v>
      </c>
      <c r="D2849" s="3">
        <f>MONTH(Table1[[#This Row],[Order_Date]])</f>
        <v>9</v>
      </c>
      <c r="E2849" t="str">
        <f>TEXT(Table1[[#This Row],[Order_Date]],"mmm")</f>
        <v>Sep</v>
      </c>
      <c r="F2849" s="1">
        <v>45905</v>
      </c>
      <c r="G2849">
        <f>(Table1[[#This Row],[Ship_Date]]-Table1[[#This Row],[Order_Date]])</f>
        <v>3</v>
      </c>
      <c r="H2849" t="s">
        <v>6558</v>
      </c>
      <c r="I2849" t="s">
        <v>6559</v>
      </c>
      <c r="J2849" t="s">
        <v>24</v>
      </c>
      <c r="K2849">
        <v>56</v>
      </c>
      <c r="L2849" t="str">
        <f>IF(Table1[[#This Row],[Age]]&lt;=20,"Teen",IF(Table1[[#This Row],[Age]]&gt;=21 &amp; Table1[[#This Row],[Age]]&lt;=50,"Adult","Senior"))</f>
        <v>Senior</v>
      </c>
      <c r="M2849" t="s">
        <v>91</v>
      </c>
      <c r="N2849" t="s">
        <v>92</v>
      </c>
      <c r="O2849" t="s">
        <v>55</v>
      </c>
      <c r="P2849" t="s">
        <v>74</v>
      </c>
      <c r="Q2849" t="s">
        <v>196</v>
      </c>
      <c r="R2849">
        <v>7</v>
      </c>
      <c r="S2849">
        <v>25000</v>
      </c>
      <c r="T2849">
        <v>20</v>
      </c>
      <c r="U2849">
        <v>140000</v>
      </c>
      <c r="V2849" t="str">
        <f>IF(Table1[[#This Row],[Sales]]&lt;=10000,"Low",IF(Table1[[#This Row],[Sales]]&gt;=10000 &amp; Table1[[#This Row],[Sales]]&lt;=25000,"Medium","High"))</f>
        <v>High</v>
      </c>
      <c r="W2849">
        <v>20973.34</v>
      </c>
      <c r="X2849">
        <f>Table1[[#This Row],[Profit]]/Table1[[#This Row],[Sales]]</f>
        <v>0.14980957142857143</v>
      </c>
      <c r="Y2849" t="s">
        <v>93</v>
      </c>
      <c r="Z2849" t="s">
        <v>31</v>
      </c>
      <c r="AA2849">
        <v>5</v>
      </c>
      <c r="AB2849" t="s">
        <v>42</v>
      </c>
    </row>
    <row r="2850" spans="1:28" x14ac:dyDescent="0.35">
      <c r="A2850" t="s">
        <v>6574</v>
      </c>
      <c r="B2850" s="1">
        <v>45922</v>
      </c>
      <c r="C2850" s="1" t="str">
        <f>TEXT(Table1[[#This Row],[Order_Date]],"yyyy")</f>
        <v>2025</v>
      </c>
      <c r="D2850" s="3">
        <f>MONTH(Table1[[#This Row],[Order_Date]])</f>
        <v>9</v>
      </c>
      <c r="E2850" t="str">
        <f>TEXT(Table1[[#This Row],[Order_Date]],"mmm")</f>
        <v>Sep</v>
      </c>
      <c r="F2850" s="1">
        <v>45926</v>
      </c>
      <c r="G2850">
        <f>(Table1[[#This Row],[Ship_Date]]-Table1[[#This Row],[Order_Date]])</f>
        <v>4</v>
      </c>
      <c r="H2850" t="s">
        <v>5707</v>
      </c>
      <c r="I2850" t="s">
        <v>6575</v>
      </c>
      <c r="J2850" t="s">
        <v>52</v>
      </c>
      <c r="K2850">
        <v>57</v>
      </c>
      <c r="L2850" t="str">
        <f>IF(Table1[[#This Row],[Age]]&lt;=20,"Teen",IF(Table1[[#This Row],[Age]]&gt;=21 &amp; Table1[[#This Row],[Age]]&lt;=50,"Adult","Senior"))</f>
        <v>Senior</v>
      </c>
      <c r="M2850" t="s">
        <v>79</v>
      </c>
      <c r="N2850" t="s">
        <v>80</v>
      </c>
      <c r="O2850" t="s">
        <v>38</v>
      </c>
      <c r="P2850" t="s">
        <v>28</v>
      </c>
      <c r="Q2850" t="s">
        <v>65</v>
      </c>
      <c r="R2850">
        <v>4</v>
      </c>
      <c r="S2850">
        <v>30000</v>
      </c>
      <c r="T2850">
        <v>20</v>
      </c>
      <c r="U2850">
        <v>96000</v>
      </c>
      <c r="V2850" t="str">
        <f>IF(Table1[[#This Row],[Sales]]&lt;=10000,"Low",IF(Table1[[#This Row],[Sales]]&gt;=10000 &amp; Table1[[#This Row],[Sales]]&lt;=25000,"Medium","High"))</f>
        <v>High</v>
      </c>
      <c r="W2850">
        <v>27640.49</v>
      </c>
      <c r="X2850">
        <f>Table1[[#This Row],[Profit]]/Table1[[#This Row],[Sales]]</f>
        <v>0.28792177083333337</v>
      </c>
      <c r="Y2850" t="s">
        <v>30</v>
      </c>
      <c r="Z2850" t="s">
        <v>31</v>
      </c>
      <c r="AA2850">
        <v>1</v>
      </c>
      <c r="AB2850" t="s">
        <v>42</v>
      </c>
    </row>
    <row r="2851" spans="1:28" x14ac:dyDescent="0.35">
      <c r="A2851" t="s">
        <v>6589</v>
      </c>
      <c r="B2851" s="1">
        <v>45910</v>
      </c>
      <c r="C2851" s="1" t="str">
        <f>TEXT(Table1[[#This Row],[Order_Date]],"yyyy")</f>
        <v>2025</v>
      </c>
      <c r="D2851" s="3">
        <f>MONTH(Table1[[#This Row],[Order_Date]])</f>
        <v>9</v>
      </c>
      <c r="E2851" t="str">
        <f>TEXT(Table1[[#This Row],[Order_Date]],"mmm")</f>
        <v>Sep</v>
      </c>
      <c r="F2851" s="1">
        <v>45917</v>
      </c>
      <c r="G2851">
        <f>(Table1[[#This Row],[Ship_Date]]-Table1[[#This Row],[Order_Date]])</f>
        <v>7</v>
      </c>
      <c r="H2851" t="s">
        <v>6590</v>
      </c>
      <c r="I2851" t="s">
        <v>6591</v>
      </c>
      <c r="J2851" t="s">
        <v>24</v>
      </c>
      <c r="K2851">
        <v>24</v>
      </c>
      <c r="L2851" t="str">
        <f>IF(Table1[[#This Row],[Age]]&lt;=20,"Teen",IF(Table1[[#This Row],[Age]]&gt;=21 &amp; Table1[[#This Row],[Age]]&lt;=50,"Adult","Senior"))</f>
        <v>Senior</v>
      </c>
      <c r="M2851" t="s">
        <v>53</v>
      </c>
      <c r="N2851" t="s">
        <v>54</v>
      </c>
      <c r="O2851" t="s">
        <v>55</v>
      </c>
      <c r="P2851" t="s">
        <v>28</v>
      </c>
      <c r="Q2851" t="s">
        <v>103</v>
      </c>
      <c r="R2851">
        <v>7</v>
      </c>
      <c r="S2851">
        <v>25000</v>
      </c>
      <c r="T2851">
        <v>0</v>
      </c>
      <c r="U2851">
        <v>175000</v>
      </c>
      <c r="V2851" t="str">
        <f>IF(Table1[[#This Row],[Sales]]&lt;=10000,"Low",IF(Table1[[#This Row],[Sales]]&gt;=10000 &amp; Table1[[#This Row],[Sales]]&lt;=25000,"Medium","High"))</f>
        <v>High</v>
      </c>
      <c r="W2851">
        <v>22271.07</v>
      </c>
      <c r="X2851">
        <f>Table1[[#This Row],[Profit]]/Table1[[#This Row],[Sales]]</f>
        <v>0.12726325714285713</v>
      </c>
      <c r="Y2851" t="s">
        <v>30</v>
      </c>
      <c r="Z2851" t="s">
        <v>41</v>
      </c>
      <c r="AA2851">
        <v>4</v>
      </c>
      <c r="AB2851" t="s">
        <v>42</v>
      </c>
    </row>
    <row r="2852" spans="1:28" x14ac:dyDescent="0.35">
      <c r="A2852" t="s">
        <v>6716</v>
      </c>
      <c r="B2852" s="1">
        <v>45565</v>
      </c>
      <c r="C2852" s="1" t="str">
        <f>TEXT(Table1[[#This Row],[Order_Date]],"yyyy")</f>
        <v>2024</v>
      </c>
      <c r="D2852" s="3">
        <f>MONTH(Table1[[#This Row],[Order_Date]])</f>
        <v>9</v>
      </c>
      <c r="E2852" t="str">
        <f>TEXT(Table1[[#This Row],[Order_Date]],"mmm")</f>
        <v>Sep</v>
      </c>
      <c r="F2852" s="1">
        <v>45568</v>
      </c>
      <c r="G2852">
        <f>(Table1[[#This Row],[Ship_Date]]-Table1[[#This Row],[Order_Date]])</f>
        <v>3</v>
      </c>
      <c r="H2852" t="s">
        <v>6717</v>
      </c>
      <c r="I2852" t="s">
        <v>6718</v>
      </c>
      <c r="J2852" t="s">
        <v>52</v>
      </c>
      <c r="K2852">
        <v>28</v>
      </c>
      <c r="L2852" t="str">
        <f>IF(Table1[[#This Row],[Age]]&lt;=20,"Teen",IF(Table1[[#This Row],[Age]]&gt;=21 &amp; Table1[[#This Row],[Age]]&lt;=50,"Adult","Senior"))</f>
        <v>Senior</v>
      </c>
      <c r="M2852" t="s">
        <v>46</v>
      </c>
      <c r="N2852" t="s">
        <v>46</v>
      </c>
      <c r="O2852" t="s">
        <v>38</v>
      </c>
      <c r="P2852" t="s">
        <v>74</v>
      </c>
      <c r="Q2852" t="s">
        <v>132</v>
      </c>
      <c r="R2852">
        <v>8</v>
      </c>
      <c r="S2852">
        <v>55000</v>
      </c>
      <c r="T2852">
        <v>25</v>
      </c>
      <c r="U2852">
        <v>330000</v>
      </c>
      <c r="V2852" t="str">
        <f>IF(Table1[[#This Row],[Sales]]&lt;=10000,"Low",IF(Table1[[#This Row],[Sales]]&gt;=10000 &amp; Table1[[#This Row],[Sales]]&lt;=25000,"Medium","High"))</f>
        <v>High</v>
      </c>
      <c r="W2852">
        <v>85372.99</v>
      </c>
      <c r="X2852">
        <f>Table1[[#This Row],[Profit]]/Table1[[#This Row],[Sales]]</f>
        <v>0.2587060303030303</v>
      </c>
      <c r="Y2852" t="s">
        <v>58</v>
      </c>
      <c r="Z2852" t="s">
        <v>59</v>
      </c>
      <c r="AA2852">
        <v>2</v>
      </c>
      <c r="AB2852" t="s">
        <v>42</v>
      </c>
    </row>
    <row r="2853" spans="1:28" x14ac:dyDescent="0.35">
      <c r="A2853" t="s">
        <v>6730</v>
      </c>
      <c r="B2853" s="1">
        <v>45539</v>
      </c>
      <c r="C2853" s="1" t="str">
        <f>TEXT(Table1[[#This Row],[Order_Date]],"yyyy")</f>
        <v>2024</v>
      </c>
      <c r="D2853" s="3">
        <f>MONTH(Table1[[#This Row],[Order_Date]])</f>
        <v>9</v>
      </c>
      <c r="E2853" t="str">
        <f>TEXT(Table1[[#This Row],[Order_Date]],"mmm")</f>
        <v>Sep</v>
      </c>
      <c r="F2853" s="1">
        <v>45541</v>
      </c>
      <c r="G2853">
        <f>(Table1[[#This Row],[Ship_Date]]-Table1[[#This Row],[Order_Date]])</f>
        <v>2</v>
      </c>
      <c r="H2853" t="s">
        <v>6731</v>
      </c>
      <c r="I2853" t="s">
        <v>6732</v>
      </c>
      <c r="J2853" t="s">
        <v>52</v>
      </c>
      <c r="K2853">
        <v>21</v>
      </c>
      <c r="L2853" t="str">
        <f>IF(Table1[[#This Row],[Age]]&lt;=20,"Teen",IF(Table1[[#This Row],[Age]]&gt;=21 &amp; Table1[[#This Row],[Age]]&lt;=50,"Adult","Senior"))</f>
        <v>Senior</v>
      </c>
      <c r="M2853" t="s">
        <v>107</v>
      </c>
      <c r="N2853" t="s">
        <v>108</v>
      </c>
      <c r="O2853" t="s">
        <v>86</v>
      </c>
      <c r="P2853" t="s">
        <v>74</v>
      </c>
      <c r="Q2853" t="s">
        <v>196</v>
      </c>
      <c r="R2853">
        <v>8</v>
      </c>
      <c r="S2853">
        <v>25000</v>
      </c>
      <c r="T2853">
        <v>5</v>
      </c>
      <c r="U2853">
        <v>190000</v>
      </c>
      <c r="V2853" t="str">
        <f>IF(Table1[[#This Row],[Sales]]&lt;=10000,"Low",IF(Table1[[#This Row],[Sales]]&gt;=10000 &amp; Table1[[#This Row],[Sales]]&lt;=25000,"Medium","High"))</f>
        <v>High</v>
      </c>
      <c r="W2853">
        <v>49476.77</v>
      </c>
      <c r="X2853">
        <f>Table1[[#This Row],[Profit]]/Table1[[#This Row],[Sales]]</f>
        <v>0.26040405263157895</v>
      </c>
      <c r="Y2853" t="s">
        <v>93</v>
      </c>
      <c r="Z2853" t="s">
        <v>41</v>
      </c>
      <c r="AA2853">
        <v>4</v>
      </c>
      <c r="AB2853" t="s">
        <v>32</v>
      </c>
    </row>
    <row r="2854" spans="1:28" x14ac:dyDescent="0.35">
      <c r="A2854" t="s">
        <v>6769</v>
      </c>
      <c r="B2854" s="1">
        <v>45910</v>
      </c>
      <c r="C2854" s="1" t="str">
        <f>TEXT(Table1[[#This Row],[Order_Date]],"yyyy")</f>
        <v>2025</v>
      </c>
      <c r="D2854" s="3">
        <f>MONTH(Table1[[#This Row],[Order_Date]])</f>
        <v>9</v>
      </c>
      <c r="E2854" t="str">
        <f>TEXT(Table1[[#This Row],[Order_Date]],"mmm")</f>
        <v>Sep</v>
      </c>
      <c r="F2854" s="1">
        <v>45914</v>
      </c>
      <c r="G2854">
        <f>(Table1[[#This Row],[Ship_Date]]-Table1[[#This Row],[Order_Date]])</f>
        <v>4</v>
      </c>
      <c r="H2854" t="s">
        <v>6249</v>
      </c>
      <c r="I2854" t="s">
        <v>6770</v>
      </c>
      <c r="J2854" t="s">
        <v>52</v>
      </c>
      <c r="K2854">
        <v>23</v>
      </c>
      <c r="L2854" t="str">
        <f>IF(Table1[[#This Row],[Age]]&lt;=20,"Teen",IF(Table1[[#This Row],[Age]]&gt;=21 &amp; Table1[[#This Row],[Age]]&lt;=50,"Adult","Senior"))</f>
        <v>Senior</v>
      </c>
      <c r="M2854" t="s">
        <v>46</v>
      </c>
      <c r="N2854" t="s">
        <v>46</v>
      </c>
      <c r="O2854" t="s">
        <v>38</v>
      </c>
      <c r="P2854" t="s">
        <v>47</v>
      </c>
      <c r="Q2854" t="s">
        <v>175</v>
      </c>
      <c r="R2854">
        <v>4</v>
      </c>
      <c r="S2854">
        <v>1200</v>
      </c>
      <c r="T2854">
        <v>25</v>
      </c>
      <c r="U2854">
        <v>3600</v>
      </c>
      <c r="V2854" t="str">
        <f>IF(Table1[[#This Row],[Sales]]&lt;=10000,"Low",IF(Table1[[#This Row],[Sales]]&gt;=10000 &amp; Table1[[#This Row],[Sales]]&lt;=25000,"Medium","High"))</f>
        <v>Low</v>
      </c>
      <c r="W2854">
        <v>824.69</v>
      </c>
      <c r="X2854">
        <f>Table1[[#This Row],[Profit]]/Table1[[#This Row],[Sales]]</f>
        <v>0.22908055555555557</v>
      </c>
      <c r="Y2854" t="s">
        <v>93</v>
      </c>
      <c r="Z2854" t="s">
        <v>59</v>
      </c>
      <c r="AA2854">
        <v>5</v>
      </c>
      <c r="AB2854" t="s">
        <v>42</v>
      </c>
    </row>
    <row r="2855" spans="1:28" x14ac:dyDescent="0.35">
      <c r="A2855" t="s">
        <v>6774</v>
      </c>
      <c r="B2855" s="1">
        <v>45560</v>
      </c>
      <c r="C2855" s="1" t="str">
        <f>TEXT(Table1[[#This Row],[Order_Date]],"yyyy")</f>
        <v>2024</v>
      </c>
      <c r="D2855" s="3">
        <f>MONTH(Table1[[#This Row],[Order_Date]])</f>
        <v>9</v>
      </c>
      <c r="E2855" t="str">
        <f>TEXT(Table1[[#This Row],[Order_Date]],"mmm")</f>
        <v>Sep</v>
      </c>
      <c r="F2855" s="1">
        <v>45563</v>
      </c>
      <c r="G2855">
        <f>(Table1[[#This Row],[Ship_Date]]-Table1[[#This Row],[Order_Date]])</f>
        <v>3</v>
      </c>
      <c r="H2855" t="s">
        <v>6775</v>
      </c>
      <c r="I2855" t="s">
        <v>6776</v>
      </c>
      <c r="J2855" t="s">
        <v>52</v>
      </c>
      <c r="K2855">
        <v>61</v>
      </c>
      <c r="L2855" t="str">
        <f>IF(Table1[[#This Row],[Age]]&lt;=20,"Teen",IF(Table1[[#This Row],[Age]]&gt;=21 &amp; Table1[[#This Row],[Age]]&lt;=50,"Adult","Senior"))</f>
        <v>Senior</v>
      </c>
      <c r="M2855" t="s">
        <v>63</v>
      </c>
      <c r="N2855" t="s">
        <v>64</v>
      </c>
      <c r="O2855" t="s">
        <v>55</v>
      </c>
      <c r="P2855" t="s">
        <v>28</v>
      </c>
      <c r="Q2855" t="s">
        <v>192</v>
      </c>
      <c r="R2855">
        <v>8</v>
      </c>
      <c r="S2855">
        <v>7000</v>
      </c>
      <c r="T2855">
        <v>5</v>
      </c>
      <c r="U2855">
        <v>53200</v>
      </c>
      <c r="V2855" t="str">
        <f>IF(Table1[[#This Row],[Sales]]&lt;=10000,"Low",IF(Table1[[#This Row],[Sales]]&gt;=10000 &amp; Table1[[#This Row],[Sales]]&lt;=25000,"Medium","High"))</f>
        <v>High</v>
      </c>
      <c r="W2855">
        <v>23109.41</v>
      </c>
      <c r="X2855">
        <f>Table1[[#This Row],[Profit]]/Table1[[#This Row],[Sales]]</f>
        <v>0.43438740601503761</v>
      </c>
      <c r="Y2855" t="s">
        <v>58</v>
      </c>
      <c r="Z2855" t="s">
        <v>59</v>
      </c>
      <c r="AA2855">
        <v>2</v>
      </c>
      <c r="AB2855" t="s">
        <v>42</v>
      </c>
    </row>
    <row r="2856" spans="1:28" x14ac:dyDescent="0.35">
      <c r="A2856" t="s">
        <v>6788</v>
      </c>
      <c r="B2856" s="1">
        <v>45544</v>
      </c>
      <c r="C2856" s="1" t="str">
        <f>TEXT(Table1[[#This Row],[Order_Date]],"yyyy")</f>
        <v>2024</v>
      </c>
      <c r="D2856" s="3">
        <f>MONTH(Table1[[#This Row],[Order_Date]])</f>
        <v>9</v>
      </c>
      <c r="E2856" t="str">
        <f>TEXT(Table1[[#This Row],[Order_Date]],"mmm")</f>
        <v>Sep</v>
      </c>
      <c r="F2856" s="1">
        <v>45547</v>
      </c>
      <c r="G2856">
        <f>(Table1[[#This Row],[Ship_Date]]-Table1[[#This Row],[Order_Date]])</f>
        <v>3</v>
      </c>
      <c r="H2856" t="s">
        <v>6789</v>
      </c>
      <c r="I2856" t="s">
        <v>6790</v>
      </c>
      <c r="J2856" t="s">
        <v>24</v>
      </c>
      <c r="K2856">
        <v>55</v>
      </c>
      <c r="L2856" t="str">
        <f>IF(Table1[[#This Row],[Age]]&lt;=20,"Teen",IF(Table1[[#This Row],[Age]]&gt;=21 &amp; Table1[[#This Row],[Age]]&lt;=50,"Adult","Senior"))</f>
        <v>Senior</v>
      </c>
      <c r="M2856" t="s">
        <v>116</v>
      </c>
      <c r="N2856" t="s">
        <v>117</v>
      </c>
      <c r="O2856" t="s">
        <v>86</v>
      </c>
      <c r="P2856" t="s">
        <v>39</v>
      </c>
      <c r="Q2856" t="s">
        <v>118</v>
      </c>
      <c r="R2856">
        <v>5</v>
      </c>
      <c r="S2856">
        <v>4000</v>
      </c>
      <c r="T2856">
        <v>25</v>
      </c>
      <c r="U2856">
        <v>15000</v>
      </c>
      <c r="V2856" t="str">
        <f>IF(Table1[[#This Row],[Sales]]&lt;=10000,"Low",IF(Table1[[#This Row],[Sales]]&gt;=10000 &amp; Table1[[#This Row],[Sales]]&lt;=25000,"Medium","High"))</f>
        <v>High</v>
      </c>
      <c r="W2856">
        <v>4753.82</v>
      </c>
      <c r="X2856">
        <f>Table1[[#This Row],[Profit]]/Table1[[#This Row],[Sales]]</f>
        <v>0.31692133333333333</v>
      </c>
      <c r="Y2856" t="s">
        <v>93</v>
      </c>
      <c r="Z2856" t="s">
        <v>59</v>
      </c>
      <c r="AA2856">
        <v>3</v>
      </c>
      <c r="AB2856" t="s">
        <v>42</v>
      </c>
    </row>
    <row r="2857" spans="1:28" x14ac:dyDescent="0.35">
      <c r="A2857" t="s">
        <v>6818</v>
      </c>
      <c r="B2857" s="1">
        <v>45537</v>
      </c>
      <c r="C2857" s="1" t="str">
        <f>TEXT(Table1[[#This Row],[Order_Date]],"yyyy")</f>
        <v>2024</v>
      </c>
      <c r="D2857" s="3">
        <f>MONTH(Table1[[#This Row],[Order_Date]])</f>
        <v>9</v>
      </c>
      <c r="E2857" t="str">
        <f>TEXT(Table1[[#This Row],[Order_Date]],"mmm")</f>
        <v>Sep</v>
      </c>
      <c r="F2857" s="1">
        <v>45542</v>
      </c>
      <c r="G2857">
        <f>(Table1[[#This Row],[Ship_Date]]-Table1[[#This Row],[Order_Date]])</f>
        <v>5</v>
      </c>
      <c r="H2857" t="s">
        <v>6819</v>
      </c>
      <c r="I2857" t="s">
        <v>6820</v>
      </c>
      <c r="J2857" t="s">
        <v>52</v>
      </c>
      <c r="K2857">
        <v>19</v>
      </c>
      <c r="L2857" t="str">
        <f>IF(Table1[[#This Row],[Age]]&lt;=20,"Teen",IF(Table1[[#This Row],[Age]]&gt;=21 &amp; Table1[[#This Row],[Age]]&lt;=50,"Adult","Senior"))</f>
        <v>Teen</v>
      </c>
      <c r="M2857" t="s">
        <v>63</v>
      </c>
      <c r="N2857" t="s">
        <v>64</v>
      </c>
      <c r="O2857" t="s">
        <v>55</v>
      </c>
      <c r="P2857" t="s">
        <v>28</v>
      </c>
      <c r="Q2857" t="s">
        <v>192</v>
      </c>
      <c r="R2857">
        <v>4</v>
      </c>
      <c r="S2857">
        <v>7000</v>
      </c>
      <c r="T2857">
        <v>25</v>
      </c>
      <c r="U2857">
        <v>21000</v>
      </c>
      <c r="V2857" t="str">
        <f>IF(Table1[[#This Row],[Sales]]&lt;=10000,"Low",IF(Table1[[#This Row],[Sales]]&gt;=10000 &amp; Table1[[#This Row],[Sales]]&lt;=25000,"Medium","High"))</f>
        <v>High</v>
      </c>
      <c r="W2857">
        <v>5112.83</v>
      </c>
      <c r="X2857">
        <f>Table1[[#This Row],[Profit]]/Table1[[#This Row],[Sales]]</f>
        <v>0.24346809523809523</v>
      </c>
      <c r="Y2857" t="s">
        <v>93</v>
      </c>
      <c r="Z2857" t="s">
        <v>31</v>
      </c>
      <c r="AA2857">
        <v>2</v>
      </c>
      <c r="AB2857" t="s">
        <v>42</v>
      </c>
    </row>
    <row r="2858" spans="1:28" x14ac:dyDescent="0.35">
      <c r="A2858" t="s">
        <v>6829</v>
      </c>
      <c r="B2858" s="1">
        <v>45911</v>
      </c>
      <c r="C2858" s="1" t="str">
        <f>TEXT(Table1[[#This Row],[Order_Date]],"yyyy")</f>
        <v>2025</v>
      </c>
      <c r="D2858" s="3">
        <f>MONTH(Table1[[#This Row],[Order_Date]])</f>
        <v>9</v>
      </c>
      <c r="E2858" t="str">
        <f>TEXT(Table1[[#This Row],[Order_Date]],"mmm")</f>
        <v>Sep</v>
      </c>
      <c r="F2858" s="1">
        <v>45916</v>
      </c>
      <c r="G2858">
        <f>(Table1[[#This Row],[Ship_Date]]-Table1[[#This Row],[Order_Date]])</f>
        <v>5</v>
      </c>
      <c r="H2858" t="s">
        <v>6830</v>
      </c>
      <c r="I2858" t="s">
        <v>6831</v>
      </c>
      <c r="J2858" t="s">
        <v>24</v>
      </c>
      <c r="K2858">
        <v>48</v>
      </c>
      <c r="L2858" t="str">
        <f>IF(Table1[[#This Row],[Age]]&lt;=20,"Teen",IF(Table1[[#This Row],[Age]]&gt;=21 &amp; Table1[[#This Row],[Age]]&lt;=50,"Adult","Senior"))</f>
        <v>Senior</v>
      </c>
      <c r="M2858" t="s">
        <v>116</v>
      </c>
      <c r="N2858" t="s">
        <v>117</v>
      </c>
      <c r="O2858" t="s">
        <v>86</v>
      </c>
      <c r="P2858" t="s">
        <v>74</v>
      </c>
      <c r="Q2858" t="s">
        <v>75</v>
      </c>
      <c r="R2858">
        <v>2</v>
      </c>
      <c r="S2858">
        <v>2000</v>
      </c>
      <c r="T2858">
        <v>25</v>
      </c>
      <c r="U2858">
        <v>3000</v>
      </c>
      <c r="V2858" t="str">
        <f>IF(Table1[[#This Row],[Sales]]&lt;=10000,"Low",IF(Table1[[#This Row],[Sales]]&gt;=10000 &amp; Table1[[#This Row],[Sales]]&lt;=25000,"Medium","High"))</f>
        <v>Low</v>
      </c>
      <c r="W2858">
        <v>1306.6099999999999</v>
      </c>
      <c r="X2858">
        <f>Table1[[#This Row],[Profit]]/Table1[[#This Row],[Sales]]</f>
        <v>0.43553666666666663</v>
      </c>
      <c r="Y2858" t="s">
        <v>30</v>
      </c>
      <c r="Z2858" t="s">
        <v>41</v>
      </c>
      <c r="AA2858">
        <v>5</v>
      </c>
      <c r="AB2858" t="s">
        <v>42</v>
      </c>
    </row>
    <row r="2859" spans="1:28" x14ac:dyDescent="0.35">
      <c r="A2859" t="s">
        <v>6855</v>
      </c>
      <c r="B2859" s="1">
        <v>45924</v>
      </c>
      <c r="C2859" s="1" t="str">
        <f>TEXT(Table1[[#This Row],[Order_Date]],"yyyy")</f>
        <v>2025</v>
      </c>
      <c r="D2859" s="3">
        <f>MONTH(Table1[[#This Row],[Order_Date]])</f>
        <v>9</v>
      </c>
      <c r="E2859" t="str">
        <f>TEXT(Table1[[#This Row],[Order_Date]],"mmm")</f>
        <v>Sep</v>
      </c>
      <c r="F2859" s="1">
        <v>45931</v>
      </c>
      <c r="G2859">
        <f>(Table1[[#This Row],[Ship_Date]]-Table1[[#This Row],[Order_Date]])</f>
        <v>7</v>
      </c>
      <c r="H2859" t="s">
        <v>5380</v>
      </c>
      <c r="I2859" t="s">
        <v>6856</v>
      </c>
      <c r="J2859" t="s">
        <v>24</v>
      </c>
      <c r="K2859">
        <v>48</v>
      </c>
      <c r="L2859" t="str">
        <f>IF(Table1[[#This Row],[Age]]&lt;=20,"Teen",IF(Table1[[#This Row],[Age]]&gt;=21 &amp; Table1[[#This Row],[Age]]&lt;=50,"Adult","Senior"))</f>
        <v>Senior</v>
      </c>
      <c r="M2859" t="s">
        <v>91</v>
      </c>
      <c r="N2859" t="s">
        <v>92</v>
      </c>
      <c r="O2859" t="s">
        <v>55</v>
      </c>
      <c r="P2859" t="s">
        <v>47</v>
      </c>
      <c r="Q2859" t="s">
        <v>175</v>
      </c>
      <c r="R2859">
        <v>3</v>
      </c>
      <c r="S2859">
        <v>1200</v>
      </c>
      <c r="T2859">
        <v>20</v>
      </c>
      <c r="U2859">
        <v>2880</v>
      </c>
      <c r="V2859" t="str">
        <f>IF(Table1[[#This Row],[Sales]]&lt;=10000,"Low",IF(Table1[[#This Row],[Sales]]&gt;=10000 &amp; Table1[[#This Row],[Sales]]&lt;=25000,"Medium","High"))</f>
        <v>Low</v>
      </c>
      <c r="W2859">
        <v>379.23</v>
      </c>
      <c r="X2859">
        <f>Table1[[#This Row],[Profit]]/Table1[[#This Row],[Sales]]</f>
        <v>0.13167708333333333</v>
      </c>
      <c r="Y2859" t="s">
        <v>58</v>
      </c>
      <c r="Z2859" t="s">
        <v>59</v>
      </c>
      <c r="AA2859">
        <v>3</v>
      </c>
      <c r="AB2859" t="s">
        <v>42</v>
      </c>
    </row>
    <row r="2860" spans="1:28" x14ac:dyDescent="0.35">
      <c r="A2860" t="s">
        <v>6886</v>
      </c>
      <c r="B2860" s="1">
        <v>45910</v>
      </c>
      <c r="C2860" s="1" t="str">
        <f>TEXT(Table1[[#This Row],[Order_Date]],"yyyy")</f>
        <v>2025</v>
      </c>
      <c r="D2860" s="3">
        <f>MONTH(Table1[[#This Row],[Order_Date]])</f>
        <v>9</v>
      </c>
      <c r="E2860" t="str">
        <f>TEXT(Table1[[#This Row],[Order_Date]],"mmm")</f>
        <v>Sep</v>
      </c>
      <c r="F2860" s="1">
        <v>45916</v>
      </c>
      <c r="G2860">
        <f>(Table1[[#This Row],[Ship_Date]]-Table1[[#This Row],[Order_Date]])</f>
        <v>6</v>
      </c>
      <c r="H2860" t="s">
        <v>6887</v>
      </c>
      <c r="I2860" t="s">
        <v>1104</v>
      </c>
      <c r="J2860" t="s">
        <v>52</v>
      </c>
      <c r="K2860">
        <v>26</v>
      </c>
      <c r="L2860" t="str">
        <f>IF(Table1[[#This Row],[Age]]&lt;=20,"Teen",IF(Table1[[#This Row],[Age]]&gt;=21 &amp; Table1[[#This Row],[Age]]&lt;=50,"Adult","Senior"))</f>
        <v>Senior</v>
      </c>
      <c r="M2860" t="s">
        <v>91</v>
      </c>
      <c r="N2860" t="s">
        <v>92</v>
      </c>
      <c r="O2860" t="s">
        <v>55</v>
      </c>
      <c r="P2860" t="s">
        <v>28</v>
      </c>
      <c r="Q2860" t="s">
        <v>29</v>
      </c>
      <c r="R2860">
        <v>6</v>
      </c>
      <c r="S2860">
        <v>15000</v>
      </c>
      <c r="T2860">
        <v>20</v>
      </c>
      <c r="U2860">
        <v>72000</v>
      </c>
      <c r="V2860" t="str">
        <f>IF(Table1[[#This Row],[Sales]]&lt;=10000,"Low",IF(Table1[[#This Row],[Sales]]&gt;=10000 &amp; Table1[[#This Row],[Sales]]&lt;=25000,"Medium","High"))</f>
        <v>High</v>
      </c>
      <c r="W2860">
        <v>19107.3</v>
      </c>
      <c r="X2860">
        <f>Table1[[#This Row],[Profit]]/Table1[[#This Row],[Sales]]</f>
        <v>0.26537916666666667</v>
      </c>
      <c r="Y2860" t="s">
        <v>30</v>
      </c>
      <c r="Z2860" t="s">
        <v>31</v>
      </c>
      <c r="AA2860">
        <v>3</v>
      </c>
      <c r="AB2860" t="s">
        <v>42</v>
      </c>
    </row>
    <row r="2861" spans="1:28" x14ac:dyDescent="0.35">
      <c r="A2861" t="s">
        <v>6904</v>
      </c>
      <c r="B2861" s="1">
        <v>45550</v>
      </c>
      <c r="C2861" s="1" t="str">
        <f>TEXT(Table1[[#This Row],[Order_Date]],"yyyy")</f>
        <v>2024</v>
      </c>
      <c r="D2861" s="3">
        <f>MONTH(Table1[[#This Row],[Order_Date]])</f>
        <v>9</v>
      </c>
      <c r="E2861" t="str">
        <f>TEXT(Table1[[#This Row],[Order_Date]],"mmm")</f>
        <v>Sep</v>
      </c>
      <c r="F2861" s="1">
        <v>45552</v>
      </c>
      <c r="G2861">
        <f>(Table1[[#This Row],[Ship_Date]]-Table1[[#This Row],[Order_Date]])</f>
        <v>2</v>
      </c>
      <c r="H2861" t="s">
        <v>6905</v>
      </c>
      <c r="I2861" t="s">
        <v>6906</v>
      </c>
      <c r="J2861" t="s">
        <v>24</v>
      </c>
      <c r="K2861">
        <v>32</v>
      </c>
      <c r="L2861" t="str">
        <f>IF(Table1[[#This Row],[Age]]&lt;=20,"Teen",IF(Table1[[#This Row],[Age]]&gt;=21 &amp; Table1[[#This Row],[Age]]&lt;=50,"Adult","Senior"))</f>
        <v>Senior</v>
      </c>
      <c r="M2861" t="s">
        <v>73</v>
      </c>
      <c r="N2861" t="s">
        <v>26</v>
      </c>
      <c r="O2861" t="s">
        <v>27</v>
      </c>
      <c r="P2861" t="s">
        <v>74</v>
      </c>
      <c r="Q2861" t="s">
        <v>109</v>
      </c>
      <c r="R2861">
        <v>4</v>
      </c>
      <c r="S2861">
        <v>40000</v>
      </c>
      <c r="T2861">
        <v>10</v>
      </c>
      <c r="U2861">
        <v>144000</v>
      </c>
      <c r="V2861" t="str">
        <f>IF(Table1[[#This Row],[Sales]]&lt;=10000,"Low",IF(Table1[[#This Row],[Sales]]&gt;=10000 &amp; Table1[[#This Row],[Sales]]&lt;=25000,"Medium","High"))</f>
        <v>High</v>
      </c>
      <c r="W2861">
        <v>47644.5</v>
      </c>
      <c r="X2861">
        <f>Table1[[#This Row],[Profit]]/Table1[[#This Row],[Sales]]</f>
        <v>0.33086458333333335</v>
      </c>
      <c r="Y2861" t="s">
        <v>93</v>
      </c>
      <c r="Z2861" t="s">
        <v>59</v>
      </c>
      <c r="AA2861">
        <v>2</v>
      </c>
      <c r="AB2861" t="s">
        <v>32</v>
      </c>
    </row>
    <row r="2862" spans="1:28" x14ac:dyDescent="0.35">
      <c r="A2862" t="s">
        <v>6956</v>
      </c>
      <c r="B2862" s="1">
        <v>45907</v>
      </c>
      <c r="C2862" s="1" t="str">
        <f>TEXT(Table1[[#This Row],[Order_Date]],"yyyy")</f>
        <v>2025</v>
      </c>
      <c r="D2862" s="3">
        <f>MONTH(Table1[[#This Row],[Order_Date]])</f>
        <v>9</v>
      </c>
      <c r="E2862" t="str">
        <f>TEXT(Table1[[#This Row],[Order_Date]],"mmm")</f>
        <v>Sep</v>
      </c>
      <c r="F2862" s="1">
        <v>45912</v>
      </c>
      <c r="G2862">
        <f>(Table1[[#This Row],[Ship_Date]]-Table1[[#This Row],[Order_Date]])</f>
        <v>5</v>
      </c>
      <c r="H2862" t="s">
        <v>6059</v>
      </c>
      <c r="I2862" t="s">
        <v>6957</v>
      </c>
      <c r="J2862" t="s">
        <v>52</v>
      </c>
      <c r="K2862">
        <v>31</v>
      </c>
      <c r="L2862" t="str">
        <f>IF(Table1[[#This Row],[Age]]&lt;=20,"Teen",IF(Table1[[#This Row],[Age]]&gt;=21 &amp; Table1[[#This Row],[Age]]&lt;=50,"Adult","Senior"))</f>
        <v>Senior</v>
      </c>
      <c r="M2862" t="s">
        <v>25</v>
      </c>
      <c r="N2862" t="s">
        <v>26</v>
      </c>
      <c r="O2862" t="s">
        <v>27</v>
      </c>
      <c r="P2862" t="s">
        <v>28</v>
      </c>
      <c r="Q2862" t="s">
        <v>192</v>
      </c>
      <c r="R2862">
        <v>1</v>
      </c>
      <c r="S2862">
        <v>7000</v>
      </c>
      <c r="T2862">
        <v>25</v>
      </c>
      <c r="U2862">
        <v>5250</v>
      </c>
      <c r="V2862" t="str">
        <f>IF(Table1[[#This Row],[Sales]]&lt;=10000,"Low",IF(Table1[[#This Row],[Sales]]&gt;=10000 &amp; Table1[[#This Row],[Sales]]&lt;=25000,"Medium","High"))</f>
        <v>Low</v>
      </c>
      <c r="W2862">
        <v>1157.43</v>
      </c>
      <c r="X2862">
        <f>Table1[[#This Row],[Profit]]/Table1[[#This Row],[Sales]]</f>
        <v>0.22046285714285715</v>
      </c>
      <c r="Y2862" t="s">
        <v>93</v>
      </c>
      <c r="Z2862" t="s">
        <v>31</v>
      </c>
      <c r="AA2862">
        <v>2</v>
      </c>
      <c r="AB2862" t="s">
        <v>42</v>
      </c>
    </row>
    <row r="2863" spans="1:28" x14ac:dyDescent="0.35">
      <c r="A2863" t="s">
        <v>6975</v>
      </c>
      <c r="B2863" s="1">
        <v>45549</v>
      </c>
      <c r="C2863" s="1" t="str">
        <f>TEXT(Table1[[#This Row],[Order_Date]],"yyyy")</f>
        <v>2024</v>
      </c>
      <c r="D2863" s="3">
        <f>MONTH(Table1[[#This Row],[Order_Date]])</f>
        <v>9</v>
      </c>
      <c r="E2863" t="str">
        <f>TEXT(Table1[[#This Row],[Order_Date]],"mmm")</f>
        <v>Sep</v>
      </c>
      <c r="F2863" s="1">
        <v>45555</v>
      </c>
      <c r="G2863">
        <f>(Table1[[#This Row],[Ship_Date]]-Table1[[#This Row],[Order_Date]])</f>
        <v>6</v>
      </c>
      <c r="H2863" t="s">
        <v>4772</v>
      </c>
      <c r="I2863" t="s">
        <v>6976</v>
      </c>
      <c r="J2863" t="s">
        <v>24</v>
      </c>
      <c r="K2863">
        <v>46</v>
      </c>
      <c r="L2863" t="str">
        <f>IF(Table1[[#This Row],[Age]]&lt;=20,"Teen",IF(Table1[[#This Row],[Age]]&gt;=21 &amp; Table1[[#This Row],[Age]]&lt;=50,"Adult","Senior"))</f>
        <v>Senior</v>
      </c>
      <c r="M2863" t="s">
        <v>91</v>
      </c>
      <c r="N2863" t="s">
        <v>92</v>
      </c>
      <c r="O2863" t="s">
        <v>55</v>
      </c>
      <c r="P2863" t="s">
        <v>39</v>
      </c>
      <c r="Q2863" t="s">
        <v>87</v>
      </c>
      <c r="R2863">
        <v>6</v>
      </c>
      <c r="S2863">
        <v>3200</v>
      </c>
      <c r="T2863">
        <v>10</v>
      </c>
      <c r="U2863">
        <v>17280</v>
      </c>
      <c r="V2863" t="str">
        <f>IF(Table1[[#This Row],[Sales]]&lt;=10000,"Low",IF(Table1[[#This Row],[Sales]]&gt;=10000 &amp; Table1[[#This Row],[Sales]]&lt;=25000,"Medium","High"))</f>
        <v>High</v>
      </c>
      <c r="W2863">
        <v>5276.29</v>
      </c>
      <c r="X2863">
        <f>Table1[[#This Row],[Profit]]/Table1[[#This Row],[Sales]]</f>
        <v>0.30534085648148146</v>
      </c>
      <c r="Y2863" t="s">
        <v>58</v>
      </c>
      <c r="Z2863" t="s">
        <v>59</v>
      </c>
      <c r="AA2863">
        <v>4</v>
      </c>
      <c r="AB2863" t="s">
        <v>42</v>
      </c>
    </row>
    <row r="2864" spans="1:28" x14ac:dyDescent="0.35">
      <c r="A2864" t="s">
        <v>6980</v>
      </c>
      <c r="B2864" s="1">
        <v>45556</v>
      </c>
      <c r="C2864" s="1" t="str">
        <f>TEXT(Table1[[#This Row],[Order_Date]],"yyyy")</f>
        <v>2024</v>
      </c>
      <c r="D2864" s="3">
        <f>MONTH(Table1[[#This Row],[Order_Date]])</f>
        <v>9</v>
      </c>
      <c r="E2864" t="str">
        <f>TEXT(Table1[[#This Row],[Order_Date]],"mmm")</f>
        <v>Sep</v>
      </c>
      <c r="F2864" s="1">
        <v>45557</v>
      </c>
      <c r="G2864">
        <f>(Table1[[#This Row],[Ship_Date]]-Table1[[#This Row],[Order_Date]])</f>
        <v>1</v>
      </c>
      <c r="H2864" t="s">
        <v>6981</v>
      </c>
      <c r="I2864" t="s">
        <v>6982</v>
      </c>
      <c r="J2864" t="s">
        <v>24</v>
      </c>
      <c r="K2864">
        <v>26</v>
      </c>
      <c r="L2864" t="str">
        <f>IF(Table1[[#This Row],[Age]]&lt;=20,"Teen",IF(Table1[[#This Row],[Age]]&gt;=21 &amp; Table1[[#This Row],[Age]]&lt;=50,"Adult","Senior"))</f>
        <v>Senior</v>
      </c>
      <c r="M2864" t="s">
        <v>73</v>
      </c>
      <c r="N2864" t="s">
        <v>26</v>
      </c>
      <c r="O2864" t="s">
        <v>27</v>
      </c>
      <c r="P2864" t="s">
        <v>74</v>
      </c>
      <c r="Q2864" t="s">
        <v>196</v>
      </c>
      <c r="R2864">
        <v>4</v>
      </c>
      <c r="S2864">
        <v>25000</v>
      </c>
      <c r="T2864">
        <v>10</v>
      </c>
      <c r="U2864">
        <v>90000</v>
      </c>
      <c r="V2864" t="str">
        <f>IF(Table1[[#This Row],[Sales]]&lt;=10000,"Low",IF(Table1[[#This Row],[Sales]]&gt;=10000 &amp; Table1[[#This Row],[Sales]]&lt;=25000,"Medium","High"))</f>
        <v>High</v>
      </c>
      <c r="W2864">
        <v>39272.980000000003</v>
      </c>
      <c r="X2864">
        <f>Table1[[#This Row],[Profit]]/Table1[[#This Row],[Sales]]</f>
        <v>0.4363664444444445</v>
      </c>
      <c r="Y2864" t="s">
        <v>30</v>
      </c>
      <c r="Z2864" t="s">
        <v>31</v>
      </c>
      <c r="AA2864">
        <v>4</v>
      </c>
      <c r="AB2864" t="s">
        <v>42</v>
      </c>
    </row>
    <row r="2865" spans="1:28" x14ac:dyDescent="0.35">
      <c r="A2865" t="s">
        <v>7007</v>
      </c>
      <c r="B2865" s="1">
        <v>45563</v>
      </c>
      <c r="C2865" s="1" t="str">
        <f>TEXT(Table1[[#This Row],[Order_Date]],"yyyy")</f>
        <v>2024</v>
      </c>
      <c r="D2865" s="3">
        <f>MONTH(Table1[[#This Row],[Order_Date]])</f>
        <v>9</v>
      </c>
      <c r="E2865" t="str">
        <f>TEXT(Table1[[#This Row],[Order_Date]],"mmm")</f>
        <v>Sep</v>
      </c>
      <c r="F2865" s="1">
        <v>45565</v>
      </c>
      <c r="G2865">
        <f>(Table1[[#This Row],[Ship_Date]]-Table1[[#This Row],[Order_Date]])</f>
        <v>2</v>
      </c>
      <c r="H2865" t="s">
        <v>7008</v>
      </c>
      <c r="I2865" t="s">
        <v>7009</v>
      </c>
      <c r="J2865" t="s">
        <v>52</v>
      </c>
      <c r="K2865">
        <v>58</v>
      </c>
      <c r="L2865" t="str">
        <f>IF(Table1[[#This Row],[Age]]&lt;=20,"Teen",IF(Table1[[#This Row],[Age]]&gt;=21 &amp; Table1[[#This Row],[Age]]&lt;=50,"Adult","Senior"))</f>
        <v>Senior</v>
      </c>
      <c r="M2865" t="s">
        <v>107</v>
      </c>
      <c r="N2865" t="s">
        <v>108</v>
      </c>
      <c r="O2865" t="s">
        <v>86</v>
      </c>
      <c r="P2865" t="s">
        <v>56</v>
      </c>
      <c r="Q2865" t="s">
        <v>57</v>
      </c>
      <c r="R2865">
        <v>1</v>
      </c>
      <c r="S2865">
        <v>60</v>
      </c>
      <c r="T2865">
        <v>10</v>
      </c>
      <c r="U2865">
        <v>54</v>
      </c>
      <c r="V2865" t="str">
        <f>IF(Table1[[#This Row],[Sales]]&lt;=10000,"Low",IF(Table1[[#This Row],[Sales]]&gt;=10000 &amp; Table1[[#This Row],[Sales]]&lt;=25000,"Medium","High"))</f>
        <v>Low</v>
      </c>
      <c r="W2865">
        <v>18.41</v>
      </c>
      <c r="X2865">
        <f>Table1[[#This Row],[Profit]]/Table1[[#This Row],[Sales]]</f>
        <v>0.34092592592592591</v>
      </c>
      <c r="Y2865" t="s">
        <v>30</v>
      </c>
      <c r="Z2865" t="s">
        <v>31</v>
      </c>
      <c r="AA2865">
        <v>1</v>
      </c>
      <c r="AB2865" t="s">
        <v>42</v>
      </c>
    </row>
    <row r="2866" spans="1:28" x14ac:dyDescent="0.35">
      <c r="A2866" t="s">
        <v>7062</v>
      </c>
      <c r="B2866" s="1">
        <v>45919</v>
      </c>
      <c r="C2866" s="1" t="str">
        <f>TEXT(Table1[[#This Row],[Order_Date]],"yyyy")</f>
        <v>2025</v>
      </c>
      <c r="D2866" s="3">
        <f>MONTH(Table1[[#This Row],[Order_Date]])</f>
        <v>9</v>
      </c>
      <c r="E2866" t="str">
        <f>TEXT(Table1[[#This Row],[Order_Date]],"mmm")</f>
        <v>Sep</v>
      </c>
      <c r="F2866" s="1">
        <v>45925</v>
      </c>
      <c r="G2866">
        <f>(Table1[[#This Row],[Ship_Date]]-Table1[[#This Row],[Order_Date]])</f>
        <v>6</v>
      </c>
      <c r="H2866" t="s">
        <v>7063</v>
      </c>
      <c r="I2866" t="s">
        <v>7064</v>
      </c>
      <c r="J2866" t="s">
        <v>52</v>
      </c>
      <c r="K2866">
        <v>49</v>
      </c>
      <c r="L2866" t="str">
        <f>IF(Table1[[#This Row],[Age]]&lt;=20,"Teen",IF(Table1[[#This Row],[Age]]&gt;=21 &amp; Table1[[#This Row],[Age]]&lt;=50,"Adult","Senior"))</f>
        <v>Senior</v>
      </c>
      <c r="M2866" t="s">
        <v>116</v>
      </c>
      <c r="N2866" t="s">
        <v>117</v>
      </c>
      <c r="O2866" t="s">
        <v>86</v>
      </c>
      <c r="P2866" t="s">
        <v>28</v>
      </c>
      <c r="Q2866" t="s">
        <v>103</v>
      </c>
      <c r="R2866">
        <v>4</v>
      </c>
      <c r="S2866">
        <v>25000</v>
      </c>
      <c r="T2866">
        <v>10</v>
      </c>
      <c r="U2866">
        <v>90000</v>
      </c>
      <c r="V2866" t="str">
        <f>IF(Table1[[#This Row],[Sales]]&lt;=10000,"Low",IF(Table1[[#This Row],[Sales]]&gt;=10000 &amp; Table1[[#This Row],[Sales]]&lt;=25000,"Medium","High"))</f>
        <v>High</v>
      </c>
      <c r="W2866">
        <v>19665.52</v>
      </c>
      <c r="X2866">
        <f>Table1[[#This Row],[Profit]]/Table1[[#This Row],[Sales]]</f>
        <v>0.21850577777777777</v>
      </c>
      <c r="Y2866" t="s">
        <v>93</v>
      </c>
      <c r="Z2866" t="s">
        <v>41</v>
      </c>
      <c r="AA2866">
        <v>4</v>
      </c>
      <c r="AB2866" t="s">
        <v>42</v>
      </c>
    </row>
    <row r="2867" spans="1:28" x14ac:dyDescent="0.35">
      <c r="A2867" t="s">
        <v>7078</v>
      </c>
      <c r="B2867" s="1">
        <v>45903</v>
      </c>
      <c r="C2867" s="1" t="str">
        <f>TEXT(Table1[[#This Row],[Order_Date]],"yyyy")</f>
        <v>2025</v>
      </c>
      <c r="D2867" s="3">
        <f>MONTH(Table1[[#This Row],[Order_Date]])</f>
        <v>9</v>
      </c>
      <c r="E2867" t="str">
        <f>TEXT(Table1[[#This Row],[Order_Date]],"mmm")</f>
        <v>Sep</v>
      </c>
      <c r="F2867" s="1">
        <v>45907</v>
      </c>
      <c r="G2867">
        <f>(Table1[[#This Row],[Ship_Date]]-Table1[[#This Row],[Order_Date]])</f>
        <v>4</v>
      </c>
      <c r="H2867" t="s">
        <v>7079</v>
      </c>
      <c r="I2867" t="s">
        <v>7080</v>
      </c>
      <c r="J2867" t="s">
        <v>52</v>
      </c>
      <c r="K2867">
        <v>64</v>
      </c>
      <c r="L2867" t="str">
        <f>IF(Table1[[#This Row],[Age]]&lt;=20,"Teen",IF(Table1[[#This Row],[Age]]&gt;=21 &amp; Table1[[#This Row],[Age]]&lt;=50,"Adult","Senior"))</f>
        <v>Senior</v>
      </c>
      <c r="M2867" t="s">
        <v>46</v>
      </c>
      <c r="N2867" t="s">
        <v>46</v>
      </c>
      <c r="O2867" t="s">
        <v>38</v>
      </c>
      <c r="P2867" t="s">
        <v>74</v>
      </c>
      <c r="Q2867" t="s">
        <v>231</v>
      </c>
      <c r="R2867">
        <v>3</v>
      </c>
      <c r="S2867">
        <v>18000</v>
      </c>
      <c r="T2867">
        <v>5</v>
      </c>
      <c r="U2867">
        <v>51300</v>
      </c>
      <c r="V2867" t="str">
        <f>IF(Table1[[#This Row],[Sales]]&lt;=10000,"Low",IF(Table1[[#This Row],[Sales]]&gt;=10000 &amp; Table1[[#This Row],[Sales]]&lt;=25000,"Medium","High"))</f>
        <v>High</v>
      </c>
      <c r="W2867">
        <v>5348.59</v>
      </c>
      <c r="X2867">
        <f>Table1[[#This Row],[Profit]]/Table1[[#This Row],[Sales]]</f>
        <v>0.10426101364522418</v>
      </c>
      <c r="Y2867" t="s">
        <v>93</v>
      </c>
      <c r="Z2867" t="s">
        <v>31</v>
      </c>
      <c r="AA2867">
        <v>5</v>
      </c>
      <c r="AB2867" t="s">
        <v>42</v>
      </c>
    </row>
    <row r="2868" spans="1:28" x14ac:dyDescent="0.35">
      <c r="A2868" t="s">
        <v>7083</v>
      </c>
      <c r="B2868" s="1">
        <v>45926</v>
      </c>
      <c r="C2868" s="1" t="str">
        <f>TEXT(Table1[[#This Row],[Order_Date]],"yyyy")</f>
        <v>2025</v>
      </c>
      <c r="D2868" s="3">
        <f>MONTH(Table1[[#This Row],[Order_Date]])</f>
        <v>9</v>
      </c>
      <c r="E2868" t="str">
        <f>TEXT(Table1[[#This Row],[Order_Date]],"mmm")</f>
        <v>Sep</v>
      </c>
      <c r="F2868" s="1">
        <v>45930</v>
      </c>
      <c r="G2868">
        <f>(Table1[[#This Row],[Ship_Date]]-Table1[[#This Row],[Order_Date]])</f>
        <v>4</v>
      </c>
      <c r="H2868" t="s">
        <v>1795</v>
      </c>
      <c r="I2868" t="s">
        <v>7084</v>
      </c>
      <c r="J2868" t="s">
        <v>24</v>
      </c>
      <c r="K2868">
        <v>62</v>
      </c>
      <c r="L2868" t="str">
        <f>IF(Table1[[#This Row],[Age]]&lt;=20,"Teen",IF(Table1[[#This Row],[Age]]&gt;=21 &amp; Table1[[#This Row],[Age]]&lt;=50,"Adult","Senior"))</f>
        <v>Senior</v>
      </c>
      <c r="M2868" t="s">
        <v>63</v>
      </c>
      <c r="N2868" t="s">
        <v>64</v>
      </c>
      <c r="O2868" t="s">
        <v>55</v>
      </c>
      <c r="P2868" t="s">
        <v>56</v>
      </c>
      <c r="Q2868" t="s">
        <v>57</v>
      </c>
      <c r="R2868">
        <v>4</v>
      </c>
      <c r="S2868">
        <v>60</v>
      </c>
      <c r="T2868">
        <v>15</v>
      </c>
      <c r="U2868">
        <v>204</v>
      </c>
      <c r="V2868" t="str">
        <f>IF(Table1[[#This Row],[Sales]]&lt;=10000,"Low",IF(Table1[[#This Row],[Sales]]&gt;=10000 &amp; Table1[[#This Row],[Sales]]&lt;=25000,"Medium","High"))</f>
        <v>Low</v>
      </c>
      <c r="W2868">
        <v>55.62</v>
      </c>
      <c r="X2868">
        <f>Table1[[#This Row],[Profit]]/Table1[[#This Row],[Sales]]</f>
        <v>0.27264705882352941</v>
      </c>
      <c r="Y2868" t="s">
        <v>58</v>
      </c>
      <c r="Z2868" t="s">
        <v>41</v>
      </c>
      <c r="AA2868">
        <v>3</v>
      </c>
      <c r="AB2868" t="s">
        <v>42</v>
      </c>
    </row>
    <row r="2869" spans="1:28" x14ac:dyDescent="0.35">
      <c r="A2869" t="s">
        <v>7107</v>
      </c>
      <c r="B2869" s="1">
        <v>45919</v>
      </c>
      <c r="C2869" s="1" t="str">
        <f>TEXT(Table1[[#This Row],[Order_Date]],"yyyy")</f>
        <v>2025</v>
      </c>
      <c r="D2869" s="3">
        <f>MONTH(Table1[[#This Row],[Order_Date]])</f>
        <v>9</v>
      </c>
      <c r="E2869" t="str">
        <f>TEXT(Table1[[#This Row],[Order_Date]],"mmm")</f>
        <v>Sep</v>
      </c>
      <c r="F2869" s="1">
        <v>45923</v>
      </c>
      <c r="G2869">
        <f>(Table1[[#This Row],[Ship_Date]]-Table1[[#This Row],[Order_Date]])</f>
        <v>4</v>
      </c>
      <c r="H2869" t="s">
        <v>7108</v>
      </c>
      <c r="I2869" t="s">
        <v>7109</v>
      </c>
      <c r="J2869" t="s">
        <v>24</v>
      </c>
      <c r="K2869">
        <v>64</v>
      </c>
      <c r="L2869" t="str">
        <f>IF(Table1[[#This Row],[Age]]&lt;=20,"Teen",IF(Table1[[#This Row],[Age]]&gt;=21 &amp; Table1[[#This Row],[Age]]&lt;=50,"Adult","Senior"))</f>
        <v>Senior</v>
      </c>
      <c r="M2869" t="s">
        <v>79</v>
      </c>
      <c r="N2869" t="s">
        <v>80</v>
      </c>
      <c r="O2869" t="s">
        <v>38</v>
      </c>
      <c r="P2869" t="s">
        <v>39</v>
      </c>
      <c r="Q2869" t="s">
        <v>253</v>
      </c>
      <c r="R2869">
        <v>6</v>
      </c>
      <c r="S2869">
        <v>1200</v>
      </c>
      <c r="T2869">
        <v>15</v>
      </c>
      <c r="U2869">
        <v>6120</v>
      </c>
      <c r="V2869" t="str">
        <f>IF(Table1[[#This Row],[Sales]]&lt;=10000,"Low",IF(Table1[[#This Row],[Sales]]&gt;=10000 &amp; Table1[[#This Row],[Sales]]&lt;=25000,"Medium","High"))</f>
        <v>Low</v>
      </c>
      <c r="W2869">
        <v>927.48</v>
      </c>
      <c r="X2869">
        <f>Table1[[#This Row],[Profit]]/Table1[[#This Row],[Sales]]</f>
        <v>0.15154901960784314</v>
      </c>
      <c r="Y2869" t="s">
        <v>93</v>
      </c>
      <c r="Z2869" t="s">
        <v>41</v>
      </c>
      <c r="AA2869">
        <v>3</v>
      </c>
      <c r="AB2869" t="s">
        <v>42</v>
      </c>
    </row>
    <row r="2870" spans="1:28" x14ac:dyDescent="0.35">
      <c r="A2870" t="s">
        <v>7110</v>
      </c>
      <c r="B2870" s="1">
        <v>45909</v>
      </c>
      <c r="C2870" s="1" t="str">
        <f>TEXT(Table1[[#This Row],[Order_Date]],"yyyy")</f>
        <v>2025</v>
      </c>
      <c r="D2870" s="3">
        <f>MONTH(Table1[[#This Row],[Order_Date]])</f>
        <v>9</v>
      </c>
      <c r="E2870" t="str">
        <f>TEXT(Table1[[#This Row],[Order_Date]],"mmm")</f>
        <v>Sep</v>
      </c>
      <c r="F2870" s="1">
        <v>45915</v>
      </c>
      <c r="G2870">
        <f>(Table1[[#This Row],[Ship_Date]]-Table1[[#This Row],[Order_Date]])</f>
        <v>6</v>
      </c>
      <c r="H2870" t="s">
        <v>7111</v>
      </c>
      <c r="I2870" t="s">
        <v>7112</v>
      </c>
      <c r="J2870" t="s">
        <v>52</v>
      </c>
      <c r="K2870">
        <v>64</v>
      </c>
      <c r="L2870" t="str">
        <f>IF(Table1[[#This Row],[Age]]&lt;=20,"Teen",IF(Table1[[#This Row],[Age]]&gt;=21 &amp; Table1[[#This Row],[Age]]&lt;=50,"Adult","Senior"))</f>
        <v>Senior</v>
      </c>
      <c r="M2870" t="s">
        <v>79</v>
      </c>
      <c r="N2870" t="s">
        <v>80</v>
      </c>
      <c r="O2870" t="s">
        <v>38</v>
      </c>
      <c r="P2870" t="s">
        <v>47</v>
      </c>
      <c r="Q2870" t="s">
        <v>69</v>
      </c>
      <c r="R2870">
        <v>2</v>
      </c>
      <c r="S2870">
        <v>800</v>
      </c>
      <c r="T2870">
        <v>0</v>
      </c>
      <c r="U2870">
        <v>1600</v>
      </c>
      <c r="V2870" t="str">
        <f>IF(Table1[[#This Row],[Sales]]&lt;=10000,"Low",IF(Table1[[#This Row],[Sales]]&gt;=10000 &amp; Table1[[#This Row],[Sales]]&lt;=25000,"Medium","High"))</f>
        <v>Low</v>
      </c>
      <c r="W2870">
        <v>451.49</v>
      </c>
      <c r="X2870">
        <f>Table1[[#This Row],[Profit]]/Table1[[#This Row],[Sales]]</f>
        <v>0.28218124999999999</v>
      </c>
      <c r="Y2870" t="s">
        <v>30</v>
      </c>
      <c r="Z2870" t="s">
        <v>31</v>
      </c>
      <c r="AA2870">
        <v>2</v>
      </c>
      <c r="AB2870" t="s">
        <v>42</v>
      </c>
    </row>
    <row r="2871" spans="1:28" x14ac:dyDescent="0.35">
      <c r="A2871" t="s">
        <v>7135</v>
      </c>
      <c r="B2871" s="1">
        <v>45924</v>
      </c>
      <c r="C2871" s="1" t="str">
        <f>TEXT(Table1[[#This Row],[Order_Date]],"yyyy")</f>
        <v>2025</v>
      </c>
      <c r="D2871" s="3">
        <f>MONTH(Table1[[#This Row],[Order_Date]])</f>
        <v>9</v>
      </c>
      <c r="E2871" t="str">
        <f>TEXT(Table1[[#This Row],[Order_Date]],"mmm")</f>
        <v>Sep</v>
      </c>
      <c r="F2871" s="1">
        <v>45925</v>
      </c>
      <c r="G2871">
        <f>(Table1[[#This Row],[Ship_Date]]-Table1[[#This Row],[Order_Date]])</f>
        <v>1</v>
      </c>
      <c r="H2871" t="s">
        <v>5233</v>
      </c>
      <c r="I2871" t="s">
        <v>7136</v>
      </c>
      <c r="J2871" t="s">
        <v>24</v>
      </c>
      <c r="K2871">
        <v>18</v>
      </c>
      <c r="L2871" t="str">
        <f>IF(Table1[[#This Row],[Age]]&lt;=20,"Teen",IF(Table1[[#This Row],[Age]]&gt;=21 &amp; Table1[[#This Row],[Age]]&lt;=50,"Adult","Senior"))</f>
        <v>Teen</v>
      </c>
      <c r="M2871" t="s">
        <v>53</v>
      </c>
      <c r="N2871" t="s">
        <v>54</v>
      </c>
      <c r="O2871" t="s">
        <v>55</v>
      </c>
      <c r="P2871" t="s">
        <v>28</v>
      </c>
      <c r="Q2871" t="s">
        <v>65</v>
      </c>
      <c r="R2871">
        <v>3</v>
      </c>
      <c r="S2871">
        <v>30000</v>
      </c>
      <c r="T2871">
        <v>25</v>
      </c>
      <c r="U2871">
        <v>67500</v>
      </c>
      <c r="V2871" t="str">
        <f>IF(Table1[[#This Row],[Sales]]&lt;=10000,"Low",IF(Table1[[#This Row],[Sales]]&gt;=10000 &amp; Table1[[#This Row],[Sales]]&lt;=25000,"Medium","High"))</f>
        <v>High</v>
      </c>
      <c r="W2871">
        <v>23886.2</v>
      </c>
      <c r="X2871">
        <f>Table1[[#This Row],[Profit]]/Table1[[#This Row],[Sales]]</f>
        <v>0.35386962962962965</v>
      </c>
      <c r="Y2871" t="s">
        <v>93</v>
      </c>
      <c r="Z2871" t="s">
        <v>41</v>
      </c>
      <c r="AA2871">
        <v>4</v>
      </c>
      <c r="AB2871" t="s">
        <v>42</v>
      </c>
    </row>
    <row r="2872" spans="1:28" x14ac:dyDescent="0.35">
      <c r="A2872" t="s">
        <v>7155</v>
      </c>
      <c r="B2872" s="1">
        <v>45558</v>
      </c>
      <c r="C2872" s="1" t="str">
        <f>TEXT(Table1[[#This Row],[Order_Date]],"yyyy")</f>
        <v>2024</v>
      </c>
      <c r="D2872" s="3">
        <f>MONTH(Table1[[#This Row],[Order_Date]])</f>
        <v>9</v>
      </c>
      <c r="E2872" t="str">
        <f>TEXT(Table1[[#This Row],[Order_Date]],"mmm")</f>
        <v>Sep</v>
      </c>
      <c r="F2872" s="1">
        <v>45562</v>
      </c>
      <c r="G2872">
        <f>(Table1[[#This Row],[Ship_Date]]-Table1[[#This Row],[Order_Date]])</f>
        <v>4</v>
      </c>
      <c r="H2872" t="s">
        <v>7156</v>
      </c>
      <c r="I2872" t="s">
        <v>7157</v>
      </c>
      <c r="J2872" t="s">
        <v>24</v>
      </c>
      <c r="K2872">
        <v>39</v>
      </c>
      <c r="L2872" t="str">
        <f>IF(Table1[[#This Row],[Age]]&lt;=20,"Teen",IF(Table1[[#This Row],[Age]]&gt;=21 &amp; Table1[[#This Row],[Age]]&lt;=50,"Adult","Senior"))</f>
        <v>Senior</v>
      </c>
      <c r="M2872" t="s">
        <v>53</v>
      </c>
      <c r="N2872" t="s">
        <v>54</v>
      </c>
      <c r="O2872" t="s">
        <v>55</v>
      </c>
      <c r="P2872" t="s">
        <v>28</v>
      </c>
      <c r="Q2872" t="s">
        <v>103</v>
      </c>
      <c r="R2872">
        <v>6</v>
      </c>
      <c r="S2872">
        <v>25000</v>
      </c>
      <c r="T2872">
        <v>0</v>
      </c>
      <c r="U2872">
        <v>150000</v>
      </c>
      <c r="V2872" t="str">
        <f>IF(Table1[[#This Row],[Sales]]&lt;=10000,"Low",IF(Table1[[#This Row],[Sales]]&gt;=10000 &amp; Table1[[#This Row],[Sales]]&lt;=25000,"Medium","High"))</f>
        <v>High</v>
      </c>
      <c r="W2872">
        <v>26991.61</v>
      </c>
      <c r="X2872">
        <f>Table1[[#This Row],[Profit]]/Table1[[#This Row],[Sales]]</f>
        <v>0.17994406666666668</v>
      </c>
      <c r="Y2872" t="s">
        <v>30</v>
      </c>
      <c r="Z2872" t="s">
        <v>31</v>
      </c>
      <c r="AA2872">
        <v>1</v>
      </c>
      <c r="AB2872" t="s">
        <v>42</v>
      </c>
    </row>
    <row r="2873" spans="1:28" x14ac:dyDescent="0.35">
      <c r="A2873" t="s">
        <v>7318</v>
      </c>
      <c r="B2873" s="1">
        <v>45914</v>
      </c>
      <c r="C2873" s="1" t="str">
        <f>TEXT(Table1[[#This Row],[Order_Date]],"yyyy")</f>
        <v>2025</v>
      </c>
      <c r="D2873" s="3">
        <f>MONTH(Table1[[#This Row],[Order_Date]])</f>
        <v>9</v>
      </c>
      <c r="E2873" t="str">
        <f>TEXT(Table1[[#This Row],[Order_Date]],"mmm")</f>
        <v>Sep</v>
      </c>
      <c r="F2873" s="1">
        <v>45918</v>
      </c>
      <c r="G2873">
        <f>(Table1[[#This Row],[Ship_Date]]-Table1[[#This Row],[Order_Date]])</f>
        <v>4</v>
      </c>
      <c r="H2873" t="s">
        <v>7319</v>
      </c>
      <c r="I2873" t="s">
        <v>7320</v>
      </c>
      <c r="J2873" t="s">
        <v>24</v>
      </c>
      <c r="K2873">
        <v>39</v>
      </c>
      <c r="L2873" t="str">
        <f>IF(Table1[[#This Row],[Age]]&lt;=20,"Teen",IF(Table1[[#This Row],[Age]]&gt;=21 &amp; Table1[[#This Row],[Age]]&lt;=50,"Adult","Senior"))</f>
        <v>Senior</v>
      </c>
      <c r="M2873" t="s">
        <v>101</v>
      </c>
      <c r="N2873" t="s">
        <v>102</v>
      </c>
      <c r="O2873" t="s">
        <v>27</v>
      </c>
      <c r="P2873" t="s">
        <v>47</v>
      </c>
      <c r="Q2873" t="s">
        <v>175</v>
      </c>
      <c r="R2873">
        <v>3</v>
      </c>
      <c r="S2873">
        <v>1200</v>
      </c>
      <c r="T2873">
        <v>20</v>
      </c>
      <c r="U2873">
        <v>2880</v>
      </c>
      <c r="V2873" t="str">
        <f>IF(Table1[[#This Row],[Sales]]&lt;=10000,"Low",IF(Table1[[#This Row],[Sales]]&gt;=10000 &amp; Table1[[#This Row],[Sales]]&lt;=25000,"Medium","High"))</f>
        <v>Low</v>
      </c>
      <c r="W2873">
        <v>774.82</v>
      </c>
      <c r="X2873">
        <f>Table1[[#This Row],[Profit]]/Table1[[#This Row],[Sales]]</f>
        <v>0.26903472222222224</v>
      </c>
      <c r="Y2873" t="s">
        <v>58</v>
      </c>
      <c r="Z2873" t="s">
        <v>31</v>
      </c>
      <c r="AA2873">
        <v>4</v>
      </c>
      <c r="AB2873" t="s">
        <v>42</v>
      </c>
    </row>
    <row r="2874" spans="1:28" x14ac:dyDescent="0.35">
      <c r="A2874" t="s">
        <v>7341</v>
      </c>
      <c r="B2874" s="1">
        <v>45557</v>
      </c>
      <c r="C2874" s="1" t="str">
        <f>TEXT(Table1[[#This Row],[Order_Date]],"yyyy")</f>
        <v>2024</v>
      </c>
      <c r="D2874" s="3">
        <f>MONTH(Table1[[#This Row],[Order_Date]])</f>
        <v>9</v>
      </c>
      <c r="E2874" t="str">
        <f>TEXT(Table1[[#This Row],[Order_Date]],"mmm")</f>
        <v>Sep</v>
      </c>
      <c r="F2874" s="1">
        <v>45564</v>
      </c>
      <c r="G2874">
        <f>(Table1[[#This Row],[Ship_Date]]-Table1[[#This Row],[Order_Date]])</f>
        <v>7</v>
      </c>
      <c r="H2874" t="s">
        <v>7342</v>
      </c>
      <c r="I2874" t="s">
        <v>7343</v>
      </c>
      <c r="J2874" t="s">
        <v>24</v>
      </c>
      <c r="K2874">
        <v>63</v>
      </c>
      <c r="L2874" t="str">
        <f>IF(Table1[[#This Row],[Age]]&lt;=20,"Teen",IF(Table1[[#This Row],[Age]]&gt;=21 &amp; Table1[[#This Row],[Age]]&lt;=50,"Adult","Senior"))</f>
        <v>Senior</v>
      </c>
      <c r="M2874" t="s">
        <v>84</v>
      </c>
      <c r="N2874" t="s">
        <v>85</v>
      </c>
      <c r="O2874" t="s">
        <v>86</v>
      </c>
      <c r="P2874" t="s">
        <v>28</v>
      </c>
      <c r="Q2874" t="s">
        <v>192</v>
      </c>
      <c r="R2874">
        <v>8</v>
      </c>
      <c r="S2874">
        <v>7000</v>
      </c>
      <c r="T2874">
        <v>0</v>
      </c>
      <c r="U2874">
        <v>56000</v>
      </c>
      <c r="V2874" t="str">
        <f>IF(Table1[[#This Row],[Sales]]&lt;=10000,"Low",IF(Table1[[#This Row],[Sales]]&gt;=10000 &amp; Table1[[#This Row],[Sales]]&lt;=25000,"Medium","High"))</f>
        <v>High</v>
      </c>
      <c r="W2874">
        <v>12318.27</v>
      </c>
      <c r="X2874">
        <f>Table1[[#This Row],[Profit]]/Table1[[#This Row],[Sales]]</f>
        <v>0.21996910714285714</v>
      </c>
      <c r="Y2874" t="s">
        <v>58</v>
      </c>
      <c r="Z2874" t="s">
        <v>31</v>
      </c>
      <c r="AA2874">
        <v>3</v>
      </c>
      <c r="AB2874" t="s">
        <v>42</v>
      </c>
    </row>
    <row r="2875" spans="1:28" x14ac:dyDescent="0.35">
      <c r="A2875" t="s">
        <v>7344</v>
      </c>
      <c r="B2875" s="1">
        <v>45904</v>
      </c>
      <c r="C2875" s="1" t="str">
        <f>TEXT(Table1[[#This Row],[Order_Date]],"yyyy")</f>
        <v>2025</v>
      </c>
      <c r="D2875" s="3">
        <f>MONTH(Table1[[#This Row],[Order_Date]])</f>
        <v>9</v>
      </c>
      <c r="E2875" t="str">
        <f>TEXT(Table1[[#This Row],[Order_Date]],"mmm")</f>
        <v>Sep</v>
      </c>
      <c r="F2875" s="1">
        <v>45911</v>
      </c>
      <c r="G2875">
        <f>(Table1[[#This Row],[Ship_Date]]-Table1[[#This Row],[Order_Date]])</f>
        <v>7</v>
      </c>
      <c r="H2875" t="s">
        <v>7345</v>
      </c>
      <c r="I2875" t="s">
        <v>7346</v>
      </c>
      <c r="J2875" t="s">
        <v>24</v>
      </c>
      <c r="K2875">
        <v>24</v>
      </c>
      <c r="L2875" t="str">
        <f>IF(Table1[[#This Row],[Age]]&lt;=20,"Teen",IF(Table1[[#This Row],[Age]]&gt;=21 &amp; Table1[[#This Row],[Age]]&lt;=50,"Adult","Senior"))</f>
        <v>Senior</v>
      </c>
      <c r="M2875" t="s">
        <v>46</v>
      </c>
      <c r="N2875" t="s">
        <v>46</v>
      </c>
      <c r="O2875" t="s">
        <v>38</v>
      </c>
      <c r="P2875" t="s">
        <v>74</v>
      </c>
      <c r="Q2875" t="s">
        <v>196</v>
      </c>
      <c r="R2875">
        <v>3</v>
      </c>
      <c r="S2875">
        <v>25000</v>
      </c>
      <c r="T2875">
        <v>15</v>
      </c>
      <c r="U2875">
        <v>63750</v>
      </c>
      <c r="V2875" t="str">
        <f>IF(Table1[[#This Row],[Sales]]&lt;=10000,"Low",IF(Table1[[#This Row],[Sales]]&gt;=10000 &amp; Table1[[#This Row],[Sales]]&lt;=25000,"Medium","High"))</f>
        <v>High</v>
      </c>
      <c r="W2875">
        <v>14504.21</v>
      </c>
      <c r="X2875">
        <f>Table1[[#This Row],[Profit]]/Table1[[#This Row],[Sales]]</f>
        <v>0.22751701960784312</v>
      </c>
      <c r="Y2875" t="s">
        <v>93</v>
      </c>
      <c r="Z2875" t="s">
        <v>31</v>
      </c>
      <c r="AA2875">
        <v>3</v>
      </c>
      <c r="AB2875" t="s">
        <v>42</v>
      </c>
    </row>
    <row r="2876" spans="1:28" x14ac:dyDescent="0.35">
      <c r="A2876" t="s">
        <v>7366</v>
      </c>
      <c r="B2876" s="1">
        <v>45564</v>
      </c>
      <c r="C2876" s="1" t="str">
        <f>TEXT(Table1[[#This Row],[Order_Date]],"yyyy")</f>
        <v>2024</v>
      </c>
      <c r="D2876" s="3">
        <f>MONTH(Table1[[#This Row],[Order_Date]])</f>
        <v>9</v>
      </c>
      <c r="E2876" t="str">
        <f>TEXT(Table1[[#This Row],[Order_Date]],"mmm")</f>
        <v>Sep</v>
      </c>
      <c r="F2876" s="1">
        <v>45566</v>
      </c>
      <c r="G2876">
        <f>(Table1[[#This Row],[Ship_Date]]-Table1[[#This Row],[Order_Date]])</f>
        <v>2</v>
      </c>
      <c r="H2876" t="s">
        <v>7367</v>
      </c>
      <c r="I2876" t="s">
        <v>7368</v>
      </c>
      <c r="J2876" t="s">
        <v>52</v>
      </c>
      <c r="K2876">
        <v>51</v>
      </c>
      <c r="L2876" t="str">
        <f>IF(Table1[[#This Row],[Age]]&lt;=20,"Teen",IF(Table1[[#This Row],[Age]]&gt;=21 &amp; Table1[[#This Row],[Age]]&lt;=50,"Adult","Senior"))</f>
        <v>Senior</v>
      </c>
      <c r="M2876" t="s">
        <v>46</v>
      </c>
      <c r="N2876" t="s">
        <v>46</v>
      </c>
      <c r="O2876" t="s">
        <v>38</v>
      </c>
      <c r="P2876" t="s">
        <v>47</v>
      </c>
      <c r="Q2876" t="s">
        <v>164</v>
      </c>
      <c r="R2876">
        <v>8</v>
      </c>
      <c r="S2876">
        <v>1800</v>
      </c>
      <c r="T2876">
        <v>25</v>
      </c>
      <c r="U2876">
        <v>10800</v>
      </c>
      <c r="V2876" t="str">
        <f>IF(Table1[[#This Row],[Sales]]&lt;=10000,"Low",IF(Table1[[#This Row],[Sales]]&gt;=10000 &amp; Table1[[#This Row],[Sales]]&lt;=25000,"Medium","High"))</f>
        <v>High</v>
      </c>
      <c r="W2876">
        <v>3043.6</v>
      </c>
      <c r="X2876">
        <f>Table1[[#This Row],[Profit]]/Table1[[#This Row],[Sales]]</f>
        <v>0.2818148148148148</v>
      </c>
      <c r="Y2876" t="s">
        <v>58</v>
      </c>
      <c r="Z2876" t="s">
        <v>41</v>
      </c>
      <c r="AA2876">
        <v>4</v>
      </c>
      <c r="AB2876" t="s">
        <v>42</v>
      </c>
    </row>
    <row r="2877" spans="1:28" x14ac:dyDescent="0.35">
      <c r="A2877" t="s">
        <v>7383</v>
      </c>
      <c r="B2877" s="1">
        <v>45540</v>
      </c>
      <c r="C2877" s="1" t="str">
        <f>TEXT(Table1[[#This Row],[Order_Date]],"yyyy")</f>
        <v>2024</v>
      </c>
      <c r="D2877" s="3">
        <f>MONTH(Table1[[#This Row],[Order_Date]])</f>
        <v>9</v>
      </c>
      <c r="E2877" t="str">
        <f>TEXT(Table1[[#This Row],[Order_Date]],"mmm")</f>
        <v>Sep</v>
      </c>
      <c r="F2877" s="1">
        <v>45543</v>
      </c>
      <c r="G2877">
        <f>(Table1[[#This Row],[Ship_Date]]-Table1[[#This Row],[Order_Date]])</f>
        <v>3</v>
      </c>
      <c r="H2877" t="s">
        <v>6262</v>
      </c>
      <c r="I2877" t="s">
        <v>7384</v>
      </c>
      <c r="J2877" t="s">
        <v>52</v>
      </c>
      <c r="K2877">
        <v>36</v>
      </c>
      <c r="L2877" t="str">
        <f>IF(Table1[[#This Row],[Age]]&lt;=20,"Teen",IF(Table1[[#This Row],[Age]]&gt;=21 &amp; Table1[[#This Row],[Age]]&lt;=50,"Adult","Senior"))</f>
        <v>Senior</v>
      </c>
      <c r="M2877" t="s">
        <v>46</v>
      </c>
      <c r="N2877" t="s">
        <v>46</v>
      </c>
      <c r="O2877" t="s">
        <v>38</v>
      </c>
      <c r="P2877" t="s">
        <v>39</v>
      </c>
      <c r="Q2877" t="s">
        <v>118</v>
      </c>
      <c r="R2877">
        <v>4</v>
      </c>
      <c r="S2877">
        <v>4000</v>
      </c>
      <c r="T2877">
        <v>20</v>
      </c>
      <c r="U2877">
        <v>12800</v>
      </c>
      <c r="V2877" t="str">
        <f>IF(Table1[[#This Row],[Sales]]&lt;=10000,"Low",IF(Table1[[#This Row],[Sales]]&gt;=10000 &amp; Table1[[#This Row],[Sales]]&lt;=25000,"Medium","High"))</f>
        <v>High</v>
      </c>
      <c r="W2877">
        <v>2194.98</v>
      </c>
      <c r="X2877">
        <f>Table1[[#This Row],[Profit]]/Table1[[#This Row],[Sales]]</f>
        <v>0.1714828125</v>
      </c>
      <c r="Y2877" t="s">
        <v>30</v>
      </c>
      <c r="Z2877" t="s">
        <v>31</v>
      </c>
      <c r="AA2877">
        <v>4</v>
      </c>
      <c r="AB2877" t="s">
        <v>42</v>
      </c>
    </row>
    <row r="2878" spans="1:28" x14ac:dyDescent="0.35">
      <c r="A2878" t="s">
        <v>7437</v>
      </c>
      <c r="B2878" s="1">
        <v>45929</v>
      </c>
      <c r="C2878" s="1" t="str">
        <f>TEXT(Table1[[#This Row],[Order_Date]],"yyyy")</f>
        <v>2025</v>
      </c>
      <c r="D2878" s="3">
        <f>MONTH(Table1[[#This Row],[Order_Date]])</f>
        <v>9</v>
      </c>
      <c r="E2878" t="str">
        <f>TEXT(Table1[[#This Row],[Order_Date]],"mmm")</f>
        <v>Sep</v>
      </c>
      <c r="F2878" s="1">
        <v>45933</v>
      </c>
      <c r="G2878">
        <f>(Table1[[#This Row],[Ship_Date]]-Table1[[#This Row],[Order_Date]])</f>
        <v>4</v>
      </c>
      <c r="H2878" t="s">
        <v>7438</v>
      </c>
      <c r="I2878" t="s">
        <v>7439</v>
      </c>
      <c r="J2878" t="s">
        <v>52</v>
      </c>
      <c r="K2878">
        <v>45</v>
      </c>
      <c r="L2878" t="str">
        <f>IF(Table1[[#This Row],[Age]]&lt;=20,"Teen",IF(Table1[[#This Row],[Age]]&gt;=21 &amp; Table1[[#This Row],[Age]]&lt;=50,"Adult","Senior"))</f>
        <v>Senior</v>
      </c>
      <c r="M2878" t="s">
        <v>36</v>
      </c>
      <c r="N2878" t="s">
        <v>37</v>
      </c>
      <c r="O2878" t="s">
        <v>38</v>
      </c>
      <c r="P2878" t="s">
        <v>56</v>
      </c>
      <c r="Q2878" t="s">
        <v>168</v>
      </c>
      <c r="R2878">
        <v>3</v>
      </c>
      <c r="S2878">
        <v>1200</v>
      </c>
      <c r="T2878">
        <v>15</v>
      </c>
      <c r="U2878">
        <v>3060</v>
      </c>
      <c r="V2878" t="str">
        <f>IF(Table1[[#This Row],[Sales]]&lt;=10000,"Low",IF(Table1[[#This Row],[Sales]]&gt;=10000 &amp; Table1[[#This Row],[Sales]]&lt;=25000,"Medium","High"))</f>
        <v>Low</v>
      </c>
      <c r="W2878">
        <v>1120.8</v>
      </c>
      <c r="X2878">
        <f>Table1[[#This Row],[Profit]]/Table1[[#This Row],[Sales]]</f>
        <v>0.36627450980392157</v>
      </c>
      <c r="Y2878" t="s">
        <v>93</v>
      </c>
      <c r="Z2878" t="s">
        <v>31</v>
      </c>
      <c r="AA2878">
        <v>2</v>
      </c>
      <c r="AB2878" t="s">
        <v>42</v>
      </c>
    </row>
    <row r="2879" spans="1:28" x14ac:dyDescent="0.35">
      <c r="A2879" t="s">
        <v>7443</v>
      </c>
      <c r="B2879" s="1">
        <v>45544</v>
      </c>
      <c r="C2879" s="1" t="str">
        <f>TEXT(Table1[[#This Row],[Order_Date]],"yyyy")</f>
        <v>2024</v>
      </c>
      <c r="D2879" s="3">
        <f>MONTH(Table1[[#This Row],[Order_Date]])</f>
        <v>9</v>
      </c>
      <c r="E2879" t="str">
        <f>TEXT(Table1[[#This Row],[Order_Date]],"mmm")</f>
        <v>Sep</v>
      </c>
      <c r="F2879" s="1">
        <v>45545</v>
      </c>
      <c r="G2879">
        <f>(Table1[[#This Row],[Ship_Date]]-Table1[[#This Row],[Order_Date]])</f>
        <v>1</v>
      </c>
      <c r="H2879" t="s">
        <v>7444</v>
      </c>
      <c r="I2879" t="s">
        <v>7445</v>
      </c>
      <c r="J2879" t="s">
        <v>24</v>
      </c>
      <c r="K2879">
        <v>53</v>
      </c>
      <c r="L2879" t="str">
        <f>IF(Table1[[#This Row],[Age]]&lt;=20,"Teen",IF(Table1[[#This Row],[Age]]&gt;=21 &amp; Table1[[#This Row],[Age]]&lt;=50,"Adult","Senior"))</f>
        <v>Senior</v>
      </c>
      <c r="M2879" t="s">
        <v>36</v>
      </c>
      <c r="N2879" t="s">
        <v>37</v>
      </c>
      <c r="O2879" t="s">
        <v>38</v>
      </c>
      <c r="P2879" t="s">
        <v>39</v>
      </c>
      <c r="Q2879" t="s">
        <v>40</v>
      </c>
      <c r="R2879">
        <v>7</v>
      </c>
      <c r="S2879">
        <v>2500</v>
      </c>
      <c r="T2879">
        <v>25</v>
      </c>
      <c r="U2879">
        <v>13125</v>
      </c>
      <c r="V2879" t="str">
        <f>IF(Table1[[#This Row],[Sales]]&lt;=10000,"Low",IF(Table1[[#This Row],[Sales]]&gt;=10000 &amp; Table1[[#This Row],[Sales]]&lt;=25000,"Medium","High"))</f>
        <v>High</v>
      </c>
      <c r="W2879">
        <v>4012.85</v>
      </c>
      <c r="X2879">
        <f>Table1[[#This Row],[Profit]]/Table1[[#This Row],[Sales]]</f>
        <v>0.30574095238095239</v>
      </c>
      <c r="Y2879" t="s">
        <v>93</v>
      </c>
      <c r="Z2879" t="s">
        <v>41</v>
      </c>
      <c r="AA2879">
        <v>3</v>
      </c>
      <c r="AB2879" t="s">
        <v>42</v>
      </c>
    </row>
    <row r="2880" spans="1:28" x14ac:dyDescent="0.35">
      <c r="A2880" t="s">
        <v>7470</v>
      </c>
      <c r="B2880" s="1">
        <v>45908</v>
      </c>
      <c r="C2880" s="1" t="str">
        <f>TEXT(Table1[[#This Row],[Order_Date]],"yyyy")</f>
        <v>2025</v>
      </c>
      <c r="D2880" s="3">
        <f>MONTH(Table1[[#This Row],[Order_Date]])</f>
        <v>9</v>
      </c>
      <c r="E2880" t="str">
        <f>TEXT(Table1[[#This Row],[Order_Date]],"mmm")</f>
        <v>Sep</v>
      </c>
      <c r="F2880" s="1">
        <v>45911</v>
      </c>
      <c r="G2880">
        <f>(Table1[[#This Row],[Ship_Date]]-Table1[[#This Row],[Order_Date]])</f>
        <v>3</v>
      </c>
      <c r="H2880" t="s">
        <v>5522</v>
      </c>
      <c r="I2880" t="s">
        <v>7471</v>
      </c>
      <c r="J2880" t="s">
        <v>52</v>
      </c>
      <c r="K2880">
        <v>36</v>
      </c>
      <c r="L2880" t="str">
        <f>IF(Table1[[#This Row],[Age]]&lt;=20,"Teen",IF(Table1[[#This Row],[Age]]&gt;=21 &amp; Table1[[#This Row],[Age]]&lt;=50,"Adult","Senior"))</f>
        <v>Senior</v>
      </c>
      <c r="M2880" t="s">
        <v>25</v>
      </c>
      <c r="N2880" t="s">
        <v>26</v>
      </c>
      <c r="O2880" t="s">
        <v>27</v>
      </c>
      <c r="P2880" t="s">
        <v>39</v>
      </c>
      <c r="Q2880" t="s">
        <v>118</v>
      </c>
      <c r="R2880">
        <v>4</v>
      </c>
      <c r="S2880">
        <v>4000</v>
      </c>
      <c r="T2880">
        <v>20</v>
      </c>
      <c r="U2880">
        <v>12800</v>
      </c>
      <c r="V2880" t="str">
        <f>IF(Table1[[#This Row],[Sales]]&lt;=10000,"Low",IF(Table1[[#This Row],[Sales]]&gt;=10000 &amp; Table1[[#This Row],[Sales]]&lt;=25000,"Medium","High"))</f>
        <v>High</v>
      </c>
      <c r="W2880">
        <v>1838.78</v>
      </c>
      <c r="X2880">
        <f>Table1[[#This Row],[Profit]]/Table1[[#This Row],[Sales]]</f>
        <v>0.14365468749999999</v>
      </c>
      <c r="Y2880" t="s">
        <v>30</v>
      </c>
      <c r="Z2880" t="s">
        <v>41</v>
      </c>
      <c r="AA2880">
        <v>2</v>
      </c>
      <c r="AB2880" t="s">
        <v>42</v>
      </c>
    </row>
    <row r="2881" spans="1:28" x14ac:dyDescent="0.35">
      <c r="A2881" t="s">
        <v>7501</v>
      </c>
      <c r="B2881" s="1">
        <v>45565</v>
      </c>
      <c r="C2881" s="1" t="str">
        <f>TEXT(Table1[[#This Row],[Order_Date]],"yyyy")</f>
        <v>2024</v>
      </c>
      <c r="D2881" s="3">
        <f>MONTH(Table1[[#This Row],[Order_Date]])</f>
        <v>9</v>
      </c>
      <c r="E2881" t="str">
        <f>TEXT(Table1[[#This Row],[Order_Date]],"mmm")</f>
        <v>Sep</v>
      </c>
      <c r="F2881" s="1">
        <v>45568</v>
      </c>
      <c r="G2881">
        <f>(Table1[[#This Row],[Ship_Date]]-Table1[[#This Row],[Order_Date]])</f>
        <v>3</v>
      </c>
      <c r="H2881" t="s">
        <v>7502</v>
      </c>
      <c r="I2881" t="s">
        <v>7503</v>
      </c>
      <c r="J2881" t="s">
        <v>52</v>
      </c>
      <c r="K2881">
        <v>45</v>
      </c>
      <c r="L2881" t="str">
        <f>IF(Table1[[#This Row],[Age]]&lt;=20,"Teen",IF(Table1[[#This Row],[Age]]&gt;=21 &amp; Table1[[#This Row],[Age]]&lt;=50,"Adult","Senior"))</f>
        <v>Senior</v>
      </c>
      <c r="M2881" t="s">
        <v>116</v>
      </c>
      <c r="N2881" t="s">
        <v>117</v>
      </c>
      <c r="O2881" t="s">
        <v>86</v>
      </c>
      <c r="P2881" t="s">
        <v>74</v>
      </c>
      <c r="Q2881" t="s">
        <v>196</v>
      </c>
      <c r="R2881">
        <v>1</v>
      </c>
      <c r="S2881">
        <v>25000</v>
      </c>
      <c r="T2881">
        <v>0</v>
      </c>
      <c r="U2881">
        <v>25000</v>
      </c>
      <c r="V2881" t="str">
        <f>IF(Table1[[#This Row],[Sales]]&lt;=10000,"Low",IF(Table1[[#This Row],[Sales]]&gt;=10000 &amp; Table1[[#This Row],[Sales]]&lt;=25000,"Medium","High"))</f>
        <v>High</v>
      </c>
      <c r="W2881">
        <v>10438.74</v>
      </c>
      <c r="X2881">
        <f>Table1[[#This Row],[Profit]]/Table1[[#This Row],[Sales]]</f>
        <v>0.41754959999999997</v>
      </c>
      <c r="Y2881" t="s">
        <v>93</v>
      </c>
      <c r="Z2881" t="s">
        <v>31</v>
      </c>
      <c r="AA2881">
        <v>4</v>
      </c>
      <c r="AB2881" t="s">
        <v>42</v>
      </c>
    </row>
    <row r="2882" spans="1:28" x14ac:dyDescent="0.35">
      <c r="A2882" t="s">
        <v>7513</v>
      </c>
      <c r="B2882" s="1">
        <v>45924</v>
      </c>
      <c r="C2882" s="1" t="str">
        <f>TEXT(Table1[[#This Row],[Order_Date]],"yyyy")</f>
        <v>2025</v>
      </c>
      <c r="D2882" s="3">
        <f>MONTH(Table1[[#This Row],[Order_Date]])</f>
        <v>9</v>
      </c>
      <c r="E2882" t="str">
        <f>TEXT(Table1[[#This Row],[Order_Date]],"mmm")</f>
        <v>Sep</v>
      </c>
      <c r="F2882" s="1">
        <v>45927</v>
      </c>
      <c r="G2882">
        <f>(Table1[[#This Row],[Ship_Date]]-Table1[[#This Row],[Order_Date]])</f>
        <v>3</v>
      </c>
      <c r="H2882" t="s">
        <v>111</v>
      </c>
      <c r="I2882" t="s">
        <v>7514</v>
      </c>
      <c r="J2882" t="s">
        <v>52</v>
      </c>
      <c r="K2882">
        <v>53</v>
      </c>
      <c r="L2882" t="str">
        <f>IF(Table1[[#This Row],[Age]]&lt;=20,"Teen",IF(Table1[[#This Row],[Age]]&gt;=21 &amp; Table1[[#This Row],[Age]]&lt;=50,"Adult","Senior"))</f>
        <v>Senior</v>
      </c>
      <c r="M2882" t="s">
        <v>25</v>
      </c>
      <c r="N2882" t="s">
        <v>26</v>
      </c>
      <c r="O2882" t="s">
        <v>27</v>
      </c>
      <c r="P2882" t="s">
        <v>28</v>
      </c>
      <c r="Q2882" t="s">
        <v>311</v>
      </c>
      <c r="R2882">
        <v>8</v>
      </c>
      <c r="S2882">
        <v>5000</v>
      </c>
      <c r="T2882">
        <v>0</v>
      </c>
      <c r="U2882">
        <v>40000</v>
      </c>
      <c r="V2882" t="str">
        <f>IF(Table1[[#This Row],[Sales]]&lt;=10000,"Low",IF(Table1[[#This Row],[Sales]]&gt;=10000 &amp; Table1[[#This Row],[Sales]]&lt;=25000,"Medium","High"))</f>
        <v>High</v>
      </c>
      <c r="W2882">
        <v>17781.66</v>
      </c>
      <c r="X2882">
        <f>Table1[[#This Row],[Profit]]/Table1[[#This Row],[Sales]]</f>
        <v>0.44454149999999998</v>
      </c>
      <c r="Y2882" t="s">
        <v>30</v>
      </c>
      <c r="Z2882" t="s">
        <v>41</v>
      </c>
      <c r="AA2882">
        <v>4</v>
      </c>
      <c r="AB2882" t="s">
        <v>42</v>
      </c>
    </row>
    <row r="2883" spans="1:28" x14ac:dyDescent="0.35">
      <c r="A2883" t="s">
        <v>7545</v>
      </c>
      <c r="B2883" s="1">
        <v>45921</v>
      </c>
      <c r="C2883" s="1" t="str">
        <f>TEXT(Table1[[#This Row],[Order_Date]],"yyyy")</f>
        <v>2025</v>
      </c>
      <c r="D2883" s="3">
        <f>MONTH(Table1[[#This Row],[Order_Date]])</f>
        <v>9</v>
      </c>
      <c r="E2883" t="str">
        <f>TEXT(Table1[[#This Row],[Order_Date]],"mmm")</f>
        <v>Sep</v>
      </c>
      <c r="F2883" s="1">
        <v>45923</v>
      </c>
      <c r="G2883">
        <f>(Table1[[#This Row],[Ship_Date]]-Table1[[#This Row],[Order_Date]])</f>
        <v>2</v>
      </c>
      <c r="H2883" t="s">
        <v>7546</v>
      </c>
      <c r="I2883" t="s">
        <v>7547</v>
      </c>
      <c r="J2883" t="s">
        <v>52</v>
      </c>
      <c r="K2883">
        <v>63</v>
      </c>
      <c r="L2883" t="str">
        <f>IF(Table1[[#This Row],[Age]]&lt;=20,"Teen",IF(Table1[[#This Row],[Age]]&gt;=21 &amp; Table1[[#This Row],[Age]]&lt;=50,"Adult","Senior"))</f>
        <v>Senior</v>
      </c>
      <c r="M2883" t="s">
        <v>84</v>
      </c>
      <c r="N2883" t="s">
        <v>85</v>
      </c>
      <c r="O2883" t="s">
        <v>86</v>
      </c>
      <c r="P2883" t="s">
        <v>28</v>
      </c>
      <c r="Q2883" t="s">
        <v>311</v>
      </c>
      <c r="R2883">
        <v>8</v>
      </c>
      <c r="S2883">
        <v>5000</v>
      </c>
      <c r="T2883">
        <v>10</v>
      </c>
      <c r="U2883">
        <v>36000</v>
      </c>
      <c r="V2883" t="str">
        <f>IF(Table1[[#This Row],[Sales]]&lt;=10000,"Low",IF(Table1[[#This Row],[Sales]]&gt;=10000 &amp; Table1[[#This Row],[Sales]]&lt;=25000,"Medium","High"))</f>
        <v>High</v>
      </c>
      <c r="W2883">
        <v>9149.44</v>
      </c>
      <c r="X2883">
        <f>Table1[[#This Row],[Profit]]/Table1[[#This Row],[Sales]]</f>
        <v>0.25415111111111111</v>
      </c>
      <c r="Y2883" t="s">
        <v>93</v>
      </c>
      <c r="Z2883" t="s">
        <v>59</v>
      </c>
      <c r="AA2883">
        <v>4</v>
      </c>
      <c r="AB2883" t="s">
        <v>42</v>
      </c>
    </row>
    <row r="2884" spans="1:28" x14ac:dyDescent="0.35">
      <c r="A2884" t="s">
        <v>7585</v>
      </c>
      <c r="B2884" s="1">
        <v>45560</v>
      </c>
      <c r="C2884" s="1" t="str">
        <f>TEXT(Table1[[#This Row],[Order_Date]],"yyyy")</f>
        <v>2024</v>
      </c>
      <c r="D2884" s="3">
        <f>MONTH(Table1[[#This Row],[Order_Date]])</f>
        <v>9</v>
      </c>
      <c r="E2884" t="str">
        <f>TEXT(Table1[[#This Row],[Order_Date]],"mmm")</f>
        <v>Sep</v>
      </c>
      <c r="F2884" s="1">
        <v>45564</v>
      </c>
      <c r="G2884">
        <f>(Table1[[#This Row],[Ship_Date]]-Table1[[#This Row],[Order_Date]])</f>
        <v>4</v>
      </c>
      <c r="H2884" t="s">
        <v>7586</v>
      </c>
      <c r="I2884" t="s">
        <v>7587</v>
      </c>
      <c r="J2884" t="s">
        <v>24</v>
      </c>
      <c r="K2884">
        <v>47</v>
      </c>
      <c r="L2884" t="str">
        <f>IF(Table1[[#This Row],[Age]]&lt;=20,"Teen",IF(Table1[[#This Row],[Age]]&gt;=21 &amp; Table1[[#This Row],[Age]]&lt;=50,"Adult","Senior"))</f>
        <v>Senior</v>
      </c>
      <c r="M2884" t="s">
        <v>84</v>
      </c>
      <c r="N2884" t="s">
        <v>85</v>
      </c>
      <c r="O2884" t="s">
        <v>86</v>
      </c>
      <c r="P2884" t="s">
        <v>28</v>
      </c>
      <c r="Q2884" t="s">
        <v>311</v>
      </c>
      <c r="R2884">
        <v>3</v>
      </c>
      <c r="S2884">
        <v>5000</v>
      </c>
      <c r="T2884">
        <v>5</v>
      </c>
      <c r="U2884">
        <v>14250</v>
      </c>
      <c r="V2884" t="str">
        <f>IF(Table1[[#This Row],[Sales]]&lt;=10000,"Low",IF(Table1[[#This Row],[Sales]]&gt;=10000 &amp; Table1[[#This Row],[Sales]]&lt;=25000,"Medium","High"))</f>
        <v>High</v>
      </c>
      <c r="W2884">
        <v>4731.62</v>
      </c>
      <c r="X2884">
        <f>Table1[[#This Row],[Profit]]/Table1[[#This Row],[Sales]]</f>
        <v>0.33204350877192984</v>
      </c>
      <c r="Y2884" t="s">
        <v>93</v>
      </c>
      <c r="Z2884" t="s">
        <v>31</v>
      </c>
      <c r="AA2884">
        <v>5</v>
      </c>
      <c r="AB2884" t="s">
        <v>42</v>
      </c>
    </row>
    <row r="2885" spans="1:28" x14ac:dyDescent="0.35">
      <c r="A2885" t="s">
        <v>7624</v>
      </c>
      <c r="B2885" s="1">
        <v>45906</v>
      </c>
      <c r="C2885" s="1" t="str">
        <f>TEXT(Table1[[#This Row],[Order_Date]],"yyyy")</f>
        <v>2025</v>
      </c>
      <c r="D2885" s="3">
        <f>MONTH(Table1[[#This Row],[Order_Date]])</f>
        <v>9</v>
      </c>
      <c r="E2885" t="str">
        <f>TEXT(Table1[[#This Row],[Order_Date]],"mmm")</f>
        <v>Sep</v>
      </c>
      <c r="F2885" s="1">
        <v>45912</v>
      </c>
      <c r="G2885">
        <f>(Table1[[#This Row],[Ship_Date]]-Table1[[#This Row],[Order_Date]])</f>
        <v>6</v>
      </c>
      <c r="H2885" t="s">
        <v>7625</v>
      </c>
      <c r="I2885" t="s">
        <v>7626</v>
      </c>
      <c r="J2885" t="s">
        <v>24</v>
      </c>
      <c r="K2885">
        <v>60</v>
      </c>
      <c r="L2885" t="str">
        <f>IF(Table1[[#This Row],[Age]]&lt;=20,"Teen",IF(Table1[[#This Row],[Age]]&gt;=21 &amp; Table1[[#This Row],[Age]]&lt;=50,"Adult","Senior"))</f>
        <v>Senior</v>
      </c>
      <c r="M2885" t="s">
        <v>84</v>
      </c>
      <c r="N2885" t="s">
        <v>85</v>
      </c>
      <c r="O2885" t="s">
        <v>86</v>
      </c>
      <c r="P2885" t="s">
        <v>56</v>
      </c>
      <c r="Q2885" t="s">
        <v>97</v>
      </c>
      <c r="R2885">
        <v>7</v>
      </c>
      <c r="S2885">
        <v>1500</v>
      </c>
      <c r="T2885">
        <v>25</v>
      </c>
      <c r="U2885">
        <v>7875</v>
      </c>
      <c r="V2885" t="str">
        <f>IF(Table1[[#This Row],[Sales]]&lt;=10000,"Low",IF(Table1[[#This Row],[Sales]]&gt;=10000 &amp; Table1[[#This Row],[Sales]]&lt;=25000,"Medium","High"))</f>
        <v>Low</v>
      </c>
      <c r="W2885">
        <v>2507.2800000000002</v>
      </c>
      <c r="X2885">
        <f>Table1[[#This Row],[Profit]]/Table1[[#This Row],[Sales]]</f>
        <v>0.31838476190476195</v>
      </c>
      <c r="Y2885" t="s">
        <v>30</v>
      </c>
      <c r="Z2885" t="s">
        <v>41</v>
      </c>
      <c r="AA2885">
        <v>2</v>
      </c>
      <c r="AB2885" t="s">
        <v>42</v>
      </c>
    </row>
    <row r="2886" spans="1:28" x14ac:dyDescent="0.35">
      <c r="A2886" t="s">
        <v>7642</v>
      </c>
      <c r="B2886" s="1">
        <v>45563</v>
      </c>
      <c r="C2886" s="1" t="str">
        <f>TEXT(Table1[[#This Row],[Order_Date]],"yyyy")</f>
        <v>2024</v>
      </c>
      <c r="D2886" s="3">
        <f>MONTH(Table1[[#This Row],[Order_Date]])</f>
        <v>9</v>
      </c>
      <c r="E2886" t="str">
        <f>TEXT(Table1[[#This Row],[Order_Date]],"mmm")</f>
        <v>Sep</v>
      </c>
      <c r="F2886" s="1">
        <v>45569</v>
      </c>
      <c r="G2886">
        <f>(Table1[[#This Row],[Ship_Date]]-Table1[[#This Row],[Order_Date]])</f>
        <v>6</v>
      </c>
      <c r="H2886" t="s">
        <v>7643</v>
      </c>
      <c r="I2886" t="s">
        <v>7644</v>
      </c>
      <c r="J2886" t="s">
        <v>52</v>
      </c>
      <c r="K2886">
        <v>45</v>
      </c>
      <c r="L2886" t="str">
        <f>IF(Table1[[#This Row],[Age]]&lt;=20,"Teen",IF(Table1[[#This Row],[Age]]&gt;=21 &amp; Table1[[#This Row],[Age]]&lt;=50,"Adult","Senior"))</f>
        <v>Senior</v>
      </c>
      <c r="M2886" t="s">
        <v>101</v>
      </c>
      <c r="N2886" t="s">
        <v>102</v>
      </c>
      <c r="O2886" t="s">
        <v>27</v>
      </c>
      <c r="P2886" t="s">
        <v>74</v>
      </c>
      <c r="Q2886" t="s">
        <v>231</v>
      </c>
      <c r="R2886">
        <v>4</v>
      </c>
      <c r="S2886">
        <v>18000</v>
      </c>
      <c r="T2886">
        <v>15</v>
      </c>
      <c r="U2886">
        <v>61200</v>
      </c>
      <c r="V2886" t="str">
        <f>IF(Table1[[#This Row],[Sales]]&lt;=10000,"Low",IF(Table1[[#This Row],[Sales]]&gt;=10000 &amp; Table1[[#This Row],[Sales]]&lt;=25000,"Medium","High"))</f>
        <v>High</v>
      </c>
      <c r="W2886">
        <v>15923.5</v>
      </c>
      <c r="X2886">
        <f>Table1[[#This Row],[Profit]]/Table1[[#This Row],[Sales]]</f>
        <v>0.26018790849673201</v>
      </c>
      <c r="Y2886" t="s">
        <v>30</v>
      </c>
      <c r="Z2886" t="s">
        <v>31</v>
      </c>
      <c r="AA2886">
        <v>3</v>
      </c>
      <c r="AB2886" t="s">
        <v>42</v>
      </c>
    </row>
    <row r="2887" spans="1:28" x14ac:dyDescent="0.35">
      <c r="A2887" t="s">
        <v>7645</v>
      </c>
      <c r="B2887" s="1">
        <v>45920</v>
      </c>
      <c r="C2887" s="1" t="str">
        <f>TEXT(Table1[[#This Row],[Order_Date]],"yyyy")</f>
        <v>2025</v>
      </c>
      <c r="D2887" s="3">
        <f>MONTH(Table1[[#This Row],[Order_Date]])</f>
        <v>9</v>
      </c>
      <c r="E2887" t="str">
        <f>TEXT(Table1[[#This Row],[Order_Date]],"mmm")</f>
        <v>Sep</v>
      </c>
      <c r="F2887" s="1">
        <v>45925</v>
      </c>
      <c r="G2887">
        <f>(Table1[[#This Row],[Ship_Date]]-Table1[[#This Row],[Order_Date]])</f>
        <v>5</v>
      </c>
      <c r="H2887" t="s">
        <v>7646</v>
      </c>
      <c r="I2887" t="s">
        <v>7647</v>
      </c>
      <c r="J2887" t="s">
        <v>24</v>
      </c>
      <c r="K2887">
        <v>46</v>
      </c>
      <c r="L2887" t="str">
        <f>IF(Table1[[#This Row],[Age]]&lt;=20,"Teen",IF(Table1[[#This Row],[Age]]&gt;=21 &amp; Table1[[#This Row],[Age]]&lt;=50,"Adult","Senior"))</f>
        <v>Senior</v>
      </c>
      <c r="M2887" t="s">
        <v>25</v>
      </c>
      <c r="N2887" t="s">
        <v>26</v>
      </c>
      <c r="O2887" t="s">
        <v>27</v>
      </c>
      <c r="P2887" t="s">
        <v>28</v>
      </c>
      <c r="Q2887" t="s">
        <v>65</v>
      </c>
      <c r="R2887">
        <v>6</v>
      </c>
      <c r="S2887">
        <v>30000</v>
      </c>
      <c r="T2887">
        <v>0</v>
      </c>
      <c r="U2887">
        <v>180000</v>
      </c>
      <c r="V2887" t="str">
        <f>IF(Table1[[#This Row],[Sales]]&lt;=10000,"Low",IF(Table1[[#This Row],[Sales]]&gt;=10000 &amp; Table1[[#This Row],[Sales]]&lt;=25000,"Medium","High"))</f>
        <v>High</v>
      </c>
      <c r="W2887">
        <v>42807.5</v>
      </c>
      <c r="X2887">
        <f>Table1[[#This Row],[Profit]]/Table1[[#This Row],[Sales]]</f>
        <v>0.23781944444444444</v>
      </c>
      <c r="Y2887" t="s">
        <v>58</v>
      </c>
      <c r="Z2887" t="s">
        <v>31</v>
      </c>
      <c r="AA2887">
        <v>4</v>
      </c>
      <c r="AB2887" t="s">
        <v>42</v>
      </c>
    </row>
    <row r="2888" spans="1:28" x14ac:dyDescent="0.35">
      <c r="A2888" t="s">
        <v>7668</v>
      </c>
      <c r="B2888" s="1">
        <v>45557</v>
      </c>
      <c r="C2888" s="1" t="str">
        <f>TEXT(Table1[[#This Row],[Order_Date]],"yyyy")</f>
        <v>2024</v>
      </c>
      <c r="D2888" s="3">
        <f>MONTH(Table1[[#This Row],[Order_Date]])</f>
        <v>9</v>
      </c>
      <c r="E2888" t="str">
        <f>TEXT(Table1[[#This Row],[Order_Date]],"mmm")</f>
        <v>Sep</v>
      </c>
      <c r="F2888" s="1">
        <v>45558</v>
      </c>
      <c r="G2888">
        <f>(Table1[[#This Row],[Ship_Date]]-Table1[[#This Row],[Order_Date]])</f>
        <v>1</v>
      </c>
      <c r="H2888" t="s">
        <v>7669</v>
      </c>
      <c r="I2888" t="s">
        <v>7670</v>
      </c>
      <c r="J2888" t="s">
        <v>24</v>
      </c>
      <c r="K2888">
        <v>55</v>
      </c>
      <c r="L2888" t="str">
        <f>IF(Table1[[#This Row],[Age]]&lt;=20,"Teen",IF(Table1[[#This Row],[Age]]&gt;=21 &amp; Table1[[#This Row],[Age]]&lt;=50,"Adult","Senior"))</f>
        <v>Senior</v>
      </c>
      <c r="M2888" t="s">
        <v>101</v>
      </c>
      <c r="N2888" t="s">
        <v>102</v>
      </c>
      <c r="O2888" t="s">
        <v>27</v>
      </c>
      <c r="P2888" t="s">
        <v>56</v>
      </c>
      <c r="Q2888" t="s">
        <v>97</v>
      </c>
      <c r="R2888">
        <v>1</v>
      </c>
      <c r="S2888">
        <v>1500</v>
      </c>
      <c r="T2888">
        <v>0</v>
      </c>
      <c r="U2888">
        <v>1500</v>
      </c>
      <c r="V2888" t="str">
        <f>IF(Table1[[#This Row],[Sales]]&lt;=10000,"Low",IF(Table1[[#This Row],[Sales]]&gt;=10000 &amp; Table1[[#This Row],[Sales]]&lt;=25000,"Medium","High"))</f>
        <v>Low</v>
      </c>
      <c r="W2888">
        <v>154.44999999999999</v>
      </c>
      <c r="X2888">
        <f>Table1[[#This Row],[Profit]]/Table1[[#This Row],[Sales]]</f>
        <v>0.10296666666666666</v>
      </c>
      <c r="Y2888" t="s">
        <v>30</v>
      </c>
      <c r="Z2888" t="s">
        <v>59</v>
      </c>
      <c r="AA2888">
        <v>1</v>
      </c>
      <c r="AB2888" t="s">
        <v>32</v>
      </c>
    </row>
    <row r="2889" spans="1:28" x14ac:dyDescent="0.35">
      <c r="A2889" t="s">
        <v>7679</v>
      </c>
      <c r="B2889" s="1">
        <v>45558</v>
      </c>
      <c r="C2889" s="1" t="str">
        <f>TEXT(Table1[[#This Row],[Order_Date]],"yyyy")</f>
        <v>2024</v>
      </c>
      <c r="D2889" s="3">
        <f>MONTH(Table1[[#This Row],[Order_Date]])</f>
        <v>9</v>
      </c>
      <c r="E2889" t="str">
        <f>TEXT(Table1[[#This Row],[Order_Date]],"mmm")</f>
        <v>Sep</v>
      </c>
      <c r="F2889" s="1">
        <v>45563</v>
      </c>
      <c r="G2889">
        <f>(Table1[[#This Row],[Ship_Date]]-Table1[[#This Row],[Order_Date]])</f>
        <v>5</v>
      </c>
      <c r="H2889" t="s">
        <v>7680</v>
      </c>
      <c r="I2889" t="s">
        <v>7681</v>
      </c>
      <c r="J2889" t="s">
        <v>24</v>
      </c>
      <c r="K2889">
        <v>53</v>
      </c>
      <c r="L2889" t="str">
        <f>IF(Table1[[#This Row],[Age]]&lt;=20,"Teen",IF(Table1[[#This Row],[Age]]&gt;=21 &amp; Table1[[#This Row],[Age]]&lt;=50,"Adult","Senior"))</f>
        <v>Senior</v>
      </c>
      <c r="M2889" t="s">
        <v>53</v>
      </c>
      <c r="N2889" t="s">
        <v>54</v>
      </c>
      <c r="O2889" t="s">
        <v>55</v>
      </c>
      <c r="P2889" t="s">
        <v>47</v>
      </c>
      <c r="Q2889" t="s">
        <v>69</v>
      </c>
      <c r="R2889">
        <v>8</v>
      </c>
      <c r="S2889">
        <v>800</v>
      </c>
      <c r="T2889">
        <v>25</v>
      </c>
      <c r="U2889">
        <v>4800</v>
      </c>
      <c r="V2889" t="str">
        <f>IF(Table1[[#This Row],[Sales]]&lt;=10000,"Low",IF(Table1[[#This Row],[Sales]]&gt;=10000 &amp; Table1[[#This Row],[Sales]]&lt;=25000,"Medium","High"))</f>
        <v>Low</v>
      </c>
      <c r="W2889">
        <v>1989.63</v>
      </c>
      <c r="X2889">
        <f>Table1[[#This Row],[Profit]]/Table1[[#This Row],[Sales]]</f>
        <v>0.41450625000000002</v>
      </c>
      <c r="Y2889" t="s">
        <v>58</v>
      </c>
      <c r="Z2889" t="s">
        <v>31</v>
      </c>
      <c r="AA2889">
        <v>4</v>
      </c>
      <c r="AB2889" t="s">
        <v>32</v>
      </c>
    </row>
    <row r="2890" spans="1:28" x14ac:dyDescent="0.35">
      <c r="A2890" t="s">
        <v>7692</v>
      </c>
      <c r="B2890" s="1">
        <v>45536</v>
      </c>
      <c r="C2890" s="1" t="str">
        <f>TEXT(Table1[[#This Row],[Order_Date]],"yyyy")</f>
        <v>2024</v>
      </c>
      <c r="D2890" s="3">
        <f>MONTH(Table1[[#This Row],[Order_Date]])</f>
        <v>9</v>
      </c>
      <c r="E2890" t="str">
        <f>TEXT(Table1[[#This Row],[Order_Date]],"mmm")</f>
        <v>Sep</v>
      </c>
      <c r="F2890" s="1">
        <v>45537</v>
      </c>
      <c r="G2890">
        <f>(Table1[[#This Row],[Ship_Date]]-Table1[[#This Row],[Order_Date]])</f>
        <v>1</v>
      </c>
      <c r="H2890" t="s">
        <v>5489</v>
      </c>
      <c r="I2890" t="s">
        <v>7693</v>
      </c>
      <c r="J2890" t="s">
        <v>24</v>
      </c>
      <c r="K2890">
        <v>60</v>
      </c>
      <c r="L2890" t="str">
        <f>IF(Table1[[#This Row],[Age]]&lt;=20,"Teen",IF(Table1[[#This Row],[Age]]&gt;=21 &amp; Table1[[#This Row],[Age]]&lt;=50,"Adult","Senior"))</f>
        <v>Senior</v>
      </c>
      <c r="M2890" t="s">
        <v>53</v>
      </c>
      <c r="N2890" t="s">
        <v>54</v>
      </c>
      <c r="O2890" t="s">
        <v>55</v>
      </c>
      <c r="P2890" t="s">
        <v>28</v>
      </c>
      <c r="Q2890" t="s">
        <v>103</v>
      </c>
      <c r="R2890">
        <v>4</v>
      </c>
      <c r="S2890">
        <v>25000</v>
      </c>
      <c r="T2890">
        <v>5</v>
      </c>
      <c r="U2890">
        <v>95000</v>
      </c>
      <c r="V2890" t="str">
        <f>IF(Table1[[#This Row],[Sales]]&lt;=10000,"Low",IF(Table1[[#This Row],[Sales]]&gt;=10000 &amp; Table1[[#This Row],[Sales]]&lt;=25000,"Medium","High"))</f>
        <v>High</v>
      </c>
      <c r="W2890">
        <v>40778.699999999997</v>
      </c>
      <c r="X2890">
        <f>Table1[[#This Row],[Profit]]/Table1[[#This Row],[Sales]]</f>
        <v>0.42924947368421051</v>
      </c>
      <c r="Y2890" t="s">
        <v>58</v>
      </c>
      <c r="Z2890" t="s">
        <v>41</v>
      </c>
      <c r="AA2890">
        <v>3</v>
      </c>
      <c r="AB2890" t="s">
        <v>42</v>
      </c>
    </row>
    <row r="2891" spans="1:28" x14ac:dyDescent="0.35">
      <c r="A2891" t="s">
        <v>7714</v>
      </c>
      <c r="B2891" s="1">
        <v>45562</v>
      </c>
      <c r="C2891" s="1" t="str">
        <f>TEXT(Table1[[#This Row],[Order_Date]],"yyyy")</f>
        <v>2024</v>
      </c>
      <c r="D2891" s="3">
        <f>MONTH(Table1[[#This Row],[Order_Date]])</f>
        <v>9</v>
      </c>
      <c r="E2891" t="str">
        <f>TEXT(Table1[[#This Row],[Order_Date]],"mmm")</f>
        <v>Sep</v>
      </c>
      <c r="F2891" s="1">
        <v>45565</v>
      </c>
      <c r="G2891">
        <f>(Table1[[#This Row],[Ship_Date]]-Table1[[#This Row],[Order_Date]])</f>
        <v>3</v>
      </c>
      <c r="H2891" t="s">
        <v>5024</v>
      </c>
      <c r="I2891" t="s">
        <v>7715</v>
      </c>
      <c r="J2891" t="s">
        <v>52</v>
      </c>
      <c r="K2891">
        <v>45</v>
      </c>
      <c r="L2891" t="str">
        <f>IF(Table1[[#This Row],[Age]]&lt;=20,"Teen",IF(Table1[[#This Row],[Age]]&gt;=21 &amp; Table1[[#This Row],[Age]]&lt;=50,"Adult","Senior"))</f>
        <v>Senior</v>
      </c>
      <c r="M2891" t="s">
        <v>84</v>
      </c>
      <c r="N2891" t="s">
        <v>85</v>
      </c>
      <c r="O2891" t="s">
        <v>86</v>
      </c>
      <c r="P2891" t="s">
        <v>47</v>
      </c>
      <c r="Q2891" t="s">
        <v>164</v>
      </c>
      <c r="R2891">
        <v>5</v>
      </c>
      <c r="S2891">
        <v>1800</v>
      </c>
      <c r="T2891">
        <v>15</v>
      </c>
      <c r="U2891">
        <v>7650</v>
      </c>
      <c r="V2891" t="str">
        <f>IF(Table1[[#This Row],[Sales]]&lt;=10000,"Low",IF(Table1[[#This Row],[Sales]]&gt;=10000 &amp; Table1[[#This Row],[Sales]]&lt;=25000,"Medium","High"))</f>
        <v>Low</v>
      </c>
      <c r="W2891">
        <v>2354.8000000000002</v>
      </c>
      <c r="X2891">
        <f>Table1[[#This Row],[Profit]]/Table1[[#This Row],[Sales]]</f>
        <v>0.30781699346405234</v>
      </c>
      <c r="Y2891" t="s">
        <v>58</v>
      </c>
      <c r="Z2891" t="s">
        <v>59</v>
      </c>
      <c r="AA2891">
        <v>4</v>
      </c>
      <c r="AB2891" t="s">
        <v>42</v>
      </c>
    </row>
    <row r="2892" spans="1:28" x14ac:dyDescent="0.35">
      <c r="A2892" t="s">
        <v>7716</v>
      </c>
      <c r="B2892" s="1">
        <v>45558</v>
      </c>
      <c r="C2892" s="1" t="str">
        <f>TEXT(Table1[[#This Row],[Order_Date]],"yyyy")</f>
        <v>2024</v>
      </c>
      <c r="D2892" s="3">
        <f>MONTH(Table1[[#This Row],[Order_Date]])</f>
        <v>9</v>
      </c>
      <c r="E2892" t="str">
        <f>TEXT(Table1[[#This Row],[Order_Date]],"mmm")</f>
        <v>Sep</v>
      </c>
      <c r="F2892" s="1">
        <v>45560</v>
      </c>
      <c r="G2892">
        <f>(Table1[[#This Row],[Ship_Date]]-Table1[[#This Row],[Order_Date]])</f>
        <v>2</v>
      </c>
      <c r="H2892" t="s">
        <v>5021</v>
      </c>
      <c r="I2892" t="s">
        <v>7717</v>
      </c>
      <c r="J2892" t="s">
        <v>24</v>
      </c>
      <c r="K2892">
        <v>43</v>
      </c>
      <c r="L2892" t="str">
        <f>IF(Table1[[#This Row],[Age]]&lt;=20,"Teen",IF(Table1[[#This Row],[Age]]&gt;=21 &amp; Table1[[#This Row],[Age]]&lt;=50,"Adult","Senior"))</f>
        <v>Senior</v>
      </c>
      <c r="M2892" t="s">
        <v>25</v>
      </c>
      <c r="N2892" t="s">
        <v>26</v>
      </c>
      <c r="O2892" t="s">
        <v>27</v>
      </c>
      <c r="P2892" t="s">
        <v>56</v>
      </c>
      <c r="Q2892" t="s">
        <v>97</v>
      </c>
      <c r="R2892">
        <v>7</v>
      </c>
      <c r="S2892">
        <v>1500</v>
      </c>
      <c r="T2892">
        <v>0</v>
      </c>
      <c r="U2892">
        <v>10500</v>
      </c>
      <c r="V2892" t="str">
        <f>IF(Table1[[#This Row],[Sales]]&lt;=10000,"Low",IF(Table1[[#This Row],[Sales]]&gt;=10000 &amp; Table1[[#This Row],[Sales]]&lt;=25000,"Medium","High"))</f>
        <v>High</v>
      </c>
      <c r="W2892">
        <v>2999.91</v>
      </c>
      <c r="X2892">
        <f>Table1[[#This Row],[Profit]]/Table1[[#This Row],[Sales]]</f>
        <v>0.28570571428571429</v>
      </c>
      <c r="Y2892" t="s">
        <v>30</v>
      </c>
      <c r="Z2892" t="s">
        <v>41</v>
      </c>
      <c r="AA2892">
        <v>3</v>
      </c>
      <c r="AB2892" t="s">
        <v>42</v>
      </c>
    </row>
    <row r="2893" spans="1:28" x14ac:dyDescent="0.35">
      <c r="A2893" t="s">
        <v>7745</v>
      </c>
      <c r="B2893" s="1">
        <v>45925</v>
      </c>
      <c r="C2893" s="1" t="str">
        <f>TEXT(Table1[[#This Row],[Order_Date]],"yyyy")</f>
        <v>2025</v>
      </c>
      <c r="D2893" s="3">
        <f>MONTH(Table1[[#This Row],[Order_Date]])</f>
        <v>9</v>
      </c>
      <c r="E2893" t="str">
        <f>TEXT(Table1[[#This Row],[Order_Date]],"mmm")</f>
        <v>Sep</v>
      </c>
      <c r="F2893" s="1">
        <v>45930</v>
      </c>
      <c r="G2893">
        <f>(Table1[[#This Row],[Ship_Date]]-Table1[[#This Row],[Order_Date]])</f>
        <v>5</v>
      </c>
      <c r="H2893" t="s">
        <v>7746</v>
      </c>
      <c r="I2893" t="s">
        <v>7747</v>
      </c>
      <c r="J2893" t="s">
        <v>24</v>
      </c>
      <c r="K2893">
        <v>61</v>
      </c>
      <c r="L2893" t="str">
        <f>IF(Table1[[#This Row],[Age]]&lt;=20,"Teen",IF(Table1[[#This Row],[Age]]&gt;=21 &amp; Table1[[#This Row],[Age]]&lt;=50,"Adult","Senior"))</f>
        <v>Senior</v>
      </c>
      <c r="M2893" t="s">
        <v>101</v>
      </c>
      <c r="N2893" t="s">
        <v>102</v>
      </c>
      <c r="O2893" t="s">
        <v>27</v>
      </c>
      <c r="P2893" t="s">
        <v>47</v>
      </c>
      <c r="Q2893" t="s">
        <v>175</v>
      </c>
      <c r="R2893">
        <v>8</v>
      </c>
      <c r="S2893">
        <v>1200</v>
      </c>
      <c r="T2893">
        <v>15</v>
      </c>
      <c r="U2893">
        <v>8160</v>
      </c>
      <c r="V2893" t="str">
        <f>IF(Table1[[#This Row],[Sales]]&lt;=10000,"Low",IF(Table1[[#This Row],[Sales]]&gt;=10000 &amp; Table1[[#This Row],[Sales]]&lt;=25000,"Medium","High"))</f>
        <v>Low</v>
      </c>
      <c r="W2893">
        <v>894.81</v>
      </c>
      <c r="X2893">
        <f>Table1[[#This Row],[Profit]]/Table1[[#This Row],[Sales]]</f>
        <v>0.1096580882352941</v>
      </c>
      <c r="Y2893" t="s">
        <v>30</v>
      </c>
      <c r="Z2893" t="s">
        <v>31</v>
      </c>
      <c r="AA2893">
        <v>3</v>
      </c>
      <c r="AB2893" t="s">
        <v>42</v>
      </c>
    </row>
    <row r="2894" spans="1:28" x14ac:dyDescent="0.35">
      <c r="A2894" t="s">
        <v>7777</v>
      </c>
      <c r="B2894" s="1">
        <v>45920</v>
      </c>
      <c r="C2894" s="1" t="str">
        <f>TEXT(Table1[[#This Row],[Order_Date]],"yyyy")</f>
        <v>2025</v>
      </c>
      <c r="D2894" s="3">
        <f>MONTH(Table1[[#This Row],[Order_Date]])</f>
        <v>9</v>
      </c>
      <c r="E2894" t="str">
        <f>TEXT(Table1[[#This Row],[Order_Date]],"mmm")</f>
        <v>Sep</v>
      </c>
      <c r="F2894" s="1">
        <v>45921</v>
      </c>
      <c r="G2894">
        <f>(Table1[[#This Row],[Ship_Date]]-Table1[[#This Row],[Order_Date]])</f>
        <v>1</v>
      </c>
      <c r="H2894" t="s">
        <v>7778</v>
      </c>
      <c r="I2894" t="s">
        <v>7779</v>
      </c>
      <c r="J2894" t="s">
        <v>52</v>
      </c>
      <c r="K2894">
        <v>21</v>
      </c>
      <c r="L2894" t="str">
        <f>IF(Table1[[#This Row],[Age]]&lt;=20,"Teen",IF(Table1[[#This Row],[Age]]&gt;=21 &amp; Table1[[#This Row],[Age]]&lt;=50,"Adult","Senior"))</f>
        <v>Senior</v>
      </c>
      <c r="M2894" t="s">
        <v>53</v>
      </c>
      <c r="N2894" t="s">
        <v>54</v>
      </c>
      <c r="O2894" t="s">
        <v>55</v>
      </c>
      <c r="P2894" t="s">
        <v>28</v>
      </c>
      <c r="Q2894" t="s">
        <v>192</v>
      </c>
      <c r="R2894">
        <v>6</v>
      </c>
      <c r="S2894">
        <v>7000</v>
      </c>
      <c r="T2894">
        <v>20</v>
      </c>
      <c r="U2894">
        <v>33600</v>
      </c>
      <c r="V2894" t="str">
        <f>IF(Table1[[#This Row],[Sales]]&lt;=10000,"Low",IF(Table1[[#This Row],[Sales]]&gt;=10000 &amp; Table1[[#This Row],[Sales]]&lt;=25000,"Medium","High"))</f>
        <v>High</v>
      </c>
      <c r="W2894">
        <v>8172.62</v>
      </c>
      <c r="X2894">
        <f>Table1[[#This Row],[Profit]]/Table1[[#This Row],[Sales]]</f>
        <v>0.2432327380952381</v>
      </c>
      <c r="Y2894" t="s">
        <v>93</v>
      </c>
      <c r="Z2894" t="s">
        <v>59</v>
      </c>
      <c r="AA2894">
        <v>4</v>
      </c>
      <c r="AB2894" t="s">
        <v>42</v>
      </c>
    </row>
    <row r="2895" spans="1:28" x14ac:dyDescent="0.35">
      <c r="A2895" t="s">
        <v>7791</v>
      </c>
      <c r="B2895" s="1">
        <v>45930</v>
      </c>
      <c r="C2895" s="1" t="str">
        <f>TEXT(Table1[[#This Row],[Order_Date]],"yyyy")</f>
        <v>2025</v>
      </c>
      <c r="D2895" s="3">
        <f>MONTH(Table1[[#This Row],[Order_Date]])</f>
        <v>9</v>
      </c>
      <c r="E2895" t="str">
        <f>TEXT(Table1[[#This Row],[Order_Date]],"mmm")</f>
        <v>Sep</v>
      </c>
      <c r="F2895" s="1">
        <v>45932</v>
      </c>
      <c r="G2895">
        <f>(Table1[[#This Row],[Ship_Date]]-Table1[[#This Row],[Order_Date]])</f>
        <v>2</v>
      </c>
      <c r="H2895" t="s">
        <v>7792</v>
      </c>
      <c r="I2895" t="s">
        <v>7793</v>
      </c>
      <c r="J2895" t="s">
        <v>24</v>
      </c>
      <c r="K2895">
        <v>50</v>
      </c>
      <c r="L2895" t="str">
        <f>IF(Table1[[#This Row],[Age]]&lt;=20,"Teen",IF(Table1[[#This Row],[Age]]&gt;=21 &amp; Table1[[#This Row],[Age]]&lt;=50,"Adult","Senior"))</f>
        <v>Senior</v>
      </c>
      <c r="M2895" t="s">
        <v>46</v>
      </c>
      <c r="N2895" t="s">
        <v>46</v>
      </c>
      <c r="O2895" t="s">
        <v>38</v>
      </c>
      <c r="P2895" t="s">
        <v>39</v>
      </c>
      <c r="Q2895" t="s">
        <v>253</v>
      </c>
      <c r="R2895">
        <v>8</v>
      </c>
      <c r="S2895">
        <v>1200</v>
      </c>
      <c r="T2895">
        <v>20</v>
      </c>
      <c r="U2895">
        <v>7680</v>
      </c>
      <c r="V2895" t="str">
        <f>IF(Table1[[#This Row],[Sales]]&lt;=10000,"Low",IF(Table1[[#This Row],[Sales]]&gt;=10000 &amp; Table1[[#This Row],[Sales]]&lt;=25000,"Medium","High"))</f>
        <v>Low</v>
      </c>
      <c r="W2895">
        <v>1332.11</v>
      </c>
      <c r="X2895">
        <f>Table1[[#This Row],[Profit]]/Table1[[#This Row],[Sales]]</f>
        <v>0.17345182291666666</v>
      </c>
      <c r="Y2895" t="s">
        <v>30</v>
      </c>
      <c r="Z2895" t="s">
        <v>41</v>
      </c>
      <c r="AA2895">
        <v>4</v>
      </c>
      <c r="AB2895" t="s">
        <v>42</v>
      </c>
    </row>
    <row r="2896" spans="1:28" x14ac:dyDescent="0.35">
      <c r="A2896" t="s">
        <v>7821</v>
      </c>
      <c r="B2896" s="1">
        <v>45911</v>
      </c>
      <c r="C2896" s="1" t="str">
        <f>TEXT(Table1[[#This Row],[Order_Date]],"yyyy")</f>
        <v>2025</v>
      </c>
      <c r="D2896" s="3">
        <f>MONTH(Table1[[#This Row],[Order_Date]])</f>
        <v>9</v>
      </c>
      <c r="E2896" t="str">
        <f>TEXT(Table1[[#This Row],[Order_Date]],"mmm")</f>
        <v>Sep</v>
      </c>
      <c r="F2896" s="1">
        <v>45918</v>
      </c>
      <c r="G2896">
        <f>(Table1[[#This Row],[Ship_Date]]-Table1[[#This Row],[Order_Date]])</f>
        <v>7</v>
      </c>
      <c r="H2896" t="s">
        <v>7822</v>
      </c>
      <c r="I2896" t="s">
        <v>7823</v>
      </c>
      <c r="J2896" t="s">
        <v>24</v>
      </c>
      <c r="K2896">
        <v>24</v>
      </c>
      <c r="L2896" t="str">
        <f>IF(Table1[[#This Row],[Age]]&lt;=20,"Teen",IF(Table1[[#This Row],[Age]]&gt;=21 &amp; Table1[[#This Row],[Age]]&lt;=50,"Adult","Senior"))</f>
        <v>Senior</v>
      </c>
      <c r="M2896" t="s">
        <v>107</v>
      </c>
      <c r="N2896" t="s">
        <v>108</v>
      </c>
      <c r="O2896" t="s">
        <v>86</v>
      </c>
      <c r="P2896" t="s">
        <v>74</v>
      </c>
      <c r="Q2896" t="s">
        <v>196</v>
      </c>
      <c r="R2896">
        <v>2</v>
      </c>
      <c r="S2896">
        <v>25000</v>
      </c>
      <c r="T2896">
        <v>10</v>
      </c>
      <c r="U2896">
        <v>45000</v>
      </c>
      <c r="V2896" t="str">
        <f>IF(Table1[[#This Row],[Sales]]&lt;=10000,"Low",IF(Table1[[#This Row],[Sales]]&gt;=10000 &amp; Table1[[#This Row],[Sales]]&lt;=25000,"Medium","High"))</f>
        <v>High</v>
      </c>
      <c r="W2896">
        <v>15399.82</v>
      </c>
      <c r="X2896">
        <f>Table1[[#This Row],[Profit]]/Table1[[#This Row],[Sales]]</f>
        <v>0.3422182222222222</v>
      </c>
      <c r="Y2896" t="s">
        <v>93</v>
      </c>
      <c r="Z2896" t="s">
        <v>41</v>
      </c>
      <c r="AA2896">
        <v>1</v>
      </c>
      <c r="AB2896" t="s">
        <v>42</v>
      </c>
    </row>
    <row r="2897" spans="1:28" x14ac:dyDescent="0.35">
      <c r="A2897" t="s">
        <v>7827</v>
      </c>
      <c r="B2897" s="1">
        <v>45550</v>
      </c>
      <c r="C2897" s="1" t="str">
        <f>TEXT(Table1[[#This Row],[Order_Date]],"yyyy")</f>
        <v>2024</v>
      </c>
      <c r="D2897" s="3">
        <f>MONTH(Table1[[#This Row],[Order_Date]])</f>
        <v>9</v>
      </c>
      <c r="E2897" t="str">
        <f>TEXT(Table1[[#This Row],[Order_Date]],"mmm")</f>
        <v>Sep</v>
      </c>
      <c r="F2897" s="1">
        <v>45554</v>
      </c>
      <c r="G2897">
        <f>(Table1[[#This Row],[Ship_Date]]-Table1[[#This Row],[Order_Date]])</f>
        <v>4</v>
      </c>
      <c r="H2897" t="s">
        <v>7828</v>
      </c>
      <c r="I2897" t="s">
        <v>7829</v>
      </c>
      <c r="J2897" t="s">
        <v>52</v>
      </c>
      <c r="K2897">
        <v>34</v>
      </c>
      <c r="L2897" t="str">
        <f>IF(Table1[[#This Row],[Age]]&lt;=20,"Teen",IF(Table1[[#This Row],[Age]]&gt;=21 &amp; Table1[[#This Row],[Age]]&lt;=50,"Adult","Senior"))</f>
        <v>Senior</v>
      </c>
      <c r="M2897" t="s">
        <v>79</v>
      </c>
      <c r="N2897" t="s">
        <v>80</v>
      </c>
      <c r="O2897" t="s">
        <v>38</v>
      </c>
      <c r="P2897" t="s">
        <v>39</v>
      </c>
      <c r="Q2897" t="s">
        <v>40</v>
      </c>
      <c r="R2897">
        <v>5</v>
      </c>
      <c r="S2897">
        <v>2500</v>
      </c>
      <c r="T2897">
        <v>25</v>
      </c>
      <c r="U2897">
        <v>9375</v>
      </c>
      <c r="V2897" t="str">
        <f>IF(Table1[[#This Row],[Sales]]&lt;=10000,"Low",IF(Table1[[#This Row],[Sales]]&gt;=10000 &amp; Table1[[#This Row],[Sales]]&lt;=25000,"Medium","High"))</f>
        <v>Low</v>
      </c>
      <c r="W2897">
        <v>1000.6</v>
      </c>
      <c r="X2897">
        <f>Table1[[#This Row],[Profit]]/Table1[[#This Row],[Sales]]</f>
        <v>0.10673066666666667</v>
      </c>
      <c r="Y2897" t="s">
        <v>93</v>
      </c>
      <c r="Z2897" t="s">
        <v>59</v>
      </c>
      <c r="AA2897">
        <v>5</v>
      </c>
      <c r="AB2897" t="s">
        <v>42</v>
      </c>
    </row>
    <row r="2898" spans="1:28" x14ac:dyDescent="0.35">
      <c r="A2898" t="s">
        <v>7855</v>
      </c>
      <c r="B2898" s="1">
        <v>45541</v>
      </c>
      <c r="C2898" s="1" t="str">
        <f>TEXT(Table1[[#This Row],[Order_Date]],"yyyy")</f>
        <v>2024</v>
      </c>
      <c r="D2898" s="3">
        <f>MONTH(Table1[[#This Row],[Order_Date]])</f>
        <v>9</v>
      </c>
      <c r="E2898" t="str">
        <f>TEXT(Table1[[#This Row],[Order_Date]],"mmm")</f>
        <v>Sep</v>
      </c>
      <c r="F2898" s="1">
        <v>45542</v>
      </c>
      <c r="G2898">
        <f>(Table1[[#This Row],[Ship_Date]]-Table1[[#This Row],[Order_Date]])</f>
        <v>1</v>
      </c>
      <c r="H2898" t="s">
        <v>7856</v>
      </c>
      <c r="I2898" t="s">
        <v>7857</v>
      </c>
      <c r="J2898" t="s">
        <v>24</v>
      </c>
      <c r="K2898">
        <v>46</v>
      </c>
      <c r="L2898" t="str">
        <f>IF(Table1[[#This Row],[Age]]&lt;=20,"Teen",IF(Table1[[#This Row],[Age]]&gt;=21 &amp; Table1[[#This Row],[Age]]&lt;=50,"Adult","Senior"))</f>
        <v>Senior</v>
      </c>
      <c r="M2898" t="s">
        <v>79</v>
      </c>
      <c r="N2898" t="s">
        <v>80</v>
      </c>
      <c r="O2898" t="s">
        <v>38</v>
      </c>
      <c r="P2898" t="s">
        <v>28</v>
      </c>
      <c r="Q2898" t="s">
        <v>103</v>
      </c>
      <c r="R2898">
        <v>1</v>
      </c>
      <c r="S2898">
        <v>25000</v>
      </c>
      <c r="T2898">
        <v>20</v>
      </c>
      <c r="U2898">
        <v>20000</v>
      </c>
      <c r="V2898" t="str">
        <f>IF(Table1[[#This Row],[Sales]]&lt;=10000,"Low",IF(Table1[[#This Row],[Sales]]&gt;=10000 &amp; Table1[[#This Row],[Sales]]&lt;=25000,"Medium","High"))</f>
        <v>High</v>
      </c>
      <c r="W2898">
        <v>3925.17</v>
      </c>
      <c r="X2898">
        <f>Table1[[#This Row],[Profit]]/Table1[[#This Row],[Sales]]</f>
        <v>0.1962585</v>
      </c>
      <c r="Y2898" t="s">
        <v>30</v>
      </c>
      <c r="Z2898" t="s">
        <v>31</v>
      </c>
      <c r="AA2898">
        <v>5</v>
      </c>
      <c r="AB2898" t="s">
        <v>42</v>
      </c>
    </row>
    <row r="2899" spans="1:28" x14ac:dyDescent="0.35">
      <c r="A2899" t="s">
        <v>7907</v>
      </c>
      <c r="B2899" s="1">
        <v>45562</v>
      </c>
      <c r="C2899" s="1" t="str">
        <f>TEXT(Table1[[#This Row],[Order_Date]],"yyyy")</f>
        <v>2024</v>
      </c>
      <c r="D2899" s="3">
        <f>MONTH(Table1[[#This Row],[Order_Date]])</f>
        <v>9</v>
      </c>
      <c r="E2899" t="str">
        <f>TEXT(Table1[[#This Row],[Order_Date]],"mmm")</f>
        <v>Sep</v>
      </c>
      <c r="F2899" s="1">
        <v>45563</v>
      </c>
      <c r="G2899">
        <f>(Table1[[#This Row],[Ship_Date]]-Table1[[#This Row],[Order_Date]])</f>
        <v>1</v>
      </c>
      <c r="H2899" t="s">
        <v>7908</v>
      </c>
      <c r="I2899" t="s">
        <v>7909</v>
      </c>
      <c r="J2899" t="s">
        <v>52</v>
      </c>
      <c r="K2899">
        <v>45</v>
      </c>
      <c r="L2899" t="str">
        <f>IF(Table1[[#This Row],[Age]]&lt;=20,"Teen",IF(Table1[[#This Row],[Age]]&gt;=21 &amp; Table1[[#This Row],[Age]]&lt;=50,"Adult","Senior"))</f>
        <v>Senior</v>
      </c>
      <c r="M2899" t="s">
        <v>116</v>
      </c>
      <c r="N2899" t="s">
        <v>117</v>
      </c>
      <c r="O2899" t="s">
        <v>86</v>
      </c>
      <c r="P2899" t="s">
        <v>47</v>
      </c>
      <c r="Q2899" t="s">
        <v>164</v>
      </c>
      <c r="R2899">
        <v>7</v>
      </c>
      <c r="S2899">
        <v>1800</v>
      </c>
      <c r="T2899">
        <v>20</v>
      </c>
      <c r="U2899">
        <v>10080</v>
      </c>
      <c r="V2899" t="str">
        <f>IF(Table1[[#This Row],[Sales]]&lt;=10000,"Low",IF(Table1[[#This Row],[Sales]]&gt;=10000 &amp; Table1[[#This Row],[Sales]]&lt;=25000,"Medium","High"))</f>
        <v>High</v>
      </c>
      <c r="W2899">
        <v>2331.02</v>
      </c>
      <c r="X2899">
        <f>Table1[[#This Row],[Profit]]/Table1[[#This Row],[Sales]]</f>
        <v>0.23125198412698411</v>
      </c>
      <c r="Y2899" t="s">
        <v>30</v>
      </c>
      <c r="Z2899" t="s">
        <v>31</v>
      </c>
      <c r="AA2899">
        <v>1</v>
      </c>
      <c r="AB2899" t="s">
        <v>42</v>
      </c>
    </row>
    <row r="2900" spans="1:28" x14ac:dyDescent="0.35">
      <c r="A2900" t="s">
        <v>7938</v>
      </c>
      <c r="B2900" s="1">
        <v>45558</v>
      </c>
      <c r="C2900" s="1" t="str">
        <f>TEXT(Table1[[#This Row],[Order_Date]],"yyyy")</f>
        <v>2024</v>
      </c>
      <c r="D2900" s="3">
        <f>MONTH(Table1[[#This Row],[Order_Date]])</f>
        <v>9</v>
      </c>
      <c r="E2900" t="str">
        <f>TEXT(Table1[[#This Row],[Order_Date]],"mmm")</f>
        <v>Sep</v>
      </c>
      <c r="F2900" s="1">
        <v>45561</v>
      </c>
      <c r="G2900">
        <f>(Table1[[#This Row],[Ship_Date]]-Table1[[#This Row],[Order_Date]])</f>
        <v>3</v>
      </c>
      <c r="H2900" t="s">
        <v>7939</v>
      </c>
      <c r="I2900" t="s">
        <v>4137</v>
      </c>
      <c r="J2900" t="s">
        <v>52</v>
      </c>
      <c r="K2900">
        <v>44</v>
      </c>
      <c r="L2900" t="str">
        <f>IF(Table1[[#This Row],[Age]]&lt;=20,"Teen",IF(Table1[[#This Row],[Age]]&gt;=21 &amp; Table1[[#This Row],[Age]]&lt;=50,"Adult","Senior"))</f>
        <v>Senior</v>
      </c>
      <c r="M2900" t="s">
        <v>91</v>
      </c>
      <c r="N2900" t="s">
        <v>92</v>
      </c>
      <c r="O2900" t="s">
        <v>55</v>
      </c>
      <c r="P2900" t="s">
        <v>47</v>
      </c>
      <c r="Q2900" t="s">
        <v>48</v>
      </c>
      <c r="R2900">
        <v>6</v>
      </c>
      <c r="S2900">
        <v>3500</v>
      </c>
      <c r="T2900">
        <v>20</v>
      </c>
      <c r="U2900">
        <v>16800</v>
      </c>
      <c r="V2900" t="str">
        <f>IF(Table1[[#This Row],[Sales]]&lt;=10000,"Low",IF(Table1[[#This Row],[Sales]]&gt;=10000 &amp; Table1[[#This Row],[Sales]]&lt;=25000,"Medium","High"))</f>
        <v>High</v>
      </c>
      <c r="W2900">
        <v>3457.12</v>
      </c>
      <c r="X2900">
        <f>Table1[[#This Row],[Profit]]/Table1[[#This Row],[Sales]]</f>
        <v>0.20578095238095237</v>
      </c>
      <c r="Y2900" t="s">
        <v>30</v>
      </c>
      <c r="Z2900" t="s">
        <v>41</v>
      </c>
      <c r="AA2900">
        <v>2</v>
      </c>
      <c r="AB2900" t="s">
        <v>42</v>
      </c>
    </row>
    <row r="2901" spans="1:28" x14ac:dyDescent="0.35">
      <c r="A2901" t="s">
        <v>7957</v>
      </c>
      <c r="B2901" s="1">
        <v>45544</v>
      </c>
      <c r="C2901" s="1" t="str">
        <f>TEXT(Table1[[#This Row],[Order_Date]],"yyyy")</f>
        <v>2024</v>
      </c>
      <c r="D2901" s="3">
        <f>MONTH(Table1[[#This Row],[Order_Date]])</f>
        <v>9</v>
      </c>
      <c r="E2901" t="str">
        <f>TEXT(Table1[[#This Row],[Order_Date]],"mmm")</f>
        <v>Sep</v>
      </c>
      <c r="F2901" s="1">
        <v>45548</v>
      </c>
      <c r="G2901">
        <f>(Table1[[#This Row],[Ship_Date]]-Table1[[#This Row],[Order_Date]])</f>
        <v>4</v>
      </c>
      <c r="H2901" t="s">
        <v>7958</v>
      </c>
      <c r="I2901" t="s">
        <v>7959</v>
      </c>
      <c r="J2901" t="s">
        <v>24</v>
      </c>
      <c r="K2901">
        <v>22</v>
      </c>
      <c r="L2901" t="str">
        <f>IF(Table1[[#This Row],[Age]]&lt;=20,"Teen",IF(Table1[[#This Row],[Age]]&gt;=21 &amp; Table1[[#This Row],[Age]]&lt;=50,"Adult","Senior"))</f>
        <v>Senior</v>
      </c>
      <c r="M2901" t="s">
        <v>25</v>
      </c>
      <c r="N2901" t="s">
        <v>26</v>
      </c>
      <c r="O2901" t="s">
        <v>27</v>
      </c>
      <c r="P2901" t="s">
        <v>47</v>
      </c>
      <c r="Q2901" t="s">
        <v>69</v>
      </c>
      <c r="R2901">
        <v>4</v>
      </c>
      <c r="S2901">
        <v>800</v>
      </c>
      <c r="T2901">
        <v>10</v>
      </c>
      <c r="U2901">
        <v>2880</v>
      </c>
      <c r="V2901" t="str">
        <f>IF(Table1[[#This Row],[Sales]]&lt;=10000,"Low",IF(Table1[[#This Row],[Sales]]&gt;=10000 &amp; Table1[[#This Row],[Sales]]&lt;=25000,"Medium","High"))</f>
        <v>Low</v>
      </c>
      <c r="W2901">
        <v>1191.96</v>
      </c>
      <c r="X2901">
        <f>Table1[[#This Row],[Profit]]/Table1[[#This Row],[Sales]]</f>
        <v>0.41387499999999999</v>
      </c>
      <c r="Y2901" t="s">
        <v>30</v>
      </c>
      <c r="Z2901" t="s">
        <v>59</v>
      </c>
      <c r="AA2901">
        <v>1</v>
      </c>
      <c r="AB2901" t="s">
        <v>32</v>
      </c>
    </row>
    <row r="2902" spans="1:28" x14ac:dyDescent="0.35">
      <c r="A2902" t="s">
        <v>7969</v>
      </c>
      <c r="B2902" s="1">
        <v>45918</v>
      </c>
      <c r="C2902" s="1" t="str">
        <f>TEXT(Table1[[#This Row],[Order_Date]],"yyyy")</f>
        <v>2025</v>
      </c>
      <c r="D2902" s="3">
        <f>MONTH(Table1[[#This Row],[Order_Date]])</f>
        <v>9</v>
      </c>
      <c r="E2902" t="str">
        <f>TEXT(Table1[[#This Row],[Order_Date]],"mmm")</f>
        <v>Sep</v>
      </c>
      <c r="F2902" s="1">
        <v>45923</v>
      </c>
      <c r="G2902">
        <f>(Table1[[#This Row],[Ship_Date]]-Table1[[#This Row],[Order_Date]])</f>
        <v>5</v>
      </c>
      <c r="H2902" t="s">
        <v>7970</v>
      </c>
      <c r="I2902" t="s">
        <v>7971</v>
      </c>
      <c r="J2902" t="s">
        <v>24</v>
      </c>
      <c r="K2902">
        <v>23</v>
      </c>
      <c r="L2902" t="str">
        <f>IF(Table1[[#This Row],[Age]]&lt;=20,"Teen",IF(Table1[[#This Row],[Age]]&gt;=21 &amp; Table1[[#This Row],[Age]]&lt;=50,"Adult","Senior"))</f>
        <v>Senior</v>
      </c>
      <c r="M2902" t="s">
        <v>63</v>
      </c>
      <c r="N2902" t="s">
        <v>64</v>
      </c>
      <c r="O2902" t="s">
        <v>55</v>
      </c>
      <c r="P2902" t="s">
        <v>39</v>
      </c>
      <c r="Q2902" t="s">
        <v>87</v>
      </c>
      <c r="R2902">
        <v>4</v>
      </c>
      <c r="S2902">
        <v>3200</v>
      </c>
      <c r="T2902">
        <v>5</v>
      </c>
      <c r="U2902">
        <v>12160</v>
      </c>
      <c r="V2902" t="str">
        <f>IF(Table1[[#This Row],[Sales]]&lt;=10000,"Low",IF(Table1[[#This Row],[Sales]]&gt;=10000 &amp; Table1[[#This Row],[Sales]]&lt;=25000,"Medium","High"))</f>
        <v>High</v>
      </c>
      <c r="W2902">
        <v>3808.04</v>
      </c>
      <c r="X2902">
        <f>Table1[[#This Row],[Profit]]/Table1[[#This Row],[Sales]]</f>
        <v>0.3131611842105263</v>
      </c>
      <c r="Y2902" t="s">
        <v>58</v>
      </c>
      <c r="Z2902" t="s">
        <v>41</v>
      </c>
      <c r="AA2902">
        <v>4</v>
      </c>
      <c r="AB2902" t="s">
        <v>42</v>
      </c>
    </row>
    <row r="2903" spans="1:28" x14ac:dyDescent="0.35">
      <c r="A2903" t="s">
        <v>8015</v>
      </c>
      <c r="B2903" s="1">
        <v>45561</v>
      </c>
      <c r="C2903" s="1" t="str">
        <f>TEXT(Table1[[#This Row],[Order_Date]],"yyyy")</f>
        <v>2024</v>
      </c>
      <c r="D2903" s="3">
        <f>MONTH(Table1[[#This Row],[Order_Date]])</f>
        <v>9</v>
      </c>
      <c r="E2903" t="str">
        <f>TEXT(Table1[[#This Row],[Order_Date]],"mmm")</f>
        <v>Sep</v>
      </c>
      <c r="F2903" s="1">
        <v>45562</v>
      </c>
      <c r="G2903">
        <f>(Table1[[#This Row],[Ship_Date]]-Table1[[#This Row],[Order_Date]])</f>
        <v>1</v>
      </c>
      <c r="H2903" t="s">
        <v>8016</v>
      </c>
      <c r="I2903" t="s">
        <v>8017</v>
      </c>
      <c r="J2903" t="s">
        <v>24</v>
      </c>
      <c r="K2903">
        <v>23</v>
      </c>
      <c r="L2903" t="str">
        <f>IF(Table1[[#This Row],[Age]]&lt;=20,"Teen",IF(Table1[[#This Row],[Age]]&gt;=21 &amp; Table1[[#This Row],[Age]]&lt;=50,"Adult","Senior"))</f>
        <v>Senior</v>
      </c>
      <c r="M2903" t="s">
        <v>63</v>
      </c>
      <c r="N2903" t="s">
        <v>64</v>
      </c>
      <c r="O2903" t="s">
        <v>55</v>
      </c>
      <c r="P2903" t="s">
        <v>39</v>
      </c>
      <c r="Q2903" t="s">
        <v>87</v>
      </c>
      <c r="R2903">
        <v>8</v>
      </c>
      <c r="S2903">
        <v>3200</v>
      </c>
      <c r="T2903">
        <v>10</v>
      </c>
      <c r="U2903">
        <v>23040</v>
      </c>
      <c r="V2903" t="str">
        <f>IF(Table1[[#This Row],[Sales]]&lt;=10000,"Low",IF(Table1[[#This Row],[Sales]]&gt;=10000 &amp; Table1[[#This Row],[Sales]]&lt;=25000,"Medium","High"))</f>
        <v>High</v>
      </c>
      <c r="W2903">
        <v>6691.52</v>
      </c>
      <c r="X2903">
        <f>Table1[[#This Row],[Profit]]/Table1[[#This Row],[Sales]]</f>
        <v>0.29043055555555558</v>
      </c>
      <c r="Y2903" t="s">
        <v>93</v>
      </c>
      <c r="Z2903" t="s">
        <v>31</v>
      </c>
      <c r="AA2903">
        <v>1</v>
      </c>
      <c r="AB2903" t="s">
        <v>42</v>
      </c>
    </row>
    <row r="2904" spans="1:28" x14ac:dyDescent="0.35">
      <c r="A2904" t="s">
        <v>8033</v>
      </c>
      <c r="B2904" s="1">
        <v>45902</v>
      </c>
      <c r="C2904" s="1" t="str">
        <f>TEXT(Table1[[#This Row],[Order_Date]],"yyyy")</f>
        <v>2025</v>
      </c>
      <c r="D2904" s="3">
        <f>MONTH(Table1[[#This Row],[Order_Date]])</f>
        <v>9</v>
      </c>
      <c r="E2904" t="str">
        <f>TEXT(Table1[[#This Row],[Order_Date]],"mmm")</f>
        <v>Sep</v>
      </c>
      <c r="F2904" s="1">
        <v>45909</v>
      </c>
      <c r="G2904">
        <f>(Table1[[#This Row],[Ship_Date]]-Table1[[#This Row],[Order_Date]])</f>
        <v>7</v>
      </c>
      <c r="H2904" t="s">
        <v>6072</v>
      </c>
      <c r="I2904" t="s">
        <v>8034</v>
      </c>
      <c r="J2904" t="s">
        <v>52</v>
      </c>
      <c r="K2904">
        <v>48</v>
      </c>
      <c r="L2904" t="str">
        <f>IF(Table1[[#This Row],[Age]]&lt;=20,"Teen",IF(Table1[[#This Row],[Age]]&gt;=21 &amp; Table1[[#This Row],[Age]]&lt;=50,"Adult","Senior"))</f>
        <v>Senior</v>
      </c>
      <c r="M2904" t="s">
        <v>53</v>
      </c>
      <c r="N2904" t="s">
        <v>54</v>
      </c>
      <c r="O2904" t="s">
        <v>55</v>
      </c>
      <c r="P2904" t="s">
        <v>47</v>
      </c>
      <c r="Q2904" t="s">
        <v>69</v>
      </c>
      <c r="R2904">
        <v>4</v>
      </c>
      <c r="S2904">
        <v>800</v>
      </c>
      <c r="T2904">
        <v>0</v>
      </c>
      <c r="U2904">
        <v>3200</v>
      </c>
      <c r="V2904" t="str">
        <f>IF(Table1[[#This Row],[Sales]]&lt;=10000,"Low",IF(Table1[[#This Row],[Sales]]&gt;=10000 &amp; Table1[[#This Row],[Sales]]&lt;=25000,"Medium","High"))</f>
        <v>Low</v>
      </c>
      <c r="W2904">
        <v>960.52</v>
      </c>
      <c r="X2904">
        <f>Table1[[#This Row],[Profit]]/Table1[[#This Row],[Sales]]</f>
        <v>0.3001625</v>
      </c>
      <c r="Y2904" t="s">
        <v>93</v>
      </c>
      <c r="Z2904" t="s">
        <v>31</v>
      </c>
      <c r="AA2904">
        <v>1</v>
      </c>
      <c r="AB2904" t="s">
        <v>42</v>
      </c>
    </row>
    <row r="2905" spans="1:28" x14ac:dyDescent="0.35">
      <c r="A2905" t="s">
        <v>8055</v>
      </c>
      <c r="B2905" s="1">
        <v>45928</v>
      </c>
      <c r="C2905" s="1" t="str">
        <f>TEXT(Table1[[#This Row],[Order_Date]],"yyyy")</f>
        <v>2025</v>
      </c>
      <c r="D2905" s="3">
        <f>MONTH(Table1[[#This Row],[Order_Date]])</f>
        <v>9</v>
      </c>
      <c r="E2905" t="str">
        <f>TEXT(Table1[[#This Row],[Order_Date]],"mmm")</f>
        <v>Sep</v>
      </c>
      <c r="F2905" s="1">
        <v>45933</v>
      </c>
      <c r="G2905">
        <f>(Table1[[#This Row],[Ship_Date]]-Table1[[#This Row],[Order_Date]])</f>
        <v>5</v>
      </c>
      <c r="H2905" t="s">
        <v>2016</v>
      </c>
      <c r="I2905" t="s">
        <v>8056</v>
      </c>
      <c r="J2905" t="s">
        <v>52</v>
      </c>
      <c r="K2905">
        <v>65</v>
      </c>
      <c r="L2905" t="str">
        <f>IF(Table1[[#This Row],[Age]]&lt;=20,"Teen",IF(Table1[[#This Row],[Age]]&gt;=21 &amp; Table1[[#This Row],[Age]]&lt;=50,"Adult","Senior"))</f>
        <v>Senior</v>
      </c>
      <c r="M2905" t="s">
        <v>107</v>
      </c>
      <c r="N2905" t="s">
        <v>108</v>
      </c>
      <c r="O2905" t="s">
        <v>86</v>
      </c>
      <c r="P2905" t="s">
        <v>39</v>
      </c>
      <c r="Q2905" t="s">
        <v>40</v>
      </c>
      <c r="R2905">
        <v>3</v>
      </c>
      <c r="S2905">
        <v>2500</v>
      </c>
      <c r="T2905">
        <v>25</v>
      </c>
      <c r="U2905">
        <v>5625</v>
      </c>
      <c r="V2905" t="str">
        <f>IF(Table1[[#This Row],[Sales]]&lt;=10000,"Low",IF(Table1[[#This Row],[Sales]]&gt;=10000 &amp; Table1[[#This Row],[Sales]]&lt;=25000,"Medium","High"))</f>
        <v>Low</v>
      </c>
      <c r="W2905">
        <v>2463.29</v>
      </c>
      <c r="X2905">
        <f>Table1[[#This Row],[Profit]]/Table1[[#This Row],[Sales]]</f>
        <v>0.43791822222222221</v>
      </c>
      <c r="Y2905" t="s">
        <v>58</v>
      </c>
      <c r="Z2905" t="s">
        <v>31</v>
      </c>
      <c r="AA2905">
        <v>1</v>
      </c>
      <c r="AB2905" t="s">
        <v>42</v>
      </c>
    </row>
    <row r="2906" spans="1:28" x14ac:dyDescent="0.35">
      <c r="A2906" t="s">
        <v>8097</v>
      </c>
      <c r="B2906" s="1">
        <v>45920</v>
      </c>
      <c r="C2906" s="1" t="str">
        <f>TEXT(Table1[[#This Row],[Order_Date]],"yyyy")</f>
        <v>2025</v>
      </c>
      <c r="D2906" s="3">
        <f>MONTH(Table1[[#This Row],[Order_Date]])</f>
        <v>9</v>
      </c>
      <c r="E2906" t="str">
        <f>TEXT(Table1[[#This Row],[Order_Date]],"mmm")</f>
        <v>Sep</v>
      </c>
      <c r="F2906" s="1">
        <v>45922</v>
      </c>
      <c r="G2906">
        <f>(Table1[[#This Row],[Ship_Date]]-Table1[[#This Row],[Order_Date]])</f>
        <v>2</v>
      </c>
      <c r="H2906" t="s">
        <v>8098</v>
      </c>
      <c r="I2906" t="s">
        <v>8099</v>
      </c>
      <c r="J2906" t="s">
        <v>52</v>
      </c>
      <c r="K2906">
        <v>64</v>
      </c>
      <c r="L2906" t="str">
        <f>IF(Table1[[#This Row],[Age]]&lt;=20,"Teen",IF(Table1[[#This Row],[Age]]&gt;=21 &amp; Table1[[#This Row],[Age]]&lt;=50,"Adult","Senior"))</f>
        <v>Senior</v>
      </c>
      <c r="M2906" t="s">
        <v>36</v>
      </c>
      <c r="N2906" t="s">
        <v>37</v>
      </c>
      <c r="O2906" t="s">
        <v>38</v>
      </c>
      <c r="P2906" t="s">
        <v>39</v>
      </c>
      <c r="Q2906" t="s">
        <v>253</v>
      </c>
      <c r="R2906">
        <v>6</v>
      </c>
      <c r="S2906">
        <v>1200</v>
      </c>
      <c r="T2906">
        <v>0</v>
      </c>
      <c r="U2906">
        <v>7200</v>
      </c>
      <c r="V2906" t="str">
        <f>IF(Table1[[#This Row],[Sales]]&lt;=10000,"Low",IF(Table1[[#This Row],[Sales]]&gt;=10000 &amp; Table1[[#This Row],[Sales]]&lt;=25000,"Medium","High"))</f>
        <v>Low</v>
      </c>
      <c r="W2906">
        <v>3117.26</v>
      </c>
      <c r="X2906">
        <f>Table1[[#This Row],[Profit]]/Table1[[#This Row],[Sales]]</f>
        <v>0.4329527777777778</v>
      </c>
      <c r="Y2906" t="s">
        <v>30</v>
      </c>
      <c r="Z2906" t="s">
        <v>41</v>
      </c>
      <c r="AA2906">
        <v>3</v>
      </c>
      <c r="AB2906" t="s">
        <v>42</v>
      </c>
    </row>
    <row r="2907" spans="1:28" x14ac:dyDescent="0.35">
      <c r="A2907" t="s">
        <v>8192</v>
      </c>
      <c r="B2907" s="1">
        <v>45926</v>
      </c>
      <c r="C2907" s="1" t="str">
        <f>TEXT(Table1[[#This Row],[Order_Date]],"yyyy")</f>
        <v>2025</v>
      </c>
      <c r="D2907" s="3">
        <f>MONTH(Table1[[#This Row],[Order_Date]])</f>
        <v>9</v>
      </c>
      <c r="E2907" t="str">
        <f>TEXT(Table1[[#This Row],[Order_Date]],"mmm")</f>
        <v>Sep</v>
      </c>
      <c r="F2907" s="1">
        <v>45932</v>
      </c>
      <c r="G2907">
        <f>(Table1[[#This Row],[Ship_Date]]-Table1[[#This Row],[Order_Date]])</f>
        <v>6</v>
      </c>
      <c r="H2907" t="s">
        <v>8193</v>
      </c>
      <c r="I2907" t="s">
        <v>8194</v>
      </c>
      <c r="J2907" t="s">
        <v>52</v>
      </c>
      <c r="K2907">
        <v>58</v>
      </c>
      <c r="L2907" t="str">
        <f>IF(Table1[[#This Row],[Age]]&lt;=20,"Teen",IF(Table1[[#This Row],[Age]]&gt;=21 &amp; Table1[[#This Row],[Age]]&lt;=50,"Adult","Senior"))</f>
        <v>Senior</v>
      </c>
      <c r="M2907" t="s">
        <v>53</v>
      </c>
      <c r="N2907" t="s">
        <v>54</v>
      </c>
      <c r="O2907" t="s">
        <v>55</v>
      </c>
      <c r="P2907" t="s">
        <v>56</v>
      </c>
      <c r="Q2907" t="s">
        <v>212</v>
      </c>
      <c r="R2907">
        <v>8</v>
      </c>
      <c r="S2907">
        <v>300</v>
      </c>
      <c r="T2907">
        <v>10</v>
      </c>
      <c r="U2907">
        <v>2160</v>
      </c>
      <c r="V2907" t="str">
        <f>IF(Table1[[#This Row],[Sales]]&lt;=10000,"Low",IF(Table1[[#This Row],[Sales]]&gt;=10000 &amp; Table1[[#This Row],[Sales]]&lt;=25000,"Medium","High"))</f>
        <v>Low</v>
      </c>
      <c r="W2907">
        <v>932.83</v>
      </c>
      <c r="X2907">
        <f>Table1[[#This Row],[Profit]]/Table1[[#This Row],[Sales]]</f>
        <v>0.43186574074074074</v>
      </c>
      <c r="Y2907" t="s">
        <v>30</v>
      </c>
      <c r="Z2907" t="s">
        <v>59</v>
      </c>
      <c r="AA2907">
        <v>5</v>
      </c>
      <c r="AB2907" t="s">
        <v>42</v>
      </c>
    </row>
    <row r="2908" spans="1:28" x14ac:dyDescent="0.35">
      <c r="A2908" t="s">
        <v>8248</v>
      </c>
      <c r="B2908" s="1">
        <v>45559</v>
      </c>
      <c r="C2908" s="1" t="str">
        <f>TEXT(Table1[[#This Row],[Order_Date]],"yyyy")</f>
        <v>2024</v>
      </c>
      <c r="D2908" s="3">
        <f>MONTH(Table1[[#This Row],[Order_Date]])</f>
        <v>9</v>
      </c>
      <c r="E2908" t="str">
        <f>TEXT(Table1[[#This Row],[Order_Date]],"mmm")</f>
        <v>Sep</v>
      </c>
      <c r="F2908" s="1">
        <v>45563</v>
      </c>
      <c r="G2908">
        <f>(Table1[[#This Row],[Ship_Date]]-Table1[[#This Row],[Order_Date]])</f>
        <v>4</v>
      </c>
      <c r="H2908" t="s">
        <v>1112</v>
      </c>
      <c r="I2908" t="s">
        <v>8249</v>
      </c>
      <c r="J2908" t="s">
        <v>24</v>
      </c>
      <c r="K2908">
        <v>20</v>
      </c>
      <c r="L2908" t="str">
        <f>IF(Table1[[#This Row],[Age]]&lt;=20,"Teen",IF(Table1[[#This Row],[Age]]&gt;=21 &amp; Table1[[#This Row],[Age]]&lt;=50,"Adult","Senior"))</f>
        <v>Teen</v>
      </c>
      <c r="M2908" t="s">
        <v>116</v>
      </c>
      <c r="N2908" t="s">
        <v>117</v>
      </c>
      <c r="O2908" t="s">
        <v>86</v>
      </c>
      <c r="P2908" t="s">
        <v>47</v>
      </c>
      <c r="Q2908" t="s">
        <v>185</v>
      </c>
      <c r="R2908">
        <v>1</v>
      </c>
      <c r="S2908">
        <v>4500</v>
      </c>
      <c r="T2908">
        <v>0</v>
      </c>
      <c r="U2908">
        <v>4500</v>
      </c>
      <c r="V2908" t="str">
        <f>IF(Table1[[#This Row],[Sales]]&lt;=10000,"Low",IF(Table1[[#This Row],[Sales]]&gt;=10000 &amp; Table1[[#This Row],[Sales]]&lt;=25000,"Medium","High"))</f>
        <v>Low</v>
      </c>
      <c r="W2908">
        <v>2006.12</v>
      </c>
      <c r="X2908">
        <f>Table1[[#This Row],[Profit]]/Table1[[#This Row],[Sales]]</f>
        <v>0.44580444444444445</v>
      </c>
      <c r="Y2908" t="s">
        <v>93</v>
      </c>
      <c r="Z2908" t="s">
        <v>31</v>
      </c>
      <c r="AA2908">
        <v>3</v>
      </c>
      <c r="AB2908" t="s">
        <v>42</v>
      </c>
    </row>
    <row r="2909" spans="1:28" x14ac:dyDescent="0.35">
      <c r="A2909" t="s">
        <v>8264</v>
      </c>
      <c r="B2909" s="1">
        <v>45556</v>
      </c>
      <c r="C2909" s="1" t="str">
        <f>TEXT(Table1[[#This Row],[Order_Date]],"yyyy")</f>
        <v>2024</v>
      </c>
      <c r="D2909" s="3">
        <f>MONTH(Table1[[#This Row],[Order_Date]])</f>
        <v>9</v>
      </c>
      <c r="E2909" t="str">
        <f>TEXT(Table1[[#This Row],[Order_Date]],"mmm")</f>
        <v>Sep</v>
      </c>
      <c r="F2909" s="1">
        <v>45562</v>
      </c>
      <c r="G2909">
        <f>(Table1[[#This Row],[Ship_Date]]-Table1[[#This Row],[Order_Date]])</f>
        <v>6</v>
      </c>
      <c r="H2909" t="s">
        <v>3089</v>
      </c>
      <c r="I2909" t="s">
        <v>8265</v>
      </c>
      <c r="J2909" t="s">
        <v>24</v>
      </c>
      <c r="K2909">
        <v>35</v>
      </c>
      <c r="L2909" t="str">
        <f>IF(Table1[[#This Row],[Age]]&lt;=20,"Teen",IF(Table1[[#This Row],[Age]]&gt;=21 &amp; Table1[[#This Row],[Age]]&lt;=50,"Adult","Senior"))</f>
        <v>Senior</v>
      </c>
      <c r="M2909" t="s">
        <v>107</v>
      </c>
      <c r="N2909" t="s">
        <v>108</v>
      </c>
      <c r="O2909" t="s">
        <v>86</v>
      </c>
      <c r="P2909" t="s">
        <v>39</v>
      </c>
      <c r="Q2909" t="s">
        <v>118</v>
      </c>
      <c r="R2909">
        <v>1</v>
      </c>
      <c r="S2909">
        <v>4000</v>
      </c>
      <c r="T2909">
        <v>15</v>
      </c>
      <c r="U2909">
        <v>3400</v>
      </c>
      <c r="V2909" t="str">
        <f>IF(Table1[[#This Row],[Sales]]&lt;=10000,"Low",IF(Table1[[#This Row],[Sales]]&gt;=10000 &amp; Table1[[#This Row],[Sales]]&lt;=25000,"Medium","High"))</f>
        <v>Low</v>
      </c>
      <c r="W2909">
        <v>385.41</v>
      </c>
      <c r="X2909">
        <f>Table1[[#This Row],[Profit]]/Table1[[#This Row],[Sales]]</f>
        <v>0.11335588235294118</v>
      </c>
      <c r="Y2909" t="s">
        <v>30</v>
      </c>
      <c r="Z2909" t="s">
        <v>41</v>
      </c>
      <c r="AA2909">
        <v>5</v>
      </c>
      <c r="AB2909" t="s">
        <v>42</v>
      </c>
    </row>
    <row r="2910" spans="1:28" x14ac:dyDescent="0.35">
      <c r="A2910" t="s">
        <v>8282</v>
      </c>
      <c r="B2910" s="1">
        <v>45930</v>
      </c>
      <c r="C2910" s="1" t="str">
        <f>TEXT(Table1[[#This Row],[Order_Date]],"yyyy")</f>
        <v>2025</v>
      </c>
      <c r="D2910" s="3">
        <f>MONTH(Table1[[#This Row],[Order_Date]])</f>
        <v>9</v>
      </c>
      <c r="E2910" t="str">
        <f>TEXT(Table1[[#This Row],[Order_Date]],"mmm")</f>
        <v>Sep</v>
      </c>
      <c r="F2910" s="1">
        <v>45931</v>
      </c>
      <c r="G2910">
        <f>(Table1[[#This Row],[Ship_Date]]-Table1[[#This Row],[Order_Date]])</f>
        <v>1</v>
      </c>
      <c r="H2910" t="s">
        <v>8283</v>
      </c>
      <c r="I2910" t="s">
        <v>8284</v>
      </c>
      <c r="J2910" t="s">
        <v>52</v>
      </c>
      <c r="K2910">
        <v>22</v>
      </c>
      <c r="L2910" t="str">
        <f>IF(Table1[[#This Row],[Age]]&lt;=20,"Teen",IF(Table1[[#This Row],[Age]]&gt;=21 &amp; Table1[[#This Row],[Age]]&lt;=50,"Adult","Senior"))</f>
        <v>Senior</v>
      </c>
      <c r="M2910" t="s">
        <v>107</v>
      </c>
      <c r="N2910" t="s">
        <v>108</v>
      </c>
      <c r="O2910" t="s">
        <v>86</v>
      </c>
      <c r="P2910" t="s">
        <v>28</v>
      </c>
      <c r="Q2910" t="s">
        <v>65</v>
      </c>
      <c r="R2910">
        <v>7</v>
      </c>
      <c r="S2910">
        <v>30000</v>
      </c>
      <c r="T2910">
        <v>0</v>
      </c>
      <c r="U2910">
        <v>210000</v>
      </c>
      <c r="V2910" t="str">
        <f>IF(Table1[[#This Row],[Sales]]&lt;=10000,"Low",IF(Table1[[#This Row],[Sales]]&gt;=10000 &amp; Table1[[#This Row],[Sales]]&lt;=25000,"Medium","High"))</f>
        <v>High</v>
      </c>
      <c r="W2910">
        <v>43925.93</v>
      </c>
      <c r="X2910">
        <f>Table1[[#This Row],[Profit]]/Table1[[#This Row],[Sales]]</f>
        <v>0.20917109523809524</v>
      </c>
      <c r="Y2910" t="s">
        <v>58</v>
      </c>
      <c r="Z2910" t="s">
        <v>41</v>
      </c>
      <c r="AA2910">
        <v>3</v>
      </c>
      <c r="AB2910" t="s">
        <v>42</v>
      </c>
    </row>
    <row r="2911" spans="1:28" x14ac:dyDescent="0.35">
      <c r="A2911" t="s">
        <v>8320</v>
      </c>
      <c r="B2911" s="1">
        <v>45536</v>
      </c>
      <c r="C2911" s="1" t="str">
        <f>TEXT(Table1[[#This Row],[Order_Date]],"yyyy")</f>
        <v>2024</v>
      </c>
      <c r="D2911" s="3">
        <f>MONTH(Table1[[#This Row],[Order_Date]])</f>
        <v>9</v>
      </c>
      <c r="E2911" t="str">
        <f>TEXT(Table1[[#This Row],[Order_Date]],"mmm")</f>
        <v>Sep</v>
      </c>
      <c r="F2911" s="1">
        <v>45542</v>
      </c>
      <c r="G2911">
        <f>(Table1[[#This Row],[Ship_Date]]-Table1[[#This Row],[Order_Date]])</f>
        <v>6</v>
      </c>
      <c r="H2911" t="s">
        <v>8321</v>
      </c>
      <c r="I2911" t="s">
        <v>8322</v>
      </c>
      <c r="J2911" t="s">
        <v>52</v>
      </c>
      <c r="K2911">
        <v>65</v>
      </c>
      <c r="L2911" t="str">
        <f>IF(Table1[[#This Row],[Age]]&lt;=20,"Teen",IF(Table1[[#This Row],[Age]]&gt;=21 &amp; Table1[[#This Row],[Age]]&lt;=50,"Adult","Senior"))</f>
        <v>Senior</v>
      </c>
      <c r="M2911" t="s">
        <v>84</v>
      </c>
      <c r="N2911" t="s">
        <v>85</v>
      </c>
      <c r="O2911" t="s">
        <v>86</v>
      </c>
      <c r="P2911" t="s">
        <v>56</v>
      </c>
      <c r="Q2911" t="s">
        <v>168</v>
      </c>
      <c r="R2911">
        <v>5</v>
      </c>
      <c r="S2911">
        <v>1200</v>
      </c>
      <c r="T2911">
        <v>10</v>
      </c>
      <c r="U2911">
        <v>5400</v>
      </c>
      <c r="V2911" t="str">
        <f>IF(Table1[[#This Row],[Sales]]&lt;=10000,"Low",IF(Table1[[#This Row],[Sales]]&gt;=10000 &amp; Table1[[#This Row],[Sales]]&lt;=25000,"Medium","High"))</f>
        <v>Low</v>
      </c>
      <c r="W2911">
        <v>1835.44</v>
      </c>
      <c r="X2911">
        <f>Table1[[#This Row],[Profit]]/Table1[[#This Row],[Sales]]</f>
        <v>0.33989629629629631</v>
      </c>
      <c r="Y2911" t="s">
        <v>30</v>
      </c>
      <c r="Z2911" t="s">
        <v>41</v>
      </c>
      <c r="AA2911">
        <v>4</v>
      </c>
      <c r="AB2911" t="s">
        <v>42</v>
      </c>
    </row>
    <row r="2912" spans="1:28" x14ac:dyDescent="0.35">
      <c r="A2912" t="s">
        <v>8342</v>
      </c>
      <c r="B2912" s="1">
        <v>45559</v>
      </c>
      <c r="C2912" s="1" t="str">
        <f>TEXT(Table1[[#This Row],[Order_Date]],"yyyy")</f>
        <v>2024</v>
      </c>
      <c r="D2912" s="3">
        <f>MONTH(Table1[[#This Row],[Order_Date]])</f>
        <v>9</v>
      </c>
      <c r="E2912" t="str">
        <f>TEXT(Table1[[#This Row],[Order_Date]],"mmm")</f>
        <v>Sep</v>
      </c>
      <c r="F2912" s="1">
        <v>45562</v>
      </c>
      <c r="G2912">
        <f>(Table1[[#This Row],[Ship_Date]]-Table1[[#This Row],[Order_Date]])</f>
        <v>3</v>
      </c>
      <c r="H2912" t="s">
        <v>8343</v>
      </c>
      <c r="I2912" t="s">
        <v>8344</v>
      </c>
      <c r="J2912" t="s">
        <v>24</v>
      </c>
      <c r="K2912">
        <v>56</v>
      </c>
      <c r="L2912" t="str">
        <f>IF(Table1[[#This Row],[Age]]&lt;=20,"Teen",IF(Table1[[#This Row],[Age]]&gt;=21 &amp; Table1[[#This Row],[Age]]&lt;=50,"Adult","Senior"))</f>
        <v>Senior</v>
      </c>
      <c r="M2912" t="s">
        <v>46</v>
      </c>
      <c r="N2912" t="s">
        <v>46</v>
      </c>
      <c r="O2912" t="s">
        <v>38</v>
      </c>
      <c r="P2912" t="s">
        <v>74</v>
      </c>
      <c r="Q2912" t="s">
        <v>132</v>
      </c>
      <c r="R2912">
        <v>7</v>
      </c>
      <c r="S2912">
        <v>55000</v>
      </c>
      <c r="T2912">
        <v>0</v>
      </c>
      <c r="U2912">
        <v>385000</v>
      </c>
      <c r="V2912" t="str">
        <f>IF(Table1[[#This Row],[Sales]]&lt;=10000,"Low",IF(Table1[[#This Row],[Sales]]&gt;=10000 &amp; Table1[[#This Row],[Sales]]&lt;=25000,"Medium","High"))</f>
        <v>High</v>
      </c>
      <c r="W2912">
        <v>95970.240000000005</v>
      </c>
      <c r="X2912">
        <f>Table1[[#This Row],[Profit]]/Table1[[#This Row],[Sales]]</f>
        <v>0.24927335064935066</v>
      </c>
      <c r="Y2912" t="s">
        <v>93</v>
      </c>
      <c r="Z2912" t="s">
        <v>31</v>
      </c>
      <c r="AA2912">
        <v>5</v>
      </c>
      <c r="AB2912" t="s">
        <v>42</v>
      </c>
    </row>
    <row r="2913" spans="1:28" x14ac:dyDescent="0.35">
      <c r="A2913" t="s">
        <v>8364</v>
      </c>
      <c r="B2913" s="1">
        <v>45556</v>
      </c>
      <c r="C2913" s="1" t="str">
        <f>TEXT(Table1[[#This Row],[Order_Date]],"yyyy")</f>
        <v>2024</v>
      </c>
      <c r="D2913" s="3">
        <f>MONTH(Table1[[#This Row],[Order_Date]])</f>
        <v>9</v>
      </c>
      <c r="E2913" t="str">
        <f>TEXT(Table1[[#This Row],[Order_Date]],"mmm")</f>
        <v>Sep</v>
      </c>
      <c r="F2913" s="1">
        <v>45559</v>
      </c>
      <c r="G2913">
        <f>(Table1[[#This Row],[Ship_Date]]-Table1[[#This Row],[Order_Date]])</f>
        <v>3</v>
      </c>
      <c r="H2913" t="s">
        <v>8365</v>
      </c>
      <c r="I2913" t="s">
        <v>8366</v>
      </c>
      <c r="J2913" t="s">
        <v>24</v>
      </c>
      <c r="K2913">
        <v>63</v>
      </c>
      <c r="L2913" t="str">
        <f>IF(Table1[[#This Row],[Age]]&lt;=20,"Teen",IF(Table1[[#This Row],[Age]]&gt;=21 &amp; Table1[[#This Row],[Age]]&lt;=50,"Adult","Senior"))</f>
        <v>Senior</v>
      </c>
      <c r="M2913" t="s">
        <v>84</v>
      </c>
      <c r="N2913" t="s">
        <v>85</v>
      </c>
      <c r="O2913" t="s">
        <v>86</v>
      </c>
      <c r="P2913" t="s">
        <v>39</v>
      </c>
      <c r="Q2913" t="s">
        <v>118</v>
      </c>
      <c r="R2913">
        <v>3</v>
      </c>
      <c r="S2913">
        <v>4000</v>
      </c>
      <c r="T2913">
        <v>0</v>
      </c>
      <c r="U2913">
        <v>12000</v>
      </c>
      <c r="V2913" t="str">
        <f>IF(Table1[[#This Row],[Sales]]&lt;=10000,"Low",IF(Table1[[#This Row],[Sales]]&gt;=10000 &amp; Table1[[#This Row],[Sales]]&lt;=25000,"Medium","High"))</f>
        <v>High</v>
      </c>
      <c r="W2913">
        <v>3397.32</v>
      </c>
      <c r="X2913">
        <f>Table1[[#This Row],[Profit]]/Table1[[#This Row],[Sales]]</f>
        <v>0.28311000000000003</v>
      </c>
      <c r="Y2913" t="s">
        <v>30</v>
      </c>
      <c r="Z2913" t="s">
        <v>41</v>
      </c>
      <c r="AA2913">
        <v>3</v>
      </c>
      <c r="AB2913" t="s">
        <v>42</v>
      </c>
    </row>
    <row r="2914" spans="1:28" x14ac:dyDescent="0.35">
      <c r="A2914" t="s">
        <v>8436</v>
      </c>
      <c r="B2914" s="1">
        <v>45914</v>
      </c>
      <c r="C2914" s="1" t="str">
        <f>TEXT(Table1[[#This Row],[Order_Date]],"yyyy")</f>
        <v>2025</v>
      </c>
      <c r="D2914" s="3">
        <f>MONTH(Table1[[#This Row],[Order_Date]])</f>
        <v>9</v>
      </c>
      <c r="E2914" t="str">
        <f>TEXT(Table1[[#This Row],[Order_Date]],"mmm")</f>
        <v>Sep</v>
      </c>
      <c r="F2914" s="1">
        <v>45921</v>
      </c>
      <c r="G2914">
        <f>(Table1[[#This Row],[Ship_Date]]-Table1[[#This Row],[Order_Date]])</f>
        <v>7</v>
      </c>
      <c r="H2914" t="s">
        <v>8437</v>
      </c>
      <c r="I2914" t="s">
        <v>8438</v>
      </c>
      <c r="J2914" t="s">
        <v>52</v>
      </c>
      <c r="K2914">
        <v>19</v>
      </c>
      <c r="L2914" t="str">
        <f>IF(Table1[[#This Row],[Age]]&lt;=20,"Teen",IF(Table1[[#This Row],[Age]]&gt;=21 &amp; Table1[[#This Row],[Age]]&lt;=50,"Adult","Senior"))</f>
        <v>Teen</v>
      </c>
      <c r="M2914" t="s">
        <v>53</v>
      </c>
      <c r="N2914" t="s">
        <v>54</v>
      </c>
      <c r="O2914" t="s">
        <v>55</v>
      </c>
      <c r="P2914" t="s">
        <v>56</v>
      </c>
      <c r="Q2914" t="s">
        <v>168</v>
      </c>
      <c r="R2914">
        <v>7</v>
      </c>
      <c r="S2914">
        <v>1200</v>
      </c>
      <c r="T2914">
        <v>0</v>
      </c>
      <c r="U2914">
        <v>8400</v>
      </c>
      <c r="V2914" t="str">
        <f>IF(Table1[[#This Row],[Sales]]&lt;=10000,"Low",IF(Table1[[#This Row],[Sales]]&gt;=10000 &amp; Table1[[#This Row],[Sales]]&lt;=25000,"Medium","High"))</f>
        <v>Low</v>
      </c>
      <c r="W2914">
        <v>3706.81</v>
      </c>
      <c r="X2914">
        <f>Table1[[#This Row],[Profit]]/Table1[[#This Row],[Sales]]</f>
        <v>0.44128690476190474</v>
      </c>
      <c r="Y2914" t="s">
        <v>93</v>
      </c>
      <c r="Z2914" t="s">
        <v>59</v>
      </c>
      <c r="AA2914">
        <v>3</v>
      </c>
      <c r="AB2914" t="s">
        <v>42</v>
      </c>
    </row>
    <row r="2915" spans="1:28" x14ac:dyDescent="0.35">
      <c r="A2915" t="s">
        <v>8451</v>
      </c>
      <c r="B2915" s="1">
        <v>45910</v>
      </c>
      <c r="C2915" s="1" t="str">
        <f>TEXT(Table1[[#This Row],[Order_Date]],"yyyy")</f>
        <v>2025</v>
      </c>
      <c r="D2915" s="3">
        <f>MONTH(Table1[[#This Row],[Order_Date]])</f>
        <v>9</v>
      </c>
      <c r="E2915" t="str">
        <f>TEXT(Table1[[#This Row],[Order_Date]],"mmm")</f>
        <v>Sep</v>
      </c>
      <c r="F2915" s="1">
        <v>45915</v>
      </c>
      <c r="G2915">
        <f>(Table1[[#This Row],[Ship_Date]]-Table1[[#This Row],[Order_Date]])</f>
        <v>5</v>
      </c>
      <c r="H2915" t="s">
        <v>5160</v>
      </c>
      <c r="I2915" t="s">
        <v>8452</v>
      </c>
      <c r="J2915" t="s">
        <v>52</v>
      </c>
      <c r="K2915">
        <v>29</v>
      </c>
      <c r="L2915" t="str">
        <f>IF(Table1[[#This Row],[Age]]&lt;=20,"Teen",IF(Table1[[#This Row],[Age]]&gt;=21 &amp; Table1[[#This Row],[Age]]&lt;=50,"Adult","Senior"))</f>
        <v>Senior</v>
      </c>
      <c r="M2915" t="s">
        <v>46</v>
      </c>
      <c r="N2915" t="s">
        <v>46</v>
      </c>
      <c r="O2915" t="s">
        <v>38</v>
      </c>
      <c r="P2915" t="s">
        <v>28</v>
      </c>
      <c r="Q2915" t="s">
        <v>65</v>
      </c>
      <c r="R2915">
        <v>3</v>
      </c>
      <c r="S2915">
        <v>30000</v>
      </c>
      <c r="T2915">
        <v>0</v>
      </c>
      <c r="U2915">
        <v>90000</v>
      </c>
      <c r="V2915" t="str">
        <f>IF(Table1[[#This Row],[Sales]]&lt;=10000,"Low",IF(Table1[[#This Row],[Sales]]&gt;=10000 &amp; Table1[[#This Row],[Sales]]&lt;=25000,"Medium","High"))</f>
        <v>High</v>
      </c>
      <c r="W2915">
        <v>20560.72</v>
      </c>
      <c r="X2915">
        <f>Table1[[#This Row],[Profit]]/Table1[[#This Row],[Sales]]</f>
        <v>0.22845244444444446</v>
      </c>
      <c r="Y2915" t="s">
        <v>93</v>
      </c>
      <c r="Z2915" t="s">
        <v>41</v>
      </c>
      <c r="AA2915">
        <v>2</v>
      </c>
      <c r="AB2915" t="s">
        <v>42</v>
      </c>
    </row>
    <row r="2916" spans="1:28" x14ac:dyDescent="0.35">
      <c r="A2916" t="s">
        <v>8513</v>
      </c>
      <c r="B2916" s="1">
        <v>45915</v>
      </c>
      <c r="C2916" s="1" t="str">
        <f>TEXT(Table1[[#This Row],[Order_Date]],"yyyy")</f>
        <v>2025</v>
      </c>
      <c r="D2916" s="3">
        <f>MONTH(Table1[[#This Row],[Order_Date]])</f>
        <v>9</v>
      </c>
      <c r="E2916" t="str">
        <f>TEXT(Table1[[#This Row],[Order_Date]],"mmm")</f>
        <v>Sep</v>
      </c>
      <c r="F2916" s="1">
        <v>45922</v>
      </c>
      <c r="G2916">
        <f>(Table1[[#This Row],[Ship_Date]]-Table1[[#This Row],[Order_Date]])</f>
        <v>7</v>
      </c>
      <c r="H2916" t="s">
        <v>8514</v>
      </c>
      <c r="I2916" t="s">
        <v>8515</v>
      </c>
      <c r="J2916" t="s">
        <v>24</v>
      </c>
      <c r="K2916">
        <v>61</v>
      </c>
      <c r="L2916" t="str">
        <f>IF(Table1[[#This Row],[Age]]&lt;=20,"Teen",IF(Table1[[#This Row],[Age]]&gt;=21 &amp; Table1[[#This Row],[Age]]&lt;=50,"Adult","Senior"))</f>
        <v>Senior</v>
      </c>
      <c r="M2916" t="s">
        <v>25</v>
      </c>
      <c r="N2916" t="s">
        <v>26</v>
      </c>
      <c r="O2916" t="s">
        <v>27</v>
      </c>
      <c r="P2916" t="s">
        <v>28</v>
      </c>
      <c r="Q2916" t="s">
        <v>192</v>
      </c>
      <c r="R2916">
        <v>3</v>
      </c>
      <c r="S2916">
        <v>7000</v>
      </c>
      <c r="T2916">
        <v>10</v>
      </c>
      <c r="U2916">
        <v>18900</v>
      </c>
      <c r="V2916" t="str">
        <f>IF(Table1[[#This Row],[Sales]]&lt;=10000,"Low",IF(Table1[[#This Row],[Sales]]&gt;=10000 &amp; Table1[[#This Row],[Sales]]&lt;=25000,"Medium","High"))</f>
        <v>High</v>
      </c>
      <c r="W2916">
        <v>5004.21</v>
      </c>
      <c r="X2916">
        <f>Table1[[#This Row],[Profit]]/Table1[[#This Row],[Sales]]</f>
        <v>0.26477301587301588</v>
      </c>
      <c r="Y2916" t="s">
        <v>30</v>
      </c>
      <c r="Z2916" t="s">
        <v>31</v>
      </c>
      <c r="AA2916">
        <v>2</v>
      </c>
      <c r="AB2916" t="s">
        <v>42</v>
      </c>
    </row>
    <row r="2917" spans="1:28" x14ac:dyDescent="0.35">
      <c r="A2917" t="s">
        <v>8538</v>
      </c>
      <c r="B2917" s="1">
        <v>45561</v>
      </c>
      <c r="C2917" s="1" t="str">
        <f>TEXT(Table1[[#This Row],[Order_Date]],"yyyy")</f>
        <v>2024</v>
      </c>
      <c r="D2917" s="3">
        <f>MONTH(Table1[[#This Row],[Order_Date]])</f>
        <v>9</v>
      </c>
      <c r="E2917" t="str">
        <f>TEXT(Table1[[#This Row],[Order_Date]],"mmm")</f>
        <v>Sep</v>
      </c>
      <c r="F2917" s="1">
        <v>45566</v>
      </c>
      <c r="G2917">
        <f>(Table1[[#This Row],[Ship_Date]]-Table1[[#This Row],[Order_Date]])</f>
        <v>5</v>
      </c>
      <c r="H2917" t="s">
        <v>8539</v>
      </c>
      <c r="I2917" t="s">
        <v>8540</v>
      </c>
      <c r="J2917" t="s">
        <v>52</v>
      </c>
      <c r="K2917">
        <v>38</v>
      </c>
      <c r="L2917" t="str">
        <f>IF(Table1[[#This Row],[Age]]&lt;=20,"Teen",IF(Table1[[#This Row],[Age]]&gt;=21 &amp; Table1[[#This Row],[Age]]&lt;=50,"Adult","Senior"))</f>
        <v>Senior</v>
      </c>
      <c r="M2917" t="s">
        <v>79</v>
      </c>
      <c r="N2917" t="s">
        <v>80</v>
      </c>
      <c r="O2917" t="s">
        <v>38</v>
      </c>
      <c r="P2917" t="s">
        <v>74</v>
      </c>
      <c r="Q2917" t="s">
        <v>75</v>
      </c>
      <c r="R2917">
        <v>3</v>
      </c>
      <c r="S2917">
        <v>2000</v>
      </c>
      <c r="T2917">
        <v>0</v>
      </c>
      <c r="U2917">
        <v>6000</v>
      </c>
      <c r="V2917" t="str">
        <f>IF(Table1[[#This Row],[Sales]]&lt;=10000,"Low",IF(Table1[[#This Row],[Sales]]&gt;=10000 &amp; Table1[[#This Row],[Sales]]&lt;=25000,"Medium","High"))</f>
        <v>Low</v>
      </c>
      <c r="W2917">
        <v>1041.48</v>
      </c>
      <c r="X2917">
        <f>Table1[[#This Row],[Profit]]/Table1[[#This Row],[Sales]]</f>
        <v>0.17358000000000001</v>
      </c>
      <c r="Y2917" t="s">
        <v>58</v>
      </c>
      <c r="Z2917" t="s">
        <v>31</v>
      </c>
      <c r="AA2917">
        <v>1</v>
      </c>
      <c r="AB2917" t="s">
        <v>42</v>
      </c>
    </row>
    <row r="2918" spans="1:28" x14ac:dyDescent="0.35">
      <c r="A2918" t="s">
        <v>8667</v>
      </c>
      <c r="B2918" s="1">
        <v>45551</v>
      </c>
      <c r="C2918" s="1" t="str">
        <f>TEXT(Table1[[#This Row],[Order_Date]],"yyyy")</f>
        <v>2024</v>
      </c>
      <c r="D2918" s="3">
        <f>MONTH(Table1[[#This Row],[Order_Date]])</f>
        <v>9</v>
      </c>
      <c r="E2918" t="str">
        <f>TEXT(Table1[[#This Row],[Order_Date]],"mmm")</f>
        <v>Sep</v>
      </c>
      <c r="F2918" s="1">
        <v>45556</v>
      </c>
      <c r="G2918">
        <f>(Table1[[#This Row],[Ship_Date]]-Table1[[#This Row],[Order_Date]])</f>
        <v>5</v>
      </c>
      <c r="H2918" t="s">
        <v>8668</v>
      </c>
      <c r="I2918" t="s">
        <v>8669</v>
      </c>
      <c r="J2918" t="s">
        <v>24</v>
      </c>
      <c r="K2918">
        <v>57</v>
      </c>
      <c r="L2918" t="str">
        <f>IF(Table1[[#This Row],[Age]]&lt;=20,"Teen",IF(Table1[[#This Row],[Age]]&gt;=21 &amp; Table1[[#This Row],[Age]]&lt;=50,"Adult","Senior"))</f>
        <v>Senior</v>
      </c>
      <c r="M2918" t="s">
        <v>91</v>
      </c>
      <c r="N2918" t="s">
        <v>92</v>
      </c>
      <c r="O2918" t="s">
        <v>55</v>
      </c>
      <c r="P2918" t="s">
        <v>74</v>
      </c>
      <c r="Q2918" t="s">
        <v>75</v>
      </c>
      <c r="R2918">
        <v>1</v>
      </c>
      <c r="S2918">
        <v>2000</v>
      </c>
      <c r="T2918">
        <v>5</v>
      </c>
      <c r="U2918">
        <v>1900</v>
      </c>
      <c r="V2918" t="str">
        <f>IF(Table1[[#This Row],[Sales]]&lt;=10000,"Low",IF(Table1[[#This Row],[Sales]]&gt;=10000 &amp; Table1[[#This Row],[Sales]]&lt;=25000,"Medium","High"))</f>
        <v>Low</v>
      </c>
      <c r="W2918">
        <v>653.61</v>
      </c>
      <c r="X2918">
        <f>Table1[[#This Row],[Profit]]/Table1[[#This Row],[Sales]]</f>
        <v>0.34400526315789476</v>
      </c>
      <c r="Y2918" t="s">
        <v>93</v>
      </c>
      <c r="Z2918" t="s">
        <v>41</v>
      </c>
      <c r="AA2918">
        <v>4</v>
      </c>
      <c r="AB2918" t="s">
        <v>42</v>
      </c>
    </row>
    <row r="2919" spans="1:28" x14ac:dyDescent="0.35">
      <c r="A2919" t="s">
        <v>8673</v>
      </c>
      <c r="B2919" s="1">
        <v>45551</v>
      </c>
      <c r="C2919" s="1" t="str">
        <f>TEXT(Table1[[#This Row],[Order_Date]],"yyyy")</f>
        <v>2024</v>
      </c>
      <c r="D2919" s="3">
        <f>MONTH(Table1[[#This Row],[Order_Date]])</f>
        <v>9</v>
      </c>
      <c r="E2919" t="str">
        <f>TEXT(Table1[[#This Row],[Order_Date]],"mmm")</f>
        <v>Sep</v>
      </c>
      <c r="F2919" s="1">
        <v>45555</v>
      </c>
      <c r="G2919">
        <f>(Table1[[#This Row],[Ship_Date]]-Table1[[#This Row],[Order_Date]])</f>
        <v>4</v>
      </c>
      <c r="H2919" t="s">
        <v>3492</v>
      </c>
      <c r="I2919" t="s">
        <v>8674</v>
      </c>
      <c r="J2919" t="s">
        <v>52</v>
      </c>
      <c r="K2919">
        <v>30</v>
      </c>
      <c r="L2919" t="str">
        <f>IF(Table1[[#This Row],[Age]]&lt;=20,"Teen",IF(Table1[[#This Row],[Age]]&gt;=21 &amp; Table1[[#This Row],[Age]]&lt;=50,"Adult","Senior"))</f>
        <v>Senior</v>
      </c>
      <c r="M2919" t="s">
        <v>63</v>
      </c>
      <c r="N2919" t="s">
        <v>64</v>
      </c>
      <c r="O2919" t="s">
        <v>55</v>
      </c>
      <c r="P2919" t="s">
        <v>74</v>
      </c>
      <c r="Q2919" t="s">
        <v>196</v>
      </c>
      <c r="R2919">
        <v>5</v>
      </c>
      <c r="S2919">
        <v>25000</v>
      </c>
      <c r="T2919">
        <v>0</v>
      </c>
      <c r="U2919">
        <v>125000</v>
      </c>
      <c r="V2919" t="str">
        <f>IF(Table1[[#This Row],[Sales]]&lt;=10000,"Low",IF(Table1[[#This Row],[Sales]]&gt;=10000 &amp; Table1[[#This Row],[Sales]]&lt;=25000,"Medium","High"))</f>
        <v>High</v>
      </c>
      <c r="W2919">
        <v>36657.39</v>
      </c>
      <c r="X2919">
        <f>Table1[[#This Row],[Profit]]/Table1[[#This Row],[Sales]]</f>
        <v>0.29325911999999998</v>
      </c>
      <c r="Y2919" t="s">
        <v>58</v>
      </c>
      <c r="Z2919" t="s">
        <v>59</v>
      </c>
      <c r="AA2919">
        <v>5</v>
      </c>
      <c r="AB2919" t="s">
        <v>32</v>
      </c>
    </row>
    <row r="2920" spans="1:28" x14ac:dyDescent="0.35">
      <c r="A2920" t="s">
        <v>8696</v>
      </c>
      <c r="B2920" s="1">
        <v>45561</v>
      </c>
      <c r="C2920" s="1" t="str">
        <f>TEXT(Table1[[#This Row],[Order_Date]],"yyyy")</f>
        <v>2024</v>
      </c>
      <c r="D2920" s="3">
        <f>MONTH(Table1[[#This Row],[Order_Date]])</f>
        <v>9</v>
      </c>
      <c r="E2920" t="str">
        <f>TEXT(Table1[[#This Row],[Order_Date]],"mmm")</f>
        <v>Sep</v>
      </c>
      <c r="F2920" s="1">
        <v>45567</v>
      </c>
      <c r="G2920">
        <f>(Table1[[#This Row],[Ship_Date]]-Table1[[#This Row],[Order_Date]])</f>
        <v>6</v>
      </c>
      <c r="H2920" t="s">
        <v>8697</v>
      </c>
      <c r="I2920" t="s">
        <v>8698</v>
      </c>
      <c r="J2920" t="s">
        <v>24</v>
      </c>
      <c r="K2920">
        <v>53</v>
      </c>
      <c r="L2920" t="str">
        <f>IF(Table1[[#This Row],[Age]]&lt;=20,"Teen",IF(Table1[[#This Row],[Age]]&gt;=21 &amp; Table1[[#This Row],[Age]]&lt;=50,"Adult","Senior"))</f>
        <v>Senior</v>
      </c>
      <c r="M2920" t="s">
        <v>53</v>
      </c>
      <c r="N2920" t="s">
        <v>54</v>
      </c>
      <c r="O2920" t="s">
        <v>55</v>
      </c>
      <c r="P2920" t="s">
        <v>39</v>
      </c>
      <c r="Q2920" t="s">
        <v>87</v>
      </c>
      <c r="R2920">
        <v>8</v>
      </c>
      <c r="S2920">
        <v>3200</v>
      </c>
      <c r="T2920">
        <v>15</v>
      </c>
      <c r="U2920">
        <v>21760</v>
      </c>
      <c r="V2920" t="str">
        <f>IF(Table1[[#This Row],[Sales]]&lt;=10000,"Low",IF(Table1[[#This Row],[Sales]]&gt;=10000 &amp; Table1[[#This Row],[Sales]]&lt;=25000,"Medium","High"))</f>
        <v>High</v>
      </c>
      <c r="W2920">
        <v>8527.58</v>
      </c>
      <c r="X2920">
        <f>Table1[[#This Row],[Profit]]/Table1[[#This Row],[Sales]]</f>
        <v>0.39189246323529414</v>
      </c>
      <c r="Y2920" t="s">
        <v>30</v>
      </c>
      <c r="Z2920" t="s">
        <v>31</v>
      </c>
      <c r="AA2920">
        <v>2</v>
      </c>
      <c r="AB2920" t="s">
        <v>42</v>
      </c>
    </row>
    <row r="2921" spans="1:28" x14ac:dyDescent="0.35">
      <c r="A2921" t="s">
        <v>8751</v>
      </c>
      <c r="B2921" s="1">
        <v>45909</v>
      </c>
      <c r="C2921" s="1" t="str">
        <f>TEXT(Table1[[#This Row],[Order_Date]],"yyyy")</f>
        <v>2025</v>
      </c>
      <c r="D2921" s="3">
        <f>MONTH(Table1[[#This Row],[Order_Date]])</f>
        <v>9</v>
      </c>
      <c r="E2921" t="str">
        <f>TEXT(Table1[[#This Row],[Order_Date]],"mmm")</f>
        <v>Sep</v>
      </c>
      <c r="F2921" s="1">
        <v>45910</v>
      </c>
      <c r="G2921">
        <f>(Table1[[#This Row],[Ship_Date]]-Table1[[#This Row],[Order_Date]])</f>
        <v>1</v>
      </c>
      <c r="H2921" t="s">
        <v>8752</v>
      </c>
      <c r="I2921" t="s">
        <v>8753</v>
      </c>
      <c r="J2921" t="s">
        <v>52</v>
      </c>
      <c r="K2921">
        <v>55</v>
      </c>
      <c r="L2921" t="str">
        <f>IF(Table1[[#This Row],[Age]]&lt;=20,"Teen",IF(Table1[[#This Row],[Age]]&gt;=21 &amp; Table1[[#This Row],[Age]]&lt;=50,"Adult","Senior"))</f>
        <v>Senior</v>
      </c>
      <c r="M2921" t="s">
        <v>73</v>
      </c>
      <c r="N2921" t="s">
        <v>26</v>
      </c>
      <c r="O2921" t="s">
        <v>27</v>
      </c>
      <c r="P2921" t="s">
        <v>39</v>
      </c>
      <c r="Q2921" t="s">
        <v>151</v>
      </c>
      <c r="R2921">
        <v>2</v>
      </c>
      <c r="S2921">
        <v>900</v>
      </c>
      <c r="T2921">
        <v>10</v>
      </c>
      <c r="U2921">
        <v>1620</v>
      </c>
      <c r="V2921" t="str">
        <f>IF(Table1[[#This Row],[Sales]]&lt;=10000,"Low",IF(Table1[[#This Row],[Sales]]&gt;=10000 &amp; Table1[[#This Row],[Sales]]&lt;=25000,"Medium","High"))</f>
        <v>Low</v>
      </c>
      <c r="W2921">
        <v>726.48</v>
      </c>
      <c r="X2921">
        <f>Table1[[#This Row],[Profit]]/Table1[[#This Row],[Sales]]</f>
        <v>0.44844444444444448</v>
      </c>
      <c r="Y2921" t="s">
        <v>93</v>
      </c>
      <c r="Z2921" t="s">
        <v>41</v>
      </c>
      <c r="AA2921">
        <v>3</v>
      </c>
      <c r="AB2921" t="s">
        <v>42</v>
      </c>
    </row>
    <row r="2922" spans="1:28" x14ac:dyDescent="0.35">
      <c r="A2922" t="s">
        <v>8754</v>
      </c>
      <c r="B2922" s="1">
        <v>45901</v>
      </c>
      <c r="C2922" s="1" t="str">
        <f>TEXT(Table1[[#This Row],[Order_Date]],"yyyy")</f>
        <v>2025</v>
      </c>
      <c r="D2922" s="3">
        <f>MONTH(Table1[[#This Row],[Order_Date]])</f>
        <v>9</v>
      </c>
      <c r="E2922" t="str">
        <f>TEXT(Table1[[#This Row],[Order_Date]],"mmm")</f>
        <v>Sep</v>
      </c>
      <c r="F2922" s="1">
        <v>45902</v>
      </c>
      <c r="G2922">
        <f>(Table1[[#This Row],[Ship_Date]]-Table1[[#This Row],[Order_Date]])</f>
        <v>1</v>
      </c>
      <c r="H2922" t="s">
        <v>1777</v>
      </c>
      <c r="I2922" t="s">
        <v>8755</v>
      </c>
      <c r="J2922" t="s">
        <v>52</v>
      </c>
      <c r="K2922">
        <v>45</v>
      </c>
      <c r="L2922" t="str">
        <f>IF(Table1[[#This Row],[Age]]&lt;=20,"Teen",IF(Table1[[#This Row],[Age]]&gt;=21 &amp; Table1[[#This Row],[Age]]&lt;=50,"Adult","Senior"))</f>
        <v>Senior</v>
      </c>
      <c r="M2922" t="s">
        <v>53</v>
      </c>
      <c r="N2922" t="s">
        <v>54</v>
      </c>
      <c r="O2922" t="s">
        <v>55</v>
      </c>
      <c r="P2922" t="s">
        <v>74</v>
      </c>
      <c r="Q2922" t="s">
        <v>196</v>
      </c>
      <c r="R2922">
        <v>6</v>
      </c>
      <c r="S2922">
        <v>25000</v>
      </c>
      <c r="T2922">
        <v>20</v>
      </c>
      <c r="U2922">
        <v>120000</v>
      </c>
      <c r="V2922" t="str">
        <f>IF(Table1[[#This Row],[Sales]]&lt;=10000,"Low",IF(Table1[[#This Row],[Sales]]&gt;=10000 &amp; Table1[[#This Row],[Sales]]&lt;=25000,"Medium","High"))</f>
        <v>High</v>
      </c>
      <c r="W2922">
        <v>27427.72</v>
      </c>
      <c r="X2922">
        <f>Table1[[#This Row],[Profit]]/Table1[[#This Row],[Sales]]</f>
        <v>0.22856433333333334</v>
      </c>
      <c r="Y2922" t="s">
        <v>30</v>
      </c>
      <c r="Z2922" t="s">
        <v>59</v>
      </c>
      <c r="AA2922">
        <v>5</v>
      </c>
      <c r="AB2922" t="s">
        <v>42</v>
      </c>
    </row>
    <row r="2923" spans="1:28" x14ac:dyDescent="0.35">
      <c r="A2923" t="s">
        <v>8767</v>
      </c>
      <c r="B2923" s="1">
        <v>45547</v>
      </c>
      <c r="C2923" s="1" t="str">
        <f>TEXT(Table1[[#This Row],[Order_Date]],"yyyy")</f>
        <v>2024</v>
      </c>
      <c r="D2923" s="3">
        <f>MONTH(Table1[[#This Row],[Order_Date]])</f>
        <v>9</v>
      </c>
      <c r="E2923" t="str">
        <f>TEXT(Table1[[#This Row],[Order_Date]],"mmm")</f>
        <v>Sep</v>
      </c>
      <c r="F2923" s="1">
        <v>45554</v>
      </c>
      <c r="G2923">
        <f>(Table1[[#This Row],[Ship_Date]]-Table1[[#This Row],[Order_Date]])</f>
        <v>7</v>
      </c>
      <c r="H2923" t="s">
        <v>8768</v>
      </c>
      <c r="I2923" t="s">
        <v>5465</v>
      </c>
      <c r="J2923" t="s">
        <v>52</v>
      </c>
      <c r="K2923">
        <v>47</v>
      </c>
      <c r="L2923" t="str">
        <f>IF(Table1[[#This Row],[Age]]&lt;=20,"Teen",IF(Table1[[#This Row],[Age]]&gt;=21 &amp; Table1[[#This Row],[Age]]&lt;=50,"Adult","Senior"))</f>
        <v>Senior</v>
      </c>
      <c r="M2923" t="s">
        <v>91</v>
      </c>
      <c r="N2923" t="s">
        <v>92</v>
      </c>
      <c r="O2923" t="s">
        <v>55</v>
      </c>
      <c r="P2923" t="s">
        <v>74</v>
      </c>
      <c r="Q2923" t="s">
        <v>132</v>
      </c>
      <c r="R2923">
        <v>8</v>
      </c>
      <c r="S2923">
        <v>55000</v>
      </c>
      <c r="T2923">
        <v>10</v>
      </c>
      <c r="U2923">
        <v>396000</v>
      </c>
      <c r="V2923" t="str">
        <f>IF(Table1[[#This Row],[Sales]]&lt;=10000,"Low",IF(Table1[[#This Row],[Sales]]&gt;=10000 &amp; Table1[[#This Row],[Sales]]&lt;=25000,"Medium","High"))</f>
        <v>High</v>
      </c>
      <c r="W2923">
        <v>71081.84</v>
      </c>
      <c r="X2923">
        <f>Table1[[#This Row],[Profit]]/Table1[[#This Row],[Sales]]</f>
        <v>0.17949959595959594</v>
      </c>
      <c r="Y2923" t="s">
        <v>58</v>
      </c>
      <c r="Z2923" t="s">
        <v>41</v>
      </c>
      <c r="AA2923">
        <v>2</v>
      </c>
      <c r="AB2923" t="s">
        <v>42</v>
      </c>
    </row>
    <row r="2924" spans="1:28" x14ac:dyDescent="0.35">
      <c r="A2924" t="s">
        <v>8807</v>
      </c>
      <c r="B2924" s="1">
        <v>45905</v>
      </c>
      <c r="C2924" s="1" t="str">
        <f>TEXT(Table1[[#This Row],[Order_Date]],"yyyy")</f>
        <v>2025</v>
      </c>
      <c r="D2924" s="3">
        <f>MONTH(Table1[[#This Row],[Order_Date]])</f>
        <v>9</v>
      </c>
      <c r="E2924" t="str">
        <f>TEXT(Table1[[#This Row],[Order_Date]],"mmm")</f>
        <v>Sep</v>
      </c>
      <c r="F2924" s="1">
        <v>45911</v>
      </c>
      <c r="G2924">
        <f>(Table1[[#This Row],[Ship_Date]]-Table1[[#This Row],[Order_Date]])</f>
        <v>6</v>
      </c>
      <c r="H2924" t="s">
        <v>624</v>
      </c>
      <c r="I2924" t="s">
        <v>8808</v>
      </c>
      <c r="J2924" t="s">
        <v>24</v>
      </c>
      <c r="K2924">
        <v>47</v>
      </c>
      <c r="L2924" t="str">
        <f>IF(Table1[[#This Row],[Age]]&lt;=20,"Teen",IF(Table1[[#This Row],[Age]]&gt;=21 &amp; Table1[[#This Row],[Age]]&lt;=50,"Adult","Senior"))</f>
        <v>Senior</v>
      </c>
      <c r="M2924" t="s">
        <v>53</v>
      </c>
      <c r="N2924" t="s">
        <v>54</v>
      </c>
      <c r="O2924" t="s">
        <v>55</v>
      </c>
      <c r="P2924" t="s">
        <v>39</v>
      </c>
      <c r="Q2924" t="s">
        <v>87</v>
      </c>
      <c r="R2924">
        <v>4</v>
      </c>
      <c r="S2924">
        <v>3200</v>
      </c>
      <c r="T2924">
        <v>0</v>
      </c>
      <c r="U2924">
        <v>12800</v>
      </c>
      <c r="V2924" t="str">
        <f>IF(Table1[[#This Row],[Sales]]&lt;=10000,"Low",IF(Table1[[#This Row],[Sales]]&gt;=10000 &amp; Table1[[#This Row],[Sales]]&lt;=25000,"Medium","High"))</f>
        <v>High</v>
      </c>
      <c r="W2924">
        <v>4979.29</v>
      </c>
      <c r="X2924">
        <f>Table1[[#This Row],[Profit]]/Table1[[#This Row],[Sales]]</f>
        <v>0.38900703125000002</v>
      </c>
      <c r="Y2924" t="s">
        <v>58</v>
      </c>
      <c r="Z2924" t="s">
        <v>59</v>
      </c>
      <c r="AA2924">
        <v>3</v>
      </c>
      <c r="AB2924" t="s">
        <v>32</v>
      </c>
    </row>
    <row r="2925" spans="1:28" x14ac:dyDescent="0.35">
      <c r="A2925" t="s">
        <v>8812</v>
      </c>
      <c r="B2925" s="1">
        <v>45550</v>
      </c>
      <c r="C2925" s="1" t="str">
        <f>TEXT(Table1[[#This Row],[Order_Date]],"yyyy")</f>
        <v>2024</v>
      </c>
      <c r="D2925" s="3">
        <f>MONTH(Table1[[#This Row],[Order_Date]])</f>
        <v>9</v>
      </c>
      <c r="E2925" t="str">
        <f>TEXT(Table1[[#This Row],[Order_Date]],"mmm")</f>
        <v>Sep</v>
      </c>
      <c r="F2925" s="1">
        <v>45554</v>
      </c>
      <c r="G2925">
        <f>(Table1[[#This Row],[Ship_Date]]-Table1[[#This Row],[Order_Date]])</f>
        <v>4</v>
      </c>
      <c r="H2925" t="s">
        <v>8813</v>
      </c>
      <c r="I2925" t="s">
        <v>8814</v>
      </c>
      <c r="J2925" t="s">
        <v>24</v>
      </c>
      <c r="K2925">
        <v>41</v>
      </c>
      <c r="L2925" t="str">
        <f>IF(Table1[[#This Row],[Age]]&lt;=20,"Teen",IF(Table1[[#This Row],[Age]]&gt;=21 &amp; Table1[[#This Row],[Age]]&lt;=50,"Adult","Senior"))</f>
        <v>Senior</v>
      </c>
      <c r="M2925" t="s">
        <v>36</v>
      </c>
      <c r="N2925" t="s">
        <v>37</v>
      </c>
      <c r="O2925" t="s">
        <v>38</v>
      </c>
      <c r="P2925" t="s">
        <v>28</v>
      </c>
      <c r="Q2925" t="s">
        <v>103</v>
      </c>
      <c r="R2925">
        <v>5</v>
      </c>
      <c r="S2925">
        <v>25000</v>
      </c>
      <c r="T2925">
        <v>20</v>
      </c>
      <c r="U2925">
        <v>100000</v>
      </c>
      <c r="V2925" t="str">
        <f>IF(Table1[[#This Row],[Sales]]&lt;=10000,"Low",IF(Table1[[#This Row],[Sales]]&gt;=10000 &amp; Table1[[#This Row],[Sales]]&lt;=25000,"Medium","High"))</f>
        <v>High</v>
      </c>
      <c r="W2925">
        <v>10477.26</v>
      </c>
      <c r="X2925">
        <f>Table1[[#This Row],[Profit]]/Table1[[#This Row],[Sales]]</f>
        <v>0.10477260000000001</v>
      </c>
      <c r="Y2925" t="s">
        <v>93</v>
      </c>
      <c r="Z2925" t="s">
        <v>41</v>
      </c>
      <c r="AA2925">
        <v>5</v>
      </c>
      <c r="AB2925" t="s">
        <v>42</v>
      </c>
    </row>
    <row r="2926" spans="1:28" x14ac:dyDescent="0.35">
      <c r="A2926" t="s">
        <v>8928</v>
      </c>
      <c r="B2926" s="1">
        <v>45541</v>
      </c>
      <c r="C2926" s="1" t="str">
        <f>TEXT(Table1[[#This Row],[Order_Date]],"yyyy")</f>
        <v>2024</v>
      </c>
      <c r="D2926" s="3">
        <f>MONTH(Table1[[#This Row],[Order_Date]])</f>
        <v>9</v>
      </c>
      <c r="E2926" t="str">
        <f>TEXT(Table1[[#This Row],[Order_Date]],"mmm")</f>
        <v>Sep</v>
      </c>
      <c r="F2926" s="1">
        <v>45544</v>
      </c>
      <c r="G2926">
        <f>(Table1[[#This Row],[Ship_Date]]-Table1[[#This Row],[Order_Date]])</f>
        <v>3</v>
      </c>
      <c r="H2926" t="s">
        <v>3718</v>
      </c>
      <c r="I2926" t="s">
        <v>8929</v>
      </c>
      <c r="J2926" t="s">
        <v>52</v>
      </c>
      <c r="K2926">
        <v>46</v>
      </c>
      <c r="L2926" t="str">
        <f>IF(Table1[[#This Row],[Age]]&lt;=20,"Teen",IF(Table1[[#This Row],[Age]]&gt;=21 &amp; Table1[[#This Row],[Age]]&lt;=50,"Adult","Senior"))</f>
        <v>Senior</v>
      </c>
      <c r="M2926" t="s">
        <v>53</v>
      </c>
      <c r="N2926" t="s">
        <v>54</v>
      </c>
      <c r="O2926" t="s">
        <v>55</v>
      </c>
      <c r="P2926" t="s">
        <v>28</v>
      </c>
      <c r="Q2926" t="s">
        <v>65</v>
      </c>
      <c r="R2926">
        <v>8</v>
      </c>
      <c r="S2926">
        <v>30000</v>
      </c>
      <c r="T2926">
        <v>10</v>
      </c>
      <c r="U2926">
        <v>216000</v>
      </c>
      <c r="V2926" t="str">
        <f>IF(Table1[[#This Row],[Sales]]&lt;=10000,"Low",IF(Table1[[#This Row],[Sales]]&gt;=10000 &amp; Table1[[#This Row],[Sales]]&lt;=25000,"Medium","High"))</f>
        <v>High</v>
      </c>
      <c r="W2926">
        <v>78752.72</v>
      </c>
      <c r="X2926">
        <f>Table1[[#This Row],[Profit]]/Table1[[#This Row],[Sales]]</f>
        <v>0.36459592592592593</v>
      </c>
      <c r="Y2926" t="s">
        <v>93</v>
      </c>
      <c r="Z2926" t="s">
        <v>41</v>
      </c>
      <c r="AA2926">
        <v>4</v>
      </c>
      <c r="AB2926" t="s">
        <v>42</v>
      </c>
    </row>
    <row r="2927" spans="1:28" x14ac:dyDescent="0.35">
      <c r="A2927" t="s">
        <v>8974</v>
      </c>
      <c r="B2927" s="1">
        <v>45902</v>
      </c>
      <c r="C2927" s="1" t="str">
        <f>TEXT(Table1[[#This Row],[Order_Date]],"yyyy")</f>
        <v>2025</v>
      </c>
      <c r="D2927" s="3">
        <f>MONTH(Table1[[#This Row],[Order_Date]])</f>
        <v>9</v>
      </c>
      <c r="E2927" t="str">
        <f>TEXT(Table1[[#This Row],[Order_Date]],"mmm")</f>
        <v>Sep</v>
      </c>
      <c r="F2927" s="1">
        <v>45907</v>
      </c>
      <c r="G2927">
        <f>(Table1[[#This Row],[Ship_Date]]-Table1[[#This Row],[Order_Date]])</f>
        <v>5</v>
      </c>
      <c r="H2927" t="s">
        <v>8975</v>
      </c>
      <c r="I2927" t="s">
        <v>8976</v>
      </c>
      <c r="J2927" t="s">
        <v>24</v>
      </c>
      <c r="K2927">
        <v>33</v>
      </c>
      <c r="L2927" t="str">
        <f>IF(Table1[[#This Row],[Age]]&lt;=20,"Teen",IF(Table1[[#This Row],[Age]]&gt;=21 &amp; Table1[[#This Row],[Age]]&lt;=50,"Adult","Senior"))</f>
        <v>Senior</v>
      </c>
      <c r="M2927" t="s">
        <v>63</v>
      </c>
      <c r="N2927" t="s">
        <v>64</v>
      </c>
      <c r="O2927" t="s">
        <v>55</v>
      </c>
      <c r="P2927" t="s">
        <v>47</v>
      </c>
      <c r="Q2927" t="s">
        <v>48</v>
      </c>
      <c r="R2927">
        <v>7</v>
      </c>
      <c r="S2927">
        <v>3500</v>
      </c>
      <c r="T2927">
        <v>5</v>
      </c>
      <c r="U2927">
        <v>23275</v>
      </c>
      <c r="V2927" t="str">
        <f>IF(Table1[[#This Row],[Sales]]&lt;=10000,"Low",IF(Table1[[#This Row],[Sales]]&gt;=10000 &amp; Table1[[#This Row],[Sales]]&lt;=25000,"Medium","High"))</f>
        <v>High</v>
      </c>
      <c r="W2927">
        <v>4867.8999999999996</v>
      </c>
      <c r="X2927">
        <f>Table1[[#This Row],[Profit]]/Table1[[#This Row],[Sales]]</f>
        <v>0.2091471535982814</v>
      </c>
      <c r="Y2927" t="s">
        <v>58</v>
      </c>
      <c r="Z2927" t="s">
        <v>31</v>
      </c>
      <c r="AA2927">
        <v>2</v>
      </c>
      <c r="AB2927" t="s">
        <v>42</v>
      </c>
    </row>
    <row r="2928" spans="1:28" x14ac:dyDescent="0.35">
      <c r="A2928" t="s">
        <v>8992</v>
      </c>
      <c r="B2928" s="1">
        <v>45909</v>
      </c>
      <c r="C2928" s="1" t="str">
        <f>TEXT(Table1[[#This Row],[Order_Date]],"yyyy")</f>
        <v>2025</v>
      </c>
      <c r="D2928" s="3">
        <f>MONTH(Table1[[#This Row],[Order_Date]])</f>
        <v>9</v>
      </c>
      <c r="E2928" t="str">
        <f>TEXT(Table1[[#This Row],[Order_Date]],"mmm")</f>
        <v>Sep</v>
      </c>
      <c r="F2928" s="1">
        <v>45915</v>
      </c>
      <c r="G2928">
        <f>(Table1[[#This Row],[Ship_Date]]-Table1[[#This Row],[Order_Date]])</f>
        <v>6</v>
      </c>
      <c r="H2928" t="s">
        <v>8993</v>
      </c>
      <c r="I2928" t="s">
        <v>1068</v>
      </c>
      <c r="J2928" t="s">
        <v>24</v>
      </c>
      <c r="K2928">
        <v>50</v>
      </c>
      <c r="L2928" t="str">
        <f>IF(Table1[[#This Row],[Age]]&lt;=20,"Teen",IF(Table1[[#This Row],[Age]]&gt;=21 &amp; Table1[[#This Row],[Age]]&lt;=50,"Adult","Senior"))</f>
        <v>Senior</v>
      </c>
      <c r="M2928" t="s">
        <v>53</v>
      </c>
      <c r="N2928" t="s">
        <v>54</v>
      </c>
      <c r="O2928" t="s">
        <v>55</v>
      </c>
      <c r="P2928" t="s">
        <v>74</v>
      </c>
      <c r="Q2928" t="s">
        <v>109</v>
      </c>
      <c r="R2928">
        <v>3</v>
      </c>
      <c r="S2928">
        <v>40000</v>
      </c>
      <c r="T2928">
        <v>10</v>
      </c>
      <c r="U2928">
        <v>108000</v>
      </c>
      <c r="V2928" t="str">
        <f>IF(Table1[[#This Row],[Sales]]&lt;=10000,"Low",IF(Table1[[#This Row],[Sales]]&gt;=10000 &amp; Table1[[#This Row],[Sales]]&lt;=25000,"Medium","High"))</f>
        <v>High</v>
      </c>
      <c r="W2928">
        <v>39503.32</v>
      </c>
      <c r="X2928">
        <f>Table1[[#This Row],[Profit]]/Table1[[#This Row],[Sales]]</f>
        <v>0.36577148148148148</v>
      </c>
      <c r="Y2928" t="s">
        <v>58</v>
      </c>
      <c r="Z2928" t="s">
        <v>31</v>
      </c>
      <c r="AA2928">
        <v>5</v>
      </c>
      <c r="AB2928" t="s">
        <v>42</v>
      </c>
    </row>
    <row r="2929" spans="1:28" x14ac:dyDescent="0.35">
      <c r="A2929" t="s">
        <v>9028</v>
      </c>
      <c r="B2929" s="1">
        <v>45552</v>
      </c>
      <c r="C2929" s="1" t="str">
        <f>TEXT(Table1[[#This Row],[Order_Date]],"yyyy")</f>
        <v>2024</v>
      </c>
      <c r="D2929" s="3">
        <f>MONTH(Table1[[#This Row],[Order_Date]])</f>
        <v>9</v>
      </c>
      <c r="E2929" t="str">
        <f>TEXT(Table1[[#This Row],[Order_Date]],"mmm")</f>
        <v>Sep</v>
      </c>
      <c r="F2929" s="1">
        <v>45557</v>
      </c>
      <c r="G2929">
        <f>(Table1[[#This Row],[Ship_Date]]-Table1[[#This Row],[Order_Date]])</f>
        <v>5</v>
      </c>
      <c r="H2929" t="s">
        <v>9029</v>
      </c>
      <c r="I2929" t="s">
        <v>9030</v>
      </c>
      <c r="J2929" t="s">
        <v>52</v>
      </c>
      <c r="K2929">
        <v>26</v>
      </c>
      <c r="L2929" t="str">
        <f>IF(Table1[[#This Row],[Age]]&lt;=20,"Teen",IF(Table1[[#This Row],[Age]]&gt;=21 &amp; Table1[[#This Row],[Age]]&lt;=50,"Adult","Senior"))</f>
        <v>Senior</v>
      </c>
      <c r="M2929" t="s">
        <v>25</v>
      </c>
      <c r="N2929" t="s">
        <v>26</v>
      </c>
      <c r="O2929" t="s">
        <v>27</v>
      </c>
      <c r="P2929" t="s">
        <v>47</v>
      </c>
      <c r="Q2929" t="s">
        <v>69</v>
      </c>
      <c r="R2929">
        <v>1</v>
      </c>
      <c r="S2929">
        <v>800</v>
      </c>
      <c r="T2929">
        <v>15</v>
      </c>
      <c r="U2929">
        <v>680</v>
      </c>
      <c r="V2929" t="str">
        <f>IF(Table1[[#This Row],[Sales]]&lt;=10000,"Low",IF(Table1[[#This Row],[Sales]]&gt;=10000 &amp; Table1[[#This Row],[Sales]]&lt;=25000,"Medium","High"))</f>
        <v>Low</v>
      </c>
      <c r="W2929">
        <v>213.45</v>
      </c>
      <c r="X2929">
        <f>Table1[[#This Row],[Profit]]/Table1[[#This Row],[Sales]]</f>
        <v>0.31389705882352942</v>
      </c>
      <c r="Y2929" t="s">
        <v>30</v>
      </c>
      <c r="Z2929" t="s">
        <v>59</v>
      </c>
      <c r="AA2929">
        <v>4</v>
      </c>
      <c r="AB2929" t="s">
        <v>42</v>
      </c>
    </row>
    <row r="2930" spans="1:28" x14ac:dyDescent="0.35">
      <c r="A2930" t="s">
        <v>9031</v>
      </c>
      <c r="B2930" s="1">
        <v>45540</v>
      </c>
      <c r="C2930" s="1" t="str">
        <f>TEXT(Table1[[#This Row],[Order_Date]],"yyyy")</f>
        <v>2024</v>
      </c>
      <c r="D2930" s="3">
        <f>MONTH(Table1[[#This Row],[Order_Date]])</f>
        <v>9</v>
      </c>
      <c r="E2930" t="str">
        <f>TEXT(Table1[[#This Row],[Order_Date]],"mmm")</f>
        <v>Sep</v>
      </c>
      <c r="F2930" s="1">
        <v>45544</v>
      </c>
      <c r="G2930">
        <f>(Table1[[#This Row],[Ship_Date]]-Table1[[#This Row],[Order_Date]])</f>
        <v>4</v>
      </c>
      <c r="H2930" t="s">
        <v>9032</v>
      </c>
      <c r="I2930" t="s">
        <v>9033</v>
      </c>
      <c r="J2930" t="s">
        <v>24</v>
      </c>
      <c r="K2930">
        <v>22</v>
      </c>
      <c r="L2930" t="str">
        <f>IF(Table1[[#This Row],[Age]]&lt;=20,"Teen",IF(Table1[[#This Row],[Age]]&gt;=21 &amp; Table1[[#This Row],[Age]]&lt;=50,"Adult","Senior"))</f>
        <v>Senior</v>
      </c>
      <c r="M2930" t="s">
        <v>46</v>
      </c>
      <c r="N2930" t="s">
        <v>46</v>
      </c>
      <c r="O2930" t="s">
        <v>38</v>
      </c>
      <c r="P2930" t="s">
        <v>47</v>
      </c>
      <c r="Q2930" t="s">
        <v>69</v>
      </c>
      <c r="R2930">
        <v>3</v>
      </c>
      <c r="S2930">
        <v>800</v>
      </c>
      <c r="T2930">
        <v>25</v>
      </c>
      <c r="U2930">
        <v>1800</v>
      </c>
      <c r="V2930" t="str">
        <f>IF(Table1[[#This Row],[Sales]]&lt;=10000,"Low",IF(Table1[[#This Row],[Sales]]&gt;=10000 &amp; Table1[[#This Row],[Sales]]&lt;=25000,"Medium","High"))</f>
        <v>Low</v>
      </c>
      <c r="W2930">
        <v>637.5</v>
      </c>
      <c r="X2930">
        <f>Table1[[#This Row],[Profit]]/Table1[[#This Row],[Sales]]</f>
        <v>0.35416666666666669</v>
      </c>
      <c r="Y2930" t="s">
        <v>58</v>
      </c>
      <c r="Z2930" t="s">
        <v>31</v>
      </c>
      <c r="AA2930">
        <v>2</v>
      </c>
      <c r="AB2930" t="s">
        <v>42</v>
      </c>
    </row>
    <row r="2931" spans="1:28" x14ac:dyDescent="0.35">
      <c r="A2931" t="s">
        <v>9071</v>
      </c>
      <c r="B2931" s="1">
        <v>45901</v>
      </c>
      <c r="C2931" s="1" t="str">
        <f>TEXT(Table1[[#This Row],[Order_Date]],"yyyy")</f>
        <v>2025</v>
      </c>
      <c r="D2931" s="3">
        <f>MONTH(Table1[[#This Row],[Order_Date]])</f>
        <v>9</v>
      </c>
      <c r="E2931" t="str">
        <f>TEXT(Table1[[#This Row],[Order_Date]],"mmm")</f>
        <v>Sep</v>
      </c>
      <c r="F2931" s="1">
        <v>45908</v>
      </c>
      <c r="G2931">
        <f>(Table1[[#This Row],[Ship_Date]]-Table1[[#This Row],[Order_Date]])</f>
        <v>7</v>
      </c>
      <c r="H2931" t="s">
        <v>9072</v>
      </c>
      <c r="I2931" t="s">
        <v>9073</v>
      </c>
      <c r="J2931" t="s">
        <v>52</v>
      </c>
      <c r="K2931">
        <v>43</v>
      </c>
      <c r="L2931" t="str">
        <f>IF(Table1[[#This Row],[Age]]&lt;=20,"Teen",IF(Table1[[#This Row],[Age]]&gt;=21 &amp; Table1[[#This Row],[Age]]&lt;=50,"Adult","Senior"))</f>
        <v>Senior</v>
      </c>
      <c r="M2931" t="s">
        <v>46</v>
      </c>
      <c r="N2931" t="s">
        <v>46</v>
      </c>
      <c r="O2931" t="s">
        <v>38</v>
      </c>
      <c r="P2931" t="s">
        <v>74</v>
      </c>
      <c r="Q2931" t="s">
        <v>109</v>
      </c>
      <c r="R2931">
        <v>3</v>
      </c>
      <c r="S2931">
        <v>40000</v>
      </c>
      <c r="T2931">
        <v>5</v>
      </c>
      <c r="U2931">
        <v>114000</v>
      </c>
      <c r="V2931" t="str">
        <f>IF(Table1[[#This Row],[Sales]]&lt;=10000,"Low",IF(Table1[[#This Row],[Sales]]&gt;=10000 &amp; Table1[[#This Row],[Sales]]&lt;=25000,"Medium","High"))</f>
        <v>High</v>
      </c>
      <c r="W2931">
        <v>35589.050000000003</v>
      </c>
      <c r="X2931">
        <f>Table1[[#This Row],[Profit]]/Table1[[#This Row],[Sales]]</f>
        <v>0.31218464912280702</v>
      </c>
      <c r="Y2931" t="s">
        <v>30</v>
      </c>
      <c r="Z2931" t="s">
        <v>59</v>
      </c>
      <c r="AA2931">
        <v>1</v>
      </c>
      <c r="AB2931" t="s">
        <v>42</v>
      </c>
    </row>
    <row r="2932" spans="1:28" x14ac:dyDescent="0.35">
      <c r="A2932" t="s">
        <v>9081</v>
      </c>
      <c r="B2932" s="1">
        <v>45930</v>
      </c>
      <c r="C2932" s="1" t="str">
        <f>TEXT(Table1[[#This Row],[Order_Date]],"yyyy")</f>
        <v>2025</v>
      </c>
      <c r="D2932" s="3">
        <f>MONTH(Table1[[#This Row],[Order_Date]])</f>
        <v>9</v>
      </c>
      <c r="E2932" t="str">
        <f>TEXT(Table1[[#This Row],[Order_Date]],"mmm")</f>
        <v>Sep</v>
      </c>
      <c r="F2932" s="1">
        <v>45932</v>
      </c>
      <c r="G2932">
        <f>(Table1[[#This Row],[Ship_Date]]-Table1[[#This Row],[Order_Date]])</f>
        <v>2</v>
      </c>
      <c r="H2932" t="s">
        <v>9082</v>
      </c>
      <c r="I2932" t="s">
        <v>9083</v>
      </c>
      <c r="J2932" t="s">
        <v>52</v>
      </c>
      <c r="K2932">
        <v>51</v>
      </c>
      <c r="L2932" t="str">
        <f>IF(Table1[[#This Row],[Age]]&lt;=20,"Teen",IF(Table1[[#This Row],[Age]]&gt;=21 &amp; Table1[[#This Row],[Age]]&lt;=50,"Adult","Senior"))</f>
        <v>Senior</v>
      </c>
      <c r="M2932" t="s">
        <v>107</v>
      </c>
      <c r="N2932" t="s">
        <v>108</v>
      </c>
      <c r="O2932" t="s">
        <v>86</v>
      </c>
      <c r="P2932" t="s">
        <v>56</v>
      </c>
      <c r="Q2932" t="s">
        <v>125</v>
      </c>
      <c r="R2932">
        <v>3</v>
      </c>
      <c r="S2932">
        <v>450</v>
      </c>
      <c r="T2932">
        <v>10</v>
      </c>
      <c r="U2932">
        <v>1215</v>
      </c>
      <c r="V2932" t="str">
        <f>IF(Table1[[#This Row],[Sales]]&lt;=10000,"Low",IF(Table1[[#This Row],[Sales]]&gt;=10000 &amp; Table1[[#This Row],[Sales]]&lt;=25000,"Medium","High"))</f>
        <v>Low</v>
      </c>
      <c r="W2932">
        <v>191.99</v>
      </c>
      <c r="X2932">
        <f>Table1[[#This Row],[Profit]]/Table1[[#This Row],[Sales]]</f>
        <v>0.15801646090534979</v>
      </c>
      <c r="Y2932" t="s">
        <v>30</v>
      </c>
      <c r="Z2932" t="s">
        <v>31</v>
      </c>
      <c r="AA2932">
        <v>5</v>
      </c>
      <c r="AB2932" t="s">
        <v>32</v>
      </c>
    </row>
    <row r="2933" spans="1:28" x14ac:dyDescent="0.35">
      <c r="A2933" t="s">
        <v>9089</v>
      </c>
      <c r="B2933" s="1">
        <v>45551</v>
      </c>
      <c r="C2933" s="1" t="str">
        <f>TEXT(Table1[[#This Row],[Order_Date]],"yyyy")</f>
        <v>2024</v>
      </c>
      <c r="D2933" s="3">
        <f>MONTH(Table1[[#This Row],[Order_Date]])</f>
        <v>9</v>
      </c>
      <c r="E2933" t="str">
        <f>TEXT(Table1[[#This Row],[Order_Date]],"mmm")</f>
        <v>Sep</v>
      </c>
      <c r="F2933" s="1">
        <v>45557</v>
      </c>
      <c r="G2933">
        <f>(Table1[[#This Row],[Ship_Date]]-Table1[[#This Row],[Order_Date]])</f>
        <v>6</v>
      </c>
      <c r="H2933" t="s">
        <v>9090</v>
      </c>
      <c r="I2933" t="s">
        <v>9091</v>
      </c>
      <c r="J2933" t="s">
        <v>24</v>
      </c>
      <c r="K2933">
        <v>23</v>
      </c>
      <c r="L2933" t="str">
        <f>IF(Table1[[#This Row],[Age]]&lt;=20,"Teen",IF(Table1[[#This Row],[Age]]&gt;=21 &amp; Table1[[#This Row],[Age]]&lt;=50,"Adult","Senior"))</f>
        <v>Senior</v>
      </c>
      <c r="M2933" t="s">
        <v>25</v>
      </c>
      <c r="N2933" t="s">
        <v>26</v>
      </c>
      <c r="O2933" t="s">
        <v>27</v>
      </c>
      <c r="P2933" t="s">
        <v>39</v>
      </c>
      <c r="Q2933" t="s">
        <v>118</v>
      </c>
      <c r="R2933">
        <v>8</v>
      </c>
      <c r="S2933">
        <v>4000</v>
      </c>
      <c r="T2933">
        <v>25</v>
      </c>
      <c r="U2933">
        <v>24000</v>
      </c>
      <c r="V2933" t="str">
        <f>IF(Table1[[#This Row],[Sales]]&lt;=10000,"Low",IF(Table1[[#This Row],[Sales]]&gt;=10000 &amp; Table1[[#This Row],[Sales]]&lt;=25000,"Medium","High"))</f>
        <v>High</v>
      </c>
      <c r="W2933">
        <v>8241.52</v>
      </c>
      <c r="X2933">
        <f>Table1[[#This Row],[Profit]]/Table1[[#This Row],[Sales]]</f>
        <v>0.34339666666666668</v>
      </c>
      <c r="Y2933" t="s">
        <v>30</v>
      </c>
      <c r="Z2933" t="s">
        <v>31</v>
      </c>
      <c r="AA2933">
        <v>3</v>
      </c>
      <c r="AB2933" t="s">
        <v>42</v>
      </c>
    </row>
    <row r="2934" spans="1:28" x14ac:dyDescent="0.35">
      <c r="A2934" t="s">
        <v>9098</v>
      </c>
      <c r="B2934" s="1">
        <v>45541</v>
      </c>
      <c r="C2934" s="1" t="str">
        <f>TEXT(Table1[[#This Row],[Order_Date]],"yyyy")</f>
        <v>2024</v>
      </c>
      <c r="D2934" s="3">
        <f>MONTH(Table1[[#This Row],[Order_Date]])</f>
        <v>9</v>
      </c>
      <c r="E2934" t="str">
        <f>TEXT(Table1[[#This Row],[Order_Date]],"mmm")</f>
        <v>Sep</v>
      </c>
      <c r="F2934" s="1">
        <v>45542</v>
      </c>
      <c r="G2934">
        <f>(Table1[[#This Row],[Ship_Date]]-Table1[[#This Row],[Order_Date]])</f>
        <v>1</v>
      </c>
      <c r="H2934" t="s">
        <v>9099</v>
      </c>
      <c r="I2934" t="s">
        <v>9100</v>
      </c>
      <c r="J2934" t="s">
        <v>52</v>
      </c>
      <c r="K2934">
        <v>31</v>
      </c>
      <c r="L2934" t="str">
        <f>IF(Table1[[#This Row],[Age]]&lt;=20,"Teen",IF(Table1[[#This Row],[Age]]&gt;=21 &amp; Table1[[#This Row],[Age]]&lt;=50,"Adult","Senior"))</f>
        <v>Senior</v>
      </c>
      <c r="M2934" t="s">
        <v>46</v>
      </c>
      <c r="N2934" t="s">
        <v>46</v>
      </c>
      <c r="O2934" t="s">
        <v>38</v>
      </c>
      <c r="P2934" t="s">
        <v>39</v>
      </c>
      <c r="Q2934" t="s">
        <v>118</v>
      </c>
      <c r="R2934">
        <v>2</v>
      </c>
      <c r="S2934">
        <v>4000</v>
      </c>
      <c r="T2934">
        <v>0</v>
      </c>
      <c r="U2934">
        <v>8000</v>
      </c>
      <c r="V2934" t="str">
        <f>IF(Table1[[#This Row],[Sales]]&lt;=10000,"Low",IF(Table1[[#This Row],[Sales]]&gt;=10000 &amp; Table1[[#This Row],[Sales]]&lt;=25000,"Medium","High"))</f>
        <v>Low</v>
      </c>
      <c r="W2934">
        <v>2147.11</v>
      </c>
      <c r="X2934">
        <f>Table1[[#This Row],[Profit]]/Table1[[#This Row],[Sales]]</f>
        <v>0.26838875000000001</v>
      </c>
      <c r="Y2934" t="s">
        <v>93</v>
      </c>
      <c r="Z2934" t="s">
        <v>41</v>
      </c>
      <c r="AA2934">
        <v>1</v>
      </c>
      <c r="AB2934" t="s">
        <v>42</v>
      </c>
    </row>
    <row r="2935" spans="1:28" x14ac:dyDescent="0.35">
      <c r="A2935" t="s">
        <v>9143</v>
      </c>
      <c r="B2935" s="1">
        <v>45551</v>
      </c>
      <c r="C2935" s="1" t="str">
        <f>TEXT(Table1[[#This Row],[Order_Date]],"yyyy")</f>
        <v>2024</v>
      </c>
      <c r="D2935" s="3">
        <f>MONTH(Table1[[#This Row],[Order_Date]])</f>
        <v>9</v>
      </c>
      <c r="E2935" t="str">
        <f>TEXT(Table1[[#This Row],[Order_Date]],"mmm")</f>
        <v>Sep</v>
      </c>
      <c r="F2935" s="1">
        <v>45557</v>
      </c>
      <c r="G2935">
        <f>(Table1[[#This Row],[Ship_Date]]-Table1[[#This Row],[Order_Date]])</f>
        <v>6</v>
      </c>
      <c r="H2935" t="s">
        <v>915</v>
      </c>
      <c r="I2935" t="s">
        <v>9144</v>
      </c>
      <c r="J2935" t="s">
        <v>52</v>
      </c>
      <c r="K2935">
        <v>43</v>
      </c>
      <c r="L2935" t="str">
        <f>IF(Table1[[#This Row],[Age]]&lt;=20,"Teen",IF(Table1[[#This Row],[Age]]&gt;=21 &amp; Table1[[#This Row],[Age]]&lt;=50,"Adult","Senior"))</f>
        <v>Senior</v>
      </c>
      <c r="M2935" t="s">
        <v>84</v>
      </c>
      <c r="N2935" t="s">
        <v>85</v>
      </c>
      <c r="O2935" t="s">
        <v>86</v>
      </c>
      <c r="P2935" t="s">
        <v>28</v>
      </c>
      <c r="Q2935" t="s">
        <v>311</v>
      </c>
      <c r="R2935">
        <v>1</v>
      </c>
      <c r="S2935">
        <v>5000</v>
      </c>
      <c r="T2935">
        <v>5</v>
      </c>
      <c r="U2935">
        <v>4750</v>
      </c>
      <c r="V2935" t="str">
        <f>IF(Table1[[#This Row],[Sales]]&lt;=10000,"Low",IF(Table1[[#This Row],[Sales]]&gt;=10000 &amp; Table1[[#This Row],[Sales]]&lt;=25000,"Medium","High"))</f>
        <v>Low</v>
      </c>
      <c r="W2935">
        <v>910.17</v>
      </c>
      <c r="X2935">
        <f>Table1[[#This Row],[Profit]]/Table1[[#This Row],[Sales]]</f>
        <v>0.19161473684210525</v>
      </c>
      <c r="Y2935" t="s">
        <v>93</v>
      </c>
      <c r="Z2935" t="s">
        <v>59</v>
      </c>
      <c r="AA2935">
        <v>3</v>
      </c>
      <c r="AB2935" t="s">
        <v>42</v>
      </c>
    </row>
    <row r="2936" spans="1:28" x14ac:dyDescent="0.35">
      <c r="A2936" t="s">
        <v>9172</v>
      </c>
      <c r="B2936" s="1">
        <v>45555</v>
      </c>
      <c r="C2936" s="1" t="str">
        <f>TEXT(Table1[[#This Row],[Order_Date]],"yyyy")</f>
        <v>2024</v>
      </c>
      <c r="D2936" s="3">
        <f>MONTH(Table1[[#This Row],[Order_Date]])</f>
        <v>9</v>
      </c>
      <c r="E2936" t="str">
        <f>TEXT(Table1[[#This Row],[Order_Date]],"mmm")</f>
        <v>Sep</v>
      </c>
      <c r="F2936" s="1">
        <v>45562</v>
      </c>
      <c r="G2936">
        <f>(Table1[[#This Row],[Ship_Date]]-Table1[[#This Row],[Order_Date]])</f>
        <v>7</v>
      </c>
      <c r="H2936" t="s">
        <v>3187</v>
      </c>
      <c r="I2936" t="s">
        <v>9173</v>
      </c>
      <c r="J2936" t="s">
        <v>52</v>
      </c>
      <c r="K2936">
        <v>34</v>
      </c>
      <c r="L2936" t="str">
        <f>IF(Table1[[#This Row],[Age]]&lt;=20,"Teen",IF(Table1[[#This Row],[Age]]&gt;=21 &amp; Table1[[#This Row],[Age]]&lt;=50,"Adult","Senior"))</f>
        <v>Senior</v>
      </c>
      <c r="M2936" t="s">
        <v>101</v>
      </c>
      <c r="N2936" t="s">
        <v>102</v>
      </c>
      <c r="O2936" t="s">
        <v>27</v>
      </c>
      <c r="P2936" t="s">
        <v>39</v>
      </c>
      <c r="Q2936" t="s">
        <v>40</v>
      </c>
      <c r="R2936">
        <v>2</v>
      </c>
      <c r="S2936">
        <v>2500</v>
      </c>
      <c r="T2936">
        <v>20</v>
      </c>
      <c r="U2936">
        <v>4000</v>
      </c>
      <c r="V2936" t="str">
        <f>IF(Table1[[#This Row],[Sales]]&lt;=10000,"Low",IF(Table1[[#This Row],[Sales]]&gt;=10000 &amp; Table1[[#This Row],[Sales]]&lt;=25000,"Medium","High"))</f>
        <v>Low</v>
      </c>
      <c r="W2936">
        <v>408.98</v>
      </c>
      <c r="X2936">
        <f>Table1[[#This Row],[Profit]]/Table1[[#This Row],[Sales]]</f>
        <v>0.102245</v>
      </c>
      <c r="Y2936" t="s">
        <v>93</v>
      </c>
      <c r="Z2936" t="s">
        <v>31</v>
      </c>
      <c r="AA2936">
        <v>4</v>
      </c>
      <c r="AB2936" t="s">
        <v>42</v>
      </c>
    </row>
    <row r="2937" spans="1:28" x14ac:dyDescent="0.35">
      <c r="A2937" t="s">
        <v>9176</v>
      </c>
      <c r="B2937" s="1">
        <v>45541</v>
      </c>
      <c r="C2937" s="1" t="str">
        <f>TEXT(Table1[[#This Row],[Order_Date]],"yyyy")</f>
        <v>2024</v>
      </c>
      <c r="D2937" s="3">
        <f>MONTH(Table1[[#This Row],[Order_Date]])</f>
        <v>9</v>
      </c>
      <c r="E2937" t="str">
        <f>TEXT(Table1[[#This Row],[Order_Date]],"mmm")</f>
        <v>Sep</v>
      </c>
      <c r="F2937" s="1">
        <v>45548</v>
      </c>
      <c r="G2937">
        <f>(Table1[[#This Row],[Ship_Date]]-Table1[[#This Row],[Order_Date]])</f>
        <v>7</v>
      </c>
      <c r="H2937" t="s">
        <v>9177</v>
      </c>
      <c r="I2937" t="s">
        <v>9178</v>
      </c>
      <c r="J2937" t="s">
        <v>24</v>
      </c>
      <c r="K2937">
        <v>61</v>
      </c>
      <c r="L2937" t="str">
        <f>IF(Table1[[#This Row],[Age]]&lt;=20,"Teen",IF(Table1[[#This Row],[Age]]&gt;=21 &amp; Table1[[#This Row],[Age]]&lt;=50,"Adult","Senior"))</f>
        <v>Senior</v>
      </c>
      <c r="M2937" t="s">
        <v>25</v>
      </c>
      <c r="N2937" t="s">
        <v>26</v>
      </c>
      <c r="O2937" t="s">
        <v>27</v>
      </c>
      <c r="P2937" t="s">
        <v>56</v>
      </c>
      <c r="Q2937" t="s">
        <v>168</v>
      </c>
      <c r="R2937">
        <v>2</v>
      </c>
      <c r="S2937">
        <v>1200</v>
      </c>
      <c r="T2937">
        <v>0</v>
      </c>
      <c r="U2937">
        <v>2400</v>
      </c>
      <c r="V2937" t="str">
        <f>IF(Table1[[#This Row],[Sales]]&lt;=10000,"Low",IF(Table1[[#This Row],[Sales]]&gt;=10000 &amp; Table1[[#This Row],[Sales]]&lt;=25000,"Medium","High"))</f>
        <v>Low</v>
      </c>
      <c r="W2937">
        <v>989.94</v>
      </c>
      <c r="X2937">
        <f>Table1[[#This Row],[Profit]]/Table1[[#This Row],[Sales]]</f>
        <v>0.41247500000000004</v>
      </c>
      <c r="Y2937" t="s">
        <v>93</v>
      </c>
      <c r="Z2937" t="s">
        <v>41</v>
      </c>
      <c r="AA2937">
        <v>5</v>
      </c>
      <c r="AB2937" t="s">
        <v>42</v>
      </c>
    </row>
    <row r="2938" spans="1:28" x14ac:dyDescent="0.35">
      <c r="A2938" t="s">
        <v>9210</v>
      </c>
      <c r="B2938" s="1">
        <v>45916</v>
      </c>
      <c r="C2938" s="1" t="str">
        <f>TEXT(Table1[[#This Row],[Order_Date]],"yyyy")</f>
        <v>2025</v>
      </c>
      <c r="D2938" s="3">
        <f>MONTH(Table1[[#This Row],[Order_Date]])</f>
        <v>9</v>
      </c>
      <c r="E2938" t="str">
        <f>TEXT(Table1[[#This Row],[Order_Date]],"mmm")</f>
        <v>Sep</v>
      </c>
      <c r="F2938" s="1">
        <v>45921</v>
      </c>
      <c r="G2938">
        <f>(Table1[[#This Row],[Ship_Date]]-Table1[[#This Row],[Order_Date]])</f>
        <v>5</v>
      </c>
      <c r="H2938" t="s">
        <v>9211</v>
      </c>
      <c r="I2938" t="s">
        <v>9212</v>
      </c>
      <c r="J2938" t="s">
        <v>52</v>
      </c>
      <c r="K2938">
        <v>20</v>
      </c>
      <c r="L2938" t="str">
        <f>IF(Table1[[#This Row],[Age]]&lt;=20,"Teen",IF(Table1[[#This Row],[Age]]&gt;=21 &amp; Table1[[#This Row],[Age]]&lt;=50,"Adult","Senior"))</f>
        <v>Teen</v>
      </c>
      <c r="M2938" t="s">
        <v>36</v>
      </c>
      <c r="N2938" t="s">
        <v>37</v>
      </c>
      <c r="O2938" t="s">
        <v>38</v>
      </c>
      <c r="P2938" t="s">
        <v>28</v>
      </c>
      <c r="Q2938" t="s">
        <v>65</v>
      </c>
      <c r="R2938">
        <v>5</v>
      </c>
      <c r="S2938">
        <v>30000</v>
      </c>
      <c r="T2938">
        <v>25</v>
      </c>
      <c r="U2938">
        <v>112500</v>
      </c>
      <c r="V2938" t="str">
        <f>IF(Table1[[#This Row],[Sales]]&lt;=10000,"Low",IF(Table1[[#This Row],[Sales]]&gt;=10000 &amp; Table1[[#This Row],[Sales]]&lt;=25000,"Medium","High"))</f>
        <v>High</v>
      </c>
      <c r="W2938">
        <v>18511.580000000002</v>
      </c>
      <c r="X2938">
        <f>Table1[[#This Row],[Profit]]/Table1[[#This Row],[Sales]]</f>
        <v>0.16454737777777778</v>
      </c>
      <c r="Y2938" t="s">
        <v>58</v>
      </c>
      <c r="Z2938" t="s">
        <v>41</v>
      </c>
      <c r="AA2938">
        <v>3</v>
      </c>
      <c r="AB2938" t="s">
        <v>42</v>
      </c>
    </row>
    <row r="2939" spans="1:28" x14ac:dyDescent="0.35">
      <c r="A2939" t="s">
        <v>9300</v>
      </c>
      <c r="B2939" s="1">
        <v>45912</v>
      </c>
      <c r="C2939" s="1" t="str">
        <f>TEXT(Table1[[#This Row],[Order_Date]],"yyyy")</f>
        <v>2025</v>
      </c>
      <c r="D2939" s="3">
        <f>MONTH(Table1[[#This Row],[Order_Date]])</f>
        <v>9</v>
      </c>
      <c r="E2939" t="str">
        <f>TEXT(Table1[[#This Row],[Order_Date]],"mmm")</f>
        <v>Sep</v>
      </c>
      <c r="F2939" s="1">
        <v>45917</v>
      </c>
      <c r="G2939">
        <f>(Table1[[#This Row],[Ship_Date]]-Table1[[#This Row],[Order_Date]])</f>
        <v>5</v>
      </c>
      <c r="H2939" t="s">
        <v>9301</v>
      </c>
      <c r="I2939" t="s">
        <v>9302</v>
      </c>
      <c r="J2939" t="s">
        <v>52</v>
      </c>
      <c r="K2939">
        <v>43</v>
      </c>
      <c r="L2939" t="str">
        <f>IF(Table1[[#This Row],[Age]]&lt;=20,"Teen",IF(Table1[[#This Row],[Age]]&gt;=21 &amp; Table1[[#This Row],[Age]]&lt;=50,"Adult","Senior"))</f>
        <v>Senior</v>
      </c>
      <c r="M2939" t="s">
        <v>73</v>
      </c>
      <c r="N2939" t="s">
        <v>26</v>
      </c>
      <c r="O2939" t="s">
        <v>27</v>
      </c>
      <c r="P2939" t="s">
        <v>74</v>
      </c>
      <c r="Q2939" t="s">
        <v>132</v>
      </c>
      <c r="R2939">
        <v>7</v>
      </c>
      <c r="S2939">
        <v>55000</v>
      </c>
      <c r="T2939">
        <v>5</v>
      </c>
      <c r="U2939">
        <v>365750</v>
      </c>
      <c r="V2939" t="str">
        <f>IF(Table1[[#This Row],[Sales]]&lt;=10000,"Low",IF(Table1[[#This Row],[Sales]]&gt;=10000 &amp; Table1[[#This Row],[Sales]]&lt;=25000,"Medium","High"))</f>
        <v>High</v>
      </c>
      <c r="W2939">
        <v>114653.87</v>
      </c>
      <c r="X2939">
        <f>Table1[[#This Row],[Profit]]/Table1[[#This Row],[Sales]]</f>
        <v>0.31347606288448393</v>
      </c>
      <c r="Y2939" t="s">
        <v>93</v>
      </c>
      <c r="Z2939" t="s">
        <v>59</v>
      </c>
      <c r="AA2939">
        <v>1</v>
      </c>
      <c r="AB2939" t="s">
        <v>42</v>
      </c>
    </row>
    <row r="2940" spans="1:28" x14ac:dyDescent="0.35">
      <c r="A2940" t="s">
        <v>9306</v>
      </c>
      <c r="B2940" s="1">
        <v>45928</v>
      </c>
      <c r="C2940" s="1" t="str">
        <f>TEXT(Table1[[#This Row],[Order_Date]],"yyyy")</f>
        <v>2025</v>
      </c>
      <c r="D2940" s="3">
        <f>MONTH(Table1[[#This Row],[Order_Date]])</f>
        <v>9</v>
      </c>
      <c r="E2940" t="str">
        <f>TEXT(Table1[[#This Row],[Order_Date]],"mmm")</f>
        <v>Sep</v>
      </c>
      <c r="F2940" s="1">
        <v>45929</v>
      </c>
      <c r="G2940">
        <f>(Table1[[#This Row],[Ship_Date]]-Table1[[#This Row],[Order_Date]])</f>
        <v>1</v>
      </c>
      <c r="H2940" t="s">
        <v>8947</v>
      </c>
      <c r="I2940" t="s">
        <v>9307</v>
      </c>
      <c r="J2940" t="s">
        <v>52</v>
      </c>
      <c r="K2940">
        <v>30</v>
      </c>
      <c r="L2940" t="str">
        <f>IF(Table1[[#This Row],[Age]]&lt;=20,"Teen",IF(Table1[[#This Row],[Age]]&gt;=21 &amp; Table1[[#This Row],[Age]]&lt;=50,"Adult","Senior"))</f>
        <v>Senior</v>
      </c>
      <c r="M2940" t="s">
        <v>53</v>
      </c>
      <c r="N2940" t="s">
        <v>54</v>
      </c>
      <c r="O2940" t="s">
        <v>55</v>
      </c>
      <c r="P2940" t="s">
        <v>56</v>
      </c>
      <c r="Q2940" t="s">
        <v>97</v>
      </c>
      <c r="R2940">
        <v>7</v>
      </c>
      <c r="S2940">
        <v>1500</v>
      </c>
      <c r="T2940">
        <v>10</v>
      </c>
      <c r="U2940">
        <v>9450</v>
      </c>
      <c r="V2940" t="str">
        <f>IF(Table1[[#This Row],[Sales]]&lt;=10000,"Low",IF(Table1[[#This Row],[Sales]]&gt;=10000 &amp; Table1[[#This Row],[Sales]]&lt;=25000,"Medium","High"))</f>
        <v>Low</v>
      </c>
      <c r="W2940">
        <v>1173.19</v>
      </c>
      <c r="X2940">
        <f>Table1[[#This Row],[Profit]]/Table1[[#This Row],[Sales]]</f>
        <v>0.12414708994708995</v>
      </c>
      <c r="Y2940" t="s">
        <v>93</v>
      </c>
      <c r="Z2940" t="s">
        <v>41</v>
      </c>
      <c r="AA2940">
        <v>4</v>
      </c>
      <c r="AB2940" t="s">
        <v>42</v>
      </c>
    </row>
    <row r="2941" spans="1:28" x14ac:dyDescent="0.35">
      <c r="A2941" t="s">
        <v>9332</v>
      </c>
      <c r="B2941" s="1">
        <v>45913</v>
      </c>
      <c r="C2941" s="1" t="str">
        <f>TEXT(Table1[[#This Row],[Order_Date]],"yyyy")</f>
        <v>2025</v>
      </c>
      <c r="D2941" s="3">
        <f>MONTH(Table1[[#This Row],[Order_Date]])</f>
        <v>9</v>
      </c>
      <c r="E2941" t="str">
        <f>TEXT(Table1[[#This Row],[Order_Date]],"mmm")</f>
        <v>Sep</v>
      </c>
      <c r="F2941" s="1">
        <v>45918</v>
      </c>
      <c r="G2941">
        <f>(Table1[[#This Row],[Ship_Date]]-Table1[[#This Row],[Order_Date]])</f>
        <v>5</v>
      </c>
      <c r="H2941" t="s">
        <v>9333</v>
      </c>
      <c r="I2941" t="s">
        <v>9334</v>
      </c>
      <c r="J2941" t="s">
        <v>24</v>
      </c>
      <c r="K2941">
        <v>51</v>
      </c>
      <c r="L2941" t="str">
        <f>IF(Table1[[#This Row],[Age]]&lt;=20,"Teen",IF(Table1[[#This Row],[Age]]&gt;=21 &amp; Table1[[#This Row],[Age]]&lt;=50,"Adult","Senior"))</f>
        <v>Senior</v>
      </c>
      <c r="M2941" t="s">
        <v>36</v>
      </c>
      <c r="N2941" t="s">
        <v>37</v>
      </c>
      <c r="O2941" t="s">
        <v>38</v>
      </c>
      <c r="P2941" t="s">
        <v>74</v>
      </c>
      <c r="Q2941" t="s">
        <v>231</v>
      </c>
      <c r="R2941">
        <v>8</v>
      </c>
      <c r="S2941">
        <v>18000</v>
      </c>
      <c r="T2941">
        <v>10</v>
      </c>
      <c r="U2941">
        <v>129600</v>
      </c>
      <c r="V2941" t="str">
        <f>IF(Table1[[#This Row],[Sales]]&lt;=10000,"Low",IF(Table1[[#This Row],[Sales]]&gt;=10000 &amp; Table1[[#This Row],[Sales]]&lt;=25000,"Medium","High"))</f>
        <v>High</v>
      </c>
      <c r="W2941">
        <v>40034.42</v>
      </c>
      <c r="X2941">
        <f>Table1[[#This Row],[Profit]]/Table1[[#This Row],[Sales]]</f>
        <v>0.30890756172839506</v>
      </c>
      <c r="Y2941" t="s">
        <v>30</v>
      </c>
      <c r="Z2941" t="s">
        <v>31</v>
      </c>
      <c r="AA2941">
        <v>3</v>
      </c>
      <c r="AB2941" t="s">
        <v>42</v>
      </c>
    </row>
    <row r="2942" spans="1:28" x14ac:dyDescent="0.35">
      <c r="A2942" t="s">
        <v>9372</v>
      </c>
      <c r="B2942" s="1">
        <v>45919</v>
      </c>
      <c r="C2942" s="1" t="str">
        <f>TEXT(Table1[[#This Row],[Order_Date]],"yyyy")</f>
        <v>2025</v>
      </c>
      <c r="D2942" s="3">
        <f>MONTH(Table1[[#This Row],[Order_Date]])</f>
        <v>9</v>
      </c>
      <c r="E2942" t="str">
        <f>TEXT(Table1[[#This Row],[Order_Date]],"mmm")</f>
        <v>Sep</v>
      </c>
      <c r="F2942" s="1">
        <v>45924</v>
      </c>
      <c r="G2942">
        <f>(Table1[[#This Row],[Ship_Date]]-Table1[[#This Row],[Order_Date]])</f>
        <v>5</v>
      </c>
      <c r="H2942" t="s">
        <v>3074</v>
      </c>
      <c r="I2942" t="s">
        <v>9373</v>
      </c>
      <c r="J2942" t="s">
        <v>24</v>
      </c>
      <c r="K2942">
        <v>35</v>
      </c>
      <c r="L2942" t="str">
        <f>IF(Table1[[#This Row],[Age]]&lt;=20,"Teen",IF(Table1[[#This Row],[Age]]&gt;=21 &amp; Table1[[#This Row],[Age]]&lt;=50,"Adult","Senior"))</f>
        <v>Senior</v>
      </c>
      <c r="M2942" t="s">
        <v>25</v>
      </c>
      <c r="N2942" t="s">
        <v>26</v>
      </c>
      <c r="O2942" t="s">
        <v>27</v>
      </c>
      <c r="P2942" t="s">
        <v>28</v>
      </c>
      <c r="Q2942" t="s">
        <v>65</v>
      </c>
      <c r="R2942">
        <v>7</v>
      </c>
      <c r="S2942">
        <v>30000</v>
      </c>
      <c r="T2942">
        <v>5</v>
      </c>
      <c r="U2942">
        <v>199500</v>
      </c>
      <c r="V2942" t="str">
        <f>IF(Table1[[#This Row],[Sales]]&lt;=10000,"Low",IF(Table1[[#This Row],[Sales]]&gt;=10000 &amp; Table1[[#This Row],[Sales]]&lt;=25000,"Medium","High"))</f>
        <v>High</v>
      </c>
      <c r="W2942">
        <v>29744.43</v>
      </c>
      <c r="X2942">
        <f>Table1[[#This Row],[Profit]]/Table1[[#This Row],[Sales]]</f>
        <v>0.14909488721804512</v>
      </c>
      <c r="Y2942" t="s">
        <v>93</v>
      </c>
      <c r="Z2942" t="s">
        <v>31</v>
      </c>
      <c r="AA2942">
        <v>4</v>
      </c>
      <c r="AB2942" t="s">
        <v>42</v>
      </c>
    </row>
    <row r="2943" spans="1:28" x14ac:dyDescent="0.35">
      <c r="A2943" t="s">
        <v>9402</v>
      </c>
      <c r="B2943" s="1">
        <v>45558</v>
      </c>
      <c r="C2943" s="1" t="str">
        <f>TEXT(Table1[[#This Row],[Order_Date]],"yyyy")</f>
        <v>2024</v>
      </c>
      <c r="D2943" s="3">
        <f>MONTH(Table1[[#This Row],[Order_Date]])</f>
        <v>9</v>
      </c>
      <c r="E2943" t="str">
        <f>TEXT(Table1[[#This Row],[Order_Date]],"mmm")</f>
        <v>Sep</v>
      </c>
      <c r="F2943" s="1">
        <v>45559</v>
      </c>
      <c r="G2943">
        <f>(Table1[[#This Row],[Ship_Date]]-Table1[[#This Row],[Order_Date]])</f>
        <v>1</v>
      </c>
      <c r="H2943" t="s">
        <v>9403</v>
      </c>
      <c r="I2943" t="s">
        <v>9404</v>
      </c>
      <c r="J2943" t="s">
        <v>52</v>
      </c>
      <c r="K2943">
        <v>53</v>
      </c>
      <c r="L2943" t="str">
        <f>IF(Table1[[#This Row],[Age]]&lt;=20,"Teen",IF(Table1[[#This Row],[Age]]&gt;=21 &amp; Table1[[#This Row],[Age]]&lt;=50,"Adult","Senior"))</f>
        <v>Senior</v>
      </c>
      <c r="M2943" t="s">
        <v>73</v>
      </c>
      <c r="N2943" t="s">
        <v>26</v>
      </c>
      <c r="O2943" t="s">
        <v>27</v>
      </c>
      <c r="P2943" t="s">
        <v>39</v>
      </c>
      <c r="Q2943" t="s">
        <v>87</v>
      </c>
      <c r="R2943">
        <v>1</v>
      </c>
      <c r="S2943">
        <v>3200</v>
      </c>
      <c r="T2943">
        <v>5</v>
      </c>
      <c r="U2943">
        <v>3040</v>
      </c>
      <c r="V2943" t="str">
        <f>IF(Table1[[#This Row],[Sales]]&lt;=10000,"Low",IF(Table1[[#This Row],[Sales]]&gt;=10000 &amp; Table1[[#This Row],[Sales]]&lt;=25000,"Medium","High"))</f>
        <v>Low</v>
      </c>
      <c r="W2943">
        <v>853.55</v>
      </c>
      <c r="X2943">
        <f>Table1[[#This Row],[Profit]]/Table1[[#This Row],[Sales]]</f>
        <v>0.28077302631578943</v>
      </c>
      <c r="Y2943" t="s">
        <v>93</v>
      </c>
      <c r="Z2943" t="s">
        <v>59</v>
      </c>
      <c r="AA2943">
        <v>5</v>
      </c>
      <c r="AB2943" t="s">
        <v>42</v>
      </c>
    </row>
    <row r="2944" spans="1:28" x14ac:dyDescent="0.35">
      <c r="A2944" t="s">
        <v>9405</v>
      </c>
      <c r="B2944" s="1">
        <v>45559</v>
      </c>
      <c r="C2944" s="1" t="str">
        <f>TEXT(Table1[[#This Row],[Order_Date]],"yyyy")</f>
        <v>2024</v>
      </c>
      <c r="D2944" s="3">
        <f>MONTH(Table1[[#This Row],[Order_Date]])</f>
        <v>9</v>
      </c>
      <c r="E2944" t="str">
        <f>TEXT(Table1[[#This Row],[Order_Date]],"mmm")</f>
        <v>Sep</v>
      </c>
      <c r="F2944" s="1">
        <v>45564</v>
      </c>
      <c r="G2944">
        <f>(Table1[[#This Row],[Ship_Date]]-Table1[[#This Row],[Order_Date]])</f>
        <v>5</v>
      </c>
      <c r="H2944" t="s">
        <v>9406</v>
      </c>
      <c r="I2944" t="s">
        <v>9407</v>
      </c>
      <c r="J2944" t="s">
        <v>24</v>
      </c>
      <c r="K2944">
        <v>36</v>
      </c>
      <c r="L2944" t="str">
        <f>IF(Table1[[#This Row],[Age]]&lt;=20,"Teen",IF(Table1[[#This Row],[Age]]&gt;=21 &amp; Table1[[#This Row],[Age]]&lt;=50,"Adult","Senior"))</f>
        <v>Senior</v>
      </c>
      <c r="M2944" t="s">
        <v>53</v>
      </c>
      <c r="N2944" t="s">
        <v>54</v>
      </c>
      <c r="O2944" t="s">
        <v>55</v>
      </c>
      <c r="P2944" t="s">
        <v>39</v>
      </c>
      <c r="Q2944" t="s">
        <v>253</v>
      </c>
      <c r="R2944">
        <v>5</v>
      </c>
      <c r="S2944">
        <v>1200</v>
      </c>
      <c r="T2944">
        <v>0</v>
      </c>
      <c r="U2944">
        <v>6000</v>
      </c>
      <c r="V2944" t="str">
        <f>IF(Table1[[#This Row],[Sales]]&lt;=10000,"Low",IF(Table1[[#This Row],[Sales]]&gt;=10000 &amp; Table1[[#This Row],[Sales]]&lt;=25000,"Medium","High"))</f>
        <v>Low</v>
      </c>
      <c r="W2944">
        <v>2232.34</v>
      </c>
      <c r="X2944">
        <f>Table1[[#This Row],[Profit]]/Table1[[#This Row],[Sales]]</f>
        <v>0.3720566666666667</v>
      </c>
      <c r="Y2944" t="s">
        <v>93</v>
      </c>
      <c r="Z2944" t="s">
        <v>59</v>
      </c>
      <c r="AA2944">
        <v>1</v>
      </c>
      <c r="AB2944" t="s">
        <v>42</v>
      </c>
    </row>
    <row r="2945" spans="1:28" x14ac:dyDescent="0.35">
      <c r="A2945" t="s">
        <v>9427</v>
      </c>
      <c r="B2945" s="1">
        <v>45909</v>
      </c>
      <c r="C2945" s="1" t="str">
        <f>TEXT(Table1[[#This Row],[Order_Date]],"yyyy")</f>
        <v>2025</v>
      </c>
      <c r="D2945" s="3">
        <f>MONTH(Table1[[#This Row],[Order_Date]])</f>
        <v>9</v>
      </c>
      <c r="E2945" t="str">
        <f>TEXT(Table1[[#This Row],[Order_Date]],"mmm")</f>
        <v>Sep</v>
      </c>
      <c r="F2945" s="1">
        <v>45915</v>
      </c>
      <c r="G2945">
        <f>(Table1[[#This Row],[Ship_Date]]-Table1[[#This Row],[Order_Date]])</f>
        <v>6</v>
      </c>
      <c r="H2945" t="s">
        <v>9428</v>
      </c>
      <c r="I2945" t="s">
        <v>9429</v>
      </c>
      <c r="J2945" t="s">
        <v>24</v>
      </c>
      <c r="K2945">
        <v>20</v>
      </c>
      <c r="L2945" t="str">
        <f>IF(Table1[[#This Row],[Age]]&lt;=20,"Teen",IF(Table1[[#This Row],[Age]]&gt;=21 &amp; Table1[[#This Row],[Age]]&lt;=50,"Adult","Senior"))</f>
        <v>Teen</v>
      </c>
      <c r="M2945" t="s">
        <v>116</v>
      </c>
      <c r="N2945" t="s">
        <v>117</v>
      </c>
      <c r="O2945" t="s">
        <v>86</v>
      </c>
      <c r="P2945" t="s">
        <v>47</v>
      </c>
      <c r="Q2945" t="s">
        <v>48</v>
      </c>
      <c r="R2945">
        <v>5</v>
      </c>
      <c r="S2945">
        <v>3500</v>
      </c>
      <c r="T2945">
        <v>0</v>
      </c>
      <c r="U2945">
        <v>17500</v>
      </c>
      <c r="V2945" t="str">
        <f>IF(Table1[[#This Row],[Sales]]&lt;=10000,"Low",IF(Table1[[#This Row],[Sales]]&gt;=10000 &amp; Table1[[#This Row],[Sales]]&lt;=25000,"Medium","High"))</f>
        <v>High</v>
      </c>
      <c r="W2945">
        <v>2062.6</v>
      </c>
      <c r="X2945">
        <f>Table1[[#This Row],[Profit]]/Table1[[#This Row],[Sales]]</f>
        <v>0.11786285714285714</v>
      </c>
      <c r="Y2945" t="s">
        <v>93</v>
      </c>
      <c r="Z2945" t="s">
        <v>41</v>
      </c>
      <c r="AA2945">
        <v>5</v>
      </c>
      <c r="AB2945" t="s">
        <v>42</v>
      </c>
    </row>
    <row r="2946" spans="1:28" x14ac:dyDescent="0.35">
      <c r="A2946" t="s">
        <v>9526</v>
      </c>
      <c r="B2946" s="1">
        <v>45564</v>
      </c>
      <c r="C2946" s="1" t="str">
        <f>TEXT(Table1[[#This Row],[Order_Date]],"yyyy")</f>
        <v>2024</v>
      </c>
      <c r="D2946" s="3">
        <f>MONTH(Table1[[#This Row],[Order_Date]])</f>
        <v>9</v>
      </c>
      <c r="E2946" t="str">
        <f>TEXT(Table1[[#This Row],[Order_Date]],"mmm")</f>
        <v>Sep</v>
      </c>
      <c r="F2946" s="1">
        <v>45568</v>
      </c>
      <c r="G2946">
        <f>(Table1[[#This Row],[Ship_Date]]-Table1[[#This Row],[Order_Date]])</f>
        <v>4</v>
      </c>
      <c r="H2946" t="s">
        <v>9527</v>
      </c>
      <c r="I2946" t="s">
        <v>9528</v>
      </c>
      <c r="J2946" t="s">
        <v>52</v>
      </c>
      <c r="K2946">
        <v>20</v>
      </c>
      <c r="L2946" t="str">
        <f>IF(Table1[[#This Row],[Age]]&lt;=20,"Teen",IF(Table1[[#This Row],[Age]]&gt;=21 &amp; Table1[[#This Row],[Age]]&lt;=50,"Adult","Senior"))</f>
        <v>Teen</v>
      </c>
      <c r="M2946" t="s">
        <v>79</v>
      </c>
      <c r="N2946" t="s">
        <v>80</v>
      </c>
      <c r="O2946" t="s">
        <v>38</v>
      </c>
      <c r="P2946" t="s">
        <v>74</v>
      </c>
      <c r="Q2946" t="s">
        <v>196</v>
      </c>
      <c r="R2946">
        <v>5</v>
      </c>
      <c r="S2946">
        <v>25000</v>
      </c>
      <c r="T2946">
        <v>15</v>
      </c>
      <c r="U2946">
        <v>106250</v>
      </c>
      <c r="V2946" t="str">
        <f>IF(Table1[[#This Row],[Sales]]&lt;=10000,"Low",IF(Table1[[#This Row],[Sales]]&gt;=10000 &amp; Table1[[#This Row],[Sales]]&lt;=25000,"Medium","High"))</f>
        <v>High</v>
      </c>
      <c r="W2946">
        <v>37198.58</v>
      </c>
      <c r="X2946">
        <f>Table1[[#This Row],[Profit]]/Table1[[#This Row],[Sales]]</f>
        <v>0.35010428235294117</v>
      </c>
      <c r="Y2946" t="s">
        <v>30</v>
      </c>
      <c r="Z2946" t="s">
        <v>41</v>
      </c>
      <c r="AA2946">
        <v>3</v>
      </c>
      <c r="AB2946" t="s">
        <v>42</v>
      </c>
    </row>
    <row r="2947" spans="1:28" x14ac:dyDescent="0.35">
      <c r="A2947" t="s">
        <v>9573</v>
      </c>
      <c r="B2947" s="1">
        <v>45920</v>
      </c>
      <c r="C2947" s="1" t="str">
        <f>TEXT(Table1[[#This Row],[Order_Date]],"yyyy")</f>
        <v>2025</v>
      </c>
      <c r="D2947" s="3">
        <f>MONTH(Table1[[#This Row],[Order_Date]])</f>
        <v>9</v>
      </c>
      <c r="E2947" t="str">
        <f>TEXT(Table1[[#This Row],[Order_Date]],"mmm")</f>
        <v>Sep</v>
      </c>
      <c r="F2947" s="1">
        <v>45924</v>
      </c>
      <c r="G2947">
        <f>(Table1[[#This Row],[Ship_Date]]-Table1[[#This Row],[Order_Date]])</f>
        <v>4</v>
      </c>
      <c r="H2947" t="s">
        <v>9574</v>
      </c>
      <c r="I2947" t="s">
        <v>9575</v>
      </c>
      <c r="J2947" t="s">
        <v>24</v>
      </c>
      <c r="K2947">
        <v>48</v>
      </c>
      <c r="L2947" t="str">
        <f>IF(Table1[[#This Row],[Age]]&lt;=20,"Teen",IF(Table1[[#This Row],[Age]]&gt;=21 &amp; Table1[[#This Row],[Age]]&lt;=50,"Adult","Senior"))</f>
        <v>Senior</v>
      </c>
      <c r="M2947" t="s">
        <v>107</v>
      </c>
      <c r="N2947" t="s">
        <v>108</v>
      </c>
      <c r="O2947" t="s">
        <v>86</v>
      </c>
      <c r="P2947" t="s">
        <v>47</v>
      </c>
      <c r="Q2947" t="s">
        <v>69</v>
      </c>
      <c r="R2947">
        <v>2</v>
      </c>
      <c r="S2947">
        <v>800</v>
      </c>
      <c r="T2947">
        <v>0</v>
      </c>
      <c r="U2947">
        <v>1600</v>
      </c>
      <c r="V2947" t="str">
        <f>IF(Table1[[#This Row],[Sales]]&lt;=10000,"Low",IF(Table1[[#This Row],[Sales]]&gt;=10000 &amp; Table1[[#This Row],[Sales]]&lt;=25000,"Medium","High"))</f>
        <v>Low</v>
      </c>
      <c r="W2947">
        <v>575.49</v>
      </c>
      <c r="X2947">
        <f>Table1[[#This Row],[Profit]]/Table1[[#This Row],[Sales]]</f>
        <v>0.35968125000000001</v>
      </c>
      <c r="Y2947" t="s">
        <v>30</v>
      </c>
      <c r="Z2947" t="s">
        <v>41</v>
      </c>
      <c r="AA2947">
        <v>3</v>
      </c>
      <c r="AB2947" t="s">
        <v>42</v>
      </c>
    </row>
    <row r="2948" spans="1:28" x14ac:dyDescent="0.35">
      <c r="A2948" t="s">
        <v>9614</v>
      </c>
      <c r="B2948" s="1">
        <v>45552</v>
      </c>
      <c r="C2948" s="1" t="str">
        <f>TEXT(Table1[[#This Row],[Order_Date]],"yyyy")</f>
        <v>2024</v>
      </c>
      <c r="D2948" s="3">
        <f>MONTH(Table1[[#This Row],[Order_Date]])</f>
        <v>9</v>
      </c>
      <c r="E2948" t="str">
        <f>TEXT(Table1[[#This Row],[Order_Date]],"mmm")</f>
        <v>Sep</v>
      </c>
      <c r="F2948" s="1">
        <v>45556</v>
      </c>
      <c r="G2948">
        <f>(Table1[[#This Row],[Ship_Date]]-Table1[[#This Row],[Order_Date]])</f>
        <v>4</v>
      </c>
      <c r="H2948" t="s">
        <v>9615</v>
      </c>
      <c r="I2948" t="s">
        <v>9616</v>
      </c>
      <c r="J2948" t="s">
        <v>24</v>
      </c>
      <c r="K2948">
        <v>60</v>
      </c>
      <c r="L2948" t="str">
        <f>IF(Table1[[#This Row],[Age]]&lt;=20,"Teen",IF(Table1[[#This Row],[Age]]&gt;=21 &amp; Table1[[#This Row],[Age]]&lt;=50,"Adult","Senior"))</f>
        <v>Senior</v>
      </c>
      <c r="M2948" t="s">
        <v>46</v>
      </c>
      <c r="N2948" t="s">
        <v>46</v>
      </c>
      <c r="O2948" t="s">
        <v>38</v>
      </c>
      <c r="P2948" t="s">
        <v>39</v>
      </c>
      <c r="Q2948" t="s">
        <v>151</v>
      </c>
      <c r="R2948">
        <v>3</v>
      </c>
      <c r="S2948">
        <v>900</v>
      </c>
      <c r="T2948">
        <v>10</v>
      </c>
      <c r="U2948">
        <v>2430</v>
      </c>
      <c r="V2948" t="str">
        <f>IF(Table1[[#This Row],[Sales]]&lt;=10000,"Low",IF(Table1[[#This Row],[Sales]]&gt;=10000 &amp; Table1[[#This Row],[Sales]]&lt;=25000,"Medium","High"))</f>
        <v>Low</v>
      </c>
      <c r="W2948">
        <v>381.9</v>
      </c>
      <c r="X2948">
        <f>Table1[[#This Row],[Profit]]/Table1[[#This Row],[Sales]]</f>
        <v>0.15716049382716049</v>
      </c>
      <c r="Y2948" t="s">
        <v>58</v>
      </c>
      <c r="Z2948" t="s">
        <v>59</v>
      </c>
      <c r="AA2948">
        <v>1</v>
      </c>
      <c r="AB2948" t="s">
        <v>42</v>
      </c>
    </row>
    <row r="2949" spans="1:28" x14ac:dyDescent="0.35">
      <c r="A2949" t="s">
        <v>9630</v>
      </c>
      <c r="B2949" s="1">
        <v>45908</v>
      </c>
      <c r="C2949" s="1" t="str">
        <f>TEXT(Table1[[#This Row],[Order_Date]],"yyyy")</f>
        <v>2025</v>
      </c>
      <c r="D2949" s="3">
        <f>MONTH(Table1[[#This Row],[Order_Date]])</f>
        <v>9</v>
      </c>
      <c r="E2949" t="str">
        <f>TEXT(Table1[[#This Row],[Order_Date]],"mmm")</f>
        <v>Sep</v>
      </c>
      <c r="F2949" s="1">
        <v>45913</v>
      </c>
      <c r="G2949">
        <f>(Table1[[#This Row],[Ship_Date]]-Table1[[#This Row],[Order_Date]])</f>
        <v>5</v>
      </c>
      <c r="H2949" t="s">
        <v>9631</v>
      </c>
      <c r="I2949" t="s">
        <v>9632</v>
      </c>
      <c r="J2949" t="s">
        <v>24</v>
      </c>
      <c r="K2949">
        <v>28</v>
      </c>
      <c r="L2949" t="str">
        <f>IF(Table1[[#This Row],[Age]]&lt;=20,"Teen",IF(Table1[[#This Row],[Age]]&gt;=21 &amp; Table1[[#This Row],[Age]]&lt;=50,"Adult","Senior"))</f>
        <v>Senior</v>
      </c>
      <c r="M2949" t="s">
        <v>73</v>
      </c>
      <c r="N2949" t="s">
        <v>26</v>
      </c>
      <c r="O2949" t="s">
        <v>27</v>
      </c>
      <c r="P2949" t="s">
        <v>28</v>
      </c>
      <c r="Q2949" t="s">
        <v>192</v>
      </c>
      <c r="R2949">
        <v>3</v>
      </c>
      <c r="S2949">
        <v>7000</v>
      </c>
      <c r="T2949">
        <v>10</v>
      </c>
      <c r="U2949">
        <v>18900</v>
      </c>
      <c r="V2949" t="str">
        <f>IF(Table1[[#This Row],[Sales]]&lt;=10000,"Low",IF(Table1[[#This Row],[Sales]]&gt;=10000 &amp; Table1[[#This Row],[Sales]]&lt;=25000,"Medium","High"))</f>
        <v>High</v>
      </c>
      <c r="W2949">
        <v>5924</v>
      </c>
      <c r="X2949">
        <f>Table1[[#This Row],[Profit]]/Table1[[#This Row],[Sales]]</f>
        <v>0.31343915343915346</v>
      </c>
      <c r="Y2949" t="s">
        <v>93</v>
      </c>
      <c r="Z2949" t="s">
        <v>41</v>
      </c>
      <c r="AA2949">
        <v>4</v>
      </c>
      <c r="AB2949" t="s">
        <v>42</v>
      </c>
    </row>
    <row r="2950" spans="1:28" x14ac:dyDescent="0.35">
      <c r="A2950" t="s">
        <v>9659</v>
      </c>
      <c r="B2950" s="1">
        <v>45911</v>
      </c>
      <c r="C2950" s="1" t="str">
        <f>TEXT(Table1[[#This Row],[Order_Date]],"yyyy")</f>
        <v>2025</v>
      </c>
      <c r="D2950" s="3">
        <f>MONTH(Table1[[#This Row],[Order_Date]])</f>
        <v>9</v>
      </c>
      <c r="E2950" t="str">
        <f>TEXT(Table1[[#This Row],[Order_Date]],"mmm")</f>
        <v>Sep</v>
      </c>
      <c r="F2950" s="1">
        <v>45914</v>
      </c>
      <c r="G2950">
        <f>(Table1[[#This Row],[Ship_Date]]-Table1[[#This Row],[Order_Date]])</f>
        <v>3</v>
      </c>
      <c r="H2950" t="s">
        <v>9660</v>
      </c>
      <c r="I2950" t="s">
        <v>9661</v>
      </c>
      <c r="J2950" t="s">
        <v>24</v>
      </c>
      <c r="K2950">
        <v>48</v>
      </c>
      <c r="L2950" t="str">
        <f>IF(Table1[[#This Row],[Age]]&lt;=20,"Teen",IF(Table1[[#This Row],[Age]]&gt;=21 &amp; Table1[[#This Row],[Age]]&lt;=50,"Adult","Senior"))</f>
        <v>Senior</v>
      </c>
      <c r="M2950" t="s">
        <v>91</v>
      </c>
      <c r="N2950" t="s">
        <v>92</v>
      </c>
      <c r="O2950" t="s">
        <v>55</v>
      </c>
      <c r="P2950" t="s">
        <v>28</v>
      </c>
      <c r="Q2950" t="s">
        <v>192</v>
      </c>
      <c r="R2950">
        <v>4</v>
      </c>
      <c r="S2950">
        <v>7000</v>
      </c>
      <c r="T2950">
        <v>0</v>
      </c>
      <c r="U2950">
        <v>28000</v>
      </c>
      <c r="V2950" t="str">
        <f>IF(Table1[[#This Row],[Sales]]&lt;=10000,"Low",IF(Table1[[#This Row],[Sales]]&gt;=10000 &amp; Table1[[#This Row],[Sales]]&lt;=25000,"Medium","High"))</f>
        <v>High</v>
      </c>
      <c r="W2950">
        <v>8442.34</v>
      </c>
      <c r="X2950">
        <f>Table1[[#This Row],[Profit]]/Table1[[#This Row],[Sales]]</f>
        <v>0.30151214285714284</v>
      </c>
      <c r="Y2950" t="s">
        <v>30</v>
      </c>
      <c r="Z2950" t="s">
        <v>41</v>
      </c>
      <c r="AA2950">
        <v>5</v>
      </c>
      <c r="AB2950" t="s">
        <v>42</v>
      </c>
    </row>
    <row r="2951" spans="1:28" x14ac:dyDescent="0.35">
      <c r="A2951" t="s">
        <v>9673</v>
      </c>
      <c r="B2951" s="1">
        <v>45919</v>
      </c>
      <c r="C2951" s="1" t="str">
        <f>TEXT(Table1[[#This Row],[Order_Date]],"yyyy")</f>
        <v>2025</v>
      </c>
      <c r="D2951" s="3">
        <f>MONTH(Table1[[#This Row],[Order_Date]])</f>
        <v>9</v>
      </c>
      <c r="E2951" t="str">
        <f>TEXT(Table1[[#This Row],[Order_Date]],"mmm")</f>
        <v>Sep</v>
      </c>
      <c r="F2951" s="1">
        <v>45924</v>
      </c>
      <c r="G2951">
        <f>(Table1[[#This Row],[Ship_Date]]-Table1[[#This Row],[Order_Date]])</f>
        <v>5</v>
      </c>
      <c r="H2951" t="s">
        <v>9674</v>
      </c>
      <c r="I2951" t="s">
        <v>9675</v>
      </c>
      <c r="J2951" t="s">
        <v>24</v>
      </c>
      <c r="K2951">
        <v>50</v>
      </c>
      <c r="L2951" t="str">
        <f>IF(Table1[[#This Row],[Age]]&lt;=20,"Teen",IF(Table1[[#This Row],[Age]]&gt;=21 &amp; Table1[[#This Row],[Age]]&lt;=50,"Adult","Senior"))</f>
        <v>Senior</v>
      </c>
      <c r="M2951" t="s">
        <v>116</v>
      </c>
      <c r="N2951" t="s">
        <v>117</v>
      </c>
      <c r="O2951" t="s">
        <v>86</v>
      </c>
      <c r="P2951" t="s">
        <v>39</v>
      </c>
      <c r="Q2951" t="s">
        <v>253</v>
      </c>
      <c r="R2951">
        <v>4</v>
      </c>
      <c r="S2951">
        <v>1200</v>
      </c>
      <c r="T2951">
        <v>20</v>
      </c>
      <c r="U2951">
        <v>3840</v>
      </c>
      <c r="V2951" t="str">
        <f>IF(Table1[[#This Row],[Sales]]&lt;=10000,"Low",IF(Table1[[#This Row],[Sales]]&gt;=10000 &amp; Table1[[#This Row],[Sales]]&lt;=25000,"Medium","High"))</f>
        <v>Low</v>
      </c>
      <c r="W2951">
        <v>394.17</v>
      </c>
      <c r="X2951">
        <f>Table1[[#This Row],[Profit]]/Table1[[#This Row],[Sales]]</f>
        <v>0.10264843750000001</v>
      </c>
      <c r="Y2951" t="s">
        <v>93</v>
      </c>
      <c r="Z2951" t="s">
        <v>41</v>
      </c>
      <c r="AA2951">
        <v>1</v>
      </c>
      <c r="AB2951" t="s">
        <v>42</v>
      </c>
    </row>
    <row r="2952" spans="1:28" x14ac:dyDescent="0.35">
      <c r="A2952" t="s">
        <v>9720</v>
      </c>
      <c r="B2952" s="1">
        <v>45918</v>
      </c>
      <c r="C2952" s="1" t="str">
        <f>TEXT(Table1[[#This Row],[Order_Date]],"yyyy")</f>
        <v>2025</v>
      </c>
      <c r="D2952" s="3">
        <f>MONTH(Table1[[#This Row],[Order_Date]])</f>
        <v>9</v>
      </c>
      <c r="E2952" t="str">
        <f>TEXT(Table1[[#This Row],[Order_Date]],"mmm")</f>
        <v>Sep</v>
      </c>
      <c r="F2952" s="1">
        <v>45919</v>
      </c>
      <c r="G2952">
        <f>(Table1[[#This Row],[Ship_Date]]-Table1[[#This Row],[Order_Date]])</f>
        <v>1</v>
      </c>
      <c r="H2952" t="s">
        <v>9721</v>
      </c>
      <c r="I2952" t="s">
        <v>9722</v>
      </c>
      <c r="J2952" t="s">
        <v>24</v>
      </c>
      <c r="K2952">
        <v>28</v>
      </c>
      <c r="L2952" t="str">
        <f>IF(Table1[[#This Row],[Age]]&lt;=20,"Teen",IF(Table1[[#This Row],[Age]]&gt;=21 &amp; Table1[[#This Row],[Age]]&lt;=50,"Adult","Senior"))</f>
        <v>Senior</v>
      </c>
      <c r="M2952" t="s">
        <v>63</v>
      </c>
      <c r="N2952" t="s">
        <v>64</v>
      </c>
      <c r="O2952" t="s">
        <v>55</v>
      </c>
      <c r="P2952" t="s">
        <v>74</v>
      </c>
      <c r="Q2952" t="s">
        <v>109</v>
      </c>
      <c r="R2952">
        <v>6</v>
      </c>
      <c r="S2952">
        <v>40000</v>
      </c>
      <c r="T2952">
        <v>5</v>
      </c>
      <c r="U2952">
        <v>228000</v>
      </c>
      <c r="V2952" t="str">
        <f>IF(Table1[[#This Row],[Sales]]&lt;=10000,"Low",IF(Table1[[#This Row],[Sales]]&gt;=10000 &amp; Table1[[#This Row],[Sales]]&lt;=25000,"Medium","High"))</f>
        <v>High</v>
      </c>
      <c r="W2952">
        <v>48235.14</v>
      </c>
      <c r="X2952">
        <f>Table1[[#This Row],[Profit]]/Table1[[#This Row],[Sales]]</f>
        <v>0.21155763157894736</v>
      </c>
      <c r="Y2952" t="s">
        <v>58</v>
      </c>
      <c r="Z2952" t="s">
        <v>31</v>
      </c>
      <c r="AA2952">
        <v>3</v>
      </c>
      <c r="AB2952" t="s">
        <v>32</v>
      </c>
    </row>
    <row r="2953" spans="1:28" x14ac:dyDescent="0.35">
      <c r="A2953" t="s">
        <v>9734</v>
      </c>
      <c r="B2953" s="1">
        <v>45549</v>
      </c>
      <c r="C2953" s="1" t="str">
        <f>TEXT(Table1[[#This Row],[Order_Date]],"yyyy")</f>
        <v>2024</v>
      </c>
      <c r="D2953" s="3">
        <f>MONTH(Table1[[#This Row],[Order_Date]])</f>
        <v>9</v>
      </c>
      <c r="E2953" t="str">
        <f>TEXT(Table1[[#This Row],[Order_Date]],"mmm")</f>
        <v>Sep</v>
      </c>
      <c r="F2953" s="1">
        <v>45551</v>
      </c>
      <c r="G2953">
        <f>(Table1[[#This Row],[Ship_Date]]-Table1[[#This Row],[Order_Date]])</f>
        <v>2</v>
      </c>
      <c r="H2953" t="s">
        <v>8352</v>
      </c>
      <c r="I2953" t="s">
        <v>9735</v>
      </c>
      <c r="J2953" t="s">
        <v>24</v>
      </c>
      <c r="K2953">
        <v>23</v>
      </c>
      <c r="L2953" t="str">
        <f>IF(Table1[[#This Row],[Age]]&lt;=20,"Teen",IF(Table1[[#This Row],[Age]]&gt;=21 &amp; Table1[[#This Row],[Age]]&lt;=50,"Adult","Senior"))</f>
        <v>Senior</v>
      </c>
      <c r="M2953" t="s">
        <v>73</v>
      </c>
      <c r="N2953" t="s">
        <v>26</v>
      </c>
      <c r="O2953" t="s">
        <v>27</v>
      </c>
      <c r="P2953" t="s">
        <v>56</v>
      </c>
      <c r="Q2953" t="s">
        <v>97</v>
      </c>
      <c r="R2953">
        <v>5</v>
      </c>
      <c r="S2953">
        <v>1500</v>
      </c>
      <c r="T2953">
        <v>25</v>
      </c>
      <c r="U2953">
        <v>5625</v>
      </c>
      <c r="V2953" t="str">
        <f>IF(Table1[[#This Row],[Sales]]&lt;=10000,"Low",IF(Table1[[#This Row],[Sales]]&gt;=10000 &amp; Table1[[#This Row],[Sales]]&lt;=25000,"Medium","High"))</f>
        <v>Low</v>
      </c>
      <c r="W2953">
        <v>1186.8900000000001</v>
      </c>
      <c r="X2953">
        <f>Table1[[#This Row],[Profit]]/Table1[[#This Row],[Sales]]</f>
        <v>0.21100266666666667</v>
      </c>
      <c r="Y2953" t="s">
        <v>58</v>
      </c>
      <c r="Z2953" t="s">
        <v>41</v>
      </c>
      <c r="AA2953">
        <v>3</v>
      </c>
      <c r="AB2953" t="s">
        <v>42</v>
      </c>
    </row>
    <row r="2954" spans="1:28" x14ac:dyDescent="0.35">
      <c r="A2954" t="s">
        <v>9739</v>
      </c>
      <c r="B2954" s="1">
        <v>45906</v>
      </c>
      <c r="C2954" s="1" t="str">
        <f>TEXT(Table1[[#This Row],[Order_Date]],"yyyy")</f>
        <v>2025</v>
      </c>
      <c r="D2954" s="3">
        <f>MONTH(Table1[[#This Row],[Order_Date]])</f>
        <v>9</v>
      </c>
      <c r="E2954" t="str">
        <f>TEXT(Table1[[#This Row],[Order_Date]],"mmm")</f>
        <v>Sep</v>
      </c>
      <c r="F2954" s="1">
        <v>45907</v>
      </c>
      <c r="G2954">
        <f>(Table1[[#This Row],[Ship_Date]]-Table1[[#This Row],[Order_Date]])</f>
        <v>1</v>
      </c>
      <c r="H2954" t="s">
        <v>9740</v>
      </c>
      <c r="I2954" t="s">
        <v>9741</v>
      </c>
      <c r="J2954" t="s">
        <v>52</v>
      </c>
      <c r="K2954">
        <v>42</v>
      </c>
      <c r="L2954" t="str">
        <f>IF(Table1[[#This Row],[Age]]&lt;=20,"Teen",IF(Table1[[#This Row],[Age]]&gt;=21 &amp; Table1[[#This Row],[Age]]&lt;=50,"Adult","Senior"))</f>
        <v>Senior</v>
      </c>
      <c r="M2954" t="s">
        <v>101</v>
      </c>
      <c r="N2954" t="s">
        <v>102</v>
      </c>
      <c r="O2954" t="s">
        <v>27</v>
      </c>
      <c r="P2954" t="s">
        <v>39</v>
      </c>
      <c r="Q2954" t="s">
        <v>151</v>
      </c>
      <c r="R2954">
        <v>7</v>
      </c>
      <c r="S2954">
        <v>900</v>
      </c>
      <c r="T2954">
        <v>5</v>
      </c>
      <c r="U2954">
        <v>5985</v>
      </c>
      <c r="V2954" t="str">
        <f>IF(Table1[[#This Row],[Sales]]&lt;=10000,"Low",IF(Table1[[#This Row],[Sales]]&gt;=10000 &amp; Table1[[#This Row],[Sales]]&lt;=25000,"Medium","High"))</f>
        <v>Low</v>
      </c>
      <c r="W2954">
        <v>845.74</v>
      </c>
      <c r="X2954">
        <f>Table1[[#This Row],[Profit]]/Table1[[#This Row],[Sales]]</f>
        <v>0.14130994152046783</v>
      </c>
      <c r="Y2954" t="s">
        <v>58</v>
      </c>
      <c r="Z2954" t="s">
        <v>59</v>
      </c>
      <c r="AA2954">
        <v>5</v>
      </c>
      <c r="AB2954" t="s">
        <v>42</v>
      </c>
    </row>
    <row r="2955" spans="1:28" x14ac:dyDescent="0.35">
      <c r="A2955" t="s">
        <v>9747</v>
      </c>
      <c r="B2955" s="1">
        <v>45555</v>
      </c>
      <c r="C2955" s="1" t="str">
        <f>TEXT(Table1[[#This Row],[Order_Date]],"yyyy")</f>
        <v>2024</v>
      </c>
      <c r="D2955" s="3">
        <f>MONTH(Table1[[#This Row],[Order_Date]])</f>
        <v>9</v>
      </c>
      <c r="E2955" t="str">
        <f>TEXT(Table1[[#This Row],[Order_Date]],"mmm")</f>
        <v>Sep</v>
      </c>
      <c r="F2955" s="1">
        <v>45556</v>
      </c>
      <c r="G2955">
        <f>(Table1[[#This Row],[Ship_Date]]-Table1[[#This Row],[Order_Date]])</f>
        <v>1</v>
      </c>
      <c r="H2955" t="s">
        <v>9748</v>
      </c>
      <c r="I2955" t="s">
        <v>9749</v>
      </c>
      <c r="J2955" t="s">
        <v>24</v>
      </c>
      <c r="K2955">
        <v>52</v>
      </c>
      <c r="L2955" t="str">
        <f>IF(Table1[[#This Row],[Age]]&lt;=20,"Teen",IF(Table1[[#This Row],[Age]]&gt;=21 &amp; Table1[[#This Row],[Age]]&lt;=50,"Adult","Senior"))</f>
        <v>Senior</v>
      </c>
      <c r="M2955" t="s">
        <v>91</v>
      </c>
      <c r="N2955" t="s">
        <v>92</v>
      </c>
      <c r="O2955" t="s">
        <v>55</v>
      </c>
      <c r="P2955" t="s">
        <v>56</v>
      </c>
      <c r="Q2955" t="s">
        <v>125</v>
      </c>
      <c r="R2955">
        <v>8</v>
      </c>
      <c r="S2955">
        <v>450</v>
      </c>
      <c r="T2955">
        <v>15</v>
      </c>
      <c r="U2955">
        <v>3060</v>
      </c>
      <c r="V2955" t="str">
        <f>IF(Table1[[#This Row],[Sales]]&lt;=10000,"Low",IF(Table1[[#This Row],[Sales]]&gt;=10000 &amp; Table1[[#This Row],[Sales]]&lt;=25000,"Medium","High"))</f>
        <v>Low</v>
      </c>
      <c r="W2955">
        <v>512.99</v>
      </c>
      <c r="X2955">
        <f>Table1[[#This Row],[Profit]]/Table1[[#This Row],[Sales]]</f>
        <v>0.16764379084967321</v>
      </c>
      <c r="Y2955" t="s">
        <v>30</v>
      </c>
      <c r="Z2955" t="s">
        <v>31</v>
      </c>
      <c r="AA2955">
        <v>4</v>
      </c>
      <c r="AB2955" t="s">
        <v>42</v>
      </c>
    </row>
    <row r="2956" spans="1:28" x14ac:dyDescent="0.35">
      <c r="A2956" t="s">
        <v>9753</v>
      </c>
      <c r="B2956" s="1">
        <v>45927</v>
      </c>
      <c r="C2956" s="1" t="str">
        <f>TEXT(Table1[[#This Row],[Order_Date]],"yyyy")</f>
        <v>2025</v>
      </c>
      <c r="D2956" s="3">
        <f>MONTH(Table1[[#This Row],[Order_Date]])</f>
        <v>9</v>
      </c>
      <c r="E2956" t="str">
        <f>TEXT(Table1[[#This Row],[Order_Date]],"mmm")</f>
        <v>Sep</v>
      </c>
      <c r="F2956" s="1">
        <v>45928</v>
      </c>
      <c r="G2956">
        <f>(Table1[[#This Row],[Ship_Date]]-Table1[[#This Row],[Order_Date]])</f>
        <v>1</v>
      </c>
      <c r="H2956" t="s">
        <v>9754</v>
      </c>
      <c r="I2956" t="s">
        <v>9755</v>
      </c>
      <c r="J2956" t="s">
        <v>52</v>
      </c>
      <c r="K2956">
        <v>55</v>
      </c>
      <c r="L2956" t="str">
        <f>IF(Table1[[#This Row],[Age]]&lt;=20,"Teen",IF(Table1[[#This Row],[Age]]&gt;=21 &amp; Table1[[#This Row],[Age]]&lt;=50,"Adult","Senior"))</f>
        <v>Senior</v>
      </c>
      <c r="M2956" t="s">
        <v>79</v>
      </c>
      <c r="N2956" t="s">
        <v>80</v>
      </c>
      <c r="O2956" t="s">
        <v>38</v>
      </c>
      <c r="P2956" t="s">
        <v>74</v>
      </c>
      <c r="Q2956" t="s">
        <v>231</v>
      </c>
      <c r="R2956">
        <v>6</v>
      </c>
      <c r="S2956">
        <v>18000</v>
      </c>
      <c r="T2956">
        <v>15</v>
      </c>
      <c r="U2956">
        <v>91800</v>
      </c>
      <c r="V2956" t="str">
        <f>IF(Table1[[#This Row],[Sales]]&lt;=10000,"Low",IF(Table1[[#This Row],[Sales]]&gt;=10000 &amp; Table1[[#This Row],[Sales]]&lt;=25000,"Medium","High"))</f>
        <v>High</v>
      </c>
      <c r="W2956">
        <v>17147.439999999999</v>
      </c>
      <c r="X2956">
        <f>Table1[[#This Row],[Profit]]/Table1[[#This Row],[Sales]]</f>
        <v>0.18679128540305009</v>
      </c>
      <c r="Y2956" t="s">
        <v>93</v>
      </c>
      <c r="Z2956" t="s">
        <v>31</v>
      </c>
      <c r="AA2956">
        <v>4</v>
      </c>
      <c r="AB2956" t="s">
        <v>42</v>
      </c>
    </row>
    <row r="2957" spans="1:28" x14ac:dyDescent="0.35">
      <c r="A2957" t="s">
        <v>9798</v>
      </c>
      <c r="B2957" s="1">
        <v>45552</v>
      </c>
      <c r="C2957" s="1" t="str">
        <f>TEXT(Table1[[#This Row],[Order_Date]],"yyyy")</f>
        <v>2024</v>
      </c>
      <c r="D2957" s="3">
        <f>MONTH(Table1[[#This Row],[Order_Date]])</f>
        <v>9</v>
      </c>
      <c r="E2957" t="str">
        <f>TEXT(Table1[[#This Row],[Order_Date]],"mmm")</f>
        <v>Sep</v>
      </c>
      <c r="F2957" s="1">
        <v>45555</v>
      </c>
      <c r="G2957">
        <f>(Table1[[#This Row],[Ship_Date]]-Table1[[#This Row],[Order_Date]])</f>
        <v>3</v>
      </c>
      <c r="H2957" t="s">
        <v>9799</v>
      </c>
      <c r="I2957" t="s">
        <v>9800</v>
      </c>
      <c r="J2957" t="s">
        <v>52</v>
      </c>
      <c r="K2957">
        <v>55</v>
      </c>
      <c r="L2957" t="str">
        <f>IF(Table1[[#This Row],[Age]]&lt;=20,"Teen",IF(Table1[[#This Row],[Age]]&gt;=21 &amp; Table1[[#This Row],[Age]]&lt;=50,"Adult","Senior"))</f>
        <v>Senior</v>
      </c>
      <c r="M2957" t="s">
        <v>101</v>
      </c>
      <c r="N2957" t="s">
        <v>102</v>
      </c>
      <c r="O2957" t="s">
        <v>27</v>
      </c>
      <c r="P2957" t="s">
        <v>74</v>
      </c>
      <c r="Q2957" t="s">
        <v>132</v>
      </c>
      <c r="R2957">
        <v>3</v>
      </c>
      <c r="S2957">
        <v>55000</v>
      </c>
      <c r="T2957">
        <v>0</v>
      </c>
      <c r="U2957">
        <v>165000</v>
      </c>
      <c r="V2957" t="str">
        <f>IF(Table1[[#This Row],[Sales]]&lt;=10000,"Low",IF(Table1[[#This Row],[Sales]]&gt;=10000 &amp; Table1[[#This Row],[Sales]]&lt;=25000,"Medium","High"))</f>
        <v>High</v>
      </c>
      <c r="W2957">
        <v>27488.63</v>
      </c>
      <c r="X2957">
        <f>Table1[[#This Row],[Profit]]/Table1[[#This Row],[Sales]]</f>
        <v>0.16659775757575759</v>
      </c>
      <c r="Y2957" t="s">
        <v>58</v>
      </c>
      <c r="Z2957" t="s">
        <v>31</v>
      </c>
      <c r="AA2957">
        <v>2</v>
      </c>
      <c r="AB2957" t="s">
        <v>42</v>
      </c>
    </row>
    <row r="2958" spans="1:28" x14ac:dyDescent="0.35">
      <c r="A2958" t="s">
        <v>9875</v>
      </c>
      <c r="B2958" s="1">
        <v>45559</v>
      </c>
      <c r="C2958" s="1" t="str">
        <f>TEXT(Table1[[#This Row],[Order_Date]],"yyyy")</f>
        <v>2024</v>
      </c>
      <c r="D2958" s="3">
        <f>MONTH(Table1[[#This Row],[Order_Date]])</f>
        <v>9</v>
      </c>
      <c r="E2958" t="str">
        <f>TEXT(Table1[[#This Row],[Order_Date]],"mmm")</f>
        <v>Sep</v>
      </c>
      <c r="F2958" s="1">
        <v>45565</v>
      </c>
      <c r="G2958">
        <f>(Table1[[#This Row],[Ship_Date]]-Table1[[#This Row],[Order_Date]])</f>
        <v>6</v>
      </c>
      <c r="H2958" t="s">
        <v>3870</v>
      </c>
      <c r="I2958" t="s">
        <v>9876</v>
      </c>
      <c r="J2958" t="s">
        <v>24</v>
      </c>
      <c r="K2958">
        <v>18</v>
      </c>
      <c r="L2958" t="str">
        <f>IF(Table1[[#This Row],[Age]]&lt;=20,"Teen",IF(Table1[[#This Row],[Age]]&gt;=21 &amp; Table1[[#This Row],[Age]]&lt;=50,"Adult","Senior"))</f>
        <v>Teen</v>
      </c>
      <c r="M2958" t="s">
        <v>79</v>
      </c>
      <c r="N2958" t="s">
        <v>80</v>
      </c>
      <c r="O2958" t="s">
        <v>38</v>
      </c>
      <c r="P2958" t="s">
        <v>56</v>
      </c>
      <c r="Q2958" t="s">
        <v>57</v>
      </c>
      <c r="R2958">
        <v>5</v>
      </c>
      <c r="S2958">
        <v>60</v>
      </c>
      <c r="T2958">
        <v>5</v>
      </c>
      <c r="U2958">
        <v>285</v>
      </c>
      <c r="V2958" t="str">
        <f>IF(Table1[[#This Row],[Sales]]&lt;=10000,"Low",IF(Table1[[#This Row],[Sales]]&gt;=10000 &amp; Table1[[#This Row],[Sales]]&lt;=25000,"Medium","High"))</f>
        <v>Low</v>
      </c>
      <c r="W2958">
        <v>77.69</v>
      </c>
      <c r="X2958">
        <f>Table1[[#This Row],[Profit]]/Table1[[#This Row],[Sales]]</f>
        <v>0.27259649122807017</v>
      </c>
      <c r="Y2958" t="s">
        <v>30</v>
      </c>
      <c r="Z2958" t="s">
        <v>31</v>
      </c>
      <c r="AA2958">
        <v>3</v>
      </c>
      <c r="AB2958" t="s">
        <v>42</v>
      </c>
    </row>
    <row r="2959" spans="1:28" x14ac:dyDescent="0.35">
      <c r="A2959" t="s">
        <v>9880</v>
      </c>
      <c r="B2959" s="1">
        <v>45919</v>
      </c>
      <c r="C2959" s="1" t="str">
        <f>TEXT(Table1[[#This Row],[Order_Date]],"yyyy")</f>
        <v>2025</v>
      </c>
      <c r="D2959" s="3">
        <f>MONTH(Table1[[#This Row],[Order_Date]])</f>
        <v>9</v>
      </c>
      <c r="E2959" t="str">
        <f>TEXT(Table1[[#This Row],[Order_Date]],"mmm")</f>
        <v>Sep</v>
      </c>
      <c r="F2959" s="1">
        <v>45926</v>
      </c>
      <c r="G2959">
        <f>(Table1[[#This Row],[Ship_Date]]-Table1[[#This Row],[Order_Date]])</f>
        <v>7</v>
      </c>
      <c r="H2959" t="s">
        <v>4822</v>
      </c>
      <c r="I2959" t="s">
        <v>9881</v>
      </c>
      <c r="J2959" t="s">
        <v>52</v>
      </c>
      <c r="K2959">
        <v>55</v>
      </c>
      <c r="L2959" t="str">
        <f>IF(Table1[[#This Row],[Age]]&lt;=20,"Teen",IF(Table1[[#This Row],[Age]]&gt;=21 &amp; Table1[[#This Row],[Age]]&lt;=50,"Adult","Senior"))</f>
        <v>Senior</v>
      </c>
      <c r="M2959" t="s">
        <v>107</v>
      </c>
      <c r="N2959" t="s">
        <v>108</v>
      </c>
      <c r="O2959" t="s">
        <v>86</v>
      </c>
      <c r="P2959" t="s">
        <v>47</v>
      </c>
      <c r="Q2959" t="s">
        <v>164</v>
      </c>
      <c r="R2959">
        <v>1</v>
      </c>
      <c r="S2959">
        <v>1800</v>
      </c>
      <c r="T2959">
        <v>25</v>
      </c>
      <c r="U2959">
        <v>1350</v>
      </c>
      <c r="V2959" t="str">
        <f>IF(Table1[[#This Row],[Sales]]&lt;=10000,"Low",IF(Table1[[#This Row],[Sales]]&gt;=10000 &amp; Table1[[#This Row],[Sales]]&lt;=25000,"Medium","High"))</f>
        <v>Low</v>
      </c>
      <c r="W2959">
        <v>327.84</v>
      </c>
      <c r="X2959">
        <f>Table1[[#This Row],[Profit]]/Table1[[#This Row],[Sales]]</f>
        <v>0.24284444444444442</v>
      </c>
      <c r="Y2959" t="s">
        <v>93</v>
      </c>
      <c r="Z2959" t="s">
        <v>59</v>
      </c>
      <c r="AA2959">
        <v>2</v>
      </c>
      <c r="AB2959" t="s">
        <v>42</v>
      </c>
    </row>
    <row r="2960" spans="1:28" x14ac:dyDescent="0.35">
      <c r="A2960" t="s">
        <v>9882</v>
      </c>
      <c r="B2960" s="1">
        <v>45924</v>
      </c>
      <c r="C2960" s="1" t="str">
        <f>TEXT(Table1[[#This Row],[Order_Date]],"yyyy")</f>
        <v>2025</v>
      </c>
      <c r="D2960" s="3">
        <f>MONTH(Table1[[#This Row],[Order_Date]])</f>
        <v>9</v>
      </c>
      <c r="E2960" t="str">
        <f>TEXT(Table1[[#This Row],[Order_Date]],"mmm")</f>
        <v>Sep</v>
      </c>
      <c r="F2960" s="1">
        <v>45926</v>
      </c>
      <c r="G2960">
        <f>(Table1[[#This Row],[Ship_Date]]-Table1[[#This Row],[Order_Date]])</f>
        <v>2</v>
      </c>
      <c r="H2960" t="s">
        <v>2355</v>
      </c>
      <c r="I2960" t="s">
        <v>9883</v>
      </c>
      <c r="J2960" t="s">
        <v>52</v>
      </c>
      <c r="K2960">
        <v>52</v>
      </c>
      <c r="L2960" t="str">
        <f>IF(Table1[[#This Row],[Age]]&lt;=20,"Teen",IF(Table1[[#This Row],[Age]]&gt;=21 &amp; Table1[[#This Row],[Age]]&lt;=50,"Adult","Senior"))</f>
        <v>Senior</v>
      </c>
      <c r="M2960" t="s">
        <v>73</v>
      </c>
      <c r="N2960" t="s">
        <v>26</v>
      </c>
      <c r="O2960" t="s">
        <v>27</v>
      </c>
      <c r="P2960" t="s">
        <v>28</v>
      </c>
      <c r="Q2960" t="s">
        <v>311</v>
      </c>
      <c r="R2960">
        <v>8</v>
      </c>
      <c r="S2960">
        <v>5000</v>
      </c>
      <c r="T2960">
        <v>10</v>
      </c>
      <c r="U2960">
        <v>36000</v>
      </c>
      <c r="V2960" t="str">
        <f>IF(Table1[[#This Row],[Sales]]&lt;=10000,"Low",IF(Table1[[#This Row],[Sales]]&gt;=10000 &amp; Table1[[#This Row],[Sales]]&lt;=25000,"Medium","High"))</f>
        <v>High</v>
      </c>
      <c r="W2960">
        <v>6307.17</v>
      </c>
      <c r="X2960">
        <f>Table1[[#This Row],[Profit]]/Table1[[#This Row],[Sales]]</f>
        <v>0.17519916666666666</v>
      </c>
      <c r="Y2960" t="s">
        <v>58</v>
      </c>
      <c r="Z2960" t="s">
        <v>41</v>
      </c>
      <c r="AA2960">
        <v>1</v>
      </c>
      <c r="AB2960" t="s">
        <v>42</v>
      </c>
    </row>
    <row r="2961" spans="1:28" x14ac:dyDescent="0.35">
      <c r="A2961" t="s">
        <v>9890</v>
      </c>
      <c r="B2961" s="1">
        <v>45907</v>
      </c>
      <c r="C2961" s="1" t="str">
        <f>TEXT(Table1[[#This Row],[Order_Date]],"yyyy")</f>
        <v>2025</v>
      </c>
      <c r="D2961" s="3">
        <f>MONTH(Table1[[#This Row],[Order_Date]])</f>
        <v>9</v>
      </c>
      <c r="E2961" t="str">
        <f>TEXT(Table1[[#This Row],[Order_Date]],"mmm")</f>
        <v>Sep</v>
      </c>
      <c r="F2961" s="1">
        <v>45912</v>
      </c>
      <c r="G2961">
        <f>(Table1[[#This Row],[Ship_Date]]-Table1[[#This Row],[Order_Date]])</f>
        <v>5</v>
      </c>
      <c r="H2961" t="s">
        <v>3001</v>
      </c>
      <c r="I2961" t="s">
        <v>9891</v>
      </c>
      <c r="J2961" t="s">
        <v>24</v>
      </c>
      <c r="K2961">
        <v>40</v>
      </c>
      <c r="L2961" t="str">
        <f>IF(Table1[[#This Row],[Age]]&lt;=20,"Teen",IF(Table1[[#This Row],[Age]]&gt;=21 &amp; Table1[[#This Row],[Age]]&lt;=50,"Adult","Senior"))</f>
        <v>Senior</v>
      </c>
      <c r="M2961" t="s">
        <v>79</v>
      </c>
      <c r="N2961" t="s">
        <v>80</v>
      </c>
      <c r="O2961" t="s">
        <v>38</v>
      </c>
      <c r="P2961" t="s">
        <v>74</v>
      </c>
      <c r="Q2961" t="s">
        <v>132</v>
      </c>
      <c r="R2961">
        <v>7</v>
      </c>
      <c r="S2961">
        <v>55000</v>
      </c>
      <c r="T2961">
        <v>25</v>
      </c>
      <c r="U2961">
        <v>288750</v>
      </c>
      <c r="V2961" t="str">
        <f>IF(Table1[[#This Row],[Sales]]&lt;=10000,"Low",IF(Table1[[#This Row],[Sales]]&gt;=10000 &amp; Table1[[#This Row],[Sales]]&lt;=25000,"Medium","High"))</f>
        <v>High</v>
      </c>
      <c r="W2961">
        <v>112918.32</v>
      </c>
      <c r="X2961">
        <f>Table1[[#This Row],[Profit]]/Table1[[#This Row],[Sales]]</f>
        <v>0.3910591168831169</v>
      </c>
      <c r="Y2961" t="s">
        <v>30</v>
      </c>
      <c r="Z2961" t="s">
        <v>41</v>
      </c>
      <c r="AA2961">
        <v>1</v>
      </c>
      <c r="AB2961" t="s">
        <v>42</v>
      </c>
    </row>
    <row r="2962" spans="1:28" x14ac:dyDescent="0.35">
      <c r="A2962" t="s">
        <v>9943</v>
      </c>
      <c r="B2962" s="1">
        <v>45911</v>
      </c>
      <c r="C2962" s="1" t="str">
        <f>TEXT(Table1[[#This Row],[Order_Date]],"yyyy")</f>
        <v>2025</v>
      </c>
      <c r="D2962" s="3">
        <f>MONTH(Table1[[#This Row],[Order_Date]])</f>
        <v>9</v>
      </c>
      <c r="E2962" t="str">
        <f>TEXT(Table1[[#This Row],[Order_Date]],"mmm")</f>
        <v>Sep</v>
      </c>
      <c r="F2962" s="1">
        <v>45913</v>
      </c>
      <c r="G2962">
        <f>(Table1[[#This Row],[Ship_Date]]-Table1[[#This Row],[Order_Date]])</f>
        <v>2</v>
      </c>
      <c r="H2962" t="s">
        <v>5851</v>
      </c>
      <c r="I2962" t="s">
        <v>9944</v>
      </c>
      <c r="J2962" t="s">
        <v>24</v>
      </c>
      <c r="K2962">
        <v>30</v>
      </c>
      <c r="L2962" t="str">
        <f>IF(Table1[[#This Row],[Age]]&lt;=20,"Teen",IF(Table1[[#This Row],[Age]]&gt;=21 &amp; Table1[[#This Row],[Age]]&lt;=50,"Adult","Senior"))</f>
        <v>Senior</v>
      </c>
      <c r="M2962" t="s">
        <v>116</v>
      </c>
      <c r="N2962" t="s">
        <v>117</v>
      </c>
      <c r="O2962" t="s">
        <v>86</v>
      </c>
      <c r="P2962" t="s">
        <v>47</v>
      </c>
      <c r="Q2962" t="s">
        <v>164</v>
      </c>
      <c r="R2962">
        <v>4</v>
      </c>
      <c r="S2962">
        <v>1800</v>
      </c>
      <c r="T2962">
        <v>5</v>
      </c>
      <c r="U2962">
        <v>6840</v>
      </c>
      <c r="V2962" t="str">
        <f>IF(Table1[[#This Row],[Sales]]&lt;=10000,"Low",IF(Table1[[#This Row],[Sales]]&gt;=10000 &amp; Table1[[#This Row],[Sales]]&lt;=25000,"Medium","High"))</f>
        <v>Low</v>
      </c>
      <c r="W2962">
        <v>1131.83</v>
      </c>
      <c r="X2962">
        <f>Table1[[#This Row],[Profit]]/Table1[[#This Row],[Sales]]</f>
        <v>0.16547222222222221</v>
      </c>
      <c r="Y2962" t="s">
        <v>93</v>
      </c>
      <c r="Z2962" t="s">
        <v>31</v>
      </c>
      <c r="AA2962">
        <v>5</v>
      </c>
      <c r="AB2962" t="s">
        <v>42</v>
      </c>
    </row>
    <row r="2963" spans="1:28" x14ac:dyDescent="0.35">
      <c r="A2963" t="s">
        <v>9970</v>
      </c>
      <c r="B2963" s="1">
        <v>45538</v>
      </c>
      <c r="C2963" s="1" t="str">
        <f>TEXT(Table1[[#This Row],[Order_Date]],"yyyy")</f>
        <v>2024</v>
      </c>
      <c r="D2963" s="3">
        <f>MONTH(Table1[[#This Row],[Order_Date]])</f>
        <v>9</v>
      </c>
      <c r="E2963" t="str">
        <f>TEXT(Table1[[#This Row],[Order_Date]],"mmm")</f>
        <v>Sep</v>
      </c>
      <c r="F2963" s="1">
        <v>45545</v>
      </c>
      <c r="G2963">
        <f>(Table1[[#This Row],[Ship_Date]]-Table1[[#This Row],[Order_Date]])</f>
        <v>7</v>
      </c>
      <c r="H2963" t="s">
        <v>9971</v>
      </c>
      <c r="I2963" t="s">
        <v>9972</v>
      </c>
      <c r="J2963" t="s">
        <v>52</v>
      </c>
      <c r="K2963">
        <v>62</v>
      </c>
      <c r="L2963" t="str">
        <f>IF(Table1[[#This Row],[Age]]&lt;=20,"Teen",IF(Table1[[#This Row],[Age]]&gt;=21 &amp; Table1[[#This Row],[Age]]&lt;=50,"Adult","Senior"))</f>
        <v>Senior</v>
      </c>
      <c r="M2963" t="s">
        <v>79</v>
      </c>
      <c r="N2963" t="s">
        <v>80</v>
      </c>
      <c r="O2963" t="s">
        <v>38</v>
      </c>
      <c r="P2963" t="s">
        <v>28</v>
      </c>
      <c r="Q2963" t="s">
        <v>311</v>
      </c>
      <c r="R2963">
        <v>1</v>
      </c>
      <c r="S2963">
        <v>5000</v>
      </c>
      <c r="T2963">
        <v>5</v>
      </c>
      <c r="U2963">
        <v>4750</v>
      </c>
      <c r="V2963" t="str">
        <f>IF(Table1[[#This Row],[Sales]]&lt;=10000,"Low",IF(Table1[[#This Row],[Sales]]&gt;=10000 &amp; Table1[[#This Row],[Sales]]&lt;=25000,"Medium","High"))</f>
        <v>Low</v>
      </c>
      <c r="W2963">
        <v>1971.32</v>
      </c>
      <c r="X2963">
        <f>Table1[[#This Row],[Profit]]/Table1[[#This Row],[Sales]]</f>
        <v>0.41501473684210527</v>
      </c>
      <c r="Y2963" t="s">
        <v>58</v>
      </c>
      <c r="Z2963" t="s">
        <v>41</v>
      </c>
      <c r="AA2963">
        <v>1</v>
      </c>
      <c r="AB2963" t="s">
        <v>42</v>
      </c>
    </row>
    <row r="2964" spans="1:28" x14ac:dyDescent="0.35">
      <c r="A2964" t="s">
        <v>9982</v>
      </c>
      <c r="B2964" s="1">
        <v>45563</v>
      </c>
      <c r="C2964" s="1" t="str">
        <f>TEXT(Table1[[#This Row],[Order_Date]],"yyyy")</f>
        <v>2024</v>
      </c>
      <c r="D2964" s="3">
        <f>MONTH(Table1[[#This Row],[Order_Date]])</f>
        <v>9</v>
      </c>
      <c r="E2964" t="str">
        <f>TEXT(Table1[[#This Row],[Order_Date]],"mmm")</f>
        <v>Sep</v>
      </c>
      <c r="F2964" s="1">
        <v>45568</v>
      </c>
      <c r="G2964">
        <f>(Table1[[#This Row],[Ship_Date]]-Table1[[#This Row],[Order_Date]])</f>
        <v>5</v>
      </c>
      <c r="H2964" t="s">
        <v>9983</v>
      </c>
      <c r="I2964" t="s">
        <v>9984</v>
      </c>
      <c r="J2964" t="s">
        <v>24</v>
      </c>
      <c r="K2964">
        <v>58</v>
      </c>
      <c r="L2964" t="str">
        <f>IF(Table1[[#This Row],[Age]]&lt;=20,"Teen",IF(Table1[[#This Row],[Age]]&gt;=21 &amp; Table1[[#This Row],[Age]]&lt;=50,"Adult","Senior"))</f>
        <v>Senior</v>
      </c>
      <c r="M2964" t="s">
        <v>53</v>
      </c>
      <c r="N2964" t="s">
        <v>54</v>
      </c>
      <c r="O2964" t="s">
        <v>55</v>
      </c>
      <c r="P2964" t="s">
        <v>56</v>
      </c>
      <c r="Q2964" t="s">
        <v>97</v>
      </c>
      <c r="R2964">
        <v>2</v>
      </c>
      <c r="S2964">
        <v>1500</v>
      </c>
      <c r="T2964">
        <v>10</v>
      </c>
      <c r="U2964">
        <v>2700</v>
      </c>
      <c r="V2964" t="str">
        <f>IF(Table1[[#This Row],[Sales]]&lt;=10000,"Low",IF(Table1[[#This Row],[Sales]]&gt;=10000 &amp; Table1[[#This Row],[Sales]]&lt;=25000,"Medium","High"))</f>
        <v>Low</v>
      </c>
      <c r="W2964">
        <v>441.47</v>
      </c>
      <c r="X2964">
        <f>Table1[[#This Row],[Profit]]/Table1[[#This Row],[Sales]]</f>
        <v>0.16350740740740741</v>
      </c>
      <c r="Y2964" t="s">
        <v>58</v>
      </c>
      <c r="Z2964" t="s">
        <v>59</v>
      </c>
      <c r="AA2964">
        <v>1</v>
      </c>
      <c r="AB2964" t="s">
        <v>42</v>
      </c>
    </row>
    <row r="2965" spans="1:28" x14ac:dyDescent="0.35">
      <c r="A2965" t="s">
        <v>9985</v>
      </c>
      <c r="B2965" s="1">
        <v>45539</v>
      </c>
      <c r="C2965" s="1" t="str">
        <f>TEXT(Table1[[#This Row],[Order_Date]],"yyyy")</f>
        <v>2024</v>
      </c>
      <c r="D2965" s="3">
        <f>MONTH(Table1[[#This Row],[Order_Date]])</f>
        <v>9</v>
      </c>
      <c r="E2965" t="str">
        <f>TEXT(Table1[[#This Row],[Order_Date]],"mmm")</f>
        <v>Sep</v>
      </c>
      <c r="F2965" s="1">
        <v>45543</v>
      </c>
      <c r="G2965">
        <f>(Table1[[#This Row],[Ship_Date]]-Table1[[#This Row],[Order_Date]])</f>
        <v>4</v>
      </c>
      <c r="H2965" t="s">
        <v>436</v>
      </c>
      <c r="I2965" t="s">
        <v>9986</v>
      </c>
      <c r="J2965" t="s">
        <v>52</v>
      </c>
      <c r="K2965">
        <v>48</v>
      </c>
      <c r="L2965" t="str">
        <f>IF(Table1[[#This Row],[Age]]&lt;=20,"Teen",IF(Table1[[#This Row],[Age]]&gt;=21 &amp; Table1[[#This Row],[Age]]&lt;=50,"Adult","Senior"))</f>
        <v>Senior</v>
      </c>
      <c r="M2965" t="s">
        <v>91</v>
      </c>
      <c r="N2965" t="s">
        <v>92</v>
      </c>
      <c r="O2965" t="s">
        <v>55</v>
      </c>
      <c r="P2965" t="s">
        <v>39</v>
      </c>
      <c r="Q2965" t="s">
        <v>151</v>
      </c>
      <c r="R2965">
        <v>5</v>
      </c>
      <c r="S2965">
        <v>900</v>
      </c>
      <c r="T2965">
        <v>5</v>
      </c>
      <c r="U2965">
        <v>4275</v>
      </c>
      <c r="V2965" t="str">
        <f>IF(Table1[[#This Row],[Sales]]&lt;=10000,"Low",IF(Table1[[#This Row],[Sales]]&gt;=10000 &amp; Table1[[#This Row],[Sales]]&lt;=25000,"Medium","High"))</f>
        <v>Low</v>
      </c>
      <c r="W2965">
        <v>1629.9</v>
      </c>
      <c r="X2965">
        <f>Table1[[#This Row],[Profit]]/Table1[[#This Row],[Sales]]</f>
        <v>0.38126315789473686</v>
      </c>
      <c r="Y2965" t="s">
        <v>58</v>
      </c>
      <c r="Z2965" t="s">
        <v>31</v>
      </c>
      <c r="AA2965">
        <v>1</v>
      </c>
      <c r="AB2965" t="s">
        <v>42</v>
      </c>
    </row>
    <row r="2966" spans="1:28" x14ac:dyDescent="0.35">
      <c r="A2966" t="s">
        <v>10021</v>
      </c>
      <c r="B2966" s="1">
        <v>45555</v>
      </c>
      <c r="C2966" s="1" t="str">
        <f>TEXT(Table1[[#This Row],[Order_Date]],"yyyy")</f>
        <v>2024</v>
      </c>
      <c r="D2966" s="3">
        <f>MONTH(Table1[[#This Row],[Order_Date]])</f>
        <v>9</v>
      </c>
      <c r="E2966" t="str">
        <f>TEXT(Table1[[#This Row],[Order_Date]],"mmm")</f>
        <v>Sep</v>
      </c>
      <c r="F2966" s="1">
        <v>45562</v>
      </c>
      <c r="G2966">
        <f>(Table1[[#This Row],[Ship_Date]]-Table1[[#This Row],[Order_Date]])</f>
        <v>7</v>
      </c>
      <c r="H2966" t="s">
        <v>10022</v>
      </c>
      <c r="I2966" t="s">
        <v>10023</v>
      </c>
      <c r="J2966" t="s">
        <v>52</v>
      </c>
      <c r="K2966">
        <v>23</v>
      </c>
      <c r="L2966" t="str">
        <f>IF(Table1[[#This Row],[Age]]&lt;=20,"Teen",IF(Table1[[#This Row],[Age]]&gt;=21 &amp; Table1[[#This Row],[Age]]&lt;=50,"Adult","Senior"))</f>
        <v>Senior</v>
      </c>
      <c r="M2966" t="s">
        <v>73</v>
      </c>
      <c r="N2966" t="s">
        <v>26</v>
      </c>
      <c r="O2966" t="s">
        <v>27</v>
      </c>
      <c r="P2966" t="s">
        <v>47</v>
      </c>
      <c r="Q2966" t="s">
        <v>69</v>
      </c>
      <c r="R2966">
        <v>3</v>
      </c>
      <c r="S2966">
        <v>800</v>
      </c>
      <c r="T2966">
        <v>10</v>
      </c>
      <c r="U2966">
        <v>2160</v>
      </c>
      <c r="V2966" t="str">
        <f>IF(Table1[[#This Row],[Sales]]&lt;=10000,"Low",IF(Table1[[#This Row],[Sales]]&gt;=10000 &amp; Table1[[#This Row],[Sales]]&lt;=25000,"Medium","High"))</f>
        <v>Low</v>
      </c>
      <c r="W2966">
        <v>946.66</v>
      </c>
      <c r="X2966">
        <f>Table1[[#This Row],[Profit]]/Table1[[#This Row],[Sales]]</f>
        <v>0.4382685185185185</v>
      </c>
      <c r="Y2966" t="s">
        <v>93</v>
      </c>
      <c r="Z2966" t="s">
        <v>31</v>
      </c>
      <c r="AA2966">
        <v>1</v>
      </c>
      <c r="AB2966" t="s">
        <v>42</v>
      </c>
    </row>
    <row r="2967" spans="1:28" x14ac:dyDescent="0.35">
      <c r="A2967" t="s">
        <v>10050</v>
      </c>
      <c r="B2967" s="1">
        <v>45911</v>
      </c>
      <c r="C2967" s="1" t="str">
        <f>TEXT(Table1[[#This Row],[Order_Date]],"yyyy")</f>
        <v>2025</v>
      </c>
      <c r="D2967" s="3">
        <f>MONTH(Table1[[#This Row],[Order_Date]])</f>
        <v>9</v>
      </c>
      <c r="E2967" t="str">
        <f>TEXT(Table1[[#This Row],[Order_Date]],"mmm")</f>
        <v>Sep</v>
      </c>
      <c r="F2967" s="1">
        <v>45913</v>
      </c>
      <c r="G2967">
        <f>(Table1[[#This Row],[Ship_Date]]-Table1[[#This Row],[Order_Date]])</f>
        <v>2</v>
      </c>
      <c r="H2967" t="s">
        <v>10051</v>
      </c>
      <c r="I2967" t="s">
        <v>10052</v>
      </c>
      <c r="J2967" t="s">
        <v>52</v>
      </c>
      <c r="K2967">
        <v>50</v>
      </c>
      <c r="L2967" t="str">
        <f>IF(Table1[[#This Row],[Age]]&lt;=20,"Teen",IF(Table1[[#This Row],[Age]]&gt;=21 &amp; Table1[[#This Row],[Age]]&lt;=50,"Adult","Senior"))</f>
        <v>Senior</v>
      </c>
      <c r="M2967" t="s">
        <v>101</v>
      </c>
      <c r="N2967" t="s">
        <v>102</v>
      </c>
      <c r="O2967" t="s">
        <v>27</v>
      </c>
      <c r="P2967" t="s">
        <v>39</v>
      </c>
      <c r="Q2967" t="s">
        <v>87</v>
      </c>
      <c r="R2967">
        <v>1</v>
      </c>
      <c r="S2967">
        <v>3200</v>
      </c>
      <c r="T2967">
        <v>5</v>
      </c>
      <c r="U2967">
        <v>3040</v>
      </c>
      <c r="V2967" t="str">
        <f>IF(Table1[[#This Row],[Sales]]&lt;=10000,"Low",IF(Table1[[#This Row],[Sales]]&gt;=10000 &amp; Table1[[#This Row],[Sales]]&lt;=25000,"Medium","High"))</f>
        <v>Low</v>
      </c>
      <c r="W2967">
        <v>1065.6300000000001</v>
      </c>
      <c r="X2967">
        <f>Table1[[#This Row],[Profit]]/Table1[[#This Row],[Sales]]</f>
        <v>0.35053618421052635</v>
      </c>
      <c r="Y2967" t="s">
        <v>30</v>
      </c>
      <c r="Z2967" t="s">
        <v>41</v>
      </c>
      <c r="AA2967">
        <v>5</v>
      </c>
      <c r="AB2967" t="s">
        <v>32</v>
      </c>
    </row>
    <row r="2968" spans="1:28" x14ac:dyDescent="0.35">
      <c r="A2968" t="s">
        <v>10081</v>
      </c>
      <c r="B2968" s="1">
        <v>45563</v>
      </c>
      <c r="C2968" s="1" t="str">
        <f>TEXT(Table1[[#This Row],[Order_Date]],"yyyy")</f>
        <v>2024</v>
      </c>
      <c r="D2968" s="3">
        <f>MONTH(Table1[[#This Row],[Order_Date]])</f>
        <v>9</v>
      </c>
      <c r="E2968" t="str">
        <f>TEXT(Table1[[#This Row],[Order_Date]],"mmm")</f>
        <v>Sep</v>
      </c>
      <c r="F2968" s="1">
        <v>45564</v>
      </c>
      <c r="G2968">
        <f>(Table1[[#This Row],[Ship_Date]]-Table1[[#This Row],[Order_Date]])</f>
        <v>1</v>
      </c>
      <c r="H2968" t="s">
        <v>8556</v>
      </c>
      <c r="I2968" t="s">
        <v>10082</v>
      </c>
      <c r="J2968" t="s">
        <v>24</v>
      </c>
      <c r="K2968">
        <v>22</v>
      </c>
      <c r="L2968" t="str">
        <f>IF(Table1[[#This Row],[Age]]&lt;=20,"Teen",IF(Table1[[#This Row],[Age]]&gt;=21 &amp; Table1[[#This Row],[Age]]&lt;=50,"Adult","Senior"))</f>
        <v>Senior</v>
      </c>
      <c r="M2968" t="s">
        <v>63</v>
      </c>
      <c r="N2968" t="s">
        <v>64</v>
      </c>
      <c r="O2968" t="s">
        <v>55</v>
      </c>
      <c r="P2968" t="s">
        <v>28</v>
      </c>
      <c r="Q2968" t="s">
        <v>65</v>
      </c>
      <c r="R2968">
        <v>8</v>
      </c>
      <c r="S2968">
        <v>30000</v>
      </c>
      <c r="T2968">
        <v>10</v>
      </c>
      <c r="U2968">
        <v>216000</v>
      </c>
      <c r="V2968" t="str">
        <f>IF(Table1[[#This Row],[Sales]]&lt;=10000,"Low",IF(Table1[[#This Row],[Sales]]&gt;=10000 &amp; Table1[[#This Row],[Sales]]&lt;=25000,"Medium","High"))</f>
        <v>High</v>
      </c>
      <c r="W2968">
        <v>29406.18</v>
      </c>
      <c r="X2968">
        <f>Table1[[#This Row],[Profit]]/Table1[[#This Row],[Sales]]</f>
        <v>0.13613972222222223</v>
      </c>
      <c r="Y2968" t="s">
        <v>30</v>
      </c>
      <c r="Z2968" t="s">
        <v>41</v>
      </c>
      <c r="AA2968">
        <v>1</v>
      </c>
      <c r="AB2968" t="s">
        <v>42</v>
      </c>
    </row>
    <row r="2969" spans="1:28" x14ac:dyDescent="0.35">
      <c r="A2969" t="s">
        <v>10094</v>
      </c>
      <c r="B2969" s="1">
        <v>45565</v>
      </c>
      <c r="C2969" s="1" t="str">
        <f>TEXT(Table1[[#This Row],[Order_Date]],"yyyy")</f>
        <v>2024</v>
      </c>
      <c r="D2969" s="3">
        <f>MONTH(Table1[[#This Row],[Order_Date]])</f>
        <v>9</v>
      </c>
      <c r="E2969" t="str">
        <f>TEXT(Table1[[#This Row],[Order_Date]],"mmm")</f>
        <v>Sep</v>
      </c>
      <c r="F2969" s="1">
        <v>45571</v>
      </c>
      <c r="G2969">
        <f>(Table1[[#This Row],[Ship_Date]]-Table1[[#This Row],[Order_Date]])</f>
        <v>6</v>
      </c>
      <c r="H2969" t="s">
        <v>4530</v>
      </c>
      <c r="I2969" t="s">
        <v>10095</v>
      </c>
      <c r="J2969" t="s">
        <v>24</v>
      </c>
      <c r="K2969">
        <v>60</v>
      </c>
      <c r="L2969" t="str">
        <f>IF(Table1[[#This Row],[Age]]&lt;=20,"Teen",IF(Table1[[#This Row],[Age]]&gt;=21 &amp; Table1[[#This Row],[Age]]&lt;=50,"Adult","Senior"))</f>
        <v>Senior</v>
      </c>
      <c r="M2969" t="s">
        <v>25</v>
      </c>
      <c r="N2969" t="s">
        <v>26</v>
      </c>
      <c r="O2969" t="s">
        <v>27</v>
      </c>
      <c r="P2969" t="s">
        <v>28</v>
      </c>
      <c r="Q2969" t="s">
        <v>103</v>
      </c>
      <c r="R2969">
        <v>8</v>
      </c>
      <c r="S2969">
        <v>25000</v>
      </c>
      <c r="T2969">
        <v>5</v>
      </c>
      <c r="U2969">
        <v>190000</v>
      </c>
      <c r="V2969" t="str">
        <f>IF(Table1[[#This Row],[Sales]]&lt;=10000,"Low",IF(Table1[[#This Row],[Sales]]&gt;=10000 &amp; Table1[[#This Row],[Sales]]&lt;=25000,"Medium","High"))</f>
        <v>High</v>
      </c>
      <c r="W2969">
        <v>28360.22</v>
      </c>
      <c r="X2969">
        <f>Table1[[#This Row],[Profit]]/Table1[[#This Row],[Sales]]</f>
        <v>0.14926431578947369</v>
      </c>
      <c r="Y2969" t="s">
        <v>30</v>
      </c>
      <c r="Z2969" t="s">
        <v>41</v>
      </c>
      <c r="AA2969">
        <v>1</v>
      </c>
      <c r="AB2969" t="s">
        <v>42</v>
      </c>
    </row>
    <row r="2970" spans="1:28" x14ac:dyDescent="0.35">
      <c r="A2970" t="s">
        <v>10190</v>
      </c>
      <c r="B2970" s="1">
        <v>45921</v>
      </c>
      <c r="C2970" s="1" t="str">
        <f>TEXT(Table1[[#This Row],[Order_Date]],"yyyy")</f>
        <v>2025</v>
      </c>
      <c r="D2970" s="3">
        <f>MONTH(Table1[[#This Row],[Order_Date]])</f>
        <v>9</v>
      </c>
      <c r="E2970" t="str">
        <f>TEXT(Table1[[#This Row],[Order_Date]],"mmm")</f>
        <v>Sep</v>
      </c>
      <c r="F2970" s="1">
        <v>45925</v>
      </c>
      <c r="G2970">
        <f>(Table1[[#This Row],[Ship_Date]]-Table1[[#This Row],[Order_Date]])</f>
        <v>4</v>
      </c>
      <c r="H2970" t="s">
        <v>10191</v>
      </c>
      <c r="I2970" t="s">
        <v>10192</v>
      </c>
      <c r="J2970" t="s">
        <v>24</v>
      </c>
      <c r="K2970">
        <v>49</v>
      </c>
      <c r="L2970" t="str">
        <f>IF(Table1[[#This Row],[Age]]&lt;=20,"Teen",IF(Table1[[#This Row],[Age]]&gt;=21 &amp; Table1[[#This Row],[Age]]&lt;=50,"Adult","Senior"))</f>
        <v>Senior</v>
      </c>
      <c r="M2970" t="s">
        <v>73</v>
      </c>
      <c r="N2970" t="s">
        <v>26</v>
      </c>
      <c r="O2970" t="s">
        <v>27</v>
      </c>
      <c r="P2970" t="s">
        <v>28</v>
      </c>
      <c r="Q2970" t="s">
        <v>65</v>
      </c>
      <c r="R2970">
        <v>1</v>
      </c>
      <c r="S2970">
        <v>30000</v>
      </c>
      <c r="T2970">
        <v>0</v>
      </c>
      <c r="U2970">
        <v>30000</v>
      </c>
      <c r="V2970" t="str">
        <f>IF(Table1[[#This Row],[Sales]]&lt;=10000,"Low",IF(Table1[[#This Row],[Sales]]&gt;=10000 &amp; Table1[[#This Row],[Sales]]&lt;=25000,"Medium","High"))</f>
        <v>High</v>
      </c>
      <c r="W2970">
        <v>9086.67</v>
      </c>
      <c r="X2970">
        <f>Table1[[#This Row],[Profit]]/Table1[[#This Row],[Sales]]</f>
        <v>0.30288900000000002</v>
      </c>
      <c r="Y2970" t="s">
        <v>30</v>
      </c>
      <c r="Z2970" t="s">
        <v>59</v>
      </c>
      <c r="AA2970">
        <v>3</v>
      </c>
      <c r="AB2970" t="s">
        <v>42</v>
      </c>
    </row>
    <row r="2971" spans="1:28" x14ac:dyDescent="0.35">
      <c r="A2971" t="s">
        <v>10267</v>
      </c>
      <c r="B2971" s="1">
        <v>45906</v>
      </c>
      <c r="C2971" s="1" t="str">
        <f>TEXT(Table1[[#This Row],[Order_Date]],"yyyy")</f>
        <v>2025</v>
      </c>
      <c r="D2971" s="3">
        <f>MONTH(Table1[[#This Row],[Order_Date]])</f>
        <v>9</v>
      </c>
      <c r="E2971" t="str">
        <f>TEXT(Table1[[#This Row],[Order_Date]],"mmm")</f>
        <v>Sep</v>
      </c>
      <c r="F2971" s="1">
        <v>45908</v>
      </c>
      <c r="G2971">
        <f>(Table1[[#This Row],[Ship_Date]]-Table1[[#This Row],[Order_Date]])</f>
        <v>2</v>
      </c>
      <c r="H2971" t="s">
        <v>5177</v>
      </c>
      <c r="I2971" t="s">
        <v>10268</v>
      </c>
      <c r="J2971" t="s">
        <v>52</v>
      </c>
      <c r="K2971">
        <v>46</v>
      </c>
      <c r="L2971" t="str">
        <f>IF(Table1[[#This Row],[Age]]&lt;=20,"Teen",IF(Table1[[#This Row],[Age]]&gt;=21 &amp; Table1[[#This Row],[Age]]&lt;=50,"Adult","Senior"))</f>
        <v>Senior</v>
      </c>
      <c r="M2971" t="s">
        <v>73</v>
      </c>
      <c r="N2971" t="s">
        <v>26</v>
      </c>
      <c r="O2971" t="s">
        <v>27</v>
      </c>
      <c r="P2971" t="s">
        <v>74</v>
      </c>
      <c r="Q2971" t="s">
        <v>231</v>
      </c>
      <c r="R2971">
        <v>3</v>
      </c>
      <c r="S2971">
        <v>18000</v>
      </c>
      <c r="T2971">
        <v>10</v>
      </c>
      <c r="U2971">
        <v>48600</v>
      </c>
      <c r="V2971" t="str">
        <f>IF(Table1[[#This Row],[Sales]]&lt;=10000,"Low",IF(Table1[[#This Row],[Sales]]&gt;=10000 &amp; Table1[[#This Row],[Sales]]&lt;=25000,"Medium","High"))</f>
        <v>High</v>
      </c>
      <c r="W2971">
        <v>5277.36</v>
      </c>
      <c r="X2971">
        <f>Table1[[#This Row],[Profit]]/Table1[[#This Row],[Sales]]</f>
        <v>0.10858765432098764</v>
      </c>
      <c r="Y2971" t="s">
        <v>58</v>
      </c>
      <c r="Z2971" t="s">
        <v>31</v>
      </c>
      <c r="AA2971">
        <v>4</v>
      </c>
      <c r="AB2971" t="s">
        <v>42</v>
      </c>
    </row>
    <row r="2972" spans="1:28" x14ac:dyDescent="0.35">
      <c r="A2972" t="s">
        <v>10325</v>
      </c>
      <c r="B2972" s="1">
        <v>45926</v>
      </c>
      <c r="C2972" s="1" t="str">
        <f>TEXT(Table1[[#This Row],[Order_Date]],"yyyy")</f>
        <v>2025</v>
      </c>
      <c r="D2972" s="3">
        <f>MONTH(Table1[[#This Row],[Order_Date]])</f>
        <v>9</v>
      </c>
      <c r="E2972" t="str">
        <f>TEXT(Table1[[#This Row],[Order_Date]],"mmm")</f>
        <v>Sep</v>
      </c>
      <c r="F2972" s="1">
        <v>45931</v>
      </c>
      <c r="G2972">
        <f>(Table1[[#This Row],[Ship_Date]]-Table1[[#This Row],[Order_Date]])</f>
        <v>5</v>
      </c>
      <c r="H2972" t="s">
        <v>6663</v>
      </c>
      <c r="I2972" t="s">
        <v>10326</v>
      </c>
      <c r="J2972" t="s">
        <v>24</v>
      </c>
      <c r="K2972">
        <v>18</v>
      </c>
      <c r="L2972" t="str">
        <f>IF(Table1[[#This Row],[Age]]&lt;=20,"Teen",IF(Table1[[#This Row],[Age]]&gt;=21 &amp; Table1[[#This Row],[Age]]&lt;=50,"Adult","Senior"))</f>
        <v>Teen</v>
      </c>
      <c r="M2972" t="s">
        <v>84</v>
      </c>
      <c r="N2972" t="s">
        <v>85</v>
      </c>
      <c r="O2972" t="s">
        <v>86</v>
      </c>
      <c r="P2972" t="s">
        <v>39</v>
      </c>
      <c r="Q2972" t="s">
        <v>151</v>
      </c>
      <c r="R2972">
        <v>6</v>
      </c>
      <c r="S2972">
        <v>900</v>
      </c>
      <c r="T2972">
        <v>0</v>
      </c>
      <c r="U2972">
        <v>5400</v>
      </c>
      <c r="V2972" t="str">
        <f>IF(Table1[[#This Row],[Sales]]&lt;=10000,"Low",IF(Table1[[#This Row],[Sales]]&gt;=10000 &amp; Table1[[#This Row],[Sales]]&lt;=25000,"Medium","High"))</f>
        <v>Low</v>
      </c>
      <c r="W2972">
        <v>1955.83</v>
      </c>
      <c r="X2972">
        <f>Table1[[#This Row],[Profit]]/Table1[[#This Row],[Sales]]</f>
        <v>0.3621907407407407</v>
      </c>
      <c r="Y2972" t="s">
        <v>93</v>
      </c>
      <c r="Z2972" t="s">
        <v>59</v>
      </c>
      <c r="AA2972">
        <v>5</v>
      </c>
      <c r="AB2972" t="s">
        <v>42</v>
      </c>
    </row>
    <row r="2973" spans="1:28" x14ac:dyDescent="0.35">
      <c r="A2973" t="s">
        <v>10372</v>
      </c>
      <c r="B2973" s="1">
        <v>45911</v>
      </c>
      <c r="C2973" s="1" t="str">
        <f>TEXT(Table1[[#This Row],[Order_Date]],"yyyy")</f>
        <v>2025</v>
      </c>
      <c r="D2973" s="3">
        <f>MONTH(Table1[[#This Row],[Order_Date]])</f>
        <v>9</v>
      </c>
      <c r="E2973" t="str">
        <f>TEXT(Table1[[#This Row],[Order_Date]],"mmm")</f>
        <v>Sep</v>
      </c>
      <c r="F2973" s="1">
        <v>45914</v>
      </c>
      <c r="G2973">
        <f>(Table1[[#This Row],[Ship_Date]]-Table1[[#This Row],[Order_Date]])</f>
        <v>3</v>
      </c>
      <c r="H2973" t="s">
        <v>10293</v>
      </c>
      <c r="I2973" t="s">
        <v>10373</v>
      </c>
      <c r="J2973" t="s">
        <v>52</v>
      </c>
      <c r="K2973">
        <v>63</v>
      </c>
      <c r="L2973" t="str">
        <f>IF(Table1[[#This Row],[Age]]&lt;=20,"Teen",IF(Table1[[#This Row],[Age]]&gt;=21 &amp; Table1[[#This Row],[Age]]&lt;=50,"Adult","Senior"))</f>
        <v>Senior</v>
      </c>
      <c r="M2973" t="s">
        <v>84</v>
      </c>
      <c r="N2973" t="s">
        <v>85</v>
      </c>
      <c r="O2973" t="s">
        <v>86</v>
      </c>
      <c r="P2973" t="s">
        <v>39</v>
      </c>
      <c r="Q2973" t="s">
        <v>118</v>
      </c>
      <c r="R2973">
        <v>3</v>
      </c>
      <c r="S2973">
        <v>4000</v>
      </c>
      <c r="T2973">
        <v>15</v>
      </c>
      <c r="U2973">
        <v>10200</v>
      </c>
      <c r="V2973" t="str">
        <f>IF(Table1[[#This Row],[Sales]]&lt;=10000,"Low",IF(Table1[[#This Row],[Sales]]&gt;=10000 &amp; Table1[[#This Row],[Sales]]&lt;=25000,"Medium","High"))</f>
        <v>High</v>
      </c>
      <c r="W2973">
        <v>4355.8</v>
      </c>
      <c r="X2973">
        <f>Table1[[#This Row],[Profit]]/Table1[[#This Row],[Sales]]</f>
        <v>0.42703921568627451</v>
      </c>
      <c r="Y2973" t="s">
        <v>30</v>
      </c>
      <c r="Z2973" t="s">
        <v>31</v>
      </c>
      <c r="AA2973">
        <v>2</v>
      </c>
      <c r="AB2973" t="s">
        <v>42</v>
      </c>
    </row>
    <row r="2974" spans="1:28" x14ac:dyDescent="0.35">
      <c r="A2974" t="s">
        <v>10385</v>
      </c>
      <c r="B2974" s="1">
        <v>45562</v>
      </c>
      <c r="C2974" s="1" t="str">
        <f>TEXT(Table1[[#This Row],[Order_Date]],"yyyy")</f>
        <v>2024</v>
      </c>
      <c r="D2974" s="3">
        <f>MONTH(Table1[[#This Row],[Order_Date]])</f>
        <v>9</v>
      </c>
      <c r="E2974" t="str">
        <f>TEXT(Table1[[#This Row],[Order_Date]],"mmm")</f>
        <v>Sep</v>
      </c>
      <c r="F2974" s="1">
        <v>45565</v>
      </c>
      <c r="G2974">
        <f>(Table1[[#This Row],[Ship_Date]]-Table1[[#This Row],[Order_Date]])</f>
        <v>3</v>
      </c>
      <c r="H2974" t="s">
        <v>3021</v>
      </c>
      <c r="I2974" t="s">
        <v>10386</v>
      </c>
      <c r="J2974" t="s">
        <v>24</v>
      </c>
      <c r="K2974">
        <v>41</v>
      </c>
      <c r="L2974" t="str">
        <f>IF(Table1[[#This Row],[Age]]&lt;=20,"Teen",IF(Table1[[#This Row],[Age]]&gt;=21 &amp; Table1[[#This Row],[Age]]&lt;=50,"Adult","Senior"))</f>
        <v>Senior</v>
      </c>
      <c r="M2974" t="s">
        <v>53</v>
      </c>
      <c r="N2974" t="s">
        <v>54</v>
      </c>
      <c r="O2974" t="s">
        <v>55</v>
      </c>
      <c r="P2974" t="s">
        <v>39</v>
      </c>
      <c r="Q2974" t="s">
        <v>118</v>
      </c>
      <c r="R2974">
        <v>4</v>
      </c>
      <c r="S2974">
        <v>4000</v>
      </c>
      <c r="T2974">
        <v>0</v>
      </c>
      <c r="U2974">
        <v>16000</v>
      </c>
      <c r="V2974" t="str">
        <f>IF(Table1[[#This Row],[Sales]]&lt;=10000,"Low",IF(Table1[[#This Row],[Sales]]&gt;=10000 &amp; Table1[[#This Row],[Sales]]&lt;=25000,"Medium","High"))</f>
        <v>High</v>
      </c>
      <c r="W2974">
        <v>1977.87</v>
      </c>
      <c r="X2974">
        <f>Table1[[#This Row],[Profit]]/Table1[[#This Row],[Sales]]</f>
        <v>0.12361687499999999</v>
      </c>
      <c r="Y2974" t="s">
        <v>30</v>
      </c>
      <c r="Z2974" t="s">
        <v>31</v>
      </c>
      <c r="AA2974">
        <v>1</v>
      </c>
      <c r="AB2974" t="s">
        <v>42</v>
      </c>
    </row>
    <row r="2975" spans="1:28" x14ac:dyDescent="0.35">
      <c r="A2975" t="s">
        <v>10402</v>
      </c>
      <c r="B2975" s="1">
        <v>45556</v>
      </c>
      <c r="C2975" s="1" t="str">
        <f>TEXT(Table1[[#This Row],[Order_Date]],"yyyy")</f>
        <v>2024</v>
      </c>
      <c r="D2975" s="3">
        <f>MONTH(Table1[[#This Row],[Order_Date]])</f>
        <v>9</v>
      </c>
      <c r="E2975" t="str">
        <f>TEXT(Table1[[#This Row],[Order_Date]],"mmm")</f>
        <v>Sep</v>
      </c>
      <c r="F2975" s="1">
        <v>45559</v>
      </c>
      <c r="G2975">
        <f>(Table1[[#This Row],[Ship_Date]]-Table1[[#This Row],[Order_Date]])</f>
        <v>3</v>
      </c>
      <c r="H2975" t="s">
        <v>10403</v>
      </c>
      <c r="I2975" t="s">
        <v>10404</v>
      </c>
      <c r="J2975" t="s">
        <v>24</v>
      </c>
      <c r="K2975">
        <v>53</v>
      </c>
      <c r="L2975" t="str">
        <f>IF(Table1[[#This Row],[Age]]&lt;=20,"Teen",IF(Table1[[#This Row],[Age]]&gt;=21 &amp; Table1[[#This Row],[Age]]&lt;=50,"Adult","Senior"))</f>
        <v>Senior</v>
      </c>
      <c r="M2975" t="s">
        <v>116</v>
      </c>
      <c r="N2975" t="s">
        <v>117</v>
      </c>
      <c r="O2975" t="s">
        <v>86</v>
      </c>
      <c r="P2975" t="s">
        <v>47</v>
      </c>
      <c r="Q2975" t="s">
        <v>48</v>
      </c>
      <c r="R2975">
        <v>8</v>
      </c>
      <c r="S2975">
        <v>3500</v>
      </c>
      <c r="T2975">
        <v>0</v>
      </c>
      <c r="U2975">
        <v>28000</v>
      </c>
      <c r="V2975" t="str">
        <f>IF(Table1[[#This Row],[Sales]]&lt;=10000,"Low",IF(Table1[[#This Row],[Sales]]&gt;=10000 &amp; Table1[[#This Row],[Sales]]&lt;=25000,"Medium","High"))</f>
        <v>High</v>
      </c>
      <c r="W2975">
        <v>2879.51</v>
      </c>
      <c r="X2975">
        <f>Table1[[#This Row],[Profit]]/Table1[[#This Row],[Sales]]</f>
        <v>0.10283964285714287</v>
      </c>
      <c r="Y2975" t="s">
        <v>58</v>
      </c>
      <c r="Z2975" t="s">
        <v>31</v>
      </c>
      <c r="AA2975">
        <v>2</v>
      </c>
      <c r="AB2975" t="s">
        <v>32</v>
      </c>
    </row>
    <row r="2976" spans="1:28" x14ac:dyDescent="0.35">
      <c r="A2976" t="s">
        <v>10437</v>
      </c>
      <c r="B2976" s="1">
        <v>45929</v>
      </c>
      <c r="C2976" s="1" t="str">
        <f>TEXT(Table1[[#This Row],[Order_Date]],"yyyy")</f>
        <v>2025</v>
      </c>
      <c r="D2976" s="3">
        <f>MONTH(Table1[[#This Row],[Order_Date]])</f>
        <v>9</v>
      </c>
      <c r="E2976" t="str">
        <f>TEXT(Table1[[#This Row],[Order_Date]],"mmm")</f>
        <v>Sep</v>
      </c>
      <c r="F2976" s="1">
        <v>45933</v>
      </c>
      <c r="G2976">
        <f>(Table1[[#This Row],[Ship_Date]]-Table1[[#This Row],[Order_Date]])</f>
        <v>4</v>
      </c>
      <c r="H2976" t="s">
        <v>4521</v>
      </c>
      <c r="I2976" t="s">
        <v>10438</v>
      </c>
      <c r="J2976" t="s">
        <v>52</v>
      </c>
      <c r="K2976">
        <v>38</v>
      </c>
      <c r="L2976" t="str">
        <f>IF(Table1[[#This Row],[Age]]&lt;=20,"Teen",IF(Table1[[#This Row],[Age]]&gt;=21 &amp; Table1[[#This Row],[Age]]&lt;=50,"Adult","Senior"))</f>
        <v>Senior</v>
      </c>
      <c r="M2976" t="s">
        <v>79</v>
      </c>
      <c r="N2976" t="s">
        <v>80</v>
      </c>
      <c r="O2976" t="s">
        <v>38</v>
      </c>
      <c r="P2976" t="s">
        <v>28</v>
      </c>
      <c r="Q2976" t="s">
        <v>103</v>
      </c>
      <c r="R2976">
        <v>5</v>
      </c>
      <c r="S2976">
        <v>25000</v>
      </c>
      <c r="T2976">
        <v>0</v>
      </c>
      <c r="U2976">
        <v>125000</v>
      </c>
      <c r="V2976" t="str">
        <f>IF(Table1[[#This Row],[Sales]]&lt;=10000,"Low",IF(Table1[[#This Row],[Sales]]&gt;=10000 &amp; Table1[[#This Row],[Sales]]&lt;=25000,"Medium","High"))</f>
        <v>High</v>
      </c>
      <c r="W2976">
        <v>54027.79</v>
      </c>
      <c r="X2976">
        <f>Table1[[#This Row],[Profit]]/Table1[[#This Row],[Sales]]</f>
        <v>0.43222231999999999</v>
      </c>
      <c r="Y2976" t="s">
        <v>93</v>
      </c>
      <c r="Z2976" t="s">
        <v>41</v>
      </c>
      <c r="AA2976">
        <v>4</v>
      </c>
      <c r="AB2976" t="s">
        <v>32</v>
      </c>
    </row>
    <row r="2977" spans="1:28" x14ac:dyDescent="0.35">
      <c r="A2977" t="s">
        <v>10462</v>
      </c>
      <c r="B2977" s="1">
        <v>45903</v>
      </c>
      <c r="C2977" s="1" t="str">
        <f>TEXT(Table1[[#This Row],[Order_Date]],"yyyy")</f>
        <v>2025</v>
      </c>
      <c r="D2977" s="3">
        <f>MONTH(Table1[[#This Row],[Order_Date]])</f>
        <v>9</v>
      </c>
      <c r="E2977" t="str">
        <f>TEXT(Table1[[#This Row],[Order_Date]],"mmm")</f>
        <v>Sep</v>
      </c>
      <c r="F2977" s="1">
        <v>45909</v>
      </c>
      <c r="G2977">
        <f>(Table1[[#This Row],[Ship_Date]]-Table1[[#This Row],[Order_Date]])</f>
        <v>6</v>
      </c>
      <c r="H2977" t="s">
        <v>10463</v>
      </c>
      <c r="I2977" t="s">
        <v>10464</v>
      </c>
      <c r="J2977" t="s">
        <v>24</v>
      </c>
      <c r="K2977">
        <v>21</v>
      </c>
      <c r="L2977" t="str">
        <f>IF(Table1[[#This Row],[Age]]&lt;=20,"Teen",IF(Table1[[#This Row],[Age]]&gt;=21 &amp; Table1[[#This Row],[Age]]&lt;=50,"Adult","Senior"))</f>
        <v>Senior</v>
      </c>
      <c r="M2977" t="s">
        <v>25</v>
      </c>
      <c r="N2977" t="s">
        <v>26</v>
      </c>
      <c r="O2977" t="s">
        <v>27</v>
      </c>
      <c r="P2977" t="s">
        <v>74</v>
      </c>
      <c r="Q2977" t="s">
        <v>196</v>
      </c>
      <c r="R2977">
        <v>7</v>
      </c>
      <c r="S2977">
        <v>25000</v>
      </c>
      <c r="T2977">
        <v>15</v>
      </c>
      <c r="U2977">
        <v>148750</v>
      </c>
      <c r="V2977" t="str">
        <f>IF(Table1[[#This Row],[Sales]]&lt;=10000,"Low",IF(Table1[[#This Row],[Sales]]&gt;=10000 &amp; Table1[[#This Row],[Sales]]&lt;=25000,"Medium","High"))</f>
        <v>High</v>
      </c>
      <c r="W2977">
        <v>43226.59</v>
      </c>
      <c r="X2977">
        <f>Table1[[#This Row],[Profit]]/Table1[[#This Row],[Sales]]</f>
        <v>0.29059892436974788</v>
      </c>
      <c r="Y2977" t="s">
        <v>58</v>
      </c>
      <c r="Z2977" t="s">
        <v>59</v>
      </c>
      <c r="AA2977">
        <v>4</v>
      </c>
      <c r="AB2977" t="s">
        <v>42</v>
      </c>
    </row>
    <row r="2978" spans="1:28" x14ac:dyDescent="0.35">
      <c r="A2978" t="s">
        <v>10478</v>
      </c>
      <c r="B2978" s="1">
        <v>45555</v>
      </c>
      <c r="C2978" s="1" t="str">
        <f>TEXT(Table1[[#This Row],[Order_Date]],"yyyy")</f>
        <v>2024</v>
      </c>
      <c r="D2978" s="3">
        <f>MONTH(Table1[[#This Row],[Order_Date]])</f>
        <v>9</v>
      </c>
      <c r="E2978" t="str">
        <f>TEXT(Table1[[#This Row],[Order_Date]],"mmm")</f>
        <v>Sep</v>
      </c>
      <c r="F2978" s="1">
        <v>45558</v>
      </c>
      <c r="G2978">
        <f>(Table1[[#This Row],[Ship_Date]]-Table1[[#This Row],[Order_Date]])</f>
        <v>3</v>
      </c>
      <c r="H2978" t="s">
        <v>1211</v>
      </c>
      <c r="I2978" t="s">
        <v>10479</v>
      </c>
      <c r="J2978" t="s">
        <v>24</v>
      </c>
      <c r="K2978">
        <v>48</v>
      </c>
      <c r="L2978" t="str">
        <f>IF(Table1[[#This Row],[Age]]&lt;=20,"Teen",IF(Table1[[#This Row],[Age]]&gt;=21 &amp; Table1[[#This Row],[Age]]&lt;=50,"Adult","Senior"))</f>
        <v>Senior</v>
      </c>
      <c r="M2978" t="s">
        <v>36</v>
      </c>
      <c r="N2978" t="s">
        <v>37</v>
      </c>
      <c r="O2978" t="s">
        <v>38</v>
      </c>
      <c r="P2978" t="s">
        <v>56</v>
      </c>
      <c r="Q2978" t="s">
        <v>168</v>
      </c>
      <c r="R2978">
        <v>1</v>
      </c>
      <c r="S2978">
        <v>1200</v>
      </c>
      <c r="T2978">
        <v>20</v>
      </c>
      <c r="U2978">
        <v>960</v>
      </c>
      <c r="V2978" t="str">
        <f>IF(Table1[[#This Row],[Sales]]&lt;=10000,"Low",IF(Table1[[#This Row],[Sales]]&gt;=10000 &amp; Table1[[#This Row],[Sales]]&lt;=25000,"Medium","High"))</f>
        <v>Low</v>
      </c>
      <c r="W2978">
        <v>319.76</v>
      </c>
      <c r="X2978">
        <f>Table1[[#This Row],[Profit]]/Table1[[#This Row],[Sales]]</f>
        <v>0.33308333333333334</v>
      </c>
      <c r="Y2978" t="s">
        <v>93</v>
      </c>
      <c r="Z2978" t="s">
        <v>41</v>
      </c>
      <c r="AA2978">
        <v>4</v>
      </c>
      <c r="AB2978" t="s">
        <v>42</v>
      </c>
    </row>
    <row r="2979" spans="1:28" x14ac:dyDescent="0.35">
      <c r="A2979" t="s">
        <v>10514</v>
      </c>
      <c r="B2979" s="1">
        <v>45925</v>
      </c>
      <c r="C2979" s="1" t="str">
        <f>TEXT(Table1[[#This Row],[Order_Date]],"yyyy")</f>
        <v>2025</v>
      </c>
      <c r="D2979" s="3">
        <f>MONTH(Table1[[#This Row],[Order_Date]])</f>
        <v>9</v>
      </c>
      <c r="E2979" t="str">
        <f>TEXT(Table1[[#This Row],[Order_Date]],"mmm")</f>
        <v>Sep</v>
      </c>
      <c r="F2979" s="1">
        <v>45927</v>
      </c>
      <c r="G2979">
        <f>(Table1[[#This Row],[Ship_Date]]-Table1[[#This Row],[Order_Date]])</f>
        <v>2</v>
      </c>
      <c r="H2979" t="s">
        <v>10515</v>
      </c>
      <c r="I2979" t="s">
        <v>10516</v>
      </c>
      <c r="J2979" t="s">
        <v>24</v>
      </c>
      <c r="K2979">
        <v>53</v>
      </c>
      <c r="L2979" t="str">
        <f>IF(Table1[[#This Row],[Age]]&lt;=20,"Teen",IF(Table1[[#This Row],[Age]]&gt;=21 &amp; Table1[[#This Row],[Age]]&lt;=50,"Adult","Senior"))</f>
        <v>Senior</v>
      </c>
      <c r="M2979" t="s">
        <v>25</v>
      </c>
      <c r="N2979" t="s">
        <v>26</v>
      </c>
      <c r="O2979" t="s">
        <v>27</v>
      </c>
      <c r="P2979" t="s">
        <v>47</v>
      </c>
      <c r="Q2979" t="s">
        <v>48</v>
      </c>
      <c r="R2979">
        <v>8</v>
      </c>
      <c r="S2979">
        <v>3500</v>
      </c>
      <c r="T2979">
        <v>15</v>
      </c>
      <c r="U2979">
        <v>23800</v>
      </c>
      <c r="V2979" t="str">
        <f>IF(Table1[[#This Row],[Sales]]&lt;=10000,"Low",IF(Table1[[#This Row],[Sales]]&gt;=10000 &amp; Table1[[#This Row],[Sales]]&lt;=25000,"Medium","High"))</f>
        <v>High</v>
      </c>
      <c r="W2979">
        <v>2686.91</v>
      </c>
      <c r="X2979">
        <f>Table1[[#This Row],[Profit]]/Table1[[#This Row],[Sales]]</f>
        <v>0.11289537815126049</v>
      </c>
      <c r="Y2979" t="s">
        <v>58</v>
      </c>
      <c r="Z2979" t="s">
        <v>41</v>
      </c>
      <c r="AA2979">
        <v>1</v>
      </c>
      <c r="AB2979" t="s">
        <v>42</v>
      </c>
    </row>
    <row r="2980" spans="1:28" x14ac:dyDescent="0.35">
      <c r="A2980" t="s">
        <v>10546</v>
      </c>
      <c r="B2980" s="1">
        <v>45902</v>
      </c>
      <c r="C2980" s="1" t="str">
        <f>TEXT(Table1[[#This Row],[Order_Date]],"yyyy")</f>
        <v>2025</v>
      </c>
      <c r="D2980" s="3">
        <f>MONTH(Table1[[#This Row],[Order_Date]])</f>
        <v>9</v>
      </c>
      <c r="E2980" t="str">
        <f>TEXT(Table1[[#This Row],[Order_Date]],"mmm")</f>
        <v>Sep</v>
      </c>
      <c r="F2980" s="1">
        <v>45907</v>
      </c>
      <c r="G2980">
        <f>(Table1[[#This Row],[Ship_Date]]-Table1[[#This Row],[Order_Date]])</f>
        <v>5</v>
      </c>
      <c r="H2980" t="s">
        <v>71</v>
      </c>
      <c r="I2980" t="s">
        <v>10547</v>
      </c>
      <c r="J2980" t="s">
        <v>24</v>
      </c>
      <c r="K2980">
        <v>56</v>
      </c>
      <c r="L2980" t="str">
        <f>IF(Table1[[#This Row],[Age]]&lt;=20,"Teen",IF(Table1[[#This Row],[Age]]&gt;=21 &amp; Table1[[#This Row],[Age]]&lt;=50,"Adult","Senior"))</f>
        <v>Senior</v>
      </c>
      <c r="M2980" t="s">
        <v>73</v>
      </c>
      <c r="N2980" t="s">
        <v>26</v>
      </c>
      <c r="O2980" t="s">
        <v>27</v>
      </c>
      <c r="P2980" t="s">
        <v>39</v>
      </c>
      <c r="Q2980" t="s">
        <v>118</v>
      </c>
      <c r="R2980">
        <v>5</v>
      </c>
      <c r="S2980">
        <v>4000</v>
      </c>
      <c r="T2980">
        <v>5</v>
      </c>
      <c r="U2980">
        <v>19000</v>
      </c>
      <c r="V2980" t="str">
        <f>IF(Table1[[#This Row],[Sales]]&lt;=10000,"Low",IF(Table1[[#This Row],[Sales]]&gt;=10000 &amp; Table1[[#This Row],[Sales]]&lt;=25000,"Medium","High"))</f>
        <v>High</v>
      </c>
      <c r="W2980">
        <v>8073.59</v>
      </c>
      <c r="X2980">
        <f>Table1[[#This Row],[Profit]]/Table1[[#This Row],[Sales]]</f>
        <v>0.4249257894736842</v>
      </c>
      <c r="Y2980" t="s">
        <v>93</v>
      </c>
      <c r="Z2980" t="s">
        <v>41</v>
      </c>
      <c r="AA2980">
        <v>5</v>
      </c>
      <c r="AB2980" t="s">
        <v>42</v>
      </c>
    </row>
    <row r="2981" spans="1:28" x14ac:dyDescent="0.35">
      <c r="A2981" t="s">
        <v>10594</v>
      </c>
      <c r="B2981" s="1">
        <v>45905</v>
      </c>
      <c r="C2981" s="1" t="str">
        <f>TEXT(Table1[[#This Row],[Order_Date]],"yyyy")</f>
        <v>2025</v>
      </c>
      <c r="D2981" s="3">
        <f>MONTH(Table1[[#This Row],[Order_Date]])</f>
        <v>9</v>
      </c>
      <c r="E2981" t="str">
        <f>TEXT(Table1[[#This Row],[Order_Date]],"mmm")</f>
        <v>Sep</v>
      </c>
      <c r="F2981" s="1">
        <v>45908</v>
      </c>
      <c r="G2981">
        <f>(Table1[[#This Row],[Ship_Date]]-Table1[[#This Row],[Order_Date]])</f>
        <v>3</v>
      </c>
      <c r="H2981" t="s">
        <v>10595</v>
      </c>
      <c r="I2981" t="s">
        <v>10596</v>
      </c>
      <c r="J2981" t="s">
        <v>52</v>
      </c>
      <c r="K2981">
        <v>46</v>
      </c>
      <c r="L2981" t="str">
        <f>IF(Table1[[#This Row],[Age]]&lt;=20,"Teen",IF(Table1[[#This Row],[Age]]&gt;=21 &amp; Table1[[#This Row],[Age]]&lt;=50,"Adult","Senior"))</f>
        <v>Senior</v>
      </c>
      <c r="M2981" t="s">
        <v>91</v>
      </c>
      <c r="N2981" t="s">
        <v>92</v>
      </c>
      <c r="O2981" t="s">
        <v>55</v>
      </c>
      <c r="P2981" t="s">
        <v>74</v>
      </c>
      <c r="Q2981" t="s">
        <v>196</v>
      </c>
      <c r="R2981">
        <v>4</v>
      </c>
      <c r="S2981">
        <v>25000</v>
      </c>
      <c r="T2981">
        <v>15</v>
      </c>
      <c r="U2981">
        <v>85000</v>
      </c>
      <c r="V2981" t="str">
        <f>IF(Table1[[#This Row],[Sales]]&lt;=10000,"Low",IF(Table1[[#This Row],[Sales]]&gt;=10000 &amp; Table1[[#This Row],[Sales]]&lt;=25000,"Medium","High"))</f>
        <v>High</v>
      </c>
      <c r="W2981">
        <v>19554.150000000001</v>
      </c>
      <c r="X2981">
        <f>Table1[[#This Row],[Profit]]/Table1[[#This Row],[Sales]]</f>
        <v>0.23004882352941178</v>
      </c>
      <c r="Y2981" t="s">
        <v>58</v>
      </c>
      <c r="Z2981" t="s">
        <v>59</v>
      </c>
      <c r="AA2981">
        <v>3</v>
      </c>
      <c r="AB2981" t="s">
        <v>42</v>
      </c>
    </row>
    <row r="2982" spans="1:28" x14ac:dyDescent="0.35">
      <c r="A2982" t="s">
        <v>10625</v>
      </c>
      <c r="B2982" s="1">
        <v>45542</v>
      </c>
      <c r="C2982" s="1" t="str">
        <f>TEXT(Table1[[#This Row],[Order_Date]],"yyyy")</f>
        <v>2024</v>
      </c>
      <c r="D2982" s="3">
        <f>MONTH(Table1[[#This Row],[Order_Date]])</f>
        <v>9</v>
      </c>
      <c r="E2982" t="str">
        <f>TEXT(Table1[[#This Row],[Order_Date]],"mmm")</f>
        <v>Sep</v>
      </c>
      <c r="F2982" s="1">
        <v>45549</v>
      </c>
      <c r="G2982">
        <f>(Table1[[#This Row],[Ship_Date]]-Table1[[#This Row],[Order_Date]])</f>
        <v>7</v>
      </c>
      <c r="H2982" t="s">
        <v>1818</v>
      </c>
      <c r="I2982" t="s">
        <v>10626</v>
      </c>
      <c r="J2982" t="s">
        <v>52</v>
      </c>
      <c r="K2982">
        <v>32</v>
      </c>
      <c r="L2982" t="str">
        <f>IF(Table1[[#This Row],[Age]]&lt;=20,"Teen",IF(Table1[[#This Row],[Age]]&gt;=21 &amp; Table1[[#This Row],[Age]]&lt;=50,"Adult","Senior"))</f>
        <v>Senior</v>
      </c>
      <c r="M2982" t="s">
        <v>63</v>
      </c>
      <c r="N2982" t="s">
        <v>64</v>
      </c>
      <c r="O2982" t="s">
        <v>55</v>
      </c>
      <c r="P2982" t="s">
        <v>39</v>
      </c>
      <c r="Q2982" t="s">
        <v>151</v>
      </c>
      <c r="R2982">
        <v>2</v>
      </c>
      <c r="S2982">
        <v>900</v>
      </c>
      <c r="T2982">
        <v>15</v>
      </c>
      <c r="U2982">
        <v>1530</v>
      </c>
      <c r="V2982" t="str">
        <f>IF(Table1[[#This Row],[Sales]]&lt;=10000,"Low",IF(Table1[[#This Row],[Sales]]&gt;=10000 &amp; Table1[[#This Row],[Sales]]&lt;=25000,"Medium","High"))</f>
        <v>Low</v>
      </c>
      <c r="W2982">
        <v>353.02</v>
      </c>
      <c r="X2982">
        <f>Table1[[#This Row],[Profit]]/Table1[[#This Row],[Sales]]</f>
        <v>0.23073202614379085</v>
      </c>
      <c r="Y2982" t="s">
        <v>58</v>
      </c>
      <c r="Z2982" t="s">
        <v>31</v>
      </c>
      <c r="AA2982">
        <v>4</v>
      </c>
      <c r="AB2982" t="s">
        <v>32</v>
      </c>
    </row>
    <row r="2983" spans="1:28" x14ac:dyDescent="0.35">
      <c r="A2983" t="s">
        <v>10635</v>
      </c>
      <c r="B2983" s="1">
        <v>45558</v>
      </c>
      <c r="C2983" s="1" t="str">
        <f>TEXT(Table1[[#This Row],[Order_Date]],"yyyy")</f>
        <v>2024</v>
      </c>
      <c r="D2983" s="3">
        <f>MONTH(Table1[[#This Row],[Order_Date]])</f>
        <v>9</v>
      </c>
      <c r="E2983" t="str">
        <f>TEXT(Table1[[#This Row],[Order_Date]],"mmm")</f>
        <v>Sep</v>
      </c>
      <c r="F2983" s="1">
        <v>45559</v>
      </c>
      <c r="G2983">
        <f>(Table1[[#This Row],[Ship_Date]]-Table1[[#This Row],[Order_Date]])</f>
        <v>1</v>
      </c>
      <c r="H2983" t="s">
        <v>5776</v>
      </c>
      <c r="I2983" t="s">
        <v>10636</v>
      </c>
      <c r="J2983" t="s">
        <v>24</v>
      </c>
      <c r="K2983">
        <v>61</v>
      </c>
      <c r="L2983" t="str">
        <f>IF(Table1[[#This Row],[Age]]&lt;=20,"Teen",IF(Table1[[#This Row],[Age]]&gt;=21 &amp; Table1[[#This Row],[Age]]&lt;=50,"Adult","Senior"))</f>
        <v>Senior</v>
      </c>
      <c r="M2983" t="s">
        <v>91</v>
      </c>
      <c r="N2983" t="s">
        <v>92</v>
      </c>
      <c r="O2983" t="s">
        <v>55</v>
      </c>
      <c r="P2983" t="s">
        <v>74</v>
      </c>
      <c r="Q2983" t="s">
        <v>109</v>
      </c>
      <c r="R2983">
        <v>3</v>
      </c>
      <c r="S2983">
        <v>40000</v>
      </c>
      <c r="T2983">
        <v>20</v>
      </c>
      <c r="U2983">
        <v>96000</v>
      </c>
      <c r="V2983" t="str">
        <f>IF(Table1[[#This Row],[Sales]]&lt;=10000,"Low",IF(Table1[[#This Row],[Sales]]&gt;=10000 &amp; Table1[[#This Row],[Sales]]&lt;=25000,"Medium","High"))</f>
        <v>High</v>
      </c>
      <c r="W2983">
        <v>18500.29</v>
      </c>
      <c r="X2983">
        <f>Table1[[#This Row],[Profit]]/Table1[[#This Row],[Sales]]</f>
        <v>0.19271135416666668</v>
      </c>
      <c r="Y2983" t="s">
        <v>58</v>
      </c>
      <c r="Z2983" t="s">
        <v>41</v>
      </c>
      <c r="AA2983">
        <v>5</v>
      </c>
      <c r="AB2983" t="s">
        <v>32</v>
      </c>
    </row>
    <row r="2984" spans="1:28" x14ac:dyDescent="0.35">
      <c r="A2984" t="s">
        <v>10641</v>
      </c>
      <c r="B2984" s="1">
        <v>45546</v>
      </c>
      <c r="C2984" s="1" t="str">
        <f>TEXT(Table1[[#This Row],[Order_Date]],"yyyy")</f>
        <v>2024</v>
      </c>
      <c r="D2984" s="3">
        <f>MONTH(Table1[[#This Row],[Order_Date]])</f>
        <v>9</v>
      </c>
      <c r="E2984" t="str">
        <f>TEXT(Table1[[#This Row],[Order_Date]],"mmm")</f>
        <v>Sep</v>
      </c>
      <c r="F2984" s="1">
        <v>45553</v>
      </c>
      <c r="G2984">
        <f>(Table1[[#This Row],[Ship_Date]]-Table1[[#This Row],[Order_Date]])</f>
        <v>7</v>
      </c>
      <c r="H2984" t="s">
        <v>10642</v>
      </c>
      <c r="I2984" t="s">
        <v>10643</v>
      </c>
      <c r="J2984" t="s">
        <v>52</v>
      </c>
      <c r="K2984">
        <v>49</v>
      </c>
      <c r="L2984" t="str">
        <f>IF(Table1[[#This Row],[Age]]&lt;=20,"Teen",IF(Table1[[#This Row],[Age]]&gt;=21 &amp; Table1[[#This Row],[Age]]&lt;=50,"Adult","Senior"))</f>
        <v>Senior</v>
      </c>
      <c r="M2984" t="s">
        <v>84</v>
      </c>
      <c r="N2984" t="s">
        <v>85</v>
      </c>
      <c r="O2984" t="s">
        <v>86</v>
      </c>
      <c r="P2984" t="s">
        <v>47</v>
      </c>
      <c r="Q2984" t="s">
        <v>48</v>
      </c>
      <c r="R2984">
        <v>2</v>
      </c>
      <c r="S2984">
        <v>3500</v>
      </c>
      <c r="T2984">
        <v>25</v>
      </c>
      <c r="U2984">
        <v>5250</v>
      </c>
      <c r="V2984" t="str">
        <f>IF(Table1[[#This Row],[Sales]]&lt;=10000,"Low",IF(Table1[[#This Row],[Sales]]&gt;=10000 &amp; Table1[[#This Row],[Sales]]&lt;=25000,"Medium","High"))</f>
        <v>Low</v>
      </c>
      <c r="W2984">
        <v>1582.66</v>
      </c>
      <c r="X2984">
        <f>Table1[[#This Row],[Profit]]/Table1[[#This Row],[Sales]]</f>
        <v>0.30145904761904763</v>
      </c>
      <c r="Y2984" t="s">
        <v>58</v>
      </c>
      <c r="Z2984" t="s">
        <v>59</v>
      </c>
      <c r="AA2984">
        <v>4</v>
      </c>
      <c r="AB2984" t="s">
        <v>42</v>
      </c>
    </row>
    <row r="2985" spans="1:28" x14ac:dyDescent="0.35">
      <c r="A2985" t="s">
        <v>10690</v>
      </c>
      <c r="B2985" s="1">
        <v>45541</v>
      </c>
      <c r="C2985" s="1" t="str">
        <f>TEXT(Table1[[#This Row],[Order_Date]],"yyyy")</f>
        <v>2024</v>
      </c>
      <c r="D2985" s="3">
        <f>MONTH(Table1[[#This Row],[Order_Date]])</f>
        <v>9</v>
      </c>
      <c r="E2985" t="str">
        <f>TEXT(Table1[[#This Row],[Order_Date]],"mmm")</f>
        <v>Sep</v>
      </c>
      <c r="F2985" s="1">
        <v>45542</v>
      </c>
      <c r="G2985">
        <f>(Table1[[#This Row],[Ship_Date]]-Table1[[#This Row],[Order_Date]])</f>
        <v>1</v>
      </c>
      <c r="H2985" t="s">
        <v>10691</v>
      </c>
      <c r="I2985" t="s">
        <v>10692</v>
      </c>
      <c r="J2985" t="s">
        <v>24</v>
      </c>
      <c r="K2985">
        <v>60</v>
      </c>
      <c r="L2985" t="str">
        <f>IF(Table1[[#This Row],[Age]]&lt;=20,"Teen",IF(Table1[[#This Row],[Age]]&gt;=21 &amp; Table1[[#This Row],[Age]]&lt;=50,"Adult","Senior"))</f>
        <v>Senior</v>
      </c>
      <c r="M2985" t="s">
        <v>107</v>
      </c>
      <c r="N2985" t="s">
        <v>108</v>
      </c>
      <c r="O2985" t="s">
        <v>86</v>
      </c>
      <c r="P2985" t="s">
        <v>39</v>
      </c>
      <c r="Q2985" t="s">
        <v>118</v>
      </c>
      <c r="R2985">
        <v>1</v>
      </c>
      <c r="S2985">
        <v>4000</v>
      </c>
      <c r="T2985">
        <v>0</v>
      </c>
      <c r="U2985">
        <v>4000</v>
      </c>
      <c r="V2985" t="str">
        <f>IF(Table1[[#This Row],[Sales]]&lt;=10000,"Low",IF(Table1[[#This Row],[Sales]]&gt;=10000 &amp; Table1[[#This Row],[Sales]]&lt;=25000,"Medium","High"))</f>
        <v>Low</v>
      </c>
      <c r="W2985">
        <v>821.39</v>
      </c>
      <c r="X2985">
        <f>Table1[[#This Row],[Profit]]/Table1[[#This Row],[Sales]]</f>
        <v>0.20534749999999999</v>
      </c>
      <c r="Y2985" t="s">
        <v>93</v>
      </c>
      <c r="Z2985" t="s">
        <v>59</v>
      </c>
      <c r="AA2985">
        <v>1</v>
      </c>
      <c r="AB2985" t="s">
        <v>32</v>
      </c>
    </row>
    <row r="2986" spans="1:28" x14ac:dyDescent="0.35">
      <c r="A2986" t="s">
        <v>10724</v>
      </c>
      <c r="B2986" s="1">
        <v>45910</v>
      </c>
      <c r="C2986" s="1" t="str">
        <f>TEXT(Table1[[#This Row],[Order_Date]],"yyyy")</f>
        <v>2025</v>
      </c>
      <c r="D2986" s="3">
        <f>MONTH(Table1[[#This Row],[Order_Date]])</f>
        <v>9</v>
      </c>
      <c r="E2986" t="str">
        <f>TEXT(Table1[[#This Row],[Order_Date]],"mmm")</f>
        <v>Sep</v>
      </c>
      <c r="F2986" s="1">
        <v>45912</v>
      </c>
      <c r="G2986">
        <f>(Table1[[#This Row],[Ship_Date]]-Table1[[#This Row],[Order_Date]])</f>
        <v>2</v>
      </c>
      <c r="H2986" t="s">
        <v>10725</v>
      </c>
      <c r="I2986" t="s">
        <v>10726</v>
      </c>
      <c r="J2986" t="s">
        <v>24</v>
      </c>
      <c r="K2986">
        <v>53</v>
      </c>
      <c r="L2986" t="str">
        <f>IF(Table1[[#This Row],[Age]]&lt;=20,"Teen",IF(Table1[[#This Row],[Age]]&gt;=21 &amp; Table1[[#This Row],[Age]]&lt;=50,"Adult","Senior"))</f>
        <v>Senior</v>
      </c>
      <c r="M2986" t="s">
        <v>63</v>
      </c>
      <c r="N2986" t="s">
        <v>64</v>
      </c>
      <c r="O2986" t="s">
        <v>55</v>
      </c>
      <c r="P2986" t="s">
        <v>74</v>
      </c>
      <c r="Q2986" t="s">
        <v>75</v>
      </c>
      <c r="R2986">
        <v>8</v>
      </c>
      <c r="S2986">
        <v>2000</v>
      </c>
      <c r="T2986">
        <v>0</v>
      </c>
      <c r="U2986">
        <v>16000</v>
      </c>
      <c r="V2986" t="str">
        <f>IF(Table1[[#This Row],[Sales]]&lt;=10000,"Low",IF(Table1[[#This Row],[Sales]]&gt;=10000 &amp; Table1[[#This Row],[Sales]]&lt;=25000,"Medium","High"))</f>
        <v>High</v>
      </c>
      <c r="W2986">
        <v>6750.13</v>
      </c>
      <c r="X2986">
        <f>Table1[[#This Row],[Profit]]/Table1[[#This Row],[Sales]]</f>
        <v>0.42188312500000003</v>
      </c>
      <c r="Y2986" t="s">
        <v>93</v>
      </c>
      <c r="Z2986" t="s">
        <v>41</v>
      </c>
      <c r="AA2986">
        <v>4</v>
      </c>
      <c r="AB2986" t="s">
        <v>42</v>
      </c>
    </row>
    <row r="2987" spans="1:28" x14ac:dyDescent="0.35">
      <c r="A2987" t="s">
        <v>10799</v>
      </c>
      <c r="B2987" s="1">
        <v>45915</v>
      </c>
      <c r="C2987" s="1" t="str">
        <f>TEXT(Table1[[#This Row],[Order_Date]],"yyyy")</f>
        <v>2025</v>
      </c>
      <c r="D2987" s="3">
        <f>MONTH(Table1[[#This Row],[Order_Date]])</f>
        <v>9</v>
      </c>
      <c r="E2987" t="str">
        <f>TEXT(Table1[[#This Row],[Order_Date]],"mmm")</f>
        <v>Sep</v>
      </c>
      <c r="F2987" s="1">
        <v>45921</v>
      </c>
      <c r="G2987">
        <f>(Table1[[#This Row],[Ship_Date]]-Table1[[#This Row],[Order_Date]])</f>
        <v>6</v>
      </c>
      <c r="H2987" t="s">
        <v>6146</v>
      </c>
      <c r="I2987" t="s">
        <v>10800</v>
      </c>
      <c r="J2987" t="s">
        <v>52</v>
      </c>
      <c r="K2987">
        <v>35</v>
      </c>
      <c r="L2987" t="str">
        <f>IF(Table1[[#This Row],[Age]]&lt;=20,"Teen",IF(Table1[[#This Row],[Age]]&gt;=21 &amp; Table1[[#This Row],[Age]]&lt;=50,"Adult","Senior"))</f>
        <v>Senior</v>
      </c>
      <c r="M2987" t="s">
        <v>107</v>
      </c>
      <c r="N2987" t="s">
        <v>108</v>
      </c>
      <c r="O2987" t="s">
        <v>86</v>
      </c>
      <c r="P2987" t="s">
        <v>56</v>
      </c>
      <c r="Q2987" t="s">
        <v>97</v>
      </c>
      <c r="R2987">
        <v>8</v>
      </c>
      <c r="S2987">
        <v>1500</v>
      </c>
      <c r="T2987">
        <v>0</v>
      </c>
      <c r="U2987">
        <v>12000</v>
      </c>
      <c r="V2987" t="str">
        <f>IF(Table1[[#This Row],[Sales]]&lt;=10000,"Low",IF(Table1[[#This Row],[Sales]]&gt;=10000 &amp; Table1[[#This Row],[Sales]]&lt;=25000,"Medium","High"))</f>
        <v>High</v>
      </c>
      <c r="W2987">
        <v>1991.57</v>
      </c>
      <c r="X2987">
        <f>Table1[[#This Row],[Profit]]/Table1[[#This Row],[Sales]]</f>
        <v>0.16596416666666666</v>
      </c>
      <c r="Y2987" t="s">
        <v>30</v>
      </c>
      <c r="Z2987" t="s">
        <v>41</v>
      </c>
      <c r="AA2987">
        <v>3</v>
      </c>
      <c r="AB2987" t="s">
        <v>42</v>
      </c>
    </row>
    <row r="2988" spans="1:28" x14ac:dyDescent="0.35">
      <c r="A2988" t="s">
        <v>10860</v>
      </c>
      <c r="B2988" s="1">
        <v>45556</v>
      </c>
      <c r="C2988" s="1" t="str">
        <f>TEXT(Table1[[#This Row],[Order_Date]],"yyyy")</f>
        <v>2024</v>
      </c>
      <c r="D2988" s="3">
        <f>MONTH(Table1[[#This Row],[Order_Date]])</f>
        <v>9</v>
      </c>
      <c r="E2988" t="str">
        <f>TEXT(Table1[[#This Row],[Order_Date]],"mmm")</f>
        <v>Sep</v>
      </c>
      <c r="F2988" s="1">
        <v>45560</v>
      </c>
      <c r="G2988">
        <f>(Table1[[#This Row],[Ship_Date]]-Table1[[#This Row],[Order_Date]])</f>
        <v>4</v>
      </c>
      <c r="H2988" t="s">
        <v>385</v>
      </c>
      <c r="I2988" t="s">
        <v>10861</v>
      </c>
      <c r="J2988" t="s">
        <v>24</v>
      </c>
      <c r="K2988">
        <v>54</v>
      </c>
      <c r="L2988" t="str">
        <f>IF(Table1[[#This Row],[Age]]&lt;=20,"Teen",IF(Table1[[#This Row],[Age]]&gt;=21 &amp; Table1[[#This Row],[Age]]&lt;=50,"Adult","Senior"))</f>
        <v>Senior</v>
      </c>
      <c r="M2988" t="s">
        <v>53</v>
      </c>
      <c r="N2988" t="s">
        <v>54</v>
      </c>
      <c r="O2988" t="s">
        <v>55</v>
      </c>
      <c r="P2988" t="s">
        <v>28</v>
      </c>
      <c r="Q2988" t="s">
        <v>65</v>
      </c>
      <c r="R2988">
        <v>1</v>
      </c>
      <c r="S2988">
        <v>30000</v>
      </c>
      <c r="T2988">
        <v>10</v>
      </c>
      <c r="U2988">
        <v>27000</v>
      </c>
      <c r="V2988" t="str">
        <f>IF(Table1[[#This Row],[Sales]]&lt;=10000,"Low",IF(Table1[[#This Row],[Sales]]&gt;=10000 &amp; Table1[[#This Row],[Sales]]&lt;=25000,"Medium","High"))</f>
        <v>High</v>
      </c>
      <c r="W2988">
        <v>8228.41</v>
      </c>
      <c r="X2988">
        <f>Table1[[#This Row],[Profit]]/Table1[[#This Row],[Sales]]</f>
        <v>0.30475592592592593</v>
      </c>
      <c r="Y2988" t="s">
        <v>58</v>
      </c>
      <c r="Z2988" t="s">
        <v>41</v>
      </c>
      <c r="AA2988">
        <v>2</v>
      </c>
      <c r="AB2988" t="s">
        <v>42</v>
      </c>
    </row>
    <row r="2989" spans="1:28" x14ac:dyDescent="0.35">
      <c r="A2989" t="s">
        <v>10889</v>
      </c>
      <c r="B2989" s="1">
        <v>45562</v>
      </c>
      <c r="C2989" s="1" t="str">
        <f>TEXT(Table1[[#This Row],[Order_Date]],"yyyy")</f>
        <v>2024</v>
      </c>
      <c r="D2989" s="3">
        <f>MONTH(Table1[[#This Row],[Order_Date]])</f>
        <v>9</v>
      </c>
      <c r="E2989" t="str">
        <f>TEXT(Table1[[#This Row],[Order_Date]],"mmm")</f>
        <v>Sep</v>
      </c>
      <c r="F2989" s="1">
        <v>45564</v>
      </c>
      <c r="G2989">
        <f>(Table1[[#This Row],[Ship_Date]]-Table1[[#This Row],[Order_Date]])</f>
        <v>2</v>
      </c>
      <c r="H2989" t="s">
        <v>10890</v>
      </c>
      <c r="I2989" t="s">
        <v>10891</v>
      </c>
      <c r="J2989" t="s">
        <v>52</v>
      </c>
      <c r="K2989">
        <v>28</v>
      </c>
      <c r="L2989" t="str">
        <f>IF(Table1[[#This Row],[Age]]&lt;=20,"Teen",IF(Table1[[#This Row],[Age]]&gt;=21 &amp; Table1[[#This Row],[Age]]&lt;=50,"Adult","Senior"))</f>
        <v>Senior</v>
      </c>
      <c r="M2989" t="s">
        <v>53</v>
      </c>
      <c r="N2989" t="s">
        <v>54</v>
      </c>
      <c r="O2989" t="s">
        <v>55</v>
      </c>
      <c r="P2989" t="s">
        <v>56</v>
      </c>
      <c r="Q2989" t="s">
        <v>125</v>
      </c>
      <c r="R2989">
        <v>8</v>
      </c>
      <c r="S2989">
        <v>450</v>
      </c>
      <c r="T2989">
        <v>10</v>
      </c>
      <c r="U2989">
        <v>3240</v>
      </c>
      <c r="V2989" t="str">
        <f>IF(Table1[[#This Row],[Sales]]&lt;=10000,"Low",IF(Table1[[#This Row],[Sales]]&gt;=10000 &amp; Table1[[#This Row],[Sales]]&lt;=25000,"Medium","High"))</f>
        <v>Low</v>
      </c>
      <c r="W2989">
        <v>961.28</v>
      </c>
      <c r="X2989">
        <f>Table1[[#This Row],[Profit]]/Table1[[#This Row],[Sales]]</f>
        <v>0.29669135802469138</v>
      </c>
      <c r="Y2989" t="s">
        <v>30</v>
      </c>
      <c r="Z2989" t="s">
        <v>41</v>
      </c>
      <c r="AA2989">
        <v>4</v>
      </c>
      <c r="AB2989" t="s">
        <v>32</v>
      </c>
    </row>
    <row r="2990" spans="1:28" x14ac:dyDescent="0.35">
      <c r="A2990" t="s">
        <v>10938</v>
      </c>
      <c r="B2990" s="1">
        <v>45902</v>
      </c>
      <c r="C2990" s="1" t="str">
        <f>TEXT(Table1[[#This Row],[Order_Date]],"yyyy")</f>
        <v>2025</v>
      </c>
      <c r="D2990" s="3">
        <f>MONTH(Table1[[#This Row],[Order_Date]])</f>
        <v>9</v>
      </c>
      <c r="E2990" t="str">
        <f>TEXT(Table1[[#This Row],[Order_Date]],"mmm")</f>
        <v>Sep</v>
      </c>
      <c r="F2990" s="1">
        <v>45909</v>
      </c>
      <c r="G2990">
        <f>(Table1[[#This Row],[Ship_Date]]-Table1[[#This Row],[Order_Date]])</f>
        <v>7</v>
      </c>
      <c r="H2990" t="s">
        <v>2414</v>
      </c>
      <c r="I2990" t="s">
        <v>10939</v>
      </c>
      <c r="J2990" t="s">
        <v>24</v>
      </c>
      <c r="K2990">
        <v>19</v>
      </c>
      <c r="L2990" t="str">
        <f>IF(Table1[[#This Row],[Age]]&lt;=20,"Teen",IF(Table1[[#This Row],[Age]]&gt;=21 &amp; Table1[[#This Row],[Age]]&lt;=50,"Adult","Senior"))</f>
        <v>Teen</v>
      </c>
      <c r="M2990" t="s">
        <v>53</v>
      </c>
      <c r="N2990" t="s">
        <v>54</v>
      </c>
      <c r="O2990" t="s">
        <v>55</v>
      </c>
      <c r="P2990" t="s">
        <v>56</v>
      </c>
      <c r="Q2990" t="s">
        <v>212</v>
      </c>
      <c r="R2990">
        <v>8</v>
      </c>
      <c r="S2990">
        <v>300</v>
      </c>
      <c r="T2990">
        <v>15</v>
      </c>
      <c r="U2990">
        <v>2040</v>
      </c>
      <c r="V2990" t="str">
        <f>IF(Table1[[#This Row],[Sales]]&lt;=10000,"Low",IF(Table1[[#This Row],[Sales]]&gt;=10000 &amp; Table1[[#This Row],[Sales]]&lt;=25000,"Medium","High"))</f>
        <v>Low</v>
      </c>
      <c r="W2990">
        <v>477.08</v>
      </c>
      <c r="X2990">
        <f>Table1[[#This Row],[Profit]]/Table1[[#This Row],[Sales]]</f>
        <v>0.2338627450980392</v>
      </c>
      <c r="Y2990" t="s">
        <v>30</v>
      </c>
      <c r="Z2990" t="s">
        <v>59</v>
      </c>
      <c r="AA2990">
        <v>2</v>
      </c>
      <c r="AB2990" t="s">
        <v>42</v>
      </c>
    </row>
    <row r="2991" spans="1:28" x14ac:dyDescent="0.35">
      <c r="A2991" t="s">
        <v>10940</v>
      </c>
      <c r="B2991" s="1">
        <v>45536</v>
      </c>
      <c r="C2991" s="1" t="str">
        <f>TEXT(Table1[[#This Row],[Order_Date]],"yyyy")</f>
        <v>2024</v>
      </c>
      <c r="D2991" s="3">
        <f>MONTH(Table1[[#This Row],[Order_Date]])</f>
        <v>9</v>
      </c>
      <c r="E2991" t="str">
        <f>TEXT(Table1[[#This Row],[Order_Date]],"mmm")</f>
        <v>Sep</v>
      </c>
      <c r="F2991" s="1">
        <v>45541</v>
      </c>
      <c r="G2991">
        <f>(Table1[[#This Row],[Ship_Date]]-Table1[[#This Row],[Order_Date]])</f>
        <v>5</v>
      </c>
      <c r="H2991" t="s">
        <v>10941</v>
      </c>
      <c r="I2991" t="s">
        <v>1338</v>
      </c>
      <c r="J2991" t="s">
        <v>24</v>
      </c>
      <c r="K2991">
        <v>49</v>
      </c>
      <c r="L2991" t="str">
        <f>IF(Table1[[#This Row],[Age]]&lt;=20,"Teen",IF(Table1[[#This Row],[Age]]&gt;=21 &amp; Table1[[#This Row],[Age]]&lt;=50,"Adult","Senior"))</f>
        <v>Senior</v>
      </c>
      <c r="M2991" t="s">
        <v>116</v>
      </c>
      <c r="N2991" t="s">
        <v>117</v>
      </c>
      <c r="O2991" t="s">
        <v>86</v>
      </c>
      <c r="P2991" t="s">
        <v>39</v>
      </c>
      <c r="Q2991" t="s">
        <v>253</v>
      </c>
      <c r="R2991">
        <v>5</v>
      </c>
      <c r="S2991">
        <v>1200</v>
      </c>
      <c r="T2991">
        <v>0</v>
      </c>
      <c r="U2991">
        <v>6000</v>
      </c>
      <c r="V2991" t="str">
        <f>IF(Table1[[#This Row],[Sales]]&lt;=10000,"Low",IF(Table1[[#This Row],[Sales]]&gt;=10000 &amp; Table1[[#This Row],[Sales]]&lt;=25000,"Medium","High"))</f>
        <v>Low</v>
      </c>
      <c r="W2991">
        <v>1643.03</v>
      </c>
      <c r="X2991">
        <f>Table1[[#This Row],[Profit]]/Table1[[#This Row],[Sales]]</f>
        <v>0.27383833333333335</v>
      </c>
      <c r="Y2991" t="s">
        <v>93</v>
      </c>
      <c r="Z2991" t="s">
        <v>41</v>
      </c>
      <c r="AA2991">
        <v>2</v>
      </c>
      <c r="AB2991" t="s">
        <v>42</v>
      </c>
    </row>
    <row r="2992" spans="1:28" x14ac:dyDescent="0.35">
      <c r="A2992" t="s">
        <v>10962</v>
      </c>
      <c r="B2992" s="1">
        <v>45915</v>
      </c>
      <c r="C2992" s="1" t="str">
        <f>TEXT(Table1[[#This Row],[Order_Date]],"yyyy")</f>
        <v>2025</v>
      </c>
      <c r="D2992" s="3">
        <f>MONTH(Table1[[#This Row],[Order_Date]])</f>
        <v>9</v>
      </c>
      <c r="E2992" t="str">
        <f>TEXT(Table1[[#This Row],[Order_Date]],"mmm")</f>
        <v>Sep</v>
      </c>
      <c r="F2992" s="1">
        <v>45917</v>
      </c>
      <c r="G2992">
        <f>(Table1[[#This Row],[Ship_Date]]-Table1[[#This Row],[Order_Date]])</f>
        <v>2</v>
      </c>
      <c r="H2992" t="s">
        <v>10963</v>
      </c>
      <c r="I2992" t="s">
        <v>10964</v>
      </c>
      <c r="J2992" t="s">
        <v>24</v>
      </c>
      <c r="K2992">
        <v>43</v>
      </c>
      <c r="L2992" t="str">
        <f>IF(Table1[[#This Row],[Age]]&lt;=20,"Teen",IF(Table1[[#This Row],[Age]]&gt;=21 &amp; Table1[[#This Row],[Age]]&lt;=50,"Adult","Senior"))</f>
        <v>Senior</v>
      </c>
      <c r="M2992" t="s">
        <v>116</v>
      </c>
      <c r="N2992" t="s">
        <v>117</v>
      </c>
      <c r="O2992" t="s">
        <v>86</v>
      </c>
      <c r="P2992" t="s">
        <v>47</v>
      </c>
      <c r="Q2992" t="s">
        <v>69</v>
      </c>
      <c r="R2992">
        <v>3</v>
      </c>
      <c r="S2992">
        <v>800</v>
      </c>
      <c r="T2992">
        <v>20</v>
      </c>
      <c r="U2992">
        <v>1920</v>
      </c>
      <c r="V2992" t="str">
        <f>IF(Table1[[#This Row],[Sales]]&lt;=10000,"Low",IF(Table1[[#This Row],[Sales]]&gt;=10000 &amp; Table1[[#This Row],[Sales]]&lt;=25000,"Medium","High"))</f>
        <v>Low</v>
      </c>
      <c r="W2992">
        <v>436.81</v>
      </c>
      <c r="X2992">
        <f>Table1[[#This Row],[Profit]]/Table1[[#This Row],[Sales]]</f>
        <v>0.22750520833333335</v>
      </c>
      <c r="Y2992" t="s">
        <v>93</v>
      </c>
      <c r="Z2992" t="s">
        <v>59</v>
      </c>
      <c r="AA2992">
        <v>5</v>
      </c>
      <c r="AB2992" t="s">
        <v>42</v>
      </c>
    </row>
    <row r="2993" spans="1:28" x14ac:dyDescent="0.35">
      <c r="A2993" t="s">
        <v>10976</v>
      </c>
      <c r="B2993" s="1">
        <v>45930</v>
      </c>
      <c r="C2993" s="1" t="str">
        <f>TEXT(Table1[[#This Row],[Order_Date]],"yyyy")</f>
        <v>2025</v>
      </c>
      <c r="D2993" s="3">
        <f>MONTH(Table1[[#This Row],[Order_Date]])</f>
        <v>9</v>
      </c>
      <c r="E2993" t="str">
        <f>TEXT(Table1[[#This Row],[Order_Date]],"mmm")</f>
        <v>Sep</v>
      </c>
      <c r="F2993" s="1">
        <v>45933</v>
      </c>
      <c r="G2993">
        <f>(Table1[[#This Row],[Ship_Date]]-Table1[[#This Row],[Order_Date]])</f>
        <v>3</v>
      </c>
      <c r="H2993" t="s">
        <v>7690</v>
      </c>
      <c r="I2993" t="s">
        <v>10977</v>
      </c>
      <c r="J2993" t="s">
        <v>52</v>
      </c>
      <c r="K2993">
        <v>41</v>
      </c>
      <c r="L2993" t="str">
        <f>IF(Table1[[#This Row],[Age]]&lt;=20,"Teen",IF(Table1[[#This Row],[Age]]&gt;=21 &amp; Table1[[#This Row],[Age]]&lt;=50,"Adult","Senior"))</f>
        <v>Senior</v>
      </c>
      <c r="M2993" t="s">
        <v>46</v>
      </c>
      <c r="N2993" t="s">
        <v>46</v>
      </c>
      <c r="O2993" t="s">
        <v>38</v>
      </c>
      <c r="P2993" t="s">
        <v>56</v>
      </c>
      <c r="Q2993" t="s">
        <v>125</v>
      </c>
      <c r="R2993">
        <v>4</v>
      </c>
      <c r="S2993">
        <v>450</v>
      </c>
      <c r="T2993">
        <v>10</v>
      </c>
      <c r="U2993">
        <v>1620</v>
      </c>
      <c r="V2993" t="str">
        <f>IF(Table1[[#This Row],[Sales]]&lt;=10000,"Low",IF(Table1[[#This Row],[Sales]]&gt;=10000 &amp; Table1[[#This Row],[Sales]]&lt;=25000,"Medium","High"))</f>
        <v>Low</v>
      </c>
      <c r="W2993">
        <v>194.6</v>
      </c>
      <c r="X2993">
        <f>Table1[[#This Row],[Profit]]/Table1[[#This Row],[Sales]]</f>
        <v>0.12012345679012346</v>
      </c>
      <c r="Y2993" t="s">
        <v>58</v>
      </c>
      <c r="Z2993" t="s">
        <v>41</v>
      </c>
      <c r="AA2993">
        <v>3</v>
      </c>
      <c r="AB2993" t="s">
        <v>42</v>
      </c>
    </row>
    <row r="2994" spans="1:28" x14ac:dyDescent="0.35">
      <c r="A2994" t="s">
        <v>10983</v>
      </c>
      <c r="B2994" s="1">
        <v>45915</v>
      </c>
      <c r="C2994" s="1" t="str">
        <f>TEXT(Table1[[#This Row],[Order_Date]],"yyyy")</f>
        <v>2025</v>
      </c>
      <c r="D2994" s="3">
        <f>MONTH(Table1[[#This Row],[Order_Date]])</f>
        <v>9</v>
      </c>
      <c r="E2994" t="str">
        <f>TEXT(Table1[[#This Row],[Order_Date]],"mmm")</f>
        <v>Sep</v>
      </c>
      <c r="F2994" s="1">
        <v>45916</v>
      </c>
      <c r="G2994">
        <f>(Table1[[#This Row],[Ship_Date]]-Table1[[#This Row],[Order_Date]])</f>
        <v>1</v>
      </c>
      <c r="H2994" t="s">
        <v>4646</v>
      </c>
      <c r="I2994" t="s">
        <v>10984</v>
      </c>
      <c r="J2994" t="s">
        <v>52</v>
      </c>
      <c r="K2994">
        <v>40</v>
      </c>
      <c r="L2994" t="str">
        <f>IF(Table1[[#This Row],[Age]]&lt;=20,"Teen",IF(Table1[[#This Row],[Age]]&gt;=21 &amp; Table1[[#This Row],[Age]]&lt;=50,"Adult","Senior"))</f>
        <v>Senior</v>
      </c>
      <c r="M2994" t="s">
        <v>79</v>
      </c>
      <c r="N2994" t="s">
        <v>80</v>
      </c>
      <c r="O2994" t="s">
        <v>38</v>
      </c>
      <c r="P2994" t="s">
        <v>39</v>
      </c>
      <c r="Q2994" t="s">
        <v>118</v>
      </c>
      <c r="R2994">
        <v>6</v>
      </c>
      <c r="S2994">
        <v>4000</v>
      </c>
      <c r="T2994">
        <v>0</v>
      </c>
      <c r="U2994">
        <v>24000</v>
      </c>
      <c r="V2994" t="str">
        <f>IF(Table1[[#This Row],[Sales]]&lt;=10000,"Low",IF(Table1[[#This Row],[Sales]]&gt;=10000 &amp; Table1[[#This Row],[Sales]]&lt;=25000,"Medium","High"))</f>
        <v>High</v>
      </c>
      <c r="W2994">
        <v>3352.35</v>
      </c>
      <c r="X2994">
        <f>Table1[[#This Row],[Profit]]/Table1[[#This Row],[Sales]]</f>
        <v>0.13968125000000001</v>
      </c>
      <c r="Y2994" t="s">
        <v>93</v>
      </c>
      <c r="Z2994" t="s">
        <v>59</v>
      </c>
      <c r="AA2994">
        <v>4</v>
      </c>
      <c r="AB2994" t="s">
        <v>32</v>
      </c>
    </row>
    <row r="2995" spans="1:28" x14ac:dyDescent="0.35">
      <c r="A2995" t="s">
        <v>11056</v>
      </c>
      <c r="B2995" s="1">
        <v>45561</v>
      </c>
      <c r="C2995" s="1" t="str">
        <f>TEXT(Table1[[#This Row],[Order_Date]],"yyyy")</f>
        <v>2024</v>
      </c>
      <c r="D2995" s="3">
        <f>MONTH(Table1[[#This Row],[Order_Date]])</f>
        <v>9</v>
      </c>
      <c r="E2995" t="str">
        <f>TEXT(Table1[[#This Row],[Order_Date]],"mmm")</f>
        <v>Sep</v>
      </c>
      <c r="F2995" s="1">
        <v>45562</v>
      </c>
      <c r="G2995">
        <f>(Table1[[#This Row],[Ship_Date]]-Table1[[#This Row],[Order_Date]])</f>
        <v>1</v>
      </c>
      <c r="H2995" t="s">
        <v>11057</v>
      </c>
      <c r="I2995" t="s">
        <v>11058</v>
      </c>
      <c r="J2995" t="s">
        <v>52</v>
      </c>
      <c r="K2995">
        <v>62</v>
      </c>
      <c r="L2995" t="str">
        <f>IF(Table1[[#This Row],[Age]]&lt;=20,"Teen",IF(Table1[[#This Row],[Age]]&gt;=21 &amp; Table1[[#This Row],[Age]]&lt;=50,"Adult","Senior"))</f>
        <v>Senior</v>
      </c>
      <c r="M2995" t="s">
        <v>91</v>
      </c>
      <c r="N2995" t="s">
        <v>92</v>
      </c>
      <c r="O2995" t="s">
        <v>55</v>
      </c>
      <c r="P2995" t="s">
        <v>28</v>
      </c>
      <c r="Q2995" t="s">
        <v>311</v>
      </c>
      <c r="R2995">
        <v>1</v>
      </c>
      <c r="S2995">
        <v>5000</v>
      </c>
      <c r="T2995">
        <v>10</v>
      </c>
      <c r="U2995">
        <v>4500</v>
      </c>
      <c r="V2995" t="str">
        <f>IF(Table1[[#This Row],[Sales]]&lt;=10000,"Low",IF(Table1[[#This Row],[Sales]]&gt;=10000 &amp; Table1[[#This Row],[Sales]]&lt;=25000,"Medium","High"))</f>
        <v>Low</v>
      </c>
      <c r="W2995">
        <v>674.24</v>
      </c>
      <c r="X2995">
        <f>Table1[[#This Row],[Profit]]/Table1[[#This Row],[Sales]]</f>
        <v>0.14983111111111111</v>
      </c>
      <c r="Y2995" t="s">
        <v>58</v>
      </c>
      <c r="Z2995" t="s">
        <v>31</v>
      </c>
      <c r="AA2995">
        <v>5</v>
      </c>
      <c r="AB2995" t="s">
        <v>42</v>
      </c>
    </row>
    <row r="2996" spans="1:28" x14ac:dyDescent="0.35">
      <c r="A2996" t="s">
        <v>11059</v>
      </c>
      <c r="B2996" s="1">
        <v>45557</v>
      </c>
      <c r="C2996" s="1" t="str">
        <f>TEXT(Table1[[#This Row],[Order_Date]],"yyyy")</f>
        <v>2024</v>
      </c>
      <c r="D2996" s="3">
        <f>MONTH(Table1[[#This Row],[Order_Date]])</f>
        <v>9</v>
      </c>
      <c r="E2996" t="str">
        <f>TEXT(Table1[[#This Row],[Order_Date]],"mmm")</f>
        <v>Sep</v>
      </c>
      <c r="F2996" s="1">
        <v>45564</v>
      </c>
      <c r="G2996">
        <f>(Table1[[#This Row],[Ship_Date]]-Table1[[#This Row],[Order_Date]])</f>
        <v>7</v>
      </c>
      <c r="H2996" t="s">
        <v>5398</v>
      </c>
      <c r="I2996" t="s">
        <v>11060</v>
      </c>
      <c r="J2996" t="s">
        <v>52</v>
      </c>
      <c r="K2996">
        <v>22</v>
      </c>
      <c r="L2996" t="str">
        <f>IF(Table1[[#This Row],[Age]]&lt;=20,"Teen",IF(Table1[[#This Row],[Age]]&gt;=21 &amp; Table1[[#This Row],[Age]]&lt;=50,"Adult","Senior"))</f>
        <v>Senior</v>
      </c>
      <c r="M2996" t="s">
        <v>101</v>
      </c>
      <c r="N2996" t="s">
        <v>102</v>
      </c>
      <c r="O2996" t="s">
        <v>27</v>
      </c>
      <c r="P2996" t="s">
        <v>39</v>
      </c>
      <c r="Q2996" t="s">
        <v>253</v>
      </c>
      <c r="R2996">
        <v>5</v>
      </c>
      <c r="S2996">
        <v>1200</v>
      </c>
      <c r="T2996">
        <v>25</v>
      </c>
      <c r="U2996">
        <v>4500</v>
      </c>
      <c r="V2996" t="str">
        <f>IF(Table1[[#This Row],[Sales]]&lt;=10000,"Low",IF(Table1[[#This Row],[Sales]]&gt;=10000 &amp; Table1[[#This Row],[Sales]]&lt;=25000,"Medium","High"))</f>
        <v>Low</v>
      </c>
      <c r="W2996">
        <v>493.47</v>
      </c>
      <c r="X2996">
        <f>Table1[[#This Row],[Profit]]/Table1[[#This Row],[Sales]]</f>
        <v>0.10966000000000001</v>
      </c>
      <c r="Y2996" t="s">
        <v>93</v>
      </c>
      <c r="Z2996" t="s">
        <v>41</v>
      </c>
      <c r="AA2996">
        <v>3</v>
      </c>
      <c r="AB2996" t="s">
        <v>42</v>
      </c>
    </row>
    <row r="2997" spans="1:28" x14ac:dyDescent="0.35">
      <c r="A2997" t="s">
        <v>11076</v>
      </c>
      <c r="B2997" s="1">
        <v>45913</v>
      </c>
      <c r="C2997" s="1" t="str">
        <f>TEXT(Table1[[#This Row],[Order_Date]],"yyyy")</f>
        <v>2025</v>
      </c>
      <c r="D2997" s="3">
        <f>MONTH(Table1[[#This Row],[Order_Date]])</f>
        <v>9</v>
      </c>
      <c r="E2997" t="str">
        <f>TEXT(Table1[[#This Row],[Order_Date]],"mmm")</f>
        <v>Sep</v>
      </c>
      <c r="F2997" s="1">
        <v>45919</v>
      </c>
      <c r="G2997">
        <f>(Table1[[#This Row],[Ship_Date]]-Table1[[#This Row],[Order_Date]])</f>
        <v>6</v>
      </c>
      <c r="H2997" t="s">
        <v>11077</v>
      </c>
      <c r="I2997" t="s">
        <v>11078</v>
      </c>
      <c r="J2997" t="s">
        <v>52</v>
      </c>
      <c r="K2997">
        <v>47</v>
      </c>
      <c r="L2997" t="str">
        <f>IF(Table1[[#This Row],[Age]]&lt;=20,"Teen",IF(Table1[[#This Row],[Age]]&gt;=21 &amp; Table1[[#This Row],[Age]]&lt;=50,"Adult","Senior"))</f>
        <v>Senior</v>
      </c>
      <c r="M2997" t="s">
        <v>91</v>
      </c>
      <c r="N2997" t="s">
        <v>92</v>
      </c>
      <c r="O2997" t="s">
        <v>55</v>
      </c>
      <c r="P2997" t="s">
        <v>28</v>
      </c>
      <c r="Q2997" t="s">
        <v>65</v>
      </c>
      <c r="R2997">
        <v>8</v>
      </c>
      <c r="S2997">
        <v>30000</v>
      </c>
      <c r="T2997">
        <v>20</v>
      </c>
      <c r="U2997">
        <v>192000</v>
      </c>
      <c r="V2997" t="str">
        <f>IF(Table1[[#This Row],[Sales]]&lt;=10000,"Low",IF(Table1[[#This Row],[Sales]]&gt;=10000 &amp; Table1[[#This Row],[Sales]]&lt;=25000,"Medium","High"))</f>
        <v>High</v>
      </c>
      <c r="W2997">
        <v>61495.51</v>
      </c>
      <c r="X2997">
        <f>Table1[[#This Row],[Profit]]/Table1[[#This Row],[Sales]]</f>
        <v>0.32028911458333337</v>
      </c>
      <c r="Y2997" t="s">
        <v>30</v>
      </c>
      <c r="Z2997" t="s">
        <v>31</v>
      </c>
      <c r="AA2997">
        <v>2</v>
      </c>
      <c r="AB2997" t="s">
        <v>42</v>
      </c>
    </row>
    <row r="2998" spans="1:28" x14ac:dyDescent="0.35">
      <c r="A2998" t="s">
        <v>11193</v>
      </c>
      <c r="B2998" s="1">
        <v>45537</v>
      </c>
      <c r="C2998" s="1" t="str">
        <f>TEXT(Table1[[#This Row],[Order_Date]],"yyyy")</f>
        <v>2024</v>
      </c>
      <c r="D2998" s="3">
        <f>MONTH(Table1[[#This Row],[Order_Date]])</f>
        <v>9</v>
      </c>
      <c r="E2998" t="str">
        <f>TEXT(Table1[[#This Row],[Order_Date]],"mmm")</f>
        <v>Sep</v>
      </c>
      <c r="F2998" s="1">
        <v>45539</v>
      </c>
      <c r="G2998">
        <f>(Table1[[#This Row],[Ship_Date]]-Table1[[#This Row],[Order_Date]])</f>
        <v>2</v>
      </c>
      <c r="H2998" t="s">
        <v>11194</v>
      </c>
      <c r="I2998" t="s">
        <v>11195</v>
      </c>
      <c r="J2998" t="s">
        <v>52</v>
      </c>
      <c r="K2998">
        <v>41</v>
      </c>
      <c r="L2998" t="str">
        <f>IF(Table1[[#This Row],[Age]]&lt;=20,"Teen",IF(Table1[[#This Row],[Age]]&gt;=21 &amp; Table1[[#This Row],[Age]]&lt;=50,"Adult","Senior"))</f>
        <v>Senior</v>
      </c>
      <c r="M2998" t="s">
        <v>46</v>
      </c>
      <c r="N2998" t="s">
        <v>46</v>
      </c>
      <c r="O2998" t="s">
        <v>38</v>
      </c>
      <c r="P2998" t="s">
        <v>28</v>
      </c>
      <c r="Q2998" t="s">
        <v>65</v>
      </c>
      <c r="R2998">
        <v>4</v>
      </c>
      <c r="S2998">
        <v>30000</v>
      </c>
      <c r="T2998">
        <v>0</v>
      </c>
      <c r="U2998">
        <v>120000</v>
      </c>
      <c r="V2998" t="str">
        <f>IF(Table1[[#This Row],[Sales]]&lt;=10000,"Low",IF(Table1[[#This Row],[Sales]]&gt;=10000 &amp; Table1[[#This Row],[Sales]]&lt;=25000,"Medium","High"))</f>
        <v>High</v>
      </c>
      <c r="W2998">
        <v>44815.45</v>
      </c>
      <c r="X2998">
        <f>Table1[[#This Row],[Profit]]/Table1[[#This Row],[Sales]]</f>
        <v>0.37346208333333331</v>
      </c>
      <c r="Y2998" t="s">
        <v>93</v>
      </c>
      <c r="Z2998" t="s">
        <v>31</v>
      </c>
      <c r="AA2998">
        <v>2</v>
      </c>
      <c r="AB2998" t="s">
        <v>42</v>
      </c>
    </row>
    <row r="2999" spans="1:28" x14ac:dyDescent="0.35">
      <c r="A2999" t="s">
        <v>11212</v>
      </c>
      <c r="B2999" s="1">
        <v>45911</v>
      </c>
      <c r="C2999" s="1" t="str">
        <f>TEXT(Table1[[#This Row],[Order_Date]],"yyyy")</f>
        <v>2025</v>
      </c>
      <c r="D2999" s="3">
        <f>MONTH(Table1[[#This Row],[Order_Date]])</f>
        <v>9</v>
      </c>
      <c r="E2999" t="str">
        <f>TEXT(Table1[[#This Row],[Order_Date]],"mmm")</f>
        <v>Sep</v>
      </c>
      <c r="F2999" s="1">
        <v>45914</v>
      </c>
      <c r="G2999">
        <f>(Table1[[#This Row],[Ship_Date]]-Table1[[#This Row],[Order_Date]])</f>
        <v>3</v>
      </c>
      <c r="H2999" t="s">
        <v>1680</v>
      </c>
      <c r="I2999" t="s">
        <v>11213</v>
      </c>
      <c r="J2999" t="s">
        <v>24</v>
      </c>
      <c r="K2999">
        <v>62</v>
      </c>
      <c r="L2999" t="str">
        <f>IF(Table1[[#This Row],[Age]]&lt;=20,"Teen",IF(Table1[[#This Row],[Age]]&gt;=21 &amp; Table1[[#This Row],[Age]]&lt;=50,"Adult","Senior"))</f>
        <v>Senior</v>
      </c>
      <c r="M2999" t="s">
        <v>101</v>
      </c>
      <c r="N2999" t="s">
        <v>102</v>
      </c>
      <c r="O2999" t="s">
        <v>27</v>
      </c>
      <c r="P2999" t="s">
        <v>39</v>
      </c>
      <c r="Q2999" t="s">
        <v>253</v>
      </c>
      <c r="R2999">
        <v>4</v>
      </c>
      <c r="S2999">
        <v>1200</v>
      </c>
      <c r="T2999">
        <v>25</v>
      </c>
      <c r="U2999">
        <v>3600</v>
      </c>
      <c r="V2999" t="str">
        <f>IF(Table1[[#This Row],[Sales]]&lt;=10000,"Low",IF(Table1[[#This Row],[Sales]]&gt;=10000 &amp; Table1[[#This Row],[Sales]]&lt;=25000,"Medium","High"))</f>
        <v>Low</v>
      </c>
      <c r="W2999">
        <v>715.65</v>
      </c>
      <c r="X2999">
        <f>Table1[[#This Row],[Profit]]/Table1[[#This Row],[Sales]]</f>
        <v>0.19879166666666667</v>
      </c>
      <c r="Y2999" t="s">
        <v>58</v>
      </c>
      <c r="Z2999" t="s">
        <v>31</v>
      </c>
      <c r="AA2999">
        <v>2</v>
      </c>
      <c r="AB2999" t="s">
        <v>42</v>
      </c>
    </row>
    <row r="3000" spans="1:28" x14ac:dyDescent="0.35">
      <c r="A3000" t="s">
        <v>11224</v>
      </c>
      <c r="B3000" s="1">
        <v>45929</v>
      </c>
      <c r="C3000" s="1" t="str">
        <f>TEXT(Table1[[#This Row],[Order_Date]],"yyyy")</f>
        <v>2025</v>
      </c>
      <c r="D3000" s="3">
        <f>MONTH(Table1[[#This Row],[Order_Date]])</f>
        <v>9</v>
      </c>
      <c r="E3000" t="str">
        <f>TEXT(Table1[[#This Row],[Order_Date]],"mmm")</f>
        <v>Sep</v>
      </c>
      <c r="F3000" s="1">
        <v>45936</v>
      </c>
      <c r="G3000">
        <f>(Table1[[#This Row],[Ship_Date]]-Table1[[#This Row],[Order_Date]])</f>
        <v>7</v>
      </c>
      <c r="H3000" t="s">
        <v>11225</v>
      </c>
      <c r="I3000" t="s">
        <v>11226</v>
      </c>
      <c r="J3000" t="s">
        <v>52</v>
      </c>
      <c r="K3000">
        <v>63</v>
      </c>
      <c r="L3000" t="str">
        <f>IF(Table1[[#This Row],[Age]]&lt;=20,"Teen",IF(Table1[[#This Row],[Age]]&gt;=21 &amp; Table1[[#This Row],[Age]]&lt;=50,"Adult","Senior"))</f>
        <v>Senior</v>
      </c>
      <c r="M3000" t="s">
        <v>46</v>
      </c>
      <c r="N3000" t="s">
        <v>46</v>
      </c>
      <c r="O3000" t="s">
        <v>38</v>
      </c>
      <c r="P3000" t="s">
        <v>39</v>
      </c>
      <c r="Q3000" t="s">
        <v>253</v>
      </c>
      <c r="R3000">
        <v>8</v>
      </c>
      <c r="S3000">
        <v>1200</v>
      </c>
      <c r="T3000">
        <v>0</v>
      </c>
      <c r="U3000">
        <v>9600</v>
      </c>
      <c r="V3000" t="str">
        <f>IF(Table1[[#This Row],[Sales]]&lt;=10000,"Low",IF(Table1[[#This Row],[Sales]]&gt;=10000 &amp; Table1[[#This Row],[Sales]]&lt;=25000,"Medium","High"))</f>
        <v>Low</v>
      </c>
      <c r="W3000">
        <v>1590.19</v>
      </c>
      <c r="X3000">
        <f>Table1[[#This Row],[Profit]]/Table1[[#This Row],[Sales]]</f>
        <v>0.16564479166666668</v>
      </c>
      <c r="Y3000" t="s">
        <v>30</v>
      </c>
      <c r="Z3000" t="s">
        <v>59</v>
      </c>
      <c r="AA3000">
        <v>4</v>
      </c>
      <c r="AB3000" t="s">
        <v>42</v>
      </c>
    </row>
    <row r="3001" spans="1:28" x14ac:dyDescent="0.35">
      <c r="A3001" t="s">
        <v>186</v>
      </c>
      <c r="B3001" s="1">
        <v>45575</v>
      </c>
      <c r="C3001" s="1" t="str">
        <f>TEXT(Table1[[#This Row],[Order_Date]],"yyyy")</f>
        <v>2024</v>
      </c>
      <c r="D3001" s="3">
        <f>MONTH(Table1[[#This Row],[Order_Date]])</f>
        <v>10</v>
      </c>
      <c r="E3001" t="str">
        <f>TEXT(Table1[[#This Row],[Order_Date]],"mmm")</f>
        <v>Oct</v>
      </c>
      <c r="F3001" s="1">
        <v>45581</v>
      </c>
      <c r="G3001">
        <f>(Table1[[#This Row],[Ship_Date]]-Table1[[#This Row],[Order_Date]])</f>
        <v>6</v>
      </c>
      <c r="H3001" t="s">
        <v>187</v>
      </c>
      <c r="I3001" t="s">
        <v>188</v>
      </c>
      <c r="J3001" t="s">
        <v>52</v>
      </c>
      <c r="K3001">
        <v>43</v>
      </c>
      <c r="L3001" t="str">
        <f>IF(Table1[[#This Row],[Age]]&lt;=20,"Teen",IF(Table1[[#This Row],[Age]]&gt;=21 &amp; Table1[[#This Row],[Age]]&lt;=50,"Adult","Senior"))</f>
        <v>Senior</v>
      </c>
      <c r="M3001" t="s">
        <v>36</v>
      </c>
      <c r="N3001" t="s">
        <v>37</v>
      </c>
      <c r="O3001" t="s">
        <v>38</v>
      </c>
      <c r="P3001" t="s">
        <v>74</v>
      </c>
      <c r="Q3001" t="s">
        <v>75</v>
      </c>
      <c r="R3001">
        <v>5</v>
      </c>
      <c r="S3001">
        <v>2000</v>
      </c>
      <c r="T3001">
        <v>5</v>
      </c>
      <c r="U3001">
        <v>9500</v>
      </c>
      <c r="V3001" t="str">
        <f>IF(Table1[[#This Row],[Sales]]&lt;=10000,"Low",IF(Table1[[#This Row],[Sales]]&gt;=10000 &amp; Table1[[#This Row],[Sales]]&lt;=25000,"Medium","High"))</f>
        <v>Low</v>
      </c>
      <c r="W3001">
        <v>2845.62</v>
      </c>
      <c r="X3001">
        <f>Table1[[#This Row],[Profit]]/Table1[[#This Row],[Sales]]</f>
        <v>0.29953894736842102</v>
      </c>
      <c r="Y3001" t="s">
        <v>30</v>
      </c>
      <c r="Z3001" t="s">
        <v>59</v>
      </c>
      <c r="AA3001">
        <v>5</v>
      </c>
      <c r="AB3001" t="s">
        <v>42</v>
      </c>
    </row>
    <row r="3002" spans="1:28" x14ac:dyDescent="0.35">
      <c r="A3002" t="s">
        <v>203</v>
      </c>
      <c r="B3002" s="1">
        <v>45593</v>
      </c>
      <c r="C3002" s="1" t="str">
        <f>TEXT(Table1[[#This Row],[Order_Date]],"yyyy")</f>
        <v>2024</v>
      </c>
      <c r="D3002" s="3">
        <f>MONTH(Table1[[#This Row],[Order_Date]])</f>
        <v>10</v>
      </c>
      <c r="E3002" t="str">
        <f>TEXT(Table1[[#This Row],[Order_Date]],"mmm")</f>
        <v>Oct</v>
      </c>
      <c r="F3002" s="1">
        <v>45595</v>
      </c>
      <c r="G3002">
        <f>(Table1[[#This Row],[Ship_Date]]-Table1[[#This Row],[Order_Date]])</f>
        <v>2</v>
      </c>
      <c r="H3002" t="s">
        <v>204</v>
      </c>
      <c r="I3002" t="s">
        <v>205</v>
      </c>
      <c r="J3002" t="s">
        <v>52</v>
      </c>
      <c r="K3002">
        <v>34</v>
      </c>
      <c r="L3002" t="str">
        <f>IF(Table1[[#This Row],[Age]]&lt;=20,"Teen",IF(Table1[[#This Row],[Age]]&gt;=21 &amp; Table1[[#This Row],[Age]]&lt;=50,"Adult","Senior"))</f>
        <v>Senior</v>
      </c>
      <c r="M3002" t="s">
        <v>73</v>
      </c>
      <c r="N3002" t="s">
        <v>26</v>
      </c>
      <c r="O3002" t="s">
        <v>27</v>
      </c>
      <c r="P3002" t="s">
        <v>47</v>
      </c>
      <c r="Q3002" t="s">
        <v>175</v>
      </c>
      <c r="R3002">
        <v>8</v>
      </c>
      <c r="S3002">
        <v>1200</v>
      </c>
      <c r="T3002">
        <v>25</v>
      </c>
      <c r="U3002">
        <v>7200</v>
      </c>
      <c r="V3002" t="str">
        <f>IF(Table1[[#This Row],[Sales]]&lt;=10000,"Low",IF(Table1[[#This Row],[Sales]]&gt;=10000 &amp; Table1[[#This Row],[Sales]]&lt;=25000,"Medium","High"))</f>
        <v>Low</v>
      </c>
      <c r="W3002">
        <v>2637.1</v>
      </c>
      <c r="X3002">
        <f>Table1[[#This Row],[Profit]]/Table1[[#This Row],[Sales]]</f>
        <v>0.36626388888888889</v>
      </c>
      <c r="Y3002" t="s">
        <v>30</v>
      </c>
      <c r="Z3002" t="s">
        <v>31</v>
      </c>
      <c r="AA3002">
        <v>4</v>
      </c>
      <c r="AB3002" t="s">
        <v>32</v>
      </c>
    </row>
    <row r="3003" spans="1:28" x14ac:dyDescent="0.35">
      <c r="A3003" t="s">
        <v>272</v>
      </c>
      <c r="B3003" s="1">
        <v>45947</v>
      </c>
      <c r="C3003" s="1" t="str">
        <f>TEXT(Table1[[#This Row],[Order_Date]],"yyyy")</f>
        <v>2025</v>
      </c>
      <c r="D3003" s="3">
        <f>MONTH(Table1[[#This Row],[Order_Date]])</f>
        <v>10</v>
      </c>
      <c r="E3003" t="str">
        <f>TEXT(Table1[[#This Row],[Order_Date]],"mmm")</f>
        <v>Oct</v>
      </c>
      <c r="F3003" s="1">
        <v>45953</v>
      </c>
      <c r="G3003">
        <f>(Table1[[#This Row],[Ship_Date]]-Table1[[#This Row],[Order_Date]])</f>
        <v>6</v>
      </c>
      <c r="H3003" t="s">
        <v>273</v>
      </c>
      <c r="I3003" t="s">
        <v>274</v>
      </c>
      <c r="J3003" t="s">
        <v>52</v>
      </c>
      <c r="K3003">
        <v>25</v>
      </c>
      <c r="L3003" t="str">
        <f>IF(Table1[[#This Row],[Age]]&lt;=20,"Teen",IF(Table1[[#This Row],[Age]]&gt;=21 &amp; Table1[[#This Row],[Age]]&lt;=50,"Adult","Senior"))</f>
        <v>Senior</v>
      </c>
      <c r="M3003" t="s">
        <v>36</v>
      </c>
      <c r="N3003" t="s">
        <v>37</v>
      </c>
      <c r="O3003" t="s">
        <v>38</v>
      </c>
      <c r="P3003" t="s">
        <v>28</v>
      </c>
      <c r="Q3003" t="s">
        <v>29</v>
      </c>
      <c r="R3003">
        <v>5</v>
      </c>
      <c r="S3003">
        <v>15000</v>
      </c>
      <c r="T3003">
        <v>5</v>
      </c>
      <c r="U3003">
        <v>71250</v>
      </c>
      <c r="V3003" t="str">
        <f>IF(Table1[[#This Row],[Sales]]&lt;=10000,"Low",IF(Table1[[#This Row],[Sales]]&gt;=10000 &amp; Table1[[#This Row],[Sales]]&lt;=25000,"Medium","High"))</f>
        <v>High</v>
      </c>
      <c r="W3003">
        <v>30281.72</v>
      </c>
      <c r="X3003">
        <f>Table1[[#This Row],[Profit]]/Table1[[#This Row],[Sales]]</f>
        <v>0.42500659649122807</v>
      </c>
      <c r="Y3003" t="s">
        <v>58</v>
      </c>
      <c r="Z3003" t="s">
        <v>41</v>
      </c>
      <c r="AA3003">
        <v>2</v>
      </c>
      <c r="AB3003" t="s">
        <v>42</v>
      </c>
    </row>
    <row r="3004" spans="1:28" x14ac:dyDescent="0.35">
      <c r="A3004" t="s">
        <v>275</v>
      </c>
      <c r="B3004" s="1">
        <v>45575</v>
      </c>
      <c r="C3004" s="1" t="str">
        <f>TEXT(Table1[[#This Row],[Order_Date]],"yyyy")</f>
        <v>2024</v>
      </c>
      <c r="D3004" s="3">
        <f>MONTH(Table1[[#This Row],[Order_Date]])</f>
        <v>10</v>
      </c>
      <c r="E3004" t="str">
        <f>TEXT(Table1[[#This Row],[Order_Date]],"mmm")</f>
        <v>Oct</v>
      </c>
      <c r="F3004" s="1">
        <v>45582</v>
      </c>
      <c r="G3004">
        <f>(Table1[[#This Row],[Ship_Date]]-Table1[[#This Row],[Order_Date]])</f>
        <v>7</v>
      </c>
      <c r="H3004" t="s">
        <v>276</v>
      </c>
      <c r="I3004" t="s">
        <v>277</v>
      </c>
      <c r="J3004" t="s">
        <v>52</v>
      </c>
      <c r="K3004">
        <v>25</v>
      </c>
      <c r="L3004" t="str">
        <f>IF(Table1[[#This Row],[Age]]&lt;=20,"Teen",IF(Table1[[#This Row],[Age]]&gt;=21 &amp; Table1[[#This Row],[Age]]&lt;=50,"Adult","Senior"))</f>
        <v>Senior</v>
      </c>
      <c r="M3004" t="s">
        <v>79</v>
      </c>
      <c r="N3004" t="s">
        <v>80</v>
      </c>
      <c r="O3004" t="s">
        <v>38</v>
      </c>
      <c r="P3004" t="s">
        <v>47</v>
      </c>
      <c r="Q3004" t="s">
        <v>185</v>
      </c>
      <c r="R3004">
        <v>5</v>
      </c>
      <c r="S3004">
        <v>4500</v>
      </c>
      <c r="T3004">
        <v>20</v>
      </c>
      <c r="U3004">
        <v>18000</v>
      </c>
      <c r="V3004" t="str">
        <f>IF(Table1[[#This Row],[Sales]]&lt;=10000,"Low",IF(Table1[[#This Row],[Sales]]&gt;=10000 &amp; Table1[[#This Row],[Sales]]&lt;=25000,"Medium","High"))</f>
        <v>High</v>
      </c>
      <c r="W3004">
        <v>4698.12</v>
      </c>
      <c r="X3004">
        <f>Table1[[#This Row],[Profit]]/Table1[[#This Row],[Sales]]</f>
        <v>0.26100666666666666</v>
      </c>
      <c r="Y3004" t="s">
        <v>93</v>
      </c>
      <c r="Z3004" t="s">
        <v>59</v>
      </c>
      <c r="AA3004">
        <v>4</v>
      </c>
      <c r="AB3004" t="s">
        <v>32</v>
      </c>
    </row>
    <row r="3005" spans="1:28" x14ac:dyDescent="0.35">
      <c r="A3005" t="s">
        <v>278</v>
      </c>
      <c r="B3005" s="1">
        <v>45933</v>
      </c>
      <c r="C3005" s="1" t="str">
        <f>TEXT(Table1[[#This Row],[Order_Date]],"yyyy")</f>
        <v>2025</v>
      </c>
      <c r="D3005" s="3">
        <f>MONTH(Table1[[#This Row],[Order_Date]])</f>
        <v>10</v>
      </c>
      <c r="E3005" t="str">
        <f>TEXT(Table1[[#This Row],[Order_Date]],"mmm")</f>
        <v>Oct</v>
      </c>
      <c r="F3005" s="1">
        <v>45939</v>
      </c>
      <c r="G3005">
        <f>(Table1[[#This Row],[Ship_Date]]-Table1[[#This Row],[Order_Date]])</f>
        <v>6</v>
      </c>
      <c r="H3005" t="s">
        <v>279</v>
      </c>
      <c r="I3005" t="s">
        <v>280</v>
      </c>
      <c r="J3005" t="s">
        <v>52</v>
      </c>
      <c r="K3005">
        <v>19</v>
      </c>
      <c r="L3005" t="str">
        <f>IF(Table1[[#This Row],[Age]]&lt;=20,"Teen",IF(Table1[[#This Row],[Age]]&gt;=21 &amp; Table1[[#This Row],[Age]]&lt;=50,"Adult","Senior"))</f>
        <v>Teen</v>
      </c>
      <c r="M3005" t="s">
        <v>107</v>
      </c>
      <c r="N3005" t="s">
        <v>108</v>
      </c>
      <c r="O3005" t="s">
        <v>86</v>
      </c>
      <c r="P3005" t="s">
        <v>28</v>
      </c>
      <c r="Q3005" t="s">
        <v>103</v>
      </c>
      <c r="R3005">
        <v>1</v>
      </c>
      <c r="S3005">
        <v>25000</v>
      </c>
      <c r="T3005">
        <v>25</v>
      </c>
      <c r="U3005">
        <v>18750</v>
      </c>
      <c r="V3005" t="str">
        <f>IF(Table1[[#This Row],[Sales]]&lt;=10000,"Low",IF(Table1[[#This Row],[Sales]]&gt;=10000 &amp; Table1[[#This Row],[Sales]]&lt;=25000,"Medium","High"))</f>
        <v>High</v>
      </c>
      <c r="W3005">
        <v>3046.92</v>
      </c>
      <c r="X3005">
        <f>Table1[[#This Row],[Profit]]/Table1[[#This Row],[Sales]]</f>
        <v>0.16250239999999999</v>
      </c>
      <c r="Y3005" t="s">
        <v>93</v>
      </c>
      <c r="Z3005" t="s">
        <v>59</v>
      </c>
      <c r="AA3005">
        <v>5</v>
      </c>
      <c r="AB3005" t="s">
        <v>32</v>
      </c>
    </row>
    <row r="3006" spans="1:28" x14ac:dyDescent="0.35">
      <c r="A3006" t="s">
        <v>287</v>
      </c>
      <c r="B3006" s="1">
        <v>45958</v>
      </c>
      <c r="C3006" s="1" t="str">
        <f>TEXT(Table1[[#This Row],[Order_Date]],"yyyy")</f>
        <v>2025</v>
      </c>
      <c r="D3006" s="3">
        <f>MONTH(Table1[[#This Row],[Order_Date]])</f>
        <v>10</v>
      </c>
      <c r="E3006" t="str">
        <f>TEXT(Table1[[#This Row],[Order_Date]],"mmm")</f>
        <v>Oct</v>
      </c>
      <c r="F3006" s="1">
        <v>45965</v>
      </c>
      <c r="G3006">
        <f>(Table1[[#This Row],[Ship_Date]]-Table1[[#This Row],[Order_Date]])</f>
        <v>7</v>
      </c>
      <c r="H3006" t="s">
        <v>288</v>
      </c>
      <c r="I3006" t="s">
        <v>289</v>
      </c>
      <c r="J3006" t="s">
        <v>52</v>
      </c>
      <c r="K3006">
        <v>44</v>
      </c>
      <c r="L3006" t="str">
        <f>IF(Table1[[#This Row],[Age]]&lt;=20,"Teen",IF(Table1[[#This Row],[Age]]&gt;=21 &amp; Table1[[#This Row],[Age]]&lt;=50,"Adult","Senior"))</f>
        <v>Senior</v>
      </c>
      <c r="M3006" t="s">
        <v>116</v>
      </c>
      <c r="N3006" t="s">
        <v>117</v>
      </c>
      <c r="O3006" t="s">
        <v>86</v>
      </c>
      <c r="P3006" t="s">
        <v>28</v>
      </c>
      <c r="Q3006" t="s">
        <v>103</v>
      </c>
      <c r="R3006">
        <v>6</v>
      </c>
      <c r="S3006">
        <v>25000</v>
      </c>
      <c r="T3006">
        <v>20</v>
      </c>
      <c r="U3006">
        <v>120000</v>
      </c>
      <c r="V3006" t="str">
        <f>IF(Table1[[#This Row],[Sales]]&lt;=10000,"Low",IF(Table1[[#This Row],[Sales]]&gt;=10000 &amp; Table1[[#This Row],[Sales]]&lt;=25000,"Medium","High"))</f>
        <v>High</v>
      </c>
      <c r="W3006">
        <v>22229.39</v>
      </c>
      <c r="X3006">
        <f>Table1[[#This Row],[Profit]]/Table1[[#This Row],[Sales]]</f>
        <v>0.18524491666666665</v>
      </c>
      <c r="Y3006" t="s">
        <v>93</v>
      </c>
      <c r="Z3006" t="s">
        <v>59</v>
      </c>
      <c r="AA3006">
        <v>4</v>
      </c>
      <c r="AB3006" t="s">
        <v>42</v>
      </c>
    </row>
    <row r="3007" spans="1:28" x14ac:dyDescent="0.35">
      <c r="A3007" t="s">
        <v>315</v>
      </c>
      <c r="B3007" s="1">
        <v>45568</v>
      </c>
      <c r="C3007" s="1" t="str">
        <f>TEXT(Table1[[#This Row],[Order_Date]],"yyyy")</f>
        <v>2024</v>
      </c>
      <c r="D3007" s="3">
        <f>MONTH(Table1[[#This Row],[Order_Date]])</f>
        <v>10</v>
      </c>
      <c r="E3007" t="str">
        <f>TEXT(Table1[[#This Row],[Order_Date]],"mmm")</f>
        <v>Oct</v>
      </c>
      <c r="F3007" s="1">
        <v>45570</v>
      </c>
      <c r="G3007">
        <f>(Table1[[#This Row],[Ship_Date]]-Table1[[#This Row],[Order_Date]])</f>
        <v>2</v>
      </c>
      <c r="H3007" t="s">
        <v>316</v>
      </c>
      <c r="I3007" t="s">
        <v>317</v>
      </c>
      <c r="J3007" t="s">
        <v>52</v>
      </c>
      <c r="K3007">
        <v>24</v>
      </c>
      <c r="L3007" t="str">
        <f>IF(Table1[[#This Row],[Age]]&lt;=20,"Teen",IF(Table1[[#This Row],[Age]]&gt;=21 &amp; Table1[[#This Row],[Age]]&lt;=50,"Adult","Senior"))</f>
        <v>Senior</v>
      </c>
      <c r="M3007" t="s">
        <v>63</v>
      </c>
      <c r="N3007" t="s">
        <v>64</v>
      </c>
      <c r="O3007" t="s">
        <v>55</v>
      </c>
      <c r="P3007" t="s">
        <v>74</v>
      </c>
      <c r="Q3007" t="s">
        <v>109</v>
      </c>
      <c r="R3007">
        <v>3</v>
      </c>
      <c r="S3007">
        <v>40000</v>
      </c>
      <c r="T3007">
        <v>25</v>
      </c>
      <c r="U3007">
        <v>90000</v>
      </c>
      <c r="V3007" t="str">
        <f>IF(Table1[[#This Row],[Sales]]&lt;=10000,"Low",IF(Table1[[#This Row],[Sales]]&gt;=10000 &amp; Table1[[#This Row],[Sales]]&lt;=25000,"Medium","High"))</f>
        <v>High</v>
      </c>
      <c r="W3007">
        <v>31066.82</v>
      </c>
      <c r="X3007">
        <f>Table1[[#This Row],[Profit]]/Table1[[#This Row],[Sales]]</f>
        <v>0.34518688888888888</v>
      </c>
      <c r="Y3007" t="s">
        <v>93</v>
      </c>
      <c r="Z3007" t="s">
        <v>59</v>
      </c>
      <c r="AA3007">
        <v>1</v>
      </c>
      <c r="AB3007" t="s">
        <v>32</v>
      </c>
    </row>
    <row r="3008" spans="1:28" x14ac:dyDescent="0.35">
      <c r="A3008" t="s">
        <v>351</v>
      </c>
      <c r="B3008" s="1">
        <v>45582</v>
      </c>
      <c r="C3008" s="1" t="str">
        <f>TEXT(Table1[[#This Row],[Order_Date]],"yyyy")</f>
        <v>2024</v>
      </c>
      <c r="D3008" s="3">
        <f>MONTH(Table1[[#This Row],[Order_Date]])</f>
        <v>10</v>
      </c>
      <c r="E3008" t="str">
        <f>TEXT(Table1[[#This Row],[Order_Date]],"mmm")</f>
        <v>Oct</v>
      </c>
      <c r="F3008" s="1">
        <v>45586</v>
      </c>
      <c r="G3008">
        <f>(Table1[[#This Row],[Ship_Date]]-Table1[[#This Row],[Order_Date]])</f>
        <v>4</v>
      </c>
      <c r="H3008" t="s">
        <v>352</v>
      </c>
      <c r="I3008" t="s">
        <v>353</v>
      </c>
      <c r="J3008" t="s">
        <v>24</v>
      </c>
      <c r="K3008">
        <v>41</v>
      </c>
      <c r="L3008" t="str">
        <f>IF(Table1[[#This Row],[Age]]&lt;=20,"Teen",IF(Table1[[#This Row],[Age]]&gt;=21 &amp; Table1[[#This Row],[Age]]&lt;=50,"Adult","Senior"))</f>
        <v>Senior</v>
      </c>
      <c r="M3008" t="s">
        <v>107</v>
      </c>
      <c r="N3008" t="s">
        <v>108</v>
      </c>
      <c r="O3008" t="s">
        <v>86</v>
      </c>
      <c r="P3008" t="s">
        <v>47</v>
      </c>
      <c r="Q3008" t="s">
        <v>175</v>
      </c>
      <c r="R3008">
        <v>6</v>
      </c>
      <c r="S3008">
        <v>1200</v>
      </c>
      <c r="T3008">
        <v>0</v>
      </c>
      <c r="U3008">
        <v>7200</v>
      </c>
      <c r="V3008" t="str">
        <f>IF(Table1[[#This Row],[Sales]]&lt;=10000,"Low",IF(Table1[[#This Row],[Sales]]&gt;=10000 &amp; Table1[[#This Row],[Sales]]&lt;=25000,"Medium","High"))</f>
        <v>Low</v>
      </c>
      <c r="W3008">
        <v>2236.69</v>
      </c>
      <c r="X3008">
        <f>Table1[[#This Row],[Profit]]/Table1[[#This Row],[Sales]]</f>
        <v>0.31065138888888888</v>
      </c>
      <c r="Y3008" t="s">
        <v>30</v>
      </c>
      <c r="Z3008" t="s">
        <v>31</v>
      </c>
      <c r="AA3008">
        <v>2</v>
      </c>
      <c r="AB3008" t="s">
        <v>42</v>
      </c>
    </row>
    <row r="3009" spans="1:28" x14ac:dyDescent="0.35">
      <c r="A3009" t="s">
        <v>363</v>
      </c>
      <c r="B3009" s="1">
        <v>45936</v>
      </c>
      <c r="C3009" s="1" t="str">
        <f>TEXT(Table1[[#This Row],[Order_Date]],"yyyy")</f>
        <v>2025</v>
      </c>
      <c r="D3009" s="3">
        <f>MONTH(Table1[[#This Row],[Order_Date]])</f>
        <v>10</v>
      </c>
      <c r="E3009" t="str">
        <f>TEXT(Table1[[#This Row],[Order_Date]],"mmm")</f>
        <v>Oct</v>
      </c>
      <c r="F3009" s="1">
        <v>45941</v>
      </c>
      <c r="G3009">
        <f>(Table1[[#This Row],[Ship_Date]]-Table1[[#This Row],[Order_Date]])</f>
        <v>5</v>
      </c>
      <c r="H3009" t="s">
        <v>364</v>
      </c>
      <c r="I3009" t="s">
        <v>365</v>
      </c>
      <c r="J3009" t="s">
        <v>52</v>
      </c>
      <c r="K3009">
        <v>50</v>
      </c>
      <c r="L3009" t="str">
        <f>IF(Table1[[#This Row],[Age]]&lt;=20,"Teen",IF(Table1[[#This Row],[Age]]&gt;=21 &amp; Table1[[#This Row],[Age]]&lt;=50,"Adult","Senior"))</f>
        <v>Senior</v>
      </c>
      <c r="M3009" t="s">
        <v>73</v>
      </c>
      <c r="N3009" t="s">
        <v>26</v>
      </c>
      <c r="O3009" t="s">
        <v>27</v>
      </c>
      <c r="P3009" t="s">
        <v>39</v>
      </c>
      <c r="Q3009" t="s">
        <v>40</v>
      </c>
      <c r="R3009">
        <v>5</v>
      </c>
      <c r="S3009">
        <v>2500</v>
      </c>
      <c r="T3009">
        <v>15</v>
      </c>
      <c r="U3009">
        <v>10625</v>
      </c>
      <c r="V3009" t="str">
        <f>IF(Table1[[#This Row],[Sales]]&lt;=10000,"Low",IF(Table1[[#This Row],[Sales]]&gt;=10000 &amp; Table1[[#This Row],[Sales]]&lt;=25000,"Medium","High"))</f>
        <v>High</v>
      </c>
      <c r="W3009">
        <v>2388.83</v>
      </c>
      <c r="X3009">
        <f>Table1[[#This Row],[Profit]]/Table1[[#This Row],[Sales]]</f>
        <v>0.22483105882352941</v>
      </c>
      <c r="Y3009" t="s">
        <v>30</v>
      </c>
      <c r="Z3009" t="s">
        <v>59</v>
      </c>
      <c r="AA3009">
        <v>1</v>
      </c>
      <c r="AB3009" t="s">
        <v>32</v>
      </c>
    </row>
    <row r="3010" spans="1:28" x14ac:dyDescent="0.35">
      <c r="A3010" t="s">
        <v>384</v>
      </c>
      <c r="B3010" s="1">
        <v>45577</v>
      </c>
      <c r="C3010" s="1" t="str">
        <f>TEXT(Table1[[#This Row],[Order_Date]],"yyyy")</f>
        <v>2024</v>
      </c>
      <c r="D3010" s="3">
        <f>MONTH(Table1[[#This Row],[Order_Date]])</f>
        <v>10</v>
      </c>
      <c r="E3010" t="str">
        <f>TEXT(Table1[[#This Row],[Order_Date]],"mmm")</f>
        <v>Oct</v>
      </c>
      <c r="F3010" s="1">
        <v>45583</v>
      </c>
      <c r="G3010">
        <f>(Table1[[#This Row],[Ship_Date]]-Table1[[#This Row],[Order_Date]])</f>
        <v>6</v>
      </c>
      <c r="H3010" t="s">
        <v>385</v>
      </c>
      <c r="I3010" t="s">
        <v>386</v>
      </c>
      <c r="J3010" t="s">
        <v>52</v>
      </c>
      <c r="K3010">
        <v>19</v>
      </c>
      <c r="L3010" t="str">
        <f>IF(Table1[[#This Row],[Age]]&lt;=20,"Teen",IF(Table1[[#This Row],[Age]]&gt;=21 &amp; Table1[[#This Row],[Age]]&lt;=50,"Adult","Senior"))</f>
        <v>Teen</v>
      </c>
      <c r="M3010" t="s">
        <v>84</v>
      </c>
      <c r="N3010" t="s">
        <v>85</v>
      </c>
      <c r="O3010" t="s">
        <v>86</v>
      </c>
      <c r="P3010" t="s">
        <v>47</v>
      </c>
      <c r="Q3010" t="s">
        <v>48</v>
      </c>
      <c r="R3010">
        <v>6</v>
      </c>
      <c r="S3010">
        <v>3500</v>
      </c>
      <c r="T3010">
        <v>10</v>
      </c>
      <c r="U3010">
        <v>18900</v>
      </c>
      <c r="V3010" t="str">
        <f>IF(Table1[[#This Row],[Sales]]&lt;=10000,"Low",IF(Table1[[#This Row],[Sales]]&gt;=10000 &amp; Table1[[#This Row],[Sales]]&lt;=25000,"Medium","High"))</f>
        <v>High</v>
      </c>
      <c r="W3010">
        <v>8464.61</v>
      </c>
      <c r="X3010">
        <f>Table1[[#This Row],[Profit]]/Table1[[#This Row],[Sales]]</f>
        <v>0.44786296296296302</v>
      </c>
      <c r="Y3010" t="s">
        <v>30</v>
      </c>
      <c r="Z3010" t="s">
        <v>31</v>
      </c>
      <c r="AA3010">
        <v>2</v>
      </c>
      <c r="AB3010" t="s">
        <v>42</v>
      </c>
    </row>
    <row r="3011" spans="1:28" x14ac:dyDescent="0.35">
      <c r="A3011" t="s">
        <v>399</v>
      </c>
      <c r="B3011" s="1">
        <v>45568</v>
      </c>
      <c r="C3011" s="1" t="str">
        <f>TEXT(Table1[[#This Row],[Order_Date]],"yyyy")</f>
        <v>2024</v>
      </c>
      <c r="D3011" s="3">
        <f>MONTH(Table1[[#This Row],[Order_Date]])</f>
        <v>10</v>
      </c>
      <c r="E3011" t="str">
        <f>TEXT(Table1[[#This Row],[Order_Date]],"mmm")</f>
        <v>Oct</v>
      </c>
      <c r="F3011" s="1">
        <v>45574</v>
      </c>
      <c r="G3011">
        <f>(Table1[[#This Row],[Ship_Date]]-Table1[[#This Row],[Order_Date]])</f>
        <v>6</v>
      </c>
      <c r="H3011" t="s">
        <v>400</v>
      </c>
      <c r="I3011" t="s">
        <v>401</v>
      </c>
      <c r="J3011" t="s">
        <v>52</v>
      </c>
      <c r="K3011">
        <v>22</v>
      </c>
      <c r="L3011" t="str">
        <f>IF(Table1[[#This Row],[Age]]&lt;=20,"Teen",IF(Table1[[#This Row],[Age]]&gt;=21 &amp; Table1[[#This Row],[Age]]&lt;=50,"Adult","Senior"))</f>
        <v>Senior</v>
      </c>
      <c r="M3011" t="s">
        <v>46</v>
      </c>
      <c r="N3011" t="s">
        <v>46</v>
      </c>
      <c r="O3011" t="s">
        <v>38</v>
      </c>
      <c r="P3011" t="s">
        <v>74</v>
      </c>
      <c r="Q3011" t="s">
        <v>109</v>
      </c>
      <c r="R3011">
        <v>1</v>
      </c>
      <c r="S3011">
        <v>40000</v>
      </c>
      <c r="T3011">
        <v>15</v>
      </c>
      <c r="U3011">
        <v>34000</v>
      </c>
      <c r="V3011" t="str">
        <f>IF(Table1[[#This Row],[Sales]]&lt;=10000,"Low",IF(Table1[[#This Row],[Sales]]&gt;=10000 &amp; Table1[[#This Row],[Sales]]&lt;=25000,"Medium","High"))</f>
        <v>High</v>
      </c>
      <c r="W3011">
        <v>4338.17</v>
      </c>
      <c r="X3011">
        <f>Table1[[#This Row],[Profit]]/Table1[[#This Row],[Sales]]</f>
        <v>0.12759323529411765</v>
      </c>
      <c r="Y3011" t="s">
        <v>58</v>
      </c>
      <c r="Z3011" t="s">
        <v>59</v>
      </c>
      <c r="AA3011">
        <v>3</v>
      </c>
      <c r="AB3011" t="s">
        <v>42</v>
      </c>
    </row>
    <row r="3012" spans="1:28" x14ac:dyDescent="0.35">
      <c r="A3012" t="s">
        <v>402</v>
      </c>
      <c r="B3012" s="1">
        <v>45931</v>
      </c>
      <c r="C3012" s="1" t="str">
        <f>TEXT(Table1[[#This Row],[Order_Date]],"yyyy")</f>
        <v>2025</v>
      </c>
      <c r="D3012" s="3">
        <f>MONTH(Table1[[#This Row],[Order_Date]])</f>
        <v>10</v>
      </c>
      <c r="E3012" t="str">
        <f>TEXT(Table1[[#This Row],[Order_Date]],"mmm")</f>
        <v>Oct</v>
      </c>
      <c r="F3012" s="1">
        <v>45937</v>
      </c>
      <c r="G3012">
        <f>(Table1[[#This Row],[Ship_Date]]-Table1[[#This Row],[Order_Date]])</f>
        <v>6</v>
      </c>
      <c r="H3012" t="s">
        <v>403</v>
      </c>
      <c r="I3012" t="s">
        <v>404</v>
      </c>
      <c r="J3012" t="s">
        <v>52</v>
      </c>
      <c r="K3012">
        <v>25</v>
      </c>
      <c r="L3012" t="str">
        <f>IF(Table1[[#This Row],[Age]]&lt;=20,"Teen",IF(Table1[[#This Row],[Age]]&gt;=21 &amp; Table1[[#This Row],[Age]]&lt;=50,"Adult","Senior"))</f>
        <v>Senior</v>
      </c>
      <c r="M3012" t="s">
        <v>46</v>
      </c>
      <c r="N3012" t="s">
        <v>46</v>
      </c>
      <c r="O3012" t="s">
        <v>38</v>
      </c>
      <c r="P3012" t="s">
        <v>74</v>
      </c>
      <c r="Q3012" t="s">
        <v>75</v>
      </c>
      <c r="R3012">
        <v>3</v>
      </c>
      <c r="S3012">
        <v>2000</v>
      </c>
      <c r="T3012">
        <v>20</v>
      </c>
      <c r="U3012">
        <v>4800</v>
      </c>
      <c r="V3012" t="str">
        <f>IF(Table1[[#This Row],[Sales]]&lt;=10000,"Low",IF(Table1[[#This Row],[Sales]]&gt;=10000 &amp; Table1[[#This Row],[Sales]]&lt;=25000,"Medium","High"))</f>
        <v>Low</v>
      </c>
      <c r="W3012">
        <v>1387.04</v>
      </c>
      <c r="X3012">
        <f>Table1[[#This Row],[Profit]]/Table1[[#This Row],[Sales]]</f>
        <v>0.28896666666666665</v>
      </c>
      <c r="Y3012" t="s">
        <v>93</v>
      </c>
      <c r="Z3012" t="s">
        <v>31</v>
      </c>
      <c r="AA3012">
        <v>3</v>
      </c>
      <c r="AB3012" t="s">
        <v>32</v>
      </c>
    </row>
    <row r="3013" spans="1:28" x14ac:dyDescent="0.35">
      <c r="A3013" t="s">
        <v>423</v>
      </c>
      <c r="B3013" s="1">
        <v>45950</v>
      </c>
      <c r="C3013" s="1" t="str">
        <f>TEXT(Table1[[#This Row],[Order_Date]],"yyyy")</f>
        <v>2025</v>
      </c>
      <c r="D3013" s="3">
        <f>MONTH(Table1[[#This Row],[Order_Date]])</f>
        <v>10</v>
      </c>
      <c r="E3013" t="str">
        <f>TEXT(Table1[[#This Row],[Order_Date]],"mmm")</f>
        <v>Oct</v>
      </c>
      <c r="F3013" s="1">
        <v>45955</v>
      </c>
      <c r="G3013">
        <f>(Table1[[#This Row],[Ship_Date]]-Table1[[#This Row],[Order_Date]])</f>
        <v>5</v>
      </c>
      <c r="H3013" t="s">
        <v>424</v>
      </c>
      <c r="I3013" t="s">
        <v>425</v>
      </c>
      <c r="J3013" t="s">
        <v>52</v>
      </c>
      <c r="K3013">
        <v>41</v>
      </c>
      <c r="L3013" t="str">
        <f>IF(Table1[[#This Row],[Age]]&lt;=20,"Teen",IF(Table1[[#This Row],[Age]]&gt;=21 &amp; Table1[[#This Row],[Age]]&lt;=50,"Adult","Senior"))</f>
        <v>Senior</v>
      </c>
      <c r="M3013" t="s">
        <v>25</v>
      </c>
      <c r="N3013" t="s">
        <v>26</v>
      </c>
      <c r="O3013" t="s">
        <v>27</v>
      </c>
      <c r="P3013" t="s">
        <v>56</v>
      </c>
      <c r="Q3013" t="s">
        <v>212</v>
      </c>
      <c r="R3013">
        <v>6</v>
      </c>
      <c r="S3013">
        <v>300</v>
      </c>
      <c r="T3013">
        <v>25</v>
      </c>
      <c r="U3013">
        <v>1350</v>
      </c>
      <c r="V3013" t="str">
        <f>IF(Table1[[#This Row],[Sales]]&lt;=10000,"Low",IF(Table1[[#This Row],[Sales]]&gt;=10000 &amp; Table1[[#This Row],[Sales]]&lt;=25000,"Medium","High"))</f>
        <v>Low</v>
      </c>
      <c r="W3013">
        <v>325</v>
      </c>
      <c r="X3013">
        <f>Table1[[#This Row],[Profit]]/Table1[[#This Row],[Sales]]</f>
        <v>0.24074074074074073</v>
      </c>
      <c r="Y3013" t="s">
        <v>93</v>
      </c>
      <c r="Z3013" t="s">
        <v>41</v>
      </c>
      <c r="AA3013">
        <v>3</v>
      </c>
      <c r="AB3013" t="s">
        <v>32</v>
      </c>
    </row>
    <row r="3014" spans="1:28" x14ac:dyDescent="0.35">
      <c r="A3014" t="s">
        <v>432</v>
      </c>
      <c r="B3014" s="1">
        <v>45954</v>
      </c>
      <c r="C3014" s="1" t="str">
        <f>TEXT(Table1[[#This Row],[Order_Date]],"yyyy")</f>
        <v>2025</v>
      </c>
      <c r="D3014" s="3">
        <f>MONTH(Table1[[#This Row],[Order_Date]])</f>
        <v>10</v>
      </c>
      <c r="E3014" t="str">
        <f>TEXT(Table1[[#This Row],[Order_Date]],"mmm")</f>
        <v>Oct</v>
      </c>
      <c r="F3014" s="1">
        <v>45959</v>
      </c>
      <c r="G3014">
        <f>(Table1[[#This Row],[Ship_Date]]-Table1[[#This Row],[Order_Date]])</f>
        <v>5</v>
      </c>
      <c r="H3014" t="s">
        <v>433</v>
      </c>
      <c r="I3014" t="s">
        <v>434</v>
      </c>
      <c r="J3014" t="s">
        <v>52</v>
      </c>
      <c r="K3014">
        <v>50</v>
      </c>
      <c r="L3014" t="str">
        <f>IF(Table1[[#This Row],[Age]]&lt;=20,"Teen",IF(Table1[[#This Row],[Age]]&gt;=21 &amp; Table1[[#This Row],[Age]]&lt;=50,"Adult","Senior"))</f>
        <v>Senior</v>
      </c>
      <c r="M3014" t="s">
        <v>101</v>
      </c>
      <c r="N3014" t="s">
        <v>102</v>
      </c>
      <c r="O3014" t="s">
        <v>27</v>
      </c>
      <c r="P3014" t="s">
        <v>74</v>
      </c>
      <c r="Q3014" t="s">
        <v>75</v>
      </c>
      <c r="R3014">
        <v>5</v>
      </c>
      <c r="S3014">
        <v>2000</v>
      </c>
      <c r="T3014">
        <v>5</v>
      </c>
      <c r="U3014">
        <v>9500</v>
      </c>
      <c r="V3014" t="str">
        <f>IF(Table1[[#This Row],[Sales]]&lt;=10000,"Low",IF(Table1[[#This Row],[Sales]]&gt;=10000 &amp; Table1[[#This Row],[Sales]]&lt;=25000,"Medium","High"))</f>
        <v>Low</v>
      </c>
      <c r="W3014">
        <v>1112.3599999999999</v>
      </c>
      <c r="X3014">
        <f>Table1[[#This Row],[Profit]]/Table1[[#This Row],[Sales]]</f>
        <v>0.11709052631578946</v>
      </c>
      <c r="Y3014" t="s">
        <v>30</v>
      </c>
      <c r="Z3014" t="s">
        <v>31</v>
      </c>
      <c r="AA3014">
        <v>3</v>
      </c>
      <c r="AB3014" t="s">
        <v>42</v>
      </c>
    </row>
    <row r="3015" spans="1:28" x14ac:dyDescent="0.35">
      <c r="A3015" t="s">
        <v>468</v>
      </c>
      <c r="B3015" s="1">
        <v>45938</v>
      </c>
      <c r="C3015" s="1" t="str">
        <f>TEXT(Table1[[#This Row],[Order_Date]],"yyyy")</f>
        <v>2025</v>
      </c>
      <c r="D3015" s="3">
        <f>MONTH(Table1[[#This Row],[Order_Date]])</f>
        <v>10</v>
      </c>
      <c r="E3015" t="str">
        <f>TEXT(Table1[[#This Row],[Order_Date]],"mmm")</f>
        <v>Oct</v>
      </c>
      <c r="F3015" s="1">
        <v>45940</v>
      </c>
      <c r="G3015">
        <f>(Table1[[#This Row],[Ship_Date]]-Table1[[#This Row],[Order_Date]])</f>
        <v>2</v>
      </c>
      <c r="H3015" t="s">
        <v>469</v>
      </c>
      <c r="I3015" t="s">
        <v>470</v>
      </c>
      <c r="J3015" t="s">
        <v>24</v>
      </c>
      <c r="K3015">
        <v>63</v>
      </c>
      <c r="L3015" t="str">
        <f>IF(Table1[[#This Row],[Age]]&lt;=20,"Teen",IF(Table1[[#This Row],[Age]]&gt;=21 &amp; Table1[[#This Row],[Age]]&lt;=50,"Adult","Senior"))</f>
        <v>Senior</v>
      </c>
      <c r="M3015" t="s">
        <v>79</v>
      </c>
      <c r="N3015" t="s">
        <v>80</v>
      </c>
      <c r="O3015" t="s">
        <v>38</v>
      </c>
      <c r="P3015" t="s">
        <v>74</v>
      </c>
      <c r="Q3015" t="s">
        <v>75</v>
      </c>
      <c r="R3015">
        <v>4</v>
      </c>
      <c r="S3015">
        <v>2000</v>
      </c>
      <c r="T3015">
        <v>0</v>
      </c>
      <c r="U3015">
        <v>8000</v>
      </c>
      <c r="V3015" t="str">
        <f>IF(Table1[[#This Row],[Sales]]&lt;=10000,"Low",IF(Table1[[#This Row],[Sales]]&gt;=10000 &amp; Table1[[#This Row],[Sales]]&lt;=25000,"Medium","High"))</f>
        <v>Low</v>
      </c>
      <c r="W3015">
        <v>1384.89</v>
      </c>
      <c r="X3015">
        <f>Table1[[#This Row],[Profit]]/Table1[[#This Row],[Sales]]</f>
        <v>0.17311125000000002</v>
      </c>
      <c r="Y3015" t="s">
        <v>30</v>
      </c>
      <c r="Z3015" t="s">
        <v>41</v>
      </c>
      <c r="AA3015">
        <v>1</v>
      </c>
      <c r="AB3015" t="s">
        <v>42</v>
      </c>
    </row>
    <row r="3016" spans="1:28" x14ac:dyDescent="0.35">
      <c r="A3016" t="s">
        <v>474</v>
      </c>
      <c r="B3016" s="1">
        <v>45574</v>
      </c>
      <c r="C3016" s="1" t="str">
        <f>TEXT(Table1[[#This Row],[Order_Date]],"yyyy")</f>
        <v>2024</v>
      </c>
      <c r="D3016" s="3">
        <f>MONTH(Table1[[#This Row],[Order_Date]])</f>
        <v>10</v>
      </c>
      <c r="E3016" t="str">
        <f>TEXT(Table1[[#This Row],[Order_Date]],"mmm")</f>
        <v>Oct</v>
      </c>
      <c r="F3016" s="1">
        <v>45578</v>
      </c>
      <c r="G3016">
        <f>(Table1[[#This Row],[Ship_Date]]-Table1[[#This Row],[Order_Date]])</f>
        <v>4</v>
      </c>
      <c r="H3016" t="s">
        <v>475</v>
      </c>
      <c r="I3016" t="s">
        <v>476</v>
      </c>
      <c r="J3016" t="s">
        <v>52</v>
      </c>
      <c r="K3016">
        <v>39</v>
      </c>
      <c r="L3016" t="str">
        <f>IF(Table1[[#This Row],[Age]]&lt;=20,"Teen",IF(Table1[[#This Row],[Age]]&gt;=21 &amp; Table1[[#This Row],[Age]]&lt;=50,"Adult","Senior"))</f>
        <v>Senior</v>
      </c>
      <c r="M3016" t="s">
        <v>84</v>
      </c>
      <c r="N3016" t="s">
        <v>85</v>
      </c>
      <c r="O3016" t="s">
        <v>86</v>
      </c>
      <c r="P3016" t="s">
        <v>56</v>
      </c>
      <c r="Q3016" t="s">
        <v>212</v>
      </c>
      <c r="R3016">
        <v>6</v>
      </c>
      <c r="S3016">
        <v>300</v>
      </c>
      <c r="T3016">
        <v>20</v>
      </c>
      <c r="U3016">
        <v>1440</v>
      </c>
      <c r="V3016" t="str">
        <f>IF(Table1[[#This Row],[Sales]]&lt;=10000,"Low",IF(Table1[[#This Row],[Sales]]&gt;=10000 &amp; Table1[[#This Row],[Sales]]&lt;=25000,"Medium","High"))</f>
        <v>Low</v>
      </c>
      <c r="W3016">
        <v>513.57000000000005</v>
      </c>
      <c r="X3016">
        <f>Table1[[#This Row],[Profit]]/Table1[[#This Row],[Sales]]</f>
        <v>0.35664583333333338</v>
      </c>
      <c r="Y3016" t="s">
        <v>93</v>
      </c>
      <c r="Z3016" t="s">
        <v>59</v>
      </c>
      <c r="AA3016">
        <v>1</v>
      </c>
      <c r="AB3016" t="s">
        <v>42</v>
      </c>
    </row>
    <row r="3017" spans="1:28" x14ac:dyDescent="0.35">
      <c r="A3017" t="s">
        <v>489</v>
      </c>
      <c r="B3017" s="1">
        <v>45952</v>
      </c>
      <c r="C3017" s="1" t="str">
        <f>TEXT(Table1[[#This Row],[Order_Date]],"yyyy")</f>
        <v>2025</v>
      </c>
      <c r="D3017" s="3">
        <f>MONTH(Table1[[#This Row],[Order_Date]])</f>
        <v>10</v>
      </c>
      <c r="E3017" t="str">
        <f>TEXT(Table1[[#This Row],[Order_Date]],"mmm")</f>
        <v>Oct</v>
      </c>
      <c r="F3017" s="1">
        <v>45953</v>
      </c>
      <c r="G3017">
        <f>(Table1[[#This Row],[Ship_Date]]-Table1[[#This Row],[Order_Date]])</f>
        <v>1</v>
      </c>
      <c r="H3017" t="s">
        <v>490</v>
      </c>
      <c r="I3017" t="s">
        <v>491</v>
      </c>
      <c r="J3017" t="s">
        <v>52</v>
      </c>
      <c r="K3017">
        <v>51</v>
      </c>
      <c r="L3017" t="str">
        <f>IF(Table1[[#This Row],[Age]]&lt;=20,"Teen",IF(Table1[[#This Row],[Age]]&gt;=21 &amp; Table1[[#This Row],[Age]]&lt;=50,"Adult","Senior"))</f>
        <v>Senior</v>
      </c>
      <c r="M3017" t="s">
        <v>46</v>
      </c>
      <c r="N3017" t="s">
        <v>46</v>
      </c>
      <c r="O3017" t="s">
        <v>38</v>
      </c>
      <c r="P3017" t="s">
        <v>39</v>
      </c>
      <c r="Q3017" t="s">
        <v>40</v>
      </c>
      <c r="R3017">
        <v>5</v>
      </c>
      <c r="S3017">
        <v>2500</v>
      </c>
      <c r="T3017">
        <v>10</v>
      </c>
      <c r="U3017">
        <v>11250</v>
      </c>
      <c r="V3017" t="str">
        <f>IF(Table1[[#This Row],[Sales]]&lt;=10000,"Low",IF(Table1[[#This Row],[Sales]]&gt;=10000 &amp; Table1[[#This Row],[Sales]]&lt;=25000,"Medium","High"))</f>
        <v>High</v>
      </c>
      <c r="W3017">
        <v>2290.35</v>
      </c>
      <c r="X3017">
        <f>Table1[[#This Row],[Profit]]/Table1[[#This Row],[Sales]]</f>
        <v>0.20358666666666667</v>
      </c>
      <c r="Y3017" t="s">
        <v>30</v>
      </c>
      <c r="Z3017" t="s">
        <v>41</v>
      </c>
      <c r="AA3017">
        <v>2</v>
      </c>
      <c r="AB3017" t="s">
        <v>42</v>
      </c>
    </row>
    <row r="3018" spans="1:28" x14ac:dyDescent="0.35">
      <c r="A3018" t="s">
        <v>495</v>
      </c>
      <c r="B3018" s="1">
        <v>45568</v>
      </c>
      <c r="C3018" s="1" t="str">
        <f>TEXT(Table1[[#This Row],[Order_Date]],"yyyy")</f>
        <v>2024</v>
      </c>
      <c r="D3018" s="3">
        <f>MONTH(Table1[[#This Row],[Order_Date]])</f>
        <v>10</v>
      </c>
      <c r="E3018" t="str">
        <f>TEXT(Table1[[#This Row],[Order_Date]],"mmm")</f>
        <v>Oct</v>
      </c>
      <c r="F3018" s="1">
        <v>45573</v>
      </c>
      <c r="G3018">
        <f>(Table1[[#This Row],[Ship_Date]]-Table1[[#This Row],[Order_Date]])</f>
        <v>5</v>
      </c>
      <c r="H3018" t="s">
        <v>496</v>
      </c>
      <c r="I3018" t="s">
        <v>497</v>
      </c>
      <c r="J3018" t="s">
        <v>52</v>
      </c>
      <c r="K3018">
        <v>37</v>
      </c>
      <c r="L3018" t="str">
        <f>IF(Table1[[#This Row],[Age]]&lt;=20,"Teen",IF(Table1[[#This Row],[Age]]&gt;=21 &amp; Table1[[#This Row],[Age]]&lt;=50,"Adult","Senior"))</f>
        <v>Senior</v>
      </c>
      <c r="M3018" t="s">
        <v>84</v>
      </c>
      <c r="N3018" t="s">
        <v>85</v>
      </c>
      <c r="O3018" t="s">
        <v>86</v>
      </c>
      <c r="P3018" t="s">
        <v>28</v>
      </c>
      <c r="Q3018" t="s">
        <v>65</v>
      </c>
      <c r="R3018">
        <v>4</v>
      </c>
      <c r="S3018">
        <v>30000</v>
      </c>
      <c r="T3018">
        <v>0</v>
      </c>
      <c r="U3018">
        <v>120000</v>
      </c>
      <c r="V3018" t="str">
        <f>IF(Table1[[#This Row],[Sales]]&lt;=10000,"Low",IF(Table1[[#This Row],[Sales]]&gt;=10000 &amp; Table1[[#This Row],[Sales]]&lt;=25000,"Medium","High"))</f>
        <v>High</v>
      </c>
      <c r="W3018">
        <v>12624.43</v>
      </c>
      <c r="X3018">
        <f>Table1[[#This Row],[Profit]]/Table1[[#This Row],[Sales]]</f>
        <v>0.10520358333333334</v>
      </c>
      <c r="Y3018" t="s">
        <v>30</v>
      </c>
      <c r="Z3018" t="s">
        <v>31</v>
      </c>
      <c r="AA3018">
        <v>2</v>
      </c>
      <c r="AB3018" t="s">
        <v>42</v>
      </c>
    </row>
    <row r="3019" spans="1:28" x14ac:dyDescent="0.35">
      <c r="A3019" t="s">
        <v>566</v>
      </c>
      <c r="B3019" s="1">
        <v>45948</v>
      </c>
      <c r="C3019" s="1" t="str">
        <f>TEXT(Table1[[#This Row],[Order_Date]],"yyyy")</f>
        <v>2025</v>
      </c>
      <c r="D3019" s="3">
        <f>MONTH(Table1[[#This Row],[Order_Date]])</f>
        <v>10</v>
      </c>
      <c r="E3019" t="str">
        <f>TEXT(Table1[[#This Row],[Order_Date]],"mmm")</f>
        <v>Oct</v>
      </c>
      <c r="F3019" s="1">
        <v>45954</v>
      </c>
      <c r="G3019">
        <f>(Table1[[#This Row],[Ship_Date]]-Table1[[#This Row],[Order_Date]])</f>
        <v>6</v>
      </c>
      <c r="H3019" t="s">
        <v>567</v>
      </c>
      <c r="I3019" t="s">
        <v>568</v>
      </c>
      <c r="J3019" t="s">
        <v>52</v>
      </c>
      <c r="K3019">
        <v>59</v>
      </c>
      <c r="L3019" t="str">
        <f>IF(Table1[[#This Row],[Age]]&lt;=20,"Teen",IF(Table1[[#This Row],[Age]]&gt;=21 &amp; Table1[[#This Row],[Age]]&lt;=50,"Adult","Senior"))</f>
        <v>Senior</v>
      </c>
      <c r="M3019" t="s">
        <v>73</v>
      </c>
      <c r="N3019" t="s">
        <v>26</v>
      </c>
      <c r="O3019" t="s">
        <v>27</v>
      </c>
      <c r="P3019" t="s">
        <v>47</v>
      </c>
      <c r="Q3019" t="s">
        <v>48</v>
      </c>
      <c r="R3019">
        <v>5</v>
      </c>
      <c r="S3019">
        <v>3500</v>
      </c>
      <c r="T3019">
        <v>25</v>
      </c>
      <c r="U3019">
        <v>13125</v>
      </c>
      <c r="V3019" t="str">
        <f>IF(Table1[[#This Row],[Sales]]&lt;=10000,"Low",IF(Table1[[#This Row],[Sales]]&gt;=10000 &amp; Table1[[#This Row],[Sales]]&lt;=25000,"Medium","High"))</f>
        <v>High</v>
      </c>
      <c r="W3019">
        <v>5634.47</v>
      </c>
      <c r="X3019">
        <f>Table1[[#This Row],[Profit]]/Table1[[#This Row],[Sales]]</f>
        <v>0.42929295238095239</v>
      </c>
      <c r="Y3019" t="s">
        <v>93</v>
      </c>
      <c r="Z3019" t="s">
        <v>41</v>
      </c>
      <c r="AA3019">
        <v>1</v>
      </c>
      <c r="AB3019" t="s">
        <v>42</v>
      </c>
    </row>
    <row r="3020" spans="1:28" x14ac:dyDescent="0.35">
      <c r="A3020" t="s">
        <v>575</v>
      </c>
      <c r="B3020" s="1">
        <v>45595</v>
      </c>
      <c r="C3020" s="1" t="str">
        <f>TEXT(Table1[[#This Row],[Order_Date]],"yyyy")</f>
        <v>2024</v>
      </c>
      <c r="D3020" s="3">
        <f>MONTH(Table1[[#This Row],[Order_Date]])</f>
        <v>10</v>
      </c>
      <c r="E3020" t="str">
        <f>TEXT(Table1[[#This Row],[Order_Date]],"mmm")</f>
        <v>Oct</v>
      </c>
      <c r="F3020" s="1">
        <v>45597</v>
      </c>
      <c r="G3020">
        <f>(Table1[[#This Row],[Ship_Date]]-Table1[[#This Row],[Order_Date]])</f>
        <v>2</v>
      </c>
      <c r="H3020" t="s">
        <v>576</v>
      </c>
      <c r="I3020" t="s">
        <v>577</v>
      </c>
      <c r="J3020" t="s">
        <v>52</v>
      </c>
      <c r="K3020">
        <v>63</v>
      </c>
      <c r="L3020" t="str">
        <f>IF(Table1[[#This Row],[Age]]&lt;=20,"Teen",IF(Table1[[#This Row],[Age]]&gt;=21 &amp; Table1[[#This Row],[Age]]&lt;=50,"Adult","Senior"))</f>
        <v>Senior</v>
      </c>
      <c r="M3020" t="s">
        <v>84</v>
      </c>
      <c r="N3020" t="s">
        <v>85</v>
      </c>
      <c r="O3020" t="s">
        <v>86</v>
      </c>
      <c r="P3020" t="s">
        <v>74</v>
      </c>
      <c r="Q3020" t="s">
        <v>75</v>
      </c>
      <c r="R3020">
        <v>5</v>
      </c>
      <c r="S3020">
        <v>2000</v>
      </c>
      <c r="T3020">
        <v>20</v>
      </c>
      <c r="U3020">
        <v>8000</v>
      </c>
      <c r="V3020" t="str">
        <f>IF(Table1[[#This Row],[Sales]]&lt;=10000,"Low",IF(Table1[[#This Row],[Sales]]&gt;=10000 &amp; Table1[[#This Row],[Sales]]&lt;=25000,"Medium","High"))</f>
        <v>Low</v>
      </c>
      <c r="W3020">
        <v>1711.68</v>
      </c>
      <c r="X3020">
        <f>Table1[[#This Row],[Profit]]/Table1[[#This Row],[Sales]]</f>
        <v>0.21396000000000001</v>
      </c>
      <c r="Y3020" t="s">
        <v>58</v>
      </c>
      <c r="Z3020" t="s">
        <v>59</v>
      </c>
      <c r="AA3020">
        <v>2</v>
      </c>
      <c r="AB3020" t="s">
        <v>42</v>
      </c>
    </row>
    <row r="3021" spans="1:28" x14ac:dyDescent="0.35">
      <c r="A3021" t="s">
        <v>605</v>
      </c>
      <c r="B3021" s="1">
        <v>45936</v>
      </c>
      <c r="C3021" s="1" t="str">
        <f>TEXT(Table1[[#This Row],[Order_Date]],"yyyy")</f>
        <v>2025</v>
      </c>
      <c r="D3021" s="3">
        <f>MONTH(Table1[[#This Row],[Order_Date]])</f>
        <v>10</v>
      </c>
      <c r="E3021" t="str">
        <f>TEXT(Table1[[#This Row],[Order_Date]],"mmm")</f>
        <v>Oct</v>
      </c>
      <c r="F3021" s="1">
        <v>45940</v>
      </c>
      <c r="G3021">
        <f>(Table1[[#This Row],[Ship_Date]]-Table1[[#This Row],[Order_Date]])</f>
        <v>4</v>
      </c>
      <c r="H3021" t="s">
        <v>606</v>
      </c>
      <c r="I3021" t="s">
        <v>607</v>
      </c>
      <c r="J3021" t="s">
        <v>52</v>
      </c>
      <c r="K3021">
        <v>52</v>
      </c>
      <c r="L3021" t="str">
        <f>IF(Table1[[#This Row],[Age]]&lt;=20,"Teen",IF(Table1[[#This Row],[Age]]&gt;=21 &amp; Table1[[#This Row],[Age]]&lt;=50,"Adult","Senior"))</f>
        <v>Senior</v>
      </c>
      <c r="M3021" t="s">
        <v>46</v>
      </c>
      <c r="N3021" t="s">
        <v>46</v>
      </c>
      <c r="O3021" t="s">
        <v>38</v>
      </c>
      <c r="P3021" t="s">
        <v>28</v>
      </c>
      <c r="Q3021" t="s">
        <v>29</v>
      </c>
      <c r="R3021">
        <v>8</v>
      </c>
      <c r="S3021">
        <v>15000</v>
      </c>
      <c r="T3021">
        <v>10</v>
      </c>
      <c r="U3021">
        <v>108000</v>
      </c>
      <c r="V3021" t="str">
        <f>IF(Table1[[#This Row],[Sales]]&lt;=10000,"Low",IF(Table1[[#This Row],[Sales]]&gt;=10000 &amp; Table1[[#This Row],[Sales]]&lt;=25000,"Medium","High"))</f>
        <v>High</v>
      </c>
      <c r="W3021">
        <v>42736.41</v>
      </c>
      <c r="X3021">
        <f>Table1[[#This Row],[Profit]]/Table1[[#This Row],[Sales]]</f>
        <v>0.39570750000000005</v>
      </c>
      <c r="Y3021" t="s">
        <v>58</v>
      </c>
      <c r="Z3021" t="s">
        <v>31</v>
      </c>
      <c r="AA3021">
        <v>2</v>
      </c>
      <c r="AB3021" t="s">
        <v>42</v>
      </c>
    </row>
    <row r="3022" spans="1:28" x14ac:dyDescent="0.35">
      <c r="A3022" t="s">
        <v>614</v>
      </c>
      <c r="B3022" s="1">
        <v>45586</v>
      </c>
      <c r="C3022" s="1" t="str">
        <f>TEXT(Table1[[#This Row],[Order_Date]],"yyyy")</f>
        <v>2024</v>
      </c>
      <c r="D3022" s="3">
        <f>MONTH(Table1[[#This Row],[Order_Date]])</f>
        <v>10</v>
      </c>
      <c r="E3022" t="str">
        <f>TEXT(Table1[[#This Row],[Order_Date]],"mmm")</f>
        <v>Oct</v>
      </c>
      <c r="F3022" s="1">
        <v>45588</v>
      </c>
      <c r="G3022">
        <f>(Table1[[#This Row],[Ship_Date]]-Table1[[#This Row],[Order_Date]])</f>
        <v>2</v>
      </c>
      <c r="H3022" t="s">
        <v>615</v>
      </c>
      <c r="I3022" t="s">
        <v>616</v>
      </c>
      <c r="J3022" t="s">
        <v>24</v>
      </c>
      <c r="K3022">
        <v>60</v>
      </c>
      <c r="L3022" t="str">
        <f>IF(Table1[[#This Row],[Age]]&lt;=20,"Teen",IF(Table1[[#This Row],[Age]]&gt;=21 &amp; Table1[[#This Row],[Age]]&lt;=50,"Adult","Senior"))</f>
        <v>Senior</v>
      </c>
      <c r="M3022" t="s">
        <v>36</v>
      </c>
      <c r="N3022" t="s">
        <v>37</v>
      </c>
      <c r="O3022" t="s">
        <v>38</v>
      </c>
      <c r="P3022" t="s">
        <v>28</v>
      </c>
      <c r="Q3022" t="s">
        <v>311</v>
      </c>
      <c r="R3022">
        <v>5</v>
      </c>
      <c r="S3022">
        <v>5000</v>
      </c>
      <c r="T3022">
        <v>10</v>
      </c>
      <c r="U3022">
        <v>22500</v>
      </c>
      <c r="V3022" t="str">
        <f>IF(Table1[[#This Row],[Sales]]&lt;=10000,"Low",IF(Table1[[#This Row],[Sales]]&gt;=10000 &amp; Table1[[#This Row],[Sales]]&lt;=25000,"Medium","High"))</f>
        <v>High</v>
      </c>
      <c r="W3022">
        <v>9644.9599999999991</v>
      </c>
      <c r="X3022">
        <f>Table1[[#This Row],[Profit]]/Table1[[#This Row],[Sales]]</f>
        <v>0.42866488888888887</v>
      </c>
      <c r="Y3022" t="s">
        <v>93</v>
      </c>
      <c r="Z3022" t="s">
        <v>41</v>
      </c>
      <c r="AA3022">
        <v>5</v>
      </c>
      <c r="AB3022" t="s">
        <v>42</v>
      </c>
    </row>
    <row r="3023" spans="1:28" x14ac:dyDescent="0.35">
      <c r="A3023" t="s">
        <v>652</v>
      </c>
      <c r="B3023" s="1">
        <v>45952</v>
      </c>
      <c r="C3023" s="1" t="str">
        <f>TEXT(Table1[[#This Row],[Order_Date]],"yyyy")</f>
        <v>2025</v>
      </c>
      <c r="D3023" s="3">
        <f>MONTH(Table1[[#This Row],[Order_Date]])</f>
        <v>10</v>
      </c>
      <c r="E3023" t="str">
        <f>TEXT(Table1[[#This Row],[Order_Date]],"mmm")</f>
        <v>Oct</v>
      </c>
      <c r="F3023" s="1">
        <v>45958</v>
      </c>
      <c r="G3023">
        <f>(Table1[[#This Row],[Ship_Date]]-Table1[[#This Row],[Order_Date]])</f>
        <v>6</v>
      </c>
      <c r="H3023" t="s">
        <v>653</v>
      </c>
      <c r="I3023" t="s">
        <v>654</v>
      </c>
      <c r="J3023" t="s">
        <v>24</v>
      </c>
      <c r="K3023">
        <v>23</v>
      </c>
      <c r="L3023" t="str">
        <f>IF(Table1[[#This Row],[Age]]&lt;=20,"Teen",IF(Table1[[#This Row],[Age]]&gt;=21 &amp; Table1[[#This Row],[Age]]&lt;=50,"Adult","Senior"))</f>
        <v>Senior</v>
      </c>
      <c r="M3023" t="s">
        <v>46</v>
      </c>
      <c r="N3023" t="s">
        <v>46</v>
      </c>
      <c r="O3023" t="s">
        <v>38</v>
      </c>
      <c r="P3023" t="s">
        <v>56</v>
      </c>
      <c r="Q3023" t="s">
        <v>212</v>
      </c>
      <c r="R3023">
        <v>8</v>
      </c>
      <c r="S3023">
        <v>300</v>
      </c>
      <c r="T3023">
        <v>0</v>
      </c>
      <c r="U3023">
        <v>2400</v>
      </c>
      <c r="V3023" t="str">
        <f>IF(Table1[[#This Row],[Sales]]&lt;=10000,"Low",IF(Table1[[#This Row],[Sales]]&gt;=10000 &amp; Table1[[#This Row],[Sales]]&lt;=25000,"Medium","High"))</f>
        <v>Low</v>
      </c>
      <c r="W3023">
        <v>545.13</v>
      </c>
      <c r="X3023">
        <f>Table1[[#This Row],[Profit]]/Table1[[#This Row],[Sales]]</f>
        <v>0.22713749999999999</v>
      </c>
      <c r="Y3023" t="s">
        <v>30</v>
      </c>
      <c r="Z3023" t="s">
        <v>41</v>
      </c>
      <c r="AA3023">
        <v>2</v>
      </c>
      <c r="AB3023" t="s">
        <v>32</v>
      </c>
    </row>
    <row r="3024" spans="1:28" x14ac:dyDescent="0.35">
      <c r="A3024" t="s">
        <v>667</v>
      </c>
      <c r="B3024" s="1">
        <v>45934</v>
      </c>
      <c r="C3024" s="1" t="str">
        <f>TEXT(Table1[[#This Row],[Order_Date]],"yyyy")</f>
        <v>2025</v>
      </c>
      <c r="D3024" s="3">
        <f>MONTH(Table1[[#This Row],[Order_Date]])</f>
        <v>10</v>
      </c>
      <c r="E3024" t="str">
        <f>TEXT(Table1[[#This Row],[Order_Date]],"mmm")</f>
        <v>Oct</v>
      </c>
      <c r="F3024" s="1">
        <v>45940</v>
      </c>
      <c r="G3024">
        <f>(Table1[[#This Row],[Ship_Date]]-Table1[[#This Row],[Order_Date]])</f>
        <v>6</v>
      </c>
      <c r="H3024" t="s">
        <v>668</v>
      </c>
      <c r="I3024" t="s">
        <v>669</v>
      </c>
      <c r="J3024" t="s">
        <v>24</v>
      </c>
      <c r="K3024">
        <v>57</v>
      </c>
      <c r="L3024" t="str">
        <f>IF(Table1[[#This Row],[Age]]&lt;=20,"Teen",IF(Table1[[#This Row],[Age]]&gt;=21 &amp; Table1[[#This Row],[Age]]&lt;=50,"Adult","Senior"))</f>
        <v>Senior</v>
      </c>
      <c r="M3024" t="s">
        <v>25</v>
      </c>
      <c r="N3024" t="s">
        <v>26</v>
      </c>
      <c r="O3024" t="s">
        <v>27</v>
      </c>
      <c r="P3024" t="s">
        <v>28</v>
      </c>
      <c r="Q3024" t="s">
        <v>192</v>
      </c>
      <c r="R3024">
        <v>2</v>
      </c>
      <c r="S3024">
        <v>7000</v>
      </c>
      <c r="T3024">
        <v>10</v>
      </c>
      <c r="U3024">
        <v>12600</v>
      </c>
      <c r="V3024" t="str">
        <f>IF(Table1[[#This Row],[Sales]]&lt;=10000,"Low",IF(Table1[[#This Row],[Sales]]&gt;=10000 &amp; Table1[[#This Row],[Sales]]&lt;=25000,"Medium","High"))</f>
        <v>High</v>
      </c>
      <c r="W3024">
        <v>4989.8900000000003</v>
      </c>
      <c r="X3024">
        <f>Table1[[#This Row],[Profit]]/Table1[[#This Row],[Sales]]</f>
        <v>0.39602301587301592</v>
      </c>
      <c r="Y3024" t="s">
        <v>30</v>
      </c>
      <c r="Z3024" t="s">
        <v>59</v>
      </c>
      <c r="AA3024">
        <v>2</v>
      </c>
      <c r="AB3024" t="s">
        <v>42</v>
      </c>
    </row>
    <row r="3025" spans="1:28" x14ac:dyDescent="0.35">
      <c r="A3025" t="s">
        <v>676</v>
      </c>
      <c r="B3025" s="1">
        <v>45569</v>
      </c>
      <c r="C3025" s="1" t="str">
        <f>TEXT(Table1[[#This Row],[Order_Date]],"yyyy")</f>
        <v>2024</v>
      </c>
      <c r="D3025" s="3">
        <f>MONTH(Table1[[#This Row],[Order_Date]])</f>
        <v>10</v>
      </c>
      <c r="E3025" t="str">
        <f>TEXT(Table1[[#This Row],[Order_Date]],"mmm")</f>
        <v>Oct</v>
      </c>
      <c r="F3025" s="1">
        <v>45574</v>
      </c>
      <c r="G3025">
        <f>(Table1[[#This Row],[Ship_Date]]-Table1[[#This Row],[Order_Date]])</f>
        <v>5</v>
      </c>
      <c r="H3025" t="s">
        <v>677</v>
      </c>
      <c r="I3025" t="s">
        <v>678</v>
      </c>
      <c r="J3025" t="s">
        <v>24</v>
      </c>
      <c r="K3025">
        <v>61</v>
      </c>
      <c r="L3025" t="str">
        <f>IF(Table1[[#This Row],[Age]]&lt;=20,"Teen",IF(Table1[[#This Row],[Age]]&gt;=21 &amp; Table1[[#This Row],[Age]]&lt;=50,"Adult","Senior"))</f>
        <v>Senior</v>
      </c>
      <c r="M3025" t="s">
        <v>46</v>
      </c>
      <c r="N3025" t="s">
        <v>46</v>
      </c>
      <c r="O3025" t="s">
        <v>38</v>
      </c>
      <c r="P3025" t="s">
        <v>28</v>
      </c>
      <c r="Q3025" t="s">
        <v>29</v>
      </c>
      <c r="R3025">
        <v>5</v>
      </c>
      <c r="S3025">
        <v>15000</v>
      </c>
      <c r="T3025">
        <v>10</v>
      </c>
      <c r="U3025">
        <v>67500</v>
      </c>
      <c r="V3025" t="str">
        <f>IF(Table1[[#This Row],[Sales]]&lt;=10000,"Low",IF(Table1[[#This Row],[Sales]]&gt;=10000 &amp; Table1[[#This Row],[Sales]]&lt;=25000,"Medium","High"))</f>
        <v>High</v>
      </c>
      <c r="W3025">
        <v>24033.89</v>
      </c>
      <c r="X3025">
        <f>Table1[[#This Row],[Profit]]/Table1[[#This Row],[Sales]]</f>
        <v>0.35605762962962961</v>
      </c>
      <c r="Y3025" t="s">
        <v>30</v>
      </c>
      <c r="Z3025" t="s">
        <v>59</v>
      </c>
      <c r="AA3025">
        <v>2</v>
      </c>
      <c r="AB3025" t="s">
        <v>32</v>
      </c>
    </row>
    <row r="3026" spans="1:28" x14ac:dyDescent="0.35">
      <c r="A3026" t="s">
        <v>700</v>
      </c>
      <c r="B3026" s="1">
        <v>45581</v>
      </c>
      <c r="C3026" s="1" t="str">
        <f>TEXT(Table1[[#This Row],[Order_Date]],"yyyy")</f>
        <v>2024</v>
      </c>
      <c r="D3026" s="3">
        <f>MONTH(Table1[[#This Row],[Order_Date]])</f>
        <v>10</v>
      </c>
      <c r="E3026" t="str">
        <f>TEXT(Table1[[#This Row],[Order_Date]],"mmm")</f>
        <v>Oct</v>
      </c>
      <c r="F3026" s="1">
        <v>45583</v>
      </c>
      <c r="G3026">
        <f>(Table1[[#This Row],[Ship_Date]]-Table1[[#This Row],[Order_Date]])</f>
        <v>2</v>
      </c>
      <c r="H3026" t="s">
        <v>701</v>
      </c>
      <c r="I3026" t="s">
        <v>702</v>
      </c>
      <c r="J3026" t="s">
        <v>52</v>
      </c>
      <c r="K3026">
        <v>43</v>
      </c>
      <c r="L3026" t="str">
        <f>IF(Table1[[#This Row],[Age]]&lt;=20,"Teen",IF(Table1[[#This Row],[Age]]&gt;=21 &amp; Table1[[#This Row],[Age]]&lt;=50,"Adult","Senior"))</f>
        <v>Senior</v>
      </c>
      <c r="M3026" t="s">
        <v>79</v>
      </c>
      <c r="N3026" t="s">
        <v>80</v>
      </c>
      <c r="O3026" t="s">
        <v>38</v>
      </c>
      <c r="P3026" t="s">
        <v>39</v>
      </c>
      <c r="Q3026" t="s">
        <v>118</v>
      </c>
      <c r="R3026">
        <v>3</v>
      </c>
      <c r="S3026">
        <v>4000</v>
      </c>
      <c r="T3026">
        <v>10</v>
      </c>
      <c r="U3026">
        <v>10800</v>
      </c>
      <c r="V3026" t="str">
        <f>IF(Table1[[#This Row],[Sales]]&lt;=10000,"Low",IF(Table1[[#This Row],[Sales]]&gt;=10000 &amp; Table1[[#This Row],[Sales]]&lt;=25000,"Medium","High"))</f>
        <v>High</v>
      </c>
      <c r="W3026">
        <v>1088.68</v>
      </c>
      <c r="X3026">
        <f>Table1[[#This Row],[Profit]]/Table1[[#This Row],[Sales]]</f>
        <v>0.10080370370370371</v>
      </c>
      <c r="Y3026" t="s">
        <v>30</v>
      </c>
      <c r="Z3026" t="s">
        <v>31</v>
      </c>
      <c r="AA3026">
        <v>4</v>
      </c>
      <c r="AB3026" t="s">
        <v>42</v>
      </c>
    </row>
    <row r="3027" spans="1:28" x14ac:dyDescent="0.35">
      <c r="A3027" t="s">
        <v>748</v>
      </c>
      <c r="B3027" s="1">
        <v>45949</v>
      </c>
      <c r="C3027" s="1" t="str">
        <f>TEXT(Table1[[#This Row],[Order_Date]],"yyyy")</f>
        <v>2025</v>
      </c>
      <c r="D3027" s="3">
        <f>MONTH(Table1[[#This Row],[Order_Date]])</f>
        <v>10</v>
      </c>
      <c r="E3027" t="str">
        <f>TEXT(Table1[[#This Row],[Order_Date]],"mmm")</f>
        <v>Oct</v>
      </c>
      <c r="F3027" s="1">
        <v>45955</v>
      </c>
      <c r="G3027">
        <f>(Table1[[#This Row],[Ship_Date]]-Table1[[#This Row],[Order_Date]])</f>
        <v>6</v>
      </c>
      <c r="H3027" t="s">
        <v>749</v>
      </c>
      <c r="I3027" t="s">
        <v>750</v>
      </c>
      <c r="J3027" t="s">
        <v>52</v>
      </c>
      <c r="K3027">
        <v>22</v>
      </c>
      <c r="L3027" t="str">
        <f>IF(Table1[[#This Row],[Age]]&lt;=20,"Teen",IF(Table1[[#This Row],[Age]]&gt;=21 &amp; Table1[[#This Row],[Age]]&lt;=50,"Adult","Senior"))</f>
        <v>Senior</v>
      </c>
      <c r="M3027" t="s">
        <v>36</v>
      </c>
      <c r="N3027" t="s">
        <v>37</v>
      </c>
      <c r="O3027" t="s">
        <v>38</v>
      </c>
      <c r="P3027" t="s">
        <v>56</v>
      </c>
      <c r="Q3027" t="s">
        <v>97</v>
      </c>
      <c r="R3027">
        <v>7</v>
      </c>
      <c r="S3027">
        <v>1500</v>
      </c>
      <c r="T3027">
        <v>5</v>
      </c>
      <c r="U3027">
        <v>9975</v>
      </c>
      <c r="V3027" t="str">
        <f>IF(Table1[[#This Row],[Sales]]&lt;=10000,"Low",IF(Table1[[#This Row],[Sales]]&gt;=10000 &amp; Table1[[#This Row],[Sales]]&lt;=25000,"Medium","High"))</f>
        <v>Low</v>
      </c>
      <c r="W3027">
        <v>2761.58</v>
      </c>
      <c r="X3027">
        <f>Table1[[#This Row],[Profit]]/Table1[[#This Row],[Sales]]</f>
        <v>0.27685012531328318</v>
      </c>
      <c r="Y3027" t="s">
        <v>30</v>
      </c>
      <c r="Z3027" t="s">
        <v>41</v>
      </c>
      <c r="AA3027">
        <v>3</v>
      </c>
      <c r="AB3027" t="s">
        <v>42</v>
      </c>
    </row>
    <row r="3028" spans="1:28" x14ac:dyDescent="0.35">
      <c r="A3028" t="s">
        <v>778</v>
      </c>
      <c r="B3028" s="1">
        <v>45591</v>
      </c>
      <c r="C3028" s="1" t="str">
        <f>TEXT(Table1[[#This Row],[Order_Date]],"yyyy")</f>
        <v>2024</v>
      </c>
      <c r="D3028" s="3">
        <f>MONTH(Table1[[#This Row],[Order_Date]])</f>
        <v>10</v>
      </c>
      <c r="E3028" t="str">
        <f>TEXT(Table1[[#This Row],[Order_Date]],"mmm")</f>
        <v>Oct</v>
      </c>
      <c r="F3028" s="1">
        <v>45594</v>
      </c>
      <c r="G3028">
        <f>(Table1[[#This Row],[Ship_Date]]-Table1[[#This Row],[Order_Date]])</f>
        <v>3</v>
      </c>
      <c r="H3028" t="s">
        <v>779</v>
      </c>
      <c r="I3028" t="s">
        <v>780</v>
      </c>
      <c r="J3028" t="s">
        <v>24</v>
      </c>
      <c r="K3028">
        <v>48</v>
      </c>
      <c r="L3028" t="str">
        <f>IF(Table1[[#This Row],[Age]]&lt;=20,"Teen",IF(Table1[[#This Row],[Age]]&gt;=21 &amp; Table1[[#This Row],[Age]]&lt;=50,"Adult","Senior"))</f>
        <v>Senior</v>
      </c>
      <c r="M3028" t="s">
        <v>107</v>
      </c>
      <c r="N3028" t="s">
        <v>108</v>
      </c>
      <c r="O3028" t="s">
        <v>86</v>
      </c>
      <c r="P3028" t="s">
        <v>74</v>
      </c>
      <c r="Q3028" t="s">
        <v>231</v>
      </c>
      <c r="R3028">
        <v>2</v>
      </c>
      <c r="S3028">
        <v>18000</v>
      </c>
      <c r="T3028">
        <v>0</v>
      </c>
      <c r="U3028">
        <v>36000</v>
      </c>
      <c r="V3028" t="str">
        <f>IF(Table1[[#This Row],[Sales]]&lt;=10000,"Low",IF(Table1[[#This Row],[Sales]]&gt;=10000 &amp; Table1[[#This Row],[Sales]]&lt;=25000,"Medium","High"))</f>
        <v>High</v>
      </c>
      <c r="W3028">
        <v>12896.47</v>
      </c>
      <c r="X3028">
        <f>Table1[[#This Row],[Profit]]/Table1[[#This Row],[Sales]]</f>
        <v>0.35823527777777775</v>
      </c>
      <c r="Y3028" t="s">
        <v>30</v>
      </c>
      <c r="Z3028" t="s">
        <v>41</v>
      </c>
      <c r="AA3028">
        <v>1</v>
      </c>
      <c r="AB3028" t="s">
        <v>42</v>
      </c>
    </row>
    <row r="3029" spans="1:28" x14ac:dyDescent="0.35">
      <c r="A3029" t="s">
        <v>819</v>
      </c>
      <c r="B3029" s="1">
        <v>45957</v>
      </c>
      <c r="C3029" s="1" t="str">
        <f>TEXT(Table1[[#This Row],[Order_Date]],"yyyy")</f>
        <v>2025</v>
      </c>
      <c r="D3029" s="3">
        <f>MONTH(Table1[[#This Row],[Order_Date]])</f>
        <v>10</v>
      </c>
      <c r="E3029" t="str">
        <f>TEXT(Table1[[#This Row],[Order_Date]],"mmm")</f>
        <v>Oct</v>
      </c>
      <c r="F3029" s="1">
        <v>45964</v>
      </c>
      <c r="G3029">
        <f>(Table1[[#This Row],[Ship_Date]]-Table1[[#This Row],[Order_Date]])</f>
        <v>7</v>
      </c>
      <c r="H3029" t="s">
        <v>820</v>
      </c>
      <c r="I3029" t="s">
        <v>821</v>
      </c>
      <c r="J3029" t="s">
        <v>24</v>
      </c>
      <c r="K3029">
        <v>24</v>
      </c>
      <c r="L3029" t="str">
        <f>IF(Table1[[#This Row],[Age]]&lt;=20,"Teen",IF(Table1[[#This Row],[Age]]&gt;=21 &amp; Table1[[#This Row],[Age]]&lt;=50,"Adult","Senior"))</f>
        <v>Senior</v>
      </c>
      <c r="M3029" t="s">
        <v>84</v>
      </c>
      <c r="N3029" t="s">
        <v>85</v>
      </c>
      <c r="O3029" t="s">
        <v>86</v>
      </c>
      <c r="P3029" t="s">
        <v>56</v>
      </c>
      <c r="Q3029" t="s">
        <v>212</v>
      </c>
      <c r="R3029">
        <v>6</v>
      </c>
      <c r="S3029">
        <v>300</v>
      </c>
      <c r="T3029">
        <v>15</v>
      </c>
      <c r="U3029">
        <v>1530</v>
      </c>
      <c r="V3029" t="str">
        <f>IF(Table1[[#This Row],[Sales]]&lt;=10000,"Low",IF(Table1[[#This Row],[Sales]]&gt;=10000 &amp; Table1[[#This Row],[Sales]]&lt;=25000,"Medium","High"))</f>
        <v>Low</v>
      </c>
      <c r="W3029">
        <v>623.85</v>
      </c>
      <c r="X3029">
        <f>Table1[[#This Row],[Profit]]/Table1[[#This Row],[Sales]]</f>
        <v>0.40774509803921571</v>
      </c>
      <c r="Y3029" t="s">
        <v>93</v>
      </c>
      <c r="Z3029" t="s">
        <v>59</v>
      </c>
      <c r="AA3029">
        <v>3</v>
      </c>
      <c r="AB3029" t="s">
        <v>42</v>
      </c>
    </row>
    <row r="3030" spans="1:28" x14ac:dyDescent="0.35">
      <c r="A3030" t="s">
        <v>917</v>
      </c>
      <c r="B3030" s="1">
        <v>45942</v>
      </c>
      <c r="C3030" s="1" t="str">
        <f>TEXT(Table1[[#This Row],[Order_Date]],"yyyy")</f>
        <v>2025</v>
      </c>
      <c r="D3030" s="3">
        <f>MONTH(Table1[[#This Row],[Order_Date]])</f>
        <v>10</v>
      </c>
      <c r="E3030" t="str">
        <f>TEXT(Table1[[#This Row],[Order_Date]],"mmm")</f>
        <v>Oct</v>
      </c>
      <c r="F3030" s="1">
        <v>45943</v>
      </c>
      <c r="G3030">
        <f>(Table1[[#This Row],[Ship_Date]]-Table1[[#This Row],[Order_Date]])</f>
        <v>1</v>
      </c>
      <c r="H3030" t="s">
        <v>918</v>
      </c>
      <c r="I3030" t="s">
        <v>919</v>
      </c>
      <c r="J3030" t="s">
        <v>24</v>
      </c>
      <c r="K3030">
        <v>30</v>
      </c>
      <c r="L3030" t="str">
        <f>IF(Table1[[#This Row],[Age]]&lt;=20,"Teen",IF(Table1[[#This Row],[Age]]&gt;=21 &amp; Table1[[#This Row],[Age]]&lt;=50,"Adult","Senior"))</f>
        <v>Senior</v>
      </c>
      <c r="M3030" t="s">
        <v>116</v>
      </c>
      <c r="N3030" t="s">
        <v>117</v>
      </c>
      <c r="O3030" t="s">
        <v>86</v>
      </c>
      <c r="P3030" t="s">
        <v>28</v>
      </c>
      <c r="Q3030" t="s">
        <v>192</v>
      </c>
      <c r="R3030">
        <v>8</v>
      </c>
      <c r="S3030">
        <v>7000</v>
      </c>
      <c r="T3030">
        <v>0</v>
      </c>
      <c r="U3030">
        <v>56000</v>
      </c>
      <c r="V3030" t="str">
        <f>IF(Table1[[#This Row],[Sales]]&lt;=10000,"Low",IF(Table1[[#This Row],[Sales]]&gt;=10000 &amp; Table1[[#This Row],[Sales]]&lt;=25000,"Medium","High"))</f>
        <v>High</v>
      </c>
      <c r="W3030">
        <v>7206.59</v>
      </c>
      <c r="X3030">
        <f>Table1[[#This Row],[Profit]]/Table1[[#This Row],[Sales]]</f>
        <v>0.12868910714285714</v>
      </c>
      <c r="Y3030" t="s">
        <v>30</v>
      </c>
      <c r="Z3030" t="s">
        <v>41</v>
      </c>
      <c r="AA3030">
        <v>2</v>
      </c>
      <c r="AB3030" t="s">
        <v>42</v>
      </c>
    </row>
    <row r="3031" spans="1:28" x14ac:dyDescent="0.35">
      <c r="A3031" t="s">
        <v>932</v>
      </c>
      <c r="B3031" s="1">
        <v>45938</v>
      </c>
      <c r="C3031" s="1" t="str">
        <f>TEXT(Table1[[#This Row],[Order_Date]],"yyyy")</f>
        <v>2025</v>
      </c>
      <c r="D3031" s="3">
        <f>MONTH(Table1[[#This Row],[Order_Date]])</f>
        <v>10</v>
      </c>
      <c r="E3031" t="str">
        <f>TEXT(Table1[[#This Row],[Order_Date]],"mmm")</f>
        <v>Oct</v>
      </c>
      <c r="F3031" s="1">
        <v>45939</v>
      </c>
      <c r="G3031">
        <f>(Table1[[#This Row],[Ship_Date]]-Table1[[#This Row],[Order_Date]])</f>
        <v>1</v>
      </c>
      <c r="H3031" t="s">
        <v>933</v>
      </c>
      <c r="I3031" t="s">
        <v>934</v>
      </c>
      <c r="J3031" t="s">
        <v>52</v>
      </c>
      <c r="K3031">
        <v>53</v>
      </c>
      <c r="L3031" t="str">
        <f>IF(Table1[[#This Row],[Age]]&lt;=20,"Teen",IF(Table1[[#This Row],[Age]]&gt;=21 &amp; Table1[[#This Row],[Age]]&lt;=50,"Adult","Senior"))</f>
        <v>Senior</v>
      </c>
      <c r="M3031" t="s">
        <v>63</v>
      </c>
      <c r="N3031" t="s">
        <v>64</v>
      </c>
      <c r="O3031" t="s">
        <v>55</v>
      </c>
      <c r="P3031" t="s">
        <v>39</v>
      </c>
      <c r="Q3031" t="s">
        <v>118</v>
      </c>
      <c r="R3031">
        <v>5</v>
      </c>
      <c r="S3031">
        <v>4000</v>
      </c>
      <c r="T3031">
        <v>10</v>
      </c>
      <c r="U3031">
        <v>18000</v>
      </c>
      <c r="V3031" t="str">
        <f>IF(Table1[[#This Row],[Sales]]&lt;=10000,"Low",IF(Table1[[#This Row],[Sales]]&gt;=10000 &amp; Table1[[#This Row],[Sales]]&lt;=25000,"Medium","High"))</f>
        <v>High</v>
      </c>
      <c r="W3031">
        <v>3788.2</v>
      </c>
      <c r="X3031">
        <f>Table1[[#This Row],[Profit]]/Table1[[#This Row],[Sales]]</f>
        <v>0.21045555555555553</v>
      </c>
      <c r="Y3031" t="s">
        <v>30</v>
      </c>
      <c r="Z3031" t="s">
        <v>41</v>
      </c>
      <c r="AA3031">
        <v>4</v>
      </c>
      <c r="AB3031" t="s">
        <v>32</v>
      </c>
    </row>
    <row r="3032" spans="1:28" x14ac:dyDescent="0.35">
      <c r="A3032" t="s">
        <v>944</v>
      </c>
      <c r="B3032" s="1">
        <v>45939</v>
      </c>
      <c r="C3032" s="1" t="str">
        <f>TEXT(Table1[[#This Row],[Order_Date]],"yyyy")</f>
        <v>2025</v>
      </c>
      <c r="D3032" s="3">
        <f>MONTH(Table1[[#This Row],[Order_Date]])</f>
        <v>10</v>
      </c>
      <c r="E3032" t="str">
        <f>TEXT(Table1[[#This Row],[Order_Date]],"mmm")</f>
        <v>Oct</v>
      </c>
      <c r="F3032" s="1">
        <v>45945</v>
      </c>
      <c r="G3032">
        <f>(Table1[[#This Row],[Ship_Date]]-Table1[[#This Row],[Order_Date]])</f>
        <v>6</v>
      </c>
      <c r="H3032" t="s">
        <v>924</v>
      </c>
      <c r="I3032" t="s">
        <v>945</v>
      </c>
      <c r="J3032" t="s">
        <v>24</v>
      </c>
      <c r="K3032">
        <v>61</v>
      </c>
      <c r="L3032" t="str">
        <f>IF(Table1[[#This Row],[Age]]&lt;=20,"Teen",IF(Table1[[#This Row],[Age]]&gt;=21 &amp; Table1[[#This Row],[Age]]&lt;=50,"Adult","Senior"))</f>
        <v>Senior</v>
      </c>
      <c r="M3032" t="s">
        <v>101</v>
      </c>
      <c r="N3032" t="s">
        <v>102</v>
      </c>
      <c r="O3032" t="s">
        <v>27</v>
      </c>
      <c r="P3032" t="s">
        <v>74</v>
      </c>
      <c r="Q3032" t="s">
        <v>196</v>
      </c>
      <c r="R3032">
        <v>6</v>
      </c>
      <c r="S3032">
        <v>25000</v>
      </c>
      <c r="T3032">
        <v>5</v>
      </c>
      <c r="U3032">
        <v>142500</v>
      </c>
      <c r="V3032" t="str">
        <f>IF(Table1[[#This Row],[Sales]]&lt;=10000,"Low",IF(Table1[[#This Row],[Sales]]&gt;=10000 &amp; Table1[[#This Row],[Sales]]&lt;=25000,"Medium","High"))</f>
        <v>High</v>
      </c>
      <c r="W3032">
        <v>27007.53</v>
      </c>
      <c r="X3032">
        <f>Table1[[#This Row],[Profit]]/Table1[[#This Row],[Sales]]</f>
        <v>0.18952652631578948</v>
      </c>
      <c r="Y3032" t="s">
        <v>30</v>
      </c>
      <c r="Z3032" t="s">
        <v>59</v>
      </c>
      <c r="AA3032">
        <v>3</v>
      </c>
      <c r="AB3032" t="s">
        <v>42</v>
      </c>
    </row>
    <row r="3033" spans="1:28" x14ac:dyDescent="0.35">
      <c r="A3033" t="s">
        <v>949</v>
      </c>
      <c r="B3033" s="1">
        <v>45937</v>
      </c>
      <c r="C3033" s="1" t="str">
        <f>TEXT(Table1[[#This Row],[Order_Date]],"yyyy")</f>
        <v>2025</v>
      </c>
      <c r="D3033" s="3">
        <f>MONTH(Table1[[#This Row],[Order_Date]])</f>
        <v>10</v>
      </c>
      <c r="E3033" t="str">
        <f>TEXT(Table1[[#This Row],[Order_Date]],"mmm")</f>
        <v>Oct</v>
      </c>
      <c r="F3033" s="1">
        <v>45942</v>
      </c>
      <c r="G3033">
        <f>(Table1[[#This Row],[Ship_Date]]-Table1[[#This Row],[Order_Date]])</f>
        <v>5</v>
      </c>
      <c r="H3033" t="s">
        <v>950</v>
      </c>
      <c r="I3033" t="s">
        <v>951</v>
      </c>
      <c r="J3033" t="s">
        <v>52</v>
      </c>
      <c r="K3033">
        <v>21</v>
      </c>
      <c r="L3033" t="str">
        <f>IF(Table1[[#This Row],[Age]]&lt;=20,"Teen",IF(Table1[[#This Row],[Age]]&gt;=21 &amp; Table1[[#This Row],[Age]]&lt;=50,"Adult","Senior"))</f>
        <v>Senior</v>
      </c>
      <c r="M3033" t="s">
        <v>84</v>
      </c>
      <c r="N3033" t="s">
        <v>85</v>
      </c>
      <c r="O3033" t="s">
        <v>86</v>
      </c>
      <c r="P3033" t="s">
        <v>28</v>
      </c>
      <c r="Q3033" t="s">
        <v>29</v>
      </c>
      <c r="R3033">
        <v>6</v>
      </c>
      <c r="S3033">
        <v>15000</v>
      </c>
      <c r="T3033">
        <v>15</v>
      </c>
      <c r="U3033">
        <v>76500</v>
      </c>
      <c r="V3033" t="str">
        <f>IF(Table1[[#This Row],[Sales]]&lt;=10000,"Low",IF(Table1[[#This Row],[Sales]]&gt;=10000 &amp; Table1[[#This Row],[Sales]]&lt;=25000,"Medium","High"))</f>
        <v>High</v>
      </c>
      <c r="W3033">
        <v>7992.94</v>
      </c>
      <c r="X3033">
        <f>Table1[[#This Row],[Profit]]/Table1[[#This Row],[Sales]]</f>
        <v>0.10448287581699346</v>
      </c>
      <c r="Y3033" t="s">
        <v>58</v>
      </c>
      <c r="Z3033" t="s">
        <v>31</v>
      </c>
      <c r="AA3033">
        <v>4</v>
      </c>
      <c r="AB3033" t="s">
        <v>42</v>
      </c>
    </row>
    <row r="3034" spans="1:28" x14ac:dyDescent="0.35">
      <c r="A3034" t="s">
        <v>982</v>
      </c>
      <c r="B3034" s="1">
        <v>45940</v>
      </c>
      <c r="C3034" s="1" t="str">
        <f>TEXT(Table1[[#This Row],[Order_Date]],"yyyy")</f>
        <v>2025</v>
      </c>
      <c r="D3034" s="3">
        <f>MONTH(Table1[[#This Row],[Order_Date]])</f>
        <v>10</v>
      </c>
      <c r="E3034" t="str">
        <f>TEXT(Table1[[#This Row],[Order_Date]],"mmm")</f>
        <v>Oct</v>
      </c>
      <c r="F3034" s="1">
        <v>45942</v>
      </c>
      <c r="G3034">
        <f>(Table1[[#This Row],[Ship_Date]]-Table1[[#This Row],[Order_Date]])</f>
        <v>2</v>
      </c>
      <c r="H3034" t="s">
        <v>983</v>
      </c>
      <c r="I3034" t="s">
        <v>984</v>
      </c>
      <c r="J3034" t="s">
        <v>24</v>
      </c>
      <c r="K3034">
        <v>60</v>
      </c>
      <c r="L3034" t="str">
        <f>IF(Table1[[#This Row],[Age]]&lt;=20,"Teen",IF(Table1[[#This Row],[Age]]&gt;=21 &amp; Table1[[#This Row],[Age]]&lt;=50,"Adult","Senior"))</f>
        <v>Senior</v>
      </c>
      <c r="M3034" t="s">
        <v>107</v>
      </c>
      <c r="N3034" t="s">
        <v>108</v>
      </c>
      <c r="O3034" t="s">
        <v>86</v>
      </c>
      <c r="P3034" t="s">
        <v>74</v>
      </c>
      <c r="Q3034" t="s">
        <v>231</v>
      </c>
      <c r="R3034">
        <v>8</v>
      </c>
      <c r="S3034">
        <v>18000</v>
      </c>
      <c r="T3034">
        <v>5</v>
      </c>
      <c r="U3034">
        <v>136800</v>
      </c>
      <c r="V3034" t="str">
        <f>IF(Table1[[#This Row],[Sales]]&lt;=10000,"Low",IF(Table1[[#This Row],[Sales]]&gt;=10000 &amp; Table1[[#This Row],[Sales]]&lt;=25000,"Medium","High"))</f>
        <v>High</v>
      </c>
      <c r="W3034">
        <v>16100.52</v>
      </c>
      <c r="X3034">
        <f>Table1[[#This Row],[Profit]]/Table1[[#This Row],[Sales]]</f>
        <v>0.11769385964912281</v>
      </c>
      <c r="Y3034" t="s">
        <v>58</v>
      </c>
      <c r="Z3034" t="s">
        <v>31</v>
      </c>
      <c r="AA3034">
        <v>5</v>
      </c>
      <c r="AB3034" t="s">
        <v>32</v>
      </c>
    </row>
    <row r="3035" spans="1:28" x14ac:dyDescent="0.35">
      <c r="A3035" t="s">
        <v>1018</v>
      </c>
      <c r="B3035" s="1">
        <v>45573</v>
      </c>
      <c r="C3035" s="1" t="str">
        <f>TEXT(Table1[[#This Row],[Order_Date]],"yyyy")</f>
        <v>2024</v>
      </c>
      <c r="D3035" s="3">
        <f>MONTH(Table1[[#This Row],[Order_Date]])</f>
        <v>10</v>
      </c>
      <c r="E3035" t="str">
        <f>TEXT(Table1[[#This Row],[Order_Date]],"mmm")</f>
        <v>Oct</v>
      </c>
      <c r="F3035" s="1">
        <v>45574</v>
      </c>
      <c r="G3035">
        <f>(Table1[[#This Row],[Ship_Date]]-Table1[[#This Row],[Order_Date]])</f>
        <v>1</v>
      </c>
      <c r="H3035" t="s">
        <v>1019</v>
      </c>
      <c r="I3035" t="s">
        <v>1020</v>
      </c>
      <c r="J3035" t="s">
        <v>24</v>
      </c>
      <c r="K3035">
        <v>49</v>
      </c>
      <c r="L3035" t="str">
        <f>IF(Table1[[#This Row],[Age]]&lt;=20,"Teen",IF(Table1[[#This Row],[Age]]&gt;=21 &amp; Table1[[#This Row],[Age]]&lt;=50,"Adult","Senior"))</f>
        <v>Senior</v>
      </c>
      <c r="M3035" t="s">
        <v>84</v>
      </c>
      <c r="N3035" t="s">
        <v>85</v>
      </c>
      <c r="O3035" t="s">
        <v>86</v>
      </c>
      <c r="P3035" t="s">
        <v>56</v>
      </c>
      <c r="Q3035" t="s">
        <v>168</v>
      </c>
      <c r="R3035">
        <v>5</v>
      </c>
      <c r="S3035">
        <v>1200</v>
      </c>
      <c r="T3035">
        <v>20</v>
      </c>
      <c r="U3035">
        <v>4800</v>
      </c>
      <c r="V3035" t="str">
        <f>IF(Table1[[#This Row],[Sales]]&lt;=10000,"Low",IF(Table1[[#This Row],[Sales]]&gt;=10000 &amp; Table1[[#This Row],[Sales]]&lt;=25000,"Medium","High"))</f>
        <v>Low</v>
      </c>
      <c r="W3035">
        <v>1830.85</v>
      </c>
      <c r="X3035">
        <f>Table1[[#This Row],[Profit]]/Table1[[#This Row],[Sales]]</f>
        <v>0.38142708333333331</v>
      </c>
      <c r="Y3035" t="s">
        <v>30</v>
      </c>
      <c r="Z3035" t="s">
        <v>31</v>
      </c>
      <c r="AA3035">
        <v>1</v>
      </c>
      <c r="AB3035" t="s">
        <v>42</v>
      </c>
    </row>
    <row r="3036" spans="1:28" x14ac:dyDescent="0.35">
      <c r="A3036" t="s">
        <v>1036</v>
      </c>
      <c r="B3036" s="1">
        <v>45947</v>
      </c>
      <c r="C3036" s="1" t="str">
        <f>TEXT(Table1[[#This Row],[Order_Date]],"yyyy")</f>
        <v>2025</v>
      </c>
      <c r="D3036" s="3">
        <f>MONTH(Table1[[#This Row],[Order_Date]])</f>
        <v>10</v>
      </c>
      <c r="E3036" t="str">
        <f>TEXT(Table1[[#This Row],[Order_Date]],"mmm")</f>
        <v>Oct</v>
      </c>
      <c r="F3036" s="1">
        <v>45954</v>
      </c>
      <c r="G3036">
        <f>(Table1[[#This Row],[Ship_Date]]-Table1[[#This Row],[Order_Date]])</f>
        <v>7</v>
      </c>
      <c r="H3036" t="s">
        <v>1037</v>
      </c>
      <c r="I3036" t="s">
        <v>1038</v>
      </c>
      <c r="J3036" t="s">
        <v>24</v>
      </c>
      <c r="K3036">
        <v>51</v>
      </c>
      <c r="L3036" t="str">
        <f>IF(Table1[[#This Row],[Age]]&lt;=20,"Teen",IF(Table1[[#This Row],[Age]]&gt;=21 &amp; Table1[[#This Row],[Age]]&lt;=50,"Adult","Senior"))</f>
        <v>Senior</v>
      </c>
      <c r="M3036" t="s">
        <v>107</v>
      </c>
      <c r="N3036" t="s">
        <v>108</v>
      </c>
      <c r="O3036" t="s">
        <v>86</v>
      </c>
      <c r="P3036" t="s">
        <v>74</v>
      </c>
      <c r="Q3036" t="s">
        <v>109</v>
      </c>
      <c r="R3036">
        <v>3</v>
      </c>
      <c r="S3036">
        <v>40000</v>
      </c>
      <c r="T3036">
        <v>0</v>
      </c>
      <c r="U3036">
        <v>120000</v>
      </c>
      <c r="V3036" t="str">
        <f>IF(Table1[[#This Row],[Sales]]&lt;=10000,"Low",IF(Table1[[#This Row],[Sales]]&gt;=10000 &amp; Table1[[#This Row],[Sales]]&lt;=25000,"Medium","High"))</f>
        <v>High</v>
      </c>
      <c r="W3036">
        <v>25849.32</v>
      </c>
      <c r="X3036">
        <f>Table1[[#This Row],[Profit]]/Table1[[#This Row],[Sales]]</f>
        <v>0.21541099999999999</v>
      </c>
      <c r="Y3036" t="s">
        <v>93</v>
      </c>
      <c r="Z3036" t="s">
        <v>59</v>
      </c>
      <c r="AA3036">
        <v>2</v>
      </c>
      <c r="AB3036" t="s">
        <v>42</v>
      </c>
    </row>
    <row r="3037" spans="1:28" x14ac:dyDescent="0.35">
      <c r="A3037" t="s">
        <v>1063</v>
      </c>
      <c r="B3037" s="1">
        <v>45586</v>
      </c>
      <c r="C3037" s="1" t="str">
        <f>TEXT(Table1[[#This Row],[Order_Date]],"yyyy")</f>
        <v>2024</v>
      </c>
      <c r="D3037" s="3">
        <f>MONTH(Table1[[#This Row],[Order_Date]])</f>
        <v>10</v>
      </c>
      <c r="E3037" t="str">
        <f>TEXT(Table1[[#This Row],[Order_Date]],"mmm")</f>
        <v>Oct</v>
      </c>
      <c r="F3037" s="1">
        <v>45591</v>
      </c>
      <c r="G3037">
        <f>(Table1[[#This Row],[Ship_Date]]-Table1[[#This Row],[Order_Date]])</f>
        <v>5</v>
      </c>
      <c r="H3037" t="s">
        <v>1064</v>
      </c>
      <c r="I3037" t="s">
        <v>1065</v>
      </c>
      <c r="J3037" t="s">
        <v>52</v>
      </c>
      <c r="K3037">
        <v>49</v>
      </c>
      <c r="L3037" t="str">
        <f>IF(Table1[[#This Row],[Age]]&lt;=20,"Teen",IF(Table1[[#This Row],[Age]]&gt;=21 &amp; Table1[[#This Row],[Age]]&lt;=50,"Adult","Senior"))</f>
        <v>Senior</v>
      </c>
      <c r="M3037" t="s">
        <v>116</v>
      </c>
      <c r="N3037" t="s">
        <v>117</v>
      </c>
      <c r="O3037" t="s">
        <v>86</v>
      </c>
      <c r="P3037" t="s">
        <v>47</v>
      </c>
      <c r="Q3037" t="s">
        <v>164</v>
      </c>
      <c r="R3037">
        <v>6</v>
      </c>
      <c r="S3037">
        <v>1800</v>
      </c>
      <c r="T3037">
        <v>20</v>
      </c>
      <c r="U3037">
        <v>8640</v>
      </c>
      <c r="V3037" t="str">
        <f>IF(Table1[[#This Row],[Sales]]&lt;=10000,"Low",IF(Table1[[#This Row],[Sales]]&gt;=10000 &amp; Table1[[#This Row],[Sales]]&lt;=25000,"Medium","High"))</f>
        <v>Low</v>
      </c>
      <c r="W3037">
        <v>3638.99</v>
      </c>
      <c r="X3037">
        <f>Table1[[#This Row],[Profit]]/Table1[[#This Row],[Sales]]</f>
        <v>0.42117939814814814</v>
      </c>
      <c r="Y3037" t="s">
        <v>58</v>
      </c>
      <c r="Z3037" t="s">
        <v>41</v>
      </c>
      <c r="AA3037">
        <v>1</v>
      </c>
      <c r="AB3037" t="s">
        <v>42</v>
      </c>
    </row>
    <row r="3038" spans="1:28" x14ac:dyDescent="0.35">
      <c r="A3038" t="s">
        <v>1105</v>
      </c>
      <c r="B3038" s="1">
        <v>45593</v>
      </c>
      <c r="C3038" s="1" t="str">
        <f>TEXT(Table1[[#This Row],[Order_Date]],"yyyy")</f>
        <v>2024</v>
      </c>
      <c r="D3038" s="3">
        <f>MONTH(Table1[[#This Row],[Order_Date]])</f>
        <v>10</v>
      </c>
      <c r="E3038" t="str">
        <f>TEXT(Table1[[#This Row],[Order_Date]],"mmm")</f>
        <v>Oct</v>
      </c>
      <c r="F3038" s="1">
        <v>45594</v>
      </c>
      <c r="G3038">
        <f>(Table1[[#This Row],[Ship_Date]]-Table1[[#This Row],[Order_Date]])</f>
        <v>1</v>
      </c>
      <c r="H3038" t="s">
        <v>1106</v>
      </c>
      <c r="I3038" t="s">
        <v>1107</v>
      </c>
      <c r="J3038" t="s">
        <v>52</v>
      </c>
      <c r="K3038">
        <v>50</v>
      </c>
      <c r="L3038" t="str">
        <f>IF(Table1[[#This Row],[Age]]&lt;=20,"Teen",IF(Table1[[#This Row],[Age]]&gt;=21 &amp; Table1[[#This Row],[Age]]&lt;=50,"Adult","Senior"))</f>
        <v>Senior</v>
      </c>
      <c r="M3038" t="s">
        <v>116</v>
      </c>
      <c r="N3038" t="s">
        <v>117</v>
      </c>
      <c r="O3038" t="s">
        <v>86</v>
      </c>
      <c r="P3038" t="s">
        <v>28</v>
      </c>
      <c r="Q3038" t="s">
        <v>103</v>
      </c>
      <c r="R3038">
        <v>3</v>
      </c>
      <c r="S3038">
        <v>25000</v>
      </c>
      <c r="T3038">
        <v>20</v>
      </c>
      <c r="U3038">
        <v>60000</v>
      </c>
      <c r="V3038" t="str">
        <f>IF(Table1[[#This Row],[Sales]]&lt;=10000,"Low",IF(Table1[[#This Row],[Sales]]&gt;=10000 &amp; Table1[[#This Row],[Sales]]&lt;=25000,"Medium","High"))</f>
        <v>High</v>
      </c>
      <c r="W3038">
        <v>24052.22</v>
      </c>
      <c r="X3038">
        <f>Table1[[#This Row],[Profit]]/Table1[[#This Row],[Sales]]</f>
        <v>0.40087033333333333</v>
      </c>
      <c r="Y3038" t="s">
        <v>58</v>
      </c>
      <c r="Z3038" t="s">
        <v>41</v>
      </c>
      <c r="AA3038">
        <v>2</v>
      </c>
      <c r="AB3038" t="s">
        <v>42</v>
      </c>
    </row>
    <row r="3039" spans="1:28" x14ac:dyDescent="0.35">
      <c r="A3039" t="s">
        <v>1114</v>
      </c>
      <c r="B3039" s="1">
        <v>45591</v>
      </c>
      <c r="C3039" s="1" t="str">
        <f>TEXT(Table1[[#This Row],[Order_Date]],"yyyy")</f>
        <v>2024</v>
      </c>
      <c r="D3039" s="3">
        <f>MONTH(Table1[[#This Row],[Order_Date]])</f>
        <v>10</v>
      </c>
      <c r="E3039" t="str">
        <f>TEXT(Table1[[#This Row],[Order_Date]],"mmm")</f>
        <v>Oct</v>
      </c>
      <c r="F3039" s="1">
        <v>45594</v>
      </c>
      <c r="G3039">
        <f>(Table1[[#This Row],[Ship_Date]]-Table1[[#This Row],[Order_Date]])</f>
        <v>3</v>
      </c>
      <c r="H3039" t="s">
        <v>1115</v>
      </c>
      <c r="I3039" t="s">
        <v>1116</v>
      </c>
      <c r="J3039" t="s">
        <v>24</v>
      </c>
      <c r="K3039">
        <v>42</v>
      </c>
      <c r="L3039" t="str">
        <f>IF(Table1[[#This Row],[Age]]&lt;=20,"Teen",IF(Table1[[#This Row],[Age]]&gt;=21 &amp; Table1[[#This Row],[Age]]&lt;=50,"Adult","Senior"))</f>
        <v>Senior</v>
      </c>
      <c r="M3039" t="s">
        <v>63</v>
      </c>
      <c r="N3039" t="s">
        <v>64</v>
      </c>
      <c r="O3039" t="s">
        <v>55</v>
      </c>
      <c r="P3039" t="s">
        <v>56</v>
      </c>
      <c r="Q3039" t="s">
        <v>125</v>
      </c>
      <c r="R3039">
        <v>2</v>
      </c>
      <c r="S3039">
        <v>450</v>
      </c>
      <c r="T3039">
        <v>20</v>
      </c>
      <c r="U3039">
        <v>720</v>
      </c>
      <c r="V3039" t="str">
        <f>IF(Table1[[#This Row],[Sales]]&lt;=10000,"Low",IF(Table1[[#This Row],[Sales]]&gt;=10000 &amp; Table1[[#This Row],[Sales]]&lt;=25000,"Medium","High"))</f>
        <v>Low</v>
      </c>
      <c r="W3039">
        <v>260.60000000000002</v>
      </c>
      <c r="X3039">
        <f>Table1[[#This Row],[Profit]]/Table1[[#This Row],[Sales]]</f>
        <v>0.36194444444444446</v>
      </c>
      <c r="Y3039" t="s">
        <v>30</v>
      </c>
      <c r="Z3039" t="s">
        <v>59</v>
      </c>
      <c r="AA3039">
        <v>2</v>
      </c>
      <c r="AB3039" t="s">
        <v>42</v>
      </c>
    </row>
    <row r="3040" spans="1:28" x14ac:dyDescent="0.35">
      <c r="A3040" t="s">
        <v>1159</v>
      </c>
      <c r="B3040" s="1">
        <v>45592</v>
      </c>
      <c r="C3040" s="1" t="str">
        <f>TEXT(Table1[[#This Row],[Order_Date]],"yyyy")</f>
        <v>2024</v>
      </c>
      <c r="D3040" s="3">
        <f>MONTH(Table1[[#This Row],[Order_Date]])</f>
        <v>10</v>
      </c>
      <c r="E3040" t="str">
        <f>TEXT(Table1[[#This Row],[Order_Date]],"mmm")</f>
        <v>Oct</v>
      </c>
      <c r="F3040" s="1">
        <v>45597</v>
      </c>
      <c r="G3040">
        <f>(Table1[[#This Row],[Ship_Date]]-Table1[[#This Row],[Order_Date]])</f>
        <v>5</v>
      </c>
      <c r="H3040" t="s">
        <v>1160</v>
      </c>
      <c r="I3040" t="s">
        <v>1161</v>
      </c>
      <c r="J3040" t="s">
        <v>24</v>
      </c>
      <c r="K3040">
        <v>57</v>
      </c>
      <c r="L3040" t="str">
        <f>IF(Table1[[#This Row],[Age]]&lt;=20,"Teen",IF(Table1[[#This Row],[Age]]&gt;=21 &amp; Table1[[#This Row],[Age]]&lt;=50,"Adult","Senior"))</f>
        <v>Senior</v>
      </c>
      <c r="M3040" t="s">
        <v>84</v>
      </c>
      <c r="N3040" t="s">
        <v>85</v>
      </c>
      <c r="O3040" t="s">
        <v>86</v>
      </c>
      <c r="P3040" t="s">
        <v>74</v>
      </c>
      <c r="Q3040" t="s">
        <v>75</v>
      </c>
      <c r="R3040">
        <v>4</v>
      </c>
      <c r="S3040">
        <v>2000</v>
      </c>
      <c r="T3040">
        <v>25</v>
      </c>
      <c r="U3040">
        <v>6000</v>
      </c>
      <c r="V3040" t="str">
        <f>IF(Table1[[#This Row],[Sales]]&lt;=10000,"Low",IF(Table1[[#This Row],[Sales]]&gt;=10000 &amp; Table1[[#This Row],[Sales]]&lt;=25000,"Medium","High"))</f>
        <v>Low</v>
      </c>
      <c r="W3040">
        <v>2699.4</v>
      </c>
      <c r="X3040">
        <f>Table1[[#This Row],[Profit]]/Table1[[#This Row],[Sales]]</f>
        <v>0.44990000000000002</v>
      </c>
      <c r="Y3040" t="s">
        <v>30</v>
      </c>
      <c r="Z3040" t="s">
        <v>59</v>
      </c>
      <c r="AA3040">
        <v>2</v>
      </c>
      <c r="AB3040" t="s">
        <v>32</v>
      </c>
    </row>
    <row r="3041" spans="1:28" x14ac:dyDescent="0.35">
      <c r="A3041" t="s">
        <v>1186</v>
      </c>
      <c r="B3041" s="1">
        <v>45591</v>
      </c>
      <c r="C3041" s="1" t="str">
        <f>TEXT(Table1[[#This Row],[Order_Date]],"yyyy")</f>
        <v>2024</v>
      </c>
      <c r="D3041" s="3">
        <f>MONTH(Table1[[#This Row],[Order_Date]])</f>
        <v>10</v>
      </c>
      <c r="E3041" t="str">
        <f>TEXT(Table1[[#This Row],[Order_Date]],"mmm")</f>
        <v>Oct</v>
      </c>
      <c r="F3041" s="1">
        <v>45595</v>
      </c>
      <c r="G3041">
        <f>(Table1[[#This Row],[Ship_Date]]-Table1[[#This Row],[Order_Date]])</f>
        <v>4</v>
      </c>
      <c r="H3041" t="s">
        <v>1187</v>
      </c>
      <c r="I3041" t="s">
        <v>1188</v>
      </c>
      <c r="J3041" t="s">
        <v>24</v>
      </c>
      <c r="K3041">
        <v>50</v>
      </c>
      <c r="L3041" t="str">
        <f>IF(Table1[[#This Row],[Age]]&lt;=20,"Teen",IF(Table1[[#This Row],[Age]]&gt;=21 &amp; Table1[[#This Row],[Age]]&lt;=50,"Adult","Senior"))</f>
        <v>Senior</v>
      </c>
      <c r="M3041" t="s">
        <v>101</v>
      </c>
      <c r="N3041" t="s">
        <v>102</v>
      </c>
      <c r="O3041" t="s">
        <v>27</v>
      </c>
      <c r="P3041" t="s">
        <v>56</v>
      </c>
      <c r="Q3041" t="s">
        <v>97</v>
      </c>
      <c r="R3041">
        <v>8</v>
      </c>
      <c r="S3041">
        <v>1500</v>
      </c>
      <c r="T3041">
        <v>0</v>
      </c>
      <c r="U3041">
        <v>12000</v>
      </c>
      <c r="V3041" t="str">
        <f>IF(Table1[[#This Row],[Sales]]&lt;=10000,"Low",IF(Table1[[#This Row],[Sales]]&gt;=10000 &amp; Table1[[#This Row],[Sales]]&lt;=25000,"Medium","High"))</f>
        <v>High</v>
      </c>
      <c r="W3041">
        <v>2467.37</v>
      </c>
      <c r="X3041">
        <f>Table1[[#This Row],[Profit]]/Table1[[#This Row],[Sales]]</f>
        <v>0.20561416666666665</v>
      </c>
      <c r="Y3041" t="s">
        <v>93</v>
      </c>
      <c r="Z3041" t="s">
        <v>31</v>
      </c>
      <c r="AA3041">
        <v>4</v>
      </c>
      <c r="AB3041" t="s">
        <v>42</v>
      </c>
    </row>
    <row r="3042" spans="1:28" x14ac:dyDescent="0.35">
      <c r="A3042" t="s">
        <v>1246</v>
      </c>
      <c r="B3042" s="1">
        <v>45961</v>
      </c>
      <c r="C3042" s="1" t="str">
        <f>TEXT(Table1[[#This Row],[Order_Date]],"yyyy")</f>
        <v>2025</v>
      </c>
      <c r="D3042" s="3">
        <f>MONTH(Table1[[#This Row],[Order_Date]])</f>
        <v>10</v>
      </c>
      <c r="E3042" t="str">
        <f>TEXT(Table1[[#This Row],[Order_Date]],"mmm")</f>
        <v>Oct</v>
      </c>
      <c r="F3042" s="1">
        <v>45963</v>
      </c>
      <c r="G3042">
        <f>(Table1[[#This Row],[Ship_Date]]-Table1[[#This Row],[Order_Date]])</f>
        <v>2</v>
      </c>
      <c r="H3042" t="s">
        <v>1247</v>
      </c>
      <c r="I3042" t="s">
        <v>1248</v>
      </c>
      <c r="J3042" t="s">
        <v>52</v>
      </c>
      <c r="K3042">
        <v>18</v>
      </c>
      <c r="L3042" t="str">
        <f>IF(Table1[[#This Row],[Age]]&lt;=20,"Teen",IF(Table1[[#This Row],[Age]]&gt;=21 &amp; Table1[[#This Row],[Age]]&lt;=50,"Adult","Senior"))</f>
        <v>Teen</v>
      </c>
      <c r="M3042" t="s">
        <v>107</v>
      </c>
      <c r="N3042" t="s">
        <v>108</v>
      </c>
      <c r="O3042" t="s">
        <v>86</v>
      </c>
      <c r="P3042" t="s">
        <v>28</v>
      </c>
      <c r="Q3042" t="s">
        <v>311</v>
      </c>
      <c r="R3042">
        <v>8</v>
      </c>
      <c r="S3042">
        <v>5000</v>
      </c>
      <c r="T3042">
        <v>5</v>
      </c>
      <c r="U3042">
        <v>38000</v>
      </c>
      <c r="V3042" t="str">
        <f>IF(Table1[[#This Row],[Sales]]&lt;=10000,"Low",IF(Table1[[#This Row],[Sales]]&gt;=10000 &amp; Table1[[#This Row],[Sales]]&lt;=25000,"Medium","High"))</f>
        <v>High</v>
      </c>
      <c r="W3042">
        <v>7289.67</v>
      </c>
      <c r="X3042">
        <f>Table1[[#This Row],[Profit]]/Table1[[#This Row],[Sales]]</f>
        <v>0.19183342105263157</v>
      </c>
      <c r="Y3042" t="s">
        <v>58</v>
      </c>
      <c r="Z3042" t="s">
        <v>31</v>
      </c>
      <c r="AA3042">
        <v>1</v>
      </c>
      <c r="AB3042" t="s">
        <v>42</v>
      </c>
    </row>
    <row r="3043" spans="1:28" x14ac:dyDescent="0.35">
      <c r="A3043" t="s">
        <v>1270</v>
      </c>
      <c r="B3043" s="1">
        <v>45945</v>
      </c>
      <c r="C3043" s="1" t="str">
        <f>TEXT(Table1[[#This Row],[Order_Date]],"yyyy")</f>
        <v>2025</v>
      </c>
      <c r="D3043" s="3">
        <f>MONTH(Table1[[#This Row],[Order_Date]])</f>
        <v>10</v>
      </c>
      <c r="E3043" t="str">
        <f>TEXT(Table1[[#This Row],[Order_Date]],"mmm")</f>
        <v>Oct</v>
      </c>
      <c r="F3043" s="1">
        <v>45950</v>
      </c>
      <c r="G3043">
        <f>(Table1[[#This Row],[Ship_Date]]-Table1[[#This Row],[Order_Date]])</f>
        <v>5</v>
      </c>
      <c r="H3043" t="s">
        <v>1271</v>
      </c>
      <c r="I3043" t="s">
        <v>1272</v>
      </c>
      <c r="J3043" t="s">
        <v>24</v>
      </c>
      <c r="K3043">
        <v>38</v>
      </c>
      <c r="L3043" t="str">
        <f>IF(Table1[[#This Row],[Age]]&lt;=20,"Teen",IF(Table1[[#This Row],[Age]]&gt;=21 &amp; Table1[[#This Row],[Age]]&lt;=50,"Adult","Senior"))</f>
        <v>Senior</v>
      </c>
      <c r="M3043" t="s">
        <v>53</v>
      </c>
      <c r="N3043" t="s">
        <v>54</v>
      </c>
      <c r="O3043" t="s">
        <v>55</v>
      </c>
      <c r="P3043" t="s">
        <v>74</v>
      </c>
      <c r="Q3043" t="s">
        <v>231</v>
      </c>
      <c r="R3043">
        <v>7</v>
      </c>
      <c r="S3043">
        <v>18000</v>
      </c>
      <c r="T3043">
        <v>5</v>
      </c>
      <c r="U3043">
        <v>119700</v>
      </c>
      <c r="V3043" t="str">
        <f>IF(Table1[[#This Row],[Sales]]&lt;=10000,"Low",IF(Table1[[#This Row],[Sales]]&gt;=10000 &amp; Table1[[#This Row],[Sales]]&lt;=25000,"Medium","High"))</f>
        <v>High</v>
      </c>
      <c r="W3043">
        <v>31909.1</v>
      </c>
      <c r="X3043">
        <f>Table1[[#This Row],[Profit]]/Table1[[#This Row],[Sales]]</f>
        <v>0.2665756056808688</v>
      </c>
      <c r="Y3043" t="s">
        <v>93</v>
      </c>
      <c r="Z3043" t="s">
        <v>41</v>
      </c>
      <c r="AA3043">
        <v>4</v>
      </c>
      <c r="AB3043" t="s">
        <v>42</v>
      </c>
    </row>
    <row r="3044" spans="1:28" x14ac:dyDescent="0.35">
      <c r="A3044" t="s">
        <v>1285</v>
      </c>
      <c r="B3044" s="1">
        <v>45937</v>
      </c>
      <c r="C3044" s="1" t="str">
        <f>TEXT(Table1[[#This Row],[Order_Date]],"yyyy")</f>
        <v>2025</v>
      </c>
      <c r="D3044" s="3">
        <f>MONTH(Table1[[#This Row],[Order_Date]])</f>
        <v>10</v>
      </c>
      <c r="E3044" t="str">
        <f>TEXT(Table1[[#This Row],[Order_Date]],"mmm")</f>
        <v>Oct</v>
      </c>
      <c r="F3044" s="1">
        <v>45941</v>
      </c>
      <c r="G3044">
        <f>(Table1[[#This Row],[Ship_Date]]-Table1[[#This Row],[Order_Date]])</f>
        <v>4</v>
      </c>
      <c r="H3044" t="s">
        <v>1286</v>
      </c>
      <c r="I3044" t="s">
        <v>1287</v>
      </c>
      <c r="J3044" t="s">
        <v>24</v>
      </c>
      <c r="K3044">
        <v>51</v>
      </c>
      <c r="L3044" t="str">
        <f>IF(Table1[[#This Row],[Age]]&lt;=20,"Teen",IF(Table1[[#This Row],[Age]]&gt;=21 &amp; Table1[[#This Row],[Age]]&lt;=50,"Adult","Senior"))</f>
        <v>Senior</v>
      </c>
      <c r="M3044" t="s">
        <v>63</v>
      </c>
      <c r="N3044" t="s">
        <v>64</v>
      </c>
      <c r="O3044" t="s">
        <v>55</v>
      </c>
      <c r="P3044" t="s">
        <v>28</v>
      </c>
      <c r="Q3044" t="s">
        <v>103</v>
      </c>
      <c r="R3044">
        <v>3</v>
      </c>
      <c r="S3044">
        <v>25000</v>
      </c>
      <c r="T3044">
        <v>20</v>
      </c>
      <c r="U3044">
        <v>60000</v>
      </c>
      <c r="V3044" t="str">
        <f>IF(Table1[[#This Row],[Sales]]&lt;=10000,"Low",IF(Table1[[#This Row],[Sales]]&gt;=10000 &amp; Table1[[#This Row],[Sales]]&lt;=25000,"Medium","High"))</f>
        <v>High</v>
      </c>
      <c r="W3044">
        <v>11266.92</v>
      </c>
      <c r="X3044">
        <f>Table1[[#This Row],[Profit]]/Table1[[#This Row],[Sales]]</f>
        <v>0.187782</v>
      </c>
      <c r="Y3044" t="s">
        <v>58</v>
      </c>
      <c r="Z3044" t="s">
        <v>41</v>
      </c>
      <c r="AA3044">
        <v>4</v>
      </c>
      <c r="AB3044" t="s">
        <v>42</v>
      </c>
    </row>
    <row r="3045" spans="1:28" x14ac:dyDescent="0.35">
      <c r="A3045" t="s">
        <v>1312</v>
      </c>
      <c r="B3045" s="1">
        <v>45956</v>
      </c>
      <c r="C3045" s="1" t="str">
        <f>TEXT(Table1[[#This Row],[Order_Date]],"yyyy")</f>
        <v>2025</v>
      </c>
      <c r="D3045" s="3">
        <f>MONTH(Table1[[#This Row],[Order_Date]])</f>
        <v>10</v>
      </c>
      <c r="E3045" t="str">
        <f>TEXT(Table1[[#This Row],[Order_Date]],"mmm")</f>
        <v>Oct</v>
      </c>
      <c r="F3045" s="1">
        <v>45960</v>
      </c>
      <c r="G3045">
        <f>(Table1[[#This Row],[Ship_Date]]-Table1[[#This Row],[Order_Date]])</f>
        <v>4</v>
      </c>
      <c r="H3045" t="s">
        <v>1313</v>
      </c>
      <c r="I3045" t="s">
        <v>1314</v>
      </c>
      <c r="J3045" t="s">
        <v>52</v>
      </c>
      <c r="K3045">
        <v>34</v>
      </c>
      <c r="L3045" t="str">
        <f>IF(Table1[[#This Row],[Age]]&lt;=20,"Teen",IF(Table1[[#This Row],[Age]]&gt;=21 &amp; Table1[[#This Row],[Age]]&lt;=50,"Adult","Senior"))</f>
        <v>Senior</v>
      </c>
      <c r="M3045" t="s">
        <v>107</v>
      </c>
      <c r="N3045" t="s">
        <v>108</v>
      </c>
      <c r="O3045" t="s">
        <v>86</v>
      </c>
      <c r="P3045" t="s">
        <v>56</v>
      </c>
      <c r="Q3045" t="s">
        <v>57</v>
      </c>
      <c r="R3045">
        <v>7</v>
      </c>
      <c r="S3045">
        <v>60</v>
      </c>
      <c r="T3045">
        <v>25</v>
      </c>
      <c r="U3045">
        <v>315</v>
      </c>
      <c r="V3045" t="str">
        <f>IF(Table1[[#This Row],[Sales]]&lt;=10000,"Low",IF(Table1[[#This Row],[Sales]]&gt;=10000 &amp; Table1[[#This Row],[Sales]]&lt;=25000,"Medium","High"))</f>
        <v>Low</v>
      </c>
      <c r="W3045">
        <v>127.38</v>
      </c>
      <c r="X3045">
        <f>Table1[[#This Row],[Profit]]/Table1[[#This Row],[Sales]]</f>
        <v>0.40438095238095234</v>
      </c>
      <c r="Y3045" t="s">
        <v>93</v>
      </c>
      <c r="Z3045" t="s">
        <v>59</v>
      </c>
      <c r="AA3045">
        <v>2</v>
      </c>
      <c r="AB3045" t="s">
        <v>42</v>
      </c>
    </row>
    <row r="3046" spans="1:28" x14ac:dyDescent="0.35">
      <c r="A3046" t="s">
        <v>1409</v>
      </c>
      <c r="B3046" s="1">
        <v>45956</v>
      </c>
      <c r="C3046" s="1" t="str">
        <f>TEXT(Table1[[#This Row],[Order_Date]],"yyyy")</f>
        <v>2025</v>
      </c>
      <c r="D3046" s="3">
        <f>MONTH(Table1[[#This Row],[Order_Date]])</f>
        <v>10</v>
      </c>
      <c r="E3046" t="str">
        <f>TEXT(Table1[[#This Row],[Order_Date]],"mmm")</f>
        <v>Oct</v>
      </c>
      <c r="F3046" s="1">
        <v>45959</v>
      </c>
      <c r="G3046">
        <f>(Table1[[#This Row],[Ship_Date]]-Table1[[#This Row],[Order_Date]])</f>
        <v>3</v>
      </c>
      <c r="H3046" t="s">
        <v>1410</v>
      </c>
      <c r="I3046" t="s">
        <v>1411</v>
      </c>
      <c r="J3046" t="s">
        <v>52</v>
      </c>
      <c r="K3046">
        <v>65</v>
      </c>
      <c r="L3046" t="str">
        <f>IF(Table1[[#This Row],[Age]]&lt;=20,"Teen",IF(Table1[[#This Row],[Age]]&gt;=21 &amp; Table1[[#This Row],[Age]]&lt;=50,"Adult","Senior"))</f>
        <v>Senior</v>
      </c>
      <c r="M3046" t="s">
        <v>116</v>
      </c>
      <c r="N3046" t="s">
        <v>117</v>
      </c>
      <c r="O3046" t="s">
        <v>86</v>
      </c>
      <c r="P3046" t="s">
        <v>39</v>
      </c>
      <c r="Q3046" t="s">
        <v>151</v>
      </c>
      <c r="R3046">
        <v>6</v>
      </c>
      <c r="S3046">
        <v>900</v>
      </c>
      <c r="T3046">
        <v>20</v>
      </c>
      <c r="U3046">
        <v>4320</v>
      </c>
      <c r="V3046" t="str">
        <f>IF(Table1[[#This Row],[Sales]]&lt;=10000,"Low",IF(Table1[[#This Row],[Sales]]&gt;=10000 &amp; Table1[[#This Row],[Sales]]&lt;=25000,"Medium","High"))</f>
        <v>Low</v>
      </c>
      <c r="W3046">
        <v>1133.74</v>
      </c>
      <c r="X3046">
        <f>Table1[[#This Row],[Profit]]/Table1[[#This Row],[Sales]]</f>
        <v>0.26243981481481482</v>
      </c>
      <c r="Y3046" t="s">
        <v>30</v>
      </c>
      <c r="Z3046" t="s">
        <v>59</v>
      </c>
      <c r="AA3046">
        <v>2</v>
      </c>
      <c r="AB3046" t="s">
        <v>42</v>
      </c>
    </row>
    <row r="3047" spans="1:28" x14ac:dyDescent="0.35">
      <c r="A3047" t="s">
        <v>1445</v>
      </c>
      <c r="B3047" s="1">
        <v>45592</v>
      </c>
      <c r="C3047" s="1" t="str">
        <f>TEXT(Table1[[#This Row],[Order_Date]],"yyyy")</f>
        <v>2024</v>
      </c>
      <c r="D3047" s="3">
        <f>MONTH(Table1[[#This Row],[Order_Date]])</f>
        <v>10</v>
      </c>
      <c r="E3047" t="str">
        <f>TEXT(Table1[[#This Row],[Order_Date]],"mmm")</f>
        <v>Oct</v>
      </c>
      <c r="F3047" s="1">
        <v>45597</v>
      </c>
      <c r="G3047">
        <f>(Table1[[#This Row],[Ship_Date]]-Table1[[#This Row],[Order_Date]])</f>
        <v>5</v>
      </c>
      <c r="H3047" t="s">
        <v>1446</v>
      </c>
      <c r="I3047" t="s">
        <v>1447</v>
      </c>
      <c r="J3047" t="s">
        <v>24</v>
      </c>
      <c r="K3047">
        <v>43</v>
      </c>
      <c r="L3047" t="str">
        <f>IF(Table1[[#This Row],[Age]]&lt;=20,"Teen",IF(Table1[[#This Row],[Age]]&gt;=21 &amp; Table1[[#This Row],[Age]]&lt;=50,"Adult","Senior"))</f>
        <v>Senior</v>
      </c>
      <c r="M3047" t="s">
        <v>53</v>
      </c>
      <c r="N3047" t="s">
        <v>54</v>
      </c>
      <c r="O3047" t="s">
        <v>55</v>
      </c>
      <c r="P3047" t="s">
        <v>74</v>
      </c>
      <c r="Q3047" t="s">
        <v>75</v>
      </c>
      <c r="R3047">
        <v>2</v>
      </c>
      <c r="S3047">
        <v>2000</v>
      </c>
      <c r="T3047">
        <v>10</v>
      </c>
      <c r="U3047">
        <v>3600</v>
      </c>
      <c r="V3047" t="str">
        <f>IF(Table1[[#This Row],[Sales]]&lt;=10000,"Low",IF(Table1[[#This Row],[Sales]]&gt;=10000 &amp; Table1[[#This Row],[Sales]]&lt;=25000,"Medium","High"))</f>
        <v>Low</v>
      </c>
      <c r="W3047">
        <v>948.74</v>
      </c>
      <c r="X3047">
        <f>Table1[[#This Row],[Profit]]/Table1[[#This Row],[Sales]]</f>
        <v>0.26353888888888888</v>
      </c>
      <c r="Y3047" t="s">
        <v>93</v>
      </c>
      <c r="Z3047" t="s">
        <v>41</v>
      </c>
      <c r="AA3047">
        <v>4</v>
      </c>
      <c r="AB3047" t="s">
        <v>42</v>
      </c>
    </row>
    <row r="3048" spans="1:28" x14ac:dyDescent="0.35">
      <c r="A3048" t="s">
        <v>1490</v>
      </c>
      <c r="B3048" s="1">
        <v>45943</v>
      </c>
      <c r="C3048" s="1" t="str">
        <f>TEXT(Table1[[#This Row],[Order_Date]],"yyyy")</f>
        <v>2025</v>
      </c>
      <c r="D3048" s="3">
        <f>MONTH(Table1[[#This Row],[Order_Date]])</f>
        <v>10</v>
      </c>
      <c r="E3048" t="str">
        <f>TEXT(Table1[[#This Row],[Order_Date]],"mmm")</f>
        <v>Oct</v>
      </c>
      <c r="F3048" s="1">
        <v>45945</v>
      </c>
      <c r="G3048">
        <f>(Table1[[#This Row],[Ship_Date]]-Table1[[#This Row],[Order_Date]])</f>
        <v>2</v>
      </c>
      <c r="H3048" t="s">
        <v>1491</v>
      </c>
      <c r="I3048" t="s">
        <v>1492</v>
      </c>
      <c r="J3048" t="s">
        <v>24</v>
      </c>
      <c r="K3048">
        <v>35</v>
      </c>
      <c r="L3048" t="str">
        <f>IF(Table1[[#This Row],[Age]]&lt;=20,"Teen",IF(Table1[[#This Row],[Age]]&gt;=21 &amp; Table1[[#This Row],[Age]]&lt;=50,"Adult","Senior"))</f>
        <v>Senior</v>
      </c>
      <c r="M3048" t="s">
        <v>25</v>
      </c>
      <c r="N3048" t="s">
        <v>26</v>
      </c>
      <c r="O3048" t="s">
        <v>27</v>
      </c>
      <c r="P3048" t="s">
        <v>28</v>
      </c>
      <c r="Q3048" t="s">
        <v>103</v>
      </c>
      <c r="R3048">
        <v>5</v>
      </c>
      <c r="S3048">
        <v>25000</v>
      </c>
      <c r="T3048">
        <v>10</v>
      </c>
      <c r="U3048">
        <v>112500</v>
      </c>
      <c r="V3048" t="str">
        <f>IF(Table1[[#This Row],[Sales]]&lt;=10000,"Low",IF(Table1[[#This Row],[Sales]]&gt;=10000 &amp; Table1[[#This Row],[Sales]]&lt;=25000,"Medium","High"))</f>
        <v>High</v>
      </c>
      <c r="W3048">
        <v>16846.830000000002</v>
      </c>
      <c r="X3048">
        <f>Table1[[#This Row],[Profit]]/Table1[[#This Row],[Sales]]</f>
        <v>0.14974960000000001</v>
      </c>
      <c r="Y3048" t="s">
        <v>58</v>
      </c>
      <c r="Z3048" t="s">
        <v>31</v>
      </c>
      <c r="AA3048">
        <v>1</v>
      </c>
      <c r="AB3048" t="s">
        <v>42</v>
      </c>
    </row>
    <row r="3049" spans="1:28" x14ac:dyDescent="0.35">
      <c r="A3049" t="s">
        <v>1540</v>
      </c>
      <c r="B3049" s="1">
        <v>45584</v>
      </c>
      <c r="C3049" s="1" t="str">
        <f>TEXT(Table1[[#This Row],[Order_Date]],"yyyy")</f>
        <v>2024</v>
      </c>
      <c r="D3049" s="3">
        <f>MONTH(Table1[[#This Row],[Order_Date]])</f>
        <v>10</v>
      </c>
      <c r="E3049" t="str">
        <f>TEXT(Table1[[#This Row],[Order_Date]],"mmm")</f>
        <v>Oct</v>
      </c>
      <c r="F3049" s="1">
        <v>45587</v>
      </c>
      <c r="G3049">
        <f>(Table1[[#This Row],[Ship_Date]]-Table1[[#This Row],[Order_Date]])</f>
        <v>3</v>
      </c>
      <c r="H3049" t="s">
        <v>1541</v>
      </c>
      <c r="I3049" t="s">
        <v>1542</v>
      </c>
      <c r="J3049" t="s">
        <v>52</v>
      </c>
      <c r="K3049">
        <v>64</v>
      </c>
      <c r="L3049" t="str">
        <f>IF(Table1[[#This Row],[Age]]&lt;=20,"Teen",IF(Table1[[#This Row],[Age]]&gt;=21 &amp; Table1[[#This Row],[Age]]&lt;=50,"Adult","Senior"))</f>
        <v>Senior</v>
      </c>
      <c r="M3049" t="s">
        <v>116</v>
      </c>
      <c r="N3049" t="s">
        <v>117</v>
      </c>
      <c r="O3049" t="s">
        <v>86</v>
      </c>
      <c r="P3049" t="s">
        <v>56</v>
      </c>
      <c r="Q3049" t="s">
        <v>168</v>
      </c>
      <c r="R3049">
        <v>4</v>
      </c>
      <c r="S3049">
        <v>1200</v>
      </c>
      <c r="T3049">
        <v>25</v>
      </c>
      <c r="U3049">
        <v>3600</v>
      </c>
      <c r="V3049" t="str">
        <f>IF(Table1[[#This Row],[Sales]]&lt;=10000,"Low",IF(Table1[[#This Row],[Sales]]&gt;=10000 &amp; Table1[[#This Row],[Sales]]&lt;=25000,"Medium","High"))</f>
        <v>Low</v>
      </c>
      <c r="W3049">
        <v>779.18</v>
      </c>
      <c r="X3049">
        <f>Table1[[#This Row],[Profit]]/Table1[[#This Row],[Sales]]</f>
        <v>0.21643888888888888</v>
      </c>
      <c r="Y3049" t="s">
        <v>58</v>
      </c>
      <c r="Z3049" t="s">
        <v>31</v>
      </c>
      <c r="AA3049">
        <v>4</v>
      </c>
      <c r="AB3049" t="s">
        <v>42</v>
      </c>
    </row>
    <row r="3050" spans="1:28" x14ac:dyDescent="0.35">
      <c r="A3050" t="s">
        <v>1552</v>
      </c>
      <c r="B3050" s="1">
        <v>45574</v>
      </c>
      <c r="C3050" s="1" t="str">
        <f>TEXT(Table1[[#This Row],[Order_Date]],"yyyy")</f>
        <v>2024</v>
      </c>
      <c r="D3050" s="3">
        <f>MONTH(Table1[[#This Row],[Order_Date]])</f>
        <v>10</v>
      </c>
      <c r="E3050" t="str">
        <f>TEXT(Table1[[#This Row],[Order_Date]],"mmm")</f>
        <v>Oct</v>
      </c>
      <c r="F3050" s="1">
        <v>45581</v>
      </c>
      <c r="G3050">
        <f>(Table1[[#This Row],[Ship_Date]]-Table1[[#This Row],[Order_Date]])</f>
        <v>7</v>
      </c>
      <c r="H3050" t="s">
        <v>1553</v>
      </c>
      <c r="I3050" t="s">
        <v>1554</v>
      </c>
      <c r="J3050" t="s">
        <v>24</v>
      </c>
      <c r="K3050">
        <v>39</v>
      </c>
      <c r="L3050" t="str">
        <f>IF(Table1[[#This Row],[Age]]&lt;=20,"Teen",IF(Table1[[#This Row],[Age]]&gt;=21 &amp; Table1[[#This Row],[Age]]&lt;=50,"Adult","Senior"))</f>
        <v>Senior</v>
      </c>
      <c r="M3050" t="s">
        <v>107</v>
      </c>
      <c r="N3050" t="s">
        <v>108</v>
      </c>
      <c r="O3050" t="s">
        <v>86</v>
      </c>
      <c r="P3050" t="s">
        <v>74</v>
      </c>
      <c r="Q3050" t="s">
        <v>75</v>
      </c>
      <c r="R3050">
        <v>3</v>
      </c>
      <c r="S3050">
        <v>2000</v>
      </c>
      <c r="T3050">
        <v>15</v>
      </c>
      <c r="U3050">
        <v>5100</v>
      </c>
      <c r="V3050" t="str">
        <f>IF(Table1[[#This Row],[Sales]]&lt;=10000,"Low",IF(Table1[[#This Row],[Sales]]&gt;=10000 &amp; Table1[[#This Row],[Sales]]&lt;=25000,"Medium","High"))</f>
        <v>Low</v>
      </c>
      <c r="W3050">
        <v>1995.03</v>
      </c>
      <c r="X3050">
        <f>Table1[[#This Row],[Profit]]/Table1[[#This Row],[Sales]]</f>
        <v>0.39118235294117648</v>
      </c>
      <c r="Y3050" t="s">
        <v>30</v>
      </c>
      <c r="Z3050" t="s">
        <v>31</v>
      </c>
      <c r="AA3050">
        <v>3</v>
      </c>
      <c r="AB3050" t="s">
        <v>42</v>
      </c>
    </row>
    <row r="3051" spans="1:28" x14ac:dyDescent="0.35">
      <c r="A3051" t="s">
        <v>1573</v>
      </c>
      <c r="B3051" s="1">
        <v>45953</v>
      </c>
      <c r="C3051" s="1" t="str">
        <f>TEXT(Table1[[#This Row],[Order_Date]],"yyyy")</f>
        <v>2025</v>
      </c>
      <c r="D3051" s="3">
        <f>MONTH(Table1[[#This Row],[Order_Date]])</f>
        <v>10</v>
      </c>
      <c r="E3051" t="str">
        <f>TEXT(Table1[[#This Row],[Order_Date]],"mmm")</f>
        <v>Oct</v>
      </c>
      <c r="F3051" s="1">
        <v>45955</v>
      </c>
      <c r="G3051">
        <f>(Table1[[#This Row],[Ship_Date]]-Table1[[#This Row],[Order_Date]])</f>
        <v>2</v>
      </c>
      <c r="H3051" t="s">
        <v>1574</v>
      </c>
      <c r="I3051" t="s">
        <v>1575</v>
      </c>
      <c r="J3051" t="s">
        <v>24</v>
      </c>
      <c r="K3051">
        <v>25</v>
      </c>
      <c r="L3051" t="str">
        <f>IF(Table1[[#This Row],[Age]]&lt;=20,"Teen",IF(Table1[[#This Row],[Age]]&gt;=21 &amp; Table1[[#This Row],[Age]]&lt;=50,"Adult","Senior"))</f>
        <v>Senior</v>
      </c>
      <c r="M3051" t="s">
        <v>101</v>
      </c>
      <c r="N3051" t="s">
        <v>102</v>
      </c>
      <c r="O3051" t="s">
        <v>27</v>
      </c>
      <c r="P3051" t="s">
        <v>28</v>
      </c>
      <c r="Q3051" t="s">
        <v>192</v>
      </c>
      <c r="R3051">
        <v>4</v>
      </c>
      <c r="S3051">
        <v>7000</v>
      </c>
      <c r="T3051">
        <v>25</v>
      </c>
      <c r="U3051">
        <v>21000</v>
      </c>
      <c r="V3051" t="str">
        <f>IF(Table1[[#This Row],[Sales]]&lt;=10000,"Low",IF(Table1[[#This Row],[Sales]]&gt;=10000 &amp; Table1[[#This Row],[Sales]]&lt;=25000,"Medium","High"))</f>
        <v>High</v>
      </c>
      <c r="W3051">
        <v>6417.42</v>
      </c>
      <c r="X3051">
        <f>Table1[[#This Row],[Profit]]/Table1[[#This Row],[Sales]]</f>
        <v>0.30559142857142857</v>
      </c>
      <c r="Y3051" t="s">
        <v>93</v>
      </c>
      <c r="Z3051" t="s">
        <v>31</v>
      </c>
      <c r="AA3051">
        <v>2</v>
      </c>
      <c r="AB3051" t="s">
        <v>42</v>
      </c>
    </row>
    <row r="3052" spans="1:28" x14ac:dyDescent="0.35">
      <c r="A3052" t="s">
        <v>1591</v>
      </c>
      <c r="B3052" s="1">
        <v>45933</v>
      </c>
      <c r="C3052" s="1" t="str">
        <f>TEXT(Table1[[#This Row],[Order_Date]],"yyyy")</f>
        <v>2025</v>
      </c>
      <c r="D3052" s="3">
        <f>MONTH(Table1[[#This Row],[Order_Date]])</f>
        <v>10</v>
      </c>
      <c r="E3052" t="str">
        <f>TEXT(Table1[[#This Row],[Order_Date]],"mmm")</f>
        <v>Oct</v>
      </c>
      <c r="F3052" s="1">
        <v>45937</v>
      </c>
      <c r="G3052">
        <f>(Table1[[#This Row],[Ship_Date]]-Table1[[#This Row],[Order_Date]])</f>
        <v>4</v>
      </c>
      <c r="H3052" t="s">
        <v>1592</v>
      </c>
      <c r="I3052" t="s">
        <v>1593</v>
      </c>
      <c r="J3052" t="s">
        <v>24</v>
      </c>
      <c r="K3052">
        <v>23</v>
      </c>
      <c r="L3052" t="str">
        <f>IF(Table1[[#This Row],[Age]]&lt;=20,"Teen",IF(Table1[[#This Row],[Age]]&gt;=21 &amp; Table1[[#This Row],[Age]]&lt;=50,"Adult","Senior"))</f>
        <v>Senior</v>
      </c>
      <c r="M3052" t="s">
        <v>36</v>
      </c>
      <c r="N3052" t="s">
        <v>37</v>
      </c>
      <c r="O3052" t="s">
        <v>38</v>
      </c>
      <c r="P3052" t="s">
        <v>74</v>
      </c>
      <c r="Q3052" t="s">
        <v>109</v>
      </c>
      <c r="R3052">
        <v>4</v>
      </c>
      <c r="S3052">
        <v>40000</v>
      </c>
      <c r="T3052">
        <v>5</v>
      </c>
      <c r="U3052">
        <v>152000</v>
      </c>
      <c r="V3052" t="str">
        <f>IF(Table1[[#This Row],[Sales]]&lt;=10000,"Low",IF(Table1[[#This Row],[Sales]]&gt;=10000 &amp; Table1[[#This Row],[Sales]]&lt;=25000,"Medium","High"))</f>
        <v>High</v>
      </c>
      <c r="W3052">
        <v>49332.82</v>
      </c>
      <c r="X3052">
        <f>Table1[[#This Row],[Profit]]/Table1[[#This Row],[Sales]]</f>
        <v>0.32455802631578945</v>
      </c>
      <c r="Y3052" t="s">
        <v>93</v>
      </c>
      <c r="Z3052" t="s">
        <v>31</v>
      </c>
      <c r="AA3052">
        <v>2</v>
      </c>
      <c r="AB3052" t="s">
        <v>42</v>
      </c>
    </row>
    <row r="3053" spans="1:28" x14ac:dyDescent="0.35">
      <c r="A3053" t="s">
        <v>1618</v>
      </c>
      <c r="B3053" s="1">
        <v>45942</v>
      </c>
      <c r="C3053" s="1" t="str">
        <f>TEXT(Table1[[#This Row],[Order_Date]],"yyyy")</f>
        <v>2025</v>
      </c>
      <c r="D3053" s="3">
        <f>MONTH(Table1[[#This Row],[Order_Date]])</f>
        <v>10</v>
      </c>
      <c r="E3053" t="str">
        <f>TEXT(Table1[[#This Row],[Order_Date]],"mmm")</f>
        <v>Oct</v>
      </c>
      <c r="F3053" s="1">
        <v>45946</v>
      </c>
      <c r="G3053">
        <f>(Table1[[#This Row],[Ship_Date]]-Table1[[#This Row],[Order_Date]])</f>
        <v>4</v>
      </c>
      <c r="H3053" t="s">
        <v>728</v>
      </c>
      <c r="I3053" t="s">
        <v>1619</v>
      </c>
      <c r="J3053" t="s">
        <v>24</v>
      </c>
      <c r="K3053">
        <v>36</v>
      </c>
      <c r="L3053" t="str">
        <f>IF(Table1[[#This Row],[Age]]&lt;=20,"Teen",IF(Table1[[#This Row],[Age]]&gt;=21 &amp; Table1[[#This Row],[Age]]&lt;=50,"Adult","Senior"))</f>
        <v>Senior</v>
      </c>
      <c r="M3053" t="s">
        <v>73</v>
      </c>
      <c r="N3053" t="s">
        <v>26</v>
      </c>
      <c r="O3053" t="s">
        <v>27</v>
      </c>
      <c r="P3053" t="s">
        <v>74</v>
      </c>
      <c r="Q3053" t="s">
        <v>132</v>
      </c>
      <c r="R3053">
        <v>4</v>
      </c>
      <c r="S3053">
        <v>55000</v>
      </c>
      <c r="T3053">
        <v>20</v>
      </c>
      <c r="U3053">
        <v>176000</v>
      </c>
      <c r="V3053" t="str">
        <f>IF(Table1[[#This Row],[Sales]]&lt;=10000,"Low",IF(Table1[[#This Row],[Sales]]&gt;=10000 &amp; Table1[[#This Row],[Sales]]&lt;=25000,"Medium","High"))</f>
        <v>High</v>
      </c>
      <c r="W3053">
        <v>39488.199999999997</v>
      </c>
      <c r="X3053">
        <f>Table1[[#This Row],[Profit]]/Table1[[#This Row],[Sales]]</f>
        <v>0.2243647727272727</v>
      </c>
      <c r="Y3053" t="s">
        <v>58</v>
      </c>
      <c r="Z3053" t="s">
        <v>41</v>
      </c>
      <c r="AA3053">
        <v>4</v>
      </c>
      <c r="AB3053" t="s">
        <v>42</v>
      </c>
    </row>
    <row r="3054" spans="1:28" x14ac:dyDescent="0.35">
      <c r="A3054" t="s">
        <v>1629</v>
      </c>
      <c r="B3054" s="1">
        <v>45958</v>
      </c>
      <c r="C3054" s="1" t="str">
        <f>TEXT(Table1[[#This Row],[Order_Date]],"yyyy")</f>
        <v>2025</v>
      </c>
      <c r="D3054" s="3">
        <f>MONTH(Table1[[#This Row],[Order_Date]])</f>
        <v>10</v>
      </c>
      <c r="E3054" t="str">
        <f>TEXT(Table1[[#This Row],[Order_Date]],"mmm")</f>
        <v>Oct</v>
      </c>
      <c r="F3054" s="1">
        <v>45961</v>
      </c>
      <c r="G3054">
        <f>(Table1[[#This Row],[Ship_Date]]-Table1[[#This Row],[Order_Date]])</f>
        <v>3</v>
      </c>
      <c r="H3054" t="s">
        <v>1630</v>
      </c>
      <c r="I3054" t="s">
        <v>1631</v>
      </c>
      <c r="J3054" t="s">
        <v>24</v>
      </c>
      <c r="K3054">
        <v>53</v>
      </c>
      <c r="L3054" t="str">
        <f>IF(Table1[[#This Row],[Age]]&lt;=20,"Teen",IF(Table1[[#This Row],[Age]]&gt;=21 &amp; Table1[[#This Row],[Age]]&lt;=50,"Adult","Senior"))</f>
        <v>Senior</v>
      </c>
      <c r="M3054" t="s">
        <v>53</v>
      </c>
      <c r="N3054" t="s">
        <v>54</v>
      </c>
      <c r="O3054" t="s">
        <v>55</v>
      </c>
      <c r="P3054" t="s">
        <v>74</v>
      </c>
      <c r="Q3054" t="s">
        <v>75</v>
      </c>
      <c r="R3054">
        <v>6</v>
      </c>
      <c r="S3054">
        <v>2000</v>
      </c>
      <c r="T3054">
        <v>5</v>
      </c>
      <c r="U3054">
        <v>11400</v>
      </c>
      <c r="V3054" t="str">
        <f>IF(Table1[[#This Row],[Sales]]&lt;=10000,"Low",IF(Table1[[#This Row],[Sales]]&gt;=10000 &amp; Table1[[#This Row],[Sales]]&lt;=25000,"Medium","High"))</f>
        <v>High</v>
      </c>
      <c r="W3054">
        <v>3642.07</v>
      </c>
      <c r="X3054">
        <f>Table1[[#This Row],[Profit]]/Table1[[#This Row],[Sales]]</f>
        <v>0.3194798245614035</v>
      </c>
      <c r="Y3054" t="s">
        <v>58</v>
      </c>
      <c r="Z3054" t="s">
        <v>59</v>
      </c>
      <c r="AA3054">
        <v>5</v>
      </c>
      <c r="AB3054" t="s">
        <v>42</v>
      </c>
    </row>
    <row r="3055" spans="1:28" x14ac:dyDescent="0.35">
      <c r="A3055" t="s">
        <v>1632</v>
      </c>
      <c r="B3055" s="1">
        <v>45939</v>
      </c>
      <c r="C3055" s="1" t="str">
        <f>TEXT(Table1[[#This Row],[Order_Date]],"yyyy")</f>
        <v>2025</v>
      </c>
      <c r="D3055" s="3">
        <f>MONTH(Table1[[#This Row],[Order_Date]])</f>
        <v>10</v>
      </c>
      <c r="E3055" t="str">
        <f>TEXT(Table1[[#This Row],[Order_Date]],"mmm")</f>
        <v>Oct</v>
      </c>
      <c r="F3055" s="1">
        <v>45940</v>
      </c>
      <c r="G3055">
        <f>(Table1[[#This Row],[Ship_Date]]-Table1[[#This Row],[Order_Date]])</f>
        <v>1</v>
      </c>
      <c r="H3055" t="s">
        <v>1633</v>
      </c>
      <c r="I3055" t="s">
        <v>1634</v>
      </c>
      <c r="J3055" t="s">
        <v>52</v>
      </c>
      <c r="K3055">
        <v>49</v>
      </c>
      <c r="L3055" t="str">
        <f>IF(Table1[[#This Row],[Age]]&lt;=20,"Teen",IF(Table1[[#This Row],[Age]]&gt;=21 &amp; Table1[[#This Row],[Age]]&lt;=50,"Adult","Senior"))</f>
        <v>Senior</v>
      </c>
      <c r="M3055" t="s">
        <v>84</v>
      </c>
      <c r="N3055" t="s">
        <v>85</v>
      </c>
      <c r="O3055" t="s">
        <v>86</v>
      </c>
      <c r="P3055" t="s">
        <v>56</v>
      </c>
      <c r="Q3055" t="s">
        <v>125</v>
      </c>
      <c r="R3055">
        <v>3</v>
      </c>
      <c r="S3055">
        <v>450</v>
      </c>
      <c r="T3055">
        <v>0</v>
      </c>
      <c r="U3055">
        <v>1350</v>
      </c>
      <c r="V3055" t="str">
        <f>IF(Table1[[#This Row],[Sales]]&lt;=10000,"Low",IF(Table1[[#This Row],[Sales]]&gt;=10000 &amp; Table1[[#This Row],[Sales]]&lt;=25000,"Medium","High"))</f>
        <v>Low</v>
      </c>
      <c r="W3055">
        <v>149.1</v>
      </c>
      <c r="X3055">
        <f>Table1[[#This Row],[Profit]]/Table1[[#This Row],[Sales]]</f>
        <v>0.11044444444444444</v>
      </c>
      <c r="Y3055" t="s">
        <v>30</v>
      </c>
      <c r="Z3055" t="s">
        <v>41</v>
      </c>
      <c r="AA3055">
        <v>5</v>
      </c>
      <c r="AB3055" t="s">
        <v>42</v>
      </c>
    </row>
    <row r="3056" spans="1:28" x14ac:dyDescent="0.35">
      <c r="A3056" t="s">
        <v>1724</v>
      </c>
      <c r="B3056" s="1">
        <v>45591</v>
      </c>
      <c r="C3056" s="1" t="str">
        <f>TEXT(Table1[[#This Row],[Order_Date]],"yyyy")</f>
        <v>2024</v>
      </c>
      <c r="D3056" s="3">
        <f>MONTH(Table1[[#This Row],[Order_Date]])</f>
        <v>10</v>
      </c>
      <c r="E3056" t="str">
        <f>TEXT(Table1[[#This Row],[Order_Date]],"mmm")</f>
        <v>Oct</v>
      </c>
      <c r="F3056" s="1">
        <v>45597</v>
      </c>
      <c r="G3056">
        <f>(Table1[[#This Row],[Ship_Date]]-Table1[[#This Row],[Order_Date]])</f>
        <v>6</v>
      </c>
      <c r="H3056" t="s">
        <v>1725</v>
      </c>
      <c r="I3056" t="s">
        <v>1726</v>
      </c>
      <c r="J3056" t="s">
        <v>52</v>
      </c>
      <c r="K3056">
        <v>48</v>
      </c>
      <c r="L3056" t="str">
        <f>IF(Table1[[#This Row],[Age]]&lt;=20,"Teen",IF(Table1[[#This Row],[Age]]&gt;=21 &amp; Table1[[#This Row],[Age]]&lt;=50,"Adult","Senior"))</f>
        <v>Senior</v>
      </c>
      <c r="M3056" t="s">
        <v>36</v>
      </c>
      <c r="N3056" t="s">
        <v>37</v>
      </c>
      <c r="O3056" t="s">
        <v>38</v>
      </c>
      <c r="P3056" t="s">
        <v>28</v>
      </c>
      <c r="Q3056" t="s">
        <v>103</v>
      </c>
      <c r="R3056">
        <v>1</v>
      </c>
      <c r="S3056">
        <v>25000</v>
      </c>
      <c r="T3056">
        <v>15</v>
      </c>
      <c r="U3056">
        <v>21250</v>
      </c>
      <c r="V3056" t="str">
        <f>IF(Table1[[#This Row],[Sales]]&lt;=10000,"Low",IF(Table1[[#This Row],[Sales]]&gt;=10000 &amp; Table1[[#This Row],[Sales]]&lt;=25000,"Medium","High"))</f>
        <v>High</v>
      </c>
      <c r="W3056">
        <v>7603.53</v>
      </c>
      <c r="X3056">
        <f>Table1[[#This Row],[Profit]]/Table1[[#This Row],[Sales]]</f>
        <v>0.35781317647058825</v>
      </c>
      <c r="Y3056" t="s">
        <v>58</v>
      </c>
      <c r="Z3056" t="s">
        <v>41</v>
      </c>
      <c r="AA3056">
        <v>5</v>
      </c>
      <c r="AB3056" t="s">
        <v>42</v>
      </c>
    </row>
    <row r="3057" spans="1:28" x14ac:dyDescent="0.35">
      <c r="A3057" t="s">
        <v>1748</v>
      </c>
      <c r="B3057" s="1">
        <v>45953</v>
      </c>
      <c r="C3057" s="1" t="str">
        <f>TEXT(Table1[[#This Row],[Order_Date]],"yyyy")</f>
        <v>2025</v>
      </c>
      <c r="D3057" s="3">
        <f>MONTH(Table1[[#This Row],[Order_Date]])</f>
        <v>10</v>
      </c>
      <c r="E3057" t="str">
        <f>TEXT(Table1[[#This Row],[Order_Date]],"mmm")</f>
        <v>Oct</v>
      </c>
      <c r="F3057" s="1">
        <v>45957</v>
      </c>
      <c r="G3057">
        <f>(Table1[[#This Row],[Ship_Date]]-Table1[[#This Row],[Order_Date]])</f>
        <v>4</v>
      </c>
      <c r="H3057" t="s">
        <v>1749</v>
      </c>
      <c r="I3057" t="s">
        <v>1750</v>
      </c>
      <c r="J3057" t="s">
        <v>52</v>
      </c>
      <c r="K3057">
        <v>57</v>
      </c>
      <c r="L3057" t="str">
        <f>IF(Table1[[#This Row],[Age]]&lt;=20,"Teen",IF(Table1[[#This Row],[Age]]&gt;=21 &amp; Table1[[#This Row],[Age]]&lt;=50,"Adult","Senior"))</f>
        <v>Senior</v>
      </c>
      <c r="M3057" t="s">
        <v>36</v>
      </c>
      <c r="N3057" t="s">
        <v>37</v>
      </c>
      <c r="O3057" t="s">
        <v>38</v>
      </c>
      <c r="P3057" t="s">
        <v>56</v>
      </c>
      <c r="Q3057" t="s">
        <v>57</v>
      </c>
      <c r="R3057">
        <v>3</v>
      </c>
      <c r="S3057">
        <v>60</v>
      </c>
      <c r="T3057">
        <v>0</v>
      </c>
      <c r="U3057">
        <v>180</v>
      </c>
      <c r="V3057" t="str">
        <f>IF(Table1[[#This Row],[Sales]]&lt;=10000,"Low",IF(Table1[[#This Row],[Sales]]&gt;=10000 &amp; Table1[[#This Row],[Sales]]&lt;=25000,"Medium","High"))</f>
        <v>Low</v>
      </c>
      <c r="W3057">
        <v>41.45</v>
      </c>
      <c r="X3057">
        <f>Table1[[#This Row],[Profit]]/Table1[[#This Row],[Sales]]</f>
        <v>0.2302777777777778</v>
      </c>
      <c r="Y3057" t="s">
        <v>58</v>
      </c>
      <c r="Z3057" t="s">
        <v>59</v>
      </c>
      <c r="AA3057">
        <v>5</v>
      </c>
      <c r="AB3057" t="s">
        <v>42</v>
      </c>
    </row>
    <row r="3058" spans="1:28" x14ac:dyDescent="0.35">
      <c r="A3058" t="s">
        <v>1846</v>
      </c>
      <c r="B3058" s="1">
        <v>45951</v>
      </c>
      <c r="C3058" s="1" t="str">
        <f>TEXT(Table1[[#This Row],[Order_Date]],"yyyy")</f>
        <v>2025</v>
      </c>
      <c r="D3058" s="3">
        <f>MONTH(Table1[[#This Row],[Order_Date]])</f>
        <v>10</v>
      </c>
      <c r="E3058" t="str">
        <f>TEXT(Table1[[#This Row],[Order_Date]],"mmm")</f>
        <v>Oct</v>
      </c>
      <c r="F3058" s="1">
        <v>45953</v>
      </c>
      <c r="G3058">
        <f>(Table1[[#This Row],[Ship_Date]]-Table1[[#This Row],[Order_Date]])</f>
        <v>2</v>
      </c>
      <c r="H3058" t="s">
        <v>1847</v>
      </c>
      <c r="I3058" t="s">
        <v>1848</v>
      </c>
      <c r="J3058" t="s">
        <v>52</v>
      </c>
      <c r="K3058">
        <v>33</v>
      </c>
      <c r="L3058" t="str">
        <f>IF(Table1[[#This Row],[Age]]&lt;=20,"Teen",IF(Table1[[#This Row],[Age]]&gt;=21 &amp; Table1[[#This Row],[Age]]&lt;=50,"Adult","Senior"))</f>
        <v>Senior</v>
      </c>
      <c r="M3058" t="s">
        <v>36</v>
      </c>
      <c r="N3058" t="s">
        <v>37</v>
      </c>
      <c r="O3058" t="s">
        <v>38</v>
      </c>
      <c r="P3058" t="s">
        <v>56</v>
      </c>
      <c r="Q3058" t="s">
        <v>125</v>
      </c>
      <c r="R3058">
        <v>1</v>
      </c>
      <c r="S3058">
        <v>450</v>
      </c>
      <c r="T3058">
        <v>20</v>
      </c>
      <c r="U3058">
        <v>360</v>
      </c>
      <c r="V3058" t="str">
        <f>IF(Table1[[#This Row],[Sales]]&lt;=10000,"Low",IF(Table1[[#This Row],[Sales]]&gt;=10000 &amp; Table1[[#This Row],[Sales]]&lt;=25000,"Medium","High"))</f>
        <v>Low</v>
      </c>
      <c r="W3058">
        <v>152.36000000000001</v>
      </c>
      <c r="X3058">
        <f>Table1[[#This Row],[Profit]]/Table1[[#This Row],[Sales]]</f>
        <v>0.42322222222222228</v>
      </c>
      <c r="Y3058" t="s">
        <v>58</v>
      </c>
      <c r="Z3058" t="s">
        <v>59</v>
      </c>
      <c r="AA3058">
        <v>1</v>
      </c>
      <c r="AB3058" t="s">
        <v>42</v>
      </c>
    </row>
    <row r="3059" spans="1:28" x14ac:dyDescent="0.35">
      <c r="A3059" t="s">
        <v>1888</v>
      </c>
      <c r="B3059" s="1">
        <v>45577</v>
      </c>
      <c r="C3059" s="1" t="str">
        <f>TEXT(Table1[[#This Row],[Order_Date]],"yyyy")</f>
        <v>2024</v>
      </c>
      <c r="D3059" s="3">
        <f>MONTH(Table1[[#This Row],[Order_Date]])</f>
        <v>10</v>
      </c>
      <c r="E3059" t="str">
        <f>TEXT(Table1[[#This Row],[Order_Date]],"mmm")</f>
        <v>Oct</v>
      </c>
      <c r="F3059" s="1">
        <v>45584</v>
      </c>
      <c r="G3059">
        <f>(Table1[[#This Row],[Ship_Date]]-Table1[[#This Row],[Order_Date]])</f>
        <v>7</v>
      </c>
      <c r="H3059" t="s">
        <v>1889</v>
      </c>
      <c r="I3059" t="s">
        <v>1890</v>
      </c>
      <c r="J3059" t="s">
        <v>24</v>
      </c>
      <c r="K3059">
        <v>22</v>
      </c>
      <c r="L3059" t="str">
        <f>IF(Table1[[#This Row],[Age]]&lt;=20,"Teen",IF(Table1[[#This Row],[Age]]&gt;=21 &amp; Table1[[#This Row],[Age]]&lt;=50,"Adult","Senior"))</f>
        <v>Senior</v>
      </c>
      <c r="M3059" t="s">
        <v>101</v>
      </c>
      <c r="N3059" t="s">
        <v>102</v>
      </c>
      <c r="O3059" t="s">
        <v>27</v>
      </c>
      <c r="P3059" t="s">
        <v>56</v>
      </c>
      <c r="Q3059" t="s">
        <v>168</v>
      </c>
      <c r="R3059">
        <v>4</v>
      </c>
      <c r="S3059">
        <v>1200</v>
      </c>
      <c r="T3059">
        <v>0</v>
      </c>
      <c r="U3059">
        <v>4800</v>
      </c>
      <c r="V3059" t="str">
        <f>IF(Table1[[#This Row],[Sales]]&lt;=10000,"Low",IF(Table1[[#This Row],[Sales]]&gt;=10000 &amp; Table1[[#This Row],[Sales]]&lt;=25000,"Medium","High"))</f>
        <v>Low</v>
      </c>
      <c r="W3059">
        <v>1215.8699999999999</v>
      </c>
      <c r="X3059">
        <f>Table1[[#This Row],[Profit]]/Table1[[#This Row],[Sales]]</f>
        <v>0.25330624999999996</v>
      </c>
      <c r="Y3059" t="s">
        <v>30</v>
      </c>
      <c r="Z3059" t="s">
        <v>59</v>
      </c>
      <c r="AA3059">
        <v>4</v>
      </c>
      <c r="AB3059" t="s">
        <v>42</v>
      </c>
    </row>
    <row r="3060" spans="1:28" x14ac:dyDescent="0.35">
      <c r="A3060" t="s">
        <v>1894</v>
      </c>
      <c r="B3060" s="1">
        <v>45935</v>
      </c>
      <c r="C3060" s="1" t="str">
        <f>TEXT(Table1[[#This Row],[Order_Date]],"yyyy")</f>
        <v>2025</v>
      </c>
      <c r="D3060" s="3">
        <f>MONTH(Table1[[#This Row],[Order_Date]])</f>
        <v>10</v>
      </c>
      <c r="E3060" t="str">
        <f>TEXT(Table1[[#This Row],[Order_Date]],"mmm")</f>
        <v>Oct</v>
      </c>
      <c r="F3060" s="1">
        <v>45942</v>
      </c>
      <c r="G3060">
        <f>(Table1[[#This Row],[Ship_Date]]-Table1[[#This Row],[Order_Date]])</f>
        <v>7</v>
      </c>
      <c r="H3060" t="s">
        <v>829</v>
      </c>
      <c r="I3060" t="s">
        <v>1895</v>
      </c>
      <c r="J3060" t="s">
        <v>24</v>
      </c>
      <c r="K3060">
        <v>50</v>
      </c>
      <c r="L3060" t="str">
        <f>IF(Table1[[#This Row],[Age]]&lt;=20,"Teen",IF(Table1[[#This Row],[Age]]&gt;=21 &amp; Table1[[#This Row],[Age]]&lt;=50,"Adult","Senior"))</f>
        <v>Senior</v>
      </c>
      <c r="M3060" t="s">
        <v>107</v>
      </c>
      <c r="N3060" t="s">
        <v>108</v>
      </c>
      <c r="O3060" t="s">
        <v>86</v>
      </c>
      <c r="P3060" t="s">
        <v>28</v>
      </c>
      <c r="Q3060" t="s">
        <v>192</v>
      </c>
      <c r="R3060">
        <v>4</v>
      </c>
      <c r="S3060">
        <v>7000</v>
      </c>
      <c r="T3060">
        <v>10</v>
      </c>
      <c r="U3060">
        <v>25200</v>
      </c>
      <c r="V3060" t="str">
        <f>IF(Table1[[#This Row],[Sales]]&lt;=10000,"Low",IF(Table1[[#This Row],[Sales]]&gt;=10000 &amp; Table1[[#This Row],[Sales]]&lt;=25000,"Medium","High"))</f>
        <v>High</v>
      </c>
      <c r="W3060">
        <v>9954.9699999999993</v>
      </c>
      <c r="X3060">
        <f>Table1[[#This Row],[Profit]]/Table1[[#This Row],[Sales]]</f>
        <v>0.39503849206349206</v>
      </c>
      <c r="Y3060" t="s">
        <v>58</v>
      </c>
      <c r="Z3060" t="s">
        <v>59</v>
      </c>
      <c r="AA3060">
        <v>3</v>
      </c>
      <c r="AB3060" t="s">
        <v>42</v>
      </c>
    </row>
    <row r="3061" spans="1:28" x14ac:dyDescent="0.35">
      <c r="A3061" t="s">
        <v>1914</v>
      </c>
      <c r="B3061" s="1">
        <v>45956</v>
      </c>
      <c r="C3061" s="1" t="str">
        <f>TEXT(Table1[[#This Row],[Order_Date]],"yyyy")</f>
        <v>2025</v>
      </c>
      <c r="D3061" s="3">
        <f>MONTH(Table1[[#This Row],[Order_Date]])</f>
        <v>10</v>
      </c>
      <c r="E3061" t="str">
        <f>TEXT(Table1[[#This Row],[Order_Date]],"mmm")</f>
        <v>Oct</v>
      </c>
      <c r="F3061" s="1">
        <v>45960</v>
      </c>
      <c r="G3061">
        <f>(Table1[[#This Row],[Ship_Date]]-Table1[[#This Row],[Order_Date]])</f>
        <v>4</v>
      </c>
      <c r="H3061" t="s">
        <v>1915</v>
      </c>
      <c r="I3061" t="s">
        <v>1916</v>
      </c>
      <c r="J3061" t="s">
        <v>52</v>
      </c>
      <c r="K3061">
        <v>30</v>
      </c>
      <c r="L3061" t="str">
        <f>IF(Table1[[#This Row],[Age]]&lt;=20,"Teen",IF(Table1[[#This Row],[Age]]&gt;=21 &amp; Table1[[#This Row],[Age]]&lt;=50,"Adult","Senior"))</f>
        <v>Senior</v>
      </c>
      <c r="M3061" t="s">
        <v>25</v>
      </c>
      <c r="N3061" t="s">
        <v>26</v>
      </c>
      <c r="O3061" t="s">
        <v>27</v>
      </c>
      <c r="P3061" t="s">
        <v>74</v>
      </c>
      <c r="Q3061" t="s">
        <v>132</v>
      </c>
      <c r="R3061">
        <v>6</v>
      </c>
      <c r="S3061">
        <v>55000</v>
      </c>
      <c r="T3061">
        <v>15</v>
      </c>
      <c r="U3061">
        <v>280500</v>
      </c>
      <c r="V3061" t="str">
        <f>IF(Table1[[#This Row],[Sales]]&lt;=10000,"Low",IF(Table1[[#This Row],[Sales]]&gt;=10000 &amp; Table1[[#This Row],[Sales]]&lt;=25000,"Medium","High"))</f>
        <v>High</v>
      </c>
      <c r="W3061">
        <v>55038.44</v>
      </c>
      <c r="X3061">
        <f>Table1[[#This Row],[Profit]]/Table1[[#This Row],[Sales]]</f>
        <v>0.1962154723707665</v>
      </c>
      <c r="Y3061" t="s">
        <v>58</v>
      </c>
      <c r="Z3061" t="s">
        <v>59</v>
      </c>
      <c r="AA3061">
        <v>2</v>
      </c>
      <c r="AB3061" t="s">
        <v>42</v>
      </c>
    </row>
    <row r="3062" spans="1:28" x14ac:dyDescent="0.35">
      <c r="A3062" t="s">
        <v>1980</v>
      </c>
      <c r="B3062" s="1">
        <v>45939</v>
      </c>
      <c r="C3062" s="1" t="str">
        <f>TEXT(Table1[[#This Row],[Order_Date]],"yyyy")</f>
        <v>2025</v>
      </c>
      <c r="D3062" s="3">
        <f>MONTH(Table1[[#This Row],[Order_Date]])</f>
        <v>10</v>
      </c>
      <c r="E3062" t="str">
        <f>TEXT(Table1[[#This Row],[Order_Date]],"mmm")</f>
        <v>Oct</v>
      </c>
      <c r="F3062" s="1">
        <v>45946</v>
      </c>
      <c r="G3062">
        <f>(Table1[[#This Row],[Ship_Date]]-Table1[[#This Row],[Order_Date]])</f>
        <v>7</v>
      </c>
      <c r="H3062" t="s">
        <v>1981</v>
      </c>
      <c r="I3062" t="s">
        <v>1982</v>
      </c>
      <c r="J3062" t="s">
        <v>52</v>
      </c>
      <c r="K3062">
        <v>20</v>
      </c>
      <c r="L3062" t="str">
        <f>IF(Table1[[#This Row],[Age]]&lt;=20,"Teen",IF(Table1[[#This Row],[Age]]&gt;=21 &amp; Table1[[#This Row],[Age]]&lt;=50,"Adult","Senior"))</f>
        <v>Teen</v>
      </c>
      <c r="M3062" t="s">
        <v>84</v>
      </c>
      <c r="N3062" t="s">
        <v>85</v>
      </c>
      <c r="O3062" t="s">
        <v>86</v>
      </c>
      <c r="P3062" t="s">
        <v>39</v>
      </c>
      <c r="Q3062" t="s">
        <v>118</v>
      </c>
      <c r="R3062">
        <v>2</v>
      </c>
      <c r="S3062">
        <v>4000</v>
      </c>
      <c r="T3062">
        <v>10</v>
      </c>
      <c r="U3062">
        <v>7200</v>
      </c>
      <c r="V3062" t="str">
        <f>IF(Table1[[#This Row],[Sales]]&lt;=10000,"Low",IF(Table1[[#This Row],[Sales]]&gt;=10000 &amp; Table1[[#This Row],[Sales]]&lt;=25000,"Medium","High"))</f>
        <v>Low</v>
      </c>
      <c r="W3062">
        <v>3013.92</v>
      </c>
      <c r="X3062">
        <f>Table1[[#This Row],[Profit]]/Table1[[#This Row],[Sales]]</f>
        <v>0.41860000000000003</v>
      </c>
      <c r="Y3062" t="s">
        <v>58</v>
      </c>
      <c r="Z3062" t="s">
        <v>41</v>
      </c>
      <c r="AA3062">
        <v>1</v>
      </c>
      <c r="AB3062" t="s">
        <v>42</v>
      </c>
    </row>
    <row r="3063" spans="1:28" x14ac:dyDescent="0.35">
      <c r="A3063" t="s">
        <v>2003</v>
      </c>
      <c r="B3063" s="1">
        <v>45940</v>
      </c>
      <c r="C3063" s="1" t="str">
        <f>TEXT(Table1[[#This Row],[Order_Date]],"yyyy")</f>
        <v>2025</v>
      </c>
      <c r="D3063" s="3">
        <f>MONTH(Table1[[#This Row],[Order_Date]])</f>
        <v>10</v>
      </c>
      <c r="E3063" t="str">
        <f>TEXT(Table1[[#This Row],[Order_Date]],"mmm")</f>
        <v>Oct</v>
      </c>
      <c r="F3063" s="1">
        <v>45947</v>
      </c>
      <c r="G3063">
        <f>(Table1[[#This Row],[Ship_Date]]-Table1[[#This Row],[Order_Date]])</f>
        <v>7</v>
      </c>
      <c r="H3063" t="s">
        <v>2004</v>
      </c>
      <c r="I3063" t="s">
        <v>2005</v>
      </c>
      <c r="J3063" t="s">
        <v>52</v>
      </c>
      <c r="K3063">
        <v>61</v>
      </c>
      <c r="L3063" t="str">
        <f>IF(Table1[[#This Row],[Age]]&lt;=20,"Teen",IF(Table1[[#This Row],[Age]]&gt;=21 &amp; Table1[[#This Row],[Age]]&lt;=50,"Adult","Senior"))</f>
        <v>Senior</v>
      </c>
      <c r="M3063" t="s">
        <v>36</v>
      </c>
      <c r="N3063" t="s">
        <v>37</v>
      </c>
      <c r="O3063" t="s">
        <v>38</v>
      </c>
      <c r="P3063" t="s">
        <v>56</v>
      </c>
      <c r="Q3063" t="s">
        <v>168</v>
      </c>
      <c r="R3063">
        <v>7</v>
      </c>
      <c r="S3063">
        <v>1200</v>
      </c>
      <c r="T3063">
        <v>25</v>
      </c>
      <c r="U3063">
        <v>6300</v>
      </c>
      <c r="V3063" t="str">
        <f>IF(Table1[[#This Row],[Sales]]&lt;=10000,"Low",IF(Table1[[#This Row],[Sales]]&gt;=10000 &amp; Table1[[#This Row],[Sales]]&lt;=25000,"Medium","High"))</f>
        <v>Low</v>
      </c>
      <c r="W3063">
        <v>1350.81</v>
      </c>
      <c r="X3063">
        <f>Table1[[#This Row],[Profit]]/Table1[[#This Row],[Sales]]</f>
        <v>0.2144142857142857</v>
      </c>
      <c r="Y3063" t="s">
        <v>30</v>
      </c>
      <c r="Z3063" t="s">
        <v>59</v>
      </c>
      <c r="AA3063">
        <v>1</v>
      </c>
      <c r="AB3063" t="s">
        <v>42</v>
      </c>
    </row>
    <row r="3064" spans="1:28" x14ac:dyDescent="0.35">
      <c r="A3064" t="s">
        <v>2021</v>
      </c>
      <c r="B3064" s="1">
        <v>45961</v>
      </c>
      <c r="C3064" s="1" t="str">
        <f>TEXT(Table1[[#This Row],[Order_Date]],"yyyy")</f>
        <v>2025</v>
      </c>
      <c r="D3064" s="3">
        <f>MONTH(Table1[[#This Row],[Order_Date]])</f>
        <v>10</v>
      </c>
      <c r="E3064" t="str">
        <f>TEXT(Table1[[#This Row],[Order_Date]],"mmm")</f>
        <v>Oct</v>
      </c>
      <c r="F3064" s="1">
        <v>45968</v>
      </c>
      <c r="G3064">
        <f>(Table1[[#This Row],[Ship_Date]]-Table1[[#This Row],[Order_Date]])</f>
        <v>7</v>
      </c>
      <c r="H3064" t="s">
        <v>2022</v>
      </c>
      <c r="I3064" t="s">
        <v>2023</v>
      </c>
      <c r="J3064" t="s">
        <v>24</v>
      </c>
      <c r="K3064">
        <v>46</v>
      </c>
      <c r="L3064" t="str">
        <f>IF(Table1[[#This Row],[Age]]&lt;=20,"Teen",IF(Table1[[#This Row],[Age]]&gt;=21 &amp; Table1[[#This Row],[Age]]&lt;=50,"Adult","Senior"))</f>
        <v>Senior</v>
      </c>
      <c r="M3064" t="s">
        <v>116</v>
      </c>
      <c r="N3064" t="s">
        <v>117</v>
      </c>
      <c r="O3064" t="s">
        <v>86</v>
      </c>
      <c r="P3064" t="s">
        <v>47</v>
      </c>
      <c r="Q3064" t="s">
        <v>175</v>
      </c>
      <c r="R3064">
        <v>7</v>
      </c>
      <c r="S3064">
        <v>1200</v>
      </c>
      <c r="T3064">
        <v>0</v>
      </c>
      <c r="U3064">
        <v>8400</v>
      </c>
      <c r="V3064" t="str">
        <f>IF(Table1[[#This Row],[Sales]]&lt;=10000,"Low",IF(Table1[[#This Row],[Sales]]&gt;=10000 &amp; Table1[[#This Row],[Sales]]&lt;=25000,"Medium","High"))</f>
        <v>Low</v>
      </c>
      <c r="W3064">
        <v>3480.63</v>
      </c>
      <c r="X3064">
        <f>Table1[[#This Row],[Profit]]/Table1[[#This Row],[Sales]]</f>
        <v>0.4143607142857143</v>
      </c>
      <c r="Y3064" t="s">
        <v>30</v>
      </c>
      <c r="Z3064" t="s">
        <v>59</v>
      </c>
      <c r="AA3064">
        <v>1</v>
      </c>
      <c r="AB3064" t="s">
        <v>42</v>
      </c>
    </row>
    <row r="3065" spans="1:28" x14ac:dyDescent="0.35">
      <c r="A3065" t="s">
        <v>2027</v>
      </c>
      <c r="B3065" s="1">
        <v>45943</v>
      </c>
      <c r="C3065" s="1" t="str">
        <f>TEXT(Table1[[#This Row],[Order_Date]],"yyyy")</f>
        <v>2025</v>
      </c>
      <c r="D3065" s="3">
        <f>MONTH(Table1[[#This Row],[Order_Date]])</f>
        <v>10</v>
      </c>
      <c r="E3065" t="str">
        <f>TEXT(Table1[[#This Row],[Order_Date]],"mmm")</f>
        <v>Oct</v>
      </c>
      <c r="F3065" s="1">
        <v>45946</v>
      </c>
      <c r="G3065">
        <f>(Table1[[#This Row],[Ship_Date]]-Table1[[#This Row],[Order_Date]])</f>
        <v>3</v>
      </c>
      <c r="H3065" t="s">
        <v>2028</v>
      </c>
      <c r="I3065" t="s">
        <v>2029</v>
      </c>
      <c r="J3065" t="s">
        <v>52</v>
      </c>
      <c r="K3065">
        <v>51</v>
      </c>
      <c r="L3065" t="str">
        <f>IF(Table1[[#This Row],[Age]]&lt;=20,"Teen",IF(Table1[[#This Row],[Age]]&gt;=21 &amp; Table1[[#This Row],[Age]]&lt;=50,"Adult","Senior"))</f>
        <v>Senior</v>
      </c>
      <c r="M3065" t="s">
        <v>101</v>
      </c>
      <c r="N3065" t="s">
        <v>102</v>
      </c>
      <c r="O3065" t="s">
        <v>27</v>
      </c>
      <c r="P3065" t="s">
        <v>39</v>
      </c>
      <c r="Q3065" t="s">
        <v>253</v>
      </c>
      <c r="R3065">
        <v>2</v>
      </c>
      <c r="S3065">
        <v>1200</v>
      </c>
      <c r="T3065">
        <v>0</v>
      </c>
      <c r="U3065">
        <v>2400</v>
      </c>
      <c r="V3065" t="str">
        <f>IF(Table1[[#This Row],[Sales]]&lt;=10000,"Low",IF(Table1[[#This Row],[Sales]]&gt;=10000 &amp; Table1[[#This Row],[Sales]]&lt;=25000,"Medium","High"))</f>
        <v>Low</v>
      </c>
      <c r="W3065">
        <v>1069.68</v>
      </c>
      <c r="X3065">
        <f>Table1[[#This Row],[Profit]]/Table1[[#This Row],[Sales]]</f>
        <v>0.44570000000000004</v>
      </c>
      <c r="Y3065" t="s">
        <v>93</v>
      </c>
      <c r="Z3065" t="s">
        <v>41</v>
      </c>
      <c r="AA3065">
        <v>1</v>
      </c>
      <c r="AB3065" t="s">
        <v>42</v>
      </c>
    </row>
    <row r="3066" spans="1:28" x14ac:dyDescent="0.35">
      <c r="A3066" t="s">
        <v>2030</v>
      </c>
      <c r="B3066" s="1">
        <v>45935</v>
      </c>
      <c r="C3066" s="1" t="str">
        <f>TEXT(Table1[[#This Row],[Order_Date]],"yyyy")</f>
        <v>2025</v>
      </c>
      <c r="D3066" s="3">
        <f>MONTH(Table1[[#This Row],[Order_Date]])</f>
        <v>10</v>
      </c>
      <c r="E3066" t="str">
        <f>TEXT(Table1[[#This Row],[Order_Date]],"mmm")</f>
        <v>Oct</v>
      </c>
      <c r="F3066" s="1">
        <v>45937</v>
      </c>
      <c r="G3066">
        <f>(Table1[[#This Row],[Ship_Date]]-Table1[[#This Row],[Order_Date]])</f>
        <v>2</v>
      </c>
      <c r="H3066" t="s">
        <v>2031</v>
      </c>
      <c r="I3066" t="s">
        <v>2032</v>
      </c>
      <c r="J3066" t="s">
        <v>52</v>
      </c>
      <c r="K3066">
        <v>40</v>
      </c>
      <c r="L3066" t="str">
        <f>IF(Table1[[#This Row],[Age]]&lt;=20,"Teen",IF(Table1[[#This Row],[Age]]&gt;=21 &amp; Table1[[#This Row],[Age]]&lt;=50,"Adult","Senior"))</f>
        <v>Senior</v>
      </c>
      <c r="M3066" t="s">
        <v>46</v>
      </c>
      <c r="N3066" t="s">
        <v>46</v>
      </c>
      <c r="O3066" t="s">
        <v>38</v>
      </c>
      <c r="P3066" t="s">
        <v>56</v>
      </c>
      <c r="Q3066" t="s">
        <v>57</v>
      </c>
      <c r="R3066">
        <v>8</v>
      </c>
      <c r="S3066">
        <v>60</v>
      </c>
      <c r="T3066">
        <v>5</v>
      </c>
      <c r="U3066">
        <v>456</v>
      </c>
      <c r="V3066" t="str">
        <f>IF(Table1[[#This Row],[Sales]]&lt;=10000,"Low",IF(Table1[[#This Row],[Sales]]&gt;=10000 &amp; Table1[[#This Row],[Sales]]&lt;=25000,"Medium","High"))</f>
        <v>Low</v>
      </c>
      <c r="W3066">
        <v>166.39</v>
      </c>
      <c r="X3066">
        <f>Table1[[#This Row],[Profit]]/Table1[[#This Row],[Sales]]</f>
        <v>0.36489035087719296</v>
      </c>
      <c r="Y3066" t="s">
        <v>30</v>
      </c>
      <c r="Z3066" t="s">
        <v>41</v>
      </c>
      <c r="AA3066">
        <v>1</v>
      </c>
      <c r="AB3066" t="s">
        <v>32</v>
      </c>
    </row>
    <row r="3067" spans="1:28" x14ac:dyDescent="0.35">
      <c r="A3067" t="s">
        <v>2068</v>
      </c>
      <c r="B3067" s="1">
        <v>45943</v>
      </c>
      <c r="C3067" s="1" t="str">
        <f>TEXT(Table1[[#This Row],[Order_Date]],"yyyy")</f>
        <v>2025</v>
      </c>
      <c r="D3067" s="3">
        <f>MONTH(Table1[[#This Row],[Order_Date]])</f>
        <v>10</v>
      </c>
      <c r="E3067" t="str">
        <f>TEXT(Table1[[#This Row],[Order_Date]],"mmm")</f>
        <v>Oct</v>
      </c>
      <c r="F3067" s="1">
        <v>45945</v>
      </c>
      <c r="G3067">
        <f>(Table1[[#This Row],[Ship_Date]]-Table1[[#This Row],[Order_Date]])</f>
        <v>2</v>
      </c>
      <c r="H3067" t="s">
        <v>2069</v>
      </c>
      <c r="I3067" t="s">
        <v>2070</v>
      </c>
      <c r="J3067" t="s">
        <v>52</v>
      </c>
      <c r="K3067">
        <v>42</v>
      </c>
      <c r="L3067" t="str">
        <f>IF(Table1[[#This Row],[Age]]&lt;=20,"Teen",IF(Table1[[#This Row],[Age]]&gt;=21 &amp; Table1[[#This Row],[Age]]&lt;=50,"Adult","Senior"))</f>
        <v>Senior</v>
      </c>
      <c r="M3067" t="s">
        <v>91</v>
      </c>
      <c r="N3067" t="s">
        <v>92</v>
      </c>
      <c r="O3067" t="s">
        <v>55</v>
      </c>
      <c r="P3067" t="s">
        <v>28</v>
      </c>
      <c r="Q3067" t="s">
        <v>65</v>
      </c>
      <c r="R3067">
        <v>5</v>
      </c>
      <c r="S3067">
        <v>30000</v>
      </c>
      <c r="T3067">
        <v>20</v>
      </c>
      <c r="U3067">
        <v>120000</v>
      </c>
      <c r="V3067" t="str">
        <f>IF(Table1[[#This Row],[Sales]]&lt;=10000,"Low",IF(Table1[[#This Row],[Sales]]&gt;=10000 &amp; Table1[[#This Row],[Sales]]&lt;=25000,"Medium","High"))</f>
        <v>High</v>
      </c>
      <c r="W3067">
        <v>50440.13</v>
      </c>
      <c r="X3067">
        <f>Table1[[#This Row],[Profit]]/Table1[[#This Row],[Sales]]</f>
        <v>0.42033441666666665</v>
      </c>
      <c r="Y3067" t="s">
        <v>58</v>
      </c>
      <c r="Z3067" t="s">
        <v>59</v>
      </c>
      <c r="AA3067">
        <v>1</v>
      </c>
      <c r="AB3067" t="s">
        <v>42</v>
      </c>
    </row>
    <row r="3068" spans="1:28" x14ac:dyDescent="0.35">
      <c r="A3068" t="s">
        <v>2077</v>
      </c>
      <c r="B3068" s="1">
        <v>45587</v>
      </c>
      <c r="C3068" s="1" t="str">
        <f>TEXT(Table1[[#This Row],[Order_Date]],"yyyy")</f>
        <v>2024</v>
      </c>
      <c r="D3068" s="3">
        <f>MONTH(Table1[[#This Row],[Order_Date]])</f>
        <v>10</v>
      </c>
      <c r="E3068" t="str">
        <f>TEXT(Table1[[#This Row],[Order_Date]],"mmm")</f>
        <v>Oct</v>
      </c>
      <c r="F3068" s="1">
        <v>45594</v>
      </c>
      <c r="G3068">
        <f>(Table1[[#This Row],[Ship_Date]]-Table1[[#This Row],[Order_Date]])</f>
        <v>7</v>
      </c>
      <c r="H3068" t="s">
        <v>2078</v>
      </c>
      <c r="I3068" t="s">
        <v>2079</v>
      </c>
      <c r="J3068" t="s">
        <v>24</v>
      </c>
      <c r="K3068">
        <v>24</v>
      </c>
      <c r="L3068" t="str">
        <f>IF(Table1[[#This Row],[Age]]&lt;=20,"Teen",IF(Table1[[#This Row],[Age]]&gt;=21 &amp; Table1[[#This Row],[Age]]&lt;=50,"Adult","Senior"))</f>
        <v>Senior</v>
      </c>
      <c r="M3068" t="s">
        <v>107</v>
      </c>
      <c r="N3068" t="s">
        <v>108</v>
      </c>
      <c r="O3068" t="s">
        <v>86</v>
      </c>
      <c r="P3068" t="s">
        <v>74</v>
      </c>
      <c r="Q3068" t="s">
        <v>75</v>
      </c>
      <c r="R3068">
        <v>1</v>
      </c>
      <c r="S3068">
        <v>2000</v>
      </c>
      <c r="T3068">
        <v>20</v>
      </c>
      <c r="U3068">
        <v>1600</v>
      </c>
      <c r="V3068" t="str">
        <f>IF(Table1[[#This Row],[Sales]]&lt;=10000,"Low",IF(Table1[[#This Row],[Sales]]&gt;=10000 &amp; Table1[[#This Row],[Sales]]&lt;=25000,"Medium","High"))</f>
        <v>Low</v>
      </c>
      <c r="W3068">
        <v>607.83000000000004</v>
      </c>
      <c r="X3068">
        <f>Table1[[#This Row],[Profit]]/Table1[[#This Row],[Sales]]</f>
        <v>0.37989375000000003</v>
      </c>
      <c r="Y3068" t="s">
        <v>30</v>
      </c>
      <c r="Z3068" t="s">
        <v>59</v>
      </c>
      <c r="AA3068">
        <v>2</v>
      </c>
      <c r="AB3068" t="s">
        <v>42</v>
      </c>
    </row>
    <row r="3069" spans="1:28" x14ac:dyDescent="0.35">
      <c r="A3069" t="s">
        <v>2089</v>
      </c>
      <c r="B3069" s="1">
        <v>45937</v>
      </c>
      <c r="C3069" s="1" t="str">
        <f>TEXT(Table1[[#This Row],[Order_Date]],"yyyy")</f>
        <v>2025</v>
      </c>
      <c r="D3069" s="3">
        <f>MONTH(Table1[[#This Row],[Order_Date]])</f>
        <v>10</v>
      </c>
      <c r="E3069" t="str">
        <f>TEXT(Table1[[#This Row],[Order_Date]],"mmm")</f>
        <v>Oct</v>
      </c>
      <c r="F3069" s="1">
        <v>45940</v>
      </c>
      <c r="G3069">
        <f>(Table1[[#This Row],[Ship_Date]]-Table1[[#This Row],[Order_Date]])</f>
        <v>3</v>
      </c>
      <c r="H3069" t="s">
        <v>2090</v>
      </c>
      <c r="I3069" t="s">
        <v>2091</v>
      </c>
      <c r="J3069" t="s">
        <v>24</v>
      </c>
      <c r="K3069">
        <v>37</v>
      </c>
      <c r="L3069" t="str">
        <f>IF(Table1[[#This Row],[Age]]&lt;=20,"Teen",IF(Table1[[#This Row],[Age]]&gt;=21 &amp; Table1[[#This Row],[Age]]&lt;=50,"Adult","Senior"))</f>
        <v>Senior</v>
      </c>
      <c r="M3069" t="s">
        <v>53</v>
      </c>
      <c r="N3069" t="s">
        <v>54</v>
      </c>
      <c r="O3069" t="s">
        <v>55</v>
      </c>
      <c r="P3069" t="s">
        <v>74</v>
      </c>
      <c r="Q3069" t="s">
        <v>109</v>
      </c>
      <c r="R3069">
        <v>6</v>
      </c>
      <c r="S3069">
        <v>40000</v>
      </c>
      <c r="T3069">
        <v>10</v>
      </c>
      <c r="U3069">
        <v>216000</v>
      </c>
      <c r="V3069" t="str">
        <f>IF(Table1[[#This Row],[Sales]]&lt;=10000,"Low",IF(Table1[[#This Row],[Sales]]&gt;=10000 &amp; Table1[[#This Row],[Sales]]&lt;=25000,"Medium","High"))</f>
        <v>High</v>
      </c>
      <c r="W3069">
        <v>80152.91</v>
      </c>
      <c r="X3069">
        <f>Table1[[#This Row],[Profit]]/Table1[[#This Row],[Sales]]</f>
        <v>0.37107828703703705</v>
      </c>
      <c r="Y3069" t="s">
        <v>30</v>
      </c>
      <c r="Z3069" t="s">
        <v>41</v>
      </c>
      <c r="AA3069">
        <v>4</v>
      </c>
      <c r="AB3069" t="s">
        <v>42</v>
      </c>
    </row>
    <row r="3070" spans="1:28" x14ac:dyDescent="0.35">
      <c r="A3070" t="s">
        <v>2092</v>
      </c>
      <c r="B3070" s="1">
        <v>45569</v>
      </c>
      <c r="C3070" s="1" t="str">
        <f>TEXT(Table1[[#This Row],[Order_Date]],"yyyy")</f>
        <v>2024</v>
      </c>
      <c r="D3070" s="3">
        <f>MONTH(Table1[[#This Row],[Order_Date]])</f>
        <v>10</v>
      </c>
      <c r="E3070" t="str">
        <f>TEXT(Table1[[#This Row],[Order_Date]],"mmm")</f>
        <v>Oct</v>
      </c>
      <c r="F3070" s="1">
        <v>45574</v>
      </c>
      <c r="G3070">
        <f>(Table1[[#This Row],[Ship_Date]]-Table1[[#This Row],[Order_Date]])</f>
        <v>5</v>
      </c>
      <c r="H3070" t="s">
        <v>2093</v>
      </c>
      <c r="I3070" t="s">
        <v>2094</v>
      </c>
      <c r="J3070" t="s">
        <v>52</v>
      </c>
      <c r="K3070">
        <v>55</v>
      </c>
      <c r="L3070" t="str">
        <f>IF(Table1[[#This Row],[Age]]&lt;=20,"Teen",IF(Table1[[#This Row],[Age]]&gt;=21 &amp; Table1[[#This Row],[Age]]&lt;=50,"Adult","Senior"))</f>
        <v>Senior</v>
      </c>
      <c r="M3070" t="s">
        <v>116</v>
      </c>
      <c r="N3070" t="s">
        <v>117</v>
      </c>
      <c r="O3070" t="s">
        <v>86</v>
      </c>
      <c r="P3070" t="s">
        <v>39</v>
      </c>
      <c r="Q3070" t="s">
        <v>40</v>
      </c>
      <c r="R3070">
        <v>3</v>
      </c>
      <c r="S3070">
        <v>2500</v>
      </c>
      <c r="T3070">
        <v>5</v>
      </c>
      <c r="U3070">
        <v>7125</v>
      </c>
      <c r="V3070" t="str">
        <f>IF(Table1[[#This Row],[Sales]]&lt;=10000,"Low",IF(Table1[[#This Row],[Sales]]&gt;=10000 &amp; Table1[[#This Row],[Sales]]&lt;=25000,"Medium","High"))</f>
        <v>Low</v>
      </c>
      <c r="W3070">
        <v>769.25</v>
      </c>
      <c r="X3070">
        <f>Table1[[#This Row],[Profit]]/Table1[[#This Row],[Sales]]</f>
        <v>0.10796491228070175</v>
      </c>
      <c r="Y3070" t="s">
        <v>58</v>
      </c>
      <c r="Z3070" t="s">
        <v>41</v>
      </c>
      <c r="AA3070">
        <v>3</v>
      </c>
      <c r="AB3070" t="s">
        <v>42</v>
      </c>
    </row>
    <row r="3071" spans="1:28" x14ac:dyDescent="0.35">
      <c r="A3071" t="s">
        <v>2110</v>
      </c>
      <c r="B3071" s="1">
        <v>45945</v>
      </c>
      <c r="C3071" s="1" t="str">
        <f>TEXT(Table1[[#This Row],[Order_Date]],"yyyy")</f>
        <v>2025</v>
      </c>
      <c r="D3071" s="3">
        <f>MONTH(Table1[[#This Row],[Order_Date]])</f>
        <v>10</v>
      </c>
      <c r="E3071" t="str">
        <f>TEXT(Table1[[#This Row],[Order_Date]],"mmm")</f>
        <v>Oct</v>
      </c>
      <c r="F3071" s="1">
        <v>45952</v>
      </c>
      <c r="G3071">
        <f>(Table1[[#This Row],[Ship_Date]]-Table1[[#This Row],[Order_Date]])</f>
        <v>7</v>
      </c>
      <c r="H3071" t="s">
        <v>2111</v>
      </c>
      <c r="I3071" t="s">
        <v>2112</v>
      </c>
      <c r="J3071" t="s">
        <v>52</v>
      </c>
      <c r="K3071">
        <v>54</v>
      </c>
      <c r="L3071" t="str">
        <f>IF(Table1[[#This Row],[Age]]&lt;=20,"Teen",IF(Table1[[#This Row],[Age]]&gt;=21 &amp; Table1[[#This Row],[Age]]&lt;=50,"Adult","Senior"))</f>
        <v>Senior</v>
      </c>
      <c r="M3071" t="s">
        <v>79</v>
      </c>
      <c r="N3071" t="s">
        <v>80</v>
      </c>
      <c r="O3071" t="s">
        <v>38</v>
      </c>
      <c r="P3071" t="s">
        <v>56</v>
      </c>
      <c r="Q3071" t="s">
        <v>212</v>
      </c>
      <c r="R3071">
        <v>1</v>
      </c>
      <c r="S3071">
        <v>300</v>
      </c>
      <c r="T3071">
        <v>25</v>
      </c>
      <c r="U3071">
        <v>225</v>
      </c>
      <c r="V3071" t="str">
        <f>IF(Table1[[#This Row],[Sales]]&lt;=10000,"Low",IF(Table1[[#This Row],[Sales]]&gt;=10000 &amp; Table1[[#This Row],[Sales]]&lt;=25000,"Medium","High"))</f>
        <v>Low</v>
      </c>
      <c r="W3071">
        <v>94.08</v>
      </c>
      <c r="X3071">
        <f>Table1[[#This Row],[Profit]]/Table1[[#This Row],[Sales]]</f>
        <v>0.4181333333333333</v>
      </c>
      <c r="Y3071" t="s">
        <v>58</v>
      </c>
      <c r="Z3071" t="s">
        <v>59</v>
      </c>
      <c r="AA3071">
        <v>4</v>
      </c>
      <c r="AB3071" t="s">
        <v>42</v>
      </c>
    </row>
    <row r="3072" spans="1:28" x14ac:dyDescent="0.35">
      <c r="A3072" t="s">
        <v>2270</v>
      </c>
      <c r="B3072" s="1">
        <v>45580</v>
      </c>
      <c r="C3072" s="1" t="str">
        <f>TEXT(Table1[[#This Row],[Order_Date]],"yyyy")</f>
        <v>2024</v>
      </c>
      <c r="D3072" s="3">
        <f>MONTH(Table1[[#This Row],[Order_Date]])</f>
        <v>10</v>
      </c>
      <c r="E3072" t="str">
        <f>TEXT(Table1[[#This Row],[Order_Date]],"mmm")</f>
        <v>Oct</v>
      </c>
      <c r="F3072" s="1">
        <v>45583</v>
      </c>
      <c r="G3072">
        <f>(Table1[[#This Row],[Ship_Date]]-Table1[[#This Row],[Order_Date]])</f>
        <v>3</v>
      </c>
      <c r="H3072" t="s">
        <v>89</v>
      </c>
      <c r="I3072" t="s">
        <v>2271</v>
      </c>
      <c r="J3072" t="s">
        <v>24</v>
      </c>
      <c r="K3072">
        <v>43</v>
      </c>
      <c r="L3072" t="str">
        <f>IF(Table1[[#This Row],[Age]]&lt;=20,"Teen",IF(Table1[[#This Row],[Age]]&gt;=21 &amp; Table1[[#This Row],[Age]]&lt;=50,"Adult","Senior"))</f>
        <v>Senior</v>
      </c>
      <c r="M3072" t="s">
        <v>53</v>
      </c>
      <c r="N3072" t="s">
        <v>54</v>
      </c>
      <c r="O3072" t="s">
        <v>55</v>
      </c>
      <c r="P3072" t="s">
        <v>74</v>
      </c>
      <c r="Q3072" t="s">
        <v>109</v>
      </c>
      <c r="R3072">
        <v>8</v>
      </c>
      <c r="S3072">
        <v>40000</v>
      </c>
      <c r="T3072">
        <v>0</v>
      </c>
      <c r="U3072">
        <v>320000</v>
      </c>
      <c r="V3072" t="str">
        <f>IF(Table1[[#This Row],[Sales]]&lt;=10000,"Low",IF(Table1[[#This Row],[Sales]]&gt;=10000 &amp; Table1[[#This Row],[Sales]]&lt;=25000,"Medium","High"))</f>
        <v>High</v>
      </c>
      <c r="W3072">
        <v>85883.08</v>
      </c>
      <c r="X3072">
        <f>Table1[[#This Row],[Profit]]/Table1[[#This Row],[Sales]]</f>
        <v>0.26838462499999999</v>
      </c>
      <c r="Y3072" t="s">
        <v>58</v>
      </c>
      <c r="Z3072" t="s">
        <v>31</v>
      </c>
      <c r="AA3072">
        <v>5</v>
      </c>
      <c r="AB3072" t="s">
        <v>42</v>
      </c>
    </row>
    <row r="3073" spans="1:28" x14ac:dyDescent="0.35">
      <c r="A3073" t="s">
        <v>2278</v>
      </c>
      <c r="B3073" s="1">
        <v>45932</v>
      </c>
      <c r="C3073" s="1" t="str">
        <f>TEXT(Table1[[#This Row],[Order_Date]],"yyyy")</f>
        <v>2025</v>
      </c>
      <c r="D3073" s="3">
        <f>MONTH(Table1[[#This Row],[Order_Date]])</f>
        <v>10</v>
      </c>
      <c r="E3073" t="str">
        <f>TEXT(Table1[[#This Row],[Order_Date]],"mmm")</f>
        <v>Oct</v>
      </c>
      <c r="F3073" s="1">
        <v>45939</v>
      </c>
      <c r="G3073">
        <f>(Table1[[#This Row],[Ship_Date]]-Table1[[#This Row],[Order_Date]])</f>
        <v>7</v>
      </c>
      <c r="H3073" t="s">
        <v>2279</v>
      </c>
      <c r="I3073" t="s">
        <v>2280</v>
      </c>
      <c r="J3073" t="s">
        <v>52</v>
      </c>
      <c r="K3073">
        <v>26</v>
      </c>
      <c r="L3073" t="str">
        <f>IF(Table1[[#This Row],[Age]]&lt;=20,"Teen",IF(Table1[[#This Row],[Age]]&gt;=21 &amp; Table1[[#This Row],[Age]]&lt;=50,"Adult","Senior"))</f>
        <v>Senior</v>
      </c>
      <c r="M3073" t="s">
        <v>91</v>
      </c>
      <c r="N3073" t="s">
        <v>92</v>
      </c>
      <c r="O3073" t="s">
        <v>55</v>
      </c>
      <c r="P3073" t="s">
        <v>56</v>
      </c>
      <c r="Q3073" t="s">
        <v>125</v>
      </c>
      <c r="R3073">
        <v>6</v>
      </c>
      <c r="S3073">
        <v>450</v>
      </c>
      <c r="T3073">
        <v>20</v>
      </c>
      <c r="U3073">
        <v>2160</v>
      </c>
      <c r="V3073" t="str">
        <f>IF(Table1[[#This Row],[Sales]]&lt;=10000,"Low",IF(Table1[[#This Row],[Sales]]&gt;=10000 &amp; Table1[[#This Row],[Sales]]&lt;=25000,"Medium","High"))</f>
        <v>Low</v>
      </c>
      <c r="W3073">
        <v>565.11</v>
      </c>
      <c r="X3073">
        <f>Table1[[#This Row],[Profit]]/Table1[[#This Row],[Sales]]</f>
        <v>0.261625</v>
      </c>
      <c r="Y3073" t="s">
        <v>58</v>
      </c>
      <c r="Z3073" t="s">
        <v>31</v>
      </c>
      <c r="AA3073">
        <v>2</v>
      </c>
      <c r="AB3073" t="s">
        <v>42</v>
      </c>
    </row>
    <row r="3074" spans="1:28" x14ac:dyDescent="0.35">
      <c r="A3074" t="s">
        <v>2297</v>
      </c>
      <c r="B3074" s="1">
        <v>45590</v>
      </c>
      <c r="C3074" s="1" t="str">
        <f>TEXT(Table1[[#This Row],[Order_Date]],"yyyy")</f>
        <v>2024</v>
      </c>
      <c r="D3074" s="3">
        <f>MONTH(Table1[[#This Row],[Order_Date]])</f>
        <v>10</v>
      </c>
      <c r="E3074" t="str">
        <f>TEXT(Table1[[#This Row],[Order_Date]],"mmm")</f>
        <v>Oct</v>
      </c>
      <c r="F3074" s="1">
        <v>45593</v>
      </c>
      <c r="G3074">
        <f>(Table1[[#This Row],[Ship_Date]]-Table1[[#This Row],[Order_Date]])</f>
        <v>3</v>
      </c>
      <c r="H3074" t="s">
        <v>2298</v>
      </c>
      <c r="I3074" t="s">
        <v>2299</v>
      </c>
      <c r="J3074" t="s">
        <v>52</v>
      </c>
      <c r="K3074">
        <v>48</v>
      </c>
      <c r="L3074" t="str">
        <f>IF(Table1[[#This Row],[Age]]&lt;=20,"Teen",IF(Table1[[#This Row],[Age]]&gt;=21 &amp; Table1[[#This Row],[Age]]&lt;=50,"Adult","Senior"))</f>
        <v>Senior</v>
      </c>
      <c r="M3074" t="s">
        <v>91</v>
      </c>
      <c r="N3074" t="s">
        <v>92</v>
      </c>
      <c r="O3074" t="s">
        <v>55</v>
      </c>
      <c r="P3074" t="s">
        <v>28</v>
      </c>
      <c r="Q3074" t="s">
        <v>65</v>
      </c>
      <c r="R3074">
        <v>1</v>
      </c>
      <c r="S3074">
        <v>30000</v>
      </c>
      <c r="T3074">
        <v>25</v>
      </c>
      <c r="U3074">
        <v>22500</v>
      </c>
      <c r="V3074" t="str">
        <f>IF(Table1[[#This Row],[Sales]]&lt;=10000,"Low",IF(Table1[[#This Row],[Sales]]&gt;=10000 &amp; Table1[[#This Row],[Sales]]&lt;=25000,"Medium","High"))</f>
        <v>High</v>
      </c>
      <c r="W3074">
        <v>6080.67</v>
      </c>
      <c r="X3074">
        <f>Table1[[#This Row],[Profit]]/Table1[[#This Row],[Sales]]</f>
        <v>0.27025199999999999</v>
      </c>
      <c r="Y3074" t="s">
        <v>93</v>
      </c>
      <c r="Z3074" t="s">
        <v>59</v>
      </c>
      <c r="AA3074">
        <v>2</v>
      </c>
      <c r="AB3074" t="s">
        <v>42</v>
      </c>
    </row>
    <row r="3075" spans="1:28" x14ac:dyDescent="0.35">
      <c r="A3075" t="s">
        <v>2314</v>
      </c>
      <c r="B3075" s="1">
        <v>45956</v>
      </c>
      <c r="C3075" s="1" t="str">
        <f>TEXT(Table1[[#This Row],[Order_Date]],"yyyy")</f>
        <v>2025</v>
      </c>
      <c r="D3075" s="3">
        <f>MONTH(Table1[[#This Row],[Order_Date]])</f>
        <v>10</v>
      </c>
      <c r="E3075" t="str">
        <f>TEXT(Table1[[#This Row],[Order_Date]],"mmm")</f>
        <v>Oct</v>
      </c>
      <c r="F3075" s="1">
        <v>45958</v>
      </c>
      <c r="G3075">
        <f>(Table1[[#This Row],[Ship_Date]]-Table1[[#This Row],[Order_Date]])</f>
        <v>2</v>
      </c>
      <c r="H3075" t="s">
        <v>2315</v>
      </c>
      <c r="I3075" t="s">
        <v>2316</v>
      </c>
      <c r="J3075" t="s">
        <v>52</v>
      </c>
      <c r="K3075">
        <v>26</v>
      </c>
      <c r="L3075" t="str">
        <f>IF(Table1[[#This Row],[Age]]&lt;=20,"Teen",IF(Table1[[#This Row],[Age]]&gt;=21 &amp; Table1[[#This Row],[Age]]&lt;=50,"Adult","Senior"))</f>
        <v>Senior</v>
      </c>
      <c r="M3075" t="s">
        <v>36</v>
      </c>
      <c r="N3075" t="s">
        <v>37</v>
      </c>
      <c r="O3075" t="s">
        <v>38</v>
      </c>
      <c r="P3075" t="s">
        <v>47</v>
      </c>
      <c r="Q3075" t="s">
        <v>69</v>
      </c>
      <c r="R3075">
        <v>7</v>
      </c>
      <c r="S3075">
        <v>800</v>
      </c>
      <c r="T3075">
        <v>15</v>
      </c>
      <c r="U3075">
        <v>4760</v>
      </c>
      <c r="V3075" t="str">
        <f>IF(Table1[[#This Row],[Sales]]&lt;=10000,"Low",IF(Table1[[#This Row],[Sales]]&gt;=10000 &amp; Table1[[#This Row],[Sales]]&lt;=25000,"Medium","High"))</f>
        <v>Low</v>
      </c>
      <c r="W3075">
        <v>1510.43</v>
      </c>
      <c r="X3075">
        <f>Table1[[#This Row],[Profit]]/Table1[[#This Row],[Sales]]</f>
        <v>0.31731722689075631</v>
      </c>
      <c r="Y3075" t="s">
        <v>30</v>
      </c>
      <c r="Z3075" t="s">
        <v>41</v>
      </c>
      <c r="AA3075">
        <v>3</v>
      </c>
      <c r="AB3075" t="s">
        <v>42</v>
      </c>
    </row>
    <row r="3076" spans="1:28" x14ac:dyDescent="0.35">
      <c r="A3076" t="s">
        <v>2329</v>
      </c>
      <c r="B3076" s="1">
        <v>45958</v>
      </c>
      <c r="C3076" s="1" t="str">
        <f>TEXT(Table1[[#This Row],[Order_Date]],"yyyy")</f>
        <v>2025</v>
      </c>
      <c r="D3076" s="3">
        <f>MONTH(Table1[[#This Row],[Order_Date]])</f>
        <v>10</v>
      </c>
      <c r="E3076" t="str">
        <f>TEXT(Table1[[#This Row],[Order_Date]],"mmm")</f>
        <v>Oct</v>
      </c>
      <c r="F3076" s="1">
        <v>45959</v>
      </c>
      <c r="G3076">
        <f>(Table1[[#This Row],[Ship_Date]]-Table1[[#This Row],[Order_Date]])</f>
        <v>1</v>
      </c>
      <c r="H3076" t="s">
        <v>2330</v>
      </c>
      <c r="I3076" t="s">
        <v>2331</v>
      </c>
      <c r="J3076" t="s">
        <v>52</v>
      </c>
      <c r="K3076">
        <v>28</v>
      </c>
      <c r="L3076" t="str">
        <f>IF(Table1[[#This Row],[Age]]&lt;=20,"Teen",IF(Table1[[#This Row],[Age]]&gt;=21 &amp; Table1[[#This Row],[Age]]&lt;=50,"Adult","Senior"))</f>
        <v>Senior</v>
      </c>
      <c r="M3076" t="s">
        <v>84</v>
      </c>
      <c r="N3076" t="s">
        <v>85</v>
      </c>
      <c r="O3076" t="s">
        <v>86</v>
      </c>
      <c r="P3076" t="s">
        <v>47</v>
      </c>
      <c r="Q3076" t="s">
        <v>185</v>
      </c>
      <c r="R3076">
        <v>1</v>
      </c>
      <c r="S3076">
        <v>4500</v>
      </c>
      <c r="T3076">
        <v>10</v>
      </c>
      <c r="U3076">
        <v>4050</v>
      </c>
      <c r="V3076" t="str">
        <f>IF(Table1[[#This Row],[Sales]]&lt;=10000,"Low",IF(Table1[[#This Row],[Sales]]&gt;=10000 &amp; Table1[[#This Row],[Sales]]&lt;=25000,"Medium","High"))</f>
        <v>Low</v>
      </c>
      <c r="W3076">
        <v>570.03</v>
      </c>
      <c r="X3076">
        <f>Table1[[#This Row],[Profit]]/Table1[[#This Row],[Sales]]</f>
        <v>0.14074814814814815</v>
      </c>
      <c r="Y3076" t="s">
        <v>30</v>
      </c>
      <c r="Z3076" t="s">
        <v>31</v>
      </c>
      <c r="AA3076">
        <v>2</v>
      </c>
      <c r="AB3076" t="s">
        <v>42</v>
      </c>
    </row>
    <row r="3077" spans="1:28" x14ac:dyDescent="0.35">
      <c r="A3077" t="s">
        <v>2407</v>
      </c>
      <c r="B3077" s="1">
        <v>45945</v>
      </c>
      <c r="C3077" s="1" t="str">
        <f>TEXT(Table1[[#This Row],[Order_Date]],"yyyy")</f>
        <v>2025</v>
      </c>
      <c r="D3077" s="3">
        <f>MONTH(Table1[[#This Row],[Order_Date]])</f>
        <v>10</v>
      </c>
      <c r="E3077" t="str">
        <f>TEXT(Table1[[#This Row],[Order_Date]],"mmm")</f>
        <v>Oct</v>
      </c>
      <c r="F3077" s="1">
        <v>45951</v>
      </c>
      <c r="G3077">
        <f>(Table1[[#This Row],[Ship_Date]]-Table1[[#This Row],[Order_Date]])</f>
        <v>6</v>
      </c>
      <c r="H3077" t="s">
        <v>2408</v>
      </c>
      <c r="I3077" t="s">
        <v>2409</v>
      </c>
      <c r="J3077" t="s">
        <v>52</v>
      </c>
      <c r="K3077">
        <v>28</v>
      </c>
      <c r="L3077" t="str">
        <f>IF(Table1[[#This Row],[Age]]&lt;=20,"Teen",IF(Table1[[#This Row],[Age]]&gt;=21 &amp; Table1[[#This Row],[Age]]&lt;=50,"Adult","Senior"))</f>
        <v>Senior</v>
      </c>
      <c r="M3077" t="s">
        <v>107</v>
      </c>
      <c r="N3077" t="s">
        <v>108</v>
      </c>
      <c r="O3077" t="s">
        <v>86</v>
      </c>
      <c r="P3077" t="s">
        <v>28</v>
      </c>
      <c r="Q3077" t="s">
        <v>192</v>
      </c>
      <c r="R3077">
        <v>5</v>
      </c>
      <c r="S3077">
        <v>7000</v>
      </c>
      <c r="T3077">
        <v>10</v>
      </c>
      <c r="U3077">
        <v>31500</v>
      </c>
      <c r="V3077" t="str">
        <f>IF(Table1[[#This Row],[Sales]]&lt;=10000,"Low",IF(Table1[[#This Row],[Sales]]&gt;=10000 &amp; Table1[[#This Row],[Sales]]&lt;=25000,"Medium","High"))</f>
        <v>High</v>
      </c>
      <c r="W3077">
        <v>13333.9</v>
      </c>
      <c r="X3077">
        <f>Table1[[#This Row],[Profit]]/Table1[[#This Row],[Sales]]</f>
        <v>0.42329841269841267</v>
      </c>
      <c r="Y3077" t="s">
        <v>93</v>
      </c>
      <c r="Z3077" t="s">
        <v>31</v>
      </c>
      <c r="AA3077">
        <v>3</v>
      </c>
      <c r="AB3077" t="s">
        <v>42</v>
      </c>
    </row>
    <row r="3078" spans="1:28" x14ac:dyDescent="0.35">
      <c r="A3078" t="s">
        <v>2437</v>
      </c>
      <c r="B3078" s="1">
        <v>45941</v>
      </c>
      <c r="C3078" s="1" t="str">
        <f>TEXT(Table1[[#This Row],[Order_Date]],"yyyy")</f>
        <v>2025</v>
      </c>
      <c r="D3078" s="3">
        <f>MONTH(Table1[[#This Row],[Order_Date]])</f>
        <v>10</v>
      </c>
      <c r="E3078" t="str">
        <f>TEXT(Table1[[#This Row],[Order_Date]],"mmm")</f>
        <v>Oct</v>
      </c>
      <c r="F3078" s="1">
        <v>45947</v>
      </c>
      <c r="G3078">
        <f>(Table1[[#This Row],[Ship_Date]]-Table1[[#This Row],[Order_Date]])</f>
        <v>6</v>
      </c>
      <c r="H3078" t="s">
        <v>2438</v>
      </c>
      <c r="I3078" t="s">
        <v>2439</v>
      </c>
      <c r="J3078" t="s">
        <v>52</v>
      </c>
      <c r="K3078">
        <v>48</v>
      </c>
      <c r="L3078" t="str">
        <f>IF(Table1[[#This Row],[Age]]&lt;=20,"Teen",IF(Table1[[#This Row],[Age]]&gt;=21 &amp; Table1[[#This Row],[Age]]&lt;=50,"Adult","Senior"))</f>
        <v>Senior</v>
      </c>
      <c r="M3078" t="s">
        <v>46</v>
      </c>
      <c r="N3078" t="s">
        <v>46</v>
      </c>
      <c r="O3078" t="s">
        <v>38</v>
      </c>
      <c r="P3078" t="s">
        <v>47</v>
      </c>
      <c r="Q3078" t="s">
        <v>185</v>
      </c>
      <c r="R3078">
        <v>1</v>
      </c>
      <c r="S3078">
        <v>4500</v>
      </c>
      <c r="T3078">
        <v>10</v>
      </c>
      <c r="U3078">
        <v>4050</v>
      </c>
      <c r="V3078" t="str">
        <f>IF(Table1[[#This Row],[Sales]]&lt;=10000,"Low",IF(Table1[[#This Row],[Sales]]&gt;=10000 &amp; Table1[[#This Row],[Sales]]&lt;=25000,"Medium","High"))</f>
        <v>Low</v>
      </c>
      <c r="W3078">
        <v>1664.78</v>
      </c>
      <c r="X3078">
        <f>Table1[[#This Row],[Profit]]/Table1[[#This Row],[Sales]]</f>
        <v>0.41105679012345681</v>
      </c>
      <c r="Y3078" t="s">
        <v>93</v>
      </c>
      <c r="Z3078" t="s">
        <v>41</v>
      </c>
      <c r="AA3078">
        <v>1</v>
      </c>
      <c r="AB3078" t="s">
        <v>42</v>
      </c>
    </row>
    <row r="3079" spans="1:28" x14ac:dyDescent="0.35">
      <c r="A3079" t="s">
        <v>2470</v>
      </c>
      <c r="B3079" s="1">
        <v>45596</v>
      </c>
      <c r="C3079" s="1" t="str">
        <f>TEXT(Table1[[#This Row],[Order_Date]],"yyyy")</f>
        <v>2024</v>
      </c>
      <c r="D3079" s="3">
        <f>MONTH(Table1[[#This Row],[Order_Date]])</f>
        <v>10</v>
      </c>
      <c r="E3079" t="str">
        <f>TEXT(Table1[[#This Row],[Order_Date]],"mmm")</f>
        <v>Oct</v>
      </c>
      <c r="F3079" s="1">
        <v>45597</v>
      </c>
      <c r="G3079">
        <f>(Table1[[#This Row],[Ship_Date]]-Table1[[#This Row],[Order_Date]])</f>
        <v>1</v>
      </c>
      <c r="H3079" t="s">
        <v>2471</v>
      </c>
      <c r="I3079" t="s">
        <v>2472</v>
      </c>
      <c r="J3079" t="s">
        <v>52</v>
      </c>
      <c r="K3079">
        <v>40</v>
      </c>
      <c r="L3079" t="str">
        <f>IF(Table1[[#This Row],[Age]]&lt;=20,"Teen",IF(Table1[[#This Row],[Age]]&gt;=21 &amp; Table1[[#This Row],[Age]]&lt;=50,"Adult","Senior"))</f>
        <v>Senior</v>
      </c>
      <c r="M3079" t="s">
        <v>107</v>
      </c>
      <c r="N3079" t="s">
        <v>108</v>
      </c>
      <c r="O3079" t="s">
        <v>86</v>
      </c>
      <c r="P3079" t="s">
        <v>74</v>
      </c>
      <c r="Q3079" t="s">
        <v>196</v>
      </c>
      <c r="R3079">
        <v>8</v>
      </c>
      <c r="S3079">
        <v>25000</v>
      </c>
      <c r="T3079">
        <v>10</v>
      </c>
      <c r="U3079">
        <v>180000</v>
      </c>
      <c r="V3079" t="str">
        <f>IF(Table1[[#This Row],[Sales]]&lt;=10000,"Low",IF(Table1[[#This Row],[Sales]]&gt;=10000 &amp; Table1[[#This Row],[Sales]]&lt;=25000,"Medium","High"))</f>
        <v>High</v>
      </c>
      <c r="W3079">
        <v>18872.97</v>
      </c>
      <c r="X3079">
        <f>Table1[[#This Row],[Profit]]/Table1[[#This Row],[Sales]]</f>
        <v>0.10484983333333334</v>
      </c>
      <c r="Y3079" t="s">
        <v>30</v>
      </c>
      <c r="Z3079" t="s">
        <v>41</v>
      </c>
      <c r="AA3079">
        <v>3</v>
      </c>
      <c r="AB3079" t="s">
        <v>42</v>
      </c>
    </row>
    <row r="3080" spans="1:28" x14ac:dyDescent="0.35">
      <c r="A3080" t="s">
        <v>2488</v>
      </c>
      <c r="B3080" s="1">
        <v>45950</v>
      </c>
      <c r="C3080" s="1" t="str">
        <f>TEXT(Table1[[#This Row],[Order_Date]],"yyyy")</f>
        <v>2025</v>
      </c>
      <c r="D3080" s="3">
        <f>MONTH(Table1[[#This Row],[Order_Date]])</f>
        <v>10</v>
      </c>
      <c r="E3080" t="str">
        <f>TEXT(Table1[[#This Row],[Order_Date]],"mmm")</f>
        <v>Oct</v>
      </c>
      <c r="F3080" s="1">
        <v>45957</v>
      </c>
      <c r="G3080">
        <f>(Table1[[#This Row],[Ship_Date]]-Table1[[#This Row],[Order_Date]])</f>
        <v>7</v>
      </c>
      <c r="H3080" t="s">
        <v>2489</v>
      </c>
      <c r="I3080" t="s">
        <v>2490</v>
      </c>
      <c r="J3080" t="s">
        <v>24</v>
      </c>
      <c r="K3080">
        <v>41</v>
      </c>
      <c r="L3080" t="str">
        <f>IF(Table1[[#This Row],[Age]]&lt;=20,"Teen",IF(Table1[[#This Row],[Age]]&gt;=21 &amp; Table1[[#This Row],[Age]]&lt;=50,"Adult","Senior"))</f>
        <v>Senior</v>
      </c>
      <c r="M3080" t="s">
        <v>46</v>
      </c>
      <c r="N3080" t="s">
        <v>46</v>
      </c>
      <c r="O3080" t="s">
        <v>38</v>
      </c>
      <c r="P3080" t="s">
        <v>56</v>
      </c>
      <c r="Q3080" t="s">
        <v>97</v>
      </c>
      <c r="R3080">
        <v>1</v>
      </c>
      <c r="S3080">
        <v>1500</v>
      </c>
      <c r="T3080">
        <v>5</v>
      </c>
      <c r="U3080">
        <v>1425</v>
      </c>
      <c r="V3080" t="str">
        <f>IF(Table1[[#This Row],[Sales]]&lt;=10000,"Low",IF(Table1[[#This Row],[Sales]]&gt;=10000 &amp; Table1[[#This Row],[Sales]]&lt;=25000,"Medium","High"))</f>
        <v>Low</v>
      </c>
      <c r="W3080">
        <v>208.32</v>
      </c>
      <c r="X3080">
        <f>Table1[[#This Row],[Profit]]/Table1[[#This Row],[Sales]]</f>
        <v>0.14618947368421051</v>
      </c>
      <c r="Y3080" t="s">
        <v>58</v>
      </c>
      <c r="Z3080" t="s">
        <v>31</v>
      </c>
      <c r="AA3080">
        <v>4</v>
      </c>
      <c r="AB3080" t="s">
        <v>42</v>
      </c>
    </row>
    <row r="3081" spans="1:28" x14ac:dyDescent="0.35">
      <c r="A3081" t="s">
        <v>2505</v>
      </c>
      <c r="B3081" s="1">
        <v>45943</v>
      </c>
      <c r="C3081" s="1" t="str">
        <f>TEXT(Table1[[#This Row],[Order_Date]],"yyyy")</f>
        <v>2025</v>
      </c>
      <c r="D3081" s="3">
        <f>MONTH(Table1[[#This Row],[Order_Date]])</f>
        <v>10</v>
      </c>
      <c r="E3081" t="str">
        <f>TEXT(Table1[[#This Row],[Order_Date]],"mmm")</f>
        <v>Oct</v>
      </c>
      <c r="F3081" s="1">
        <v>45948</v>
      </c>
      <c r="G3081">
        <f>(Table1[[#This Row],[Ship_Date]]-Table1[[#This Row],[Order_Date]])</f>
        <v>5</v>
      </c>
      <c r="H3081" t="s">
        <v>1547</v>
      </c>
      <c r="I3081" t="s">
        <v>2506</v>
      </c>
      <c r="J3081" t="s">
        <v>52</v>
      </c>
      <c r="K3081">
        <v>41</v>
      </c>
      <c r="L3081" t="str">
        <f>IF(Table1[[#This Row],[Age]]&lt;=20,"Teen",IF(Table1[[#This Row],[Age]]&gt;=21 &amp; Table1[[#This Row],[Age]]&lt;=50,"Adult","Senior"))</f>
        <v>Senior</v>
      </c>
      <c r="M3081" t="s">
        <v>116</v>
      </c>
      <c r="N3081" t="s">
        <v>117</v>
      </c>
      <c r="O3081" t="s">
        <v>86</v>
      </c>
      <c r="P3081" t="s">
        <v>47</v>
      </c>
      <c r="Q3081" t="s">
        <v>48</v>
      </c>
      <c r="R3081">
        <v>2</v>
      </c>
      <c r="S3081">
        <v>3500</v>
      </c>
      <c r="T3081">
        <v>25</v>
      </c>
      <c r="U3081">
        <v>5250</v>
      </c>
      <c r="V3081" t="str">
        <f>IF(Table1[[#This Row],[Sales]]&lt;=10000,"Low",IF(Table1[[#This Row],[Sales]]&gt;=10000 &amp; Table1[[#This Row],[Sales]]&lt;=25000,"Medium","High"))</f>
        <v>Low</v>
      </c>
      <c r="W3081">
        <v>1445.35</v>
      </c>
      <c r="X3081">
        <f>Table1[[#This Row],[Profit]]/Table1[[#This Row],[Sales]]</f>
        <v>0.27530476190476189</v>
      </c>
      <c r="Y3081" t="s">
        <v>30</v>
      </c>
      <c r="Z3081" t="s">
        <v>59</v>
      </c>
      <c r="AA3081">
        <v>4</v>
      </c>
      <c r="AB3081" t="s">
        <v>42</v>
      </c>
    </row>
    <row r="3082" spans="1:28" x14ac:dyDescent="0.35">
      <c r="A3082" t="s">
        <v>2580</v>
      </c>
      <c r="B3082" s="1">
        <v>45595</v>
      </c>
      <c r="C3082" s="1" t="str">
        <f>TEXT(Table1[[#This Row],[Order_Date]],"yyyy")</f>
        <v>2024</v>
      </c>
      <c r="D3082" s="3">
        <f>MONTH(Table1[[#This Row],[Order_Date]])</f>
        <v>10</v>
      </c>
      <c r="E3082" t="str">
        <f>TEXT(Table1[[#This Row],[Order_Date]],"mmm")</f>
        <v>Oct</v>
      </c>
      <c r="F3082" s="1">
        <v>45602</v>
      </c>
      <c r="G3082">
        <f>(Table1[[#This Row],[Ship_Date]]-Table1[[#This Row],[Order_Date]])</f>
        <v>7</v>
      </c>
      <c r="H3082" t="s">
        <v>1357</v>
      </c>
      <c r="I3082" t="s">
        <v>2581</v>
      </c>
      <c r="J3082" t="s">
        <v>24</v>
      </c>
      <c r="K3082">
        <v>19</v>
      </c>
      <c r="L3082" t="str">
        <f>IF(Table1[[#This Row],[Age]]&lt;=20,"Teen",IF(Table1[[#This Row],[Age]]&gt;=21 &amp; Table1[[#This Row],[Age]]&lt;=50,"Adult","Senior"))</f>
        <v>Teen</v>
      </c>
      <c r="M3082" t="s">
        <v>73</v>
      </c>
      <c r="N3082" t="s">
        <v>26</v>
      </c>
      <c r="O3082" t="s">
        <v>27</v>
      </c>
      <c r="P3082" t="s">
        <v>74</v>
      </c>
      <c r="Q3082" t="s">
        <v>132</v>
      </c>
      <c r="R3082">
        <v>3</v>
      </c>
      <c r="S3082">
        <v>55000</v>
      </c>
      <c r="T3082">
        <v>0</v>
      </c>
      <c r="U3082">
        <v>165000</v>
      </c>
      <c r="V3082" t="str">
        <f>IF(Table1[[#This Row],[Sales]]&lt;=10000,"Low",IF(Table1[[#This Row],[Sales]]&gt;=10000 &amp; Table1[[#This Row],[Sales]]&lt;=25000,"Medium","High"))</f>
        <v>High</v>
      </c>
      <c r="W3082">
        <v>16873.04</v>
      </c>
      <c r="X3082">
        <f>Table1[[#This Row],[Profit]]/Table1[[#This Row],[Sales]]</f>
        <v>0.1022608484848485</v>
      </c>
      <c r="Y3082" t="s">
        <v>93</v>
      </c>
      <c r="Z3082" t="s">
        <v>31</v>
      </c>
      <c r="AA3082">
        <v>4</v>
      </c>
      <c r="AB3082" t="s">
        <v>42</v>
      </c>
    </row>
    <row r="3083" spans="1:28" x14ac:dyDescent="0.35">
      <c r="A3083" t="s">
        <v>2644</v>
      </c>
      <c r="B3083" s="1">
        <v>45945</v>
      </c>
      <c r="C3083" s="1" t="str">
        <f>TEXT(Table1[[#This Row],[Order_Date]],"yyyy")</f>
        <v>2025</v>
      </c>
      <c r="D3083" s="3">
        <f>MONTH(Table1[[#This Row],[Order_Date]])</f>
        <v>10</v>
      </c>
      <c r="E3083" t="str">
        <f>TEXT(Table1[[#This Row],[Order_Date]],"mmm")</f>
        <v>Oct</v>
      </c>
      <c r="F3083" s="1">
        <v>45946</v>
      </c>
      <c r="G3083">
        <f>(Table1[[#This Row],[Ship_Date]]-Table1[[#This Row],[Order_Date]])</f>
        <v>1</v>
      </c>
      <c r="H3083" t="s">
        <v>2645</v>
      </c>
      <c r="I3083" t="s">
        <v>2646</v>
      </c>
      <c r="J3083" t="s">
        <v>24</v>
      </c>
      <c r="K3083">
        <v>40</v>
      </c>
      <c r="L3083" t="str">
        <f>IF(Table1[[#This Row],[Age]]&lt;=20,"Teen",IF(Table1[[#This Row],[Age]]&gt;=21 &amp; Table1[[#This Row],[Age]]&lt;=50,"Adult","Senior"))</f>
        <v>Senior</v>
      </c>
      <c r="M3083" t="s">
        <v>25</v>
      </c>
      <c r="N3083" t="s">
        <v>26</v>
      </c>
      <c r="O3083" t="s">
        <v>27</v>
      </c>
      <c r="P3083" t="s">
        <v>39</v>
      </c>
      <c r="Q3083" t="s">
        <v>118</v>
      </c>
      <c r="R3083">
        <v>3</v>
      </c>
      <c r="S3083">
        <v>4000</v>
      </c>
      <c r="T3083">
        <v>0</v>
      </c>
      <c r="U3083">
        <v>12000</v>
      </c>
      <c r="V3083" t="str">
        <f>IF(Table1[[#This Row],[Sales]]&lt;=10000,"Low",IF(Table1[[#This Row],[Sales]]&gt;=10000 &amp; Table1[[#This Row],[Sales]]&lt;=25000,"Medium","High"))</f>
        <v>High</v>
      </c>
      <c r="W3083">
        <v>2404.5700000000002</v>
      </c>
      <c r="X3083">
        <f>Table1[[#This Row],[Profit]]/Table1[[#This Row],[Sales]]</f>
        <v>0.20038083333333334</v>
      </c>
      <c r="Y3083" t="s">
        <v>93</v>
      </c>
      <c r="Z3083" t="s">
        <v>59</v>
      </c>
      <c r="AA3083">
        <v>2</v>
      </c>
      <c r="AB3083" t="s">
        <v>42</v>
      </c>
    </row>
    <row r="3084" spans="1:28" x14ac:dyDescent="0.35">
      <c r="A3084" t="s">
        <v>2647</v>
      </c>
      <c r="B3084" s="1">
        <v>45583</v>
      </c>
      <c r="C3084" s="1" t="str">
        <f>TEXT(Table1[[#This Row],[Order_Date]],"yyyy")</f>
        <v>2024</v>
      </c>
      <c r="D3084" s="3">
        <f>MONTH(Table1[[#This Row],[Order_Date]])</f>
        <v>10</v>
      </c>
      <c r="E3084" t="str">
        <f>TEXT(Table1[[#This Row],[Order_Date]],"mmm")</f>
        <v>Oct</v>
      </c>
      <c r="F3084" s="1">
        <v>45588</v>
      </c>
      <c r="G3084">
        <f>(Table1[[#This Row],[Ship_Date]]-Table1[[#This Row],[Order_Date]])</f>
        <v>5</v>
      </c>
      <c r="H3084" t="s">
        <v>2648</v>
      </c>
      <c r="I3084" t="s">
        <v>2649</v>
      </c>
      <c r="J3084" t="s">
        <v>52</v>
      </c>
      <c r="K3084">
        <v>32</v>
      </c>
      <c r="L3084" t="str">
        <f>IF(Table1[[#This Row],[Age]]&lt;=20,"Teen",IF(Table1[[#This Row],[Age]]&gt;=21 &amp; Table1[[#This Row],[Age]]&lt;=50,"Adult","Senior"))</f>
        <v>Senior</v>
      </c>
      <c r="M3084" t="s">
        <v>116</v>
      </c>
      <c r="N3084" t="s">
        <v>117</v>
      </c>
      <c r="O3084" t="s">
        <v>86</v>
      </c>
      <c r="P3084" t="s">
        <v>56</v>
      </c>
      <c r="Q3084" t="s">
        <v>125</v>
      </c>
      <c r="R3084">
        <v>4</v>
      </c>
      <c r="S3084">
        <v>450</v>
      </c>
      <c r="T3084">
        <v>25</v>
      </c>
      <c r="U3084">
        <v>1350</v>
      </c>
      <c r="V3084" t="str">
        <f>IF(Table1[[#This Row],[Sales]]&lt;=10000,"Low",IF(Table1[[#This Row],[Sales]]&gt;=10000 &amp; Table1[[#This Row],[Sales]]&lt;=25000,"Medium","High"))</f>
        <v>Low</v>
      </c>
      <c r="W3084">
        <v>306.5</v>
      </c>
      <c r="X3084">
        <f>Table1[[#This Row],[Profit]]/Table1[[#This Row],[Sales]]</f>
        <v>0.22703703703703704</v>
      </c>
      <c r="Y3084" t="s">
        <v>93</v>
      </c>
      <c r="Z3084" t="s">
        <v>59</v>
      </c>
      <c r="AA3084">
        <v>4</v>
      </c>
      <c r="AB3084" t="s">
        <v>42</v>
      </c>
    </row>
    <row r="3085" spans="1:28" x14ac:dyDescent="0.35">
      <c r="A3085" t="s">
        <v>2708</v>
      </c>
      <c r="B3085" s="1">
        <v>45950</v>
      </c>
      <c r="C3085" s="1" t="str">
        <f>TEXT(Table1[[#This Row],[Order_Date]],"yyyy")</f>
        <v>2025</v>
      </c>
      <c r="D3085" s="3">
        <f>MONTH(Table1[[#This Row],[Order_Date]])</f>
        <v>10</v>
      </c>
      <c r="E3085" t="str">
        <f>TEXT(Table1[[#This Row],[Order_Date]],"mmm")</f>
        <v>Oct</v>
      </c>
      <c r="F3085" s="1">
        <v>45955</v>
      </c>
      <c r="G3085">
        <f>(Table1[[#This Row],[Ship_Date]]-Table1[[#This Row],[Order_Date]])</f>
        <v>5</v>
      </c>
      <c r="H3085" t="s">
        <v>722</v>
      </c>
      <c r="I3085" t="s">
        <v>2709</v>
      </c>
      <c r="J3085" t="s">
        <v>24</v>
      </c>
      <c r="K3085">
        <v>46</v>
      </c>
      <c r="L3085" t="str">
        <f>IF(Table1[[#This Row],[Age]]&lt;=20,"Teen",IF(Table1[[#This Row],[Age]]&gt;=21 &amp; Table1[[#This Row],[Age]]&lt;=50,"Adult","Senior"))</f>
        <v>Senior</v>
      </c>
      <c r="M3085" t="s">
        <v>46</v>
      </c>
      <c r="N3085" t="s">
        <v>46</v>
      </c>
      <c r="O3085" t="s">
        <v>38</v>
      </c>
      <c r="P3085" t="s">
        <v>56</v>
      </c>
      <c r="Q3085" t="s">
        <v>168</v>
      </c>
      <c r="R3085">
        <v>2</v>
      </c>
      <c r="S3085">
        <v>1200</v>
      </c>
      <c r="T3085">
        <v>5</v>
      </c>
      <c r="U3085">
        <v>2280</v>
      </c>
      <c r="V3085" t="str">
        <f>IF(Table1[[#This Row],[Sales]]&lt;=10000,"Low",IF(Table1[[#This Row],[Sales]]&gt;=10000 &amp; Table1[[#This Row],[Sales]]&lt;=25000,"Medium","High"))</f>
        <v>Low</v>
      </c>
      <c r="W3085">
        <v>401.65</v>
      </c>
      <c r="X3085">
        <f>Table1[[#This Row],[Profit]]/Table1[[#This Row],[Sales]]</f>
        <v>0.17616228070175438</v>
      </c>
      <c r="Y3085" t="s">
        <v>30</v>
      </c>
      <c r="Z3085" t="s">
        <v>31</v>
      </c>
      <c r="AA3085">
        <v>3</v>
      </c>
      <c r="AB3085" t="s">
        <v>42</v>
      </c>
    </row>
    <row r="3086" spans="1:28" x14ac:dyDescent="0.35">
      <c r="A3086" t="s">
        <v>2758</v>
      </c>
      <c r="B3086" s="1">
        <v>45939</v>
      </c>
      <c r="C3086" s="1" t="str">
        <f>TEXT(Table1[[#This Row],[Order_Date]],"yyyy")</f>
        <v>2025</v>
      </c>
      <c r="D3086" s="3">
        <f>MONTH(Table1[[#This Row],[Order_Date]])</f>
        <v>10</v>
      </c>
      <c r="E3086" t="str">
        <f>TEXT(Table1[[#This Row],[Order_Date]],"mmm")</f>
        <v>Oct</v>
      </c>
      <c r="F3086" s="1">
        <v>45942</v>
      </c>
      <c r="G3086">
        <f>(Table1[[#This Row],[Ship_Date]]-Table1[[#This Row],[Order_Date]])</f>
        <v>3</v>
      </c>
      <c r="H3086" t="s">
        <v>2759</v>
      </c>
      <c r="I3086" t="s">
        <v>2760</v>
      </c>
      <c r="J3086" t="s">
        <v>24</v>
      </c>
      <c r="K3086">
        <v>37</v>
      </c>
      <c r="L3086" t="str">
        <f>IF(Table1[[#This Row],[Age]]&lt;=20,"Teen",IF(Table1[[#This Row],[Age]]&gt;=21 &amp; Table1[[#This Row],[Age]]&lt;=50,"Adult","Senior"))</f>
        <v>Senior</v>
      </c>
      <c r="M3086" t="s">
        <v>91</v>
      </c>
      <c r="N3086" t="s">
        <v>92</v>
      </c>
      <c r="O3086" t="s">
        <v>55</v>
      </c>
      <c r="P3086" t="s">
        <v>47</v>
      </c>
      <c r="Q3086" t="s">
        <v>48</v>
      </c>
      <c r="R3086">
        <v>3</v>
      </c>
      <c r="S3086">
        <v>3500</v>
      </c>
      <c r="T3086">
        <v>15</v>
      </c>
      <c r="U3086">
        <v>8925</v>
      </c>
      <c r="V3086" t="str">
        <f>IF(Table1[[#This Row],[Sales]]&lt;=10000,"Low",IF(Table1[[#This Row],[Sales]]&gt;=10000 &amp; Table1[[#This Row],[Sales]]&lt;=25000,"Medium","High"))</f>
        <v>Low</v>
      </c>
      <c r="W3086">
        <v>2570.8200000000002</v>
      </c>
      <c r="X3086">
        <f>Table1[[#This Row],[Profit]]/Table1[[#This Row],[Sales]]</f>
        <v>0.28804705882352943</v>
      </c>
      <c r="Y3086" t="s">
        <v>93</v>
      </c>
      <c r="Z3086" t="s">
        <v>59</v>
      </c>
      <c r="AA3086">
        <v>4</v>
      </c>
      <c r="AB3086" t="s">
        <v>32</v>
      </c>
    </row>
    <row r="3087" spans="1:28" x14ac:dyDescent="0.35">
      <c r="A3087" t="s">
        <v>2812</v>
      </c>
      <c r="B3087" s="1">
        <v>45941</v>
      </c>
      <c r="C3087" s="1" t="str">
        <f>TEXT(Table1[[#This Row],[Order_Date]],"yyyy")</f>
        <v>2025</v>
      </c>
      <c r="D3087" s="3">
        <f>MONTH(Table1[[#This Row],[Order_Date]])</f>
        <v>10</v>
      </c>
      <c r="E3087" t="str">
        <f>TEXT(Table1[[#This Row],[Order_Date]],"mmm")</f>
        <v>Oct</v>
      </c>
      <c r="F3087" s="1">
        <v>45946</v>
      </c>
      <c r="G3087">
        <f>(Table1[[#This Row],[Ship_Date]]-Table1[[#This Row],[Order_Date]])</f>
        <v>5</v>
      </c>
      <c r="H3087" t="s">
        <v>2813</v>
      </c>
      <c r="I3087" t="s">
        <v>2814</v>
      </c>
      <c r="J3087" t="s">
        <v>24</v>
      </c>
      <c r="K3087">
        <v>60</v>
      </c>
      <c r="L3087" t="str">
        <f>IF(Table1[[#This Row],[Age]]&lt;=20,"Teen",IF(Table1[[#This Row],[Age]]&gt;=21 &amp; Table1[[#This Row],[Age]]&lt;=50,"Adult","Senior"))</f>
        <v>Senior</v>
      </c>
      <c r="M3087" t="s">
        <v>25</v>
      </c>
      <c r="N3087" t="s">
        <v>26</v>
      </c>
      <c r="O3087" t="s">
        <v>27</v>
      </c>
      <c r="P3087" t="s">
        <v>28</v>
      </c>
      <c r="Q3087" t="s">
        <v>192</v>
      </c>
      <c r="R3087">
        <v>4</v>
      </c>
      <c r="S3087">
        <v>7000</v>
      </c>
      <c r="T3087">
        <v>20</v>
      </c>
      <c r="U3087">
        <v>22400</v>
      </c>
      <c r="V3087" t="str">
        <f>IF(Table1[[#This Row],[Sales]]&lt;=10000,"Low",IF(Table1[[#This Row],[Sales]]&gt;=10000 &amp; Table1[[#This Row],[Sales]]&lt;=25000,"Medium","High"))</f>
        <v>High</v>
      </c>
      <c r="W3087">
        <v>3503.89</v>
      </c>
      <c r="X3087">
        <f>Table1[[#This Row],[Profit]]/Table1[[#This Row],[Sales]]</f>
        <v>0.15642366071428571</v>
      </c>
      <c r="Y3087" t="s">
        <v>93</v>
      </c>
      <c r="Z3087" t="s">
        <v>41</v>
      </c>
      <c r="AA3087">
        <v>2</v>
      </c>
      <c r="AB3087" t="s">
        <v>32</v>
      </c>
    </row>
    <row r="3088" spans="1:28" x14ac:dyDescent="0.35">
      <c r="A3088" t="s">
        <v>2855</v>
      </c>
      <c r="B3088" s="1">
        <v>45960</v>
      </c>
      <c r="C3088" s="1" t="str">
        <f>TEXT(Table1[[#This Row],[Order_Date]],"yyyy")</f>
        <v>2025</v>
      </c>
      <c r="D3088" s="3">
        <f>MONTH(Table1[[#This Row],[Order_Date]])</f>
        <v>10</v>
      </c>
      <c r="E3088" t="str">
        <f>TEXT(Table1[[#This Row],[Order_Date]],"mmm")</f>
        <v>Oct</v>
      </c>
      <c r="F3088" s="1">
        <v>45967</v>
      </c>
      <c r="G3088">
        <f>(Table1[[#This Row],[Ship_Date]]-Table1[[#This Row],[Order_Date]])</f>
        <v>7</v>
      </c>
      <c r="H3088" t="s">
        <v>2856</v>
      </c>
      <c r="I3088" t="s">
        <v>2857</v>
      </c>
      <c r="J3088" t="s">
        <v>24</v>
      </c>
      <c r="K3088">
        <v>35</v>
      </c>
      <c r="L3088" t="str">
        <f>IF(Table1[[#This Row],[Age]]&lt;=20,"Teen",IF(Table1[[#This Row],[Age]]&gt;=21 &amp; Table1[[#This Row],[Age]]&lt;=50,"Adult","Senior"))</f>
        <v>Senior</v>
      </c>
      <c r="M3088" t="s">
        <v>53</v>
      </c>
      <c r="N3088" t="s">
        <v>54</v>
      </c>
      <c r="O3088" t="s">
        <v>55</v>
      </c>
      <c r="P3088" t="s">
        <v>74</v>
      </c>
      <c r="Q3088" t="s">
        <v>109</v>
      </c>
      <c r="R3088">
        <v>7</v>
      </c>
      <c r="S3088">
        <v>40000</v>
      </c>
      <c r="T3088">
        <v>5</v>
      </c>
      <c r="U3088">
        <v>266000</v>
      </c>
      <c r="V3088" t="str">
        <f>IF(Table1[[#This Row],[Sales]]&lt;=10000,"Low",IF(Table1[[#This Row],[Sales]]&gt;=10000 &amp; Table1[[#This Row],[Sales]]&lt;=25000,"Medium","High"))</f>
        <v>High</v>
      </c>
      <c r="W3088">
        <v>43516.65</v>
      </c>
      <c r="X3088">
        <f>Table1[[#This Row],[Profit]]/Table1[[#This Row],[Sales]]</f>
        <v>0.16359642857142859</v>
      </c>
      <c r="Y3088" t="s">
        <v>93</v>
      </c>
      <c r="Z3088" t="s">
        <v>31</v>
      </c>
      <c r="AA3088">
        <v>3</v>
      </c>
      <c r="AB3088" t="s">
        <v>42</v>
      </c>
    </row>
    <row r="3089" spans="1:28" x14ac:dyDescent="0.35">
      <c r="A3089" t="s">
        <v>2899</v>
      </c>
      <c r="B3089" s="1">
        <v>45959</v>
      </c>
      <c r="C3089" s="1" t="str">
        <f>TEXT(Table1[[#This Row],[Order_Date]],"yyyy")</f>
        <v>2025</v>
      </c>
      <c r="D3089" s="3">
        <f>MONTH(Table1[[#This Row],[Order_Date]])</f>
        <v>10</v>
      </c>
      <c r="E3089" t="str">
        <f>TEXT(Table1[[#This Row],[Order_Date]],"mmm")</f>
        <v>Oct</v>
      </c>
      <c r="F3089" s="1">
        <v>45961</v>
      </c>
      <c r="G3089">
        <f>(Table1[[#This Row],[Ship_Date]]-Table1[[#This Row],[Order_Date]])</f>
        <v>2</v>
      </c>
      <c r="H3089" t="s">
        <v>2209</v>
      </c>
      <c r="I3089" t="s">
        <v>2900</v>
      </c>
      <c r="J3089" t="s">
        <v>52</v>
      </c>
      <c r="K3089">
        <v>39</v>
      </c>
      <c r="L3089" t="str">
        <f>IF(Table1[[#This Row],[Age]]&lt;=20,"Teen",IF(Table1[[#This Row],[Age]]&gt;=21 &amp; Table1[[#This Row],[Age]]&lt;=50,"Adult","Senior"))</f>
        <v>Senior</v>
      </c>
      <c r="M3089" t="s">
        <v>91</v>
      </c>
      <c r="N3089" t="s">
        <v>92</v>
      </c>
      <c r="O3089" t="s">
        <v>55</v>
      </c>
      <c r="P3089" t="s">
        <v>39</v>
      </c>
      <c r="Q3089" t="s">
        <v>118</v>
      </c>
      <c r="R3089">
        <v>5</v>
      </c>
      <c r="S3089">
        <v>4000</v>
      </c>
      <c r="T3089">
        <v>25</v>
      </c>
      <c r="U3089">
        <v>15000</v>
      </c>
      <c r="V3089" t="str">
        <f>IF(Table1[[#This Row],[Sales]]&lt;=10000,"Low",IF(Table1[[#This Row],[Sales]]&gt;=10000 &amp; Table1[[#This Row],[Sales]]&lt;=25000,"Medium","High"))</f>
        <v>High</v>
      </c>
      <c r="W3089">
        <v>2175.48</v>
      </c>
      <c r="X3089">
        <f>Table1[[#This Row],[Profit]]/Table1[[#This Row],[Sales]]</f>
        <v>0.14503199999999999</v>
      </c>
      <c r="Y3089" t="s">
        <v>93</v>
      </c>
      <c r="Z3089" t="s">
        <v>31</v>
      </c>
      <c r="AA3089">
        <v>4</v>
      </c>
      <c r="AB3089" t="s">
        <v>42</v>
      </c>
    </row>
    <row r="3090" spans="1:28" x14ac:dyDescent="0.35">
      <c r="A3090" t="s">
        <v>2912</v>
      </c>
      <c r="B3090" s="1">
        <v>45961</v>
      </c>
      <c r="C3090" s="1" t="str">
        <f>TEXT(Table1[[#This Row],[Order_Date]],"yyyy")</f>
        <v>2025</v>
      </c>
      <c r="D3090" s="3">
        <f>MONTH(Table1[[#This Row],[Order_Date]])</f>
        <v>10</v>
      </c>
      <c r="E3090" t="str">
        <f>TEXT(Table1[[#This Row],[Order_Date]],"mmm")</f>
        <v>Oct</v>
      </c>
      <c r="F3090" s="1">
        <v>45962</v>
      </c>
      <c r="G3090">
        <f>(Table1[[#This Row],[Ship_Date]]-Table1[[#This Row],[Order_Date]])</f>
        <v>1</v>
      </c>
      <c r="H3090" t="s">
        <v>2913</v>
      </c>
      <c r="I3090" t="s">
        <v>2914</v>
      </c>
      <c r="J3090" t="s">
        <v>52</v>
      </c>
      <c r="K3090">
        <v>41</v>
      </c>
      <c r="L3090" t="str">
        <f>IF(Table1[[#This Row],[Age]]&lt;=20,"Teen",IF(Table1[[#This Row],[Age]]&gt;=21 &amp; Table1[[#This Row],[Age]]&lt;=50,"Adult","Senior"))</f>
        <v>Senior</v>
      </c>
      <c r="M3090" t="s">
        <v>36</v>
      </c>
      <c r="N3090" t="s">
        <v>37</v>
      </c>
      <c r="O3090" t="s">
        <v>38</v>
      </c>
      <c r="P3090" t="s">
        <v>28</v>
      </c>
      <c r="Q3090" t="s">
        <v>192</v>
      </c>
      <c r="R3090">
        <v>5</v>
      </c>
      <c r="S3090">
        <v>7000</v>
      </c>
      <c r="T3090">
        <v>10</v>
      </c>
      <c r="U3090">
        <v>31500</v>
      </c>
      <c r="V3090" t="str">
        <f>IF(Table1[[#This Row],[Sales]]&lt;=10000,"Low",IF(Table1[[#This Row],[Sales]]&gt;=10000 &amp; Table1[[#This Row],[Sales]]&lt;=25000,"Medium","High"))</f>
        <v>High</v>
      </c>
      <c r="W3090">
        <v>13137.45</v>
      </c>
      <c r="X3090">
        <f>Table1[[#This Row],[Profit]]/Table1[[#This Row],[Sales]]</f>
        <v>0.4170619047619048</v>
      </c>
      <c r="Y3090" t="s">
        <v>58</v>
      </c>
      <c r="Z3090" t="s">
        <v>31</v>
      </c>
      <c r="AA3090">
        <v>3</v>
      </c>
      <c r="AB3090" t="s">
        <v>42</v>
      </c>
    </row>
    <row r="3091" spans="1:28" x14ac:dyDescent="0.35">
      <c r="A3091" t="s">
        <v>2945</v>
      </c>
      <c r="B3091" s="1">
        <v>45950</v>
      </c>
      <c r="C3091" s="1" t="str">
        <f>TEXT(Table1[[#This Row],[Order_Date]],"yyyy")</f>
        <v>2025</v>
      </c>
      <c r="D3091" s="3">
        <f>MONTH(Table1[[#This Row],[Order_Date]])</f>
        <v>10</v>
      </c>
      <c r="E3091" t="str">
        <f>TEXT(Table1[[#This Row],[Order_Date]],"mmm")</f>
        <v>Oct</v>
      </c>
      <c r="F3091" s="1">
        <v>45956</v>
      </c>
      <c r="G3091">
        <f>(Table1[[#This Row],[Ship_Date]]-Table1[[#This Row],[Order_Date]])</f>
        <v>6</v>
      </c>
      <c r="H3091" t="s">
        <v>2946</v>
      </c>
      <c r="I3091" t="s">
        <v>2947</v>
      </c>
      <c r="J3091" t="s">
        <v>24</v>
      </c>
      <c r="K3091">
        <v>39</v>
      </c>
      <c r="L3091" t="str">
        <f>IF(Table1[[#This Row],[Age]]&lt;=20,"Teen",IF(Table1[[#This Row],[Age]]&gt;=21 &amp; Table1[[#This Row],[Age]]&lt;=50,"Adult","Senior"))</f>
        <v>Senior</v>
      </c>
      <c r="M3091" t="s">
        <v>53</v>
      </c>
      <c r="N3091" t="s">
        <v>54</v>
      </c>
      <c r="O3091" t="s">
        <v>55</v>
      </c>
      <c r="P3091" t="s">
        <v>39</v>
      </c>
      <c r="Q3091" t="s">
        <v>118</v>
      </c>
      <c r="R3091">
        <v>5</v>
      </c>
      <c r="S3091">
        <v>4000</v>
      </c>
      <c r="T3091">
        <v>0</v>
      </c>
      <c r="U3091">
        <v>20000</v>
      </c>
      <c r="V3091" t="str">
        <f>IF(Table1[[#This Row],[Sales]]&lt;=10000,"Low",IF(Table1[[#This Row],[Sales]]&gt;=10000 &amp; Table1[[#This Row],[Sales]]&lt;=25000,"Medium","High"))</f>
        <v>High</v>
      </c>
      <c r="W3091">
        <v>5407.09</v>
      </c>
      <c r="X3091">
        <f>Table1[[#This Row],[Profit]]/Table1[[#This Row],[Sales]]</f>
        <v>0.2703545</v>
      </c>
      <c r="Y3091" t="s">
        <v>30</v>
      </c>
      <c r="Z3091" t="s">
        <v>59</v>
      </c>
      <c r="AA3091">
        <v>2</v>
      </c>
      <c r="AB3091" t="s">
        <v>42</v>
      </c>
    </row>
    <row r="3092" spans="1:28" x14ac:dyDescent="0.35">
      <c r="A3092" t="s">
        <v>2974</v>
      </c>
      <c r="B3092" s="1">
        <v>45950</v>
      </c>
      <c r="C3092" s="1" t="str">
        <f>TEXT(Table1[[#This Row],[Order_Date]],"yyyy")</f>
        <v>2025</v>
      </c>
      <c r="D3092" s="3">
        <f>MONTH(Table1[[#This Row],[Order_Date]])</f>
        <v>10</v>
      </c>
      <c r="E3092" t="str">
        <f>TEXT(Table1[[#This Row],[Order_Date]],"mmm")</f>
        <v>Oct</v>
      </c>
      <c r="F3092" s="1">
        <v>45953</v>
      </c>
      <c r="G3092">
        <f>(Table1[[#This Row],[Ship_Date]]-Table1[[#This Row],[Order_Date]])</f>
        <v>3</v>
      </c>
      <c r="H3092" t="s">
        <v>2975</v>
      </c>
      <c r="I3092" t="s">
        <v>2976</v>
      </c>
      <c r="J3092" t="s">
        <v>24</v>
      </c>
      <c r="K3092">
        <v>57</v>
      </c>
      <c r="L3092" t="str">
        <f>IF(Table1[[#This Row],[Age]]&lt;=20,"Teen",IF(Table1[[#This Row],[Age]]&gt;=21 &amp; Table1[[#This Row],[Age]]&lt;=50,"Adult","Senior"))</f>
        <v>Senior</v>
      </c>
      <c r="M3092" t="s">
        <v>91</v>
      </c>
      <c r="N3092" t="s">
        <v>92</v>
      </c>
      <c r="O3092" t="s">
        <v>55</v>
      </c>
      <c r="P3092" t="s">
        <v>56</v>
      </c>
      <c r="Q3092" t="s">
        <v>168</v>
      </c>
      <c r="R3092">
        <v>4</v>
      </c>
      <c r="S3092">
        <v>1200</v>
      </c>
      <c r="T3092">
        <v>5</v>
      </c>
      <c r="U3092">
        <v>4560</v>
      </c>
      <c r="V3092" t="str">
        <f>IF(Table1[[#This Row],[Sales]]&lt;=10000,"Low",IF(Table1[[#This Row],[Sales]]&gt;=10000 &amp; Table1[[#This Row],[Sales]]&lt;=25000,"Medium","High"))</f>
        <v>Low</v>
      </c>
      <c r="W3092">
        <v>1254.08</v>
      </c>
      <c r="X3092">
        <f>Table1[[#This Row],[Profit]]/Table1[[#This Row],[Sales]]</f>
        <v>0.27501754385964911</v>
      </c>
      <c r="Y3092" t="s">
        <v>30</v>
      </c>
      <c r="Z3092" t="s">
        <v>31</v>
      </c>
      <c r="AA3092">
        <v>1</v>
      </c>
      <c r="AB3092" t="s">
        <v>42</v>
      </c>
    </row>
    <row r="3093" spans="1:28" x14ac:dyDescent="0.35">
      <c r="A3093" t="s">
        <v>3003</v>
      </c>
      <c r="B3093" s="1">
        <v>45576</v>
      </c>
      <c r="C3093" s="1" t="str">
        <f>TEXT(Table1[[#This Row],[Order_Date]],"yyyy")</f>
        <v>2024</v>
      </c>
      <c r="D3093" s="3">
        <f>MONTH(Table1[[#This Row],[Order_Date]])</f>
        <v>10</v>
      </c>
      <c r="E3093" t="str">
        <f>TEXT(Table1[[#This Row],[Order_Date]],"mmm")</f>
        <v>Oct</v>
      </c>
      <c r="F3093" s="1">
        <v>45582</v>
      </c>
      <c r="G3093">
        <f>(Table1[[#This Row],[Ship_Date]]-Table1[[#This Row],[Order_Date]])</f>
        <v>6</v>
      </c>
      <c r="H3093" t="s">
        <v>3004</v>
      </c>
      <c r="I3093" t="s">
        <v>3005</v>
      </c>
      <c r="J3093" t="s">
        <v>24</v>
      </c>
      <c r="K3093">
        <v>45</v>
      </c>
      <c r="L3093" t="str">
        <f>IF(Table1[[#This Row],[Age]]&lt;=20,"Teen",IF(Table1[[#This Row],[Age]]&gt;=21 &amp; Table1[[#This Row],[Age]]&lt;=50,"Adult","Senior"))</f>
        <v>Senior</v>
      </c>
      <c r="M3093" t="s">
        <v>107</v>
      </c>
      <c r="N3093" t="s">
        <v>108</v>
      </c>
      <c r="O3093" t="s">
        <v>86</v>
      </c>
      <c r="P3093" t="s">
        <v>28</v>
      </c>
      <c r="Q3093" t="s">
        <v>103</v>
      </c>
      <c r="R3093">
        <v>5</v>
      </c>
      <c r="S3093">
        <v>25000</v>
      </c>
      <c r="T3093">
        <v>10</v>
      </c>
      <c r="U3093">
        <v>112500</v>
      </c>
      <c r="V3093" t="str">
        <f>IF(Table1[[#This Row],[Sales]]&lt;=10000,"Low",IF(Table1[[#This Row],[Sales]]&gt;=10000 &amp; Table1[[#This Row],[Sales]]&lt;=25000,"Medium","High"))</f>
        <v>High</v>
      </c>
      <c r="W3093">
        <v>26386.48</v>
      </c>
      <c r="X3093">
        <f>Table1[[#This Row],[Profit]]/Table1[[#This Row],[Sales]]</f>
        <v>0.23454648888888888</v>
      </c>
      <c r="Y3093" t="s">
        <v>93</v>
      </c>
      <c r="Z3093" t="s">
        <v>41</v>
      </c>
      <c r="AA3093">
        <v>5</v>
      </c>
      <c r="AB3093" t="s">
        <v>42</v>
      </c>
    </row>
    <row r="3094" spans="1:28" x14ac:dyDescent="0.35">
      <c r="A3094" t="s">
        <v>3017</v>
      </c>
      <c r="B3094" s="1">
        <v>45948</v>
      </c>
      <c r="C3094" s="1" t="str">
        <f>TEXT(Table1[[#This Row],[Order_Date]],"yyyy")</f>
        <v>2025</v>
      </c>
      <c r="D3094" s="3">
        <f>MONTH(Table1[[#This Row],[Order_Date]])</f>
        <v>10</v>
      </c>
      <c r="E3094" t="str">
        <f>TEXT(Table1[[#This Row],[Order_Date]],"mmm")</f>
        <v>Oct</v>
      </c>
      <c r="F3094" s="1">
        <v>45950</v>
      </c>
      <c r="G3094">
        <f>(Table1[[#This Row],[Ship_Date]]-Table1[[#This Row],[Order_Date]])</f>
        <v>2</v>
      </c>
      <c r="H3094" t="s">
        <v>3018</v>
      </c>
      <c r="I3094" t="s">
        <v>3019</v>
      </c>
      <c r="J3094" t="s">
        <v>24</v>
      </c>
      <c r="K3094">
        <v>61</v>
      </c>
      <c r="L3094" t="str">
        <f>IF(Table1[[#This Row],[Age]]&lt;=20,"Teen",IF(Table1[[#This Row],[Age]]&gt;=21 &amp; Table1[[#This Row],[Age]]&lt;=50,"Adult","Senior"))</f>
        <v>Senior</v>
      </c>
      <c r="M3094" t="s">
        <v>46</v>
      </c>
      <c r="N3094" t="s">
        <v>46</v>
      </c>
      <c r="O3094" t="s">
        <v>38</v>
      </c>
      <c r="P3094" t="s">
        <v>47</v>
      </c>
      <c r="Q3094" t="s">
        <v>185</v>
      </c>
      <c r="R3094">
        <v>1</v>
      </c>
      <c r="S3094">
        <v>4500</v>
      </c>
      <c r="T3094">
        <v>25</v>
      </c>
      <c r="U3094">
        <v>3375</v>
      </c>
      <c r="V3094" t="str">
        <f>IF(Table1[[#This Row],[Sales]]&lt;=10000,"Low",IF(Table1[[#This Row],[Sales]]&gt;=10000 &amp; Table1[[#This Row],[Sales]]&lt;=25000,"Medium","High"))</f>
        <v>Low</v>
      </c>
      <c r="W3094">
        <v>511.98</v>
      </c>
      <c r="X3094">
        <f>Table1[[#This Row],[Profit]]/Table1[[#This Row],[Sales]]</f>
        <v>0.15169777777777779</v>
      </c>
      <c r="Y3094" t="s">
        <v>58</v>
      </c>
      <c r="Z3094" t="s">
        <v>59</v>
      </c>
      <c r="AA3094">
        <v>1</v>
      </c>
      <c r="AB3094" t="s">
        <v>42</v>
      </c>
    </row>
    <row r="3095" spans="1:28" x14ac:dyDescent="0.35">
      <c r="A3095" t="s">
        <v>3064</v>
      </c>
      <c r="B3095" s="1">
        <v>45952</v>
      </c>
      <c r="C3095" s="1" t="str">
        <f>TEXT(Table1[[#This Row],[Order_Date]],"yyyy")</f>
        <v>2025</v>
      </c>
      <c r="D3095" s="3">
        <f>MONTH(Table1[[#This Row],[Order_Date]])</f>
        <v>10</v>
      </c>
      <c r="E3095" t="str">
        <f>TEXT(Table1[[#This Row],[Order_Date]],"mmm")</f>
        <v>Oct</v>
      </c>
      <c r="F3095" s="1">
        <v>45956</v>
      </c>
      <c r="G3095">
        <f>(Table1[[#This Row],[Ship_Date]]-Table1[[#This Row],[Order_Date]])</f>
        <v>4</v>
      </c>
      <c r="H3095" t="s">
        <v>3065</v>
      </c>
      <c r="I3095" t="s">
        <v>3066</v>
      </c>
      <c r="J3095" t="s">
        <v>52</v>
      </c>
      <c r="K3095">
        <v>59</v>
      </c>
      <c r="L3095" t="str">
        <f>IF(Table1[[#This Row],[Age]]&lt;=20,"Teen",IF(Table1[[#This Row],[Age]]&gt;=21 &amp; Table1[[#This Row],[Age]]&lt;=50,"Adult","Senior"))</f>
        <v>Senior</v>
      </c>
      <c r="M3095" t="s">
        <v>84</v>
      </c>
      <c r="N3095" t="s">
        <v>85</v>
      </c>
      <c r="O3095" t="s">
        <v>86</v>
      </c>
      <c r="P3095" t="s">
        <v>39</v>
      </c>
      <c r="Q3095" t="s">
        <v>118</v>
      </c>
      <c r="R3095">
        <v>6</v>
      </c>
      <c r="S3095">
        <v>4000</v>
      </c>
      <c r="T3095">
        <v>20</v>
      </c>
      <c r="U3095">
        <v>19200</v>
      </c>
      <c r="V3095" t="str">
        <f>IF(Table1[[#This Row],[Sales]]&lt;=10000,"Low",IF(Table1[[#This Row],[Sales]]&gt;=10000 &amp; Table1[[#This Row],[Sales]]&lt;=25000,"Medium","High"))</f>
        <v>High</v>
      </c>
      <c r="W3095">
        <v>6124.28</v>
      </c>
      <c r="X3095">
        <f>Table1[[#This Row],[Profit]]/Table1[[#This Row],[Sales]]</f>
        <v>0.31897291666666666</v>
      </c>
      <c r="Y3095" t="s">
        <v>58</v>
      </c>
      <c r="Z3095" t="s">
        <v>59</v>
      </c>
      <c r="AA3095">
        <v>4</v>
      </c>
      <c r="AB3095" t="s">
        <v>42</v>
      </c>
    </row>
    <row r="3096" spans="1:28" x14ac:dyDescent="0.35">
      <c r="A3096" t="s">
        <v>3105</v>
      </c>
      <c r="B3096" s="1">
        <v>45934</v>
      </c>
      <c r="C3096" s="1" t="str">
        <f>TEXT(Table1[[#This Row],[Order_Date]],"yyyy")</f>
        <v>2025</v>
      </c>
      <c r="D3096" s="3">
        <f>MONTH(Table1[[#This Row],[Order_Date]])</f>
        <v>10</v>
      </c>
      <c r="E3096" t="str">
        <f>TEXT(Table1[[#This Row],[Order_Date]],"mmm")</f>
        <v>Oct</v>
      </c>
      <c r="F3096" s="1">
        <v>45938</v>
      </c>
      <c r="G3096">
        <f>(Table1[[#This Row],[Ship_Date]]-Table1[[#This Row],[Order_Date]])</f>
        <v>4</v>
      </c>
      <c r="H3096" t="s">
        <v>3106</v>
      </c>
      <c r="I3096" t="s">
        <v>3107</v>
      </c>
      <c r="J3096" t="s">
        <v>24</v>
      </c>
      <c r="K3096">
        <v>43</v>
      </c>
      <c r="L3096" t="str">
        <f>IF(Table1[[#This Row],[Age]]&lt;=20,"Teen",IF(Table1[[#This Row],[Age]]&gt;=21 &amp; Table1[[#This Row],[Age]]&lt;=50,"Adult","Senior"))</f>
        <v>Senior</v>
      </c>
      <c r="M3096" t="s">
        <v>116</v>
      </c>
      <c r="N3096" t="s">
        <v>117</v>
      </c>
      <c r="O3096" t="s">
        <v>86</v>
      </c>
      <c r="P3096" t="s">
        <v>56</v>
      </c>
      <c r="Q3096" t="s">
        <v>125</v>
      </c>
      <c r="R3096">
        <v>3</v>
      </c>
      <c r="S3096">
        <v>450</v>
      </c>
      <c r="T3096">
        <v>15</v>
      </c>
      <c r="U3096">
        <v>1147.5</v>
      </c>
      <c r="V3096" t="str">
        <f>IF(Table1[[#This Row],[Sales]]&lt;=10000,"Low",IF(Table1[[#This Row],[Sales]]&gt;=10000 &amp; Table1[[#This Row],[Sales]]&lt;=25000,"Medium","High"))</f>
        <v>Low</v>
      </c>
      <c r="W3096">
        <v>208.31</v>
      </c>
      <c r="X3096">
        <f>Table1[[#This Row],[Profit]]/Table1[[#This Row],[Sales]]</f>
        <v>0.18153376906318083</v>
      </c>
      <c r="Y3096" t="s">
        <v>93</v>
      </c>
      <c r="Z3096" t="s">
        <v>31</v>
      </c>
      <c r="AA3096">
        <v>1</v>
      </c>
      <c r="AB3096" t="s">
        <v>42</v>
      </c>
    </row>
    <row r="3097" spans="1:28" x14ac:dyDescent="0.35">
      <c r="A3097" t="s">
        <v>3192</v>
      </c>
      <c r="B3097" s="1">
        <v>45579</v>
      </c>
      <c r="C3097" s="1" t="str">
        <f>TEXT(Table1[[#This Row],[Order_Date]],"yyyy")</f>
        <v>2024</v>
      </c>
      <c r="D3097" s="3">
        <f>MONTH(Table1[[#This Row],[Order_Date]])</f>
        <v>10</v>
      </c>
      <c r="E3097" t="str">
        <f>TEXT(Table1[[#This Row],[Order_Date]],"mmm")</f>
        <v>Oct</v>
      </c>
      <c r="F3097" s="1">
        <v>45582</v>
      </c>
      <c r="G3097">
        <f>(Table1[[#This Row],[Ship_Date]]-Table1[[#This Row],[Order_Date]])</f>
        <v>3</v>
      </c>
      <c r="H3097" t="s">
        <v>3193</v>
      </c>
      <c r="I3097" t="s">
        <v>3194</v>
      </c>
      <c r="J3097" t="s">
        <v>52</v>
      </c>
      <c r="K3097">
        <v>53</v>
      </c>
      <c r="L3097" t="str">
        <f>IF(Table1[[#This Row],[Age]]&lt;=20,"Teen",IF(Table1[[#This Row],[Age]]&gt;=21 &amp; Table1[[#This Row],[Age]]&lt;=50,"Adult","Senior"))</f>
        <v>Senior</v>
      </c>
      <c r="M3097" t="s">
        <v>79</v>
      </c>
      <c r="N3097" t="s">
        <v>80</v>
      </c>
      <c r="O3097" t="s">
        <v>38</v>
      </c>
      <c r="P3097" t="s">
        <v>74</v>
      </c>
      <c r="Q3097" t="s">
        <v>75</v>
      </c>
      <c r="R3097">
        <v>5</v>
      </c>
      <c r="S3097">
        <v>2000</v>
      </c>
      <c r="T3097">
        <v>0</v>
      </c>
      <c r="U3097">
        <v>10000</v>
      </c>
      <c r="V3097" t="str">
        <f>IF(Table1[[#This Row],[Sales]]&lt;=10000,"Low",IF(Table1[[#This Row],[Sales]]&gt;=10000 &amp; Table1[[#This Row],[Sales]]&lt;=25000,"Medium","High"))</f>
        <v>Low</v>
      </c>
      <c r="W3097">
        <v>1763.16</v>
      </c>
      <c r="X3097">
        <f>Table1[[#This Row],[Profit]]/Table1[[#This Row],[Sales]]</f>
        <v>0.176316</v>
      </c>
      <c r="Y3097" t="s">
        <v>58</v>
      </c>
      <c r="Z3097" t="s">
        <v>31</v>
      </c>
      <c r="AA3097">
        <v>4</v>
      </c>
      <c r="AB3097" t="s">
        <v>42</v>
      </c>
    </row>
    <row r="3098" spans="1:28" x14ac:dyDescent="0.35">
      <c r="A3098" t="s">
        <v>3198</v>
      </c>
      <c r="B3098" s="1">
        <v>45934</v>
      </c>
      <c r="C3098" s="1" t="str">
        <f>TEXT(Table1[[#This Row],[Order_Date]],"yyyy")</f>
        <v>2025</v>
      </c>
      <c r="D3098" s="3">
        <f>MONTH(Table1[[#This Row],[Order_Date]])</f>
        <v>10</v>
      </c>
      <c r="E3098" t="str">
        <f>TEXT(Table1[[#This Row],[Order_Date]],"mmm")</f>
        <v>Oct</v>
      </c>
      <c r="F3098" s="1">
        <v>45936</v>
      </c>
      <c r="G3098">
        <f>(Table1[[#This Row],[Ship_Date]]-Table1[[#This Row],[Order_Date]])</f>
        <v>2</v>
      </c>
      <c r="H3098" t="s">
        <v>3199</v>
      </c>
      <c r="I3098" t="s">
        <v>3200</v>
      </c>
      <c r="J3098" t="s">
        <v>24</v>
      </c>
      <c r="K3098">
        <v>27</v>
      </c>
      <c r="L3098" t="str">
        <f>IF(Table1[[#This Row],[Age]]&lt;=20,"Teen",IF(Table1[[#This Row],[Age]]&gt;=21 &amp; Table1[[#This Row],[Age]]&lt;=50,"Adult","Senior"))</f>
        <v>Senior</v>
      </c>
      <c r="M3098" t="s">
        <v>63</v>
      </c>
      <c r="N3098" t="s">
        <v>64</v>
      </c>
      <c r="O3098" t="s">
        <v>55</v>
      </c>
      <c r="P3098" t="s">
        <v>28</v>
      </c>
      <c r="Q3098" t="s">
        <v>192</v>
      </c>
      <c r="R3098">
        <v>4</v>
      </c>
      <c r="S3098">
        <v>7000</v>
      </c>
      <c r="T3098">
        <v>25</v>
      </c>
      <c r="U3098">
        <v>21000</v>
      </c>
      <c r="V3098" t="str">
        <f>IF(Table1[[#This Row],[Sales]]&lt;=10000,"Low",IF(Table1[[#This Row],[Sales]]&gt;=10000 &amp; Table1[[#This Row],[Sales]]&lt;=25000,"Medium","High"))</f>
        <v>High</v>
      </c>
      <c r="W3098">
        <v>3977.22</v>
      </c>
      <c r="X3098">
        <f>Table1[[#This Row],[Profit]]/Table1[[#This Row],[Sales]]</f>
        <v>0.18939142857142857</v>
      </c>
      <c r="Y3098" t="s">
        <v>93</v>
      </c>
      <c r="Z3098" t="s">
        <v>41</v>
      </c>
      <c r="AA3098">
        <v>5</v>
      </c>
      <c r="AB3098" t="s">
        <v>42</v>
      </c>
    </row>
    <row r="3099" spans="1:28" x14ac:dyDescent="0.35">
      <c r="A3099" t="s">
        <v>3249</v>
      </c>
      <c r="B3099" s="1">
        <v>45590</v>
      </c>
      <c r="C3099" s="1" t="str">
        <f>TEXT(Table1[[#This Row],[Order_Date]],"yyyy")</f>
        <v>2024</v>
      </c>
      <c r="D3099" s="3">
        <f>MONTH(Table1[[#This Row],[Order_Date]])</f>
        <v>10</v>
      </c>
      <c r="E3099" t="str">
        <f>TEXT(Table1[[#This Row],[Order_Date]],"mmm")</f>
        <v>Oct</v>
      </c>
      <c r="F3099" s="1">
        <v>45593</v>
      </c>
      <c r="G3099">
        <f>(Table1[[#This Row],[Ship_Date]]-Table1[[#This Row],[Order_Date]])</f>
        <v>3</v>
      </c>
      <c r="H3099" t="s">
        <v>3250</v>
      </c>
      <c r="I3099" t="s">
        <v>3251</v>
      </c>
      <c r="J3099" t="s">
        <v>52</v>
      </c>
      <c r="K3099">
        <v>43</v>
      </c>
      <c r="L3099" t="str">
        <f>IF(Table1[[#This Row],[Age]]&lt;=20,"Teen",IF(Table1[[#This Row],[Age]]&gt;=21 &amp; Table1[[#This Row],[Age]]&lt;=50,"Adult","Senior"))</f>
        <v>Senior</v>
      </c>
      <c r="M3099" t="s">
        <v>84</v>
      </c>
      <c r="N3099" t="s">
        <v>85</v>
      </c>
      <c r="O3099" t="s">
        <v>86</v>
      </c>
      <c r="P3099" t="s">
        <v>56</v>
      </c>
      <c r="Q3099" t="s">
        <v>168</v>
      </c>
      <c r="R3099">
        <v>5</v>
      </c>
      <c r="S3099">
        <v>1200</v>
      </c>
      <c r="T3099">
        <v>20</v>
      </c>
      <c r="U3099">
        <v>4800</v>
      </c>
      <c r="V3099" t="str">
        <f>IF(Table1[[#This Row],[Sales]]&lt;=10000,"Low",IF(Table1[[#This Row],[Sales]]&gt;=10000 &amp; Table1[[#This Row],[Sales]]&lt;=25000,"Medium","High"))</f>
        <v>Low</v>
      </c>
      <c r="W3099">
        <v>1202.22</v>
      </c>
      <c r="X3099">
        <f>Table1[[#This Row],[Profit]]/Table1[[#This Row],[Sales]]</f>
        <v>0.25046250000000003</v>
      </c>
      <c r="Y3099" t="s">
        <v>93</v>
      </c>
      <c r="Z3099" t="s">
        <v>59</v>
      </c>
      <c r="AA3099">
        <v>1</v>
      </c>
      <c r="AB3099" t="s">
        <v>42</v>
      </c>
    </row>
    <row r="3100" spans="1:28" x14ac:dyDescent="0.35">
      <c r="A3100" t="s">
        <v>3258</v>
      </c>
      <c r="B3100" s="1">
        <v>45587</v>
      </c>
      <c r="C3100" s="1" t="str">
        <f>TEXT(Table1[[#This Row],[Order_Date]],"yyyy")</f>
        <v>2024</v>
      </c>
      <c r="D3100" s="3">
        <f>MONTH(Table1[[#This Row],[Order_Date]])</f>
        <v>10</v>
      </c>
      <c r="E3100" t="str">
        <f>TEXT(Table1[[#This Row],[Order_Date]],"mmm")</f>
        <v>Oct</v>
      </c>
      <c r="F3100" s="1">
        <v>45589</v>
      </c>
      <c r="G3100">
        <f>(Table1[[#This Row],[Ship_Date]]-Table1[[#This Row],[Order_Date]])</f>
        <v>2</v>
      </c>
      <c r="H3100" t="s">
        <v>3259</v>
      </c>
      <c r="I3100" t="s">
        <v>3260</v>
      </c>
      <c r="J3100" t="s">
        <v>52</v>
      </c>
      <c r="K3100">
        <v>58</v>
      </c>
      <c r="L3100" t="str">
        <f>IF(Table1[[#This Row],[Age]]&lt;=20,"Teen",IF(Table1[[#This Row],[Age]]&gt;=21 &amp; Table1[[#This Row],[Age]]&lt;=50,"Adult","Senior"))</f>
        <v>Senior</v>
      </c>
      <c r="M3100" t="s">
        <v>91</v>
      </c>
      <c r="N3100" t="s">
        <v>92</v>
      </c>
      <c r="O3100" t="s">
        <v>55</v>
      </c>
      <c r="P3100" t="s">
        <v>56</v>
      </c>
      <c r="Q3100" t="s">
        <v>125</v>
      </c>
      <c r="R3100">
        <v>6</v>
      </c>
      <c r="S3100">
        <v>450</v>
      </c>
      <c r="T3100">
        <v>10</v>
      </c>
      <c r="U3100">
        <v>2430</v>
      </c>
      <c r="V3100" t="str">
        <f>IF(Table1[[#This Row],[Sales]]&lt;=10000,"Low",IF(Table1[[#This Row],[Sales]]&gt;=10000 &amp; Table1[[#This Row],[Sales]]&lt;=25000,"Medium","High"))</f>
        <v>Low</v>
      </c>
      <c r="W3100">
        <v>726.67</v>
      </c>
      <c r="X3100">
        <f>Table1[[#This Row],[Profit]]/Table1[[#This Row],[Sales]]</f>
        <v>0.29904115226337447</v>
      </c>
      <c r="Y3100" t="s">
        <v>93</v>
      </c>
      <c r="Z3100" t="s">
        <v>59</v>
      </c>
      <c r="AA3100">
        <v>3</v>
      </c>
      <c r="AB3100" t="s">
        <v>42</v>
      </c>
    </row>
    <row r="3101" spans="1:28" x14ac:dyDescent="0.35">
      <c r="A3101" t="s">
        <v>3354</v>
      </c>
      <c r="B3101" s="1">
        <v>45578</v>
      </c>
      <c r="C3101" s="1" t="str">
        <f>TEXT(Table1[[#This Row],[Order_Date]],"yyyy")</f>
        <v>2024</v>
      </c>
      <c r="D3101" s="3">
        <f>MONTH(Table1[[#This Row],[Order_Date]])</f>
        <v>10</v>
      </c>
      <c r="E3101" t="str">
        <f>TEXT(Table1[[#This Row],[Order_Date]],"mmm")</f>
        <v>Oct</v>
      </c>
      <c r="F3101" s="1">
        <v>45584</v>
      </c>
      <c r="G3101">
        <f>(Table1[[#This Row],[Ship_Date]]-Table1[[#This Row],[Order_Date]])</f>
        <v>6</v>
      </c>
      <c r="H3101" t="s">
        <v>3355</v>
      </c>
      <c r="I3101" t="s">
        <v>3356</v>
      </c>
      <c r="J3101" t="s">
        <v>52</v>
      </c>
      <c r="K3101">
        <v>40</v>
      </c>
      <c r="L3101" t="str">
        <f>IF(Table1[[#This Row],[Age]]&lt;=20,"Teen",IF(Table1[[#This Row],[Age]]&gt;=21 &amp; Table1[[#This Row],[Age]]&lt;=50,"Adult","Senior"))</f>
        <v>Senior</v>
      </c>
      <c r="M3101" t="s">
        <v>63</v>
      </c>
      <c r="N3101" t="s">
        <v>64</v>
      </c>
      <c r="O3101" t="s">
        <v>55</v>
      </c>
      <c r="P3101" t="s">
        <v>56</v>
      </c>
      <c r="Q3101" t="s">
        <v>212</v>
      </c>
      <c r="R3101">
        <v>3</v>
      </c>
      <c r="S3101">
        <v>300</v>
      </c>
      <c r="T3101">
        <v>15</v>
      </c>
      <c r="U3101">
        <v>765</v>
      </c>
      <c r="V3101" t="str">
        <f>IF(Table1[[#This Row],[Sales]]&lt;=10000,"Low",IF(Table1[[#This Row],[Sales]]&gt;=10000 &amp; Table1[[#This Row],[Sales]]&lt;=25000,"Medium","High"))</f>
        <v>Low</v>
      </c>
      <c r="W3101">
        <v>200.61</v>
      </c>
      <c r="X3101">
        <f>Table1[[#This Row],[Profit]]/Table1[[#This Row],[Sales]]</f>
        <v>0.26223529411764707</v>
      </c>
      <c r="Y3101" t="s">
        <v>30</v>
      </c>
      <c r="Z3101" t="s">
        <v>41</v>
      </c>
      <c r="AA3101">
        <v>3</v>
      </c>
      <c r="AB3101" t="s">
        <v>42</v>
      </c>
    </row>
    <row r="3102" spans="1:28" x14ac:dyDescent="0.35">
      <c r="A3102" t="s">
        <v>3360</v>
      </c>
      <c r="B3102" s="1">
        <v>45935</v>
      </c>
      <c r="C3102" s="1" t="str">
        <f>TEXT(Table1[[#This Row],[Order_Date]],"yyyy")</f>
        <v>2025</v>
      </c>
      <c r="D3102" s="3">
        <f>MONTH(Table1[[#This Row],[Order_Date]])</f>
        <v>10</v>
      </c>
      <c r="E3102" t="str">
        <f>TEXT(Table1[[#This Row],[Order_Date]],"mmm")</f>
        <v>Oct</v>
      </c>
      <c r="F3102" s="1">
        <v>45939</v>
      </c>
      <c r="G3102">
        <f>(Table1[[#This Row],[Ship_Date]]-Table1[[#This Row],[Order_Date]])</f>
        <v>4</v>
      </c>
      <c r="H3102" t="s">
        <v>3361</v>
      </c>
      <c r="I3102" t="s">
        <v>3362</v>
      </c>
      <c r="J3102" t="s">
        <v>52</v>
      </c>
      <c r="K3102">
        <v>31</v>
      </c>
      <c r="L3102" t="str">
        <f>IF(Table1[[#This Row],[Age]]&lt;=20,"Teen",IF(Table1[[#This Row],[Age]]&gt;=21 &amp; Table1[[#This Row],[Age]]&lt;=50,"Adult","Senior"))</f>
        <v>Senior</v>
      </c>
      <c r="M3102" t="s">
        <v>46</v>
      </c>
      <c r="N3102" t="s">
        <v>46</v>
      </c>
      <c r="O3102" t="s">
        <v>38</v>
      </c>
      <c r="P3102" t="s">
        <v>56</v>
      </c>
      <c r="Q3102" t="s">
        <v>212</v>
      </c>
      <c r="R3102">
        <v>8</v>
      </c>
      <c r="S3102">
        <v>300</v>
      </c>
      <c r="T3102">
        <v>25</v>
      </c>
      <c r="U3102">
        <v>1800</v>
      </c>
      <c r="V3102" t="str">
        <f>IF(Table1[[#This Row],[Sales]]&lt;=10000,"Low",IF(Table1[[#This Row],[Sales]]&gt;=10000 &amp; Table1[[#This Row],[Sales]]&lt;=25000,"Medium","High"))</f>
        <v>Low</v>
      </c>
      <c r="W3102">
        <v>525.04</v>
      </c>
      <c r="X3102">
        <f>Table1[[#This Row],[Profit]]/Table1[[#This Row],[Sales]]</f>
        <v>0.29168888888888889</v>
      </c>
      <c r="Y3102" t="s">
        <v>30</v>
      </c>
      <c r="Z3102" t="s">
        <v>59</v>
      </c>
      <c r="AA3102">
        <v>4</v>
      </c>
      <c r="AB3102" t="s">
        <v>42</v>
      </c>
    </row>
    <row r="3103" spans="1:28" x14ac:dyDescent="0.35">
      <c r="A3103" t="s">
        <v>3421</v>
      </c>
      <c r="B3103" s="1">
        <v>45952</v>
      </c>
      <c r="C3103" s="1" t="str">
        <f>TEXT(Table1[[#This Row],[Order_Date]],"yyyy")</f>
        <v>2025</v>
      </c>
      <c r="D3103" s="3">
        <f>MONTH(Table1[[#This Row],[Order_Date]])</f>
        <v>10</v>
      </c>
      <c r="E3103" t="str">
        <f>TEXT(Table1[[#This Row],[Order_Date]],"mmm")</f>
        <v>Oct</v>
      </c>
      <c r="F3103" s="1">
        <v>45953</v>
      </c>
      <c r="G3103">
        <f>(Table1[[#This Row],[Ship_Date]]-Table1[[#This Row],[Order_Date]])</f>
        <v>1</v>
      </c>
      <c r="H3103" t="s">
        <v>3422</v>
      </c>
      <c r="I3103" t="s">
        <v>3423</v>
      </c>
      <c r="J3103" t="s">
        <v>24</v>
      </c>
      <c r="K3103">
        <v>29</v>
      </c>
      <c r="L3103" t="str">
        <f>IF(Table1[[#This Row],[Age]]&lt;=20,"Teen",IF(Table1[[#This Row],[Age]]&gt;=21 &amp; Table1[[#This Row],[Age]]&lt;=50,"Adult","Senior"))</f>
        <v>Senior</v>
      </c>
      <c r="M3103" t="s">
        <v>101</v>
      </c>
      <c r="N3103" t="s">
        <v>102</v>
      </c>
      <c r="O3103" t="s">
        <v>27</v>
      </c>
      <c r="P3103" t="s">
        <v>28</v>
      </c>
      <c r="Q3103" t="s">
        <v>29</v>
      </c>
      <c r="R3103">
        <v>7</v>
      </c>
      <c r="S3103">
        <v>15000</v>
      </c>
      <c r="T3103">
        <v>25</v>
      </c>
      <c r="U3103">
        <v>78750</v>
      </c>
      <c r="V3103" t="str">
        <f>IF(Table1[[#This Row],[Sales]]&lt;=10000,"Low",IF(Table1[[#This Row],[Sales]]&gt;=10000 &amp; Table1[[#This Row],[Sales]]&lt;=25000,"Medium","High"))</f>
        <v>High</v>
      </c>
      <c r="W3103">
        <v>12394.14</v>
      </c>
      <c r="X3103">
        <f>Table1[[#This Row],[Profit]]/Table1[[#This Row],[Sales]]</f>
        <v>0.15738590476190475</v>
      </c>
      <c r="Y3103" t="s">
        <v>58</v>
      </c>
      <c r="Z3103" t="s">
        <v>41</v>
      </c>
      <c r="AA3103">
        <v>3</v>
      </c>
      <c r="AB3103" t="s">
        <v>42</v>
      </c>
    </row>
    <row r="3104" spans="1:28" x14ac:dyDescent="0.35">
      <c r="A3104" t="s">
        <v>3549</v>
      </c>
      <c r="B3104" s="1">
        <v>45952</v>
      </c>
      <c r="C3104" s="1" t="str">
        <f>TEXT(Table1[[#This Row],[Order_Date]],"yyyy")</f>
        <v>2025</v>
      </c>
      <c r="D3104" s="3">
        <f>MONTH(Table1[[#This Row],[Order_Date]])</f>
        <v>10</v>
      </c>
      <c r="E3104" t="str">
        <f>TEXT(Table1[[#This Row],[Order_Date]],"mmm")</f>
        <v>Oct</v>
      </c>
      <c r="F3104" s="1">
        <v>45953</v>
      </c>
      <c r="G3104">
        <f>(Table1[[#This Row],[Ship_Date]]-Table1[[#This Row],[Order_Date]])</f>
        <v>1</v>
      </c>
      <c r="H3104" t="s">
        <v>3550</v>
      </c>
      <c r="I3104" t="s">
        <v>3551</v>
      </c>
      <c r="J3104" t="s">
        <v>24</v>
      </c>
      <c r="K3104">
        <v>36</v>
      </c>
      <c r="L3104" t="str">
        <f>IF(Table1[[#This Row],[Age]]&lt;=20,"Teen",IF(Table1[[#This Row],[Age]]&gt;=21 &amp; Table1[[#This Row],[Age]]&lt;=50,"Adult","Senior"))</f>
        <v>Senior</v>
      </c>
      <c r="M3104" t="s">
        <v>107</v>
      </c>
      <c r="N3104" t="s">
        <v>108</v>
      </c>
      <c r="O3104" t="s">
        <v>86</v>
      </c>
      <c r="P3104" t="s">
        <v>28</v>
      </c>
      <c r="Q3104" t="s">
        <v>29</v>
      </c>
      <c r="R3104">
        <v>2</v>
      </c>
      <c r="S3104">
        <v>15000</v>
      </c>
      <c r="T3104">
        <v>0</v>
      </c>
      <c r="U3104">
        <v>30000</v>
      </c>
      <c r="V3104" t="str">
        <f>IF(Table1[[#This Row],[Sales]]&lt;=10000,"Low",IF(Table1[[#This Row],[Sales]]&gt;=10000 &amp; Table1[[#This Row],[Sales]]&lt;=25000,"Medium","High"))</f>
        <v>High</v>
      </c>
      <c r="W3104">
        <v>10838.94</v>
      </c>
      <c r="X3104">
        <f>Table1[[#This Row],[Profit]]/Table1[[#This Row],[Sales]]</f>
        <v>0.36129800000000001</v>
      </c>
      <c r="Y3104" t="s">
        <v>30</v>
      </c>
      <c r="Z3104" t="s">
        <v>41</v>
      </c>
      <c r="AA3104">
        <v>1</v>
      </c>
      <c r="AB3104" t="s">
        <v>42</v>
      </c>
    </row>
    <row r="3105" spans="1:28" x14ac:dyDescent="0.35">
      <c r="A3105" t="s">
        <v>3558</v>
      </c>
      <c r="B3105" s="1">
        <v>45950</v>
      </c>
      <c r="C3105" s="1" t="str">
        <f>TEXT(Table1[[#This Row],[Order_Date]],"yyyy")</f>
        <v>2025</v>
      </c>
      <c r="D3105" s="3">
        <f>MONTH(Table1[[#This Row],[Order_Date]])</f>
        <v>10</v>
      </c>
      <c r="E3105" t="str">
        <f>TEXT(Table1[[#This Row],[Order_Date]],"mmm")</f>
        <v>Oct</v>
      </c>
      <c r="F3105" s="1">
        <v>45956</v>
      </c>
      <c r="G3105">
        <f>(Table1[[#This Row],[Ship_Date]]-Table1[[#This Row],[Order_Date]])</f>
        <v>6</v>
      </c>
      <c r="H3105" t="s">
        <v>3559</v>
      </c>
      <c r="I3105" t="s">
        <v>3560</v>
      </c>
      <c r="J3105" t="s">
        <v>52</v>
      </c>
      <c r="K3105">
        <v>19</v>
      </c>
      <c r="L3105" t="str">
        <f>IF(Table1[[#This Row],[Age]]&lt;=20,"Teen",IF(Table1[[#This Row],[Age]]&gt;=21 &amp; Table1[[#This Row],[Age]]&lt;=50,"Adult","Senior"))</f>
        <v>Teen</v>
      </c>
      <c r="M3105" t="s">
        <v>46</v>
      </c>
      <c r="N3105" t="s">
        <v>46</v>
      </c>
      <c r="O3105" t="s">
        <v>38</v>
      </c>
      <c r="P3105" t="s">
        <v>74</v>
      </c>
      <c r="Q3105" t="s">
        <v>109</v>
      </c>
      <c r="R3105">
        <v>2</v>
      </c>
      <c r="S3105">
        <v>40000</v>
      </c>
      <c r="T3105">
        <v>15</v>
      </c>
      <c r="U3105">
        <v>68000</v>
      </c>
      <c r="V3105" t="str">
        <f>IF(Table1[[#This Row],[Sales]]&lt;=10000,"Low",IF(Table1[[#This Row],[Sales]]&gt;=10000 &amp; Table1[[#This Row],[Sales]]&lt;=25000,"Medium","High"))</f>
        <v>High</v>
      </c>
      <c r="W3105">
        <v>24598.68</v>
      </c>
      <c r="X3105">
        <f>Table1[[#This Row],[Profit]]/Table1[[#This Row],[Sales]]</f>
        <v>0.36174529411764705</v>
      </c>
      <c r="Y3105" t="s">
        <v>58</v>
      </c>
      <c r="Z3105" t="s">
        <v>41</v>
      </c>
      <c r="AA3105">
        <v>1</v>
      </c>
      <c r="AB3105" t="s">
        <v>32</v>
      </c>
    </row>
    <row r="3106" spans="1:28" x14ac:dyDescent="0.35">
      <c r="A3106" t="s">
        <v>3609</v>
      </c>
      <c r="B3106" s="1">
        <v>45947</v>
      </c>
      <c r="C3106" s="1" t="str">
        <f>TEXT(Table1[[#This Row],[Order_Date]],"yyyy")</f>
        <v>2025</v>
      </c>
      <c r="D3106" s="3">
        <f>MONTH(Table1[[#This Row],[Order_Date]])</f>
        <v>10</v>
      </c>
      <c r="E3106" t="str">
        <f>TEXT(Table1[[#This Row],[Order_Date]],"mmm")</f>
        <v>Oct</v>
      </c>
      <c r="F3106" s="1">
        <v>45949</v>
      </c>
      <c r="G3106">
        <f>(Table1[[#This Row],[Ship_Date]]-Table1[[#This Row],[Order_Date]])</f>
        <v>2</v>
      </c>
      <c r="H3106" t="s">
        <v>3610</v>
      </c>
      <c r="I3106" t="s">
        <v>3611</v>
      </c>
      <c r="J3106" t="s">
        <v>52</v>
      </c>
      <c r="K3106">
        <v>33</v>
      </c>
      <c r="L3106" t="str">
        <f>IF(Table1[[#This Row],[Age]]&lt;=20,"Teen",IF(Table1[[#This Row],[Age]]&gt;=21 &amp; Table1[[#This Row],[Age]]&lt;=50,"Adult","Senior"))</f>
        <v>Senior</v>
      </c>
      <c r="M3106" t="s">
        <v>91</v>
      </c>
      <c r="N3106" t="s">
        <v>92</v>
      </c>
      <c r="O3106" t="s">
        <v>55</v>
      </c>
      <c r="P3106" t="s">
        <v>28</v>
      </c>
      <c r="Q3106" t="s">
        <v>65</v>
      </c>
      <c r="R3106">
        <v>5</v>
      </c>
      <c r="S3106">
        <v>30000</v>
      </c>
      <c r="T3106">
        <v>5</v>
      </c>
      <c r="U3106">
        <v>142500</v>
      </c>
      <c r="V3106" t="str">
        <f>IF(Table1[[#This Row],[Sales]]&lt;=10000,"Low",IF(Table1[[#This Row],[Sales]]&gt;=10000 &amp; Table1[[#This Row],[Sales]]&lt;=25000,"Medium","High"))</f>
        <v>High</v>
      </c>
      <c r="W3106">
        <v>22941.46</v>
      </c>
      <c r="X3106">
        <f>Table1[[#This Row],[Profit]]/Table1[[#This Row],[Sales]]</f>
        <v>0.16099270175438596</v>
      </c>
      <c r="Y3106" t="s">
        <v>30</v>
      </c>
      <c r="Z3106" t="s">
        <v>59</v>
      </c>
      <c r="AA3106">
        <v>5</v>
      </c>
      <c r="AB3106" t="s">
        <v>42</v>
      </c>
    </row>
    <row r="3107" spans="1:28" x14ac:dyDescent="0.35">
      <c r="A3107" t="s">
        <v>3647</v>
      </c>
      <c r="B3107" s="1">
        <v>45941</v>
      </c>
      <c r="C3107" s="1" t="str">
        <f>TEXT(Table1[[#This Row],[Order_Date]],"yyyy")</f>
        <v>2025</v>
      </c>
      <c r="D3107" s="3">
        <f>MONTH(Table1[[#This Row],[Order_Date]])</f>
        <v>10</v>
      </c>
      <c r="E3107" t="str">
        <f>TEXT(Table1[[#This Row],[Order_Date]],"mmm")</f>
        <v>Oct</v>
      </c>
      <c r="F3107" s="1">
        <v>45948</v>
      </c>
      <c r="G3107">
        <f>(Table1[[#This Row],[Ship_Date]]-Table1[[#This Row],[Order_Date]])</f>
        <v>7</v>
      </c>
      <c r="H3107" t="s">
        <v>3648</v>
      </c>
      <c r="I3107" t="s">
        <v>3649</v>
      </c>
      <c r="J3107" t="s">
        <v>24</v>
      </c>
      <c r="K3107">
        <v>43</v>
      </c>
      <c r="L3107" t="str">
        <f>IF(Table1[[#This Row],[Age]]&lt;=20,"Teen",IF(Table1[[#This Row],[Age]]&gt;=21 &amp; Table1[[#This Row],[Age]]&lt;=50,"Adult","Senior"))</f>
        <v>Senior</v>
      </c>
      <c r="M3107" t="s">
        <v>73</v>
      </c>
      <c r="N3107" t="s">
        <v>26</v>
      </c>
      <c r="O3107" t="s">
        <v>27</v>
      </c>
      <c r="P3107" t="s">
        <v>28</v>
      </c>
      <c r="Q3107" t="s">
        <v>65</v>
      </c>
      <c r="R3107">
        <v>6</v>
      </c>
      <c r="S3107">
        <v>30000</v>
      </c>
      <c r="T3107">
        <v>15</v>
      </c>
      <c r="U3107">
        <v>153000</v>
      </c>
      <c r="V3107" t="str">
        <f>IF(Table1[[#This Row],[Sales]]&lt;=10000,"Low",IF(Table1[[#This Row],[Sales]]&gt;=10000 &amp; Table1[[#This Row],[Sales]]&lt;=25000,"Medium","High"))</f>
        <v>High</v>
      </c>
      <c r="W3107">
        <v>54169.71</v>
      </c>
      <c r="X3107">
        <f>Table1[[#This Row],[Profit]]/Table1[[#This Row],[Sales]]</f>
        <v>0.35405039215686274</v>
      </c>
      <c r="Y3107" t="s">
        <v>30</v>
      </c>
      <c r="Z3107" t="s">
        <v>41</v>
      </c>
      <c r="AA3107">
        <v>3</v>
      </c>
      <c r="AB3107" t="s">
        <v>42</v>
      </c>
    </row>
    <row r="3108" spans="1:28" x14ac:dyDescent="0.35">
      <c r="A3108" t="s">
        <v>3673</v>
      </c>
      <c r="B3108" s="1">
        <v>45576</v>
      </c>
      <c r="C3108" s="1" t="str">
        <f>TEXT(Table1[[#This Row],[Order_Date]],"yyyy")</f>
        <v>2024</v>
      </c>
      <c r="D3108" s="3">
        <f>MONTH(Table1[[#This Row],[Order_Date]])</f>
        <v>10</v>
      </c>
      <c r="E3108" t="str">
        <f>TEXT(Table1[[#This Row],[Order_Date]],"mmm")</f>
        <v>Oct</v>
      </c>
      <c r="F3108" s="1">
        <v>45580</v>
      </c>
      <c r="G3108">
        <f>(Table1[[#This Row],[Ship_Date]]-Table1[[#This Row],[Order_Date]])</f>
        <v>4</v>
      </c>
      <c r="H3108" t="s">
        <v>3674</v>
      </c>
      <c r="I3108" t="s">
        <v>3675</v>
      </c>
      <c r="J3108" t="s">
        <v>52</v>
      </c>
      <c r="K3108">
        <v>29</v>
      </c>
      <c r="L3108" t="str">
        <f>IF(Table1[[#This Row],[Age]]&lt;=20,"Teen",IF(Table1[[#This Row],[Age]]&gt;=21 &amp; Table1[[#This Row],[Age]]&lt;=50,"Adult","Senior"))</f>
        <v>Senior</v>
      </c>
      <c r="M3108" t="s">
        <v>53</v>
      </c>
      <c r="N3108" t="s">
        <v>54</v>
      </c>
      <c r="O3108" t="s">
        <v>55</v>
      </c>
      <c r="P3108" t="s">
        <v>74</v>
      </c>
      <c r="Q3108" t="s">
        <v>196</v>
      </c>
      <c r="R3108">
        <v>3</v>
      </c>
      <c r="S3108">
        <v>25000</v>
      </c>
      <c r="T3108">
        <v>25</v>
      </c>
      <c r="U3108">
        <v>56250</v>
      </c>
      <c r="V3108" t="str">
        <f>IF(Table1[[#This Row],[Sales]]&lt;=10000,"Low",IF(Table1[[#This Row],[Sales]]&gt;=10000 &amp; Table1[[#This Row],[Sales]]&lt;=25000,"Medium","High"))</f>
        <v>High</v>
      </c>
      <c r="W3108">
        <v>13381.66</v>
      </c>
      <c r="X3108">
        <f>Table1[[#This Row],[Profit]]/Table1[[#This Row],[Sales]]</f>
        <v>0.23789617777777777</v>
      </c>
      <c r="Y3108" t="s">
        <v>30</v>
      </c>
      <c r="Z3108" t="s">
        <v>31</v>
      </c>
      <c r="AA3108">
        <v>1</v>
      </c>
      <c r="AB3108" t="s">
        <v>32</v>
      </c>
    </row>
    <row r="3109" spans="1:28" x14ac:dyDescent="0.35">
      <c r="A3109" t="s">
        <v>3703</v>
      </c>
      <c r="B3109" s="1">
        <v>45955</v>
      </c>
      <c r="C3109" s="1" t="str">
        <f>TEXT(Table1[[#This Row],[Order_Date]],"yyyy")</f>
        <v>2025</v>
      </c>
      <c r="D3109" s="3">
        <f>MONTH(Table1[[#This Row],[Order_Date]])</f>
        <v>10</v>
      </c>
      <c r="E3109" t="str">
        <f>TEXT(Table1[[#This Row],[Order_Date]],"mmm")</f>
        <v>Oct</v>
      </c>
      <c r="F3109" s="1">
        <v>45961</v>
      </c>
      <c r="G3109">
        <f>(Table1[[#This Row],[Ship_Date]]-Table1[[#This Row],[Order_Date]])</f>
        <v>6</v>
      </c>
      <c r="H3109" t="s">
        <v>3704</v>
      </c>
      <c r="I3109" t="s">
        <v>3705</v>
      </c>
      <c r="J3109" t="s">
        <v>24</v>
      </c>
      <c r="K3109">
        <v>27</v>
      </c>
      <c r="L3109" t="str">
        <f>IF(Table1[[#This Row],[Age]]&lt;=20,"Teen",IF(Table1[[#This Row],[Age]]&gt;=21 &amp; Table1[[#This Row],[Age]]&lt;=50,"Adult","Senior"))</f>
        <v>Senior</v>
      </c>
      <c r="M3109" t="s">
        <v>73</v>
      </c>
      <c r="N3109" t="s">
        <v>26</v>
      </c>
      <c r="O3109" t="s">
        <v>27</v>
      </c>
      <c r="P3109" t="s">
        <v>74</v>
      </c>
      <c r="Q3109" t="s">
        <v>231</v>
      </c>
      <c r="R3109">
        <v>7</v>
      </c>
      <c r="S3109">
        <v>18000</v>
      </c>
      <c r="T3109">
        <v>10</v>
      </c>
      <c r="U3109">
        <v>113400</v>
      </c>
      <c r="V3109" t="str">
        <f>IF(Table1[[#This Row],[Sales]]&lt;=10000,"Low",IF(Table1[[#This Row],[Sales]]&gt;=10000 &amp; Table1[[#This Row],[Sales]]&lt;=25000,"Medium","High"))</f>
        <v>High</v>
      </c>
      <c r="W3109">
        <v>35376.29</v>
      </c>
      <c r="X3109">
        <f>Table1[[#This Row],[Profit]]/Table1[[#This Row],[Sales]]</f>
        <v>0.31196022927689593</v>
      </c>
      <c r="Y3109" t="s">
        <v>93</v>
      </c>
      <c r="Z3109" t="s">
        <v>31</v>
      </c>
      <c r="AA3109">
        <v>1</v>
      </c>
      <c r="AB3109" t="s">
        <v>32</v>
      </c>
    </row>
    <row r="3110" spans="1:28" x14ac:dyDescent="0.35">
      <c r="A3110" t="s">
        <v>3712</v>
      </c>
      <c r="B3110" s="1">
        <v>45591</v>
      </c>
      <c r="C3110" s="1" t="str">
        <f>TEXT(Table1[[#This Row],[Order_Date]],"yyyy")</f>
        <v>2024</v>
      </c>
      <c r="D3110" s="3">
        <f>MONTH(Table1[[#This Row],[Order_Date]])</f>
        <v>10</v>
      </c>
      <c r="E3110" t="str">
        <f>TEXT(Table1[[#This Row],[Order_Date]],"mmm")</f>
        <v>Oct</v>
      </c>
      <c r="F3110" s="1">
        <v>45594</v>
      </c>
      <c r="G3110">
        <f>(Table1[[#This Row],[Ship_Date]]-Table1[[#This Row],[Order_Date]])</f>
        <v>3</v>
      </c>
      <c r="H3110" t="s">
        <v>1449</v>
      </c>
      <c r="I3110" t="s">
        <v>3713</v>
      </c>
      <c r="J3110" t="s">
        <v>52</v>
      </c>
      <c r="K3110">
        <v>58</v>
      </c>
      <c r="L3110" t="str">
        <f>IF(Table1[[#This Row],[Age]]&lt;=20,"Teen",IF(Table1[[#This Row],[Age]]&gt;=21 &amp; Table1[[#This Row],[Age]]&lt;=50,"Adult","Senior"))</f>
        <v>Senior</v>
      </c>
      <c r="M3110" t="s">
        <v>63</v>
      </c>
      <c r="N3110" t="s">
        <v>64</v>
      </c>
      <c r="O3110" t="s">
        <v>55</v>
      </c>
      <c r="P3110" t="s">
        <v>47</v>
      </c>
      <c r="Q3110" t="s">
        <v>175</v>
      </c>
      <c r="R3110">
        <v>3</v>
      </c>
      <c r="S3110">
        <v>1200</v>
      </c>
      <c r="T3110">
        <v>25</v>
      </c>
      <c r="U3110">
        <v>2700</v>
      </c>
      <c r="V3110" t="str">
        <f>IF(Table1[[#This Row],[Sales]]&lt;=10000,"Low",IF(Table1[[#This Row],[Sales]]&gt;=10000 &amp; Table1[[#This Row],[Sales]]&lt;=25000,"Medium","High"))</f>
        <v>Low</v>
      </c>
      <c r="W3110">
        <v>570.54999999999995</v>
      </c>
      <c r="X3110">
        <f>Table1[[#This Row],[Profit]]/Table1[[#This Row],[Sales]]</f>
        <v>0.21131481481481479</v>
      </c>
      <c r="Y3110" t="s">
        <v>30</v>
      </c>
      <c r="Z3110" t="s">
        <v>41</v>
      </c>
      <c r="AA3110">
        <v>5</v>
      </c>
      <c r="AB3110" t="s">
        <v>42</v>
      </c>
    </row>
    <row r="3111" spans="1:28" x14ac:dyDescent="0.35">
      <c r="A3111" t="s">
        <v>3714</v>
      </c>
      <c r="B3111" s="1">
        <v>45952</v>
      </c>
      <c r="C3111" s="1" t="str">
        <f>TEXT(Table1[[#This Row],[Order_Date]],"yyyy")</f>
        <v>2025</v>
      </c>
      <c r="D3111" s="3">
        <f>MONTH(Table1[[#This Row],[Order_Date]])</f>
        <v>10</v>
      </c>
      <c r="E3111" t="str">
        <f>TEXT(Table1[[#This Row],[Order_Date]],"mmm")</f>
        <v>Oct</v>
      </c>
      <c r="F3111" s="1">
        <v>45959</v>
      </c>
      <c r="G3111">
        <f>(Table1[[#This Row],[Ship_Date]]-Table1[[#This Row],[Order_Date]])</f>
        <v>7</v>
      </c>
      <c r="H3111" t="s">
        <v>3715</v>
      </c>
      <c r="I3111" t="s">
        <v>3716</v>
      </c>
      <c r="J3111" t="s">
        <v>24</v>
      </c>
      <c r="K3111">
        <v>19</v>
      </c>
      <c r="L3111" t="str">
        <f>IF(Table1[[#This Row],[Age]]&lt;=20,"Teen",IF(Table1[[#This Row],[Age]]&gt;=21 &amp; Table1[[#This Row],[Age]]&lt;=50,"Adult","Senior"))</f>
        <v>Teen</v>
      </c>
      <c r="M3111" t="s">
        <v>46</v>
      </c>
      <c r="N3111" t="s">
        <v>46</v>
      </c>
      <c r="O3111" t="s">
        <v>38</v>
      </c>
      <c r="P3111" t="s">
        <v>56</v>
      </c>
      <c r="Q3111" t="s">
        <v>125</v>
      </c>
      <c r="R3111">
        <v>6</v>
      </c>
      <c r="S3111">
        <v>450</v>
      </c>
      <c r="T3111">
        <v>20</v>
      </c>
      <c r="U3111">
        <v>2160</v>
      </c>
      <c r="V3111" t="str">
        <f>IF(Table1[[#This Row],[Sales]]&lt;=10000,"Low",IF(Table1[[#This Row],[Sales]]&gt;=10000 &amp; Table1[[#This Row],[Sales]]&lt;=25000,"Medium","High"))</f>
        <v>Low</v>
      </c>
      <c r="W3111">
        <v>744.77</v>
      </c>
      <c r="X3111">
        <f>Table1[[#This Row],[Profit]]/Table1[[#This Row],[Sales]]</f>
        <v>0.34480092592592593</v>
      </c>
      <c r="Y3111" t="s">
        <v>58</v>
      </c>
      <c r="Z3111" t="s">
        <v>59</v>
      </c>
      <c r="AA3111">
        <v>4</v>
      </c>
      <c r="AB3111" t="s">
        <v>32</v>
      </c>
    </row>
    <row r="3112" spans="1:28" x14ac:dyDescent="0.35">
      <c r="A3112" t="s">
        <v>3752</v>
      </c>
      <c r="B3112" s="1">
        <v>45577</v>
      </c>
      <c r="C3112" s="1" t="str">
        <f>TEXT(Table1[[#This Row],[Order_Date]],"yyyy")</f>
        <v>2024</v>
      </c>
      <c r="D3112" s="3">
        <f>MONTH(Table1[[#This Row],[Order_Date]])</f>
        <v>10</v>
      </c>
      <c r="E3112" t="str">
        <f>TEXT(Table1[[#This Row],[Order_Date]],"mmm")</f>
        <v>Oct</v>
      </c>
      <c r="F3112" s="1">
        <v>45579</v>
      </c>
      <c r="G3112">
        <f>(Table1[[#This Row],[Ship_Date]]-Table1[[#This Row],[Order_Date]])</f>
        <v>2</v>
      </c>
      <c r="H3112" t="s">
        <v>3753</v>
      </c>
      <c r="I3112" t="s">
        <v>3754</v>
      </c>
      <c r="J3112" t="s">
        <v>52</v>
      </c>
      <c r="K3112">
        <v>60</v>
      </c>
      <c r="L3112" t="str">
        <f>IF(Table1[[#This Row],[Age]]&lt;=20,"Teen",IF(Table1[[#This Row],[Age]]&gt;=21 &amp; Table1[[#This Row],[Age]]&lt;=50,"Adult","Senior"))</f>
        <v>Senior</v>
      </c>
      <c r="M3112" t="s">
        <v>46</v>
      </c>
      <c r="N3112" t="s">
        <v>46</v>
      </c>
      <c r="O3112" t="s">
        <v>38</v>
      </c>
      <c r="P3112" t="s">
        <v>47</v>
      </c>
      <c r="Q3112" t="s">
        <v>185</v>
      </c>
      <c r="R3112">
        <v>3</v>
      </c>
      <c r="S3112">
        <v>4500</v>
      </c>
      <c r="T3112">
        <v>10</v>
      </c>
      <c r="U3112">
        <v>12150</v>
      </c>
      <c r="V3112" t="str">
        <f>IF(Table1[[#This Row],[Sales]]&lt;=10000,"Low",IF(Table1[[#This Row],[Sales]]&gt;=10000 &amp; Table1[[#This Row],[Sales]]&lt;=25000,"Medium","High"))</f>
        <v>High</v>
      </c>
      <c r="W3112">
        <v>2298.19</v>
      </c>
      <c r="X3112">
        <f>Table1[[#This Row],[Profit]]/Table1[[#This Row],[Sales]]</f>
        <v>0.1891514403292181</v>
      </c>
      <c r="Y3112" t="s">
        <v>58</v>
      </c>
      <c r="Z3112" t="s">
        <v>41</v>
      </c>
      <c r="AA3112">
        <v>4</v>
      </c>
      <c r="AB3112" t="s">
        <v>42</v>
      </c>
    </row>
    <row r="3113" spans="1:28" x14ac:dyDescent="0.35">
      <c r="A3113" t="s">
        <v>3768</v>
      </c>
      <c r="B3113" s="1">
        <v>45961</v>
      </c>
      <c r="C3113" s="1" t="str">
        <f>TEXT(Table1[[#This Row],[Order_Date]],"yyyy")</f>
        <v>2025</v>
      </c>
      <c r="D3113" s="3">
        <f>MONTH(Table1[[#This Row],[Order_Date]])</f>
        <v>10</v>
      </c>
      <c r="E3113" t="str">
        <f>TEXT(Table1[[#This Row],[Order_Date]],"mmm")</f>
        <v>Oct</v>
      </c>
      <c r="F3113" s="1">
        <v>45964</v>
      </c>
      <c r="G3113">
        <f>(Table1[[#This Row],[Ship_Date]]-Table1[[#This Row],[Order_Date]])</f>
        <v>3</v>
      </c>
      <c r="H3113" t="s">
        <v>3769</v>
      </c>
      <c r="I3113" t="s">
        <v>3770</v>
      </c>
      <c r="J3113" t="s">
        <v>52</v>
      </c>
      <c r="K3113">
        <v>18</v>
      </c>
      <c r="L3113" t="str">
        <f>IF(Table1[[#This Row],[Age]]&lt;=20,"Teen",IF(Table1[[#This Row],[Age]]&gt;=21 &amp; Table1[[#This Row],[Age]]&lt;=50,"Adult","Senior"))</f>
        <v>Teen</v>
      </c>
      <c r="M3113" t="s">
        <v>36</v>
      </c>
      <c r="N3113" t="s">
        <v>37</v>
      </c>
      <c r="O3113" t="s">
        <v>38</v>
      </c>
      <c r="P3113" t="s">
        <v>28</v>
      </c>
      <c r="Q3113" t="s">
        <v>192</v>
      </c>
      <c r="R3113">
        <v>4</v>
      </c>
      <c r="S3113">
        <v>7000</v>
      </c>
      <c r="T3113">
        <v>15</v>
      </c>
      <c r="U3113">
        <v>23800</v>
      </c>
      <c r="V3113" t="str">
        <f>IF(Table1[[#This Row],[Sales]]&lt;=10000,"Low",IF(Table1[[#This Row],[Sales]]&gt;=10000 &amp; Table1[[#This Row],[Sales]]&lt;=25000,"Medium","High"))</f>
        <v>High</v>
      </c>
      <c r="W3113">
        <v>8719.2999999999993</v>
      </c>
      <c r="X3113">
        <f>Table1[[#This Row],[Profit]]/Table1[[#This Row],[Sales]]</f>
        <v>0.36635714285714283</v>
      </c>
      <c r="Y3113" t="s">
        <v>93</v>
      </c>
      <c r="Z3113" t="s">
        <v>59</v>
      </c>
      <c r="AA3113">
        <v>1</v>
      </c>
      <c r="AB3113" t="s">
        <v>42</v>
      </c>
    </row>
    <row r="3114" spans="1:28" x14ac:dyDescent="0.35">
      <c r="A3114" t="s">
        <v>3813</v>
      </c>
      <c r="B3114" s="1">
        <v>45949</v>
      </c>
      <c r="C3114" s="1" t="str">
        <f>TEXT(Table1[[#This Row],[Order_Date]],"yyyy")</f>
        <v>2025</v>
      </c>
      <c r="D3114" s="3">
        <f>MONTH(Table1[[#This Row],[Order_Date]])</f>
        <v>10</v>
      </c>
      <c r="E3114" t="str">
        <f>TEXT(Table1[[#This Row],[Order_Date]],"mmm")</f>
        <v>Oct</v>
      </c>
      <c r="F3114" s="1">
        <v>45953</v>
      </c>
      <c r="G3114">
        <f>(Table1[[#This Row],[Ship_Date]]-Table1[[#This Row],[Order_Date]])</f>
        <v>4</v>
      </c>
      <c r="H3114" t="s">
        <v>3814</v>
      </c>
      <c r="I3114" t="s">
        <v>3815</v>
      </c>
      <c r="J3114" t="s">
        <v>52</v>
      </c>
      <c r="K3114">
        <v>35</v>
      </c>
      <c r="L3114" t="str">
        <f>IF(Table1[[#This Row],[Age]]&lt;=20,"Teen",IF(Table1[[#This Row],[Age]]&gt;=21 &amp; Table1[[#This Row],[Age]]&lt;=50,"Adult","Senior"))</f>
        <v>Senior</v>
      </c>
      <c r="M3114" t="s">
        <v>53</v>
      </c>
      <c r="N3114" t="s">
        <v>54</v>
      </c>
      <c r="O3114" t="s">
        <v>55</v>
      </c>
      <c r="P3114" t="s">
        <v>74</v>
      </c>
      <c r="Q3114" t="s">
        <v>196</v>
      </c>
      <c r="R3114">
        <v>2</v>
      </c>
      <c r="S3114">
        <v>25000</v>
      </c>
      <c r="T3114">
        <v>0</v>
      </c>
      <c r="U3114">
        <v>50000</v>
      </c>
      <c r="V3114" t="str">
        <f>IF(Table1[[#This Row],[Sales]]&lt;=10000,"Low",IF(Table1[[#This Row],[Sales]]&gt;=10000 &amp; Table1[[#This Row],[Sales]]&lt;=25000,"Medium","High"))</f>
        <v>High</v>
      </c>
      <c r="W3114">
        <v>5892.78</v>
      </c>
      <c r="X3114">
        <f>Table1[[#This Row],[Profit]]/Table1[[#This Row],[Sales]]</f>
        <v>0.11785559999999999</v>
      </c>
      <c r="Y3114" t="s">
        <v>30</v>
      </c>
      <c r="Z3114" t="s">
        <v>31</v>
      </c>
      <c r="AA3114">
        <v>5</v>
      </c>
      <c r="AB3114" t="s">
        <v>32</v>
      </c>
    </row>
    <row r="3115" spans="1:28" x14ac:dyDescent="0.35">
      <c r="A3115" t="s">
        <v>3872</v>
      </c>
      <c r="B3115" s="1">
        <v>45572</v>
      </c>
      <c r="C3115" s="1" t="str">
        <f>TEXT(Table1[[#This Row],[Order_Date]],"yyyy")</f>
        <v>2024</v>
      </c>
      <c r="D3115" s="3">
        <f>MONTH(Table1[[#This Row],[Order_Date]])</f>
        <v>10</v>
      </c>
      <c r="E3115" t="str">
        <f>TEXT(Table1[[#This Row],[Order_Date]],"mmm")</f>
        <v>Oct</v>
      </c>
      <c r="F3115" s="1">
        <v>45579</v>
      </c>
      <c r="G3115">
        <f>(Table1[[#This Row],[Ship_Date]]-Table1[[#This Row],[Order_Date]])</f>
        <v>7</v>
      </c>
      <c r="H3115" t="s">
        <v>3873</v>
      </c>
      <c r="I3115" t="s">
        <v>350</v>
      </c>
      <c r="J3115" t="s">
        <v>52</v>
      </c>
      <c r="K3115">
        <v>24</v>
      </c>
      <c r="L3115" t="str">
        <f>IF(Table1[[#This Row],[Age]]&lt;=20,"Teen",IF(Table1[[#This Row],[Age]]&gt;=21 &amp; Table1[[#This Row],[Age]]&lt;=50,"Adult","Senior"))</f>
        <v>Senior</v>
      </c>
      <c r="M3115" t="s">
        <v>107</v>
      </c>
      <c r="N3115" t="s">
        <v>108</v>
      </c>
      <c r="O3115" t="s">
        <v>86</v>
      </c>
      <c r="P3115" t="s">
        <v>39</v>
      </c>
      <c r="Q3115" t="s">
        <v>118</v>
      </c>
      <c r="R3115">
        <v>4</v>
      </c>
      <c r="S3115">
        <v>4000</v>
      </c>
      <c r="T3115">
        <v>20</v>
      </c>
      <c r="U3115">
        <v>12800</v>
      </c>
      <c r="V3115" t="str">
        <f>IF(Table1[[#This Row],[Sales]]&lt;=10000,"Low",IF(Table1[[#This Row],[Sales]]&gt;=10000 &amp; Table1[[#This Row],[Sales]]&lt;=25000,"Medium","High"))</f>
        <v>High</v>
      </c>
      <c r="W3115">
        <v>4516.04</v>
      </c>
      <c r="X3115">
        <f>Table1[[#This Row],[Profit]]/Table1[[#This Row],[Sales]]</f>
        <v>0.35281562500000002</v>
      </c>
      <c r="Y3115" t="s">
        <v>30</v>
      </c>
      <c r="Z3115" t="s">
        <v>59</v>
      </c>
      <c r="AA3115">
        <v>4</v>
      </c>
      <c r="AB3115" t="s">
        <v>42</v>
      </c>
    </row>
    <row r="3116" spans="1:28" x14ac:dyDescent="0.35">
      <c r="A3116" t="s">
        <v>3874</v>
      </c>
      <c r="B3116" s="1">
        <v>45571</v>
      </c>
      <c r="C3116" s="1" t="str">
        <f>TEXT(Table1[[#This Row],[Order_Date]],"yyyy")</f>
        <v>2024</v>
      </c>
      <c r="D3116" s="3">
        <f>MONTH(Table1[[#This Row],[Order_Date]])</f>
        <v>10</v>
      </c>
      <c r="E3116" t="str">
        <f>TEXT(Table1[[#This Row],[Order_Date]],"mmm")</f>
        <v>Oct</v>
      </c>
      <c r="F3116" s="1">
        <v>45576</v>
      </c>
      <c r="G3116">
        <f>(Table1[[#This Row],[Ship_Date]]-Table1[[#This Row],[Order_Date]])</f>
        <v>5</v>
      </c>
      <c r="H3116" t="s">
        <v>3875</v>
      </c>
      <c r="I3116" t="s">
        <v>3876</v>
      </c>
      <c r="J3116" t="s">
        <v>24</v>
      </c>
      <c r="K3116">
        <v>65</v>
      </c>
      <c r="L3116" t="str">
        <f>IF(Table1[[#This Row],[Age]]&lt;=20,"Teen",IF(Table1[[#This Row],[Age]]&gt;=21 &amp; Table1[[#This Row],[Age]]&lt;=50,"Adult","Senior"))</f>
        <v>Senior</v>
      </c>
      <c r="M3116" t="s">
        <v>107</v>
      </c>
      <c r="N3116" t="s">
        <v>108</v>
      </c>
      <c r="O3116" t="s">
        <v>86</v>
      </c>
      <c r="P3116" t="s">
        <v>39</v>
      </c>
      <c r="Q3116" t="s">
        <v>40</v>
      </c>
      <c r="R3116">
        <v>5</v>
      </c>
      <c r="S3116">
        <v>2500</v>
      </c>
      <c r="T3116">
        <v>5</v>
      </c>
      <c r="U3116">
        <v>11875</v>
      </c>
      <c r="V3116" t="str">
        <f>IF(Table1[[#This Row],[Sales]]&lt;=10000,"Low",IF(Table1[[#This Row],[Sales]]&gt;=10000 &amp; Table1[[#This Row],[Sales]]&lt;=25000,"Medium","High"))</f>
        <v>High</v>
      </c>
      <c r="W3116">
        <v>4628.59</v>
      </c>
      <c r="X3116">
        <f>Table1[[#This Row],[Profit]]/Table1[[#This Row],[Sales]]</f>
        <v>0.38977600000000001</v>
      </c>
      <c r="Y3116" t="s">
        <v>93</v>
      </c>
      <c r="Z3116" t="s">
        <v>41</v>
      </c>
      <c r="AA3116">
        <v>2</v>
      </c>
      <c r="AB3116" t="s">
        <v>42</v>
      </c>
    </row>
    <row r="3117" spans="1:28" x14ac:dyDescent="0.35">
      <c r="A3117" t="s">
        <v>3969</v>
      </c>
      <c r="B3117" s="1">
        <v>45595</v>
      </c>
      <c r="C3117" s="1" t="str">
        <f>TEXT(Table1[[#This Row],[Order_Date]],"yyyy")</f>
        <v>2024</v>
      </c>
      <c r="D3117" s="3">
        <f>MONTH(Table1[[#This Row],[Order_Date]])</f>
        <v>10</v>
      </c>
      <c r="E3117" t="str">
        <f>TEXT(Table1[[#This Row],[Order_Date]],"mmm")</f>
        <v>Oct</v>
      </c>
      <c r="F3117" s="1">
        <v>45598</v>
      </c>
      <c r="G3117">
        <f>(Table1[[#This Row],[Ship_Date]]-Table1[[#This Row],[Order_Date]])</f>
        <v>3</v>
      </c>
      <c r="H3117" t="s">
        <v>3970</v>
      </c>
      <c r="I3117" t="s">
        <v>3971</v>
      </c>
      <c r="J3117" t="s">
        <v>52</v>
      </c>
      <c r="K3117">
        <v>22</v>
      </c>
      <c r="L3117" t="str">
        <f>IF(Table1[[#This Row],[Age]]&lt;=20,"Teen",IF(Table1[[#This Row],[Age]]&gt;=21 &amp; Table1[[#This Row],[Age]]&lt;=50,"Adult","Senior"))</f>
        <v>Senior</v>
      </c>
      <c r="M3117" t="s">
        <v>107</v>
      </c>
      <c r="N3117" t="s">
        <v>108</v>
      </c>
      <c r="O3117" t="s">
        <v>86</v>
      </c>
      <c r="P3117" t="s">
        <v>47</v>
      </c>
      <c r="Q3117" t="s">
        <v>69</v>
      </c>
      <c r="R3117">
        <v>5</v>
      </c>
      <c r="S3117">
        <v>800</v>
      </c>
      <c r="T3117">
        <v>5</v>
      </c>
      <c r="U3117">
        <v>3800</v>
      </c>
      <c r="V3117" t="str">
        <f>IF(Table1[[#This Row],[Sales]]&lt;=10000,"Low",IF(Table1[[#This Row],[Sales]]&gt;=10000 &amp; Table1[[#This Row],[Sales]]&lt;=25000,"Medium","High"))</f>
        <v>Low</v>
      </c>
      <c r="W3117">
        <v>1018.83</v>
      </c>
      <c r="X3117">
        <f>Table1[[#This Row],[Profit]]/Table1[[#This Row],[Sales]]</f>
        <v>0.26811315789473683</v>
      </c>
      <c r="Y3117" t="s">
        <v>93</v>
      </c>
      <c r="Z3117" t="s">
        <v>59</v>
      </c>
      <c r="AA3117">
        <v>4</v>
      </c>
      <c r="AB3117" t="s">
        <v>42</v>
      </c>
    </row>
    <row r="3118" spans="1:28" x14ac:dyDescent="0.35">
      <c r="A3118" t="s">
        <v>3978</v>
      </c>
      <c r="B3118" s="1">
        <v>45571</v>
      </c>
      <c r="C3118" s="1" t="str">
        <f>TEXT(Table1[[#This Row],[Order_Date]],"yyyy")</f>
        <v>2024</v>
      </c>
      <c r="D3118" s="3">
        <f>MONTH(Table1[[#This Row],[Order_Date]])</f>
        <v>10</v>
      </c>
      <c r="E3118" t="str">
        <f>TEXT(Table1[[#This Row],[Order_Date]],"mmm")</f>
        <v>Oct</v>
      </c>
      <c r="F3118" s="1">
        <v>45573</v>
      </c>
      <c r="G3118">
        <f>(Table1[[#This Row],[Ship_Date]]-Table1[[#This Row],[Order_Date]])</f>
        <v>2</v>
      </c>
      <c r="H3118" t="s">
        <v>3979</v>
      </c>
      <c r="I3118" t="s">
        <v>3980</v>
      </c>
      <c r="J3118" t="s">
        <v>24</v>
      </c>
      <c r="K3118">
        <v>38</v>
      </c>
      <c r="L3118" t="str">
        <f>IF(Table1[[#This Row],[Age]]&lt;=20,"Teen",IF(Table1[[#This Row],[Age]]&gt;=21 &amp; Table1[[#This Row],[Age]]&lt;=50,"Adult","Senior"))</f>
        <v>Senior</v>
      </c>
      <c r="M3118" t="s">
        <v>53</v>
      </c>
      <c r="N3118" t="s">
        <v>54</v>
      </c>
      <c r="O3118" t="s">
        <v>55</v>
      </c>
      <c r="P3118" t="s">
        <v>28</v>
      </c>
      <c r="Q3118" t="s">
        <v>192</v>
      </c>
      <c r="R3118">
        <v>3</v>
      </c>
      <c r="S3118">
        <v>7000</v>
      </c>
      <c r="T3118">
        <v>5</v>
      </c>
      <c r="U3118">
        <v>19950</v>
      </c>
      <c r="V3118" t="str">
        <f>IF(Table1[[#This Row],[Sales]]&lt;=10000,"Low",IF(Table1[[#This Row],[Sales]]&gt;=10000 &amp; Table1[[#This Row],[Sales]]&lt;=25000,"Medium","High"))</f>
        <v>High</v>
      </c>
      <c r="W3118">
        <v>7203.76</v>
      </c>
      <c r="X3118">
        <f>Table1[[#This Row],[Profit]]/Table1[[#This Row],[Sales]]</f>
        <v>0.36109072681704263</v>
      </c>
      <c r="Y3118" t="s">
        <v>30</v>
      </c>
      <c r="Z3118" t="s">
        <v>41</v>
      </c>
      <c r="AA3118">
        <v>3</v>
      </c>
      <c r="AB3118" t="s">
        <v>42</v>
      </c>
    </row>
    <row r="3119" spans="1:28" x14ac:dyDescent="0.35">
      <c r="A3119" t="s">
        <v>3981</v>
      </c>
      <c r="B3119" s="1">
        <v>45590</v>
      </c>
      <c r="C3119" s="1" t="str">
        <f>TEXT(Table1[[#This Row],[Order_Date]],"yyyy")</f>
        <v>2024</v>
      </c>
      <c r="D3119" s="3">
        <f>MONTH(Table1[[#This Row],[Order_Date]])</f>
        <v>10</v>
      </c>
      <c r="E3119" t="str">
        <f>TEXT(Table1[[#This Row],[Order_Date]],"mmm")</f>
        <v>Oct</v>
      </c>
      <c r="F3119" s="1">
        <v>45595</v>
      </c>
      <c r="G3119">
        <f>(Table1[[#This Row],[Ship_Date]]-Table1[[#This Row],[Order_Date]])</f>
        <v>5</v>
      </c>
      <c r="H3119" t="s">
        <v>3982</v>
      </c>
      <c r="I3119" t="s">
        <v>3983</v>
      </c>
      <c r="J3119" t="s">
        <v>52</v>
      </c>
      <c r="K3119">
        <v>54</v>
      </c>
      <c r="L3119" t="str">
        <f>IF(Table1[[#This Row],[Age]]&lt;=20,"Teen",IF(Table1[[#This Row],[Age]]&gt;=21 &amp; Table1[[#This Row],[Age]]&lt;=50,"Adult","Senior"))</f>
        <v>Senior</v>
      </c>
      <c r="M3119" t="s">
        <v>107</v>
      </c>
      <c r="N3119" t="s">
        <v>108</v>
      </c>
      <c r="O3119" t="s">
        <v>86</v>
      </c>
      <c r="P3119" t="s">
        <v>56</v>
      </c>
      <c r="Q3119" t="s">
        <v>212</v>
      </c>
      <c r="R3119">
        <v>7</v>
      </c>
      <c r="S3119">
        <v>300</v>
      </c>
      <c r="T3119">
        <v>20</v>
      </c>
      <c r="U3119">
        <v>1680</v>
      </c>
      <c r="V3119" t="str">
        <f>IF(Table1[[#This Row],[Sales]]&lt;=10000,"Low",IF(Table1[[#This Row],[Sales]]&gt;=10000 &amp; Table1[[#This Row],[Sales]]&lt;=25000,"Medium","High"))</f>
        <v>Low</v>
      </c>
      <c r="W3119">
        <v>377.24</v>
      </c>
      <c r="X3119">
        <f>Table1[[#This Row],[Profit]]/Table1[[#This Row],[Sales]]</f>
        <v>0.22454761904761905</v>
      </c>
      <c r="Y3119" t="s">
        <v>58</v>
      </c>
      <c r="Z3119" t="s">
        <v>59</v>
      </c>
      <c r="AA3119">
        <v>2</v>
      </c>
      <c r="AB3119" t="s">
        <v>42</v>
      </c>
    </row>
    <row r="3120" spans="1:28" x14ac:dyDescent="0.35">
      <c r="A3120" t="s">
        <v>3997</v>
      </c>
      <c r="B3120" s="1">
        <v>45952</v>
      </c>
      <c r="C3120" s="1" t="str">
        <f>TEXT(Table1[[#This Row],[Order_Date]],"yyyy")</f>
        <v>2025</v>
      </c>
      <c r="D3120" s="3">
        <f>MONTH(Table1[[#This Row],[Order_Date]])</f>
        <v>10</v>
      </c>
      <c r="E3120" t="str">
        <f>TEXT(Table1[[#This Row],[Order_Date]],"mmm")</f>
        <v>Oct</v>
      </c>
      <c r="F3120" s="1">
        <v>45953</v>
      </c>
      <c r="G3120">
        <f>(Table1[[#This Row],[Ship_Date]]-Table1[[#This Row],[Order_Date]])</f>
        <v>1</v>
      </c>
      <c r="H3120" t="s">
        <v>3998</v>
      </c>
      <c r="I3120" t="s">
        <v>3999</v>
      </c>
      <c r="J3120" t="s">
        <v>24</v>
      </c>
      <c r="K3120">
        <v>50</v>
      </c>
      <c r="L3120" t="str">
        <f>IF(Table1[[#This Row],[Age]]&lt;=20,"Teen",IF(Table1[[#This Row],[Age]]&gt;=21 &amp; Table1[[#This Row],[Age]]&lt;=50,"Adult","Senior"))</f>
        <v>Senior</v>
      </c>
      <c r="M3120" t="s">
        <v>25</v>
      </c>
      <c r="N3120" t="s">
        <v>26</v>
      </c>
      <c r="O3120" t="s">
        <v>27</v>
      </c>
      <c r="P3120" t="s">
        <v>39</v>
      </c>
      <c r="Q3120" t="s">
        <v>118</v>
      </c>
      <c r="R3120">
        <v>4</v>
      </c>
      <c r="S3120">
        <v>4000</v>
      </c>
      <c r="T3120">
        <v>5</v>
      </c>
      <c r="U3120">
        <v>15200</v>
      </c>
      <c r="V3120" t="str">
        <f>IF(Table1[[#This Row],[Sales]]&lt;=10000,"Low",IF(Table1[[#This Row],[Sales]]&gt;=10000 &amp; Table1[[#This Row],[Sales]]&lt;=25000,"Medium","High"))</f>
        <v>High</v>
      </c>
      <c r="W3120">
        <v>2102.33</v>
      </c>
      <c r="X3120">
        <f>Table1[[#This Row],[Profit]]/Table1[[#This Row],[Sales]]</f>
        <v>0.13831118421052632</v>
      </c>
      <c r="Y3120" t="s">
        <v>93</v>
      </c>
      <c r="Z3120" t="s">
        <v>59</v>
      </c>
      <c r="AA3120">
        <v>1</v>
      </c>
      <c r="AB3120" t="s">
        <v>42</v>
      </c>
    </row>
    <row r="3121" spans="1:28" x14ac:dyDescent="0.35">
      <c r="A3121" t="s">
        <v>4000</v>
      </c>
      <c r="B3121" s="1">
        <v>45579</v>
      </c>
      <c r="C3121" s="1" t="str">
        <f>TEXT(Table1[[#This Row],[Order_Date]],"yyyy")</f>
        <v>2024</v>
      </c>
      <c r="D3121" s="3">
        <f>MONTH(Table1[[#This Row],[Order_Date]])</f>
        <v>10</v>
      </c>
      <c r="E3121" t="str">
        <f>TEXT(Table1[[#This Row],[Order_Date]],"mmm")</f>
        <v>Oct</v>
      </c>
      <c r="F3121" s="1">
        <v>45586</v>
      </c>
      <c r="G3121">
        <f>(Table1[[#This Row],[Ship_Date]]-Table1[[#This Row],[Order_Date]])</f>
        <v>7</v>
      </c>
      <c r="H3121" t="s">
        <v>4001</v>
      </c>
      <c r="I3121" t="s">
        <v>4002</v>
      </c>
      <c r="J3121" t="s">
        <v>52</v>
      </c>
      <c r="K3121">
        <v>43</v>
      </c>
      <c r="L3121" t="str">
        <f>IF(Table1[[#This Row],[Age]]&lt;=20,"Teen",IF(Table1[[#This Row],[Age]]&gt;=21 &amp; Table1[[#This Row],[Age]]&lt;=50,"Adult","Senior"))</f>
        <v>Senior</v>
      </c>
      <c r="M3121" t="s">
        <v>91</v>
      </c>
      <c r="N3121" t="s">
        <v>92</v>
      </c>
      <c r="O3121" t="s">
        <v>55</v>
      </c>
      <c r="P3121" t="s">
        <v>39</v>
      </c>
      <c r="Q3121" t="s">
        <v>40</v>
      </c>
      <c r="R3121">
        <v>7</v>
      </c>
      <c r="S3121">
        <v>2500</v>
      </c>
      <c r="T3121">
        <v>20</v>
      </c>
      <c r="U3121">
        <v>14000</v>
      </c>
      <c r="V3121" t="str">
        <f>IF(Table1[[#This Row],[Sales]]&lt;=10000,"Low",IF(Table1[[#This Row],[Sales]]&gt;=10000 &amp; Table1[[#This Row],[Sales]]&lt;=25000,"Medium","High"))</f>
        <v>High</v>
      </c>
      <c r="W3121">
        <v>2871.58</v>
      </c>
      <c r="X3121">
        <f>Table1[[#This Row],[Profit]]/Table1[[#This Row],[Sales]]</f>
        <v>0.20511285714285712</v>
      </c>
      <c r="Y3121" t="s">
        <v>30</v>
      </c>
      <c r="Z3121" t="s">
        <v>41</v>
      </c>
      <c r="AA3121">
        <v>5</v>
      </c>
      <c r="AB3121" t="s">
        <v>42</v>
      </c>
    </row>
    <row r="3122" spans="1:28" x14ac:dyDescent="0.35">
      <c r="A3122" t="s">
        <v>4003</v>
      </c>
      <c r="B3122" s="1">
        <v>45575</v>
      </c>
      <c r="C3122" s="1" t="str">
        <f>TEXT(Table1[[#This Row],[Order_Date]],"yyyy")</f>
        <v>2024</v>
      </c>
      <c r="D3122" s="3">
        <f>MONTH(Table1[[#This Row],[Order_Date]])</f>
        <v>10</v>
      </c>
      <c r="E3122" t="str">
        <f>TEXT(Table1[[#This Row],[Order_Date]],"mmm")</f>
        <v>Oct</v>
      </c>
      <c r="F3122" s="1">
        <v>45576</v>
      </c>
      <c r="G3122">
        <f>(Table1[[#This Row],[Ship_Date]]-Table1[[#This Row],[Order_Date]])</f>
        <v>1</v>
      </c>
      <c r="H3122" t="s">
        <v>4004</v>
      </c>
      <c r="I3122" t="s">
        <v>4005</v>
      </c>
      <c r="J3122" t="s">
        <v>52</v>
      </c>
      <c r="K3122">
        <v>19</v>
      </c>
      <c r="L3122" t="str">
        <f>IF(Table1[[#This Row],[Age]]&lt;=20,"Teen",IF(Table1[[#This Row],[Age]]&gt;=21 &amp; Table1[[#This Row],[Age]]&lt;=50,"Adult","Senior"))</f>
        <v>Teen</v>
      </c>
      <c r="M3122" t="s">
        <v>63</v>
      </c>
      <c r="N3122" t="s">
        <v>64</v>
      </c>
      <c r="O3122" t="s">
        <v>55</v>
      </c>
      <c r="P3122" t="s">
        <v>56</v>
      </c>
      <c r="Q3122" t="s">
        <v>97</v>
      </c>
      <c r="R3122">
        <v>4</v>
      </c>
      <c r="S3122">
        <v>1500</v>
      </c>
      <c r="T3122">
        <v>10</v>
      </c>
      <c r="U3122">
        <v>5400</v>
      </c>
      <c r="V3122" t="str">
        <f>IF(Table1[[#This Row],[Sales]]&lt;=10000,"Low",IF(Table1[[#This Row],[Sales]]&gt;=10000 &amp; Table1[[#This Row],[Sales]]&lt;=25000,"Medium","High"))</f>
        <v>Low</v>
      </c>
      <c r="W3122">
        <v>1368.46</v>
      </c>
      <c r="X3122">
        <f>Table1[[#This Row],[Profit]]/Table1[[#This Row],[Sales]]</f>
        <v>0.25341851851851854</v>
      </c>
      <c r="Y3122" t="s">
        <v>93</v>
      </c>
      <c r="Z3122" t="s">
        <v>59</v>
      </c>
      <c r="AA3122">
        <v>2</v>
      </c>
      <c r="AB3122" t="s">
        <v>42</v>
      </c>
    </row>
    <row r="3123" spans="1:28" x14ac:dyDescent="0.35">
      <c r="A3123" t="s">
        <v>4009</v>
      </c>
      <c r="B3123" s="1">
        <v>45934</v>
      </c>
      <c r="C3123" s="1" t="str">
        <f>TEXT(Table1[[#This Row],[Order_Date]],"yyyy")</f>
        <v>2025</v>
      </c>
      <c r="D3123" s="3">
        <f>MONTH(Table1[[#This Row],[Order_Date]])</f>
        <v>10</v>
      </c>
      <c r="E3123" t="str">
        <f>TEXT(Table1[[#This Row],[Order_Date]],"mmm")</f>
        <v>Oct</v>
      </c>
      <c r="F3123" s="1">
        <v>45940</v>
      </c>
      <c r="G3123">
        <f>(Table1[[#This Row],[Ship_Date]]-Table1[[#This Row],[Order_Date]])</f>
        <v>6</v>
      </c>
      <c r="H3123" t="s">
        <v>4010</v>
      </c>
      <c r="I3123" t="s">
        <v>4011</v>
      </c>
      <c r="J3123" t="s">
        <v>52</v>
      </c>
      <c r="K3123">
        <v>19</v>
      </c>
      <c r="L3123" t="str">
        <f>IF(Table1[[#This Row],[Age]]&lt;=20,"Teen",IF(Table1[[#This Row],[Age]]&gt;=21 &amp; Table1[[#This Row],[Age]]&lt;=50,"Adult","Senior"))</f>
        <v>Teen</v>
      </c>
      <c r="M3123" t="s">
        <v>36</v>
      </c>
      <c r="N3123" t="s">
        <v>37</v>
      </c>
      <c r="O3123" t="s">
        <v>38</v>
      </c>
      <c r="P3123" t="s">
        <v>28</v>
      </c>
      <c r="Q3123" t="s">
        <v>311</v>
      </c>
      <c r="R3123">
        <v>6</v>
      </c>
      <c r="S3123">
        <v>5000</v>
      </c>
      <c r="T3123">
        <v>20</v>
      </c>
      <c r="U3123">
        <v>24000</v>
      </c>
      <c r="V3123" t="str">
        <f>IF(Table1[[#This Row],[Sales]]&lt;=10000,"Low",IF(Table1[[#This Row],[Sales]]&gt;=10000 &amp; Table1[[#This Row],[Sales]]&lt;=25000,"Medium","High"))</f>
        <v>High</v>
      </c>
      <c r="W3123">
        <v>5116.9399999999996</v>
      </c>
      <c r="X3123">
        <f>Table1[[#This Row],[Profit]]/Table1[[#This Row],[Sales]]</f>
        <v>0.21320583333333332</v>
      </c>
      <c r="Y3123" t="s">
        <v>93</v>
      </c>
      <c r="Z3123" t="s">
        <v>41</v>
      </c>
      <c r="AA3123">
        <v>4</v>
      </c>
      <c r="AB3123" t="s">
        <v>42</v>
      </c>
    </row>
    <row r="3124" spans="1:28" x14ac:dyDescent="0.35">
      <c r="A3124" t="s">
        <v>4117</v>
      </c>
      <c r="B3124" s="1">
        <v>45954</v>
      </c>
      <c r="C3124" s="1" t="str">
        <f>TEXT(Table1[[#This Row],[Order_Date]],"yyyy")</f>
        <v>2025</v>
      </c>
      <c r="D3124" s="3">
        <f>MONTH(Table1[[#This Row],[Order_Date]])</f>
        <v>10</v>
      </c>
      <c r="E3124" t="str">
        <f>TEXT(Table1[[#This Row],[Order_Date]],"mmm")</f>
        <v>Oct</v>
      </c>
      <c r="F3124" s="1">
        <v>45956</v>
      </c>
      <c r="G3124">
        <f>(Table1[[#This Row],[Ship_Date]]-Table1[[#This Row],[Order_Date]])</f>
        <v>2</v>
      </c>
      <c r="H3124" t="s">
        <v>4118</v>
      </c>
      <c r="I3124" t="s">
        <v>4119</v>
      </c>
      <c r="J3124" t="s">
        <v>24</v>
      </c>
      <c r="K3124">
        <v>64</v>
      </c>
      <c r="L3124" t="str">
        <f>IF(Table1[[#This Row],[Age]]&lt;=20,"Teen",IF(Table1[[#This Row],[Age]]&gt;=21 &amp; Table1[[#This Row],[Age]]&lt;=50,"Adult","Senior"))</f>
        <v>Senior</v>
      </c>
      <c r="M3124" t="s">
        <v>84</v>
      </c>
      <c r="N3124" t="s">
        <v>85</v>
      </c>
      <c r="O3124" t="s">
        <v>86</v>
      </c>
      <c r="P3124" t="s">
        <v>47</v>
      </c>
      <c r="Q3124" t="s">
        <v>175</v>
      </c>
      <c r="R3124">
        <v>4</v>
      </c>
      <c r="S3124">
        <v>1200</v>
      </c>
      <c r="T3124">
        <v>15</v>
      </c>
      <c r="U3124">
        <v>4080</v>
      </c>
      <c r="V3124" t="str">
        <f>IF(Table1[[#This Row],[Sales]]&lt;=10000,"Low",IF(Table1[[#This Row],[Sales]]&gt;=10000 &amp; Table1[[#This Row],[Sales]]&lt;=25000,"Medium","High"))</f>
        <v>Low</v>
      </c>
      <c r="W3124">
        <v>1156.48</v>
      </c>
      <c r="X3124">
        <f>Table1[[#This Row],[Profit]]/Table1[[#This Row],[Sales]]</f>
        <v>0.28345098039215688</v>
      </c>
      <c r="Y3124" t="s">
        <v>30</v>
      </c>
      <c r="Z3124" t="s">
        <v>59</v>
      </c>
      <c r="AA3124">
        <v>5</v>
      </c>
      <c r="AB3124" t="s">
        <v>32</v>
      </c>
    </row>
    <row r="3125" spans="1:28" x14ac:dyDescent="0.35">
      <c r="A3125" t="s">
        <v>4193</v>
      </c>
      <c r="B3125" s="1">
        <v>45571</v>
      </c>
      <c r="C3125" s="1" t="str">
        <f>TEXT(Table1[[#This Row],[Order_Date]],"yyyy")</f>
        <v>2024</v>
      </c>
      <c r="D3125" s="3">
        <f>MONTH(Table1[[#This Row],[Order_Date]])</f>
        <v>10</v>
      </c>
      <c r="E3125" t="str">
        <f>TEXT(Table1[[#This Row],[Order_Date]],"mmm")</f>
        <v>Oct</v>
      </c>
      <c r="F3125" s="1">
        <v>45577</v>
      </c>
      <c r="G3125">
        <f>(Table1[[#This Row],[Ship_Date]]-Table1[[#This Row],[Order_Date]])</f>
        <v>6</v>
      </c>
      <c r="H3125" t="s">
        <v>1677</v>
      </c>
      <c r="I3125" t="s">
        <v>4194</v>
      </c>
      <c r="J3125" t="s">
        <v>24</v>
      </c>
      <c r="K3125">
        <v>23</v>
      </c>
      <c r="L3125" t="str">
        <f>IF(Table1[[#This Row],[Age]]&lt;=20,"Teen",IF(Table1[[#This Row],[Age]]&gt;=21 &amp; Table1[[#This Row],[Age]]&lt;=50,"Adult","Senior"))</f>
        <v>Senior</v>
      </c>
      <c r="M3125" t="s">
        <v>25</v>
      </c>
      <c r="N3125" t="s">
        <v>26</v>
      </c>
      <c r="O3125" t="s">
        <v>27</v>
      </c>
      <c r="P3125" t="s">
        <v>28</v>
      </c>
      <c r="Q3125" t="s">
        <v>311</v>
      </c>
      <c r="R3125">
        <v>5</v>
      </c>
      <c r="S3125">
        <v>5000</v>
      </c>
      <c r="T3125">
        <v>25</v>
      </c>
      <c r="U3125">
        <v>18750</v>
      </c>
      <c r="V3125" t="str">
        <f>IF(Table1[[#This Row],[Sales]]&lt;=10000,"Low",IF(Table1[[#This Row],[Sales]]&gt;=10000 &amp; Table1[[#This Row],[Sales]]&lt;=25000,"Medium","High"))</f>
        <v>High</v>
      </c>
      <c r="W3125">
        <v>2742.19</v>
      </c>
      <c r="X3125">
        <f>Table1[[#This Row],[Profit]]/Table1[[#This Row],[Sales]]</f>
        <v>0.14625013333333334</v>
      </c>
      <c r="Y3125" t="s">
        <v>58</v>
      </c>
      <c r="Z3125" t="s">
        <v>31</v>
      </c>
      <c r="AA3125">
        <v>5</v>
      </c>
      <c r="AB3125" t="s">
        <v>42</v>
      </c>
    </row>
    <row r="3126" spans="1:28" x14ac:dyDescent="0.35">
      <c r="A3126" t="s">
        <v>4204</v>
      </c>
      <c r="B3126" s="1">
        <v>45571</v>
      </c>
      <c r="C3126" s="1" t="str">
        <f>TEXT(Table1[[#This Row],[Order_Date]],"yyyy")</f>
        <v>2024</v>
      </c>
      <c r="D3126" s="3">
        <f>MONTH(Table1[[#This Row],[Order_Date]])</f>
        <v>10</v>
      </c>
      <c r="E3126" t="str">
        <f>TEXT(Table1[[#This Row],[Order_Date]],"mmm")</f>
        <v>Oct</v>
      </c>
      <c r="F3126" s="1">
        <v>45577</v>
      </c>
      <c r="G3126">
        <f>(Table1[[#This Row],[Ship_Date]]-Table1[[#This Row],[Order_Date]])</f>
        <v>6</v>
      </c>
      <c r="H3126" t="s">
        <v>4205</v>
      </c>
      <c r="I3126" t="s">
        <v>4206</v>
      </c>
      <c r="J3126" t="s">
        <v>52</v>
      </c>
      <c r="K3126">
        <v>33</v>
      </c>
      <c r="L3126" t="str">
        <f>IF(Table1[[#This Row],[Age]]&lt;=20,"Teen",IF(Table1[[#This Row],[Age]]&gt;=21 &amp; Table1[[#This Row],[Age]]&lt;=50,"Adult","Senior"))</f>
        <v>Senior</v>
      </c>
      <c r="M3126" t="s">
        <v>73</v>
      </c>
      <c r="N3126" t="s">
        <v>26</v>
      </c>
      <c r="O3126" t="s">
        <v>27</v>
      </c>
      <c r="P3126" t="s">
        <v>39</v>
      </c>
      <c r="Q3126" t="s">
        <v>253</v>
      </c>
      <c r="R3126">
        <v>1</v>
      </c>
      <c r="S3126">
        <v>1200</v>
      </c>
      <c r="T3126">
        <v>10</v>
      </c>
      <c r="U3126">
        <v>1080</v>
      </c>
      <c r="V3126" t="str">
        <f>IF(Table1[[#This Row],[Sales]]&lt;=10000,"Low",IF(Table1[[#This Row],[Sales]]&gt;=10000 &amp; Table1[[#This Row],[Sales]]&lt;=25000,"Medium","High"))</f>
        <v>Low</v>
      </c>
      <c r="W3126">
        <v>269.83</v>
      </c>
      <c r="X3126">
        <f>Table1[[#This Row],[Profit]]/Table1[[#This Row],[Sales]]</f>
        <v>0.24984259259259259</v>
      </c>
      <c r="Y3126" t="s">
        <v>93</v>
      </c>
      <c r="Z3126" t="s">
        <v>41</v>
      </c>
      <c r="AA3126">
        <v>4</v>
      </c>
      <c r="AB3126" t="s">
        <v>42</v>
      </c>
    </row>
    <row r="3127" spans="1:28" x14ac:dyDescent="0.35">
      <c r="A3127" t="s">
        <v>4311</v>
      </c>
      <c r="B3127" s="1">
        <v>45948</v>
      </c>
      <c r="C3127" s="1" t="str">
        <f>TEXT(Table1[[#This Row],[Order_Date]],"yyyy")</f>
        <v>2025</v>
      </c>
      <c r="D3127" s="3">
        <f>MONTH(Table1[[#This Row],[Order_Date]])</f>
        <v>10</v>
      </c>
      <c r="E3127" t="str">
        <f>TEXT(Table1[[#This Row],[Order_Date]],"mmm")</f>
        <v>Oct</v>
      </c>
      <c r="F3127" s="1">
        <v>45952</v>
      </c>
      <c r="G3127">
        <f>(Table1[[#This Row],[Ship_Date]]-Table1[[#This Row],[Order_Date]])</f>
        <v>4</v>
      </c>
      <c r="H3127" t="s">
        <v>4312</v>
      </c>
      <c r="I3127" t="s">
        <v>4313</v>
      </c>
      <c r="J3127" t="s">
        <v>52</v>
      </c>
      <c r="K3127">
        <v>56</v>
      </c>
      <c r="L3127" t="str">
        <f>IF(Table1[[#This Row],[Age]]&lt;=20,"Teen",IF(Table1[[#This Row],[Age]]&gt;=21 &amp; Table1[[#This Row],[Age]]&lt;=50,"Adult","Senior"))</f>
        <v>Senior</v>
      </c>
      <c r="M3127" t="s">
        <v>91</v>
      </c>
      <c r="N3127" t="s">
        <v>92</v>
      </c>
      <c r="O3127" t="s">
        <v>55</v>
      </c>
      <c r="P3127" t="s">
        <v>74</v>
      </c>
      <c r="Q3127" t="s">
        <v>109</v>
      </c>
      <c r="R3127">
        <v>1</v>
      </c>
      <c r="S3127">
        <v>40000</v>
      </c>
      <c r="T3127">
        <v>20</v>
      </c>
      <c r="U3127">
        <v>32000</v>
      </c>
      <c r="V3127" t="str">
        <f>IF(Table1[[#This Row],[Sales]]&lt;=10000,"Low",IF(Table1[[#This Row],[Sales]]&gt;=10000 &amp; Table1[[#This Row],[Sales]]&lt;=25000,"Medium","High"))</f>
        <v>High</v>
      </c>
      <c r="W3127">
        <v>5070.17</v>
      </c>
      <c r="X3127">
        <f>Table1[[#This Row],[Profit]]/Table1[[#This Row],[Sales]]</f>
        <v>0.1584428125</v>
      </c>
      <c r="Y3127" t="s">
        <v>93</v>
      </c>
      <c r="Z3127" t="s">
        <v>31</v>
      </c>
      <c r="AA3127">
        <v>1</v>
      </c>
      <c r="AB3127" t="s">
        <v>42</v>
      </c>
    </row>
    <row r="3128" spans="1:28" x14ac:dyDescent="0.35">
      <c r="A3128" t="s">
        <v>4374</v>
      </c>
      <c r="B3128" s="1">
        <v>45936</v>
      </c>
      <c r="C3128" s="1" t="str">
        <f>TEXT(Table1[[#This Row],[Order_Date]],"yyyy")</f>
        <v>2025</v>
      </c>
      <c r="D3128" s="3">
        <f>MONTH(Table1[[#This Row],[Order_Date]])</f>
        <v>10</v>
      </c>
      <c r="E3128" t="str">
        <f>TEXT(Table1[[#This Row],[Order_Date]],"mmm")</f>
        <v>Oct</v>
      </c>
      <c r="F3128" s="1">
        <v>45942</v>
      </c>
      <c r="G3128">
        <f>(Table1[[#This Row],[Ship_Date]]-Table1[[#This Row],[Order_Date]])</f>
        <v>6</v>
      </c>
      <c r="H3128" t="s">
        <v>4375</v>
      </c>
      <c r="I3128" t="s">
        <v>4376</v>
      </c>
      <c r="J3128" t="s">
        <v>52</v>
      </c>
      <c r="K3128">
        <v>52</v>
      </c>
      <c r="L3128" t="str">
        <f>IF(Table1[[#This Row],[Age]]&lt;=20,"Teen",IF(Table1[[#This Row],[Age]]&gt;=21 &amp; Table1[[#This Row],[Age]]&lt;=50,"Adult","Senior"))</f>
        <v>Senior</v>
      </c>
      <c r="M3128" t="s">
        <v>91</v>
      </c>
      <c r="N3128" t="s">
        <v>92</v>
      </c>
      <c r="O3128" t="s">
        <v>55</v>
      </c>
      <c r="P3128" t="s">
        <v>56</v>
      </c>
      <c r="Q3128" t="s">
        <v>57</v>
      </c>
      <c r="R3128">
        <v>2</v>
      </c>
      <c r="S3128">
        <v>60</v>
      </c>
      <c r="T3128">
        <v>15</v>
      </c>
      <c r="U3128">
        <v>102</v>
      </c>
      <c r="V3128" t="str">
        <f>IF(Table1[[#This Row],[Sales]]&lt;=10000,"Low",IF(Table1[[#This Row],[Sales]]&gt;=10000 &amp; Table1[[#This Row],[Sales]]&lt;=25000,"Medium","High"))</f>
        <v>Low</v>
      </c>
      <c r="W3128">
        <v>30.25</v>
      </c>
      <c r="X3128">
        <f>Table1[[#This Row],[Profit]]/Table1[[#This Row],[Sales]]</f>
        <v>0.29656862745098039</v>
      </c>
      <c r="Y3128" t="s">
        <v>93</v>
      </c>
      <c r="Z3128" t="s">
        <v>41</v>
      </c>
      <c r="AA3128">
        <v>4</v>
      </c>
      <c r="AB3128" t="s">
        <v>42</v>
      </c>
    </row>
    <row r="3129" spans="1:28" x14ac:dyDescent="0.35">
      <c r="A3129" t="s">
        <v>4386</v>
      </c>
      <c r="B3129" s="1">
        <v>45582</v>
      </c>
      <c r="C3129" s="1" t="str">
        <f>TEXT(Table1[[#This Row],[Order_Date]],"yyyy")</f>
        <v>2024</v>
      </c>
      <c r="D3129" s="3">
        <f>MONTH(Table1[[#This Row],[Order_Date]])</f>
        <v>10</v>
      </c>
      <c r="E3129" t="str">
        <f>TEXT(Table1[[#This Row],[Order_Date]],"mmm")</f>
        <v>Oct</v>
      </c>
      <c r="F3129" s="1">
        <v>45586</v>
      </c>
      <c r="G3129">
        <f>(Table1[[#This Row],[Ship_Date]]-Table1[[#This Row],[Order_Date]])</f>
        <v>4</v>
      </c>
      <c r="H3129" t="s">
        <v>4387</v>
      </c>
      <c r="I3129" t="s">
        <v>4388</v>
      </c>
      <c r="J3129" t="s">
        <v>52</v>
      </c>
      <c r="K3129">
        <v>50</v>
      </c>
      <c r="L3129" t="str">
        <f>IF(Table1[[#This Row],[Age]]&lt;=20,"Teen",IF(Table1[[#This Row],[Age]]&gt;=21 &amp; Table1[[#This Row],[Age]]&lt;=50,"Adult","Senior"))</f>
        <v>Senior</v>
      </c>
      <c r="M3129" t="s">
        <v>107</v>
      </c>
      <c r="N3129" t="s">
        <v>108</v>
      </c>
      <c r="O3129" t="s">
        <v>86</v>
      </c>
      <c r="P3129" t="s">
        <v>56</v>
      </c>
      <c r="Q3129" t="s">
        <v>125</v>
      </c>
      <c r="R3129">
        <v>3</v>
      </c>
      <c r="S3129">
        <v>450</v>
      </c>
      <c r="T3129">
        <v>10</v>
      </c>
      <c r="U3129">
        <v>1215</v>
      </c>
      <c r="V3129" t="str">
        <f>IF(Table1[[#This Row],[Sales]]&lt;=10000,"Low",IF(Table1[[#This Row],[Sales]]&gt;=10000 &amp; Table1[[#This Row],[Sales]]&lt;=25000,"Medium","High"))</f>
        <v>Low</v>
      </c>
      <c r="W3129">
        <v>438.69</v>
      </c>
      <c r="X3129">
        <f>Table1[[#This Row],[Profit]]/Table1[[#This Row],[Sales]]</f>
        <v>0.36106172839506173</v>
      </c>
      <c r="Y3129" t="s">
        <v>30</v>
      </c>
      <c r="Z3129" t="s">
        <v>31</v>
      </c>
      <c r="AA3129">
        <v>3</v>
      </c>
      <c r="AB3129" t="s">
        <v>42</v>
      </c>
    </row>
    <row r="3130" spans="1:28" x14ac:dyDescent="0.35">
      <c r="A3130" t="s">
        <v>4405</v>
      </c>
      <c r="B3130" s="1">
        <v>45592</v>
      </c>
      <c r="C3130" s="1" t="str">
        <f>TEXT(Table1[[#This Row],[Order_Date]],"yyyy")</f>
        <v>2024</v>
      </c>
      <c r="D3130" s="3">
        <f>MONTH(Table1[[#This Row],[Order_Date]])</f>
        <v>10</v>
      </c>
      <c r="E3130" t="str">
        <f>TEXT(Table1[[#This Row],[Order_Date]],"mmm")</f>
        <v>Oct</v>
      </c>
      <c r="F3130" s="1">
        <v>45594</v>
      </c>
      <c r="G3130">
        <f>(Table1[[#This Row],[Ship_Date]]-Table1[[#This Row],[Order_Date]])</f>
        <v>2</v>
      </c>
      <c r="H3130" t="s">
        <v>4406</v>
      </c>
      <c r="I3130" t="s">
        <v>4407</v>
      </c>
      <c r="J3130" t="s">
        <v>24</v>
      </c>
      <c r="K3130">
        <v>20</v>
      </c>
      <c r="L3130" t="str">
        <f>IF(Table1[[#This Row],[Age]]&lt;=20,"Teen",IF(Table1[[#This Row],[Age]]&gt;=21 &amp; Table1[[#This Row],[Age]]&lt;=50,"Adult","Senior"))</f>
        <v>Teen</v>
      </c>
      <c r="M3130" t="s">
        <v>107</v>
      </c>
      <c r="N3130" t="s">
        <v>108</v>
      </c>
      <c r="O3130" t="s">
        <v>86</v>
      </c>
      <c r="P3130" t="s">
        <v>74</v>
      </c>
      <c r="Q3130" t="s">
        <v>196</v>
      </c>
      <c r="R3130">
        <v>4</v>
      </c>
      <c r="S3130">
        <v>25000</v>
      </c>
      <c r="T3130">
        <v>5</v>
      </c>
      <c r="U3130">
        <v>95000</v>
      </c>
      <c r="V3130" t="str">
        <f>IF(Table1[[#This Row],[Sales]]&lt;=10000,"Low",IF(Table1[[#This Row],[Sales]]&gt;=10000 &amp; Table1[[#This Row],[Sales]]&lt;=25000,"Medium","High"))</f>
        <v>High</v>
      </c>
      <c r="W3130">
        <v>13191.96</v>
      </c>
      <c r="X3130">
        <f>Table1[[#This Row],[Profit]]/Table1[[#This Row],[Sales]]</f>
        <v>0.13886273684210526</v>
      </c>
      <c r="Y3130" t="s">
        <v>58</v>
      </c>
      <c r="Z3130" t="s">
        <v>59</v>
      </c>
      <c r="AA3130">
        <v>1</v>
      </c>
      <c r="AB3130" t="s">
        <v>32</v>
      </c>
    </row>
    <row r="3131" spans="1:28" x14ac:dyDescent="0.35">
      <c r="A3131" t="s">
        <v>4443</v>
      </c>
      <c r="B3131" s="1">
        <v>45575</v>
      </c>
      <c r="C3131" s="1" t="str">
        <f>TEXT(Table1[[#This Row],[Order_Date]],"yyyy")</f>
        <v>2024</v>
      </c>
      <c r="D3131" s="3">
        <f>MONTH(Table1[[#This Row],[Order_Date]])</f>
        <v>10</v>
      </c>
      <c r="E3131" t="str">
        <f>TEXT(Table1[[#This Row],[Order_Date]],"mmm")</f>
        <v>Oct</v>
      </c>
      <c r="F3131" s="1">
        <v>45577</v>
      </c>
      <c r="G3131">
        <f>(Table1[[#This Row],[Ship_Date]]-Table1[[#This Row],[Order_Date]])</f>
        <v>2</v>
      </c>
      <c r="H3131" t="s">
        <v>4444</v>
      </c>
      <c r="I3131" t="s">
        <v>4445</v>
      </c>
      <c r="J3131" t="s">
        <v>24</v>
      </c>
      <c r="K3131">
        <v>52</v>
      </c>
      <c r="L3131" t="str">
        <f>IF(Table1[[#This Row],[Age]]&lt;=20,"Teen",IF(Table1[[#This Row],[Age]]&gt;=21 &amp; Table1[[#This Row],[Age]]&lt;=50,"Adult","Senior"))</f>
        <v>Senior</v>
      </c>
      <c r="M3131" t="s">
        <v>63</v>
      </c>
      <c r="N3131" t="s">
        <v>64</v>
      </c>
      <c r="O3131" t="s">
        <v>55</v>
      </c>
      <c r="P3131" t="s">
        <v>39</v>
      </c>
      <c r="Q3131" t="s">
        <v>253</v>
      </c>
      <c r="R3131">
        <v>5</v>
      </c>
      <c r="S3131">
        <v>1200</v>
      </c>
      <c r="T3131">
        <v>0</v>
      </c>
      <c r="U3131">
        <v>6000</v>
      </c>
      <c r="V3131" t="str">
        <f>IF(Table1[[#This Row],[Sales]]&lt;=10000,"Low",IF(Table1[[#This Row],[Sales]]&gt;=10000 &amp; Table1[[#This Row],[Sales]]&lt;=25000,"Medium","High"))</f>
        <v>Low</v>
      </c>
      <c r="W3131">
        <v>1422.04</v>
      </c>
      <c r="X3131">
        <f>Table1[[#This Row],[Profit]]/Table1[[#This Row],[Sales]]</f>
        <v>0.23700666666666667</v>
      </c>
      <c r="Y3131" t="s">
        <v>93</v>
      </c>
      <c r="Z3131" t="s">
        <v>59</v>
      </c>
      <c r="AA3131">
        <v>5</v>
      </c>
      <c r="AB3131" t="s">
        <v>42</v>
      </c>
    </row>
    <row r="3132" spans="1:28" x14ac:dyDescent="0.35">
      <c r="A3132" t="s">
        <v>4473</v>
      </c>
      <c r="B3132" s="1">
        <v>45583</v>
      </c>
      <c r="C3132" s="1" t="str">
        <f>TEXT(Table1[[#This Row],[Order_Date]],"yyyy")</f>
        <v>2024</v>
      </c>
      <c r="D3132" s="3">
        <f>MONTH(Table1[[#This Row],[Order_Date]])</f>
        <v>10</v>
      </c>
      <c r="E3132" t="str">
        <f>TEXT(Table1[[#This Row],[Order_Date]],"mmm")</f>
        <v>Oct</v>
      </c>
      <c r="F3132" s="1">
        <v>45588</v>
      </c>
      <c r="G3132">
        <f>(Table1[[#This Row],[Ship_Date]]-Table1[[#This Row],[Order_Date]])</f>
        <v>5</v>
      </c>
      <c r="H3132" t="s">
        <v>4474</v>
      </c>
      <c r="I3132" t="s">
        <v>4475</v>
      </c>
      <c r="J3132" t="s">
        <v>52</v>
      </c>
      <c r="K3132">
        <v>40</v>
      </c>
      <c r="L3132" t="str">
        <f>IF(Table1[[#This Row],[Age]]&lt;=20,"Teen",IF(Table1[[#This Row],[Age]]&gt;=21 &amp; Table1[[#This Row],[Age]]&lt;=50,"Adult","Senior"))</f>
        <v>Senior</v>
      </c>
      <c r="M3132" t="s">
        <v>84</v>
      </c>
      <c r="N3132" t="s">
        <v>85</v>
      </c>
      <c r="O3132" t="s">
        <v>86</v>
      </c>
      <c r="P3132" t="s">
        <v>39</v>
      </c>
      <c r="Q3132" t="s">
        <v>151</v>
      </c>
      <c r="R3132">
        <v>5</v>
      </c>
      <c r="S3132">
        <v>900</v>
      </c>
      <c r="T3132">
        <v>15</v>
      </c>
      <c r="U3132">
        <v>3825</v>
      </c>
      <c r="V3132" t="str">
        <f>IF(Table1[[#This Row],[Sales]]&lt;=10000,"Low",IF(Table1[[#This Row],[Sales]]&gt;=10000 &amp; Table1[[#This Row],[Sales]]&lt;=25000,"Medium","High"))</f>
        <v>Low</v>
      </c>
      <c r="W3132">
        <v>695.78</v>
      </c>
      <c r="X3132">
        <f>Table1[[#This Row],[Profit]]/Table1[[#This Row],[Sales]]</f>
        <v>0.1819032679738562</v>
      </c>
      <c r="Y3132" t="s">
        <v>93</v>
      </c>
      <c r="Z3132" t="s">
        <v>41</v>
      </c>
      <c r="AA3132">
        <v>4</v>
      </c>
      <c r="AB3132" t="s">
        <v>42</v>
      </c>
    </row>
    <row r="3133" spans="1:28" x14ac:dyDescent="0.35">
      <c r="A3133" t="s">
        <v>4509</v>
      </c>
      <c r="B3133" s="1">
        <v>45575</v>
      </c>
      <c r="C3133" s="1" t="str">
        <f>TEXT(Table1[[#This Row],[Order_Date]],"yyyy")</f>
        <v>2024</v>
      </c>
      <c r="D3133" s="3">
        <f>MONTH(Table1[[#This Row],[Order_Date]])</f>
        <v>10</v>
      </c>
      <c r="E3133" t="str">
        <f>TEXT(Table1[[#This Row],[Order_Date]],"mmm")</f>
        <v>Oct</v>
      </c>
      <c r="F3133" s="1">
        <v>45577</v>
      </c>
      <c r="G3133">
        <f>(Table1[[#This Row],[Ship_Date]]-Table1[[#This Row],[Order_Date]])</f>
        <v>2</v>
      </c>
      <c r="H3133" t="s">
        <v>4510</v>
      </c>
      <c r="I3133" t="s">
        <v>4511</v>
      </c>
      <c r="J3133" t="s">
        <v>52</v>
      </c>
      <c r="K3133">
        <v>56</v>
      </c>
      <c r="L3133" t="str">
        <f>IF(Table1[[#This Row],[Age]]&lt;=20,"Teen",IF(Table1[[#This Row],[Age]]&gt;=21 &amp; Table1[[#This Row],[Age]]&lt;=50,"Adult","Senior"))</f>
        <v>Senior</v>
      </c>
      <c r="M3133" t="s">
        <v>36</v>
      </c>
      <c r="N3133" t="s">
        <v>37</v>
      </c>
      <c r="O3133" t="s">
        <v>38</v>
      </c>
      <c r="P3133" t="s">
        <v>74</v>
      </c>
      <c r="Q3133" t="s">
        <v>75</v>
      </c>
      <c r="R3133">
        <v>6</v>
      </c>
      <c r="S3133">
        <v>2000</v>
      </c>
      <c r="T3133">
        <v>25</v>
      </c>
      <c r="U3133">
        <v>9000</v>
      </c>
      <c r="V3133" t="str">
        <f>IF(Table1[[#This Row],[Sales]]&lt;=10000,"Low",IF(Table1[[#This Row],[Sales]]&gt;=10000 &amp; Table1[[#This Row],[Sales]]&lt;=25000,"Medium","High"))</f>
        <v>Low</v>
      </c>
      <c r="W3133">
        <v>3961.64</v>
      </c>
      <c r="X3133">
        <f>Table1[[#This Row],[Profit]]/Table1[[#This Row],[Sales]]</f>
        <v>0.4401822222222222</v>
      </c>
      <c r="Y3133" t="s">
        <v>93</v>
      </c>
      <c r="Z3133" t="s">
        <v>31</v>
      </c>
      <c r="AA3133">
        <v>2</v>
      </c>
      <c r="AB3133" t="s">
        <v>42</v>
      </c>
    </row>
    <row r="3134" spans="1:28" x14ac:dyDescent="0.35">
      <c r="A3134" t="s">
        <v>4512</v>
      </c>
      <c r="B3134" s="1">
        <v>45947</v>
      </c>
      <c r="C3134" s="1" t="str">
        <f>TEXT(Table1[[#This Row],[Order_Date]],"yyyy")</f>
        <v>2025</v>
      </c>
      <c r="D3134" s="3">
        <f>MONTH(Table1[[#This Row],[Order_Date]])</f>
        <v>10</v>
      </c>
      <c r="E3134" t="str">
        <f>TEXT(Table1[[#This Row],[Order_Date]],"mmm")</f>
        <v>Oct</v>
      </c>
      <c r="F3134" s="1">
        <v>45948</v>
      </c>
      <c r="G3134">
        <f>(Table1[[#This Row],[Ship_Date]]-Table1[[#This Row],[Order_Date]])</f>
        <v>1</v>
      </c>
      <c r="H3134" t="s">
        <v>4513</v>
      </c>
      <c r="I3134" t="s">
        <v>4514</v>
      </c>
      <c r="J3134" t="s">
        <v>52</v>
      </c>
      <c r="K3134">
        <v>61</v>
      </c>
      <c r="L3134" t="str">
        <f>IF(Table1[[#This Row],[Age]]&lt;=20,"Teen",IF(Table1[[#This Row],[Age]]&gt;=21 &amp; Table1[[#This Row],[Age]]&lt;=50,"Adult","Senior"))</f>
        <v>Senior</v>
      </c>
      <c r="M3134" t="s">
        <v>91</v>
      </c>
      <c r="N3134" t="s">
        <v>92</v>
      </c>
      <c r="O3134" t="s">
        <v>55</v>
      </c>
      <c r="P3134" t="s">
        <v>28</v>
      </c>
      <c r="Q3134" t="s">
        <v>65</v>
      </c>
      <c r="R3134">
        <v>1</v>
      </c>
      <c r="S3134">
        <v>30000</v>
      </c>
      <c r="T3134">
        <v>5</v>
      </c>
      <c r="U3134">
        <v>28500</v>
      </c>
      <c r="V3134" t="str">
        <f>IF(Table1[[#This Row],[Sales]]&lt;=10000,"Low",IF(Table1[[#This Row],[Sales]]&gt;=10000 &amp; Table1[[#This Row],[Sales]]&lt;=25000,"Medium","High"))</f>
        <v>High</v>
      </c>
      <c r="W3134">
        <v>5941.96</v>
      </c>
      <c r="X3134">
        <f>Table1[[#This Row],[Profit]]/Table1[[#This Row],[Sales]]</f>
        <v>0.2084898245614035</v>
      </c>
      <c r="Y3134" t="s">
        <v>30</v>
      </c>
      <c r="Z3134" t="s">
        <v>59</v>
      </c>
      <c r="AA3134">
        <v>5</v>
      </c>
      <c r="AB3134" t="s">
        <v>42</v>
      </c>
    </row>
    <row r="3135" spans="1:28" x14ac:dyDescent="0.35">
      <c r="A3135" t="s">
        <v>4613</v>
      </c>
      <c r="B3135" s="1">
        <v>45573</v>
      </c>
      <c r="C3135" s="1" t="str">
        <f>TEXT(Table1[[#This Row],[Order_Date]],"yyyy")</f>
        <v>2024</v>
      </c>
      <c r="D3135" s="3">
        <f>MONTH(Table1[[#This Row],[Order_Date]])</f>
        <v>10</v>
      </c>
      <c r="E3135" t="str">
        <f>TEXT(Table1[[#This Row],[Order_Date]],"mmm")</f>
        <v>Oct</v>
      </c>
      <c r="F3135" s="1">
        <v>45576</v>
      </c>
      <c r="G3135">
        <f>(Table1[[#This Row],[Ship_Date]]-Table1[[#This Row],[Order_Date]])</f>
        <v>3</v>
      </c>
      <c r="H3135" t="s">
        <v>4614</v>
      </c>
      <c r="I3135" t="s">
        <v>4615</v>
      </c>
      <c r="J3135" t="s">
        <v>52</v>
      </c>
      <c r="K3135">
        <v>47</v>
      </c>
      <c r="L3135" t="str">
        <f>IF(Table1[[#This Row],[Age]]&lt;=20,"Teen",IF(Table1[[#This Row],[Age]]&gt;=21 &amp; Table1[[#This Row],[Age]]&lt;=50,"Adult","Senior"))</f>
        <v>Senior</v>
      </c>
      <c r="M3135" t="s">
        <v>46</v>
      </c>
      <c r="N3135" t="s">
        <v>46</v>
      </c>
      <c r="O3135" t="s">
        <v>38</v>
      </c>
      <c r="P3135" t="s">
        <v>39</v>
      </c>
      <c r="Q3135" t="s">
        <v>151</v>
      </c>
      <c r="R3135">
        <v>6</v>
      </c>
      <c r="S3135">
        <v>900</v>
      </c>
      <c r="T3135">
        <v>5</v>
      </c>
      <c r="U3135">
        <v>5130</v>
      </c>
      <c r="V3135" t="str">
        <f>IF(Table1[[#This Row],[Sales]]&lt;=10000,"Low",IF(Table1[[#This Row],[Sales]]&gt;=10000 &amp; Table1[[#This Row],[Sales]]&lt;=25000,"Medium","High"))</f>
        <v>Low</v>
      </c>
      <c r="W3135">
        <v>1661.24</v>
      </c>
      <c r="X3135">
        <f>Table1[[#This Row],[Profit]]/Table1[[#This Row],[Sales]]</f>
        <v>0.32382846003898635</v>
      </c>
      <c r="Y3135" t="s">
        <v>58</v>
      </c>
      <c r="Z3135" t="s">
        <v>59</v>
      </c>
      <c r="AA3135">
        <v>2</v>
      </c>
      <c r="AB3135" t="s">
        <v>42</v>
      </c>
    </row>
    <row r="3136" spans="1:28" x14ac:dyDescent="0.35">
      <c r="A3136" t="s">
        <v>4655</v>
      </c>
      <c r="B3136" s="1">
        <v>45589</v>
      </c>
      <c r="C3136" s="1" t="str">
        <f>TEXT(Table1[[#This Row],[Order_Date]],"yyyy")</f>
        <v>2024</v>
      </c>
      <c r="D3136" s="3">
        <f>MONTH(Table1[[#This Row],[Order_Date]])</f>
        <v>10</v>
      </c>
      <c r="E3136" t="str">
        <f>TEXT(Table1[[#This Row],[Order_Date]],"mmm")</f>
        <v>Oct</v>
      </c>
      <c r="F3136" s="1">
        <v>45595</v>
      </c>
      <c r="G3136">
        <f>(Table1[[#This Row],[Ship_Date]]-Table1[[#This Row],[Order_Date]])</f>
        <v>6</v>
      </c>
      <c r="H3136" t="s">
        <v>4656</v>
      </c>
      <c r="I3136" t="s">
        <v>4657</v>
      </c>
      <c r="J3136" t="s">
        <v>52</v>
      </c>
      <c r="K3136">
        <v>60</v>
      </c>
      <c r="L3136" t="str">
        <f>IF(Table1[[#This Row],[Age]]&lt;=20,"Teen",IF(Table1[[#This Row],[Age]]&gt;=21 &amp; Table1[[#This Row],[Age]]&lt;=50,"Adult","Senior"))</f>
        <v>Senior</v>
      </c>
      <c r="M3136" t="s">
        <v>63</v>
      </c>
      <c r="N3136" t="s">
        <v>64</v>
      </c>
      <c r="O3136" t="s">
        <v>55</v>
      </c>
      <c r="P3136" t="s">
        <v>28</v>
      </c>
      <c r="Q3136" t="s">
        <v>29</v>
      </c>
      <c r="R3136">
        <v>3</v>
      </c>
      <c r="S3136">
        <v>15000</v>
      </c>
      <c r="T3136">
        <v>5</v>
      </c>
      <c r="U3136">
        <v>42750</v>
      </c>
      <c r="V3136" t="str">
        <f>IF(Table1[[#This Row],[Sales]]&lt;=10000,"Low",IF(Table1[[#This Row],[Sales]]&gt;=10000 &amp; Table1[[#This Row],[Sales]]&lt;=25000,"Medium","High"))</f>
        <v>High</v>
      </c>
      <c r="W3136">
        <v>16981.509999999998</v>
      </c>
      <c r="X3136">
        <f>Table1[[#This Row],[Profit]]/Table1[[#This Row],[Sales]]</f>
        <v>0.39722830409356724</v>
      </c>
      <c r="Y3136" t="s">
        <v>58</v>
      </c>
      <c r="Z3136" t="s">
        <v>31</v>
      </c>
      <c r="AA3136">
        <v>4</v>
      </c>
      <c r="AB3136" t="s">
        <v>42</v>
      </c>
    </row>
    <row r="3137" spans="1:28" x14ac:dyDescent="0.35">
      <c r="A3137" t="s">
        <v>4705</v>
      </c>
      <c r="B3137" s="1">
        <v>45949</v>
      </c>
      <c r="C3137" s="1" t="str">
        <f>TEXT(Table1[[#This Row],[Order_Date]],"yyyy")</f>
        <v>2025</v>
      </c>
      <c r="D3137" s="3">
        <f>MONTH(Table1[[#This Row],[Order_Date]])</f>
        <v>10</v>
      </c>
      <c r="E3137" t="str">
        <f>TEXT(Table1[[#This Row],[Order_Date]],"mmm")</f>
        <v>Oct</v>
      </c>
      <c r="F3137" s="1">
        <v>45952</v>
      </c>
      <c r="G3137">
        <f>(Table1[[#This Row],[Ship_Date]]-Table1[[#This Row],[Order_Date]])</f>
        <v>3</v>
      </c>
      <c r="H3137" t="s">
        <v>4706</v>
      </c>
      <c r="I3137" t="s">
        <v>4707</v>
      </c>
      <c r="J3137" t="s">
        <v>52</v>
      </c>
      <c r="K3137">
        <v>36</v>
      </c>
      <c r="L3137" t="str">
        <f>IF(Table1[[#This Row],[Age]]&lt;=20,"Teen",IF(Table1[[#This Row],[Age]]&gt;=21 &amp; Table1[[#This Row],[Age]]&lt;=50,"Adult","Senior"))</f>
        <v>Senior</v>
      </c>
      <c r="M3137" t="s">
        <v>79</v>
      </c>
      <c r="N3137" t="s">
        <v>80</v>
      </c>
      <c r="O3137" t="s">
        <v>38</v>
      </c>
      <c r="P3137" t="s">
        <v>74</v>
      </c>
      <c r="Q3137" t="s">
        <v>132</v>
      </c>
      <c r="R3137">
        <v>1</v>
      </c>
      <c r="S3137">
        <v>55000</v>
      </c>
      <c r="T3137">
        <v>5</v>
      </c>
      <c r="U3137">
        <v>52250</v>
      </c>
      <c r="V3137" t="str">
        <f>IF(Table1[[#This Row],[Sales]]&lt;=10000,"Low",IF(Table1[[#This Row],[Sales]]&gt;=10000 &amp; Table1[[#This Row],[Sales]]&lt;=25000,"Medium","High"))</f>
        <v>High</v>
      </c>
      <c r="W3137">
        <v>15815.93</v>
      </c>
      <c r="X3137">
        <f>Table1[[#This Row],[Profit]]/Table1[[#This Row],[Sales]]</f>
        <v>0.30269722488038275</v>
      </c>
      <c r="Y3137" t="s">
        <v>30</v>
      </c>
      <c r="Z3137" t="s">
        <v>59</v>
      </c>
      <c r="AA3137">
        <v>5</v>
      </c>
      <c r="AB3137" t="s">
        <v>42</v>
      </c>
    </row>
    <row r="3138" spans="1:28" x14ac:dyDescent="0.35">
      <c r="A3138" t="s">
        <v>4708</v>
      </c>
      <c r="B3138" s="1">
        <v>45572</v>
      </c>
      <c r="C3138" s="1" t="str">
        <f>TEXT(Table1[[#This Row],[Order_Date]],"yyyy")</f>
        <v>2024</v>
      </c>
      <c r="D3138" s="3">
        <f>MONTH(Table1[[#This Row],[Order_Date]])</f>
        <v>10</v>
      </c>
      <c r="E3138" t="str">
        <f>TEXT(Table1[[#This Row],[Order_Date]],"mmm")</f>
        <v>Oct</v>
      </c>
      <c r="F3138" s="1">
        <v>45577</v>
      </c>
      <c r="G3138">
        <f>(Table1[[#This Row],[Ship_Date]]-Table1[[#This Row],[Order_Date]])</f>
        <v>5</v>
      </c>
      <c r="H3138" t="s">
        <v>4709</v>
      </c>
      <c r="I3138" t="s">
        <v>4710</v>
      </c>
      <c r="J3138" t="s">
        <v>52</v>
      </c>
      <c r="K3138">
        <v>43</v>
      </c>
      <c r="L3138" t="str">
        <f>IF(Table1[[#This Row],[Age]]&lt;=20,"Teen",IF(Table1[[#This Row],[Age]]&gt;=21 &amp; Table1[[#This Row],[Age]]&lt;=50,"Adult","Senior"))</f>
        <v>Senior</v>
      </c>
      <c r="M3138" t="s">
        <v>25</v>
      </c>
      <c r="N3138" t="s">
        <v>26</v>
      </c>
      <c r="O3138" t="s">
        <v>27</v>
      </c>
      <c r="P3138" t="s">
        <v>39</v>
      </c>
      <c r="Q3138" t="s">
        <v>87</v>
      </c>
      <c r="R3138">
        <v>8</v>
      </c>
      <c r="S3138">
        <v>3200</v>
      </c>
      <c r="T3138">
        <v>10</v>
      </c>
      <c r="U3138">
        <v>23040</v>
      </c>
      <c r="V3138" t="str">
        <f>IF(Table1[[#This Row],[Sales]]&lt;=10000,"Low",IF(Table1[[#This Row],[Sales]]&gt;=10000 &amp; Table1[[#This Row],[Sales]]&lt;=25000,"Medium","High"))</f>
        <v>High</v>
      </c>
      <c r="W3138">
        <v>3232.86</v>
      </c>
      <c r="X3138">
        <f>Table1[[#This Row],[Profit]]/Table1[[#This Row],[Sales]]</f>
        <v>0.14031510416666668</v>
      </c>
      <c r="Y3138" t="s">
        <v>93</v>
      </c>
      <c r="Z3138" t="s">
        <v>59</v>
      </c>
      <c r="AA3138">
        <v>1</v>
      </c>
      <c r="AB3138" t="s">
        <v>42</v>
      </c>
    </row>
    <row r="3139" spans="1:28" x14ac:dyDescent="0.35">
      <c r="A3139" t="s">
        <v>4743</v>
      </c>
      <c r="B3139" s="1">
        <v>45950</v>
      </c>
      <c r="C3139" s="1" t="str">
        <f>TEXT(Table1[[#This Row],[Order_Date]],"yyyy")</f>
        <v>2025</v>
      </c>
      <c r="D3139" s="3">
        <f>MONTH(Table1[[#This Row],[Order_Date]])</f>
        <v>10</v>
      </c>
      <c r="E3139" t="str">
        <f>TEXT(Table1[[#This Row],[Order_Date]],"mmm")</f>
        <v>Oct</v>
      </c>
      <c r="F3139" s="1">
        <v>45956</v>
      </c>
      <c r="G3139">
        <f>(Table1[[#This Row],[Ship_Date]]-Table1[[#This Row],[Order_Date]])</f>
        <v>6</v>
      </c>
      <c r="H3139" t="s">
        <v>4744</v>
      </c>
      <c r="I3139" t="s">
        <v>4745</v>
      </c>
      <c r="J3139" t="s">
        <v>24</v>
      </c>
      <c r="K3139">
        <v>19</v>
      </c>
      <c r="L3139" t="str">
        <f>IF(Table1[[#This Row],[Age]]&lt;=20,"Teen",IF(Table1[[#This Row],[Age]]&gt;=21 &amp; Table1[[#This Row],[Age]]&lt;=50,"Adult","Senior"))</f>
        <v>Teen</v>
      </c>
      <c r="M3139" t="s">
        <v>84</v>
      </c>
      <c r="N3139" t="s">
        <v>85</v>
      </c>
      <c r="O3139" t="s">
        <v>86</v>
      </c>
      <c r="P3139" t="s">
        <v>47</v>
      </c>
      <c r="Q3139" t="s">
        <v>69</v>
      </c>
      <c r="R3139">
        <v>3</v>
      </c>
      <c r="S3139">
        <v>800</v>
      </c>
      <c r="T3139">
        <v>0</v>
      </c>
      <c r="U3139">
        <v>2400</v>
      </c>
      <c r="V3139" t="str">
        <f>IF(Table1[[#This Row],[Sales]]&lt;=10000,"Low",IF(Table1[[#This Row],[Sales]]&gt;=10000 &amp; Table1[[#This Row],[Sales]]&lt;=25000,"Medium","High"))</f>
        <v>Low</v>
      </c>
      <c r="W3139">
        <v>908.61</v>
      </c>
      <c r="X3139">
        <f>Table1[[#This Row],[Profit]]/Table1[[#This Row],[Sales]]</f>
        <v>0.37858750000000002</v>
      </c>
      <c r="Y3139" t="s">
        <v>30</v>
      </c>
      <c r="Z3139" t="s">
        <v>59</v>
      </c>
      <c r="AA3139">
        <v>4</v>
      </c>
      <c r="AB3139" t="s">
        <v>42</v>
      </c>
    </row>
    <row r="3140" spans="1:28" x14ac:dyDescent="0.35">
      <c r="A3140" t="s">
        <v>4765</v>
      </c>
      <c r="B3140" s="1">
        <v>45958</v>
      </c>
      <c r="C3140" s="1" t="str">
        <f>TEXT(Table1[[#This Row],[Order_Date]],"yyyy")</f>
        <v>2025</v>
      </c>
      <c r="D3140" s="3">
        <f>MONTH(Table1[[#This Row],[Order_Date]])</f>
        <v>10</v>
      </c>
      <c r="E3140" t="str">
        <f>TEXT(Table1[[#This Row],[Order_Date]],"mmm")</f>
        <v>Oct</v>
      </c>
      <c r="F3140" s="1">
        <v>45965</v>
      </c>
      <c r="G3140">
        <f>(Table1[[#This Row],[Ship_Date]]-Table1[[#This Row],[Order_Date]])</f>
        <v>7</v>
      </c>
      <c r="H3140" t="s">
        <v>3539</v>
      </c>
      <c r="I3140" t="s">
        <v>4766</v>
      </c>
      <c r="J3140" t="s">
        <v>24</v>
      </c>
      <c r="K3140">
        <v>30</v>
      </c>
      <c r="L3140" t="str">
        <f>IF(Table1[[#This Row],[Age]]&lt;=20,"Teen",IF(Table1[[#This Row],[Age]]&gt;=21 &amp; Table1[[#This Row],[Age]]&lt;=50,"Adult","Senior"))</f>
        <v>Senior</v>
      </c>
      <c r="M3140" t="s">
        <v>84</v>
      </c>
      <c r="N3140" t="s">
        <v>85</v>
      </c>
      <c r="O3140" t="s">
        <v>86</v>
      </c>
      <c r="P3140" t="s">
        <v>39</v>
      </c>
      <c r="Q3140" t="s">
        <v>253</v>
      </c>
      <c r="R3140">
        <v>4</v>
      </c>
      <c r="S3140">
        <v>1200</v>
      </c>
      <c r="T3140">
        <v>0</v>
      </c>
      <c r="U3140">
        <v>4800</v>
      </c>
      <c r="V3140" t="str">
        <f>IF(Table1[[#This Row],[Sales]]&lt;=10000,"Low",IF(Table1[[#This Row],[Sales]]&gt;=10000 &amp; Table1[[#This Row],[Sales]]&lt;=25000,"Medium","High"))</f>
        <v>Low</v>
      </c>
      <c r="W3140">
        <v>1931.03</v>
      </c>
      <c r="X3140">
        <f>Table1[[#This Row],[Profit]]/Table1[[#This Row],[Sales]]</f>
        <v>0.40229791666666664</v>
      </c>
      <c r="Y3140" t="s">
        <v>58</v>
      </c>
      <c r="Z3140" t="s">
        <v>31</v>
      </c>
      <c r="AA3140">
        <v>2</v>
      </c>
      <c r="AB3140" t="s">
        <v>42</v>
      </c>
    </row>
    <row r="3141" spans="1:28" x14ac:dyDescent="0.35">
      <c r="A3141" t="s">
        <v>4832</v>
      </c>
      <c r="B3141" s="1">
        <v>45936</v>
      </c>
      <c r="C3141" s="1" t="str">
        <f>TEXT(Table1[[#This Row],[Order_Date]],"yyyy")</f>
        <v>2025</v>
      </c>
      <c r="D3141" s="3">
        <f>MONTH(Table1[[#This Row],[Order_Date]])</f>
        <v>10</v>
      </c>
      <c r="E3141" t="str">
        <f>TEXT(Table1[[#This Row],[Order_Date]],"mmm")</f>
        <v>Oct</v>
      </c>
      <c r="F3141" s="1">
        <v>45937</v>
      </c>
      <c r="G3141">
        <f>(Table1[[#This Row],[Ship_Date]]-Table1[[#This Row],[Order_Date]])</f>
        <v>1</v>
      </c>
      <c r="H3141" t="s">
        <v>4833</v>
      </c>
      <c r="I3141" t="s">
        <v>2766</v>
      </c>
      <c r="J3141" t="s">
        <v>52</v>
      </c>
      <c r="K3141">
        <v>34</v>
      </c>
      <c r="L3141" t="str">
        <f>IF(Table1[[#This Row],[Age]]&lt;=20,"Teen",IF(Table1[[#This Row],[Age]]&gt;=21 &amp; Table1[[#This Row],[Age]]&lt;=50,"Adult","Senior"))</f>
        <v>Senior</v>
      </c>
      <c r="M3141" t="s">
        <v>36</v>
      </c>
      <c r="N3141" t="s">
        <v>37</v>
      </c>
      <c r="O3141" t="s">
        <v>38</v>
      </c>
      <c r="P3141" t="s">
        <v>39</v>
      </c>
      <c r="Q3141" t="s">
        <v>40</v>
      </c>
      <c r="R3141">
        <v>7</v>
      </c>
      <c r="S3141">
        <v>2500</v>
      </c>
      <c r="T3141">
        <v>10</v>
      </c>
      <c r="U3141">
        <v>15750</v>
      </c>
      <c r="V3141" t="str">
        <f>IF(Table1[[#This Row],[Sales]]&lt;=10000,"Low",IF(Table1[[#This Row],[Sales]]&gt;=10000 &amp; Table1[[#This Row],[Sales]]&lt;=25000,"Medium","High"))</f>
        <v>High</v>
      </c>
      <c r="W3141">
        <v>1636.62</v>
      </c>
      <c r="X3141">
        <f>Table1[[#This Row],[Profit]]/Table1[[#This Row],[Sales]]</f>
        <v>0.10391238095238095</v>
      </c>
      <c r="Y3141" t="s">
        <v>58</v>
      </c>
      <c r="Z3141" t="s">
        <v>31</v>
      </c>
      <c r="AA3141">
        <v>2</v>
      </c>
      <c r="AB3141" t="s">
        <v>42</v>
      </c>
    </row>
    <row r="3142" spans="1:28" x14ac:dyDescent="0.35">
      <c r="A3142" t="s">
        <v>4857</v>
      </c>
      <c r="B3142" s="1">
        <v>45942</v>
      </c>
      <c r="C3142" s="1" t="str">
        <f>TEXT(Table1[[#This Row],[Order_Date]],"yyyy")</f>
        <v>2025</v>
      </c>
      <c r="D3142" s="3">
        <f>MONTH(Table1[[#This Row],[Order_Date]])</f>
        <v>10</v>
      </c>
      <c r="E3142" t="str">
        <f>TEXT(Table1[[#This Row],[Order_Date]],"mmm")</f>
        <v>Oct</v>
      </c>
      <c r="F3142" s="1">
        <v>45949</v>
      </c>
      <c r="G3142">
        <f>(Table1[[#This Row],[Ship_Date]]-Table1[[#This Row],[Order_Date]])</f>
        <v>7</v>
      </c>
      <c r="H3142" t="s">
        <v>4840</v>
      </c>
      <c r="I3142" t="s">
        <v>4858</v>
      </c>
      <c r="J3142" t="s">
        <v>24</v>
      </c>
      <c r="K3142">
        <v>32</v>
      </c>
      <c r="L3142" t="str">
        <f>IF(Table1[[#This Row],[Age]]&lt;=20,"Teen",IF(Table1[[#This Row],[Age]]&gt;=21 &amp; Table1[[#This Row],[Age]]&lt;=50,"Adult","Senior"))</f>
        <v>Senior</v>
      </c>
      <c r="M3142" t="s">
        <v>84</v>
      </c>
      <c r="N3142" t="s">
        <v>85</v>
      </c>
      <c r="O3142" t="s">
        <v>86</v>
      </c>
      <c r="P3142" t="s">
        <v>39</v>
      </c>
      <c r="Q3142" t="s">
        <v>253</v>
      </c>
      <c r="R3142">
        <v>7</v>
      </c>
      <c r="S3142">
        <v>1200</v>
      </c>
      <c r="T3142">
        <v>25</v>
      </c>
      <c r="U3142">
        <v>6300</v>
      </c>
      <c r="V3142" t="str">
        <f>IF(Table1[[#This Row],[Sales]]&lt;=10000,"Low",IF(Table1[[#This Row],[Sales]]&gt;=10000 &amp; Table1[[#This Row],[Sales]]&lt;=25000,"Medium","High"))</f>
        <v>Low</v>
      </c>
      <c r="W3142">
        <v>1093.92</v>
      </c>
      <c r="X3142">
        <f>Table1[[#This Row],[Profit]]/Table1[[#This Row],[Sales]]</f>
        <v>0.17363809523809526</v>
      </c>
      <c r="Y3142" t="s">
        <v>30</v>
      </c>
      <c r="Z3142" t="s">
        <v>59</v>
      </c>
      <c r="AA3142">
        <v>2</v>
      </c>
      <c r="AB3142" t="s">
        <v>42</v>
      </c>
    </row>
    <row r="3143" spans="1:28" x14ac:dyDescent="0.35">
      <c r="A3143" t="s">
        <v>4871</v>
      </c>
      <c r="B3143" s="1">
        <v>45953</v>
      </c>
      <c r="C3143" s="1" t="str">
        <f>TEXT(Table1[[#This Row],[Order_Date]],"yyyy")</f>
        <v>2025</v>
      </c>
      <c r="D3143" s="3">
        <f>MONTH(Table1[[#This Row],[Order_Date]])</f>
        <v>10</v>
      </c>
      <c r="E3143" t="str">
        <f>TEXT(Table1[[#This Row],[Order_Date]],"mmm")</f>
        <v>Oct</v>
      </c>
      <c r="F3143" s="1">
        <v>45955</v>
      </c>
      <c r="G3143">
        <f>(Table1[[#This Row],[Ship_Date]]-Table1[[#This Row],[Order_Date]])</f>
        <v>2</v>
      </c>
      <c r="H3143" t="s">
        <v>4872</v>
      </c>
      <c r="I3143" t="s">
        <v>4873</v>
      </c>
      <c r="J3143" t="s">
        <v>24</v>
      </c>
      <c r="K3143">
        <v>47</v>
      </c>
      <c r="L3143" t="str">
        <f>IF(Table1[[#This Row],[Age]]&lt;=20,"Teen",IF(Table1[[#This Row],[Age]]&gt;=21 &amp; Table1[[#This Row],[Age]]&lt;=50,"Adult","Senior"))</f>
        <v>Senior</v>
      </c>
      <c r="M3143" t="s">
        <v>91</v>
      </c>
      <c r="N3143" t="s">
        <v>92</v>
      </c>
      <c r="O3143" t="s">
        <v>55</v>
      </c>
      <c r="P3143" t="s">
        <v>56</v>
      </c>
      <c r="Q3143" t="s">
        <v>212</v>
      </c>
      <c r="R3143">
        <v>2</v>
      </c>
      <c r="S3143">
        <v>300</v>
      </c>
      <c r="T3143">
        <v>15</v>
      </c>
      <c r="U3143">
        <v>510</v>
      </c>
      <c r="V3143" t="str">
        <f>IF(Table1[[#This Row],[Sales]]&lt;=10000,"Low",IF(Table1[[#This Row],[Sales]]&gt;=10000 &amp; Table1[[#This Row],[Sales]]&lt;=25000,"Medium","High"))</f>
        <v>Low</v>
      </c>
      <c r="W3143">
        <v>65.599999999999994</v>
      </c>
      <c r="X3143">
        <f>Table1[[#This Row],[Profit]]/Table1[[#This Row],[Sales]]</f>
        <v>0.12862745098039213</v>
      </c>
      <c r="Y3143" t="s">
        <v>58</v>
      </c>
      <c r="Z3143" t="s">
        <v>59</v>
      </c>
      <c r="AA3143">
        <v>1</v>
      </c>
      <c r="AB3143" t="s">
        <v>42</v>
      </c>
    </row>
    <row r="3144" spans="1:28" x14ac:dyDescent="0.35">
      <c r="A3144" t="s">
        <v>4886</v>
      </c>
      <c r="B3144" s="1">
        <v>45595</v>
      </c>
      <c r="C3144" s="1" t="str">
        <f>TEXT(Table1[[#This Row],[Order_Date]],"yyyy")</f>
        <v>2024</v>
      </c>
      <c r="D3144" s="3">
        <f>MONTH(Table1[[#This Row],[Order_Date]])</f>
        <v>10</v>
      </c>
      <c r="E3144" t="str">
        <f>TEXT(Table1[[#This Row],[Order_Date]],"mmm")</f>
        <v>Oct</v>
      </c>
      <c r="F3144" s="1">
        <v>45599</v>
      </c>
      <c r="G3144">
        <f>(Table1[[#This Row],[Ship_Date]]-Table1[[#This Row],[Order_Date]])</f>
        <v>4</v>
      </c>
      <c r="H3144" t="s">
        <v>1461</v>
      </c>
      <c r="I3144" t="s">
        <v>4887</v>
      </c>
      <c r="J3144" t="s">
        <v>24</v>
      </c>
      <c r="K3144">
        <v>46</v>
      </c>
      <c r="L3144" t="str">
        <f>IF(Table1[[#This Row],[Age]]&lt;=20,"Teen",IF(Table1[[#This Row],[Age]]&gt;=21 &amp; Table1[[#This Row],[Age]]&lt;=50,"Adult","Senior"))</f>
        <v>Senior</v>
      </c>
      <c r="M3144" t="s">
        <v>91</v>
      </c>
      <c r="N3144" t="s">
        <v>92</v>
      </c>
      <c r="O3144" t="s">
        <v>55</v>
      </c>
      <c r="P3144" t="s">
        <v>39</v>
      </c>
      <c r="Q3144" t="s">
        <v>87</v>
      </c>
      <c r="R3144">
        <v>8</v>
      </c>
      <c r="S3144">
        <v>3200</v>
      </c>
      <c r="T3144">
        <v>0</v>
      </c>
      <c r="U3144">
        <v>25600</v>
      </c>
      <c r="V3144" t="str">
        <f>IF(Table1[[#This Row],[Sales]]&lt;=10000,"Low",IF(Table1[[#This Row],[Sales]]&gt;=10000 &amp; Table1[[#This Row],[Sales]]&lt;=25000,"Medium","High"))</f>
        <v>High</v>
      </c>
      <c r="W3144">
        <v>6480.57</v>
      </c>
      <c r="X3144">
        <f>Table1[[#This Row],[Profit]]/Table1[[#This Row],[Sales]]</f>
        <v>0.25314726562500001</v>
      </c>
      <c r="Y3144" t="s">
        <v>30</v>
      </c>
      <c r="Z3144" t="s">
        <v>59</v>
      </c>
      <c r="AA3144">
        <v>5</v>
      </c>
      <c r="AB3144" t="s">
        <v>42</v>
      </c>
    </row>
    <row r="3145" spans="1:28" x14ac:dyDescent="0.35">
      <c r="A3145" t="s">
        <v>4896</v>
      </c>
      <c r="B3145" s="1">
        <v>45938</v>
      </c>
      <c r="C3145" s="1" t="str">
        <f>TEXT(Table1[[#This Row],[Order_Date]],"yyyy")</f>
        <v>2025</v>
      </c>
      <c r="D3145" s="3">
        <f>MONTH(Table1[[#This Row],[Order_Date]])</f>
        <v>10</v>
      </c>
      <c r="E3145" t="str">
        <f>TEXT(Table1[[#This Row],[Order_Date]],"mmm")</f>
        <v>Oct</v>
      </c>
      <c r="F3145" s="1">
        <v>45944</v>
      </c>
      <c r="G3145">
        <f>(Table1[[#This Row],[Ship_Date]]-Table1[[#This Row],[Order_Date]])</f>
        <v>6</v>
      </c>
      <c r="H3145" t="s">
        <v>4897</v>
      </c>
      <c r="I3145" t="s">
        <v>4898</v>
      </c>
      <c r="J3145" t="s">
        <v>52</v>
      </c>
      <c r="K3145">
        <v>18</v>
      </c>
      <c r="L3145" t="str">
        <f>IF(Table1[[#This Row],[Age]]&lt;=20,"Teen",IF(Table1[[#This Row],[Age]]&gt;=21 &amp; Table1[[#This Row],[Age]]&lt;=50,"Adult","Senior"))</f>
        <v>Teen</v>
      </c>
      <c r="M3145" t="s">
        <v>101</v>
      </c>
      <c r="N3145" t="s">
        <v>102</v>
      </c>
      <c r="O3145" t="s">
        <v>27</v>
      </c>
      <c r="P3145" t="s">
        <v>28</v>
      </c>
      <c r="Q3145" t="s">
        <v>192</v>
      </c>
      <c r="R3145">
        <v>1</v>
      </c>
      <c r="S3145">
        <v>7000</v>
      </c>
      <c r="T3145">
        <v>5</v>
      </c>
      <c r="U3145">
        <v>6650</v>
      </c>
      <c r="V3145" t="str">
        <f>IF(Table1[[#This Row],[Sales]]&lt;=10000,"Low",IF(Table1[[#This Row],[Sales]]&gt;=10000 &amp; Table1[[#This Row],[Sales]]&lt;=25000,"Medium","High"))</f>
        <v>Low</v>
      </c>
      <c r="W3145">
        <v>2065.06</v>
      </c>
      <c r="X3145">
        <f>Table1[[#This Row],[Profit]]/Table1[[#This Row],[Sales]]</f>
        <v>0.31053533834586466</v>
      </c>
      <c r="Y3145" t="s">
        <v>30</v>
      </c>
      <c r="Z3145" t="s">
        <v>59</v>
      </c>
      <c r="AA3145">
        <v>4</v>
      </c>
      <c r="AB3145" t="s">
        <v>32</v>
      </c>
    </row>
    <row r="3146" spans="1:28" x14ac:dyDescent="0.35">
      <c r="A3146" t="s">
        <v>4902</v>
      </c>
      <c r="B3146" s="1">
        <v>45590</v>
      </c>
      <c r="C3146" s="1" t="str">
        <f>TEXT(Table1[[#This Row],[Order_Date]],"yyyy")</f>
        <v>2024</v>
      </c>
      <c r="D3146" s="3">
        <f>MONTH(Table1[[#This Row],[Order_Date]])</f>
        <v>10</v>
      </c>
      <c r="E3146" t="str">
        <f>TEXT(Table1[[#This Row],[Order_Date]],"mmm")</f>
        <v>Oct</v>
      </c>
      <c r="F3146" s="1">
        <v>45595</v>
      </c>
      <c r="G3146">
        <f>(Table1[[#This Row],[Ship_Date]]-Table1[[#This Row],[Order_Date]])</f>
        <v>5</v>
      </c>
      <c r="H3146" t="s">
        <v>4903</v>
      </c>
      <c r="I3146" t="s">
        <v>4904</v>
      </c>
      <c r="J3146" t="s">
        <v>24</v>
      </c>
      <c r="K3146">
        <v>39</v>
      </c>
      <c r="L3146" t="str">
        <f>IF(Table1[[#This Row],[Age]]&lt;=20,"Teen",IF(Table1[[#This Row],[Age]]&gt;=21 &amp; Table1[[#This Row],[Age]]&lt;=50,"Adult","Senior"))</f>
        <v>Senior</v>
      </c>
      <c r="M3146" t="s">
        <v>79</v>
      </c>
      <c r="N3146" t="s">
        <v>80</v>
      </c>
      <c r="O3146" t="s">
        <v>38</v>
      </c>
      <c r="P3146" t="s">
        <v>47</v>
      </c>
      <c r="Q3146" t="s">
        <v>175</v>
      </c>
      <c r="R3146">
        <v>4</v>
      </c>
      <c r="S3146">
        <v>1200</v>
      </c>
      <c r="T3146">
        <v>20</v>
      </c>
      <c r="U3146">
        <v>3840</v>
      </c>
      <c r="V3146" t="str">
        <f>IF(Table1[[#This Row],[Sales]]&lt;=10000,"Low",IF(Table1[[#This Row],[Sales]]&gt;=10000 &amp; Table1[[#This Row],[Sales]]&lt;=25000,"Medium","High"))</f>
        <v>Low</v>
      </c>
      <c r="W3146">
        <v>928.31</v>
      </c>
      <c r="X3146">
        <f>Table1[[#This Row],[Profit]]/Table1[[#This Row],[Sales]]</f>
        <v>0.24174739583333332</v>
      </c>
      <c r="Y3146" t="s">
        <v>58</v>
      </c>
      <c r="Z3146" t="s">
        <v>31</v>
      </c>
      <c r="AA3146">
        <v>4</v>
      </c>
      <c r="AB3146" t="s">
        <v>42</v>
      </c>
    </row>
    <row r="3147" spans="1:28" x14ac:dyDescent="0.35">
      <c r="A3147" t="s">
        <v>4977</v>
      </c>
      <c r="B3147" s="1">
        <v>45567</v>
      </c>
      <c r="C3147" s="1" t="str">
        <f>TEXT(Table1[[#This Row],[Order_Date]],"yyyy")</f>
        <v>2024</v>
      </c>
      <c r="D3147" s="3">
        <f>MONTH(Table1[[#This Row],[Order_Date]])</f>
        <v>10</v>
      </c>
      <c r="E3147" t="str">
        <f>TEXT(Table1[[#This Row],[Order_Date]],"mmm")</f>
        <v>Oct</v>
      </c>
      <c r="F3147" s="1">
        <v>45570</v>
      </c>
      <c r="G3147">
        <f>(Table1[[#This Row],[Ship_Date]]-Table1[[#This Row],[Order_Date]])</f>
        <v>3</v>
      </c>
      <c r="H3147" t="s">
        <v>1936</v>
      </c>
      <c r="I3147" t="s">
        <v>4978</v>
      </c>
      <c r="J3147" t="s">
        <v>52</v>
      </c>
      <c r="K3147">
        <v>34</v>
      </c>
      <c r="L3147" t="str">
        <f>IF(Table1[[#This Row],[Age]]&lt;=20,"Teen",IF(Table1[[#This Row],[Age]]&gt;=21 &amp; Table1[[#This Row],[Age]]&lt;=50,"Adult","Senior"))</f>
        <v>Senior</v>
      </c>
      <c r="M3147" t="s">
        <v>101</v>
      </c>
      <c r="N3147" t="s">
        <v>102</v>
      </c>
      <c r="O3147" t="s">
        <v>27</v>
      </c>
      <c r="P3147" t="s">
        <v>74</v>
      </c>
      <c r="Q3147" t="s">
        <v>75</v>
      </c>
      <c r="R3147">
        <v>4</v>
      </c>
      <c r="S3147">
        <v>2000</v>
      </c>
      <c r="T3147">
        <v>15</v>
      </c>
      <c r="U3147">
        <v>6800</v>
      </c>
      <c r="V3147" t="str">
        <f>IF(Table1[[#This Row],[Sales]]&lt;=10000,"Low",IF(Table1[[#This Row],[Sales]]&gt;=10000 &amp; Table1[[#This Row],[Sales]]&lt;=25000,"Medium","High"))</f>
        <v>Low</v>
      </c>
      <c r="W3147">
        <v>1878.71</v>
      </c>
      <c r="X3147">
        <f>Table1[[#This Row],[Profit]]/Table1[[#This Row],[Sales]]</f>
        <v>0.27628088235294118</v>
      </c>
      <c r="Y3147" t="s">
        <v>30</v>
      </c>
      <c r="Z3147" t="s">
        <v>41</v>
      </c>
      <c r="AA3147">
        <v>2</v>
      </c>
      <c r="AB3147" t="s">
        <v>42</v>
      </c>
    </row>
    <row r="3148" spans="1:28" x14ac:dyDescent="0.35">
      <c r="A3148" t="s">
        <v>5018</v>
      </c>
      <c r="B3148" s="1">
        <v>45575</v>
      </c>
      <c r="C3148" s="1" t="str">
        <f>TEXT(Table1[[#This Row],[Order_Date]],"yyyy")</f>
        <v>2024</v>
      </c>
      <c r="D3148" s="3">
        <f>MONTH(Table1[[#This Row],[Order_Date]])</f>
        <v>10</v>
      </c>
      <c r="E3148" t="str">
        <f>TEXT(Table1[[#This Row],[Order_Date]],"mmm")</f>
        <v>Oct</v>
      </c>
      <c r="F3148" s="1">
        <v>45578</v>
      </c>
      <c r="G3148">
        <f>(Table1[[#This Row],[Ship_Date]]-Table1[[#This Row],[Order_Date]])</f>
        <v>3</v>
      </c>
      <c r="H3148" t="s">
        <v>4825</v>
      </c>
      <c r="I3148" t="s">
        <v>5019</v>
      </c>
      <c r="J3148" t="s">
        <v>52</v>
      </c>
      <c r="K3148">
        <v>47</v>
      </c>
      <c r="L3148" t="str">
        <f>IF(Table1[[#This Row],[Age]]&lt;=20,"Teen",IF(Table1[[#This Row],[Age]]&gt;=21 &amp; Table1[[#This Row],[Age]]&lt;=50,"Adult","Senior"))</f>
        <v>Senior</v>
      </c>
      <c r="M3148" t="s">
        <v>107</v>
      </c>
      <c r="N3148" t="s">
        <v>108</v>
      </c>
      <c r="O3148" t="s">
        <v>86</v>
      </c>
      <c r="P3148" t="s">
        <v>39</v>
      </c>
      <c r="Q3148" t="s">
        <v>118</v>
      </c>
      <c r="R3148">
        <v>4</v>
      </c>
      <c r="S3148">
        <v>4000</v>
      </c>
      <c r="T3148">
        <v>20</v>
      </c>
      <c r="U3148">
        <v>12800</v>
      </c>
      <c r="V3148" t="str">
        <f>IF(Table1[[#This Row],[Sales]]&lt;=10000,"Low",IF(Table1[[#This Row],[Sales]]&gt;=10000 &amp; Table1[[#This Row],[Sales]]&lt;=25000,"Medium","High"))</f>
        <v>High</v>
      </c>
      <c r="W3148">
        <v>4339.8900000000003</v>
      </c>
      <c r="X3148">
        <f>Table1[[#This Row],[Profit]]/Table1[[#This Row],[Sales]]</f>
        <v>0.33905390625000004</v>
      </c>
      <c r="Y3148" t="s">
        <v>58</v>
      </c>
      <c r="Z3148" t="s">
        <v>59</v>
      </c>
      <c r="AA3148">
        <v>2</v>
      </c>
      <c r="AB3148" t="s">
        <v>42</v>
      </c>
    </row>
    <row r="3149" spans="1:28" x14ac:dyDescent="0.35">
      <c r="A3149" t="s">
        <v>5029</v>
      </c>
      <c r="B3149" s="1">
        <v>45957</v>
      </c>
      <c r="C3149" s="1" t="str">
        <f>TEXT(Table1[[#This Row],[Order_Date]],"yyyy")</f>
        <v>2025</v>
      </c>
      <c r="D3149" s="3">
        <f>MONTH(Table1[[#This Row],[Order_Date]])</f>
        <v>10</v>
      </c>
      <c r="E3149" t="str">
        <f>TEXT(Table1[[#This Row],[Order_Date]],"mmm")</f>
        <v>Oct</v>
      </c>
      <c r="F3149" s="1">
        <v>45960</v>
      </c>
      <c r="G3149">
        <f>(Table1[[#This Row],[Ship_Date]]-Table1[[#This Row],[Order_Date]])</f>
        <v>3</v>
      </c>
      <c r="H3149" t="s">
        <v>5030</v>
      </c>
      <c r="I3149" t="s">
        <v>5031</v>
      </c>
      <c r="J3149" t="s">
        <v>24</v>
      </c>
      <c r="K3149">
        <v>50</v>
      </c>
      <c r="L3149" t="str">
        <f>IF(Table1[[#This Row],[Age]]&lt;=20,"Teen",IF(Table1[[#This Row],[Age]]&gt;=21 &amp; Table1[[#This Row],[Age]]&lt;=50,"Adult","Senior"))</f>
        <v>Senior</v>
      </c>
      <c r="M3149" t="s">
        <v>79</v>
      </c>
      <c r="N3149" t="s">
        <v>80</v>
      </c>
      <c r="O3149" t="s">
        <v>38</v>
      </c>
      <c r="P3149" t="s">
        <v>28</v>
      </c>
      <c r="Q3149" t="s">
        <v>103</v>
      </c>
      <c r="R3149">
        <v>8</v>
      </c>
      <c r="S3149">
        <v>25000</v>
      </c>
      <c r="T3149">
        <v>15</v>
      </c>
      <c r="U3149">
        <v>170000</v>
      </c>
      <c r="V3149" t="str">
        <f>IF(Table1[[#This Row],[Sales]]&lt;=10000,"Low",IF(Table1[[#This Row],[Sales]]&gt;=10000 &amp; Table1[[#This Row],[Sales]]&lt;=25000,"Medium","High"))</f>
        <v>High</v>
      </c>
      <c r="W3149">
        <v>37711.980000000003</v>
      </c>
      <c r="X3149">
        <f>Table1[[#This Row],[Profit]]/Table1[[#This Row],[Sales]]</f>
        <v>0.22183517647058826</v>
      </c>
      <c r="Y3149" t="s">
        <v>93</v>
      </c>
      <c r="Z3149" t="s">
        <v>41</v>
      </c>
      <c r="AA3149">
        <v>3</v>
      </c>
      <c r="AB3149" t="s">
        <v>42</v>
      </c>
    </row>
    <row r="3150" spans="1:28" x14ac:dyDescent="0.35">
      <c r="A3150" t="s">
        <v>5067</v>
      </c>
      <c r="B3150" s="1">
        <v>45950</v>
      </c>
      <c r="C3150" s="1" t="str">
        <f>TEXT(Table1[[#This Row],[Order_Date]],"yyyy")</f>
        <v>2025</v>
      </c>
      <c r="D3150" s="3">
        <f>MONTH(Table1[[#This Row],[Order_Date]])</f>
        <v>10</v>
      </c>
      <c r="E3150" t="str">
        <f>TEXT(Table1[[#This Row],[Order_Date]],"mmm")</f>
        <v>Oct</v>
      </c>
      <c r="F3150" s="1">
        <v>45955</v>
      </c>
      <c r="G3150">
        <f>(Table1[[#This Row],[Ship_Date]]-Table1[[#This Row],[Order_Date]])</f>
        <v>5</v>
      </c>
      <c r="H3150" t="s">
        <v>5068</v>
      </c>
      <c r="I3150" t="s">
        <v>5069</v>
      </c>
      <c r="J3150" t="s">
        <v>24</v>
      </c>
      <c r="K3150">
        <v>48</v>
      </c>
      <c r="L3150" t="str">
        <f>IF(Table1[[#This Row],[Age]]&lt;=20,"Teen",IF(Table1[[#This Row],[Age]]&gt;=21 &amp; Table1[[#This Row],[Age]]&lt;=50,"Adult","Senior"))</f>
        <v>Senior</v>
      </c>
      <c r="M3150" t="s">
        <v>116</v>
      </c>
      <c r="N3150" t="s">
        <v>117</v>
      </c>
      <c r="O3150" t="s">
        <v>86</v>
      </c>
      <c r="P3150" t="s">
        <v>56</v>
      </c>
      <c r="Q3150" t="s">
        <v>125</v>
      </c>
      <c r="R3150">
        <v>5</v>
      </c>
      <c r="S3150">
        <v>450</v>
      </c>
      <c r="T3150">
        <v>5</v>
      </c>
      <c r="U3150">
        <v>2137.5</v>
      </c>
      <c r="V3150" t="str">
        <f>IF(Table1[[#This Row],[Sales]]&lt;=10000,"Low",IF(Table1[[#This Row],[Sales]]&gt;=10000 &amp; Table1[[#This Row],[Sales]]&lt;=25000,"Medium","High"))</f>
        <v>Low</v>
      </c>
      <c r="W3150">
        <v>657.34</v>
      </c>
      <c r="X3150">
        <f>Table1[[#This Row],[Profit]]/Table1[[#This Row],[Sales]]</f>
        <v>0.30752748538011698</v>
      </c>
      <c r="Y3150" t="s">
        <v>30</v>
      </c>
      <c r="Z3150" t="s">
        <v>59</v>
      </c>
      <c r="AA3150">
        <v>2</v>
      </c>
      <c r="AB3150" t="s">
        <v>42</v>
      </c>
    </row>
    <row r="3151" spans="1:28" x14ac:dyDescent="0.35">
      <c r="A3151" t="s">
        <v>5090</v>
      </c>
      <c r="B3151" s="1">
        <v>45588</v>
      </c>
      <c r="C3151" s="1" t="str">
        <f>TEXT(Table1[[#This Row],[Order_Date]],"yyyy")</f>
        <v>2024</v>
      </c>
      <c r="D3151" s="3">
        <f>MONTH(Table1[[#This Row],[Order_Date]])</f>
        <v>10</v>
      </c>
      <c r="E3151" t="str">
        <f>TEXT(Table1[[#This Row],[Order_Date]],"mmm")</f>
        <v>Oct</v>
      </c>
      <c r="F3151" s="1">
        <v>45589</v>
      </c>
      <c r="G3151">
        <f>(Table1[[#This Row],[Ship_Date]]-Table1[[#This Row],[Order_Date]])</f>
        <v>1</v>
      </c>
      <c r="H3151" t="s">
        <v>5091</v>
      </c>
      <c r="I3151" t="s">
        <v>5092</v>
      </c>
      <c r="J3151" t="s">
        <v>52</v>
      </c>
      <c r="K3151">
        <v>20</v>
      </c>
      <c r="L3151" t="str">
        <f>IF(Table1[[#This Row],[Age]]&lt;=20,"Teen",IF(Table1[[#This Row],[Age]]&gt;=21 &amp; Table1[[#This Row],[Age]]&lt;=50,"Adult","Senior"))</f>
        <v>Teen</v>
      </c>
      <c r="M3151" t="s">
        <v>116</v>
      </c>
      <c r="N3151" t="s">
        <v>117</v>
      </c>
      <c r="O3151" t="s">
        <v>86</v>
      </c>
      <c r="P3151" t="s">
        <v>56</v>
      </c>
      <c r="Q3151" t="s">
        <v>57</v>
      </c>
      <c r="R3151">
        <v>4</v>
      </c>
      <c r="S3151">
        <v>60</v>
      </c>
      <c r="T3151">
        <v>15</v>
      </c>
      <c r="U3151">
        <v>204</v>
      </c>
      <c r="V3151" t="str">
        <f>IF(Table1[[#This Row],[Sales]]&lt;=10000,"Low",IF(Table1[[#This Row],[Sales]]&gt;=10000 &amp; Table1[[#This Row],[Sales]]&lt;=25000,"Medium","High"))</f>
        <v>Low</v>
      </c>
      <c r="W3151">
        <v>48.39</v>
      </c>
      <c r="X3151">
        <f>Table1[[#This Row],[Profit]]/Table1[[#This Row],[Sales]]</f>
        <v>0.23720588235294118</v>
      </c>
      <c r="Y3151" t="s">
        <v>30</v>
      </c>
      <c r="Z3151" t="s">
        <v>31</v>
      </c>
      <c r="AA3151">
        <v>2</v>
      </c>
      <c r="AB3151" t="s">
        <v>42</v>
      </c>
    </row>
    <row r="3152" spans="1:28" x14ac:dyDescent="0.35">
      <c r="A3152" t="s">
        <v>5096</v>
      </c>
      <c r="B3152" s="1">
        <v>45934</v>
      </c>
      <c r="C3152" s="1" t="str">
        <f>TEXT(Table1[[#This Row],[Order_Date]],"yyyy")</f>
        <v>2025</v>
      </c>
      <c r="D3152" s="3">
        <f>MONTH(Table1[[#This Row],[Order_Date]])</f>
        <v>10</v>
      </c>
      <c r="E3152" t="str">
        <f>TEXT(Table1[[#This Row],[Order_Date]],"mmm")</f>
        <v>Oct</v>
      </c>
      <c r="F3152" s="1">
        <v>45937</v>
      </c>
      <c r="G3152">
        <f>(Table1[[#This Row],[Ship_Date]]-Table1[[#This Row],[Order_Date]])</f>
        <v>3</v>
      </c>
      <c r="H3152" t="s">
        <v>5097</v>
      </c>
      <c r="I3152" t="s">
        <v>5098</v>
      </c>
      <c r="J3152" t="s">
        <v>52</v>
      </c>
      <c r="K3152">
        <v>29</v>
      </c>
      <c r="L3152" t="str">
        <f>IF(Table1[[#This Row],[Age]]&lt;=20,"Teen",IF(Table1[[#This Row],[Age]]&gt;=21 &amp; Table1[[#This Row],[Age]]&lt;=50,"Adult","Senior"))</f>
        <v>Senior</v>
      </c>
      <c r="M3152" t="s">
        <v>84</v>
      </c>
      <c r="N3152" t="s">
        <v>85</v>
      </c>
      <c r="O3152" t="s">
        <v>86</v>
      </c>
      <c r="P3152" t="s">
        <v>74</v>
      </c>
      <c r="Q3152" t="s">
        <v>196</v>
      </c>
      <c r="R3152">
        <v>2</v>
      </c>
      <c r="S3152">
        <v>25000</v>
      </c>
      <c r="T3152">
        <v>5</v>
      </c>
      <c r="U3152">
        <v>47500</v>
      </c>
      <c r="V3152" t="str">
        <f>IF(Table1[[#This Row],[Sales]]&lt;=10000,"Low",IF(Table1[[#This Row],[Sales]]&gt;=10000 &amp; Table1[[#This Row],[Sales]]&lt;=25000,"Medium","High"))</f>
        <v>High</v>
      </c>
      <c r="W3152">
        <v>18061.61</v>
      </c>
      <c r="X3152">
        <f>Table1[[#This Row],[Profit]]/Table1[[#This Row],[Sales]]</f>
        <v>0.38024442105263156</v>
      </c>
      <c r="Y3152" t="s">
        <v>58</v>
      </c>
      <c r="Z3152" t="s">
        <v>31</v>
      </c>
      <c r="AA3152">
        <v>4</v>
      </c>
      <c r="AB3152" t="s">
        <v>42</v>
      </c>
    </row>
    <row r="3153" spans="1:28" x14ac:dyDescent="0.35">
      <c r="A3153" t="s">
        <v>5132</v>
      </c>
      <c r="B3153" s="1">
        <v>45568</v>
      </c>
      <c r="C3153" s="1" t="str">
        <f>TEXT(Table1[[#This Row],[Order_Date]],"yyyy")</f>
        <v>2024</v>
      </c>
      <c r="D3153" s="3">
        <f>MONTH(Table1[[#This Row],[Order_Date]])</f>
        <v>10</v>
      </c>
      <c r="E3153" t="str">
        <f>TEXT(Table1[[#This Row],[Order_Date]],"mmm")</f>
        <v>Oct</v>
      </c>
      <c r="F3153" s="1">
        <v>45573</v>
      </c>
      <c r="G3153">
        <f>(Table1[[#This Row],[Ship_Date]]-Table1[[#This Row],[Order_Date]])</f>
        <v>5</v>
      </c>
      <c r="H3153" t="s">
        <v>5133</v>
      </c>
      <c r="I3153" t="s">
        <v>5134</v>
      </c>
      <c r="J3153" t="s">
        <v>24</v>
      </c>
      <c r="K3153">
        <v>53</v>
      </c>
      <c r="L3153" t="str">
        <f>IF(Table1[[#This Row],[Age]]&lt;=20,"Teen",IF(Table1[[#This Row],[Age]]&gt;=21 &amp; Table1[[#This Row],[Age]]&lt;=50,"Adult","Senior"))</f>
        <v>Senior</v>
      </c>
      <c r="M3153" t="s">
        <v>107</v>
      </c>
      <c r="N3153" t="s">
        <v>108</v>
      </c>
      <c r="O3153" t="s">
        <v>86</v>
      </c>
      <c r="P3153" t="s">
        <v>56</v>
      </c>
      <c r="Q3153" t="s">
        <v>168</v>
      </c>
      <c r="R3153">
        <v>3</v>
      </c>
      <c r="S3153">
        <v>1200</v>
      </c>
      <c r="T3153">
        <v>25</v>
      </c>
      <c r="U3153">
        <v>2700</v>
      </c>
      <c r="V3153" t="str">
        <f>IF(Table1[[#This Row],[Sales]]&lt;=10000,"Low",IF(Table1[[#This Row],[Sales]]&gt;=10000 &amp; Table1[[#This Row],[Sales]]&lt;=25000,"Medium","High"))</f>
        <v>Low</v>
      </c>
      <c r="W3153">
        <v>294.05</v>
      </c>
      <c r="X3153">
        <f>Table1[[#This Row],[Profit]]/Table1[[#This Row],[Sales]]</f>
        <v>0.10890740740740741</v>
      </c>
      <c r="Y3153" t="s">
        <v>30</v>
      </c>
      <c r="Z3153" t="s">
        <v>41</v>
      </c>
      <c r="AA3153">
        <v>3</v>
      </c>
      <c r="AB3153" t="s">
        <v>42</v>
      </c>
    </row>
    <row r="3154" spans="1:28" x14ac:dyDescent="0.35">
      <c r="A3154" t="s">
        <v>5151</v>
      </c>
      <c r="B3154" s="1">
        <v>45572</v>
      </c>
      <c r="C3154" s="1" t="str">
        <f>TEXT(Table1[[#This Row],[Order_Date]],"yyyy")</f>
        <v>2024</v>
      </c>
      <c r="D3154" s="3">
        <f>MONTH(Table1[[#This Row],[Order_Date]])</f>
        <v>10</v>
      </c>
      <c r="E3154" t="str">
        <f>TEXT(Table1[[#This Row],[Order_Date]],"mmm")</f>
        <v>Oct</v>
      </c>
      <c r="F3154" s="1">
        <v>45578</v>
      </c>
      <c r="G3154">
        <f>(Table1[[#This Row],[Ship_Date]]-Table1[[#This Row],[Order_Date]])</f>
        <v>6</v>
      </c>
      <c r="H3154" t="s">
        <v>5152</v>
      </c>
      <c r="I3154" t="s">
        <v>5153</v>
      </c>
      <c r="J3154" t="s">
        <v>52</v>
      </c>
      <c r="K3154">
        <v>60</v>
      </c>
      <c r="L3154" t="str">
        <f>IF(Table1[[#This Row],[Age]]&lt;=20,"Teen",IF(Table1[[#This Row],[Age]]&gt;=21 &amp; Table1[[#This Row],[Age]]&lt;=50,"Adult","Senior"))</f>
        <v>Senior</v>
      </c>
      <c r="M3154" t="s">
        <v>84</v>
      </c>
      <c r="N3154" t="s">
        <v>85</v>
      </c>
      <c r="O3154" t="s">
        <v>86</v>
      </c>
      <c r="P3154" t="s">
        <v>56</v>
      </c>
      <c r="Q3154" t="s">
        <v>212</v>
      </c>
      <c r="R3154">
        <v>1</v>
      </c>
      <c r="S3154">
        <v>300</v>
      </c>
      <c r="T3154">
        <v>20</v>
      </c>
      <c r="U3154">
        <v>240</v>
      </c>
      <c r="V3154" t="str">
        <f>IF(Table1[[#This Row],[Sales]]&lt;=10000,"Low",IF(Table1[[#This Row],[Sales]]&gt;=10000 &amp; Table1[[#This Row],[Sales]]&lt;=25000,"Medium","High"))</f>
        <v>Low</v>
      </c>
      <c r="W3154">
        <v>75.069999999999993</v>
      </c>
      <c r="X3154">
        <f>Table1[[#This Row],[Profit]]/Table1[[#This Row],[Sales]]</f>
        <v>0.31279166666666663</v>
      </c>
      <c r="Y3154" t="s">
        <v>30</v>
      </c>
      <c r="Z3154" t="s">
        <v>59</v>
      </c>
      <c r="AA3154">
        <v>4</v>
      </c>
      <c r="AB3154" t="s">
        <v>42</v>
      </c>
    </row>
    <row r="3155" spans="1:28" x14ac:dyDescent="0.35">
      <c r="A3155" t="s">
        <v>5159</v>
      </c>
      <c r="B3155" s="1">
        <v>45586</v>
      </c>
      <c r="C3155" s="1" t="str">
        <f>TEXT(Table1[[#This Row],[Order_Date]],"yyyy")</f>
        <v>2024</v>
      </c>
      <c r="D3155" s="3">
        <f>MONTH(Table1[[#This Row],[Order_Date]])</f>
        <v>10</v>
      </c>
      <c r="E3155" t="str">
        <f>TEXT(Table1[[#This Row],[Order_Date]],"mmm")</f>
        <v>Oct</v>
      </c>
      <c r="F3155" s="1">
        <v>45589</v>
      </c>
      <c r="G3155">
        <f>(Table1[[#This Row],[Ship_Date]]-Table1[[#This Row],[Order_Date]])</f>
        <v>3</v>
      </c>
      <c r="H3155" t="s">
        <v>5160</v>
      </c>
      <c r="I3155" t="s">
        <v>5161</v>
      </c>
      <c r="J3155" t="s">
        <v>52</v>
      </c>
      <c r="K3155">
        <v>37</v>
      </c>
      <c r="L3155" t="str">
        <f>IF(Table1[[#This Row],[Age]]&lt;=20,"Teen",IF(Table1[[#This Row],[Age]]&gt;=21 &amp; Table1[[#This Row],[Age]]&lt;=50,"Adult","Senior"))</f>
        <v>Senior</v>
      </c>
      <c r="M3155" t="s">
        <v>84</v>
      </c>
      <c r="N3155" t="s">
        <v>85</v>
      </c>
      <c r="O3155" t="s">
        <v>86</v>
      </c>
      <c r="P3155" t="s">
        <v>28</v>
      </c>
      <c r="Q3155" t="s">
        <v>29</v>
      </c>
      <c r="R3155">
        <v>6</v>
      </c>
      <c r="S3155">
        <v>15000</v>
      </c>
      <c r="T3155">
        <v>10</v>
      </c>
      <c r="U3155">
        <v>81000</v>
      </c>
      <c r="V3155" t="str">
        <f>IF(Table1[[#This Row],[Sales]]&lt;=10000,"Low",IF(Table1[[#This Row],[Sales]]&gt;=10000 &amp; Table1[[#This Row],[Sales]]&lt;=25000,"Medium","High"))</f>
        <v>High</v>
      </c>
      <c r="W3155">
        <v>13438.45</v>
      </c>
      <c r="X3155">
        <f>Table1[[#This Row],[Profit]]/Table1[[#This Row],[Sales]]</f>
        <v>0.1659067901234568</v>
      </c>
      <c r="Y3155" t="s">
        <v>58</v>
      </c>
      <c r="Z3155" t="s">
        <v>59</v>
      </c>
      <c r="AA3155">
        <v>3</v>
      </c>
      <c r="AB3155" t="s">
        <v>32</v>
      </c>
    </row>
    <row r="3156" spans="1:28" x14ac:dyDescent="0.35">
      <c r="A3156" t="s">
        <v>5165</v>
      </c>
      <c r="B3156" s="1">
        <v>45941</v>
      </c>
      <c r="C3156" s="1" t="str">
        <f>TEXT(Table1[[#This Row],[Order_Date]],"yyyy")</f>
        <v>2025</v>
      </c>
      <c r="D3156" s="3">
        <f>MONTH(Table1[[#This Row],[Order_Date]])</f>
        <v>10</v>
      </c>
      <c r="E3156" t="str">
        <f>TEXT(Table1[[#This Row],[Order_Date]],"mmm")</f>
        <v>Oct</v>
      </c>
      <c r="F3156" s="1">
        <v>45948</v>
      </c>
      <c r="G3156">
        <f>(Table1[[#This Row],[Ship_Date]]-Table1[[#This Row],[Order_Date]])</f>
        <v>7</v>
      </c>
      <c r="H3156" t="s">
        <v>5166</v>
      </c>
      <c r="I3156" t="s">
        <v>5167</v>
      </c>
      <c r="J3156" t="s">
        <v>24</v>
      </c>
      <c r="K3156">
        <v>43</v>
      </c>
      <c r="L3156" t="str">
        <f>IF(Table1[[#This Row],[Age]]&lt;=20,"Teen",IF(Table1[[#This Row],[Age]]&gt;=21 &amp; Table1[[#This Row],[Age]]&lt;=50,"Adult","Senior"))</f>
        <v>Senior</v>
      </c>
      <c r="M3156" t="s">
        <v>63</v>
      </c>
      <c r="N3156" t="s">
        <v>64</v>
      </c>
      <c r="O3156" t="s">
        <v>55</v>
      </c>
      <c r="P3156" t="s">
        <v>47</v>
      </c>
      <c r="Q3156" t="s">
        <v>48</v>
      </c>
      <c r="R3156">
        <v>2</v>
      </c>
      <c r="S3156">
        <v>3500</v>
      </c>
      <c r="T3156">
        <v>0</v>
      </c>
      <c r="U3156">
        <v>7000</v>
      </c>
      <c r="V3156" t="str">
        <f>IF(Table1[[#This Row],[Sales]]&lt;=10000,"Low",IF(Table1[[#This Row],[Sales]]&gt;=10000 &amp; Table1[[#This Row],[Sales]]&lt;=25000,"Medium","High"))</f>
        <v>Low</v>
      </c>
      <c r="W3156">
        <v>2902.37</v>
      </c>
      <c r="X3156">
        <f>Table1[[#This Row],[Profit]]/Table1[[#This Row],[Sales]]</f>
        <v>0.41462428571428572</v>
      </c>
      <c r="Y3156" t="s">
        <v>93</v>
      </c>
      <c r="Z3156" t="s">
        <v>41</v>
      </c>
      <c r="AA3156">
        <v>5</v>
      </c>
      <c r="AB3156" t="s">
        <v>42</v>
      </c>
    </row>
    <row r="3157" spans="1:28" x14ac:dyDescent="0.35">
      <c r="A3157" t="s">
        <v>5188</v>
      </c>
      <c r="B3157" s="1">
        <v>45572</v>
      </c>
      <c r="C3157" s="1" t="str">
        <f>TEXT(Table1[[#This Row],[Order_Date]],"yyyy")</f>
        <v>2024</v>
      </c>
      <c r="D3157" s="3">
        <f>MONTH(Table1[[#This Row],[Order_Date]])</f>
        <v>10</v>
      </c>
      <c r="E3157" t="str">
        <f>TEXT(Table1[[#This Row],[Order_Date]],"mmm")</f>
        <v>Oct</v>
      </c>
      <c r="F3157" s="1">
        <v>45578</v>
      </c>
      <c r="G3157">
        <f>(Table1[[#This Row],[Ship_Date]]-Table1[[#This Row],[Order_Date]])</f>
        <v>6</v>
      </c>
      <c r="H3157" t="s">
        <v>5189</v>
      </c>
      <c r="I3157" t="s">
        <v>5190</v>
      </c>
      <c r="J3157" t="s">
        <v>52</v>
      </c>
      <c r="K3157">
        <v>24</v>
      </c>
      <c r="L3157" t="str">
        <f>IF(Table1[[#This Row],[Age]]&lt;=20,"Teen",IF(Table1[[#This Row],[Age]]&gt;=21 &amp; Table1[[#This Row],[Age]]&lt;=50,"Adult","Senior"))</f>
        <v>Senior</v>
      </c>
      <c r="M3157" t="s">
        <v>91</v>
      </c>
      <c r="N3157" t="s">
        <v>92</v>
      </c>
      <c r="O3157" t="s">
        <v>55</v>
      </c>
      <c r="P3157" t="s">
        <v>47</v>
      </c>
      <c r="Q3157" t="s">
        <v>185</v>
      </c>
      <c r="R3157">
        <v>6</v>
      </c>
      <c r="S3157">
        <v>4500</v>
      </c>
      <c r="T3157">
        <v>10</v>
      </c>
      <c r="U3157">
        <v>24300</v>
      </c>
      <c r="V3157" t="str">
        <f>IF(Table1[[#This Row],[Sales]]&lt;=10000,"Low",IF(Table1[[#This Row],[Sales]]&gt;=10000 &amp; Table1[[#This Row],[Sales]]&lt;=25000,"Medium","High"))</f>
        <v>High</v>
      </c>
      <c r="W3157">
        <v>3099.65</v>
      </c>
      <c r="X3157">
        <f>Table1[[#This Row],[Profit]]/Table1[[#This Row],[Sales]]</f>
        <v>0.12755761316872427</v>
      </c>
      <c r="Y3157" t="s">
        <v>30</v>
      </c>
      <c r="Z3157" t="s">
        <v>59</v>
      </c>
      <c r="AA3157">
        <v>1</v>
      </c>
      <c r="AB3157" t="s">
        <v>32</v>
      </c>
    </row>
    <row r="3158" spans="1:28" x14ac:dyDescent="0.35">
      <c r="A3158" t="s">
        <v>5207</v>
      </c>
      <c r="B3158" s="1">
        <v>45937</v>
      </c>
      <c r="C3158" s="1" t="str">
        <f>TEXT(Table1[[#This Row],[Order_Date]],"yyyy")</f>
        <v>2025</v>
      </c>
      <c r="D3158" s="3">
        <f>MONTH(Table1[[#This Row],[Order_Date]])</f>
        <v>10</v>
      </c>
      <c r="E3158" t="str">
        <f>TEXT(Table1[[#This Row],[Order_Date]],"mmm")</f>
        <v>Oct</v>
      </c>
      <c r="F3158" s="1">
        <v>45941</v>
      </c>
      <c r="G3158">
        <f>(Table1[[#This Row],[Ship_Date]]-Table1[[#This Row],[Order_Date]])</f>
        <v>4</v>
      </c>
      <c r="H3158" t="s">
        <v>5208</v>
      </c>
      <c r="I3158" t="s">
        <v>5209</v>
      </c>
      <c r="J3158" t="s">
        <v>24</v>
      </c>
      <c r="K3158">
        <v>42</v>
      </c>
      <c r="L3158" t="str">
        <f>IF(Table1[[#This Row],[Age]]&lt;=20,"Teen",IF(Table1[[#This Row],[Age]]&gt;=21 &amp; Table1[[#This Row],[Age]]&lt;=50,"Adult","Senior"))</f>
        <v>Senior</v>
      </c>
      <c r="M3158" t="s">
        <v>79</v>
      </c>
      <c r="N3158" t="s">
        <v>80</v>
      </c>
      <c r="O3158" t="s">
        <v>38</v>
      </c>
      <c r="P3158" t="s">
        <v>47</v>
      </c>
      <c r="Q3158" t="s">
        <v>69</v>
      </c>
      <c r="R3158">
        <v>7</v>
      </c>
      <c r="S3158">
        <v>800</v>
      </c>
      <c r="T3158">
        <v>20</v>
      </c>
      <c r="U3158">
        <v>4480</v>
      </c>
      <c r="V3158" t="str">
        <f>IF(Table1[[#This Row],[Sales]]&lt;=10000,"Low",IF(Table1[[#This Row],[Sales]]&gt;=10000 &amp; Table1[[#This Row],[Sales]]&lt;=25000,"Medium","High"))</f>
        <v>Low</v>
      </c>
      <c r="W3158">
        <v>933.93</v>
      </c>
      <c r="X3158">
        <f>Table1[[#This Row],[Profit]]/Table1[[#This Row],[Sales]]</f>
        <v>0.20846651785714285</v>
      </c>
      <c r="Y3158" t="s">
        <v>30</v>
      </c>
      <c r="Z3158" t="s">
        <v>41</v>
      </c>
      <c r="AA3158">
        <v>2</v>
      </c>
      <c r="AB3158" t="s">
        <v>42</v>
      </c>
    </row>
    <row r="3159" spans="1:28" x14ac:dyDescent="0.35">
      <c r="A3159" t="s">
        <v>5238</v>
      </c>
      <c r="B3159" s="1">
        <v>45580</v>
      </c>
      <c r="C3159" s="1" t="str">
        <f>TEXT(Table1[[#This Row],[Order_Date]],"yyyy")</f>
        <v>2024</v>
      </c>
      <c r="D3159" s="3">
        <f>MONTH(Table1[[#This Row],[Order_Date]])</f>
        <v>10</v>
      </c>
      <c r="E3159" t="str">
        <f>TEXT(Table1[[#This Row],[Order_Date]],"mmm")</f>
        <v>Oct</v>
      </c>
      <c r="F3159" s="1">
        <v>45584</v>
      </c>
      <c r="G3159">
        <f>(Table1[[#This Row],[Ship_Date]]-Table1[[#This Row],[Order_Date]])</f>
        <v>4</v>
      </c>
      <c r="H3159" t="s">
        <v>4900</v>
      </c>
      <c r="I3159" t="s">
        <v>5239</v>
      </c>
      <c r="J3159" t="s">
        <v>24</v>
      </c>
      <c r="K3159">
        <v>24</v>
      </c>
      <c r="L3159" t="str">
        <f>IF(Table1[[#This Row],[Age]]&lt;=20,"Teen",IF(Table1[[#This Row],[Age]]&gt;=21 &amp; Table1[[#This Row],[Age]]&lt;=50,"Adult","Senior"))</f>
        <v>Senior</v>
      </c>
      <c r="M3159" t="s">
        <v>79</v>
      </c>
      <c r="N3159" t="s">
        <v>80</v>
      </c>
      <c r="O3159" t="s">
        <v>38</v>
      </c>
      <c r="P3159" t="s">
        <v>47</v>
      </c>
      <c r="Q3159" t="s">
        <v>48</v>
      </c>
      <c r="R3159">
        <v>4</v>
      </c>
      <c r="S3159">
        <v>3500</v>
      </c>
      <c r="T3159">
        <v>20</v>
      </c>
      <c r="U3159">
        <v>11200</v>
      </c>
      <c r="V3159" t="str">
        <f>IF(Table1[[#This Row],[Sales]]&lt;=10000,"Low",IF(Table1[[#This Row],[Sales]]&gt;=10000 &amp; Table1[[#This Row],[Sales]]&lt;=25000,"Medium","High"))</f>
        <v>High</v>
      </c>
      <c r="W3159">
        <v>4977.49</v>
      </c>
      <c r="X3159">
        <f>Table1[[#This Row],[Profit]]/Table1[[#This Row],[Sales]]</f>
        <v>0.44441874999999997</v>
      </c>
      <c r="Y3159" t="s">
        <v>30</v>
      </c>
      <c r="Z3159" t="s">
        <v>31</v>
      </c>
      <c r="AA3159">
        <v>2</v>
      </c>
      <c r="AB3159" t="s">
        <v>42</v>
      </c>
    </row>
    <row r="3160" spans="1:28" x14ac:dyDescent="0.35">
      <c r="A3160" t="s">
        <v>5288</v>
      </c>
      <c r="B3160" s="1">
        <v>45594</v>
      </c>
      <c r="C3160" s="1" t="str">
        <f>TEXT(Table1[[#This Row],[Order_Date]],"yyyy")</f>
        <v>2024</v>
      </c>
      <c r="D3160" s="3">
        <f>MONTH(Table1[[#This Row],[Order_Date]])</f>
        <v>10</v>
      </c>
      <c r="E3160" t="str">
        <f>TEXT(Table1[[#This Row],[Order_Date]],"mmm")</f>
        <v>Oct</v>
      </c>
      <c r="F3160" s="1">
        <v>45595</v>
      </c>
      <c r="G3160">
        <f>(Table1[[#This Row],[Ship_Date]]-Table1[[#This Row],[Order_Date]])</f>
        <v>1</v>
      </c>
      <c r="H3160" t="s">
        <v>5289</v>
      </c>
      <c r="I3160" t="s">
        <v>5290</v>
      </c>
      <c r="J3160" t="s">
        <v>52</v>
      </c>
      <c r="K3160">
        <v>63</v>
      </c>
      <c r="L3160" t="str">
        <f>IF(Table1[[#This Row],[Age]]&lt;=20,"Teen",IF(Table1[[#This Row],[Age]]&gt;=21 &amp; Table1[[#This Row],[Age]]&lt;=50,"Adult","Senior"))</f>
        <v>Senior</v>
      </c>
      <c r="M3160" t="s">
        <v>46</v>
      </c>
      <c r="N3160" t="s">
        <v>46</v>
      </c>
      <c r="O3160" t="s">
        <v>38</v>
      </c>
      <c r="P3160" t="s">
        <v>56</v>
      </c>
      <c r="Q3160" t="s">
        <v>212</v>
      </c>
      <c r="R3160">
        <v>6</v>
      </c>
      <c r="S3160">
        <v>300</v>
      </c>
      <c r="T3160">
        <v>5</v>
      </c>
      <c r="U3160">
        <v>1710</v>
      </c>
      <c r="V3160" t="str">
        <f>IF(Table1[[#This Row],[Sales]]&lt;=10000,"Low",IF(Table1[[#This Row],[Sales]]&gt;=10000 &amp; Table1[[#This Row],[Sales]]&lt;=25000,"Medium","High"))</f>
        <v>Low</v>
      </c>
      <c r="W3160">
        <v>498.01</v>
      </c>
      <c r="X3160">
        <f>Table1[[#This Row],[Profit]]/Table1[[#This Row],[Sales]]</f>
        <v>0.29123391812865496</v>
      </c>
      <c r="Y3160" t="s">
        <v>30</v>
      </c>
      <c r="Z3160" t="s">
        <v>59</v>
      </c>
      <c r="AA3160">
        <v>2</v>
      </c>
      <c r="AB3160" t="s">
        <v>42</v>
      </c>
    </row>
    <row r="3161" spans="1:28" x14ac:dyDescent="0.35">
      <c r="A3161" t="s">
        <v>5325</v>
      </c>
      <c r="B3161" s="1">
        <v>45590</v>
      </c>
      <c r="C3161" s="1" t="str">
        <f>TEXT(Table1[[#This Row],[Order_Date]],"yyyy")</f>
        <v>2024</v>
      </c>
      <c r="D3161" s="3">
        <f>MONTH(Table1[[#This Row],[Order_Date]])</f>
        <v>10</v>
      </c>
      <c r="E3161" t="str">
        <f>TEXT(Table1[[#This Row],[Order_Date]],"mmm")</f>
        <v>Oct</v>
      </c>
      <c r="F3161" s="1">
        <v>45597</v>
      </c>
      <c r="G3161">
        <f>(Table1[[#This Row],[Ship_Date]]-Table1[[#This Row],[Order_Date]])</f>
        <v>7</v>
      </c>
      <c r="H3161" t="s">
        <v>5326</v>
      </c>
      <c r="I3161" t="s">
        <v>5327</v>
      </c>
      <c r="J3161" t="s">
        <v>52</v>
      </c>
      <c r="K3161">
        <v>55</v>
      </c>
      <c r="L3161" t="str">
        <f>IF(Table1[[#This Row],[Age]]&lt;=20,"Teen",IF(Table1[[#This Row],[Age]]&gt;=21 &amp; Table1[[#This Row],[Age]]&lt;=50,"Adult","Senior"))</f>
        <v>Senior</v>
      </c>
      <c r="M3161" t="s">
        <v>79</v>
      </c>
      <c r="N3161" t="s">
        <v>80</v>
      </c>
      <c r="O3161" t="s">
        <v>38</v>
      </c>
      <c r="P3161" t="s">
        <v>28</v>
      </c>
      <c r="Q3161" t="s">
        <v>65</v>
      </c>
      <c r="R3161">
        <v>8</v>
      </c>
      <c r="S3161">
        <v>30000</v>
      </c>
      <c r="T3161">
        <v>20</v>
      </c>
      <c r="U3161">
        <v>192000</v>
      </c>
      <c r="V3161" t="str">
        <f>IF(Table1[[#This Row],[Sales]]&lt;=10000,"Low",IF(Table1[[#This Row],[Sales]]&gt;=10000 &amp; Table1[[#This Row],[Sales]]&lt;=25000,"Medium","High"))</f>
        <v>High</v>
      </c>
      <c r="W3161">
        <v>20958.98</v>
      </c>
      <c r="X3161">
        <f>Table1[[#This Row],[Profit]]/Table1[[#This Row],[Sales]]</f>
        <v>0.10916135416666667</v>
      </c>
      <c r="Y3161" t="s">
        <v>30</v>
      </c>
      <c r="Z3161" t="s">
        <v>31</v>
      </c>
      <c r="AA3161">
        <v>3</v>
      </c>
      <c r="AB3161" t="s">
        <v>42</v>
      </c>
    </row>
    <row r="3162" spans="1:28" x14ac:dyDescent="0.35">
      <c r="A3162" t="s">
        <v>5353</v>
      </c>
      <c r="B3162" s="1">
        <v>45581</v>
      </c>
      <c r="C3162" s="1" t="str">
        <f>TEXT(Table1[[#This Row],[Order_Date]],"yyyy")</f>
        <v>2024</v>
      </c>
      <c r="D3162" s="3">
        <f>MONTH(Table1[[#This Row],[Order_Date]])</f>
        <v>10</v>
      </c>
      <c r="E3162" t="str">
        <f>TEXT(Table1[[#This Row],[Order_Date]],"mmm")</f>
        <v>Oct</v>
      </c>
      <c r="F3162" s="1">
        <v>45584</v>
      </c>
      <c r="G3162">
        <f>(Table1[[#This Row],[Ship_Date]]-Table1[[#This Row],[Order_Date]])</f>
        <v>3</v>
      </c>
      <c r="H3162" t="s">
        <v>5354</v>
      </c>
      <c r="I3162" t="s">
        <v>5355</v>
      </c>
      <c r="J3162" t="s">
        <v>24</v>
      </c>
      <c r="K3162">
        <v>29</v>
      </c>
      <c r="L3162" t="str">
        <f>IF(Table1[[#This Row],[Age]]&lt;=20,"Teen",IF(Table1[[#This Row],[Age]]&gt;=21 &amp; Table1[[#This Row],[Age]]&lt;=50,"Adult","Senior"))</f>
        <v>Senior</v>
      </c>
      <c r="M3162" t="s">
        <v>107</v>
      </c>
      <c r="N3162" t="s">
        <v>108</v>
      </c>
      <c r="O3162" t="s">
        <v>86</v>
      </c>
      <c r="P3162" t="s">
        <v>56</v>
      </c>
      <c r="Q3162" t="s">
        <v>125</v>
      </c>
      <c r="R3162">
        <v>1</v>
      </c>
      <c r="S3162">
        <v>450</v>
      </c>
      <c r="T3162">
        <v>0</v>
      </c>
      <c r="U3162">
        <v>450</v>
      </c>
      <c r="V3162" t="str">
        <f>IF(Table1[[#This Row],[Sales]]&lt;=10000,"Low",IF(Table1[[#This Row],[Sales]]&gt;=10000 &amp; Table1[[#This Row],[Sales]]&lt;=25000,"Medium","High"))</f>
        <v>Low</v>
      </c>
      <c r="W3162">
        <v>89.54</v>
      </c>
      <c r="X3162">
        <f>Table1[[#This Row],[Profit]]/Table1[[#This Row],[Sales]]</f>
        <v>0.19897777777777778</v>
      </c>
      <c r="Y3162" t="s">
        <v>58</v>
      </c>
      <c r="Z3162" t="s">
        <v>31</v>
      </c>
      <c r="AA3162">
        <v>5</v>
      </c>
      <c r="AB3162" t="s">
        <v>32</v>
      </c>
    </row>
    <row r="3163" spans="1:28" x14ac:dyDescent="0.35">
      <c r="A3163" t="s">
        <v>5360</v>
      </c>
      <c r="B3163" s="1">
        <v>45948</v>
      </c>
      <c r="C3163" s="1" t="str">
        <f>TEXT(Table1[[#This Row],[Order_Date]],"yyyy")</f>
        <v>2025</v>
      </c>
      <c r="D3163" s="3">
        <f>MONTH(Table1[[#This Row],[Order_Date]])</f>
        <v>10</v>
      </c>
      <c r="E3163" t="str">
        <f>TEXT(Table1[[#This Row],[Order_Date]],"mmm")</f>
        <v>Oct</v>
      </c>
      <c r="F3163" s="1">
        <v>45954</v>
      </c>
      <c r="G3163">
        <f>(Table1[[#This Row],[Ship_Date]]-Table1[[#This Row],[Order_Date]])</f>
        <v>6</v>
      </c>
      <c r="H3163" t="s">
        <v>5361</v>
      </c>
      <c r="I3163" t="s">
        <v>5362</v>
      </c>
      <c r="J3163" t="s">
        <v>24</v>
      </c>
      <c r="K3163">
        <v>48</v>
      </c>
      <c r="L3163" t="str">
        <f>IF(Table1[[#This Row],[Age]]&lt;=20,"Teen",IF(Table1[[#This Row],[Age]]&gt;=21 &amp; Table1[[#This Row],[Age]]&lt;=50,"Adult","Senior"))</f>
        <v>Senior</v>
      </c>
      <c r="M3163" t="s">
        <v>46</v>
      </c>
      <c r="N3163" t="s">
        <v>46</v>
      </c>
      <c r="O3163" t="s">
        <v>38</v>
      </c>
      <c r="P3163" t="s">
        <v>28</v>
      </c>
      <c r="Q3163" t="s">
        <v>311</v>
      </c>
      <c r="R3163">
        <v>5</v>
      </c>
      <c r="S3163">
        <v>5000</v>
      </c>
      <c r="T3163">
        <v>5</v>
      </c>
      <c r="U3163">
        <v>23750</v>
      </c>
      <c r="V3163" t="str">
        <f>IF(Table1[[#This Row],[Sales]]&lt;=10000,"Low",IF(Table1[[#This Row],[Sales]]&gt;=10000 &amp; Table1[[#This Row],[Sales]]&lt;=25000,"Medium","High"))</f>
        <v>High</v>
      </c>
      <c r="W3163">
        <v>4796.34</v>
      </c>
      <c r="X3163">
        <f>Table1[[#This Row],[Profit]]/Table1[[#This Row],[Sales]]</f>
        <v>0.20195115789473686</v>
      </c>
      <c r="Y3163" t="s">
        <v>58</v>
      </c>
      <c r="Z3163" t="s">
        <v>59</v>
      </c>
      <c r="AA3163">
        <v>3</v>
      </c>
      <c r="AB3163" t="s">
        <v>32</v>
      </c>
    </row>
    <row r="3164" spans="1:28" x14ac:dyDescent="0.35">
      <c r="A3164" t="s">
        <v>5368</v>
      </c>
      <c r="B3164" s="1">
        <v>45593</v>
      </c>
      <c r="C3164" s="1" t="str">
        <f>TEXT(Table1[[#This Row],[Order_Date]],"yyyy")</f>
        <v>2024</v>
      </c>
      <c r="D3164" s="3">
        <f>MONTH(Table1[[#This Row],[Order_Date]])</f>
        <v>10</v>
      </c>
      <c r="E3164" t="str">
        <f>TEXT(Table1[[#This Row],[Order_Date]],"mmm")</f>
        <v>Oct</v>
      </c>
      <c r="F3164" s="1">
        <v>45594</v>
      </c>
      <c r="G3164">
        <f>(Table1[[#This Row],[Ship_Date]]-Table1[[#This Row],[Order_Date]])</f>
        <v>1</v>
      </c>
      <c r="H3164" t="s">
        <v>5369</v>
      </c>
      <c r="I3164" t="s">
        <v>5370</v>
      </c>
      <c r="J3164" t="s">
        <v>52</v>
      </c>
      <c r="K3164">
        <v>35</v>
      </c>
      <c r="L3164" t="str">
        <f>IF(Table1[[#This Row],[Age]]&lt;=20,"Teen",IF(Table1[[#This Row],[Age]]&gt;=21 &amp; Table1[[#This Row],[Age]]&lt;=50,"Adult","Senior"))</f>
        <v>Senior</v>
      </c>
      <c r="M3164" t="s">
        <v>25</v>
      </c>
      <c r="N3164" t="s">
        <v>26</v>
      </c>
      <c r="O3164" t="s">
        <v>27</v>
      </c>
      <c r="P3164" t="s">
        <v>74</v>
      </c>
      <c r="Q3164" t="s">
        <v>196</v>
      </c>
      <c r="R3164">
        <v>8</v>
      </c>
      <c r="S3164">
        <v>25000</v>
      </c>
      <c r="T3164">
        <v>5</v>
      </c>
      <c r="U3164">
        <v>190000</v>
      </c>
      <c r="V3164" t="str">
        <f>IF(Table1[[#This Row],[Sales]]&lt;=10000,"Low",IF(Table1[[#This Row],[Sales]]&gt;=10000 &amp; Table1[[#This Row],[Sales]]&lt;=25000,"Medium","High"))</f>
        <v>High</v>
      </c>
      <c r="W3164">
        <v>54649.19</v>
      </c>
      <c r="X3164">
        <f>Table1[[#This Row],[Profit]]/Table1[[#This Row],[Sales]]</f>
        <v>0.2876273157894737</v>
      </c>
      <c r="Y3164" t="s">
        <v>30</v>
      </c>
      <c r="Z3164" t="s">
        <v>59</v>
      </c>
      <c r="AA3164">
        <v>4</v>
      </c>
      <c r="AB3164" t="s">
        <v>42</v>
      </c>
    </row>
    <row r="3165" spans="1:28" x14ac:dyDescent="0.35">
      <c r="A3165" t="s">
        <v>5387</v>
      </c>
      <c r="B3165" s="1">
        <v>45937</v>
      </c>
      <c r="C3165" s="1" t="str">
        <f>TEXT(Table1[[#This Row],[Order_Date]],"yyyy")</f>
        <v>2025</v>
      </c>
      <c r="D3165" s="3">
        <f>MONTH(Table1[[#This Row],[Order_Date]])</f>
        <v>10</v>
      </c>
      <c r="E3165" t="str">
        <f>TEXT(Table1[[#This Row],[Order_Date]],"mmm")</f>
        <v>Oct</v>
      </c>
      <c r="F3165" s="1">
        <v>45943</v>
      </c>
      <c r="G3165">
        <f>(Table1[[#This Row],[Ship_Date]]-Table1[[#This Row],[Order_Date]])</f>
        <v>6</v>
      </c>
      <c r="H3165" t="s">
        <v>5388</v>
      </c>
      <c r="I3165" t="s">
        <v>5389</v>
      </c>
      <c r="J3165" t="s">
        <v>24</v>
      </c>
      <c r="K3165">
        <v>23</v>
      </c>
      <c r="L3165" t="str">
        <f>IF(Table1[[#This Row],[Age]]&lt;=20,"Teen",IF(Table1[[#This Row],[Age]]&gt;=21 &amp; Table1[[#This Row],[Age]]&lt;=50,"Adult","Senior"))</f>
        <v>Senior</v>
      </c>
      <c r="M3165" t="s">
        <v>46</v>
      </c>
      <c r="N3165" t="s">
        <v>46</v>
      </c>
      <c r="O3165" t="s">
        <v>38</v>
      </c>
      <c r="P3165" t="s">
        <v>47</v>
      </c>
      <c r="Q3165" t="s">
        <v>164</v>
      </c>
      <c r="R3165">
        <v>6</v>
      </c>
      <c r="S3165">
        <v>1800</v>
      </c>
      <c r="T3165">
        <v>20</v>
      </c>
      <c r="U3165">
        <v>8640</v>
      </c>
      <c r="V3165" t="str">
        <f>IF(Table1[[#This Row],[Sales]]&lt;=10000,"Low",IF(Table1[[#This Row],[Sales]]&gt;=10000 &amp; Table1[[#This Row],[Sales]]&lt;=25000,"Medium","High"))</f>
        <v>Low</v>
      </c>
      <c r="W3165">
        <v>2063.3000000000002</v>
      </c>
      <c r="X3165">
        <f>Table1[[#This Row],[Profit]]/Table1[[#This Row],[Sales]]</f>
        <v>0.23880787037037038</v>
      </c>
      <c r="Y3165" t="s">
        <v>93</v>
      </c>
      <c r="Z3165" t="s">
        <v>59</v>
      </c>
      <c r="AA3165">
        <v>1</v>
      </c>
      <c r="AB3165" t="s">
        <v>42</v>
      </c>
    </row>
    <row r="3166" spans="1:28" x14ac:dyDescent="0.35">
      <c r="A3166" t="s">
        <v>5428</v>
      </c>
      <c r="B3166" s="1">
        <v>45590</v>
      </c>
      <c r="C3166" s="1" t="str">
        <f>TEXT(Table1[[#This Row],[Order_Date]],"yyyy")</f>
        <v>2024</v>
      </c>
      <c r="D3166" s="3">
        <f>MONTH(Table1[[#This Row],[Order_Date]])</f>
        <v>10</v>
      </c>
      <c r="E3166" t="str">
        <f>TEXT(Table1[[#This Row],[Order_Date]],"mmm")</f>
        <v>Oct</v>
      </c>
      <c r="F3166" s="1">
        <v>45596</v>
      </c>
      <c r="G3166">
        <f>(Table1[[#This Row],[Ship_Date]]-Table1[[#This Row],[Order_Date]])</f>
        <v>6</v>
      </c>
      <c r="H3166" t="s">
        <v>5429</v>
      </c>
      <c r="I3166" t="s">
        <v>5430</v>
      </c>
      <c r="J3166" t="s">
        <v>24</v>
      </c>
      <c r="K3166">
        <v>23</v>
      </c>
      <c r="L3166" t="str">
        <f>IF(Table1[[#This Row],[Age]]&lt;=20,"Teen",IF(Table1[[#This Row],[Age]]&gt;=21 &amp; Table1[[#This Row],[Age]]&lt;=50,"Adult","Senior"))</f>
        <v>Senior</v>
      </c>
      <c r="M3166" t="s">
        <v>63</v>
      </c>
      <c r="N3166" t="s">
        <v>64</v>
      </c>
      <c r="O3166" t="s">
        <v>55</v>
      </c>
      <c r="P3166" t="s">
        <v>28</v>
      </c>
      <c r="Q3166" t="s">
        <v>65</v>
      </c>
      <c r="R3166">
        <v>5</v>
      </c>
      <c r="S3166">
        <v>30000</v>
      </c>
      <c r="T3166">
        <v>25</v>
      </c>
      <c r="U3166">
        <v>112500</v>
      </c>
      <c r="V3166" t="str">
        <f>IF(Table1[[#This Row],[Sales]]&lt;=10000,"Low",IF(Table1[[#This Row],[Sales]]&gt;=10000 &amp; Table1[[#This Row],[Sales]]&lt;=25000,"Medium","High"))</f>
        <v>High</v>
      </c>
      <c r="W3166">
        <v>11660.8</v>
      </c>
      <c r="X3166">
        <f>Table1[[#This Row],[Profit]]/Table1[[#This Row],[Sales]]</f>
        <v>0.10365155555555555</v>
      </c>
      <c r="Y3166" t="s">
        <v>93</v>
      </c>
      <c r="Z3166" t="s">
        <v>59</v>
      </c>
      <c r="AA3166">
        <v>5</v>
      </c>
      <c r="AB3166" t="s">
        <v>42</v>
      </c>
    </row>
    <row r="3167" spans="1:28" x14ac:dyDescent="0.35">
      <c r="A3167" t="s">
        <v>5476</v>
      </c>
      <c r="B3167" s="1">
        <v>45574</v>
      </c>
      <c r="C3167" s="1" t="str">
        <f>TEXT(Table1[[#This Row],[Order_Date]],"yyyy")</f>
        <v>2024</v>
      </c>
      <c r="D3167" s="3">
        <f>MONTH(Table1[[#This Row],[Order_Date]])</f>
        <v>10</v>
      </c>
      <c r="E3167" t="str">
        <f>TEXT(Table1[[#This Row],[Order_Date]],"mmm")</f>
        <v>Oct</v>
      </c>
      <c r="F3167" s="1">
        <v>45579</v>
      </c>
      <c r="G3167">
        <f>(Table1[[#This Row],[Ship_Date]]-Table1[[#This Row],[Order_Date]])</f>
        <v>5</v>
      </c>
      <c r="H3167" t="s">
        <v>5477</v>
      </c>
      <c r="I3167" t="s">
        <v>5478</v>
      </c>
      <c r="J3167" t="s">
        <v>24</v>
      </c>
      <c r="K3167">
        <v>41</v>
      </c>
      <c r="L3167" t="str">
        <f>IF(Table1[[#This Row],[Age]]&lt;=20,"Teen",IF(Table1[[#This Row],[Age]]&gt;=21 &amp; Table1[[#This Row],[Age]]&lt;=50,"Adult","Senior"))</f>
        <v>Senior</v>
      </c>
      <c r="M3167" t="s">
        <v>91</v>
      </c>
      <c r="N3167" t="s">
        <v>92</v>
      </c>
      <c r="O3167" t="s">
        <v>55</v>
      </c>
      <c r="P3167" t="s">
        <v>47</v>
      </c>
      <c r="Q3167" t="s">
        <v>175</v>
      </c>
      <c r="R3167">
        <v>8</v>
      </c>
      <c r="S3167">
        <v>1200</v>
      </c>
      <c r="T3167">
        <v>25</v>
      </c>
      <c r="U3167">
        <v>7200</v>
      </c>
      <c r="V3167" t="str">
        <f>IF(Table1[[#This Row],[Sales]]&lt;=10000,"Low",IF(Table1[[#This Row],[Sales]]&gt;=10000 &amp; Table1[[#This Row],[Sales]]&lt;=25000,"Medium","High"))</f>
        <v>Low</v>
      </c>
      <c r="W3167">
        <v>959.2</v>
      </c>
      <c r="X3167">
        <f>Table1[[#This Row],[Profit]]/Table1[[#This Row],[Sales]]</f>
        <v>0.13322222222222224</v>
      </c>
      <c r="Y3167" t="s">
        <v>30</v>
      </c>
      <c r="Z3167" t="s">
        <v>31</v>
      </c>
      <c r="AA3167">
        <v>2</v>
      </c>
      <c r="AB3167" t="s">
        <v>42</v>
      </c>
    </row>
    <row r="3168" spans="1:28" x14ac:dyDescent="0.35">
      <c r="A3168" t="s">
        <v>5491</v>
      </c>
      <c r="B3168" s="1">
        <v>45951</v>
      </c>
      <c r="C3168" s="1" t="str">
        <f>TEXT(Table1[[#This Row],[Order_Date]],"yyyy")</f>
        <v>2025</v>
      </c>
      <c r="D3168" s="3">
        <f>MONTH(Table1[[#This Row],[Order_Date]])</f>
        <v>10</v>
      </c>
      <c r="E3168" t="str">
        <f>TEXT(Table1[[#This Row],[Order_Date]],"mmm")</f>
        <v>Oct</v>
      </c>
      <c r="F3168" s="1">
        <v>45957</v>
      </c>
      <c r="G3168">
        <f>(Table1[[#This Row],[Ship_Date]]-Table1[[#This Row],[Order_Date]])</f>
        <v>6</v>
      </c>
      <c r="H3168" t="s">
        <v>5492</v>
      </c>
      <c r="I3168" t="s">
        <v>5493</v>
      </c>
      <c r="J3168" t="s">
        <v>24</v>
      </c>
      <c r="K3168">
        <v>27</v>
      </c>
      <c r="L3168" t="str">
        <f>IF(Table1[[#This Row],[Age]]&lt;=20,"Teen",IF(Table1[[#This Row],[Age]]&gt;=21 &amp; Table1[[#This Row],[Age]]&lt;=50,"Adult","Senior"))</f>
        <v>Senior</v>
      </c>
      <c r="M3168" t="s">
        <v>84</v>
      </c>
      <c r="N3168" t="s">
        <v>85</v>
      </c>
      <c r="O3168" t="s">
        <v>86</v>
      </c>
      <c r="P3168" t="s">
        <v>56</v>
      </c>
      <c r="Q3168" t="s">
        <v>168</v>
      </c>
      <c r="R3168">
        <v>1</v>
      </c>
      <c r="S3168">
        <v>1200</v>
      </c>
      <c r="T3168">
        <v>0</v>
      </c>
      <c r="U3168">
        <v>1200</v>
      </c>
      <c r="V3168" t="str">
        <f>IF(Table1[[#This Row],[Sales]]&lt;=10000,"Low",IF(Table1[[#This Row],[Sales]]&gt;=10000 &amp; Table1[[#This Row],[Sales]]&lt;=25000,"Medium","High"))</f>
        <v>Low</v>
      </c>
      <c r="W3168">
        <v>163.34</v>
      </c>
      <c r="X3168">
        <f>Table1[[#This Row],[Profit]]/Table1[[#This Row],[Sales]]</f>
        <v>0.13611666666666666</v>
      </c>
      <c r="Y3168" t="s">
        <v>58</v>
      </c>
      <c r="Z3168" t="s">
        <v>41</v>
      </c>
      <c r="AA3168">
        <v>3</v>
      </c>
      <c r="AB3168" t="s">
        <v>42</v>
      </c>
    </row>
    <row r="3169" spans="1:28" x14ac:dyDescent="0.35">
      <c r="A3169" t="s">
        <v>5510</v>
      </c>
      <c r="B3169" s="1">
        <v>45938</v>
      </c>
      <c r="C3169" s="1" t="str">
        <f>TEXT(Table1[[#This Row],[Order_Date]],"yyyy")</f>
        <v>2025</v>
      </c>
      <c r="D3169" s="3">
        <f>MONTH(Table1[[#This Row],[Order_Date]])</f>
        <v>10</v>
      </c>
      <c r="E3169" t="str">
        <f>TEXT(Table1[[#This Row],[Order_Date]],"mmm")</f>
        <v>Oct</v>
      </c>
      <c r="F3169" s="1">
        <v>45940</v>
      </c>
      <c r="G3169">
        <f>(Table1[[#This Row],[Ship_Date]]-Table1[[#This Row],[Order_Date]])</f>
        <v>2</v>
      </c>
      <c r="H3169" t="s">
        <v>5511</v>
      </c>
      <c r="I3169" t="s">
        <v>5512</v>
      </c>
      <c r="J3169" t="s">
        <v>52</v>
      </c>
      <c r="K3169">
        <v>34</v>
      </c>
      <c r="L3169" t="str">
        <f>IF(Table1[[#This Row],[Age]]&lt;=20,"Teen",IF(Table1[[#This Row],[Age]]&gt;=21 &amp; Table1[[#This Row],[Age]]&lt;=50,"Adult","Senior"))</f>
        <v>Senior</v>
      </c>
      <c r="M3169" t="s">
        <v>107</v>
      </c>
      <c r="N3169" t="s">
        <v>108</v>
      </c>
      <c r="O3169" t="s">
        <v>86</v>
      </c>
      <c r="P3169" t="s">
        <v>28</v>
      </c>
      <c r="Q3169" t="s">
        <v>65</v>
      </c>
      <c r="R3169">
        <v>4</v>
      </c>
      <c r="S3169">
        <v>30000</v>
      </c>
      <c r="T3169">
        <v>0</v>
      </c>
      <c r="U3169">
        <v>120000</v>
      </c>
      <c r="V3169" t="str">
        <f>IF(Table1[[#This Row],[Sales]]&lt;=10000,"Low",IF(Table1[[#This Row],[Sales]]&gt;=10000 &amp; Table1[[#This Row],[Sales]]&lt;=25000,"Medium","High"))</f>
        <v>High</v>
      </c>
      <c r="W3169">
        <v>26420.76</v>
      </c>
      <c r="X3169">
        <f>Table1[[#This Row],[Profit]]/Table1[[#This Row],[Sales]]</f>
        <v>0.22017299999999998</v>
      </c>
      <c r="Y3169" t="s">
        <v>30</v>
      </c>
      <c r="Z3169" t="s">
        <v>59</v>
      </c>
      <c r="AA3169">
        <v>4</v>
      </c>
      <c r="AB3169" t="s">
        <v>42</v>
      </c>
    </row>
    <row r="3170" spans="1:28" x14ac:dyDescent="0.35">
      <c r="A3170" t="s">
        <v>5544</v>
      </c>
      <c r="B3170" s="1">
        <v>45570</v>
      </c>
      <c r="C3170" s="1" t="str">
        <f>TEXT(Table1[[#This Row],[Order_Date]],"yyyy")</f>
        <v>2024</v>
      </c>
      <c r="D3170" s="3">
        <f>MONTH(Table1[[#This Row],[Order_Date]])</f>
        <v>10</v>
      </c>
      <c r="E3170" t="str">
        <f>TEXT(Table1[[#This Row],[Order_Date]],"mmm")</f>
        <v>Oct</v>
      </c>
      <c r="F3170" s="1">
        <v>45576</v>
      </c>
      <c r="G3170">
        <f>(Table1[[#This Row],[Ship_Date]]-Table1[[#This Row],[Order_Date]])</f>
        <v>6</v>
      </c>
      <c r="H3170" t="s">
        <v>5545</v>
      </c>
      <c r="I3170" t="s">
        <v>5389</v>
      </c>
      <c r="J3170" t="s">
        <v>52</v>
      </c>
      <c r="K3170">
        <v>64</v>
      </c>
      <c r="L3170" t="str">
        <f>IF(Table1[[#This Row],[Age]]&lt;=20,"Teen",IF(Table1[[#This Row],[Age]]&gt;=21 &amp; Table1[[#This Row],[Age]]&lt;=50,"Adult","Senior"))</f>
        <v>Senior</v>
      </c>
      <c r="M3170" t="s">
        <v>46</v>
      </c>
      <c r="N3170" t="s">
        <v>46</v>
      </c>
      <c r="O3170" t="s">
        <v>38</v>
      </c>
      <c r="P3170" t="s">
        <v>28</v>
      </c>
      <c r="Q3170" t="s">
        <v>29</v>
      </c>
      <c r="R3170">
        <v>1</v>
      </c>
      <c r="S3170">
        <v>15000</v>
      </c>
      <c r="T3170">
        <v>5</v>
      </c>
      <c r="U3170">
        <v>14250</v>
      </c>
      <c r="V3170" t="str">
        <f>IF(Table1[[#This Row],[Sales]]&lt;=10000,"Low",IF(Table1[[#This Row],[Sales]]&gt;=10000 &amp; Table1[[#This Row],[Sales]]&lt;=25000,"Medium","High"))</f>
        <v>High</v>
      </c>
      <c r="W3170">
        <v>3395.55</v>
      </c>
      <c r="X3170">
        <f>Table1[[#This Row],[Profit]]/Table1[[#This Row],[Sales]]</f>
        <v>0.23828421052631579</v>
      </c>
      <c r="Y3170" t="s">
        <v>93</v>
      </c>
      <c r="Z3170" t="s">
        <v>41</v>
      </c>
      <c r="AA3170">
        <v>4</v>
      </c>
      <c r="AB3170" t="s">
        <v>42</v>
      </c>
    </row>
    <row r="3171" spans="1:28" x14ac:dyDescent="0.35">
      <c r="A3171" t="s">
        <v>5546</v>
      </c>
      <c r="B3171" s="1">
        <v>45945</v>
      </c>
      <c r="C3171" s="1" t="str">
        <f>TEXT(Table1[[#This Row],[Order_Date]],"yyyy")</f>
        <v>2025</v>
      </c>
      <c r="D3171" s="3">
        <f>MONTH(Table1[[#This Row],[Order_Date]])</f>
        <v>10</v>
      </c>
      <c r="E3171" t="str">
        <f>TEXT(Table1[[#This Row],[Order_Date]],"mmm")</f>
        <v>Oct</v>
      </c>
      <c r="F3171" s="1">
        <v>45950</v>
      </c>
      <c r="G3171">
        <f>(Table1[[#This Row],[Ship_Date]]-Table1[[#This Row],[Order_Date]])</f>
        <v>5</v>
      </c>
      <c r="H3171" t="s">
        <v>5547</v>
      </c>
      <c r="I3171" t="s">
        <v>5548</v>
      </c>
      <c r="J3171" t="s">
        <v>52</v>
      </c>
      <c r="K3171">
        <v>49</v>
      </c>
      <c r="L3171" t="str">
        <f>IF(Table1[[#This Row],[Age]]&lt;=20,"Teen",IF(Table1[[#This Row],[Age]]&gt;=21 &amp; Table1[[#This Row],[Age]]&lt;=50,"Adult","Senior"))</f>
        <v>Senior</v>
      </c>
      <c r="M3171" t="s">
        <v>116</v>
      </c>
      <c r="N3171" t="s">
        <v>117</v>
      </c>
      <c r="O3171" t="s">
        <v>86</v>
      </c>
      <c r="P3171" t="s">
        <v>39</v>
      </c>
      <c r="Q3171" t="s">
        <v>118</v>
      </c>
      <c r="R3171">
        <v>8</v>
      </c>
      <c r="S3171">
        <v>4000</v>
      </c>
      <c r="T3171">
        <v>0</v>
      </c>
      <c r="U3171">
        <v>32000</v>
      </c>
      <c r="V3171" t="str">
        <f>IF(Table1[[#This Row],[Sales]]&lt;=10000,"Low",IF(Table1[[#This Row],[Sales]]&gt;=10000 &amp; Table1[[#This Row],[Sales]]&lt;=25000,"Medium","High"))</f>
        <v>High</v>
      </c>
      <c r="W3171">
        <v>7718.29</v>
      </c>
      <c r="X3171">
        <f>Table1[[#This Row],[Profit]]/Table1[[#This Row],[Sales]]</f>
        <v>0.24119656249999999</v>
      </c>
      <c r="Y3171" t="s">
        <v>58</v>
      </c>
      <c r="Z3171" t="s">
        <v>31</v>
      </c>
      <c r="AA3171">
        <v>1</v>
      </c>
      <c r="AB3171" t="s">
        <v>42</v>
      </c>
    </row>
    <row r="3172" spans="1:28" x14ac:dyDescent="0.35">
      <c r="A3172" t="s">
        <v>5621</v>
      </c>
      <c r="B3172" s="1">
        <v>45585</v>
      </c>
      <c r="C3172" s="1" t="str">
        <f>TEXT(Table1[[#This Row],[Order_Date]],"yyyy")</f>
        <v>2024</v>
      </c>
      <c r="D3172" s="3">
        <f>MONTH(Table1[[#This Row],[Order_Date]])</f>
        <v>10</v>
      </c>
      <c r="E3172" t="str">
        <f>TEXT(Table1[[#This Row],[Order_Date]],"mmm")</f>
        <v>Oct</v>
      </c>
      <c r="F3172" s="1">
        <v>45588</v>
      </c>
      <c r="G3172">
        <f>(Table1[[#This Row],[Ship_Date]]-Table1[[#This Row],[Order_Date]])</f>
        <v>3</v>
      </c>
      <c r="H3172" t="s">
        <v>5622</v>
      </c>
      <c r="I3172" t="s">
        <v>5623</v>
      </c>
      <c r="J3172" t="s">
        <v>24</v>
      </c>
      <c r="K3172">
        <v>31</v>
      </c>
      <c r="L3172" t="str">
        <f>IF(Table1[[#This Row],[Age]]&lt;=20,"Teen",IF(Table1[[#This Row],[Age]]&gt;=21 &amp; Table1[[#This Row],[Age]]&lt;=50,"Adult","Senior"))</f>
        <v>Senior</v>
      </c>
      <c r="M3172" t="s">
        <v>25</v>
      </c>
      <c r="N3172" t="s">
        <v>26</v>
      </c>
      <c r="O3172" t="s">
        <v>27</v>
      </c>
      <c r="P3172" t="s">
        <v>56</v>
      </c>
      <c r="Q3172" t="s">
        <v>168</v>
      </c>
      <c r="R3172">
        <v>3</v>
      </c>
      <c r="S3172">
        <v>1200</v>
      </c>
      <c r="T3172">
        <v>20</v>
      </c>
      <c r="U3172">
        <v>2880</v>
      </c>
      <c r="V3172" t="str">
        <f>IF(Table1[[#This Row],[Sales]]&lt;=10000,"Low",IF(Table1[[#This Row],[Sales]]&gt;=10000 &amp; Table1[[#This Row],[Sales]]&lt;=25000,"Medium","High"))</f>
        <v>Low</v>
      </c>
      <c r="W3172">
        <v>1286.83</v>
      </c>
      <c r="X3172">
        <f>Table1[[#This Row],[Profit]]/Table1[[#This Row],[Sales]]</f>
        <v>0.44681597222222219</v>
      </c>
      <c r="Y3172" t="s">
        <v>30</v>
      </c>
      <c r="Z3172" t="s">
        <v>31</v>
      </c>
      <c r="AA3172">
        <v>4</v>
      </c>
      <c r="AB3172" t="s">
        <v>42</v>
      </c>
    </row>
    <row r="3173" spans="1:28" x14ac:dyDescent="0.35">
      <c r="A3173" t="s">
        <v>5635</v>
      </c>
      <c r="B3173" s="1">
        <v>45596</v>
      </c>
      <c r="C3173" s="1" t="str">
        <f>TEXT(Table1[[#This Row],[Order_Date]],"yyyy")</f>
        <v>2024</v>
      </c>
      <c r="D3173" s="3">
        <f>MONTH(Table1[[#This Row],[Order_Date]])</f>
        <v>10</v>
      </c>
      <c r="E3173" t="str">
        <f>TEXT(Table1[[#This Row],[Order_Date]],"mmm")</f>
        <v>Oct</v>
      </c>
      <c r="F3173" s="1">
        <v>45599</v>
      </c>
      <c r="G3173">
        <f>(Table1[[#This Row],[Ship_Date]]-Table1[[#This Row],[Order_Date]])</f>
        <v>3</v>
      </c>
      <c r="H3173" t="s">
        <v>4811</v>
      </c>
      <c r="I3173" t="s">
        <v>5636</v>
      </c>
      <c r="J3173" t="s">
        <v>24</v>
      </c>
      <c r="K3173">
        <v>57</v>
      </c>
      <c r="L3173" t="str">
        <f>IF(Table1[[#This Row],[Age]]&lt;=20,"Teen",IF(Table1[[#This Row],[Age]]&gt;=21 &amp; Table1[[#This Row],[Age]]&lt;=50,"Adult","Senior"))</f>
        <v>Senior</v>
      </c>
      <c r="M3173" t="s">
        <v>36</v>
      </c>
      <c r="N3173" t="s">
        <v>37</v>
      </c>
      <c r="O3173" t="s">
        <v>38</v>
      </c>
      <c r="P3173" t="s">
        <v>47</v>
      </c>
      <c r="Q3173" t="s">
        <v>164</v>
      </c>
      <c r="R3173">
        <v>5</v>
      </c>
      <c r="S3173">
        <v>1800</v>
      </c>
      <c r="T3173">
        <v>0</v>
      </c>
      <c r="U3173">
        <v>9000</v>
      </c>
      <c r="V3173" t="str">
        <f>IF(Table1[[#This Row],[Sales]]&lt;=10000,"Low",IF(Table1[[#This Row],[Sales]]&gt;=10000 &amp; Table1[[#This Row],[Sales]]&lt;=25000,"Medium","High"))</f>
        <v>Low</v>
      </c>
      <c r="W3173">
        <v>1757.03</v>
      </c>
      <c r="X3173">
        <f>Table1[[#This Row],[Profit]]/Table1[[#This Row],[Sales]]</f>
        <v>0.19522555555555554</v>
      </c>
      <c r="Y3173" t="s">
        <v>58</v>
      </c>
      <c r="Z3173" t="s">
        <v>59</v>
      </c>
      <c r="AA3173">
        <v>1</v>
      </c>
      <c r="AB3173" t="s">
        <v>42</v>
      </c>
    </row>
    <row r="3174" spans="1:28" x14ac:dyDescent="0.35">
      <c r="A3174" t="s">
        <v>5645</v>
      </c>
      <c r="B3174" s="1">
        <v>45942</v>
      </c>
      <c r="C3174" s="1" t="str">
        <f>TEXT(Table1[[#This Row],[Order_Date]],"yyyy")</f>
        <v>2025</v>
      </c>
      <c r="D3174" s="3">
        <f>MONTH(Table1[[#This Row],[Order_Date]])</f>
        <v>10</v>
      </c>
      <c r="E3174" t="str">
        <f>TEXT(Table1[[#This Row],[Order_Date]],"mmm")</f>
        <v>Oct</v>
      </c>
      <c r="F3174" s="1">
        <v>45948</v>
      </c>
      <c r="G3174">
        <f>(Table1[[#This Row],[Ship_Date]]-Table1[[#This Row],[Order_Date]])</f>
        <v>6</v>
      </c>
      <c r="H3174" t="s">
        <v>1577</v>
      </c>
      <c r="I3174" t="s">
        <v>5646</v>
      </c>
      <c r="J3174" t="s">
        <v>52</v>
      </c>
      <c r="K3174">
        <v>56</v>
      </c>
      <c r="L3174" t="str">
        <f>IF(Table1[[#This Row],[Age]]&lt;=20,"Teen",IF(Table1[[#This Row],[Age]]&gt;=21 &amp; Table1[[#This Row],[Age]]&lt;=50,"Adult","Senior"))</f>
        <v>Senior</v>
      </c>
      <c r="M3174" t="s">
        <v>107</v>
      </c>
      <c r="N3174" t="s">
        <v>108</v>
      </c>
      <c r="O3174" t="s">
        <v>86</v>
      </c>
      <c r="P3174" t="s">
        <v>47</v>
      </c>
      <c r="Q3174" t="s">
        <v>175</v>
      </c>
      <c r="R3174">
        <v>7</v>
      </c>
      <c r="S3174">
        <v>1200</v>
      </c>
      <c r="T3174">
        <v>0</v>
      </c>
      <c r="U3174">
        <v>8400</v>
      </c>
      <c r="V3174" t="str">
        <f>IF(Table1[[#This Row],[Sales]]&lt;=10000,"Low",IF(Table1[[#This Row],[Sales]]&gt;=10000 &amp; Table1[[#This Row],[Sales]]&lt;=25000,"Medium","High"))</f>
        <v>Low</v>
      </c>
      <c r="W3174">
        <v>2047.52</v>
      </c>
      <c r="X3174">
        <f>Table1[[#This Row],[Profit]]/Table1[[#This Row],[Sales]]</f>
        <v>0.24375238095238094</v>
      </c>
      <c r="Y3174" t="s">
        <v>30</v>
      </c>
      <c r="Z3174" t="s">
        <v>31</v>
      </c>
      <c r="AA3174">
        <v>5</v>
      </c>
      <c r="AB3174" t="s">
        <v>42</v>
      </c>
    </row>
    <row r="3175" spans="1:28" x14ac:dyDescent="0.35">
      <c r="A3175" t="s">
        <v>5664</v>
      </c>
      <c r="B3175" s="1">
        <v>45940</v>
      </c>
      <c r="C3175" s="1" t="str">
        <f>TEXT(Table1[[#This Row],[Order_Date]],"yyyy")</f>
        <v>2025</v>
      </c>
      <c r="D3175" s="3">
        <f>MONTH(Table1[[#This Row],[Order_Date]])</f>
        <v>10</v>
      </c>
      <c r="E3175" t="str">
        <f>TEXT(Table1[[#This Row],[Order_Date]],"mmm")</f>
        <v>Oct</v>
      </c>
      <c r="F3175" s="1">
        <v>45945</v>
      </c>
      <c r="G3175">
        <f>(Table1[[#This Row],[Ship_Date]]-Table1[[#This Row],[Order_Date]])</f>
        <v>5</v>
      </c>
      <c r="H3175" t="s">
        <v>5665</v>
      </c>
      <c r="I3175" t="s">
        <v>5666</v>
      </c>
      <c r="J3175" t="s">
        <v>52</v>
      </c>
      <c r="K3175">
        <v>43</v>
      </c>
      <c r="L3175" t="str">
        <f>IF(Table1[[#This Row],[Age]]&lt;=20,"Teen",IF(Table1[[#This Row],[Age]]&gt;=21 &amp; Table1[[#This Row],[Age]]&lt;=50,"Adult","Senior"))</f>
        <v>Senior</v>
      </c>
      <c r="M3175" t="s">
        <v>116</v>
      </c>
      <c r="N3175" t="s">
        <v>117</v>
      </c>
      <c r="O3175" t="s">
        <v>86</v>
      </c>
      <c r="P3175" t="s">
        <v>47</v>
      </c>
      <c r="Q3175" t="s">
        <v>175</v>
      </c>
      <c r="R3175">
        <v>7</v>
      </c>
      <c r="S3175">
        <v>1200</v>
      </c>
      <c r="T3175">
        <v>25</v>
      </c>
      <c r="U3175">
        <v>6300</v>
      </c>
      <c r="V3175" t="str">
        <f>IF(Table1[[#This Row],[Sales]]&lt;=10000,"Low",IF(Table1[[#This Row],[Sales]]&gt;=10000 &amp; Table1[[#This Row],[Sales]]&lt;=25000,"Medium","High"))</f>
        <v>Low</v>
      </c>
      <c r="W3175">
        <v>1856.37</v>
      </c>
      <c r="X3175">
        <f>Table1[[#This Row],[Profit]]/Table1[[#This Row],[Sales]]</f>
        <v>0.29466190476190474</v>
      </c>
      <c r="Y3175" t="s">
        <v>30</v>
      </c>
      <c r="Z3175" t="s">
        <v>31</v>
      </c>
      <c r="AA3175">
        <v>3</v>
      </c>
      <c r="AB3175" t="s">
        <v>42</v>
      </c>
    </row>
    <row r="3176" spans="1:28" x14ac:dyDescent="0.35">
      <c r="A3176" t="s">
        <v>5700</v>
      </c>
      <c r="B3176" s="1">
        <v>45946</v>
      </c>
      <c r="C3176" s="1" t="str">
        <f>TEXT(Table1[[#This Row],[Order_Date]],"yyyy")</f>
        <v>2025</v>
      </c>
      <c r="D3176" s="3">
        <f>MONTH(Table1[[#This Row],[Order_Date]])</f>
        <v>10</v>
      </c>
      <c r="E3176" t="str">
        <f>TEXT(Table1[[#This Row],[Order_Date]],"mmm")</f>
        <v>Oct</v>
      </c>
      <c r="F3176" s="1">
        <v>45951</v>
      </c>
      <c r="G3176">
        <f>(Table1[[#This Row],[Ship_Date]]-Table1[[#This Row],[Order_Date]])</f>
        <v>5</v>
      </c>
      <c r="H3176" t="s">
        <v>5701</v>
      </c>
      <c r="I3176" t="s">
        <v>5702</v>
      </c>
      <c r="J3176" t="s">
        <v>52</v>
      </c>
      <c r="K3176">
        <v>51</v>
      </c>
      <c r="L3176" t="str">
        <f>IF(Table1[[#This Row],[Age]]&lt;=20,"Teen",IF(Table1[[#This Row],[Age]]&gt;=21 &amp; Table1[[#This Row],[Age]]&lt;=50,"Adult","Senior"))</f>
        <v>Senior</v>
      </c>
      <c r="M3176" t="s">
        <v>25</v>
      </c>
      <c r="N3176" t="s">
        <v>26</v>
      </c>
      <c r="O3176" t="s">
        <v>27</v>
      </c>
      <c r="P3176" t="s">
        <v>39</v>
      </c>
      <c r="Q3176" t="s">
        <v>40</v>
      </c>
      <c r="R3176">
        <v>8</v>
      </c>
      <c r="S3176">
        <v>2500</v>
      </c>
      <c r="T3176">
        <v>5</v>
      </c>
      <c r="U3176">
        <v>19000</v>
      </c>
      <c r="V3176" t="str">
        <f>IF(Table1[[#This Row],[Sales]]&lt;=10000,"Low",IF(Table1[[#This Row],[Sales]]&gt;=10000 &amp; Table1[[#This Row],[Sales]]&lt;=25000,"Medium","High"))</f>
        <v>High</v>
      </c>
      <c r="W3176">
        <v>2934.85</v>
      </c>
      <c r="X3176">
        <f>Table1[[#This Row],[Profit]]/Table1[[#This Row],[Sales]]</f>
        <v>0.1544657894736842</v>
      </c>
      <c r="Y3176" t="s">
        <v>93</v>
      </c>
      <c r="Z3176" t="s">
        <v>41</v>
      </c>
      <c r="AA3176">
        <v>2</v>
      </c>
      <c r="AB3176" t="s">
        <v>32</v>
      </c>
    </row>
    <row r="3177" spans="1:28" x14ac:dyDescent="0.35">
      <c r="A3177" t="s">
        <v>5732</v>
      </c>
      <c r="B3177" s="1">
        <v>45592</v>
      </c>
      <c r="C3177" s="1" t="str">
        <f>TEXT(Table1[[#This Row],[Order_Date]],"yyyy")</f>
        <v>2024</v>
      </c>
      <c r="D3177" s="3">
        <f>MONTH(Table1[[#This Row],[Order_Date]])</f>
        <v>10</v>
      </c>
      <c r="E3177" t="str">
        <f>TEXT(Table1[[#This Row],[Order_Date]],"mmm")</f>
        <v>Oct</v>
      </c>
      <c r="F3177" s="1">
        <v>45595</v>
      </c>
      <c r="G3177">
        <f>(Table1[[#This Row],[Ship_Date]]-Table1[[#This Row],[Order_Date]])</f>
        <v>3</v>
      </c>
      <c r="H3177" t="s">
        <v>5733</v>
      </c>
      <c r="I3177" t="s">
        <v>5734</v>
      </c>
      <c r="J3177" t="s">
        <v>24</v>
      </c>
      <c r="K3177">
        <v>53</v>
      </c>
      <c r="L3177" t="str">
        <f>IF(Table1[[#This Row],[Age]]&lt;=20,"Teen",IF(Table1[[#This Row],[Age]]&gt;=21 &amp; Table1[[#This Row],[Age]]&lt;=50,"Adult","Senior"))</f>
        <v>Senior</v>
      </c>
      <c r="M3177" t="s">
        <v>91</v>
      </c>
      <c r="N3177" t="s">
        <v>92</v>
      </c>
      <c r="O3177" t="s">
        <v>55</v>
      </c>
      <c r="P3177" t="s">
        <v>47</v>
      </c>
      <c r="Q3177" t="s">
        <v>48</v>
      </c>
      <c r="R3177">
        <v>7</v>
      </c>
      <c r="S3177">
        <v>3500</v>
      </c>
      <c r="T3177">
        <v>5</v>
      </c>
      <c r="U3177">
        <v>23275</v>
      </c>
      <c r="V3177" t="str">
        <f>IF(Table1[[#This Row],[Sales]]&lt;=10000,"Low",IF(Table1[[#This Row],[Sales]]&gt;=10000 &amp; Table1[[#This Row],[Sales]]&lt;=25000,"Medium","High"))</f>
        <v>High</v>
      </c>
      <c r="W3177">
        <v>7174.62</v>
      </c>
      <c r="X3177">
        <f>Table1[[#This Row],[Profit]]/Table1[[#This Row],[Sales]]</f>
        <v>0.30825435016111707</v>
      </c>
      <c r="Y3177" t="s">
        <v>30</v>
      </c>
      <c r="Z3177" t="s">
        <v>41</v>
      </c>
      <c r="AA3177">
        <v>5</v>
      </c>
      <c r="AB3177" t="s">
        <v>42</v>
      </c>
    </row>
    <row r="3178" spans="1:28" x14ac:dyDescent="0.35">
      <c r="A3178" t="s">
        <v>5764</v>
      </c>
      <c r="B3178" s="1">
        <v>45961</v>
      </c>
      <c r="C3178" s="1" t="str">
        <f>TEXT(Table1[[#This Row],[Order_Date]],"yyyy")</f>
        <v>2025</v>
      </c>
      <c r="D3178" s="3">
        <f>MONTH(Table1[[#This Row],[Order_Date]])</f>
        <v>10</v>
      </c>
      <c r="E3178" t="str">
        <f>TEXT(Table1[[#This Row],[Order_Date]],"mmm")</f>
        <v>Oct</v>
      </c>
      <c r="F3178" s="1">
        <v>45962</v>
      </c>
      <c r="G3178">
        <f>(Table1[[#This Row],[Ship_Date]]-Table1[[#This Row],[Order_Date]])</f>
        <v>1</v>
      </c>
      <c r="H3178" t="s">
        <v>5765</v>
      </c>
      <c r="I3178" t="s">
        <v>5766</v>
      </c>
      <c r="J3178" t="s">
        <v>52</v>
      </c>
      <c r="K3178">
        <v>46</v>
      </c>
      <c r="L3178" t="str">
        <f>IF(Table1[[#This Row],[Age]]&lt;=20,"Teen",IF(Table1[[#This Row],[Age]]&gt;=21 &amp; Table1[[#This Row],[Age]]&lt;=50,"Adult","Senior"))</f>
        <v>Senior</v>
      </c>
      <c r="M3178" t="s">
        <v>91</v>
      </c>
      <c r="N3178" t="s">
        <v>92</v>
      </c>
      <c r="O3178" t="s">
        <v>55</v>
      </c>
      <c r="P3178" t="s">
        <v>56</v>
      </c>
      <c r="Q3178" t="s">
        <v>57</v>
      </c>
      <c r="R3178">
        <v>1</v>
      </c>
      <c r="S3178">
        <v>60</v>
      </c>
      <c r="T3178">
        <v>5</v>
      </c>
      <c r="U3178">
        <v>57</v>
      </c>
      <c r="V3178" t="str">
        <f>IF(Table1[[#This Row],[Sales]]&lt;=10000,"Low",IF(Table1[[#This Row],[Sales]]&gt;=10000 &amp; Table1[[#This Row],[Sales]]&lt;=25000,"Medium","High"))</f>
        <v>Low</v>
      </c>
      <c r="W3178">
        <v>21.02</v>
      </c>
      <c r="X3178">
        <f>Table1[[#This Row],[Profit]]/Table1[[#This Row],[Sales]]</f>
        <v>0.36877192982456142</v>
      </c>
      <c r="Y3178" t="s">
        <v>58</v>
      </c>
      <c r="Z3178" t="s">
        <v>59</v>
      </c>
      <c r="AA3178">
        <v>3</v>
      </c>
      <c r="AB3178" t="s">
        <v>42</v>
      </c>
    </row>
    <row r="3179" spans="1:28" x14ac:dyDescent="0.35">
      <c r="A3179" t="s">
        <v>5781</v>
      </c>
      <c r="B3179" s="1">
        <v>45576</v>
      </c>
      <c r="C3179" s="1" t="str">
        <f>TEXT(Table1[[#This Row],[Order_Date]],"yyyy")</f>
        <v>2024</v>
      </c>
      <c r="D3179" s="3">
        <f>MONTH(Table1[[#This Row],[Order_Date]])</f>
        <v>10</v>
      </c>
      <c r="E3179" t="str">
        <f>TEXT(Table1[[#This Row],[Order_Date]],"mmm")</f>
        <v>Oct</v>
      </c>
      <c r="F3179" s="1">
        <v>45577</v>
      </c>
      <c r="G3179">
        <f>(Table1[[#This Row],[Ship_Date]]-Table1[[#This Row],[Order_Date]])</f>
        <v>1</v>
      </c>
      <c r="H3179" t="s">
        <v>3536</v>
      </c>
      <c r="I3179" t="s">
        <v>5782</v>
      </c>
      <c r="J3179" t="s">
        <v>24</v>
      </c>
      <c r="K3179">
        <v>37</v>
      </c>
      <c r="L3179" t="str">
        <f>IF(Table1[[#This Row],[Age]]&lt;=20,"Teen",IF(Table1[[#This Row],[Age]]&gt;=21 &amp; Table1[[#This Row],[Age]]&lt;=50,"Adult","Senior"))</f>
        <v>Senior</v>
      </c>
      <c r="M3179" t="s">
        <v>25</v>
      </c>
      <c r="N3179" t="s">
        <v>26</v>
      </c>
      <c r="O3179" t="s">
        <v>27</v>
      </c>
      <c r="P3179" t="s">
        <v>56</v>
      </c>
      <c r="Q3179" t="s">
        <v>212</v>
      </c>
      <c r="R3179">
        <v>5</v>
      </c>
      <c r="S3179">
        <v>300</v>
      </c>
      <c r="T3179">
        <v>15</v>
      </c>
      <c r="U3179">
        <v>1275</v>
      </c>
      <c r="V3179" t="str">
        <f>IF(Table1[[#This Row],[Sales]]&lt;=10000,"Low",IF(Table1[[#This Row],[Sales]]&gt;=10000 &amp; Table1[[#This Row],[Sales]]&lt;=25000,"Medium","High"))</f>
        <v>Low</v>
      </c>
      <c r="W3179">
        <v>494.9</v>
      </c>
      <c r="X3179">
        <f>Table1[[#This Row],[Profit]]/Table1[[#This Row],[Sales]]</f>
        <v>0.38815686274509803</v>
      </c>
      <c r="Y3179" t="s">
        <v>58</v>
      </c>
      <c r="Z3179" t="s">
        <v>41</v>
      </c>
      <c r="AA3179">
        <v>1</v>
      </c>
      <c r="AB3179" t="s">
        <v>42</v>
      </c>
    </row>
    <row r="3180" spans="1:28" x14ac:dyDescent="0.35">
      <c r="A3180" t="s">
        <v>5789</v>
      </c>
      <c r="B3180" s="1">
        <v>45566</v>
      </c>
      <c r="C3180" s="1" t="str">
        <f>TEXT(Table1[[#This Row],[Order_Date]],"yyyy")</f>
        <v>2024</v>
      </c>
      <c r="D3180" s="3">
        <f>MONTH(Table1[[#This Row],[Order_Date]])</f>
        <v>10</v>
      </c>
      <c r="E3180" t="str">
        <f>TEXT(Table1[[#This Row],[Order_Date]],"mmm")</f>
        <v>Oct</v>
      </c>
      <c r="F3180" s="1">
        <v>45570</v>
      </c>
      <c r="G3180">
        <f>(Table1[[#This Row],[Ship_Date]]-Table1[[#This Row],[Order_Date]])</f>
        <v>4</v>
      </c>
      <c r="H3180" t="s">
        <v>5790</v>
      </c>
      <c r="I3180" t="s">
        <v>5791</v>
      </c>
      <c r="J3180" t="s">
        <v>52</v>
      </c>
      <c r="K3180">
        <v>53</v>
      </c>
      <c r="L3180" t="str">
        <f>IF(Table1[[#This Row],[Age]]&lt;=20,"Teen",IF(Table1[[#This Row],[Age]]&gt;=21 &amp; Table1[[#This Row],[Age]]&lt;=50,"Adult","Senior"))</f>
        <v>Senior</v>
      </c>
      <c r="M3180" t="s">
        <v>73</v>
      </c>
      <c r="N3180" t="s">
        <v>26</v>
      </c>
      <c r="O3180" t="s">
        <v>27</v>
      </c>
      <c r="P3180" t="s">
        <v>56</v>
      </c>
      <c r="Q3180" t="s">
        <v>212</v>
      </c>
      <c r="R3180">
        <v>5</v>
      </c>
      <c r="S3180">
        <v>300</v>
      </c>
      <c r="T3180">
        <v>0</v>
      </c>
      <c r="U3180">
        <v>1500</v>
      </c>
      <c r="V3180" t="str">
        <f>IF(Table1[[#This Row],[Sales]]&lt;=10000,"Low",IF(Table1[[#This Row],[Sales]]&gt;=10000 &amp; Table1[[#This Row],[Sales]]&lt;=25000,"Medium","High"))</f>
        <v>Low</v>
      </c>
      <c r="W3180">
        <v>288.63</v>
      </c>
      <c r="X3180">
        <f>Table1[[#This Row],[Profit]]/Table1[[#This Row],[Sales]]</f>
        <v>0.19242000000000001</v>
      </c>
      <c r="Y3180" t="s">
        <v>58</v>
      </c>
      <c r="Z3180" t="s">
        <v>31</v>
      </c>
      <c r="AA3180">
        <v>2</v>
      </c>
      <c r="AB3180" t="s">
        <v>42</v>
      </c>
    </row>
    <row r="3181" spans="1:28" x14ac:dyDescent="0.35">
      <c r="A3181" t="s">
        <v>5804</v>
      </c>
      <c r="B3181" s="1">
        <v>45568</v>
      </c>
      <c r="C3181" s="1" t="str">
        <f>TEXT(Table1[[#This Row],[Order_Date]],"yyyy")</f>
        <v>2024</v>
      </c>
      <c r="D3181" s="3">
        <f>MONTH(Table1[[#This Row],[Order_Date]])</f>
        <v>10</v>
      </c>
      <c r="E3181" t="str">
        <f>TEXT(Table1[[#This Row],[Order_Date]],"mmm")</f>
        <v>Oct</v>
      </c>
      <c r="F3181" s="1">
        <v>45571</v>
      </c>
      <c r="G3181">
        <f>(Table1[[#This Row],[Ship_Date]]-Table1[[#This Row],[Order_Date]])</f>
        <v>3</v>
      </c>
      <c r="H3181" t="s">
        <v>5805</v>
      </c>
      <c r="I3181" t="s">
        <v>5806</v>
      </c>
      <c r="J3181" t="s">
        <v>24</v>
      </c>
      <c r="K3181">
        <v>48</v>
      </c>
      <c r="L3181" t="str">
        <f>IF(Table1[[#This Row],[Age]]&lt;=20,"Teen",IF(Table1[[#This Row],[Age]]&gt;=21 &amp; Table1[[#This Row],[Age]]&lt;=50,"Adult","Senior"))</f>
        <v>Senior</v>
      </c>
      <c r="M3181" t="s">
        <v>79</v>
      </c>
      <c r="N3181" t="s">
        <v>80</v>
      </c>
      <c r="O3181" t="s">
        <v>38</v>
      </c>
      <c r="P3181" t="s">
        <v>39</v>
      </c>
      <c r="Q3181" t="s">
        <v>40</v>
      </c>
      <c r="R3181">
        <v>6</v>
      </c>
      <c r="S3181">
        <v>2500</v>
      </c>
      <c r="T3181">
        <v>5</v>
      </c>
      <c r="U3181">
        <v>14250</v>
      </c>
      <c r="V3181" t="str">
        <f>IF(Table1[[#This Row],[Sales]]&lt;=10000,"Low",IF(Table1[[#This Row],[Sales]]&gt;=10000 &amp; Table1[[#This Row],[Sales]]&lt;=25000,"Medium","High"))</f>
        <v>High</v>
      </c>
      <c r="W3181">
        <v>3242.12</v>
      </c>
      <c r="X3181">
        <f>Table1[[#This Row],[Profit]]/Table1[[#This Row],[Sales]]</f>
        <v>0.22751719298245612</v>
      </c>
      <c r="Y3181" t="s">
        <v>93</v>
      </c>
      <c r="Z3181" t="s">
        <v>59</v>
      </c>
      <c r="AA3181">
        <v>3</v>
      </c>
      <c r="AB3181" t="s">
        <v>42</v>
      </c>
    </row>
    <row r="3182" spans="1:28" x14ac:dyDescent="0.35">
      <c r="A3182" t="s">
        <v>5847</v>
      </c>
      <c r="B3182" s="1">
        <v>45938</v>
      </c>
      <c r="C3182" s="1" t="str">
        <f>TEXT(Table1[[#This Row],[Order_Date]],"yyyy")</f>
        <v>2025</v>
      </c>
      <c r="D3182" s="3">
        <f>MONTH(Table1[[#This Row],[Order_Date]])</f>
        <v>10</v>
      </c>
      <c r="E3182" t="str">
        <f>TEXT(Table1[[#This Row],[Order_Date]],"mmm")</f>
        <v>Oct</v>
      </c>
      <c r="F3182" s="1">
        <v>45940</v>
      </c>
      <c r="G3182">
        <f>(Table1[[#This Row],[Ship_Date]]-Table1[[#This Row],[Order_Date]])</f>
        <v>2</v>
      </c>
      <c r="H3182" t="s">
        <v>5848</v>
      </c>
      <c r="I3182" t="s">
        <v>5849</v>
      </c>
      <c r="J3182" t="s">
        <v>24</v>
      </c>
      <c r="K3182">
        <v>60</v>
      </c>
      <c r="L3182" t="str">
        <f>IF(Table1[[#This Row],[Age]]&lt;=20,"Teen",IF(Table1[[#This Row],[Age]]&gt;=21 &amp; Table1[[#This Row],[Age]]&lt;=50,"Adult","Senior"))</f>
        <v>Senior</v>
      </c>
      <c r="M3182" t="s">
        <v>84</v>
      </c>
      <c r="N3182" t="s">
        <v>85</v>
      </c>
      <c r="O3182" t="s">
        <v>86</v>
      </c>
      <c r="P3182" t="s">
        <v>74</v>
      </c>
      <c r="Q3182" t="s">
        <v>75</v>
      </c>
      <c r="R3182">
        <v>7</v>
      </c>
      <c r="S3182">
        <v>2000</v>
      </c>
      <c r="T3182">
        <v>5</v>
      </c>
      <c r="U3182">
        <v>13300</v>
      </c>
      <c r="V3182" t="str">
        <f>IF(Table1[[#This Row],[Sales]]&lt;=10000,"Low",IF(Table1[[#This Row],[Sales]]&gt;=10000 &amp; Table1[[#This Row],[Sales]]&lt;=25000,"Medium","High"))</f>
        <v>High</v>
      </c>
      <c r="W3182">
        <v>2935.9</v>
      </c>
      <c r="X3182">
        <f>Table1[[#This Row],[Profit]]/Table1[[#This Row],[Sales]]</f>
        <v>0.22074436090225566</v>
      </c>
      <c r="Y3182" t="s">
        <v>58</v>
      </c>
      <c r="Z3182" t="s">
        <v>41</v>
      </c>
      <c r="AA3182">
        <v>1</v>
      </c>
      <c r="AB3182" t="s">
        <v>42</v>
      </c>
    </row>
    <row r="3183" spans="1:28" x14ac:dyDescent="0.35">
      <c r="A3183" t="s">
        <v>5864</v>
      </c>
      <c r="B3183" s="1">
        <v>45593</v>
      </c>
      <c r="C3183" s="1" t="str">
        <f>TEXT(Table1[[#This Row],[Order_Date]],"yyyy")</f>
        <v>2024</v>
      </c>
      <c r="D3183" s="3">
        <f>MONTH(Table1[[#This Row],[Order_Date]])</f>
        <v>10</v>
      </c>
      <c r="E3183" t="str">
        <f>TEXT(Table1[[#This Row],[Order_Date]],"mmm")</f>
        <v>Oct</v>
      </c>
      <c r="F3183" s="1">
        <v>45599</v>
      </c>
      <c r="G3183">
        <f>(Table1[[#This Row],[Ship_Date]]-Table1[[#This Row],[Order_Date]])</f>
        <v>6</v>
      </c>
      <c r="H3183" t="s">
        <v>5865</v>
      </c>
      <c r="I3183" t="s">
        <v>5866</v>
      </c>
      <c r="J3183" t="s">
        <v>52</v>
      </c>
      <c r="K3183">
        <v>43</v>
      </c>
      <c r="L3183" t="str">
        <f>IF(Table1[[#This Row],[Age]]&lt;=20,"Teen",IF(Table1[[#This Row],[Age]]&gt;=21 &amp; Table1[[#This Row],[Age]]&lt;=50,"Adult","Senior"))</f>
        <v>Senior</v>
      </c>
      <c r="M3183" t="s">
        <v>101</v>
      </c>
      <c r="N3183" t="s">
        <v>102</v>
      </c>
      <c r="O3183" t="s">
        <v>27</v>
      </c>
      <c r="P3183" t="s">
        <v>47</v>
      </c>
      <c r="Q3183" t="s">
        <v>175</v>
      </c>
      <c r="R3183">
        <v>2</v>
      </c>
      <c r="S3183">
        <v>1200</v>
      </c>
      <c r="T3183">
        <v>10</v>
      </c>
      <c r="U3183">
        <v>2160</v>
      </c>
      <c r="V3183" t="str">
        <f>IF(Table1[[#This Row],[Sales]]&lt;=10000,"Low",IF(Table1[[#This Row],[Sales]]&gt;=10000 &amp; Table1[[#This Row],[Sales]]&lt;=25000,"Medium","High"))</f>
        <v>Low</v>
      </c>
      <c r="W3183">
        <v>603.13</v>
      </c>
      <c r="X3183">
        <f>Table1[[#This Row],[Profit]]/Table1[[#This Row],[Sales]]</f>
        <v>0.27922685185185186</v>
      </c>
      <c r="Y3183" t="s">
        <v>30</v>
      </c>
      <c r="Z3183" t="s">
        <v>31</v>
      </c>
      <c r="AA3183">
        <v>4</v>
      </c>
      <c r="AB3183" t="s">
        <v>42</v>
      </c>
    </row>
    <row r="3184" spans="1:28" x14ac:dyDescent="0.35">
      <c r="A3184" t="s">
        <v>5915</v>
      </c>
      <c r="B3184" s="1">
        <v>45933</v>
      </c>
      <c r="C3184" s="1" t="str">
        <f>TEXT(Table1[[#This Row],[Order_Date]],"yyyy")</f>
        <v>2025</v>
      </c>
      <c r="D3184" s="3">
        <f>MONTH(Table1[[#This Row],[Order_Date]])</f>
        <v>10</v>
      </c>
      <c r="E3184" t="str">
        <f>TEXT(Table1[[#This Row],[Order_Date]],"mmm")</f>
        <v>Oct</v>
      </c>
      <c r="F3184" s="1">
        <v>45938</v>
      </c>
      <c r="G3184">
        <f>(Table1[[#This Row],[Ship_Date]]-Table1[[#This Row],[Order_Date]])</f>
        <v>5</v>
      </c>
      <c r="H3184" t="s">
        <v>5916</v>
      </c>
      <c r="I3184" t="s">
        <v>5917</v>
      </c>
      <c r="J3184" t="s">
        <v>24</v>
      </c>
      <c r="K3184">
        <v>57</v>
      </c>
      <c r="L3184" t="str">
        <f>IF(Table1[[#This Row],[Age]]&lt;=20,"Teen",IF(Table1[[#This Row],[Age]]&gt;=21 &amp; Table1[[#This Row],[Age]]&lt;=50,"Adult","Senior"))</f>
        <v>Senior</v>
      </c>
      <c r="M3184" t="s">
        <v>91</v>
      </c>
      <c r="N3184" t="s">
        <v>92</v>
      </c>
      <c r="O3184" t="s">
        <v>55</v>
      </c>
      <c r="P3184" t="s">
        <v>74</v>
      </c>
      <c r="Q3184" t="s">
        <v>196</v>
      </c>
      <c r="R3184">
        <v>5</v>
      </c>
      <c r="S3184">
        <v>25000</v>
      </c>
      <c r="T3184">
        <v>5</v>
      </c>
      <c r="U3184">
        <v>118750</v>
      </c>
      <c r="V3184" t="str">
        <f>IF(Table1[[#This Row],[Sales]]&lt;=10000,"Low",IF(Table1[[#This Row],[Sales]]&gt;=10000 &amp; Table1[[#This Row],[Sales]]&lt;=25000,"Medium","High"))</f>
        <v>High</v>
      </c>
      <c r="W3184">
        <v>48367.13</v>
      </c>
      <c r="X3184">
        <f>Table1[[#This Row],[Profit]]/Table1[[#This Row],[Sales]]</f>
        <v>0.40730214736842102</v>
      </c>
      <c r="Y3184" t="s">
        <v>58</v>
      </c>
      <c r="Z3184" t="s">
        <v>59</v>
      </c>
      <c r="AA3184">
        <v>2</v>
      </c>
      <c r="AB3184" t="s">
        <v>42</v>
      </c>
    </row>
    <row r="3185" spans="1:28" x14ac:dyDescent="0.35">
      <c r="A3185" t="s">
        <v>5960</v>
      </c>
      <c r="B3185" s="1">
        <v>45941</v>
      </c>
      <c r="C3185" s="1" t="str">
        <f>TEXT(Table1[[#This Row],[Order_Date]],"yyyy")</f>
        <v>2025</v>
      </c>
      <c r="D3185" s="3">
        <f>MONTH(Table1[[#This Row],[Order_Date]])</f>
        <v>10</v>
      </c>
      <c r="E3185" t="str">
        <f>TEXT(Table1[[#This Row],[Order_Date]],"mmm")</f>
        <v>Oct</v>
      </c>
      <c r="F3185" s="1">
        <v>45945</v>
      </c>
      <c r="G3185">
        <f>(Table1[[#This Row],[Ship_Date]]-Table1[[#This Row],[Order_Date]])</f>
        <v>4</v>
      </c>
      <c r="H3185" t="s">
        <v>5961</v>
      </c>
      <c r="I3185" t="s">
        <v>5962</v>
      </c>
      <c r="J3185" t="s">
        <v>24</v>
      </c>
      <c r="K3185">
        <v>41</v>
      </c>
      <c r="L3185" t="str">
        <f>IF(Table1[[#This Row],[Age]]&lt;=20,"Teen",IF(Table1[[#This Row],[Age]]&gt;=21 &amp; Table1[[#This Row],[Age]]&lt;=50,"Adult","Senior"))</f>
        <v>Senior</v>
      </c>
      <c r="M3185" t="s">
        <v>107</v>
      </c>
      <c r="N3185" t="s">
        <v>108</v>
      </c>
      <c r="O3185" t="s">
        <v>86</v>
      </c>
      <c r="P3185" t="s">
        <v>74</v>
      </c>
      <c r="Q3185" t="s">
        <v>196</v>
      </c>
      <c r="R3185">
        <v>6</v>
      </c>
      <c r="S3185">
        <v>25000</v>
      </c>
      <c r="T3185">
        <v>25</v>
      </c>
      <c r="U3185">
        <v>112500</v>
      </c>
      <c r="V3185" t="str">
        <f>IF(Table1[[#This Row],[Sales]]&lt;=10000,"Low",IF(Table1[[#This Row],[Sales]]&gt;=10000 &amp; Table1[[#This Row],[Sales]]&lt;=25000,"Medium","High"))</f>
        <v>High</v>
      </c>
      <c r="W3185">
        <v>49455.51</v>
      </c>
      <c r="X3185">
        <f>Table1[[#This Row],[Profit]]/Table1[[#This Row],[Sales]]</f>
        <v>0.43960453333333332</v>
      </c>
      <c r="Y3185" t="s">
        <v>30</v>
      </c>
      <c r="Z3185" t="s">
        <v>31</v>
      </c>
      <c r="AA3185">
        <v>3</v>
      </c>
      <c r="AB3185" t="s">
        <v>42</v>
      </c>
    </row>
    <row r="3186" spans="1:28" x14ac:dyDescent="0.35">
      <c r="A3186" t="s">
        <v>6019</v>
      </c>
      <c r="B3186" s="1">
        <v>45961</v>
      </c>
      <c r="C3186" s="1" t="str">
        <f>TEXT(Table1[[#This Row],[Order_Date]],"yyyy")</f>
        <v>2025</v>
      </c>
      <c r="D3186" s="3">
        <f>MONTH(Table1[[#This Row],[Order_Date]])</f>
        <v>10</v>
      </c>
      <c r="E3186" t="str">
        <f>TEXT(Table1[[#This Row],[Order_Date]],"mmm")</f>
        <v>Oct</v>
      </c>
      <c r="F3186" s="1">
        <v>45967</v>
      </c>
      <c r="G3186">
        <f>(Table1[[#This Row],[Ship_Date]]-Table1[[#This Row],[Order_Date]])</f>
        <v>6</v>
      </c>
      <c r="H3186" t="s">
        <v>3442</v>
      </c>
      <c r="I3186" t="s">
        <v>6020</v>
      </c>
      <c r="J3186" t="s">
        <v>24</v>
      </c>
      <c r="K3186">
        <v>63</v>
      </c>
      <c r="L3186" t="str">
        <f>IF(Table1[[#This Row],[Age]]&lt;=20,"Teen",IF(Table1[[#This Row],[Age]]&gt;=21 &amp; Table1[[#This Row],[Age]]&lt;=50,"Adult","Senior"))</f>
        <v>Senior</v>
      </c>
      <c r="M3186" t="s">
        <v>91</v>
      </c>
      <c r="N3186" t="s">
        <v>92</v>
      </c>
      <c r="O3186" t="s">
        <v>55</v>
      </c>
      <c r="P3186" t="s">
        <v>47</v>
      </c>
      <c r="Q3186" t="s">
        <v>185</v>
      </c>
      <c r="R3186">
        <v>2</v>
      </c>
      <c r="S3186">
        <v>4500</v>
      </c>
      <c r="T3186">
        <v>15</v>
      </c>
      <c r="U3186">
        <v>7650</v>
      </c>
      <c r="V3186" t="str">
        <f>IF(Table1[[#This Row],[Sales]]&lt;=10000,"Low",IF(Table1[[#This Row],[Sales]]&gt;=10000 &amp; Table1[[#This Row],[Sales]]&lt;=25000,"Medium","High"))</f>
        <v>Low</v>
      </c>
      <c r="W3186">
        <v>3050.98</v>
      </c>
      <c r="X3186">
        <f>Table1[[#This Row],[Profit]]/Table1[[#This Row],[Sales]]</f>
        <v>0.39882091503267975</v>
      </c>
      <c r="Y3186" t="s">
        <v>58</v>
      </c>
      <c r="Z3186" t="s">
        <v>41</v>
      </c>
      <c r="AA3186">
        <v>3</v>
      </c>
      <c r="AB3186" t="s">
        <v>42</v>
      </c>
    </row>
    <row r="3187" spans="1:28" x14ac:dyDescent="0.35">
      <c r="A3187" t="s">
        <v>6080</v>
      </c>
      <c r="B3187" s="1">
        <v>45952</v>
      </c>
      <c r="C3187" s="1" t="str">
        <f>TEXT(Table1[[#This Row],[Order_Date]],"yyyy")</f>
        <v>2025</v>
      </c>
      <c r="D3187" s="3">
        <f>MONTH(Table1[[#This Row],[Order_Date]])</f>
        <v>10</v>
      </c>
      <c r="E3187" t="str">
        <f>TEXT(Table1[[#This Row],[Order_Date]],"mmm")</f>
        <v>Oct</v>
      </c>
      <c r="F3187" s="1">
        <v>45953</v>
      </c>
      <c r="G3187">
        <f>(Table1[[#This Row],[Ship_Date]]-Table1[[#This Row],[Order_Date]])</f>
        <v>1</v>
      </c>
      <c r="H3187" t="s">
        <v>6081</v>
      </c>
      <c r="I3187" t="s">
        <v>6082</v>
      </c>
      <c r="J3187" t="s">
        <v>24</v>
      </c>
      <c r="K3187">
        <v>44</v>
      </c>
      <c r="L3187" t="str">
        <f>IF(Table1[[#This Row],[Age]]&lt;=20,"Teen",IF(Table1[[#This Row],[Age]]&gt;=21 &amp; Table1[[#This Row],[Age]]&lt;=50,"Adult","Senior"))</f>
        <v>Senior</v>
      </c>
      <c r="M3187" t="s">
        <v>63</v>
      </c>
      <c r="N3187" t="s">
        <v>64</v>
      </c>
      <c r="O3187" t="s">
        <v>55</v>
      </c>
      <c r="P3187" t="s">
        <v>28</v>
      </c>
      <c r="Q3187" t="s">
        <v>29</v>
      </c>
      <c r="R3187">
        <v>7</v>
      </c>
      <c r="S3187">
        <v>15000</v>
      </c>
      <c r="T3187">
        <v>5</v>
      </c>
      <c r="U3187">
        <v>99750</v>
      </c>
      <c r="V3187" t="str">
        <f>IF(Table1[[#This Row],[Sales]]&lt;=10000,"Low",IF(Table1[[#This Row],[Sales]]&gt;=10000 &amp; Table1[[#This Row],[Sales]]&lt;=25000,"Medium","High"))</f>
        <v>High</v>
      </c>
      <c r="W3187">
        <v>44735.83</v>
      </c>
      <c r="X3187">
        <f>Table1[[#This Row],[Profit]]/Table1[[#This Row],[Sales]]</f>
        <v>0.44847949874686721</v>
      </c>
      <c r="Y3187" t="s">
        <v>93</v>
      </c>
      <c r="Z3187" t="s">
        <v>31</v>
      </c>
      <c r="AA3187">
        <v>1</v>
      </c>
      <c r="AB3187" t="s">
        <v>42</v>
      </c>
    </row>
    <row r="3188" spans="1:28" x14ac:dyDescent="0.35">
      <c r="A3188" t="s">
        <v>6086</v>
      </c>
      <c r="B3188" s="1">
        <v>45578</v>
      </c>
      <c r="C3188" s="1" t="str">
        <f>TEXT(Table1[[#This Row],[Order_Date]],"yyyy")</f>
        <v>2024</v>
      </c>
      <c r="D3188" s="3">
        <f>MONTH(Table1[[#This Row],[Order_Date]])</f>
        <v>10</v>
      </c>
      <c r="E3188" t="str">
        <f>TEXT(Table1[[#This Row],[Order_Date]],"mmm")</f>
        <v>Oct</v>
      </c>
      <c r="F3188" s="1">
        <v>45583</v>
      </c>
      <c r="G3188">
        <f>(Table1[[#This Row],[Ship_Date]]-Table1[[#This Row],[Order_Date]])</f>
        <v>5</v>
      </c>
      <c r="H3188" t="s">
        <v>6087</v>
      </c>
      <c r="I3188" t="s">
        <v>6088</v>
      </c>
      <c r="J3188" t="s">
        <v>24</v>
      </c>
      <c r="K3188">
        <v>50</v>
      </c>
      <c r="L3188" t="str">
        <f>IF(Table1[[#This Row],[Age]]&lt;=20,"Teen",IF(Table1[[#This Row],[Age]]&gt;=21 &amp; Table1[[#This Row],[Age]]&lt;=50,"Adult","Senior"))</f>
        <v>Senior</v>
      </c>
      <c r="M3188" t="s">
        <v>84</v>
      </c>
      <c r="N3188" t="s">
        <v>85</v>
      </c>
      <c r="O3188" t="s">
        <v>86</v>
      </c>
      <c r="P3188" t="s">
        <v>39</v>
      </c>
      <c r="Q3188" t="s">
        <v>118</v>
      </c>
      <c r="R3188">
        <v>7</v>
      </c>
      <c r="S3188">
        <v>4000</v>
      </c>
      <c r="T3188">
        <v>15</v>
      </c>
      <c r="U3188">
        <v>23800</v>
      </c>
      <c r="V3188" t="str">
        <f>IF(Table1[[#This Row],[Sales]]&lt;=10000,"Low",IF(Table1[[#This Row],[Sales]]&gt;=10000 &amp; Table1[[#This Row],[Sales]]&lt;=25000,"Medium","High"))</f>
        <v>High</v>
      </c>
      <c r="W3188">
        <v>4680.8999999999996</v>
      </c>
      <c r="X3188">
        <f>Table1[[#This Row],[Profit]]/Table1[[#This Row],[Sales]]</f>
        <v>0.19667647058823529</v>
      </c>
      <c r="Y3188" t="s">
        <v>30</v>
      </c>
      <c r="Z3188" t="s">
        <v>31</v>
      </c>
      <c r="AA3188">
        <v>1</v>
      </c>
      <c r="AB3188" t="s">
        <v>42</v>
      </c>
    </row>
    <row r="3189" spans="1:28" x14ac:dyDescent="0.35">
      <c r="A3189" t="s">
        <v>6095</v>
      </c>
      <c r="B3189" s="1">
        <v>45957</v>
      </c>
      <c r="C3189" s="1" t="str">
        <f>TEXT(Table1[[#This Row],[Order_Date]],"yyyy")</f>
        <v>2025</v>
      </c>
      <c r="D3189" s="3">
        <f>MONTH(Table1[[#This Row],[Order_Date]])</f>
        <v>10</v>
      </c>
      <c r="E3189" t="str">
        <f>TEXT(Table1[[#This Row],[Order_Date]],"mmm")</f>
        <v>Oct</v>
      </c>
      <c r="F3189" s="1">
        <v>45958</v>
      </c>
      <c r="G3189">
        <f>(Table1[[#This Row],[Ship_Date]]-Table1[[#This Row],[Order_Date]])</f>
        <v>1</v>
      </c>
      <c r="H3189" t="s">
        <v>6096</v>
      </c>
      <c r="I3189" t="s">
        <v>1299</v>
      </c>
      <c r="J3189" t="s">
        <v>52</v>
      </c>
      <c r="K3189">
        <v>36</v>
      </c>
      <c r="L3189" t="str">
        <f>IF(Table1[[#This Row],[Age]]&lt;=20,"Teen",IF(Table1[[#This Row],[Age]]&gt;=21 &amp; Table1[[#This Row],[Age]]&lt;=50,"Adult","Senior"))</f>
        <v>Senior</v>
      </c>
      <c r="M3189" t="s">
        <v>46</v>
      </c>
      <c r="N3189" t="s">
        <v>46</v>
      </c>
      <c r="O3189" t="s">
        <v>38</v>
      </c>
      <c r="P3189" t="s">
        <v>74</v>
      </c>
      <c r="Q3189" t="s">
        <v>109</v>
      </c>
      <c r="R3189">
        <v>6</v>
      </c>
      <c r="S3189">
        <v>40000</v>
      </c>
      <c r="T3189">
        <v>20</v>
      </c>
      <c r="U3189">
        <v>192000</v>
      </c>
      <c r="V3189" t="str">
        <f>IF(Table1[[#This Row],[Sales]]&lt;=10000,"Low",IF(Table1[[#This Row],[Sales]]&gt;=10000 &amp; Table1[[#This Row],[Sales]]&lt;=25000,"Medium","High"))</f>
        <v>High</v>
      </c>
      <c r="W3189">
        <v>38325.440000000002</v>
      </c>
      <c r="X3189">
        <f>Table1[[#This Row],[Profit]]/Table1[[#This Row],[Sales]]</f>
        <v>0.19961166666666669</v>
      </c>
      <c r="Y3189" t="s">
        <v>93</v>
      </c>
      <c r="Z3189" t="s">
        <v>31</v>
      </c>
      <c r="AA3189">
        <v>1</v>
      </c>
      <c r="AB3189" t="s">
        <v>42</v>
      </c>
    </row>
    <row r="3190" spans="1:28" x14ac:dyDescent="0.35">
      <c r="A3190" t="s">
        <v>6108</v>
      </c>
      <c r="B3190" s="1">
        <v>45594</v>
      </c>
      <c r="C3190" s="1" t="str">
        <f>TEXT(Table1[[#This Row],[Order_Date]],"yyyy")</f>
        <v>2024</v>
      </c>
      <c r="D3190" s="3">
        <f>MONTH(Table1[[#This Row],[Order_Date]])</f>
        <v>10</v>
      </c>
      <c r="E3190" t="str">
        <f>TEXT(Table1[[#This Row],[Order_Date]],"mmm")</f>
        <v>Oct</v>
      </c>
      <c r="F3190" s="1">
        <v>45600</v>
      </c>
      <c r="G3190">
        <f>(Table1[[#This Row],[Ship_Date]]-Table1[[#This Row],[Order_Date]])</f>
        <v>6</v>
      </c>
      <c r="H3190" t="s">
        <v>3880</v>
      </c>
      <c r="I3190" t="s">
        <v>6109</v>
      </c>
      <c r="J3190" t="s">
        <v>52</v>
      </c>
      <c r="K3190">
        <v>62</v>
      </c>
      <c r="L3190" t="str">
        <f>IF(Table1[[#This Row],[Age]]&lt;=20,"Teen",IF(Table1[[#This Row],[Age]]&gt;=21 &amp; Table1[[#This Row],[Age]]&lt;=50,"Adult","Senior"))</f>
        <v>Senior</v>
      </c>
      <c r="M3190" t="s">
        <v>107</v>
      </c>
      <c r="N3190" t="s">
        <v>108</v>
      </c>
      <c r="O3190" t="s">
        <v>86</v>
      </c>
      <c r="P3190" t="s">
        <v>56</v>
      </c>
      <c r="Q3190" t="s">
        <v>168</v>
      </c>
      <c r="R3190">
        <v>2</v>
      </c>
      <c r="S3190">
        <v>1200</v>
      </c>
      <c r="T3190">
        <v>10</v>
      </c>
      <c r="U3190">
        <v>2160</v>
      </c>
      <c r="V3190" t="str">
        <f>IF(Table1[[#This Row],[Sales]]&lt;=10000,"Low",IF(Table1[[#This Row],[Sales]]&gt;=10000 &amp; Table1[[#This Row],[Sales]]&lt;=25000,"Medium","High"))</f>
        <v>Low</v>
      </c>
      <c r="W3190">
        <v>581.94000000000005</v>
      </c>
      <c r="X3190">
        <f>Table1[[#This Row],[Profit]]/Table1[[#This Row],[Sales]]</f>
        <v>0.26941666666666669</v>
      </c>
      <c r="Y3190" t="s">
        <v>58</v>
      </c>
      <c r="Z3190" t="s">
        <v>59</v>
      </c>
      <c r="AA3190">
        <v>4</v>
      </c>
      <c r="AB3190" t="s">
        <v>42</v>
      </c>
    </row>
    <row r="3191" spans="1:28" x14ac:dyDescent="0.35">
      <c r="A3191" t="s">
        <v>6116</v>
      </c>
      <c r="B3191" s="1">
        <v>45578</v>
      </c>
      <c r="C3191" s="1" t="str">
        <f>TEXT(Table1[[#This Row],[Order_Date]],"yyyy")</f>
        <v>2024</v>
      </c>
      <c r="D3191" s="3">
        <f>MONTH(Table1[[#This Row],[Order_Date]])</f>
        <v>10</v>
      </c>
      <c r="E3191" t="str">
        <f>TEXT(Table1[[#This Row],[Order_Date]],"mmm")</f>
        <v>Oct</v>
      </c>
      <c r="F3191" s="1">
        <v>45582</v>
      </c>
      <c r="G3191">
        <f>(Table1[[#This Row],[Ship_Date]]-Table1[[#This Row],[Order_Date]])</f>
        <v>4</v>
      </c>
      <c r="H3191" t="s">
        <v>6117</v>
      </c>
      <c r="I3191" t="s">
        <v>6118</v>
      </c>
      <c r="J3191" t="s">
        <v>52</v>
      </c>
      <c r="K3191">
        <v>33</v>
      </c>
      <c r="L3191" t="str">
        <f>IF(Table1[[#This Row],[Age]]&lt;=20,"Teen",IF(Table1[[#This Row],[Age]]&gt;=21 &amp; Table1[[#This Row],[Age]]&lt;=50,"Adult","Senior"))</f>
        <v>Senior</v>
      </c>
      <c r="M3191" t="s">
        <v>101</v>
      </c>
      <c r="N3191" t="s">
        <v>102</v>
      </c>
      <c r="O3191" t="s">
        <v>27</v>
      </c>
      <c r="P3191" t="s">
        <v>28</v>
      </c>
      <c r="Q3191" t="s">
        <v>29</v>
      </c>
      <c r="R3191">
        <v>3</v>
      </c>
      <c r="S3191">
        <v>15000</v>
      </c>
      <c r="T3191">
        <v>10</v>
      </c>
      <c r="U3191">
        <v>40500</v>
      </c>
      <c r="V3191" t="str">
        <f>IF(Table1[[#This Row],[Sales]]&lt;=10000,"Low",IF(Table1[[#This Row],[Sales]]&gt;=10000 &amp; Table1[[#This Row],[Sales]]&lt;=25000,"Medium","High"))</f>
        <v>High</v>
      </c>
      <c r="W3191">
        <v>15968.02</v>
      </c>
      <c r="X3191">
        <f>Table1[[#This Row],[Profit]]/Table1[[#This Row],[Sales]]</f>
        <v>0.39427209876543212</v>
      </c>
      <c r="Y3191" t="s">
        <v>93</v>
      </c>
      <c r="Z3191" t="s">
        <v>59</v>
      </c>
      <c r="AA3191">
        <v>4</v>
      </c>
      <c r="AB3191" t="s">
        <v>42</v>
      </c>
    </row>
    <row r="3192" spans="1:28" x14ac:dyDescent="0.35">
      <c r="A3192" t="s">
        <v>6158</v>
      </c>
      <c r="B3192" s="1">
        <v>45569</v>
      </c>
      <c r="C3192" s="1" t="str">
        <f>TEXT(Table1[[#This Row],[Order_Date]],"yyyy")</f>
        <v>2024</v>
      </c>
      <c r="D3192" s="3">
        <f>MONTH(Table1[[#This Row],[Order_Date]])</f>
        <v>10</v>
      </c>
      <c r="E3192" t="str">
        <f>TEXT(Table1[[#This Row],[Order_Date]],"mmm")</f>
        <v>Oct</v>
      </c>
      <c r="F3192" s="1">
        <v>45570</v>
      </c>
      <c r="G3192">
        <f>(Table1[[#This Row],[Ship_Date]]-Table1[[#This Row],[Order_Date]])</f>
        <v>1</v>
      </c>
      <c r="H3192" t="s">
        <v>6159</v>
      </c>
      <c r="I3192" t="s">
        <v>6160</v>
      </c>
      <c r="J3192" t="s">
        <v>24</v>
      </c>
      <c r="K3192">
        <v>36</v>
      </c>
      <c r="L3192" t="str">
        <f>IF(Table1[[#This Row],[Age]]&lt;=20,"Teen",IF(Table1[[#This Row],[Age]]&gt;=21 &amp; Table1[[#This Row],[Age]]&lt;=50,"Adult","Senior"))</f>
        <v>Senior</v>
      </c>
      <c r="M3192" t="s">
        <v>91</v>
      </c>
      <c r="N3192" t="s">
        <v>92</v>
      </c>
      <c r="O3192" t="s">
        <v>55</v>
      </c>
      <c r="P3192" t="s">
        <v>56</v>
      </c>
      <c r="Q3192" t="s">
        <v>212</v>
      </c>
      <c r="R3192">
        <v>2</v>
      </c>
      <c r="S3192">
        <v>300</v>
      </c>
      <c r="T3192">
        <v>10</v>
      </c>
      <c r="U3192">
        <v>540</v>
      </c>
      <c r="V3192" t="str">
        <f>IF(Table1[[#This Row],[Sales]]&lt;=10000,"Low",IF(Table1[[#This Row],[Sales]]&gt;=10000 &amp; Table1[[#This Row],[Sales]]&lt;=25000,"Medium","High"))</f>
        <v>Low</v>
      </c>
      <c r="W3192">
        <v>170.35</v>
      </c>
      <c r="X3192">
        <f>Table1[[#This Row],[Profit]]/Table1[[#This Row],[Sales]]</f>
        <v>0.31546296296296295</v>
      </c>
      <c r="Y3192" t="s">
        <v>58</v>
      </c>
      <c r="Z3192" t="s">
        <v>59</v>
      </c>
      <c r="AA3192">
        <v>5</v>
      </c>
      <c r="AB3192" t="s">
        <v>42</v>
      </c>
    </row>
    <row r="3193" spans="1:28" x14ac:dyDescent="0.35">
      <c r="A3193" t="s">
        <v>6161</v>
      </c>
      <c r="B3193" s="1">
        <v>45573</v>
      </c>
      <c r="C3193" s="1" t="str">
        <f>TEXT(Table1[[#This Row],[Order_Date]],"yyyy")</f>
        <v>2024</v>
      </c>
      <c r="D3193" s="3">
        <f>MONTH(Table1[[#This Row],[Order_Date]])</f>
        <v>10</v>
      </c>
      <c r="E3193" t="str">
        <f>TEXT(Table1[[#This Row],[Order_Date]],"mmm")</f>
        <v>Oct</v>
      </c>
      <c r="F3193" s="1">
        <v>45580</v>
      </c>
      <c r="G3193">
        <f>(Table1[[#This Row],[Ship_Date]]-Table1[[#This Row],[Order_Date]])</f>
        <v>7</v>
      </c>
      <c r="H3193" t="s">
        <v>3962</v>
      </c>
      <c r="I3193" t="s">
        <v>6162</v>
      </c>
      <c r="J3193" t="s">
        <v>24</v>
      </c>
      <c r="K3193">
        <v>27</v>
      </c>
      <c r="L3193" t="str">
        <f>IF(Table1[[#This Row],[Age]]&lt;=20,"Teen",IF(Table1[[#This Row],[Age]]&gt;=21 &amp; Table1[[#This Row],[Age]]&lt;=50,"Adult","Senior"))</f>
        <v>Senior</v>
      </c>
      <c r="M3193" t="s">
        <v>116</v>
      </c>
      <c r="N3193" t="s">
        <v>117</v>
      </c>
      <c r="O3193" t="s">
        <v>86</v>
      </c>
      <c r="P3193" t="s">
        <v>28</v>
      </c>
      <c r="Q3193" t="s">
        <v>192</v>
      </c>
      <c r="R3193">
        <v>8</v>
      </c>
      <c r="S3193">
        <v>7000</v>
      </c>
      <c r="T3193">
        <v>25</v>
      </c>
      <c r="U3193">
        <v>42000</v>
      </c>
      <c r="V3193" t="str">
        <f>IF(Table1[[#This Row],[Sales]]&lt;=10000,"Low",IF(Table1[[#This Row],[Sales]]&gt;=10000 &amp; Table1[[#This Row],[Sales]]&lt;=25000,"Medium","High"))</f>
        <v>High</v>
      </c>
      <c r="W3193">
        <v>16860.98</v>
      </c>
      <c r="X3193">
        <f>Table1[[#This Row],[Profit]]/Table1[[#This Row],[Sales]]</f>
        <v>0.40145190476190473</v>
      </c>
      <c r="Y3193" t="s">
        <v>93</v>
      </c>
      <c r="Z3193" t="s">
        <v>41</v>
      </c>
      <c r="AA3193">
        <v>4</v>
      </c>
      <c r="AB3193" t="s">
        <v>42</v>
      </c>
    </row>
    <row r="3194" spans="1:28" x14ac:dyDescent="0.35">
      <c r="A3194" t="s">
        <v>6212</v>
      </c>
      <c r="B3194" s="1">
        <v>45937</v>
      </c>
      <c r="C3194" s="1" t="str">
        <f>TEXT(Table1[[#This Row],[Order_Date]],"yyyy")</f>
        <v>2025</v>
      </c>
      <c r="D3194" s="3">
        <f>MONTH(Table1[[#This Row],[Order_Date]])</f>
        <v>10</v>
      </c>
      <c r="E3194" t="str">
        <f>TEXT(Table1[[#This Row],[Order_Date]],"mmm")</f>
        <v>Oct</v>
      </c>
      <c r="F3194" s="1">
        <v>45944</v>
      </c>
      <c r="G3194">
        <f>(Table1[[#This Row],[Ship_Date]]-Table1[[#This Row],[Order_Date]])</f>
        <v>7</v>
      </c>
      <c r="H3194" t="s">
        <v>1818</v>
      </c>
      <c r="I3194" t="s">
        <v>6213</v>
      </c>
      <c r="J3194" t="s">
        <v>52</v>
      </c>
      <c r="K3194">
        <v>58</v>
      </c>
      <c r="L3194" t="str">
        <f>IF(Table1[[#This Row],[Age]]&lt;=20,"Teen",IF(Table1[[#This Row],[Age]]&gt;=21 &amp; Table1[[#This Row],[Age]]&lt;=50,"Adult","Senior"))</f>
        <v>Senior</v>
      </c>
      <c r="M3194" t="s">
        <v>79</v>
      </c>
      <c r="N3194" t="s">
        <v>80</v>
      </c>
      <c r="O3194" t="s">
        <v>38</v>
      </c>
      <c r="P3194" t="s">
        <v>74</v>
      </c>
      <c r="Q3194" t="s">
        <v>196</v>
      </c>
      <c r="R3194">
        <v>1</v>
      </c>
      <c r="S3194">
        <v>25000</v>
      </c>
      <c r="T3194">
        <v>5</v>
      </c>
      <c r="U3194">
        <v>23750</v>
      </c>
      <c r="V3194" t="str">
        <f>IF(Table1[[#This Row],[Sales]]&lt;=10000,"Low",IF(Table1[[#This Row],[Sales]]&gt;=10000 &amp; Table1[[#This Row],[Sales]]&lt;=25000,"Medium","High"))</f>
        <v>High</v>
      </c>
      <c r="W3194">
        <v>5786.03</v>
      </c>
      <c r="X3194">
        <f>Table1[[#This Row],[Profit]]/Table1[[#This Row],[Sales]]</f>
        <v>0.24362231578947369</v>
      </c>
      <c r="Y3194" t="s">
        <v>58</v>
      </c>
      <c r="Z3194" t="s">
        <v>31</v>
      </c>
      <c r="AA3194">
        <v>1</v>
      </c>
      <c r="AB3194" t="s">
        <v>42</v>
      </c>
    </row>
    <row r="3195" spans="1:28" x14ac:dyDescent="0.35">
      <c r="A3195" t="s">
        <v>6234</v>
      </c>
      <c r="B3195" s="1">
        <v>45946</v>
      </c>
      <c r="C3195" s="1" t="str">
        <f>TEXT(Table1[[#This Row],[Order_Date]],"yyyy")</f>
        <v>2025</v>
      </c>
      <c r="D3195" s="3">
        <f>MONTH(Table1[[#This Row],[Order_Date]])</f>
        <v>10</v>
      </c>
      <c r="E3195" t="str">
        <f>TEXT(Table1[[#This Row],[Order_Date]],"mmm")</f>
        <v>Oct</v>
      </c>
      <c r="F3195" s="1">
        <v>45951</v>
      </c>
      <c r="G3195">
        <f>(Table1[[#This Row],[Ship_Date]]-Table1[[#This Row],[Order_Date]])</f>
        <v>5</v>
      </c>
      <c r="H3195" t="s">
        <v>6235</v>
      </c>
      <c r="I3195" t="s">
        <v>6236</v>
      </c>
      <c r="J3195" t="s">
        <v>24</v>
      </c>
      <c r="K3195">
        <v>44</v>
      </c>
      <c r="L3195" t="str">
        <f>IF(Table1[[#This Row],[Age]]&lt;=20,"Teen",IF(Table1[[#This Row],[Age]]&gt;=21 &amp; Table1[[#This Row],[Age]]&lt;=50,"Adult","Senior"))</f>
        <v>Senior</v>
      </c>
      <c r="M3195" t="s">
        <v>79</v>
      </c>
      <c r="N3195" t="s">
        <v>80</v>
      </c>
      <c r="O3195" t="s">
        <v>38</v>
      </c>
      <c r="P3195" t="s">
        <v>28</v>
      </c>
      <c r="Q3195" t="s">
        <v>311</v>
      </c>
      <c r="R3195">
        <v>7</v>
      </c>
      <c r="S3195">
        <v>5000</v>
      </c>
      <c r="T3195">
        <v>10</v>
      </c>
      <c r="U3195">
        <v>31500</v>
      </c>
      <c r="V3195" t="str">
        <f>IF(Table1[[#This Row],[Sales]]&lt;=10000,"Low",IF(Table1[[#This Row],[Sales]]&gt;=10000 &amp; Table1[[#This Row],[Sales]]&lt;=25000,"Medium","High"))</f>
        <v>High</v>
      </c>
      <c r="W3195">
        <v>8468.6200000000008</v>
      </c>
      <c r="X3195">
        <f>Table1[[#This Row],[Profit]]/Table1[[#This Row],[Sales]]</f>
        <v>0.2688450793650794</v>
      </c>
      <c r="Y3195" t="s">
        <v>58</v>
      </c>
      <c r="Z3195" t="s">
        <v>59</v>
      </c>
      <c r="AA3195">
        <v>2</v>
      </c>
      <c r="AB3195" t="s">
        <v>42</v>
      </c>
    </row>
    <row r="3196" spans="1:28" x14ac:dyDescent="0.35">
      <c r="A3196" t="s">
        <v>6387</v>
      </c>
      <c r="B3196" s="1">
        <v>45575</v>
      </c>
      <c r="C3196" s="1" t="str">
        <f>TEXT(Table1[[#This Row],[Order_Date]],"yyyy")</f>
        <v>2024</v>
      </c>
      <c r="D3196" s="3">
        <f>MONTH(Table1[[#This Row],[Order_Date]])</f>
        <v>10</v>
      </c>
      <c r="E3196" t="str">
        <f>TEXT(Table1[[#This Row],[Order_Date]],"mmm")</f>
        <v>Oct</v>
      </c>
      <c r="F3196" s="1">
        <v>45581</v>
      </c>
      <c r="G3196">
        <f>(Table1[[#This Row],[Ship_Date]]-Table1[[#This Row],[Order_Date]])</f>
        <v>6</v>
      </c>
      <c r="H3196" t="s">
        <v>6388</v>
      </c>
      <c r="I3196" t="s">
        <v>6389</v>
      </c>
      <c r="J3196" t="s">
        <v>52</v>
      </c>
      <c r="K3196">
        <v>44</v>
      </c>
      <c r="L3196" t="str">
        <f>IF(Table1[[#This Row],[Age]]&lt;=20,"Teen",IF(Table1[[#This Row],[Age]]&gt;=21 &amp; Table1[[#This Row],[Age]]&lt;=50,"Adult","Senior"))</f>
        <v>Senior</v>
      </c>
      <c r="M3196" t="s">
        <v>84</v>
      </c>
      <c r="N3196" t="s">
        <v>85</v>
      </c>
      <c r="O3196" t="s">
        <v>86</v>
      </c>
      <c r="P3196" t="s">
        <v>74</v>
      </c>
      <c r="Q3196" t="s">
        <v>196</v>
      </c>
      <c r="R3196">
        <v>4</v>
      </c>
      <c r="S3196">
        <v>25000</v>
      </c>
      <c r="T3196">
        <v>15</v>
      </c>
      <c r="U3196">
        <v>85000</v>
      </c>
      <c r="V3196" t="str">
        <f>IF(Table1[[#This Row],[Sales]]&lt;=10000,"Low",IF(Table1[[#This Row],[Sales]]&gt;=10000 &amp; Table1[[#This Row],[Sales]]&lt;=25000,"Medium","High"))</f>
        <v>High</v>
      </c>
      <c r="W3196">
        <v>14119.83</v>
      </c>
      <c r="X3196">
        <f>Table1[[#This Row],[Profit]]/Table1[[#This Row],[Sales]]</f>
        <v>0.16611564705882353</v>
      </c>
      <c r="Y3196" t="s">
        <v>30</v>
      </c>
      <c r="Z3196" t="s">
        <v>31</v>
      </c>
      <c r="AA3196">
        <v>1</v>
      </c>
      <c r="AB3196" t="s">
        <v>42</v>
      </c>
    </row>
    <row r="3197" spans="1:28" x14ac:dyDescent="0.35">
      <c r="A3197" t="s">
        <v>6398</v>
      </c>
      <c r="B3197" s="1">
        <v>45951</v>
      </c>
      <c r="C3197" s="1" t="str">
        <f>TEXT(Table1[[#This Row],[Order_Date]],"yyyy")</f>
        <v>2025</v>
      </c>
      <c r="D3197" s="3">
        <f>MONTH(Table1[[#This Row],[Order_Date]])</f>
        <v>10</v>
      </c>
      <c r="E3197" t="str">
        <f>TEXT(Table1[[#This Row],[Order_Date]],"mmm")</f>
        <v>Oct</v>
      </c>
      <c r="F3197" s="1">
        <v>45957</v>
      </c>
      <c r="G3197">
        <f>(Table1[[#This Row],[Ship_Date]]-Table1[[#This Row],[Order_Date]])</f>
        <v>6</v>
      </c>
      <c r="H3197" t="s">
        <v>6399</v>
      </c>
      <c r="I3197" t="s">
        <v>6400</v>
      </c>
      <c r="J3197" t="s">
        <v>52</v>
      </c>
      <c r="K3197">
        <v>43</v>
      </c>
      <c r="L3197" t="str">
        <f>IF(Table1[[#This Row],[Age]]&lt;=20,"Teen",IF(Table1[[#This Row],[Age]]&gt;=21 &amp; Table1[[#This Row],[Age]]&lt;=50,"Adult","Senior"))</f>
        <v>Senior</v>
      </c>
      <c r="M3197" t="s">
        <v>36</v>
      </c>
      <c r="N3197" t="s">
        <v>37</v>
      </c>
      <c r="O3197" t="s">
        <v>38</v>
      </c>
      <c r="P3197" t="s">
        <v>74</v>
      </c>
      <c r="Q3197" t="s">
        <v>132</v>
      </c>
      <c r="R3197">
        <v>4</v>
      </c>
      <c r="S3197">
        <v>55000</v>
      </c>
      <c r="T3197">
        <v>5</v>
      </c>
      <c r="U3197">
        <v>209000</v>
      </c>
      <c r="V3197" t="str">
        <f>IF(Table1[[#This Row],[Sales]]&lt;=10000,"Low",IF(Table1[[#This Row],[Sales]]&gt;=10000 &amp; Table1[[#This Row],[Sales]]&lt;=25000,"Medium","High"))</f>
        <v>High</v>
      </c>
      <c r="W3197">
        <v>23607.200000000001</v>
      </c>
      <c r="X3197">
        <f>Table1[[#This Row],[Profit]]/Table1[[#This Row],[Sales]]</f>
        <v>0.11295311004784689</v>
      </c>
      <c r="Y3197" t="s">
        <v>30</v>
      </c>
      <c r="Z3197" t="s">
        <v>59</v>
      </c>
      <c r="AA3197">
        <v>4</v>
      </c>
      <c r="AB3197" t="s">
        <v>42</v>
      </c>
    </row>
    <row r="3198" spans="1:28" x14ac:dyDescent="0.35">
      <c r="A3198" t="s">
        <v>6503</v>
      </c>
      <c r="B3198" s="1">
        <v>45582</v>
      </c>
      <c r="C3198" s="1" t="str">
        <f>TEXT(Table1[[#This Row],[Order_Date]],"yyyy")</f>
        <v>2024</v>
      </c>
      <c r="D3198" s="3">
        <f>MONTH(Table1[[#This Row],[Order_Date]])</f>
        <v>10</v>
      </c>
      <c r="E3198" t="str">
        <f>TEXT(Table1[[#This Row],[Order_Date]],"mmm")</f>
        <v>Oct</v>
      </c>
      <c r="F3198" s="1">
        <v>45589</v>
      </c>
      <c r="G3198">
        <f>(Table1[[#This Row],[Ship_Date]]-Table1[[#This Row],[Order_Date]])</f>
        <v>7</v>
      </c>
      <c r="H3198" t="s">
        <v>6504</v>
      </c>
      <c r="I3198" t="s">
        <v>6505</v>
      </c>
      <c r="J3198" t="s">
        <v>52</v>
      </c>
      <c r="K3198">
        <v>47</v>
      </c>
      <c r="L3198" t="str">
        <f>IF(Table1[[#This Row],[Age]]&lt;=20,"Teen",IF(Table1[[#This Row],[Age]]&gt;=21 &amp; Table1[[#This Row],[Age]]&lt;=50,"Adult","Senior"))</f>
        <v>Senior</v>
      </c>
      <c r="M3198" t="s">
        <v>116</v>
      </c>
      <c r="N3198" t="s">
        <v>117</v>
      </c>
      <c r="O3198" t="s">
        <v>86</v>
      </c>
      <c r="P3198" t="s">
        <v>39</v>
      </c>
      <c r="Q3198" t="s">
        <v>40</v>
      </c>
      <c r="R3198">
        <v>2</v>
      </c>
      <c r="S3198">
        <v>2500</v>
      </c>
      <c r="T3198">
        <v>0</v>
      </c>
      <c r="U3198">
        <v>5000</v>
      </c>
      <c r="V3198" t="str">
        <f>IF(Table1[[#This Row],[Sales]]&lt;=10000,"Low",IF(Table1[[#This Row],[Sales]]&gt;=10000 &amp; Table1[[#This Row],[Sales]]&lt;=25000,"Medium","High"))</f>
        <v>Low</v>
      </c>
      <c r="W3198">
        <v>962.68</v>
      </c>
      <c r="X3198">
        <f>Table1[[#This Row],[Profit]]/Table1[[#This Row],[Sales]]</f>
        <v>0.19253599999999998</v>
      </c>
      <c r="Y3198" t="s">
        <v>58</v>
      </c>
      <c r="Z3198" t="s">
        <v>59</v>
      </c>
      <c r="AA3198">
        <v>3</v>
      </c>
      <c r="AB3198" t="s">
        <v>42</v>
      </c>
    </row>
    <row r="3199" spans="1:28" x14ac:dyDescent="0.35">
      <c r="A3199" t="s">
        <v>6542</v>
      </c>
      <c r="B3199" s="1">
        <v>45587</v>
      </c>
      <c r="C3199" s="1" t="str">
        <f>TEXT(Table1[[#This Row],[Order_Date]],"yyyy")</f>
        <v>2024</v>
      </c>
      <c r="D3199" s="3">
        <f>MONTH(Table1[[#This Row],[Order_Date]])</f>
        <v>10</v>
      </c>
      <c r="E3199" t="str">
        <f>TEXT(Table1[[#This Row],[Order_Date]],"mmm")</f>
        <v>Oct</v>
      </c>
      <c r="F3199" s="1">
        <v>45593</v>
      </c>
      <c r="G3199">
        <f>(Table1[[#This Row],[Ship_Date]]-Table1[[#This Row],[Order_Date]])</f>
        <v>6</v>
      </c>
      <c r="H3199" t="s">
        <v>6543</v>
      </c>
      <c r="I3199" t="s">
        <v>6544</v>
      </c>
      <c r="J3199" t="s">
        <v>24</v>
      </c>
      <c r="K3199">
        <v>52</v>
      </c>
      <c r="L3199" t="str">
        <f>IF(Table1[[#This Row],[Age]]&lt;=20,"Teen",IF(Table1[[#This Row],[Age]]&gt;=21 &amp; Table1[[#This Row],[Age]]&lt;=50,"Adult","Senior"))</f>
        <v>Senior</v>
      </c>
      <c r="M3199" t="s">
        <v>107</v>
      </c>
      <c r="N3199" t="s">
        <v>108</v>
      </c>
      <c r="O3199" t="s">
        <v>86</v>
      </c>
      <c r="P3199" t="s">
        <v>47</v>
      </c>
      <c r="Q3199" t="s">
        <v>185</v>
      </c>
      <c r="R3199">
        <v>4</v>
      </c>
      <c r="S3199">
        <v>4500</v>
      </c>
      <c r="T3199">
        <v>10</v>
      </c>
      <c r="U3199">
        <v>16200</v>
      </c>
      <c r="V3199" t="str">
        <f>IF(Table1[[#This Row],[Sales]]&lt;=10000,"Low",IF(Table1[[#This Row],[Sales]]&gt;=10000 &amp; Table1[[#This Row],[Sales]]&lt;=25000,"Medium","High"))</f>
        <v>High</v>
      </c>
      <c r="W3199">
        <v>6569.14</v>
      </c>
      <c r="X3199">
        <f>Table1[[#This Row],[Profit]]/Table1[[#This Row],[Sales]]</f>
        <v>0.40550246913580251</v>
      </c>
      <c r="Y3199" t="s">
        <v>93</v>
      </c>
      <c r="Z3199" t="s">
        <v>59</v>
      </c>
      <c r="AA3199">
        <v>5</v>
      </c>
      <c r="AB3199" t="s">
        <v>42</v>
      </c>
    </row>
    <row r="3200" spans="1:28" x14ac:dyDescent="0.35">
      <c r="A3200" t="s">
        <v>6587</v>
      </c>
      <c r="B3200" s="1">
        <v>45955</v>
      </c>
      <c r="C3200" s="1" t="str">
        <f>TEXT(Table1[[#This Row],[Order_Date]],"yyyy")</f>
        <v>2025</v>
      </c>
      <c r="D3200" s="3">
        <f>MONTH(Table1[[#This Row],[Order_Date]])</f>
        <v>10</v>
      </c>
      <c r="E3200" t="str">
        <f>TEXT(Table1[[#This Row],[Order_Date]],"mmm")</f>
        <v>Oct</v>
      </c>
      <c r="F3200" s="1">
        <v>45960</v>
      </c>
      <c r="G3200">
        <f>(Table1[[#This Row],[Ship_Date]]-Table1[[#This Row],[Order_Date]])</f>
        <v>5</v>
      </c>
      <c r="H3200" t="s">
        <v>4441</v>
      </c>
      <c r="I3200" t="s">
        <v>6588</v>
      </c>
      <c r="J3200" t="s">
        <v>52</v>
      </c>
      <c r="K3200">
        <v>64</v>
      </c>
      <c r="L3200" t="str">
        <f>IF(Table1[[#This Row],[Age]]&lt;=20,"Teen",IF(Table1[[#This Row],[Age]]&gt;=21 &amp; Table1[[#This Row],[Age]]&lt;=50,"Adult","Senior"))</f>
        <v>Senior</v>
      </c>
      <c r="M3200" t="s">
        <v>46</v>
      </c>
      <c r="N3200" t="s">
        <v>46</v>
      </c>
      <c r="O3200" t="s">
        <v>38</v>
      </c>
      <c r="P3200" t="s">
        <v>47</v>
      </c>
      <c r="Q3200" t="s">
        <v>185</v>
      </c>
      <c r="R3200">
        <v>4</v>
      </c>
      <c r="S3200">
        <v>4500</v>
      </c>
      <c r="T3200">
        <v>0</v>
      </c>
      <c r="U3200">
        <v>18000</v>
      </c>
      <c r="V3200" t="str">
        <f>IF(Table1[[#This Row],[Sales]]&lt;=10000,"Low",IF(Table1[[#This Row],[Sales]]&gt;=10000 &amp; Table1[[#This Row],[Sales]]&lt;=25000,"Medium","High"))</f>
        <v>High</v>
      </c>
      <c r="W3200">
        <v>6802.18</v>
      </c>
      <c r="X3200">
        <f>Table1[[#This Row],[Profit]]/Table1[[#This Row],[Sales]]</f>
        <v>0.3778988888888889</v>
      </c>
      <c r="Y3200" t="s">
        <v>93</v>
      </c>
      <c r="Z3200" t="s">
        <v>31</v>
      </c>
      <c r="AA3200">
        <v>1</v>
      </c>
      <c r="AB3200" t="s">
        <v>42</v>
      </c>
    </row>
    <row r="3201" spans="1:28" x14ac:dyDescent="0.35">
      <c r="A3201" t="s">
        <v>6604</v>
      </c>
      <c r="B3201" s="1">
        <v>45581</v>
      </c>
      <c r="C3201" s="1" t="str">
        <f>TEXT(Table1[[#This Row],[Order_Date]],"yyyy")</f>
        <v>2024</v>
      </c>
      <c r="D3201" s="3">
        <f>MONTH(Table1[[#This Row],[Order_Date]])</f>
        <v>10</v>
      </c>
      <c r="E3201" t="str">
        <f>TEXT(Table1[[#This Row],[Order_Date]],"mmm")</f>
        <v>Oct</v>
      </c>
      <c r="F3201" s="1">
        <v>45588</v>
      </c>
      <c r="G3201">
        <f>(Table1[[#This Row],[Ship_Date]]-Table1[[#This Row],[Order_Date]])</f>
        <v>7</v>
      </c>
      <c r="H3201" t="s">
        <v>6605</v>
      </c>
      <c r="I3201" t="s">
        <v>6606</v>
      </c>
      <c r="J3201" t="s">
        <v>52</v>
      </c>
      <c r="K3201">
        <v>39</v>
      </c>
      <c r="L3201" t="str">
        <f>IF(Table1[[#This Row],[Age]]&lt;=20,"Teen",IF(Table1[[#This Row],[Age]]&gt;=21 &amp; Table1[[#This Row],[Age]]&lt;=50,"Adult","Senior"))</f>
        <v>Senior</v>
      </c>
      <c r="M3201" t="s">
        <v>46</v>
      </c>
      <c r="N3201" t="s">
        <v>46</v>
      </c>
      <c r="O3201" t="s">
        <v>38</v>
      </c>
      <c r="P3201" t="s">
        <v>28</v>
      </c>
      <c r="Q3201" t="s">
        <v>103</v>
      </c>
      <c r="R3201">
        <v>3</v>
      </c>
      <c r="S3201">
        <v>25000</v>
      </c>
      <c r="T3201">
        <v>10</v>
      </c>
      <c r="U3201">
        <v>67500</v>
      </c>
      <c r="V3201" t="str">
        <f>IF(Table1[[#This Row],[Sales]]&lt;=10000,"Low",IF(Table1[[#This Row],[Sales]]&gt;=10000 &amp; Table1[[#This Row],[Sales]]&lt;=25000,"Medium","High"))</f>
        <v>High</v>
      </c>
      <c r="W3201">
        <v>12082.2</v>
      </c>
      <c r="X3201">
        <f>Table1[[#This Row],[Profit]]/Table1[[#This Row],[Sales]]</f>
        <v>0.17899555555555557</v>
      </c>
      <c r="Y3201" t="s">
        <v>93</v>
      </c>
      <c r="Z3201" t="s">
        <v>41</v>
      </c>
      <c r="AA3201">
        <v>5</v>
      </c>
      <c r="AB3201" t="s">
        <v>42</v>
      </c>
    </row>
    <row r="3202" spans="1:28" x14ac:dyDescent="0.35">
      <c r="A3202" t="s">
        <v>6618</v>
      </c>
      <c r="B3202" s="1">
        <v>45945</v>
      </c>
      <c r="C3202" s="1" t="str">
        <f>TEXT(Table1[[#This Row],[Order_Date]],"yyyy")</f>
        <v>2025</v>
      </c>
      <c r="D3202" s="3">
        <f>MONTH(Table1[[#This Row],[Order_Date]])</f>
        <v>10</v>
      </c>
      <c r="E3202" t="str">
        <f>TEXT(Table1[[#This Row],[Order_Date]],"mmm")</f>
        <v>Oct</v>
      </c>
      <c r="F3202" s="1">
        <v>45946</v>
      </c>
      <c r="G3202">
        <f>(Table1[[#This Row],[Ship_Date]]-Table1[[#This Row],[Order_Date]])</f>
        <v>1</v>
      </c>
      <c r="H3202" t="s">
        <v>6619</v>
      </c>
      <c r="I3202" t="s">
        <v>6620</v>
      </c>
      <c r="J3202" t="s">
        <v>52</v>
      </c>
      <c r="K3202">
        <v>61</v>
      </c>
      <c r="L3202" t="str">
        <f>IF(Table1[[#This Row],[Age]]&lt;=20,"Teen",IF(Table1[[#This Row],[Age]]&gt;=21 &amp; Table1[[#This Row],[Age]]&lt;=50,"Adult","Senior"))</f>
        <v>Senior</v>
      </c>
      <c r="M3202" t="s">
        <v>84</v>
      </c>
      <c r="N3202" t="s">
        <v>85</v>
      </c>
      <c r="O3202" t="s">
        <v>86</v>
      </c>
      <c r="P3202" t="s">
        <v>56</v>
      </c>
      <c r="Q3202" t="s">
        <v>212</v>
      </c>
      <c r="R3202">
        <v>6</v>
      </c>
      <c r="S3202">
        <v>300</v>
      </c>
      <c r="T3202">
        <v>0</v>
      </c>
      <c r="U3202">
        <v>1800</v>
      </c>
      <c r="V3202" t="str">
        <f>IF(Table1[[#This Row],[Sales]]&lt;=10000,"Low",IF(Table1[[#This Row],[Sales]]&gt;=10000 &amp; Table1[[#This Row],[Sales]]&lt;=25000,"Medium","High"))</f>
        <v>Low</v>
      </c>
      <c r="W3202">
        <v>281.41000000000003</v>
      </c>
      <c r="X3202">
        <f>Table1[[#This Row],[Profit]]/Table1[[#This Row],[Sales]]</f>
        <v>0.15633888888888892</v>
      </c>
      <c r="Y3202" t="s">
        <v>58</v>
      </c>
      <c r="Z3202" t="s">
        <v>59</v>
      </c>
      <c r="AA3202">
        <v>1</v>
      </c>
      <c r="AB3202" t="s">
        <v>42</v>
      </c>
    </row>
    <row r="3203" spans="1:28" x14ac:dyDescent="0.35">
      <c r="A3203" t="s">
        <v>6624</v>
      </c>
      <c r="B3203" s="1">
        <v>45594</v>
      </c>
      <c r="C3203" s="1" t="str">
        <f>TEXT(Table1[[#This Row],[Order_Date]],"yyyy")</f>
        <v>2024</v>
      </c>
      <c r="D3203" s="3">
        <f>MONTH(Table1[[#This Row],[Order_Date]])</f>
        <v>10</v>
      </c>
      <c r="E3203" t="str">
        <f>TEXT(Table1[[#This Row],[Order_Date]],"mmm")</f>
        <v>Oct</v>
      </c>
      <c r="F3203" s="1">
        <v>45595</v>
      </c>
      <c r="G3203">
        <f>(Table1[[#This Row],[Ship_Date]]-Table1[[#This Row],[Order_Date]])</f>
        <v>1</v>
      </c>
      <c r="H3203" t="s">
        <v>2897</v>
      </c>
      <c r="I3203" t="s">
        <v>6625</v>
      </c>
      <c r="J3203" t="s">
        <v>52</v>
      </c>
      <c r="K3203">
        <v>51</v>
      </c>
      <c r="L3203" t="str">
        <f>IF(Table1[[#This Row],[Age]]&lt;=20,"Teen",IF(Table1[[#This Row],[Age]]&gt;=21 &amp; Table1[[#This Row],[Age]]&lt;=50,"Adult","Senior"))</f>
        <v>Senior</v>
      </c>
      <c r="M3203" t="s">
        <v>91</v>
      </c>
      <c r="N3203" t="s">
        <v>92</v>
      </c>
      <c r="O3203" t="s">
        <v>55</v>
      </c>
      <c r="P3203" t="s">
        <v>56</v>
      </c>
      <c r="Q3203" t="s">
        <v>97</v>
      </c>
      <c r="R3203">
        <v>1</v>
      </c>
      <c r="S3203">
        <v>1500</v>
      </c>
      <c r="T3203">
        <v>0</v>
      </c>
      <c r="U3203">
        <v>1500</v>
      </c>
      <c r="V3203" t="str">
        <f>IF(Table1[[#This Row],[Sales]]&lt;=10000,"Low",IF(Table1[[#This Row],[Sales]]&gt;=10000 &amp; Table1[[#This Row],[Sales]]&lt;=25000,"Medium","High"))</f>
        <v>Low</v>
      </c>
      <c r="W3203">
        <v>377.99</v>
      </c>
      <c r="X3203">
        <f>Table1[[#This Row],[Profit]]/Table1[[#This Row],[Sales]]</f>
        <v>0.25199333333333335</v>
      </c>
      <c r="Y3203" t="s">
        <v>58</v>
      </c>
      <c r="Z3203" t="s">
        <v>31</v>
      </c>
      <c r="AA3203">
        <v>2</v>
      </c>
      <c r="AB3203" t="s">
        <v>42</v>
      </c>
    </row>
    <row r="3204" spans="1:28" x14ac:dyDescent="0.35">
      <c r="A3204" t="s">
        <v>6626</v>
      </c>
      <c r="B3204" s="1">
        <v>45572</v>
      </c>
      <c r="C3204" s="1" t="str">
        <f>TEXT(Table1[[#This Row],[Order_Date]],"yyyy")</f>
        <v>2024</v>
      </c>
      <c r="D3204" s="3">
        <f>MONTH(Table1[[#This Row],[Order_Date]])</f>
        <v>10</v>
      </c>
      <c r="E3204" t="str">
        <f>TEXT(Table1[[#This Row],[Order_Date]],"mmm")</f>
        <v>Oct</v>
      </c>
      <c r="F3204" s="1">
        <v>45573</v>
      </c>
      <c r="G3204">
        <f>(Table1[[#This Row],[Ship_Date]]-Table1[[#This Row],[Order_Date]])</f>
        <v>1</v>
      </c>
      <c r="H3204" t="s">
        <v>6627</v>
      </c>
      <c r="I3204" t="s">
        <v>6628</v>
      </c>
      <c r="J3204" t="s">
        <v>52</v>
      </c>
      <c r="K3204">
        <v>30</v>
      </c>
      <c r="L3204" t="str">
        <f>IF(Table1[[#This Row],[Age]]&lt;=20,"Teen",IF(Table1[[#This Row],[Age]]&gt;=21 &amp; Table1[[#This Row],[Age]]&lt;=50,"Adult","Senior"))</f>
        <v>Senior</v>
      </c>
      <c r="M3204" t="s">
        <v>116</v>
      </c>
      <c r="N3204" t="s">
        <v>117</v>
      </c>
      <c r="O3204" t="s">
        <v>86</v>
      </c>
      <c r="P3204" t="s">
        <v>74</v>
      </c>
      <c r="Q3204" t="s">
        <v>75</v>
      </c>
      <c r="R3204">
        <v>8</v>
      </c>
      <c r="S3204">
        <v>2000</v>
      </c>
      <c r="T3204">
        <v>25</v>
      </c>
      <c r="U3204">
        <v>12000</v>
      </c>
      <c r="V3204" t="str">
        <f>IF(Table1[[#This Row],[Sales]]&lt;=10000,"Low",IF(Table1[[#This Row],[Sales]]&gt;=10000 &amp; Table1[[#This Row],[Sales]]&lt;=25000,"Medium","High"))</f>
        <v>High</v>
      </c>
      <c r="W3204">
        <v>2714.93</v>
      </c>
      <c r="X3204">
        <f>Table1[[#This Row],[Profit]]/Table1[[#This Row],[Sales]]</f>
        <v>0.22624416666666666</v>
      </c>
      <c r="Y3204" t="s">
        <v>93</v>
      </c>
      <c r="Z3204" t="s">
        <v>31</v>
      </c>
      <c r="AA3204">
        <v>2</v>
      </c>
      <c r="AB3204" t="s">
        <v>42</v>
      </c>
    </row>
    <row r="3205" spans="1:28" x14ac:dyDescent="0.35">
      <c r="A3205" t="s">
        <v>6656</v>
      </c>
      <c r="B3205" s="1">
        <v>45578</v>
      </c>
      <c r="C3205" s="1" t="str">
        <f>TEXT(Table1[[#This Row],[Order_Date]],"yyyy")</f>
        <v>2024</v>
      </c>
      <c r="D3205" s="3">
        <f>MONTH(Table1[[#This Row],[Order_Date]])</f>
        <v>10</v>
      </c>
      <c r="E3205" t="str">
        <f>TEXT(Table1[[#This Row],[Order_Date]],"mmm")</f>
        <v>Oct</v>
      </c>
      <c r="F3205" s="1">
        <v>45580</v>
      </c>
      <c r="G3205">
        <f>(Table1[[#This Row],[Ship_Date]]-Table1[[#This Row],[Order_Date]])</f>
        <v>2</v>
      </c>
      <c r="H3205" t="s">
        <v>6657</v>
      </c>
      <c r="I3205" t="s">
        <v>6658</v>
      </c>
      <c r="J3205" t="s">
        <v>24</v>
      </c>
      <c r="K3205">
        <v>51</v>
      </c>
      <c r="L3205" t="str">
        <f>IF(Table1[[#This Row],[Age]]&lt;=20,"Teen",IF(Table1[[#This Row],[Age]]&gt;=21 &amp; Table1[[#This Row],[Age]]&lt;=50,"Adult","Senior"))</f>
        <v>Senior</v>
      </c>
      <c r="M3205" t="s">
        <v>63</v>
      </c>
      <c r="N3205" t="s">
        <v>64</v>
      </c>
      <c r="O3205" t="s">
        <v>55</v>
      </c>
      <c r="P3205" t="s">
        <v>47</v>
      </c>
      <c r="Q3205" t="s">
        <v>175</v>
      </c>
      <c r="R3205">
        <v>8</v>
      </c>
      <c r="S3205">
        <v>1200</v>
      </c>
      <c r="T3205">
        <v>10</v>
      </c>
      <c r="U3205">
        <v>8640</v>
      </c>
      <c r="V3205" t="str">
        <f>IF(Table1[[#This Row],[Sales]]&lt;=10000,"Low",IF(Table1[[#This Row],[Sales]]&gt;=10000 &amp; Table1[[#This Row],[Sales]]&lt;=25000,"Medium","High"))</f>
        <v>Low</v>
      </c>
      <c r="W3205">
        <v>2557.52</v>
      </c>
      <c r="X3205">
        <f>Table1[[#This Row],[Profit]]/Table1[[#This Row],[Sales]]</f>
        <v>0.29600925925925925</v>
      </c>
      <c r="Y3205" t="s">
        <v>30</v>
      </c>
      <c r="Z3205" t="s">
        <v>41</v>
      </c>
      <c r="AA3205">
        <v>4</v>
      </c>
      <c r="AB3205" t="s">
        <v>42</v>
      </c>
    </row>
    <row r="3206" spans="1:28" x14ac:dyDescent="0.35">
      <c r="A3206" t="s">
        <v>6690</v>
      </c>
      <c r="B3206" s="1">
        <v>45954</v>
      </c>
      <c r="C3206" s="1" t="str">
        <f>TEXT(Table1[[#This Row],[Order_Date]],"yyyy")</f>
        <v>2025</v>
      </c>
      <c r="D3206" s="3">
        <f>MONTH(Table1[[#This Row],[Order_Date]])</f>
        <v>10</v>
      </c>
      <c r="E3206" t="str">
        <f>TEXT(Table1[[#This Row],[Order_Date]],"mmm")</f>
        <v>Oct</v>
      </c>
      <c r="F3206" s="1">
        <v>45955</v>
      </c>
      <c r="G3206">
        <f>(Table1[[#This Row],[Ship_Date]]-Table1[[#This Row],[Order_Date]])</f>
        <v>1</v>
      </c>
      <c r="H3206" t="s">
        <v>6691</v>
      </c>
      <c r="I3206" t="s">
        <v>6692</v>
      </c>
      <c r="J3206" t="s">
        <v>52</v>
      </c>
      <c r="K3206">
        <v>40</v>
      </c>
      <c r="L3206" t="str">
        <f>IF(Table1[[#This Row],[Age]]&lt;=20,"Teen",IF(Table1[[#This Row],[Age]]&gt;=21 &amp; Table1[[#This Row],[Age]]&lt;=50,"Adult","Senior"))</f>
        <v>Senior</v>
      </c>
      <c r="M3206" t="s">
        <v>91</v>
      </c>
      <c r="N3206" t="s">
        <v>92</v>
      </c>
      <c r="O3206" t="s">
        <v>55</v>
      </c>
      <c r="P3206" t="s">
        <v>74</v>
      </c>
      <c r="Q3206" t="s">
        <v>132</v>
      </c>
      <c r="R3206">
        <v>2</v>
      </c>
      <c r="S3206">
        <v>55000</v>
      </c>
      <c r="T3206">
        <v>15</v>
      </c>
      <c r="U3206">
        <v>93500</v>
      </c>
      <c r="V3206" t="str">
        <f>IF(Table1[[#This Row],[Sales]]&lt;=10000,"Low",IF(Table1[[#This Row],[Sales]]&gt;=10000 &amp; Table1[[#This Row],[Sales]]&lt;=25000,"Medium","High"))</f>
        <v>High</v>
      </c>
      <c r="W3206">
        <v>17540.91</v>
      </c>
      <c r="X3206">
        <f>Table1[[#This Row],[Profit]]/Table1[[#This Row],[Sales]]</f>
        <v>0.1876033155080214</v>
      </c>
      <c r="Y3206" t="s">
        <v>58</v>
      </c>
      <c r="Z3206" t="s">
        <v>59</v>
      </c>
      <c r="AA3206">
        <v>4</v>
      </c>
      <c r="AB3206" t="s">
        <v>42</v>
      </c>
    </row>
    <row r="3207" spans="1:28" x14ac:dyDescent="0.35">
      <c r="A3207" t="s">
        <v>6722</v>
      </c>
      <c r="B3207" s="1">
        <v>45594</v>
      </c>
      <c r="C3207" s="1" t="str">
        <f>TEXT(Table1[[#This Row],[Order_Date]],"yyyy")</f>
        <v>2024</v>
      </c>
      <c r="D3207" s="3">
        <f>MONTH(Table1[[#This Row],[Order_Date]])</f>
        <v>10</v>
      </c>
      <c r="E3207" t="str">
        <f>TEXT(Table1[[#This Row],[Order_Date]],"mmm")</f>
        <v>Oct</v>
      </c>
      <c r="F3207" s="1">
        <v>45597</v>
      </c>
      <c r="G3207">
        <f>(Table1[[#This Row],[Ship_Date]]-Table1[[#This Row],[Order_Date]])</f>
        <v>3</v>
      </c>
      <c r="H3207" t="s">
        <v>6723</v>
      </c>
      <c r="I3207" t="s">
        <v>6724</v>
      </c>
      <c r="J3207" t="s">
        <v>24</v>
      </c>
      <c r="K3207">
        <v>51</v>
      </c>
      <c r="L3207" t="str">
        <f>IF(Table1[[#This Row],[Age]]&lt;=20,"Teen",IF(Table1[[#This Row],[Age]]&gt;=21 &amp; Table1[[#This Row],[Age]]&lt;=50,"Adult","Senior"))</f>
        <v>Senior</v>
      </c>
      <c r="M3207" t="s">
        <v>107</v>
      </c>
      <c r="N3207" t="s">
        <v>108</v>
      </c>
      <c r="O3207" t="s">
        <v>86</v>
      </c>
      <c r="P3207" t="s">
        <v>39</v>
      </c>
      <c r="Q3207" t="s">
        <v>151</v>
      </c>
      <c r="R3207">
        <v>2</v>
      </c>
      <c r="S3207">
        <v>900</v>
      </c>
      <c r="T3207">
        <v>5</v>
      </c>
      <c r="U3207">
        <v>1710</v>
      </c>
      <c r="V3207" t="str">
        <f>IF(Table1[[#This Row],[Sales]]&lt;=10000,"Low",IF(Table1[[#This Row],[Sales]]&gt;=10000 &amp; Table1[[#This Row],[Sales]]&lt;=25000,"Medium","High"))</f>
        <v>Low</v>
      </c>
      <c r="W3207">
        <v>540.85</v>
      </c>
      <c r="X3207">
        <f>Table1[[#This Row],[Profit]]/Table1[[#This Row],[Sales]]</f>
        <v>0.31628654970760234</v>
      </c>
      <c r="Y3207" t="s">
        <v>93</v>
      </c>
      <c r="Z3207" t="s">
        <v>41</v>
      </c>
      <c r="AA3207">
        <v>4</v>
      </c>
      <c r="AB3207" t="s">
        <v>42</v>
      </c>
    </row>
    <row r="3208" spans="1:28" x14ac:dyDescent="0.35">
      <c r="A3208" t="s">
        <v>6741</v>
      </c>
      <c r="B3208" s="1">
        <v>45942</v>
      </c>
      <c r="C3208" s="1" t="str">
        <f>TEXT(Table1[[#This Row],[Order_Date]],"yyyy")</f>
        <v>2025</v>
      </c>
      <c r="D3208" s="3">
        <f>MONTH(Table1[[#This Row],[Order_Date]])</f>
        <v>10</v>
      </c>
      <c r="E3208" t="str">
        <f>TEXT(Table1[[#This Row],[Order_Date]],"mmm")</f>
        <v>Oct</v>
      </c>
      <c r="F3208" s="1">
        <v>45944</v>
      </c>
      <c r="G3208">
        <f>(Table1[[#This Row],[Ship_Date]]-Table1[[#This Row],[Order_Date]])</f>
        <v>2</v>
      </c>
      <c r="H3208" t="s">
        <v>6742</v>
      </c>
      <c r="I3208" t="s">
        <v>6743</v>
      </c>
      <c r="J3208" t="s">
        <v>24</v>
      </c>
      <c r="K3208">
        <v>60</v>
      </c>
      <c r="L3208" t="str">
        <f>IF(Table1[[#This Row],[Age]]&lt;=20,"Teen",IF(Table1[[#This Row],[Age]]&gt;=21 &amp; Table1[[#This Row],[Age]]&lt;=50,"Adult","Senior"))</f>
        <v>Senior</v>
      </c>
      <c r="M3208" t="s">
        <v>84</v>
      </c>
      <c r="N3208" t="s">
        <v>85</v>
      </c>
      <c r="O3208" t="s">
        <v>86</v>
      </c>
      <c r="P3208" t="s">
        <v>56</v>
      </c>
      <c r="Q3208" t="s">
        <v>125</v>
      </c>
      <c r="R3208">
        <v>6</v>
      </c>
      <c r="S3208">
        <v>450</v>
      </c>
      <c r="T3208">
        <v>15</v>
      </c>
      <c r="U3208">
        <v>2295</v>
      </c>
      <c r="V3208" t="str">
        <f>IF(Table1[[#This Row],[Sales]]&lt;=10000,"Low",IF(Table1[[#This Row],[Sales]]&gt;=10000 &amp; Table1[[#This Row],[Sales]]&lt;=25000,"Medium","High"))</f>
        <v>Low</v>
      </c>
      <c r="W3208">
        <v>826.55</v>
      </c>
      <c r="X3208">
        <f>Table1[[#This Row],[Profit]]/Table1[[#This Row],[Sales]]</f>
        <v>0.36015250544662308</v>
      </c>
      <c r="Y3208" t="s">
        <v>93</v>
      </c>
      <c r="Z3208" t="s">
        <v>41</v>
      </c>
      <c r="AA3208">
        <v>4</v>
      </c>
      <c r="AB3208" t="s">
        <v>42</v>
      </c>
    </row>
    <row r="3209" spans="1:28" x14ac:dyDescent="0.35">
      <c r="A3209" t="s">
        <v>6791</v>
      </c>
      <c r="B3209" s="1">
        <v>45961</v>
      </c>
      <c r="C3209" s="1" t="str">
        <f>TEXT(Table1[[#This Row],[Order_Date]],"yyyy")</f>
        <v>2025</v>
      </c>
      <c r="D3209" s="3">
        <f>MONTH(Table1[[#This Row],[Order_Date]])</f>
        <v>10</v>
      </c>
      <c r="E3209" t="str">
        <f>TEXT(Table1[[#This Row],[Order_Date]],"mmm")</f>
        <v>Oct</v>
      </c>
      <c r="F3209" s="1">
        <v>45965</v>
      </c>
      <c r="G3209">
        <f>(Table1[[#This Row],[Ship_Date]]-Table1[[#This Row],[Order_Date]])</f>
        <v>4</v>
      </c>
      <c r="H3209" t="s">
        <v>6792</v>
      </c>
      <c r="I3209" t="s">
        <v>6793</v>
      </c>
      <c r="J3209" t="s">
        <v>52</v>
      </c>
      <c r="K3209">
        <v>22</v>
      </c>
      <c r="L3209" t="str">
        <f>IF(Table1[[#This Row],[Age]]&lt;=20,"Teen",IF(Table1[[#This Row],[Age]]&gt;=21 &amp; Table1[[#This Row],[Age]]&lt;=50,"Adult","Senior"))</f>
        <v>Senior</v>
      </c>
      <c r="M3209" t="s">
        <v>73</v>
      </c>
      <c r="N3209" t="s">
        <v>26</v>
      </c>
      <c r="O3209" t="s">
        <v>27</v>
      </c>
      <c r="P3209" t="s">
        <v>39</v>
      </c>
      <c r="Q3209" t="s">
        <v>253</v>
      </c>
      <c r="R3209">
        <v>7</v>
      </c>
      <c r="S3209">
        <v>1200</v>
      </c>
      <c r="T3209">
        <v>20</v>
      </c>
      <c r="U3209">
        <v>6720</v>
      </c>
      <c r="V3209" t="str">
        <f>IF(Table1[[#This Row],[Sales]]&lt;=10000,"Low",IF(Table1[[#This Row],[Sales]]&gt;=10000 &amp; Table1[[#This Row],[Sales]]&lt;=25000,"Medium","High"))</f>
        <v>Low</v>
      </c>
      <c r="W3209">
        <v>1903.61</v>
      </c>
      <c r="X3209">
        <f>Table1[[#This Row],[Profit]]/Table1[[#This Row],[Sales]]</f>
        <v>0.28327529761904763</v>
      </c>
      <c r="Y3209" t="s">
        <v>30</v>
      </c>
      <c r="Z3209" t="s">
        <v>59</v>
      </c>
      <c r="AA3209">
        <v>5</v>
      </c>
      <c r="AB3209" t="s">
        <v>42</v>
      </c>
    </row>
    <row r="3210" spans="1:28" x14ac:dyDescent="0.35">
      <c r="A3210" t="s">
        <v>6797</v>
      </c>
      <c r="B3210" s="1">
        <v>45958</v>
      </c>
      <c r="C3210" s="1" t="str">
        <f>TEXT(Table1[[#This Row],[Order_Date]],"yyyy")</f>
        <v>2025</v>
      </c>
      <c r="D3210" s="3">
        <f>MONTH(Table1[[#This Row],[Order_Date]])</f>
        <v>10</v>
      </c>
      <c r="E3210" t="str">
        <f>TEXT(Table1[[#This Row],[Order_Date]],"mmm")</f>
        <v>Oct</v>
      </c>
      <c r="F3210" s="1">
        <v>45965</v>
      </c>
      <c r="G3210">
        <f>(Table1[[#This Row],[Ship_Date]]-Table1[[#This Row],[Order_Date]])</f>
        <v>7</v>
      </c>
      <c r="H3210" t="s">
        <v>6798</v>
      </c>
      <c r="I3210" t="s">
        <v>6799</v>
      </c>
      <c r="J3210" t="s">
        <v>24</v>
      </c>
      <c r="K3210">
        <v>60</v>
      </c>
      <c r="L3210" t="str">
        <f>IF(Table1[[#This Row],[Age]]&lt;=20,"Teen",IF(Table1[[#This Row],[Age]]&gt;=21 &amp; Table1[[#This Row],[Age]]&lt;=50,"Adult","Senior"))</f>
        <v>Senior</v>
      </c>
      <c r="M3210" t="s">
        <v>107</v>
      </c>
      <c r="N3210" t="s">
        <v>108</v>
      </c>
      <c r="O3210" t="s">
        <v>86</v>
      </c>
      <c r="P3210" t="s">
        <v>74</v>
      </c>
      <c r="Q3210" t="s">
        <v>109</v>
      </c>
      <c r="R3210">
        <v>4</v>
      </c>
      <c r="S3210">
        <v>40000</v>
      </c>
      <c r="T3210">
        <v>10</v>
      </c>
      <c r="U3210">
        <v>144000</v>
      </c>
      <c r="V3210" t="str">
        <f>IF(Table1[[#This Row],[Sales]]&lt;=10000,"Low",IF(Table1[[#This Row],[Sales]]&gt;=10000 &amp; Table1[[#This Row],[Sales]]&lt;=25000,"Medium","High"))</f>
        <v>High</v>
      </c>
      <c r="W3210">
        <v>58590.58</v>
      </c>
      <c r="X3210">
        <f>Table1[[#This Row],[Profit]]/Table1[[#This Row],[Sales]]</f>
        <v>0.40687902777777779</v>
      </c>
      <c r="Y3210" t="s">
        <v>93</v>
      </c>
      <c r="Z3210" t="s">
        <v>31</v>
      </c>
      <c r="AA3210">
        <v>5</v>
      </c>
      <c r="AB3210" t="s">
        <v>42</v>
      </c>
    </row>
    <row r="3211" spans="1:28" x14ac:dyDescent="0.35">
      <c r="A3211" t="s">
        <v>6907</v>
      </c>
      <c r="B3211" s="1">
        <v>45956</v>
      </c>
      <c r="C3211" s="1" t="str">
        <f>TEXT(Table1[[#This Row],[Order_Date]],"yyyy")</f>
        <v>2025</v>
      </c>
      <c r="D3211" s="3">
        <f>MONTH(Table1[[#This Row],[Order_Date]])</f>
        <v>10</v>
      </c>
      <c r="E3211" t="str">
        <f>TEXT(Table1[[#This Row],[Order_Date]],"mmm")</f>
        <v>Oct</v>
      </c>
      <c r="F3211" s="1">
        <v>45959</v>
      </c>
      <c r="G3211">
        <f>(Table1[[#This Row],[Ship_Date]]-Table1[[#This Row],[Order_Date]])</f>
        <v>3</v>
      </c>
      <c r="H3211" t="s">
        <v>6908</v>
      </c>
      <c r="I3211" t="s">
        <v>6909</v>
      </c>
      <c r="J3211" t="s">
        <v>24</v>
      </c>
      <c r="K3211">
        <v>27</v>
      </c>
      <c r="L3211" t="str">
        <f>IF(Table1[[#This Row],[Age]]&lt;=20,"Teen",IF(Table1[[#This Row],[Age]]&gt;=21 &amp; Table1[[#This Row],[Age]]&lt;=50,"Adult","Senior"))</f>
        <v>Senior</v>
      </c>
      <c r="M3211" t="s">
        <v>25</v>
      </c>
      <c r="N3211" t="s">
        <v>26</v>
      </c>
      <c r="O3211" t="s">
        <v>27</v>
      </c>
      <c r="P3211" t="s">
        <v>56</v>
      </c>
      <c r="Q3211" t="s">
        <v>125</v>
      </c>
      <c r="R3211">
        <v>1</v>
      </c>
      <c r="S3211">
        <v>450</v>
      </c>
      <c r="T3211">
        <v>25</v>
      </c>
      <c r="U3211">
        <v>337.5</v>
      </c>
      <c r="V3211" t="str">
        <f>IF(Table1[[#This Row],[Sales]]&lt;=10000,"Low",IF(Table1[[#This Row],[Sales]]&gt;=10000 &amp; Table1[[#This Row],[Sales]]&lt;=25000,"Medium","High"))</f>
        <v>Low</v>
      </c>
      <c r="W3211">
        <v>84.54</v>
      </c>
      <c r="X3211">
        <f>Table1[[#This Row],[Profit]]/Table1[[#This Row],[Sales]]</f>
        <v>0.25048888888888893</v>
      </c>
      <c r="Y3211" t="s">
        <v>30</v>
      </c>
      <c r="Z3211" t="s">
        <v>31</v>
      </c>
      <c r="AA3211">
        <v>3</v>
      </c>
      <c r="AB3211" t="s">
        <v>42</v>
      </c>
    </row>
    <row r="3212" spans="1:28" x14ac:dyDescent="0.35">
      <c r="A3212" t="s">
        <v>6913</v>
      </c>
      <c r="B3212" s="1">
        <v>45958</v>
      </c>
      <c r="C3212" s="1" t="str">
        <f>TEXT(Table1[[#This Row],[Order_Date]],"yyyy")</f>
        <v>2025</v>
      </c>
      <c r="D3212" s="3">
        <f>MONTH(Table1[[#This Row],[Order_Date]])</f>
        <v>10</v>
      </c>
      <c r="E3212" t="str">
        <f>TEXT(Table1[[#This Row],[Order_Date]],"mmm")</f>
        <v>Oct</v>
      </c>
      <c r="F3212" s="1">
        <v>45964</v>
      </c>
      <c r="G3212">
        <f>(Table1[[#This Row],[Ship_Date]]-Table1[[#This Row],[Order_Date]])</f>
        <v>6</v>
      </c>
      <c r="H3212" t="s">
        <v>6914</v>
      </c>
      <c r="I3212" t="s">
        <v>6915</v>
      </c>
      <c r="J3212" t="s">
        <v>52</v>
      </c>
      <c r="K3212">
        <v>40</v>
      </c>
      <c r="L3212" t="str">
        <f>IF(Table1[[#This Row],[Age]]&lt;=20,"Teen",IF(Table1[[#This Row],[Age]]&gt;=21 &amp; Table1[[#This Row],[Age]]&lt;=50,"Adult","Senior"))</f>
        <v>Senior</v>
      </c>
      <c r="M3212" t="s">
        <v>101</v>
      </c>
      <c r="N3212" t="s">
        <v>102</v>
      </c>
      <c r="O3212" t="s">
        <v>27</v>
      </c>
      <c r="P3212" t="s">
        <v>39</v>
      </c>
      <c r="Q3212" t="s">
        <v>87</v>
      </c>
      <c r="R3212">
        <v>1</v>
      </c>
      <c r="S3212">
        <v>3200</v>
      </c>
      <c r="T3212">
        <v>20</v>
      </c>
      <c r="U3212">
        <v>2560</v>
      </c>
      <c r="V3212" t="str">
        <f>IF(Table1[[#This Row],[Sales]]&lt;=10000,"Low",IF(Table1[[#This Row],[Sales]]&gt;=10000 &amp; Table1[[#This Row],[Sales]]&lt;=25000,"Medium","High"))</f>
        <v>Low</v>
      </c>
      <c r="W3212">
        <v>295.39999999999998</v>
      </c>
      <c r="X3212">
        <f>Table1[[#This Row],[Profit]]/Table1[[#This Row],[Sales]]</f>
        <v>0.115390625</v>
      </c>
      <c r="Y3212" t="s">
        <v>58</v>
      </c>
      <c r="Z3212" t="s">
        <v>31</v>
      </c>
      <c r="AA3212">
        <v>3</v>
      </c>
      <c r="AB3212" t="s">
        <v>42</v>
      </c>
    </row>
    <row r="3213" spans="1:28" x14ac:dyDescent="0.35">
      <c r="A3213" t="s">
        <v>6916</v>
      </c>
      <c r="B3213" s="1">
        <v>45959</v>
      </c>
      <c r="C3213" s="1" t="str">
        <f>TEXT(Table1[[#This Row],[Order_Date]],"yyyy")</f>
        <v>2025</v>
      </c>
      <c r="D3213" s="3">
        <f>MONTH(Table1[[#This Row],[Order_Date]])</f>
        <v>10</v>
      </c>
      <c r="E3213" t="str">
        <f>TEXT(Table1[[#This Row],[Order_Date]],"mmm")</f>
        <v>Oct</v>
      </c>
      <c r="F3213" s="1">
        <v>45962</v>
      </c>
      <c r="G3213">
        <f>(Table1[[#This Row],[Ship_Date]]-Table1[[#This Row],[Order_Date]])</f>
        <v>3</v>
      </c>
      <c r="H3213" t="s">
        <v>6917</v>
      </c>
      <c r="I3213" t="s">
        <v>6918</v>
      </c>
      <c r="J3213" t="s">
        <v>24</v>
      </c>
      <c r="K3213">
        <v>59</v>
      </c>
      <c r="L3213" t="str">
        <f>IF(Table1[[#This Row],[Age]]&lt;=20,"Teen",IF(Table1[[#This Row],[Age]]&gt;=21 &amp; Table1[[#This Row],[Age]]&lt;=50,"Adult","Senior"))</f>
        <v>Senior</v>
      </c>
      <c r="M3213" t="s">
        <v>63</v>
      </c>
      <c r="N3213" t="s">
        <v>64</v>
      </c>
      <c r="O3213" t="s">
        <v>55</v>
      </c>
      <c r="P3213" t="s">
        <v>47</v>
      </c>
      <c r="Q3213" t="s">
        <v>48</v>
      </c>
      <c r="R3213">
        <v>7</v>
      </c>
      <c r="S3213">
        <v>3500</v>
      </c>
      <c r="T3213">
        <v>10</v>
      </c>
      <c r="U3213">
        <v>22050</v>
      </c>
      <c r="V3213" t="str">
        <f>IF(Table1[[#This Row],[Sales]]&lt;=10000,"Low",IF(Table1[[#This Row],[Sales]]&gt;=10000 &amp; Table1[[#This Row],[Sales]]&lt;=25000,"Medium","High"))</f>
        <v>High</v>
      </c>
      <c r="W3213">
        <v>9372.9599999999991</v>
      </c>
      <c r="X3213">
        <f>Table1[[#This Row],[Profit]]/Table1[[#This Row],[Sales]]</f>
        <v>0.42507755102040812</v>
      </c>
      <c r="Y3213" t="s">
        <v>30</v>
      </c>
      <c r="Z3213" t="s">
        <v>59</v>
      </c>
      <c r="AA3213">
        <v>5</v>
      </c>
      <c r="AB3213" t="s">
        <v>42</v>
      </c>
    </row>
    <row r="3214" spans="1:28" x14ac:dyDescent="0.35">
      <c r="A3214" t="s">
        <v>6933</v>
      </c>
      <c r="B3214" s="1">
        <v>45956</v>
      </c>
      <c r="C3214" s="1" t="str">
        <f>TEXT(Table1[[#This Row],[Order_Date]],"yyyy")</f>
        <v>2025</v>
      </c>
      <c r="D3214" s="3">
        <f>MONTH(Table1[[#This Row],[Order_Date]])</f>
        <v>10</v>
      </c>
      <c r="E3214" t="str">
        <f>TEXT(Table1[[#This Row],[Order_Date]],"mmm")</f>
        <v>Oct</v>
      </c>
      <c r="F3214" s="1">
        <v>45962</v>
      </c>
      <c r="G3214">
        <f>(Table1[[#This Row],[Ship_Date]]-Table1[[#This Row],[Order_Date]])</f>
        <v>6</v>
      </c>
      <c r="H3214" t="s">
        <v>3157</v>
      </c>
      <c r="I3214" t="s">
        <v>6934</v>
      </c>
      <c r="J3214" t="s">
        <v>52</v>
      </c>
      <c r="K3214">
        <v>47</v>
      </c>
      <c r="L3214" t="str">
        <f>IF(Table1[[#This Row],[Age]]&lt;=20,"Teen",IF(Table1[[#This Row],[Age]]&gt;=21 &amp; Table1[[#This Row],[Age]]&lt;=50,"Adult","Senior"))</f>
        <v>Senior</v>
      </c>
      <c r="M3214" t="s">
        <v>107</v>
      </c>
      <c r="N3214" t="s">
        <v>108</v>
      </c>
      <c r="O3214" t="s">
        <v>86</v>
      </c>
      <c r="P3214" t="s">
        <v>47</v>
      </c>
      <c r="Q3214" t="s">
        <v>164</v>
      </c>
      <c r="R3214">
        <v>4</v>
      </c>
      <c r="S3214">
        <v>1800</v>
      </c>
      <c r="T3214">
        <v>25</v>
      </c>
      <c r="U3214">
        <v>5400</v>
      </c>
      <c r="V3214" t="str">
        <f>IF(Table1[[#This Row],[Sales]]&lt;=10000,"Low",IF(Table1[[#This Row],[Sales]]&gt;=10000 &amp; Table1[[#This Row],[Sales]]&lt;=25000,"Medium","High"))</f>
        <v>Low</v>
      </c>
      <c r="W3214">
        <v>607.37</v>
      </c>
      <c r="X3214">
        <f>Table1[[#This Row],[Profit]]/Table1[[#This Row],[Sales]]</f>
        <v>0.11247592592592592</v>
      </c>
      <c r="Y3214" t="s">
        <v>58</v>
      </c>
      <c r="Z3214" t="s">
        <v>31</v>
      </c>
      <c r="AA3214">
        <v>1</v>
      </c>
      <c r="AB3214" t="s">
        <v>42</v>
      </c>
    </row>
    <row r="3215" spans="1:28" x14ac:dyDescent="0.35">
      <c r="A3215" t="s">
        <v>6935</v>
      </c>
      <c r="B3215" s="1">
        <v>45579</v>
      </c>
      <c r="C3215" s="1" t="str">
        <f>TEXT(Table1[[#This Row],[Order_Date]],"yyyy")</f>
        <v>2024</v>
      </c>
      <c r="D3215" s="3">
        <f>MONTH(Table1[[#This Row],[Order_Date]])</f>
        <v>10</v>
      </c>
      <c r="E3215" t="str">
        <f>TEXT(Table1[[#This Row],[Order_Date]],"mmm")</f>
        <v>Oct</v>
      </c>
      <c r="F3215" s="1">
        <v>45585</v>
      </c>
      <c r="G3215">
        <f>(Table1[[#This Row],[Ship_Date]]-Table1[[#This Row],[Order_Date]])</f>
        <v>6</v>
      </c>
      <c r="H3215" t="s">
        <v>6936</v>
      </c>
      <c r="I3215" t="s">
        <v>6937</v>
      </c>
      <c r="J3215" t="s">
        <v>24</v>
      </c>
      <c r="K3215">
        <v>20</v>
      </c>
      <c r="L3215" t="str">
        <f>IF(Table1[[#This Row],[Age]]&lt;=20,"Teen",IF(Table1[[#This Row],[Age]]&gt;=21 &amp; Table1[[#This Row],[Age]]&lt;=50,"Adult","Senior"))</f>
        <v>Teen</v>
      </c>
      <c r="M3215" t="s">
        <v>107</v>
      </c>
      <c r="N3215" t="s">
        <v>108</v>
      </c>
      <c r="O3215" t="s">
        <v>86</v>
      </c>
      <c r="P3215" t="s">
        <v>47</v>
      </c>
      <c r="Q3215" t="s">
        <v>185</v>
      </c>
      <c r="R3215">
        <v>2</v>
      </c>
      <c r="S3215">
        <v>4500</v>
      </c>
      <c r="T3215">
        <v>0</v>
      </c>
      <c r="U3215">
        <v>9000</v>
      </c>
      <c r="V3215" t="str">
        <f>IF(Table1[[#This Row],[Sales]]&lt;=10000,"Low",IF(Table1[[#This Row],[Sales]]&gt;=10000 &amp; Table1[[#This Row],[Sales]]&lt;=25000,"Medium","High"))</f>
        <v>Low</v>
      </c>
      <c r="W3215">
        <v>1742.06</v>
      </c>
      <c r="X3215">
        <f>Table1[[#This Row],[Profit]]/Table1[[#This Row],[Sales]]</f>
        <v>0.19356222222222222</v>
      </c>
      <c r="Y3215" t="s">
        <v>58</v>
      </c>
      <c r="Z3215" t="s">
        <v>41</v>
      </c>
      <c r="AA3215">
        <v>5</v>
      </c>
      <c r="AB3215" t="s">
        <v>42</v>
      </c>
    </row>
    <row r="3216" spans="1:28" x14ac:dyDescent="0.35">
      <c r="A3216" t="s">
        <v>6969</v>
      </c>
      <c r="B3216" s="1">
        <v>45596</v>
      </c>
      <c r="C3216" s="1" t="str">
        <f>TEXT(Table1[[#This Row],[Order_Date]],"yyyy")</f>
        <v>2024</v>
      </c>
      <c r="D3216" s="3">
        <f>MONTH(Table1[[#This Row],[Order_Date]])</f>
        <v>10</v>
      </c>
      <c r="E3216" t="str">
        <f>TEXT(Table1[[#This Row],[Order_Date]],"mmm")</f>
        <v>Oct</v>
      </c>
      <c r="F3216" s="1">
        <v>45601</v>
      </c>
      <c r="G3216">
        <f>(Table1[[#This Row],[Ship_Date]]-Table1[[#This Row],[Order_Date]])</f>
        <v>5</v>
      </c>
      <c r="H3216" t="s">
        <v>6970</v>
      </c>
      <c r="I3216" t="s">
        <v>6971</v>
      </c>
      <c r="J3216" t="s">
        <v>24</v>
      </c>
      <c r="K3216">
        <v>37</v>
      </c>
      <c r="L3216" t="str">
        <f>IF(Table1[[#This Row],[Age]]&lt;=20,"Teen",IF(Table1[[#This Row],[Age]]&gt;=21 &amp; Table1[[#This Row],[Age]]&lt;=50,"Adult","Senior"))</f>
        <v>Senior</v>
      </c>
      <c r="M3216" t="s">
        <v>46</v>
      </c>
      <c r="N3216" t="s">
        <v>46</v>
      </c>
      <c r="O3216" t="s">
        <v>38</v>
      </c>
      <c r="P3216" t="s">
        <v>74</v>
      </c>
      <c r="Q3216" t="s">
        <v>109</v>
      </c>
      <c r="R3216">
        <v>4</v>
      </c>
      <c r="S3216">
        <v>40000</v>
      </c>
      <c r="T3216">
        <v>0</v>
      </c>
      <c r="U3216">
        <v>160000</v>
      </c>
      <c r="V3216" t="str">
        <f>IF(Table1[[#This Row],[Sales]]&lt;=10000,"Low",IF(Table1[[#This Row],[Sales]]&gt;=10000 &amp; Table1[[#This Row],[Sales]]&lt;=25000,"Medium","High"))</f>
        <v>High</v>
      </c>
      <c r="W3216">
        <v>60676.92</v>
      </c>
      <c r="X3216">
        <f>Table1[[#This Row],[Profit]]/Table1[[#This Row],[Sales]]</f>
        <v>0.37923075000000001</v>
      </c>
      <c r="Y3216" t="s">
        <v>93</v>
      </c>
      <c r="Z3216" t="s">
        <v>41</v>
      </c>
      <c r="AA3216">
        <v>3</v>
      </c>
      <c r="AB3216" t="s">
        <v>42</v>
      </c>
    </row>
    <row r="3217" spans="1:28" x14ac:dyDescent="0.35">
      <c r="A3217" t="s">
        <v>6998</v>
      </c>
      <c r="B3217" s="1">
        <v>45579</v>
      </c>
      <c r="C3217" s="1" t="str">
        <f>TEXT(Table1[[#This Row],[Order_Date]],"yyyy")</f>
        <v>2024</v>
      </c>
      <c r="D3217" s="3">
        <f>MONTH(Table1[[#This Row],[Order_Date]])</f>
        <v>10</v>
      </c>
      <c r="E3217" t="str">
        <f>TEXT(Table1[[#This Row],[Order_Date]],"mmm")</f>
        <v>Oct</v>
      </c>
      <c r="F3217" s="1">
        <v>45583</v>
      </c>
      <c r="G3217">
        <f>(Table1[[#This Row],[Ship_Date]]-Table1[[#This Row],[Order_Date]])</f>
        <v>4</v>
      </c>
      <c r="H3217" t="s">
        <v>6999</v>
      </c>
      <c r="I3217" t="s">
        <v>7000</v>
      </c>
      <c r="J3217" t="s">
        <v>24</v>
      </c>
      <c r="K3217">
        <v>34</v>
      </c>
      <c r="L3217" t="str">
        <f>IF(Table1[[#This Row],[Age]]&lt;=20,"Teen",IF(Table1[[#This Row],[Age]]&gt;=21 &amp; Table1[[#This Row],[Age]]&lt;=50,"Adult","Senior"))</f>
        <v>Senior</v>
      </c>
      <c r="M3217" t="s">
        <v>79</v>
      </c>
      <c r="N3217" t="s">
        <v>80</v>
      </c>
      <c r="O3217" t="s">
        <v>38</v>
      </c>
      <c r="P3217" t="s">
        <v>74</v>
      </c>
      <c r="Q3217" t="s">
        <v>231</v>
      </c>
      <c r="R3217">
        <v>2</v>
      </c>
      <c r="S3217">
        <v>18000</v>
      </c>
      <c r="T3217">
        <v>0</v>
      </c>
      <c r="U3217">
        <v>36000</v>
      </c>
      <c r="V3217" t="str">
        <f>IF(Table1[[#This Row],[Sales]]&lt;=10000,"Low",IF(Table1[[#This Row],[Sales]]&gt;=10000 &amp; Table1[[#This Row],[Sales]]&lt;=25000,"Medium","High"))</f>
        <v>High</v>
      </c>
      <c r="W3217">
        <v>5936.26</v>
      </c>
      <c r="X3217">
        <f>Table1[[#This Row],[Profit]]/Table1[[#This Row],[Sales]]</f>
        <v>0.1648961111111111</v>
      </c>
      <c r="Y3217" t="s">
        <v>30</v>
      </c>
      <c r="Z3217" t="s">
        <v>59</v>
      </c>
      <c r="AA3217">
        <v>5</v>
      </c>
      <c r="AB3217" t="s">
        <v>42</v>
      </c>
    </row>
    <row r="3218" spans="1:28" x14ac:dyDescent="0.35">
      <c r="A3218" t="s">
        <v>7004</v>
      </c>
      <c r="B3218" s="1">
        <v>45591</v>
      </c>
      <c r="C3218" s="1" t="str">
        <f>TEXT(Table1[[#This Row],[Order_Date]],"yyyy")</f>
        <v>2024</v>
      </c>
      <c r="D3218" s="3">
        <f>MONTH(Table1[[#This Row],[Order_Date]])</f>
        <v>10</v>
      </c>
      <c r="E3218" t="str">
        <f>TEXT(Table1[[#This Row],[Order_Date]],"mmm")</f>
        <v>Oct</v>
      </c>
      <c r="F3218" s="1">
        <v>45592</v>
      </c>
      <c r="G3218">
        <f>(Table1[[#This Row],[Ship_Date]]-Table1[[#This Row],[Order_Date]])</f>
        <v>1</v>
      </c>
      <c r="H3218" t="s">
        <v>7005</v>
      </c>
      <c r="I3218" t="s">
        <v>7006</v>
      </c>
      <c r="J3218" t="s">
        <v>24</v>
      </c>
      <c r="K3218">
        <v>51</v>
      </c>
      <c r="L3218" t="str">
        <f>IF(Table1[[#This Row],[Age]]&lt;=20,"Teen",IF(Table1[[#This Row],[Age]]&gt;=21 &amp; Table1[[#This Row],[Age]]&lt;=50,"Adult","Senior"))</f>
        <v>Senior</v>
      </c>
      <c r="M3218" t="s">
        <v>107</v>
      </c>
      <c r="N3218" t="s">
        <v>108</v>
      </c>
      <c r="O3218" t="s">
        <v>86</v>
      </c>
      <c r="P3218" t="s">
        <v>74</v>
      </c>
      <c r="Q3218" t="s">
        <v>231</v>
      </c>
      <c r="R3218">
        <v>2</v>
      </c>
      <c r="S3218">
        <v>18000</v>
      </c>
      <c r="T3218">
        <v>10</v>
      </c>
      <c r="U3218">
        <v>32400</v>
      </c>
      <c r="V3218" t="str">
        <f>IF(Table1[[#This Row],[Sales]]&lt;=10000,"Low",IF(Table1[[#This Row],[Sales]]&gt;=10000 &amp; Table1[[#This Row],[Sales]]&lt;=25000,"Medium","High"))</f>
        <v>High</v>
      </c>
      <c r="W3218">
        <v>14469.92</v>
      </c>
      <c r="X3218">
        <f>Table1[[#This Row],[Profit]]/Table1[[#This Row],[Sales]]</f>
        <v>0.44660246913580248</v>
      </c>
      <c r="Y3218" t="s">
        <v>58</v>
      </c>
      <c r="Z3218" t="s">
        <v>41</v>
      </c>
      <c r="AA3218">
        <v>3</v>
      </c>
      <c r="AB3218" t="s">
        <v>42</v>
      </c>
    </row>
    <row r="3219" spans="1:28" x14ac:dyDescent="0.35">
      <c r="A3219" t="s">
        <v>7025</v>
      </c>
      <c r="B3219" s="1">
        <v>45576</v>
      </c>
      <c r="C3219" s="1" t="str">
        <f>TEXT(Table1[[#This Row],[Order_Date]],"yyyy")</f>
        <v>2024</v>
      </c>
      <c r="D3219" s="3">
        <f>MONTH(Table1[[#This Row],[Order_Date]])</f>
        <v>10</v>
      </c>
      <c r="E3219" t="str">
        <f>TEXT(Table1[[#This Row],[Order_Date]],"mmm")</f>
        <v>Oct</v>
      </c>
      <c r="F3219" s="1">
        <v>45578</v>
      </c>
      <c r="G3219">
        <f>(Table1[[#This Row],[Ship_Date]]-Table1[[#This Row],[Order_Date]])</f>
        <v>2</v>
      </c>
      <c r="H3219" t="s">
        <v>1648</v>
      </c>
      <c r="I3219" t="s">
        <v>7026</v>
      </c>
      <c r="J3219" t="s">
        <v>24</v>
      </c>
      <c r="K3219">
        <v>23</v>
      </c>
      <c r="L3219" t="str">
        <f>IF(Table1[[#This Row],[Age]]&lt;=20,"Teen",IF(Table1[[#This Row],[Age]]&gt;=21 &amp; Table1[[#This Row],[Age]]&lt;=50,"Adult","Senior"))</f>
        <v>Senior</v>
      </c>
      <c r="M3219" t="s">
        <v>116</v>
      </c>
      <c r="N3219" t="s">
        <v>117</v>
      </c>
      <c r="O3219" t="s">
        <v>86</v>
      </c>
      <c r="P3219" t="s">
        <v>39</v>
      </c>
      <c r="Q3219" t="s">
        <v>118</v>
      </c>
      <c r="R3219">
        <v>7</v>
      </c>
      <c r="S3219">
        <v>4000</v>
      </c>
      <c r="T3219">
        <v>25</v>
      </c>
      <c r="U3219">
        <v>21000</v>
      </c>
      <c r="V3219" t="str">
        <f>IF(Table1[[#This Row],[Sales]]&lt;=10000,"Low",IF(Table1[[#This Row],[Sales]]&gt;=10000 &amp; Table1[[#This Row],[Sales]]&lt;=25000,"Medium","High"))</f>
        <v>High</v>
      </c>
      <c r="W3219">
        <v>7007.69</v>
      </c>
      <c r="X3219">
        <f>Table1[[#This Row],[Profit]]/Table1[[#This Row],[Sales]]</f>
        <v>0.33369952380952378</v>
      </c>
      <c r="Y3219" t="s">
        <v>93</v>
      </c>
      <c r="Z3219" t="s">
        <v>59</v>
      </c>
      <c r="AA3219">
        <v>4</v>
      </c>
      <c r="AB3219" t="s">
        <v>42</v>
      </c>
    </row>
    <row r="3220" spans="1:28" x14ac:dyDescent="0.35">
      <c r="A3220" t="s">
        <v>7030</v>
      </c>
      <c r="B3220" s="1">
        <v>45596</v>
      </c>
      <c r="C3220" s="1" t="str">
        <f>TEXT(Table1[[#This Row],[Order_Date]],"yyyy")</f>
        <v>2024</v>
      </c>
      <c r="D3220" s="3">
        <f>MONTH(Table1[[#This Row],[Order_Date]])</f>
        <v>10</v>
      </c>
      <c r="E3220" t="str">
        <f>TEXT(Table1[[#This Row],[Order_Date]],"mmm")</f>
        <v>Oct</v>
      </c>
      <c r="F3220" s="1">
        <v>45601</v>
      </c>
      <c r="G3220">
        <f>(Table1[[#This Row],[Ship_Date]]-Table1[[#This Row],[Order_Date]])</f>
        <v>5</v>
      </c>
      <c r="H3220" t="s">
        <v>7031</v>
      </c>
      <c r="I3220" t="s">
        <v>7032</v>
      </c>
      <c r="J3220" t="s">
        <v>52</v>
      </c>
      <c r="K3220">
        <v>50</v>
      </c>
      <c r="L3220" t="str">
        <f>IF(Table1[[#This Row],[Age]]&lt;=20,"Teen",IF(Table1[[#This Row],[Age]]&gt;=21 &amp; Table1[[#This Row],[Age]]&lt;=50,"Adult","Senior"))</f>
        <v>Senior</v>
      </c>
      <c r="M3220" t="s">
        <v>25</v>
      </c>
      <c r="N3220" t="s">
        <v>26</v>
      </c>
      <c r="O3220" t="s">
        <v>27</v>
      </c>
      <c r="P3220" t="s">
        <v>39</v>
      </c>
      <c r="Q3220" t="s">
        <v>40</v>
      </c>
      <c r="R3220">
        <v>8</v>
      </c>
      <c r="S3220">
        <v>2500</v>
      </c>
      <c r="T3220">
        <v>0</v>
      </c>
      <c r="U3220">
        <v>20000</v>
      </c>
      <c r="V3220" t="str">
        <f>IF(Table1[[#This Row],[Sales]]&lt;=10000,"Low",IF(Table1[[#This Row],[Sales]]&gt;=10000 &amp; Table1[[#This Row],[Sales]]&lt;=25000,"Medium","High"))</f>
        <v>High</v>
      </c>
      <c r="W3220">
        <v>2712.72</v>
      </c>
      <c r="X3220">
        <f>Table1[[#This Row],[Profit]]/Table1[[#This Row],[Sales]]</f>
        <v>0.13563599999999998</v>
      </c>
      <c r="Y3220" t="s">
        <v>93</v>
      </c>
      <c r="Z3220" t="s">
        <v>31</v>
      </c>
      <c r="AA3220">
        <v>2</v>
      </c>
      <c r="AB3220" t="s">
        <v>42</v>
      </c>
    </row>
    <row r="3221" spans="1:28" x14ac:dyDescent="0.35">
      <c r="A3221" t="s">
        <v>7033</v>
      </c>
      <c r="B3221" s="1">
        <v>45956</v>
      </c>
      <c r="C3221" s="1" t="str">
        <f>TEXT(Table1[[#This Row],[Order_Date]],"yyyy")</f>
        <v>2025</v>
      </c>
      <c r="D3221" s="3">
        <f>MONTH(Table1[[#This Row],[Order_Date]])</f>
        <v>10</v>
      </c>
      <c r="E3221" t="str">
        <f>TEXT(Table1[[#This Row],[Order_Date]],"mmm")</f>
        <v>Oct</v>
      </c>
      <c r="F3221" s="1">
        <v>45957</v>
      </c>
      <c r="G3221">
        <f>(Table1[[#This Row],[Ship_Date]]-Table1[[#This Row],[Order_Date]])</f>
        <v>1</v>
      </c>
      <c r="H3221" t="s">
        <v>7034</v>
      </c>
      <c r="I3221" t="s">
        <v>7035</v>
      </c>
      <c r="J3221" t="s">
        <v>52</v>
      </c>
      <c r="K3221">
        <v>18</v>
      </c>
      <c r="L3221" t="str">
        <f>IF(Table1[[#This Row],[Age]]&lt;=20,"Teen",IF(Table1[[#This Row],[Age]]&gt;=21 &amp; Table1[[#This Row],[Age]]&lt;=50,"Adult","Senior"))</f>
        <v>Teen</v>
      </c>
      <c r="M3221" t="s">
        <v>107</v>
      </c>
      <c r="N3221" t="s">
        <v>108</v>
      </c>
      <c r="O3221" t="s">
        <v>86</v>
      </c>
      <c r="P3221" t="s">
        <v>56</v>
      </c>
      <c r="Q3221" t="s">
        <v>212</v>
      </c>
      <c r="R3221">
        <v>4</v>
      </c>
      <c r="S3221">
        <v>300</v>
      </c>
      <c r="T3221">
        <v>25</v>
      </c>
      <c r="U3221">
        <v>900</v>
      </c>
      <c r="V3221" t="str">
        <f>IF(Table1[[#This Row],[Sales]]&lt;=10000,"Low",IF(Table1[[#This Row],[Sales]]&gt;=10000 &amp; Table1[[#This Row],[Sales]]&lt;=25000,"Medium","High"))</f>
        <v>Low</v>
      </c>
      <c r="W3221">
        <v>253.65</v>
      </c>
      <c r="X3221">
        <f>Table1[[#This Row],[Profit]]/Table1[[#This Row],[Sales]]</f>
        <v>0.28183333333333332</v>
      </c>
      <c r="Y3221" t="s">
        <v>58</v>
      </c>
      <c r="Z3221" t="s">
        <v>31</v>
      </c>
      <c r="AA3221">
        <v>5</v>
      </c>
      <c r="AB3221" t="s">
        <v>42</v>
      </c>
    </row>
    <row r="3222" spans="1:28" x14ac:dyDescent="0.35">
      <c r="A3222" t="s">
        <v>7046</v>
      </c>
      <c r="B3222" s="1">
        <v>45957</v>
      </c>
      <c r="C3222" s="1" t="str">
        <f>TEXT(Table1[[#This Row],[Order_Date]],"yyyy")</f>
        <v>2025</v>
      </c>
      <c r="D3222" s="3">
        <f>MONTH(Table1[[#This Row],[Order_Date]])</f>
        <v>10</v>
      </c>
      <c r="E3222" t="str">
        <f>TEXT(Table1[[#This Row],[Order_Date]],"mmm")</f>
        <v>Oct</v>
      </c>
      <c r="F3222" s="1">
        <v>45961</v>
      </c>
      <c r="G3222">
        <f>(Table1[[#This Row],[Ship_Date]]-Table1[[#This Row],[Order_Date]])</f>
        <v>4</v>
      </c>
      <c r="H3222" t="s">
        <v>7047</v>
      </c>
      <c r="I3222" t="s">
        <v>7048</v>
      </c>
      <c r="J3222" t="s">
        <v>24</v>
      </c>
      <c r="K3222">
        <v>64</v>
      </c>
      <c r="L3222" t="str">
        <f>IF(Table1[[#This Row],[Age]]&lt;=20,"Teen",IF(Table1[[#This Row],[Age]]&gt;=21 &amp; Table1[[#This Row],[Age]]&lt;=50,"Adult","Senior"))</f>
        <v>Senior</v>
      </c>
      <c r="M3222" t="s">
        <v>46</v>
      </c>
      <c r="N3222" t="s">
        <v>46</v>
      </c>
      <c r="O3222" t="s">
        <v>38</v>
      </c>
      <c r="P3222" t="s">
        <v>74</v>
      </c>
      <c r="Q3222" t="s">
        <v>231</v>
      </c>
      <c r="R3222">
        <v>8</v>
      </c>
      <c r="S3222">
        <v>18000</v>
      </c>
      <c r="T3222">
        <v>25</v>
      </c>
      <c r="U3222">
        <v>108000</v>
      </c>
      <c r="V3222" t="str">
        <f>IF(Table1[[#This Row],[Sales]]&lt;=10000,"Low",IF(Table1[[#This Row],[Sales]]&gt;=10000 &amp; Table1[[#This Row],[Sales]]&lt;=25000,"Medium","High"))</f>
        <v>High</v>
      </c>
      <c r="W3222">
        <v>17170.37</v>
      </c>
      <c r="X3222">
        <f>Table1[[#This Row],[Profit]]/Table1[[#This Row],[Sales]]</f>
        <v>0.15898490740740739</v>
      </c>
      <c r="Y3222" t="s">
        <v>30</v>
      </c>
      <c r="Z3222" t="s">
        <v>31</v>
      </c>
      <c r="AA3222">
        <v>2</v>
      </c>
      <c r="AB3222" t="s">
        <v>42</v>
      </c>
    </row>
    <row r="3223" spans="1:28" x14ac:dyDescent="0.35">
      <c r="A3223" t="s">
        <v>7055</v>
      </c>
      <c r="B3223" s="1">
        <v>45586</v>
      </c>
      <c r="C3223" s="1" t="str">
        <f>TEXT(Table1[[#This Row],[Order_Date]],"yyyy")</f>
        <v>2024</v>
      </c>
      <c r="D3223" s="3">
        <f>MONTH(Table1[[#This Row],[Order_Date]])</f>
        <v>10</v>
      </c>
      <c r="E3223" t="str">
        <f>TEXT(Table1[[#This Row],[Order_Date]],"mmm")</f>
        <v>Oct</v>
      </c>
      <c r="F3223" s="1">
        <v>45589</v>
      </c>
      <c r="G3223">
        <f>(Table1[[#This Row],[Ship_Date]]-Table1[[#This Row],[Order_Date]])</f>
        <v>3</v>
      </c>
      <c r="H3223" t="s">
        <v>1482</v>
      </c>
      <c r="I3223" t="s">
        <v>7056</v>
      </c>
      <c r="J3223" t="s">
        <v>24</v>
      </c>
      <c r="K3223">
        <v>35</v>
      </c>
      <c r="L3223" t="str">
        <f>IF(Table1[[#This Row],[Age]]&lt;=20,"Teen",IF(Table1[[#This Row],[Age]]&gt;=21 &amp; Table1[[#This Row],[Age]]&lt;=50,"Adult","Senior"))</f>
        <v>Senior</v>
      </c>
      <c r="M3223" t="s">
        <v>91</v>
      </c>
      <c r="N3223" t="s">
        <v>92</v>
      </c>
      <c r="O3223" t="s">
        <v>55</v>
      </c>
      <c r="P3223" t="s">
        <v>28</v>
      </c>
      <c r="Q3223" t="s">
        <v>192</v>
      </c>
      <c r="R3223">
        <v>8</v>
      </c>
      <c r="S3223">
        <v>7000</v>
      </c>
      <c r="T3223">
        <v>20</v>
      </c>
      <c r="U3223">
        <v>44800</v>
      </c>
      <c r="V3223" t="str">
        <f>IF(Table1[[#This Row],[Sales]]&lt;=10000,"Low",IF(Table1[[#This Row],[Sales]]&gt;=10000 &amp; Table1[[#This Row],[Sales]]&lt;=25000,"Medium","High"))</f>
        <v>High</v>
      </c>
      <c r="W3223">
        <v>14036.69</v>
      </c>
      <c r="X3223">
        <f>Table1[[#This Row],[Profit]]/Table1[[#This Row],[Sales]]</f>
        <v>0.3133189732142857</v>
      </c>
      <c r="Y3223" t="s">
        <v>30</v>
      </c>
      <c r="Z3223" t="s">
        <v>59</v>
      </c>
      <c r="AA3223">
        <v>1</v>
      </c>
      <c r="AB3223" t="s">
        <v>42</v>
      </c>
    </row>
    <row r="3224" spans="1:28" x14ac:dyDescent="0.35">
      <c r="A3224" t="s">
        <v>7057</v>
      </c>
      <c r="B3224" s="1">
        <v>45584</v>
      </c>
      <c r="C3224" s="1" t="str">
        <f>TEXT(Table1[[#This Row],[Order_Date]],"yyyy")</f>
        <v>2024</v>
      </c>
      <c r="D3224" s="3">
        <f>MONTH(Table1[[#This Row],[Order_Date]])</f>
        <v>10</v>
      </c>
      <c r="E3224" t="str">
        <f>TEXT(Table1[[#This Row],[Order_Date]],"mmm")</f>
        <v>Oct</v>
      </c>
      <c r="F3224" s="1">
        <v>45589</v>
      </c>
      <c r="G3224">
        <f>(Table1[[#This Row],[Ship_Date]]-Table1[[#This Row],[Order_Date]])</f>
        <v>5</v>
      </c>
      <c r="H3224" t="s">
        <v>879</v>
      </c>
      <c r="I3224" t="s">
        <v>7058</v>
      </c>
      <c r="J3224" t="s">
        <v>52</v>
      </c>
      <c r="K3224">
        <v>32</v>
      </c>
      <c r="L3224" t="str">
        <f>IF(Table1[[#This Row],[Age]]&lt;=20,"Teen",IF(Table1[[#This Row],[Age]]&gt;=21 &amp; Table1[[#This Row],[Age]]&lt;=50,"Adult","Senior"))</f>
        <v>Senior</v>
      </c>
      <c r="M3224" t="s">
        <v>101</v>
      </c>
      <c r="N3224" t="s">
        <v>102</v>
      </c>
      <c r="O3224" t="s">
        <v>27</v>
      </c>
      <c r="P3224" t="s">
        <v>56</v>
      </c>
      <c r="Q3224" t="s">
        <v>57</v>
      </c>
      <c r="R3224">
        <v>3</v>
      </c>
      <c r="S3224">
        <v>60</v>
      </c>
      <c r="T3224">
        <v>0</v>
      </c>
      <c r="U3224">
        <v>180</v>
      </c>
      <c r="V3224" t="str">
        <f>IF(Table1[[#This Row],[Sales]]&lt;=10000,"Low",IF(Table1[[#This Row],[Sales]]&gt;=10000 &amp; Table1[[#This Row],[Sales]]&lt;=25000,"Medium","High"))</f>
        <v>Low</v>
      </c>
      <c r="W3224">
        <v>25.51</v>
      </c>
      <c r="X3224">
        <f>Table1[[#This Row],[Profit]]/Table1[[#This Row],[Sales]]</f>
        <v>0.14172222222222222</v>
      </c>
      <c r="Y3224" t="s">
        <v>30</v>
      </c>
      <c r="Z3224" t="s">
        <v>31</v>
      </c>
      <c r="AA3224">
        <v>1</v>
      </c>
      <c r="AB3224" t="s">
        <v>42</v>
      </c>
    </row>
    <row r="3225" spans="1:28" x14ac:dyDescent="0.35">
      <c r="A3225" t="s">
        <v>7059</v>
      </c>
      <c r="B3225" s="1">
        <v>45933</v>
      </c>
      <c r="C3225" s="1" t="str">
        <f>TEXT(Table1[[#This Row],[Order_Date]],"yyyy")</f>
        <v>2025</v>
      </c>
      <c r="D3225" s="3">
        <f>MONTH(Table1[[#This Row],[Order_Date]])</f>
        <v>10</v>
      </c>
      <c r="E3225" t="str">
        <f>TEXT(Table1[[#This Row],[Order_Date]],"mmm")</f>
        <v>Oct</v>
      </c>
      <c r="F3225" s="1">
        <v>45937</v>
      </c>
      <c r="G3225">
        <f>(Table1[[#This Row],[Ship_Date]]-Table1[[#This Row],[Order_Date]])</f>
        <v>4</v>
      </c>
      <c r="H3225" t="s">
        <v>7060</v>
      </c>
      <c r="I3225" t="s">
        <v>7061</v>
      </c>
      <c r="J3225" t="s">
        <v>52</v>
      </c>
      <c r="K3225">
        <v>34</v>
      </c>
      <c r="L3225" t="str">
        <f>IF(Table1[[#This Row],[Age]]&lt;=20,"Teen",IF(Table1[[#This Row],[Age]]&gt;=21 &amp; Table1[[#This Row],[Age]]&lt;=50,"Adult","Senior"))</f>
        <v>Senior</v>
      </c>
      <c r="M3225" t="s">
        <v>46</v>
      </c>
      <c r="N3225" t="s">
        <v>46</v>
      </c>
      <c r="O3225" t="s">
        <v>38</v>
      </c>
      <c r="P3225" t="s">
        <v>47</v>
      </c>
      <c r="Q3225" t="s">
        <v>185</v>
      </c>
      <c r="R3225">
        <v>4</v>
      </c>
      <c r="S3225">
        <v>4500</v>
      </c>
      <c r="T3225">
        <v>20</v>
      </c>
      <c r="U3225">
        <v>14400</v>
      </c>
      <c r="V3225" t="str">
        <f>IF(Table1[[#This Row],[Sales]]&lt;=10000,"Low",IF(Table1[[#This Row],[Sales]]&gt;=10000 &amp; Table1[[#This Row],[Sales]]&lt;=25000,"Medium","High"))</f>
        <v>High</v>
      </c>
      <c r="W3225">
        <v>3783.02</v>
      </c>
      <c r="X3225">
        <f>Table1[[#This Row],[Profit]]/Table1[[#This Row],[Sales]]</f>
        <v>0.26270972222222222</v>
      </c>
      <c r="Y3225" t="s">
        <v>93</v>
      </c>
      <c r="Z3225" t="s">
        <v>59</v>
      </c>
      <c r="AA3225">
        <v>5</v>
      </c>
      <c r="AB3225" t="s">
        <v>42</v>
      </c>
    </row>
    <row r="3226" spans="1:28" x14ac:dyDescent="0.35">
      <c r="A3226" t="s">
        <v>7091</v>
      </c>
      <c r="B3226" s="1">
        <v>45592</v>
      </c>
      <c r="C3226" s="1" t="str">
        <f>TEXT(Table1[[#This Row],[Order_Date]],"yyyy")</f>
        <v>2024</v>
      </c>
      <c r="D3226" s="3">
        <f>MONTH(Table1[[#This Row],[Order_Date]])</f>
        <v>10</v>
      </c>
      <c r="E3226" t="str">
        <f>TEXT(Table1[[#This Row],[Order_Date]],"mmm")</f>
        <v>Oct</v>
      </c>
      <c r="F3226" s="1">
        <v>45597</v>
      </c>
      <c r="G3226">
        <f>(Table1[[#This Row],[Ship_Date]]-Table1[[#This Row],[Order_Date]])</f>
        <v>5</v>
      </c>
      <c r="H3226" t="s">
        <v>1428</v>
      </c>
      <c r="I3226" t="s">
        <v>7092</v>
      </c>
      <c r="J3226" t="s">
        <v>24</v>
      </c>
      <c r="K3226">
        <v>29</v>
      </c>
      <c r="L3226" t="str">
        <f>IF(Table1[[#This Row],[Age]]&lt;=20,"Teen",IF(Table1[[#This Row],[Age]]&gt;=21 &amp; Table1[[#This Row],[Age]]&lt;=50,"Adult","Senior"))</f>
        <v>Senior</v>
      </c>
      <c r="M3226" t="s">
        <v>101</v>
      </c>
      <c r="N3226" t="s">
        <v>102</v>
      </c>
      <c r="O3226" t="s">
        <v>27</v>
      </c>
      <c r="P3226" t="s">
        <v>28</v>
      </c>
      <c r="Q3226" t="s">
        <v>103</v>
      </c>
      <c r="R3226">
        <v>7</v>
      </c>
      <c r="S3226">
        <v>25000</v>
      </c>
      <c r="T3226">
        <v>10</v>
      </c>
      <c r="U3226">
        <v>157500</v>
      </c>
      <c r="V3226" t="str">
        <f>IF(Table1[[#This Row],[Sales]]&lt;=10000,"Low",IF(Table1[[#This Row],[Sales]]&gt;=10000 &amp; Table1[[#This Row],[Sales]]&lt;=25000,"Medium","High"))</f>
        <v>High</v>
      </c>
      <c r="W3226">
        <v>56645.13</v>
      </c>
      <c r="X3226">
        <f>Table1[[#This Row],[Profit]]/Table1[[#This Row],[Sales]]</f>
        <v>0.35965161904761905</v>
      </c>
      <c r="Y3226" t="s">
        <v>93</v>
      </c>
      <c r="Z3226" t="s">
        <v>41</v>
      </c>
      <c r="AA3226">
        <v>5</v>
      </c>
      <c r="AB3226" t="s">
        <v>42</v>
      </c>
    </row>
    <row r="3227" spans="1:28" x14ac:dyDescent="0.35">
      <c r="A3227" t="s">
        <v>7169</v>
      </c>
      <c r="B3227" s="1">
        <v>45573</v>
      </c>
      <c r="C3227" s="1" t="str">
        <f>TEXT(Table1[[#This Row],[Order_Date]],"yyyy")</f>
        <v>2024</v>
      </c>
      <c r="D3227" s="3">
        <f>MONTH(Table1[[#This Row],[Order_Date]])</f>
        <v>10</v>
      </c>
      <c r="E3227" t="str">
        <f>TEXT(Table1[[#This Row],[Order_Date]],"mmm")</f>
        <v>Oct</v>
      </c>
      <c r="F3227" s="1">
        <v>45580</v>
      </c>
      <c r="G3227">
        <f>(Table1[[#This Row],[Ship_Date]]-Table1[[#This Row],[Order_Date]])</f>
        <v>7</v>
      </c>
      <c r="H3227" t="s">
        <v>7170</v>
      </c>
      <c r="I3227" t="s">
        <v>7171</v>
      </c>
      <c r="J3227" t="s">
        <v>24</v>
      </c>
      <c r="K3227">
        <v>61</v>
      </c>
      <c r="L3227" t="str">
        <f>IF(Table1[[#This Row],[Age]]&lt;=20,"Teen",IF(Table1[[#This Row],[Age]]&gt;=21 &amp; Table1[[#This Row],[Age]]&lt;=50,"Adult","Senior"))</f>
        <v>Senior</v>
      </c>
      <c r="M3227" t="s">
        <v>73</v>
      </c>
      <c r="N3227" t="s">
        <v>26</v>
      </c>
      <c r="O3227" t="s">
        <v>27</v>
      </c>
      <c r="P3227" t="s">
        <v>56</v>
      </c>
      <c r="Q3227" t="s">
        <v>57</v>
      </c>
      <c r="R3227">
        <v>4</v>
      </c>
      <c r="S3227">
        <v>60</v>
      </c>
      <c r="T3227">
        <v>0</v>
      </c>
      <c r="U3227">
        <v>240</v>
      </c>
      <c r="V3227" t="str">
        <f>IF(Table1[[#This Row],[Sales]]&lt;=10000,"Low",IF(Table1[[#This Row],[Sales]]&gt;=10000 &amp; Table1[[#This Row],[Sales]]&lt;=25000,"Medium","High"))</f>
        <v>Low</v>
      </c>
      <c r="W3227">
        <v>48.47</v>
      </c>
      <c r="X3227">
        <f>Table1[[#This Row],[Profit]]/Table1[[#This Row],[Sales]]</f>
        <v>0.20195833333333332</v>
      </c>
      <c r="Y3227" t="s">
        <v>93</v>
      </c>
      <c r="Z3227" t="s">
        <v>59</v>
      </c>
      <c r="AA3227">
        <v>3</v>
      </c>
      <c r="AB3227" t="s">
        <v>42</v>
      </c>
    </row>
    <row r="3228" spans="1:28" x14ac:dyDescent="0.35">
      <c r="A3228" t="s">
        <v>7182</v>
      </c>
      <c r="B3228" s="1">
        <v>45589</v>
      </c>
      <c r="C3228" s="1" t="str">
        <f>TEXT(Table1[[#This Row],[Order_Date]],"yyyy")</f>
        <v>2024</v>
      </c>
      <c r="D3228" s="3">
        <f>MONTH(Table1[[#This Row],[Order_Date]])</f>
        <v>10</v>
      </c>
      <c r="E3228" t="str">
        <f>TEXT(Table1[[#This Row],[Order_Date]],"mmm")</f>
        <v>Oct</v>
      </c>
      <c r="F3228" s="1">
        <v>45596</v>
      </c>
      <c r="G3228">
        <f>(Table1[[#This Row],[Ship_Date]]-Table1[[#This Row],[Order_Date]])</f>
        <v>7</v>
      </c>
      <c r="H3228" t="s">
        <v>7183</v>
      </c>
      <c r="I3228" t="s">
        <v>7184</v>
      </c>
      <c r="J3228" t="s">
        <v>24</v>
      </c>
      <c r="K3228">
        <v>47</v>
      </c>
      <c r="L3228" t="str">
        <f>IF(Table1[[#This Row],[Age]]&lt;=20,"Teen",IF(Table1[[#This Row],[Age]]&gt;=21 &amp; Table1[[#This Row],[Age]]&lt;=50,"Adult","Senior"))</f>
        <v>Senior</v>
      </c>
      <c r="M3228" t="s">
        <v>107</v>
      </c>
      <c r="N3228" t="s">
        <v>108</v>
      </c>
      <c r="O3228" t="s">
        <v>86</v>
      </c>
      <c r="P3228" t="s">
        <v>47</v>
      </c>
      <c r="Q3228" t="s">
        <v>185</v>
      </c>
      <c r="R3228">
        <v>1</v>
      </c>
      <c r="S3228">
        <v>4500</v>
      </c>
      <c r="T3228">
        <v>5</v>
      </c>
      <c r="U3228">
        <v>4275</v>
      </c>
      <c r="V3228" t="str">
        <f>IF(Table1[[#This Row],[Sales]]&lt;=10000,"Low",IF(Table1[[#This Row],[Sales]]&gt;=10000 &amp; Table1[[#This Row],[Sales]]&lt;=25000,"Medium","High"))</f>
        <v>Low</v>
      </c>
      <c r="W3228">
        <v>1607.68</v>
      </c>
      <c r="X3228">
        <f>Table1[[#This Row],[Profit]]/Table1[[#This Row],[Sales]]</f>
        <v>0.37606549707602338</v>
      </c>
      <c r="Y3228" t="s">
        <v>58</v>
      </c>
      <c r="Z3228" t="s">
        <v>41</v>
      </c>
      <c r="AA3228">
        <v>4</v>
      </c>
      <c r="AB3228" t="s">
        <v>42</v>
      </c>
    </row>
    <row r="3229" spans="1:28" x14ac:dyDescent="0.35">
      <c r="A3229" t="s">
        <v>7219</v>
      </c>
      <c r="B3229" s="1">
        <v>45950</v>
      </c>
      <c r="C3229" s="1" t="str">
        <f>TEXT(Table1[[#This Row],[Order_Date]],"yyyy")</f>
        <v>2025</v>
      </c>
      <c r="D3229" s="3">
        <f>MONTH(Table1[[#This Row],[Order_Date]])</f>
        <v>10</v>
      </c>
      <c r="E3229" t="str">
        <f>TEXT(Table1[[#This Row],[Order_Date]],"mmm")</f>
        <v>Oct</v>
      </c>
      <c r="F3229" s="1">
        <v>45952</v>
      </c>
      <c r="G3229">
        <f>(Table1[[#This Row],[Ship_Date]]-Table1[[#This Row],[Order_Date]])</f>
        <v>2</v>
      </c>
      <c r="H3229" t="s">
        <v>695</v>
      </c>
      <c r="I3229" t="s">
        <v>7220</v>
      </c>
      <c r="J3229" t="s">
        <v>24</v>
      </c>
      <c r="K3229">
        <v>44</v>
      </c>
      <c r="L3229" t="str">
        <f>IF(Table1[[#This Row],[Age]]&lt;=20,"Teen",IF(Table1[[#This Row],[Age]]&gt;=21 &amp; Table1[[#This Row],[Age]]&lt;=50,"Adult","Senior"))</f>
        <v>Senior</v>
      </c>
      <c r="M3229" t="s">
        <v>107</v>
      </c>
      <c r="N3229" t="s">
        <v>108</v>
      </c>
      <c r="O3229" t="s">
        <v>86</v>
      </c>
      <c r="P3229" t="s">
        <v>56</v>
      </c>
      <c r="Q3229" t="s">
        <v>125</v>
      </c>
      <c r="R3229">
        <v>2</v>
      </c>
      <c r="S3229">
        <v>450</v>
      </c>
      <c r="T3229">
        <v>5</v>
      </c>
      <c r="U3229">
        <v>855</v>
      </c>
      <c r="V3229" t="str">
        <f>IF(Table1[[#This Row],[Sales]]&lt;=10000,"Low",IF(Table1[[#This Row],[Sales]]&gt;=10000 &amp; Table1[[#This Row],[Sales]]&lt;=25000,"Medium","High"))</f>
        <v>Low</v>
      </c>
      <c r="W3229">
        <v>259.63</v>
      </c>
      <c r="X3229">
        <f>Table1[[#This Row],[Profit]]/Table1[[#This Row],[Sales]]</f>
        <v>0.3036608187134503</v>
      </c>
      <c r="Y3229" t="s">
        <v>30</v>
      </c>
      <c r="Z3229" t="s">
        <v>41</v>
      </c>
      <c r="AA3229">
        <v>3</v>
      </c>
      <c r="AB3229" t="s">
        <v>42</v>
      </c>
    </row>
    <row r="3230" spans="1:28" x14ac:dyDescent="0.35">
      <c r="A3230" t="s">
        <v>7227</v>
      </c>
      <c r="B3230" s="1">
        <v>45594</v>
      </c>
      <c r="C3230" s="1" t="str">
        <f>TEXT(Table1[[#This Row],[Order_Date]],"yyyy")</f>
        <v>2024</v>
      </c>
      <c r="D3230" s="3">
        <f>MONTH(Table1[[#This Row],[Order_Date]])</f>
        <v>10</v>
      </c>
      <c r="E3230" t="str">
        <f>TEXT(Table1[[#This Row],[Order_Date]],"mmm")</f>
        <v>Oct</v>
      </c>
      <c r="F3230" s="1">
        <v>45600</v>
      </c>
      <c r="G3230">
        <f>(Table1[[#This Row],[Ship_Date]]-Table1[[#This Row],[Order_Date]])</f>
        <v>6</v>
      </c>
      <c r="H3230" t="s">
        <v>3967</v>
      </c>
      <c r="I3230" t="s">
        <v>7228</v>
      </c>
      <c r="J3230" t="s">
        <v>52</v>
      </c>
      <c r="K3230">
        <v>42</v>
      </c>
      <c r="L3230" t="str">
        <f>IF(Table1[[#This Row],[Age]]&lt;=20,"Teen",IF(Table1[[#This Row],[Age]]&gt;=21 &amp; Table1[[#This Row],[Age]]&lt;=50,"Adult","Senior"))</f>
        <v>Senior</v>
      </c>
      <c r="M3230" t="s">
        <v>25</v>
      </c>
      <c r="N3230" t="s">
        <v>26</v>
      </c>
      <c r="O3230" t="s">
        <v>27</v>
      </c>
      <c r="P3230" t="s">
        <v>47</v>
      </c>
      <c r="Q3230" t="s">
        <v>185</v>
      </c>
      <c r="R3230">
        <v>6</v>
      </c>
      <c r="S3230">
        <v>4500</v>
      </c>
      <c r="T3230">
        <v>5</v>
      </c>
      <c r="U3230">
        <v>25650</v>
      </c>
      <c r="V3230" t="str">
        <f>IF(Table1[[#This Row],[Sales]]&lt;=10000,"Low",IF(Table1[[#This Row],[Sales]]&gt;=10000 &amp; Table1[[#This Row],[Sales]]&lt;=25000,"Medium","High"))</f>
        <v>High</v>
      </c>
      <c r="W3230">
        <v>5516.83</v>
      </c>
      <c r="X3230">
        <f>Table1[[#This Row],[Profit]]/Table1[[#This Row],[Sales]]</f>
        <v>0.21508109161793373</v>
      </c>
      <c r="Y3230" t="s">
        <v>30</v>
      </c>
      <c r="Z3230" t="s">
        <v>59</v>
      </c>
      <c r="AA3230">
        <v>3</v>
      </c>
      <c r="AB3230" t="s">
        <v>42</v>
      </c>
    </row>
    <row r="3231" spans="1:28" x14ac:dyDescent="0.35">
      <c r="A3231" t="s">
        <v>7240</v>
      </c>
      <c r="B3231" s="1">
        <v>45593</v>
      </c>
      <c r="C3231" s="1" t="str">
        <f>TEXT(Table1[[#This Row],[Order_Date]],"yyyy")</f>
        <v>2024</v>
      </c>
      <c r="D3231" s="3">
        <f>MONTH(Table1[[#This Row],[Order_Date]])</f>
        <v>10</v>
      </c>
      <c r="E3231" t="str">
        <f>TEXT(Table1[[#This Row],[Order_Date]],"mmm")</f>
        <v>Oct</v>
      </c>
      <c r="F3231" s="1">
        <v>45597</v>
      </c>
      <c r="G3231">
        <f>(Table1[[#This Row],[Ship_Date]]-Table1[[#This Row],[Order_Date]])</f>
        <v>4</v>
      </c>
      <c r="H3231" t="s">
        <v>7241</v>
      </c>
      <c r="I3231" t="s">
        <v>7242</v>
      </c>
      <c r="J3231" t="s">
        <v>24</v>
      </c>
      <c r="K3231">
        <v>64</v>
      </c>
      <c r="L3231" t="str">
        <f>IF(Table1[[#This Row],[Age]]&lt;=20,"Teen",IF(Table1[[#This Row],[Age]]&gt;=21 &amp; Table1[[#This Row],[Age]]&lt;=50,"Adult","Senior"))</f>
        <v>Senior</v>
      </c>
      <c r="M3231" t="s">
        <v>107</v>
      </c>
      <c r="N3231" t="s">
        <v>108</v>
      </c>
      <c r="O3231" t="s">
        <v>86</v>
      </c>
      <c r="P3231" t="s">
        <v>47</v>
      </c>
      <c r="Q3231" t="s">
        <v>69</v>
      </c>
      <c r="R3231">
        <v>3</v>
      </c>
      <c r="S3231">
        <v>800</v>
      </c>
      <c r="T3231">
        <v>0</v>
      </c>
      <c r="U3231">
        <v>2400</v>
      </c>
      <c r="V3231" t="str">
        <f>IF(Table1[[#This Row],[Sales]]&lt;=10000,"Low",IF(Table1[[#This Row],[Sales]]&gt;=10000 &amp; Table1[[#This Row],[Sales]]&lt;=25000,"Medium","High"))</f>
        <v>Low</v>
      </c>
      <c r="W3231">
        <v>1033.1099999999999</v>
      </c>
      <c r="X3231">
        <f>Table1[[#This Row],[Profit]]/Table1[[#This Row],[Sales]]</f>
        <v>0.43046249999999997</v>
      </c>
      <c r="Y3231" t="s">
        <v>30</v>
      </c>
      <c r="Z3231" t="s">
        <v>59</v>
      </c>
      <c r="AA3231">
        <v>5</v>
      </c>
      <c r="AB3231" t="s">
        <v>42</v>
      </c>
    </row>
    <row r="3232" spans="1:28" x14ac:dyDescent="0.35">
      <c r="A3232" t="s">
        <v>7246</v>
      </c>
      <c r="B3232" s="1">
        <v>45954</v>
      </c>
      <c r="C3232" s="1" t="str">
        <f>TEXT(Table1[[#This Row],[Order_Date]],"yyyy")</f>
        <v>2025</v>
      </c>
      <c r="D3232" s="3">
        <f>MONTH(Table1[[#This Row],[Order_Date]])</f>
        <v>10</v>
      </c>
      <c r="E3232" t="str">
        <f>TEXT(Table1[[#This Row],[Order_Date]],"mmm")</f>
        <v>Oct</v>
      </c>
      <c r="F3232" s="1">
        <v>45956</v>
      </c>
      <c r="G3232">
        <f>(Table1[[#This Row],[Ship_Date]]-Table1[[#This Row],[Order_Date]])</f>
        <v>2</v>
      </c>
      <c r="H3232" t="s">
        <v>7247</v>
      </c>
      <c r="I3232" t="s">
        <v>7248</v>
      </c>
      <c r="J3232" t="s">
        <v>24</v>
      </c>
      <c r="K3232">
        <v>65</v>
      </c>
      <c r="L3232" t="str">
        <f>IF(Table1[[#This Row],[Age]]&lt;=20,"Teen",IF(Table1[[#This Row],[Age]]&gt;=21 &amp; Table1[[#This Row],[Age]]&lt;=50,"Adult","Senior"))</f>
        <v>Senior</v>
      </c>
      <c r="M3232" t="s">
        <v>91</v>
      </c>
      <c r="N3232" t="s">
        <v>92</v>
      </c>
      <c r="O3232" t="s">
        <v>55</v>
      </c>
      <c r="P3232" t="s">
        <v>28</v>
      </c>
      <c r="Q3232" t="s">
        <v>103</v>
      </c>
      <c r="R3232">
        <v>7</v>
      </c>
      <c r="S3232">
        <v>25000</v>
      </c>
      <c r="T3232">
        <v>25</v>
      </c>
      <c r="U3232">
        <v>131250</v>
      </c>
      <c r="V3232" t="str">
        <f>IF(Table1[[#This Row],[Sales]]&lt;=10000,"Low",IF(Table1[[#This Row],[Sales]]&gt;=10000 &amp; Table1[[#This Row],[Sales]]&lt;=25000,"Medium","High"))</f>
        <v>High</v>
      </c>
      <c r="W3232">
        <v>31068.18</v>
      </c>
      <c r="X3232">
        <f>Table1[[#This Row],[Profit]]/Table1[[#This Row],[Sales]]</f>
        <v>0.23670994285714286</v>
      </c>
      <c r="Y3232" t="s">
        <v>30</v>
      </c>
      <c r="Z3232" t="s">
        <v>31</v>
      </c>
      <c r="AA3232">
        <v>1</v>
      </c>
      <c r="AB3232" t="s">
        <v>32</v>
      </c>
    </row>
    <row r="3233" spans="1:28" x14ac:dyDescent="0.35">
      <c r="A3233" t="s">
        <v>7249</v>
      </c>
      <c r="B3233" s="1">
        <v>45953</v>
      </c>
      <c r="C3233" s="1" t="str">
        <f>TEXT(Table1[[#This Row],[Order_Date]],"yyyy")</f>
        <v>2025</v>
      </c>
      <c r="D3233" s="3">
        <f>MONTH(Table1[[#This Row],[Order_Date]])</f>
        <v>10</v>
      </c>
      <c r="E3233" t="str">
        <f>TEXT(Table1[[#This Row],[Order_Date]],"mmm")</f>
        <v>Oct</v>
      </c>
      <c r="F3233" s="1">
        <v>45954</v>
      </c>
      <c r="G3233">
        <f>(Table1[[#This Row],[Ship_Date]]-Table1[[#This Row],[Order_Date]])</f>
        <v>1</v>
      </c>
      <c r="H3233" t="s">
        <v>7250</v>
      </c>
      <c r="I3233" t="s">
        <v>7251</v>
      </c>
      <c r="J3233" t="s">
        <v>24</v>
      </c>
      <c r="K3233">
        <v>28</v>
      </c>
      <c r="L3233" t="str">
        <f>IF(Table1[[#This Row],[Age]]&lt;=20,"Teen",IF(Table1[[#This Row],[Age]]&gt;=21 &amp; Table1[[#This Row],[Age]]&lt;=50,"Adult","Senior"))</f>
        <v>Senior</v>
      </c>
      <c r="M3233" t="s">
        <v>84</v>
      </c>
      <c r="N3233" t="s">
        <v>85</v>
      </c>
      <c r="O3233" t="s">
        <v>86</v>
      </c>
      <c r="P3233" t="s">
        <v>56</v>
      </c>
      <c r="Q3233" t="s">
        <v>168</v>
      </c>
      <c r="R3233">
        <v>1</v>
      </c>
      <c r="S3233">
        <v>1200</v>
      </c>
      <c r="T3233">
        <v>20</v>
      </c>
      <c r="U3233">
        <v>960</v>
      </c>
      <c r="V3233" t="str">
        <f>IF(Table1[[#This Row],[Sales]]&lt;=10000,"Low",IF(Table1[[#This Row],[Sales]]&gt;=10000 &amp; Table1[[#This Row],[Sales]]&lt;=25000,"Medium","High"))</f>
        <v>Low</v>
      </c>
      <c r="W3233">
        <v>389.69</v>
      </c>
      <c r="X3233">
        <f>Table1[[#This Row],[Profit]]/Table1[[#This Row],[Sales]]</f>
        <v>0.40592708333333333</v>
      </c>
      <c r="Y3233" t="s">
        <v>58</v>
      </c>
      <c r="Z3233" t="s">
        <v>59</v>
      </c>
      <c r="AA3233">
        <v>2</v>
      </c>
      <c r="AB3233" t="s">
        <v>42</v>
      </c>
    </row>
    <row r="3234" spans="1:28" x14ac:dyDescent="0.35">
      <c r="A3234" t="s">
        <v>7300</v>
      </c>
      <c r="B3234" s="1">
        <v>45569</v>
      </c>
      <c r="C3234" s="1" t="str">
        <f>TEXT(Table1[[#This Row],[Order_Date]],"yyyy")</f>
        <v>2024</v>
      </c>
      <c r="D3234" s="3">
        <f>MONTH(Table1[[#This Row],[Order_Date]])</f>
        <v>10</v>
      </c>
      <c r="E3234" t="str">
        <f>TEXT(Table1[[#This Row],[Order_Date]],"mmm")</f>
        <v>Oct</v>
      </c>
      <c r="F3234" s="1">
        <v>45576</v>
      </c>
      <c r="G3234">
        <f>(Table1[[#This Row],[Ship_Date]]-Table1[[#This Row],[Order_Date]])</f>
        <v>7</v>
      </c>
      <c r="H3234" t="s">
        <v>7301</v>
      </c>
      <c r="I3234" t="s">
        <v>7302</v>
      </c>
      <c r="J3234" t="s">
        <v>52</v>
      </c>
      <c r="K3234">
        <v>42</v>
      </c>
      <c r="L3234" t="str">
        <f>IF(Table1[[#This Row],[Age]]&lt;=20,"Teen",IF(Table1[[#This Row],[Age]]&gt;=21 &amp; Table1[[#This Row],[Age]]&lt;=50,"Adult","Senior"))</f>
        <v>Senior</v>
      </c>
      <c r="M3234" t="s">
        <v>36</v>
      </c>
      <c r="N3234" t="s">
        <v>37</v>
      </c>
      <c r="O3234" t="s">
        <v>38</v>
      </c>
      <c r="P3234" t="s">
        <v>74</v>
      </c>
      <c r="Q3234" t="s">
        <v>109</v>
      </c>
      <c r="R3234">
        <v>1</v>
      </c>
      <c r="S3234">
        <v>40000</v>
      </c>
      <c r="T3234">
        <v>20</v>
      </c>
      <c r="U3234">
        <v>32000</v>
      </c>
      <c r="V3234" t="str">
        <f>IF(Table1[[#This Row],[Sales]]&lt;=10000,"Low",IF(Table1[[#This Row],[Sales]]&gt;=10000 &amp; Table1[[#This Row],[Sales]]&lt;=25000,"Medium","High"))</f>
        <v>High</v>
      </c>
      <c r="W3234">
        <v>10813.42</v>
      </c>
      <c r="X3234">
        <f>Table1[[#This Row],[Profit]]/Table1[[#This Row],[Sales]]</f>
        <v>0.33791937500000002</v>
      </c>
      <c r="Y3234" t="s">
        <v>30</v>
      </c>
      <c r="Z3234" t="s">
        <v>59</v>
      </c>
      <c r="AA3234">
        <v>4</v>
      </c>
      <c r="AB3234" t="s">
        <v>42</v>
      </c>
    </row>
    <row r="3235" spans="1:28" x14ac:dyDescent="0.35">
      <c r="A3235" t="s">
        <v>7321</v>
      </c>
      <c r="B3235" s="1">
        <v>45948</v>
      </c>
      <c r="C3235" s="1" t="str">
        <f>TEXT(Table1[[#This Row],[Order_Date]],"yyyy")</f>
        <v>2025</v>
      </c>
      <c r="D3235" s="3">
        <f>MONTH(Table1[[#This Row],[Order_Date]])</f>
        <v>10</v>
      </c>
      <c r="E3235" t="str">
        <f>TEXT(Table1[[#This Row],[Order_Date]],"mmm")</f>
        <v>Oct</v>
      </c>
      <c r="F3235" s="1">
        <v>45954</v>
      </c>
      <c r="G3235">
        <f>(Table1[[#This Row],[Ship_Date]]-Table1[[#This Row],[Order_Date]])</f>
        <v>6</v>
      </c>
      <c r="H3235" t="s">
        <v>7322</v>
      </c>
      <c r="I3235" t="s">
        <v>7323</v>
      </c>
      <c r="J3235" t="s">
        <v>24</v>
      </c>
      <c r="K3235">
        <v>36</v>
      </c>
      <c r="L3235" t="str">
        <f>IF(Table1[[#This Row],[Age]]&lt;=20,"Teen",IF(Table1[[#This Row],[Age]]&gt;=21 &amp; Table1[[#This Row],[Age]]&lt;=50,"Adult","Senior"))</f>
        <v>Senior</v>
      </c>
      <c r="M3235" t="s">
        <v>79</v>
      </c>
      <c r="N3235" t="s">
        <v>80</v>
      </c>
      <c r="O3235" t="s">
        <v>38</v>
      </c>
      <c r="P3235" t="s">
        <v>47</v>
      </c>
      <c r="Q3235" t="s">
        <v>175</v>
      </c>
      <c r="R3235">
        <v>5</v>
      </c>
      <c r="S3235">
        <v>1200</v>
      </c>
      <c r="T3235">
        <v>15</v>
      </c>
      <c r="U3235">
        <v>5100</v>
      </c>
      <c r="V3235" t="str">
        <f>IF(Table1[[#This Row],[Sales]]&lt;=10000,"Low",IF(Table1[[#This Row],[Sales]]&gt;=10000 &amp; Table1[[#This Row],[Sales]]&lt;=25000,"Medium","High"))</f>
        <v>Low</v>
      </c>
      <c r="W3235">
        <v>1750.49</v>
      </c>
      <c r="X3235">
        <f>Table1[[#This Row],[Profit]]/Table1[[#This Row],[Sales]]</f>
        <v>0.34323333333333333</v>
      </c>
      <c r="Y3235" t="s">
        <v>58</v>
      </c>
      <c r="Z3235" t="s">
        <v>31</v>
      </c>
      <c r="AA3235">
        <v>1</v>
      </c>
      <c r="AB3235" t="s">
        <v>42</v>
      </c>
    </row>
    <row r="3236" spans="1:28" x14ac:dyDescent="0.35">
      <c r="A3236" t="s">
        <v>7404</v>
      </c>
      <c r="B3236" s="1">
        <v>45938</v>
      </c>
      <c r="C3236" s="1" t="str">
        <f>TEXT(Table1[[#This Row],[Order_Date]],"yyyy")</f>
        <v>2025</v>
      </c>
      <c r="D3236" s="3">
        <f>MONTH(Table1[[#This Row],[Order_Date]])</f>
        <v>10</v>
      </c>
      <c r="E3236" t="str">
        <f>TEXT(Table1[[#This Row],[Order_Date]],"mmm")</f>
        <v>Oct</v>
      </c>
      <c r="F3236" s="1">
        <v>45943</v>
      </c>
      <c r="G3236">
        <f>(Table1[[#This Row],[Ship_Date]]-Table1[[#This Row],[Order_Date]])</f>
        <v>5</v>
      </c>
      <c r="H3236" t="s">
        <v>7405</v>
      </c>
      <c r="I3236" t="s">
        <v>249</v>
      </c>
      <c r="J3236" t="s">
        <v>24</v>
      </c>
      <c r="K3236">
        <v>41</v>
      </c>
      <c r="L3236" t="str">
        <f>IF(Table1[[#This Row],[Age]]&lt;=20,"Teen",IF(Table1[[#This Row],[Age]]&gt;=21 &amp; Table1[[#This Row],[Age]]&lt;=50,"Adult","Senior"))</f>
        <v>Senior</v>
      </c>
      <c r="M3236" t="s">
        <v>73</v>
      </c>
      <c r="N3236" t="s">
        <v>26</v>
      </c>
      <c r="O3236" t="s">
        <v>27</v>
      </c>
      <c r="P3236" t="s">
        <v>28</v>
      </c>
      <c r="Q3236" t="s">
        <v>311</v>
      </c>
      <c r="R3236">
        <v>5</v>
      </c>
      <c r="S3236">
        <v>5000</v>
      </c>
      <c r="T3236">
        <v>5</v>
      </c>
      <c r="U3236">
        <v>23750</v>
      </c>
      <c r="V3236" t="str">
        <f>IF(Table1[[#This Row],[Sales]]&lt;=10000,"Low",IF(Table1[[#This Row],[Sales]]&gt;=10000 &amp; Table1[[#This Row],[Sales]]&lt;=25000,"Medium","High"))</f>
        <v>High</v>
      </c>
      <c r="W3236">
        <v>7976.98</v>
      </c>
      <c r="X3236">
        <f>Table1[[#This Row],[Profit]]/Table1[[#This Row],[Sales]]</f>
        <v>0.33587284210526314</v>
      </c>
      <c r="Y3236" t="s">
        <v>58</v>
      </c>
      <c r="Z3236" t="s">
        <v>41</v>
      </c>
      <c r="AA3236">
        <v>4</v>
      </c>
      <c r="AB3236" t="s">
        <v>32</v>
      </c>
    </row>
    <row r="3237" spans="1:28" x14ac:dyDescent="0.35">
      <c r="A3237" t="s">
        <v>7426</v>
      </c>
      <c r="B3237" s="1">
        <v>45594</v>
      </c>
      <c r="C3237" s="1" t="str">
        <f>TEXT(Table1[[#This Row],[Order_Date]],"yyyy")</f>
        <v>2024</v>
      </c>
      <c r="D3237" s="3">
        <f>MONTH(Table1[[#This Row],[Order_Date]])</f>
        <v>10</v>
      </c>
      <c r="E3237" t="str">
        <f>TEXT(Table1[[#This Row],[Order_Date]],"mmm")</f>
        <v>Oct</v>
      </c>
      <c r="F3237" s="1">
        <v>45597</v>
      </c>
      <c r="G3237">
        <f>(Table1[[#This Row],[Ship_Date]]-Table1[[#This Row],[Order_Date]])</f>
        <v>3</v>
      </c>
      <c r="H3237" t="s">
        <v>7427</v>
      </c>
      <c r="I3237" t="s">
        <v>7428</v>
      </c>
      <c r="J3237" t="s">
        <v>24</v>
      </c>
      <c r="K3237">
        <v>55</v>
      </c>
      <c r="L3237" t="str">
        <f>IF(Table1[[#This Row],[Age]]&lt;=20,"Teen",IF(Table1[[#This Row],[Age]]&gt;=21 &amp; Table1[[#This Row],[Age]]&lt;=50,"Adult","Senior"))</f>
        <v>Senior</v>
      </c>
      <c r="M3237" t="s">
        <v>73</v>
      </c>
      <c r="N3237" t="s">
        <v>26</v>
      </c>
      <c r="O3237" t="s">
        <v>27</v>
      </c>
      <c r="P3237" t="s">
        <v>56</v>
      </c>
      <c r="Q3237" t="s">
        <v>97</v>
      </c>
      <c r="R3237">
        <v>5</v>
      </c>
      <c r="S3237">
        <v>1500</v>
      </c>
      <c r="T3237">
        <v>25</v>
      </c>
      <c r="U3237">
        <v>5625</v>
      </c>
      <c r="V3237" t="str">
        <f>IF(Table1[[#This Row],[Sales]]&lt;=10000,"Low",IF(Table1[[#This Row],[Sales]]&gt;=10000 &amp; Table1[[#This Row],[Sales]]&lt;=25000,"Medium","High"))</f>
        <v>Low</v>
      </c>
      <c r="W3237">
        <v>886.37</v>
      </c>
      <c r="X3237">
        <f>Table1[[#This Row],[Profit]]/Table1[[#This Row],[Sales]]</f>
        <v>0.15757688888888888</v>
      </c>
      <c r="Y3237" t="s">
        <v>93</v>
      </c>
      <c r="Z3237" t="s">
        <v>31</v>
      </c>
      <c r="AA3237">
        <v>1</v>
      </c>
      <c r="AB3237" t="s">
        <v>42</v>
      </c>
    </row>
    <row r="3238" spans="1:28" x14ac:dyDescent="0.35">
      <c r="A3238" t="s">
        <v>7481</v>
      </c>
      <c r="B3238" s="1">
        <v>45573</v>
      </c>
      <c r="C3238" s="1" t="str">
        <f>TEXT(Table1[[#This Row],[Order_Date]],"yyyy")</f>
        <v>2024</v>
      </c>
      <c r="D3238" s="3">
        <f>MONTH(Table1[[#This Row],[Order_Date]])</f>
        <v>10</v>
      </c>
      <c r="E3238" t="str">
        <f>TEXT(Table1[[#This Row],[Order_Date]],"mmm")</f>
        <v>Oct</v>
      </c>
      <c r="F3238" s="1">
        <v>45574</v>
      </c>
      <c r="G3238">
        <f>(Table1[[#This Row],[Ship_Date]]-Table1[[#This Row],[Order_Date]])</f>
        <v>1</v>
      </c>
      <c r="H3238" t="s">
        <v>7482</v>
      </c>
      <c r="I3238" t="s">
        <v>7483</v>
      </c>
      <c r="J3238" t="s">
        <v>52</v>
      </c>
      <c r="K3238">
        <v>62</v>
      </c>
      <c r="L3238" t="str">
        <f>IF(Table1[[#This Row],[Age]]&lt;=20,"Teen",IF(Table1[[#This Row],[Age]]&gt;=21 &amp; Table1[[#This Row],[Age]]&lt;=50,"Adult","Senior"))</f>
        <v>Senior</v>
      </c>
      <c r="M3238" t="s">
        <v>73</v>
      </c>
      <c r="N3238" t="s">
        <v>26</v>
      </c>
      <c r="O3238" t="s">
        <v>27</v>
      </c>
      <c r="P3238" t="s">
        <v>56</v>
      </c>
      <c r="Q3238" t="s">
        <v>125</v>
      </c>
      <c r="R3238">
        <v>8</v>
      </c>
      <c r="S3238">
        <v>450</v>
      </c>
      <c r="T3238">
        <v>10</v>
      </c>
      <c r="U3238">
        <v>3240</v>
      </c>
      <c r="V3238" t="str">
        <f>IF(Table1[[#This Row],[Sales]]&lt;=10000,"Low",IF(Table1[[#This Row],[Sales]]&gt;=10000 &amp; Table1[[#This Row],[Sales]]&lt;=25000,"Medium","High"))</f>
        <v>Low</v>
      </c>
      <c r="W3238">
        <v>869.59</v>
      </c>
      <c r="X3238">
        <f>Table1[[#This Row],[Profit]]/Table1[[#This Row],[Sales]]</f>
        <v>0.26839197530864201</v>
      </c>
      <c r="Y3238" t="s">
        <v>30</v>
      </c>
      <c r="Z3238" t="s">
        <v>41</v>
      </c>
      <c r="AA3238">
        <v>4</v>
      </c>
      <c r="AB3238" t="s">
        <v>42</v>
      </c>
    </row>
    <row r="3239" spans="1:28" x14ac:dyDescent="0.35">
      <c r="A3239" t="s">
        <v>7543</v>
      </c>
      <c r="B3239" s="1">
        <v>45931</v>
      </c>
      <c r="C3239" s="1" t="str">
        <f>TEXT(Table1[[#This Row],[Order_Date]],"yyyy")</f>
        <v>2025</v>
      </c>
      <c r="D3239" s="3">
        <f>MONTH(Table1[[#This Row],[Order_Date]])</f>
        <v>10</v>
      </c>
      <c r="E3239" t="str">
        <f>TEXT(Table1[[#This Row],[Order_Date]],"mmm")</f>
        <v>Oct</v>
      </c>
      <c r="F3239" s="1">
        <v>45934</v>
      </c>
      <c r="G3239">
        <f>(Table1[[#This Row],[Ship_Date]]-Table1[[#This Row],[Order_Date]])</f>
        <v>3</v>
      </c>
      <c r="H3239" t="s">
        <v>7544</v>
      </c>
      <c r="I3239" t="s">
        <v>4525</v>
      </c>
      <c r="J3239" t="s">
        <v>24</v>
      </c>
      <c r="K3239">
        <v>24</v>
      </c>
      <c r="L3239" t="str">
        <f>IF(Table1[[#This Row],[Age]]&lt;=20,"Teen",IF(Table1[[#This Row],[Age]]&gt;=21 &amp; Table1[[#This Row],[Age]]&lt;=50,"Adult","Senior"))</f>
        <v>Senior</v>
      </c>
      <c r="M3239" t="s">
        <v>91</v>
      </c>
      <c r="N3239" t="s">
        <v>92</v>
      </c>
      <c r="O3239" t="s">
        <v>55</v>
      </c>
      <c r="P3239" t="s">
        <v>39</v>
      </c>
      <c r="Q3239" t="s">
        <v>253</v>
      </c>
      <c r="R3239">
        <v>1</v>
      </c>
      <c r="S3239">
        <v>1200</v>
      </c>
      <c r="T3239">
        <v>20</v>
      </c>
      <c r="U3239">
        <v>960</v>
      </c>
      <c r="V3239" t="str">
        <f>IF(Table1[[#This Row],[Sales]]&lt;=10000,"Low",IF(Table1[[#This Row],[Sales]]&gt;=10000 &amp; Table1[[#This Row],[Sales]]&lt;=25000,"Medium","High"))</f>
        <v>Low</v>
      </c>
      <c r="W3239">
        <v>278.29000000000002</v>
      </c>
      <c r="X3239">
        <f>Table1[[#This Row],[Profit]]/Table1[[#This Row],[Sales]]</f>
        <v>0.28988541666666667</v>
      </c>
      <c r="Y3239" t="s">
        <v>30</v>
      </c>
      <c r="Z3239" t="s">
        <v>59</v>
      </c>
      <c r="AA3239">
        <v>3</v>
      </c>
      <c r="AB3239" t="s">
        <v>42</v>
      </c>
    </row>
    <row r="3240" spans="1:28" x14ac:dyDescent="0.35">
      <c r="A3240" t="s">
        <v>7560</v>
      </c>
      <c r="B3240" s="1">
        <v>45940</v>
      </c>
      <c r="C3240" s="1" t="str">
        <f>TEXT(Table1[[#This Row],[Order_Date]],"yyyy")</f>
        <v>2025</v>
      </c>
      <c r="D3240" s="3">
        <f>MONTH(Table1[[#This Row],[Order_Date]])</f>
        <v>10</v>
      </c>
      <c r="E3240" t="str">
        <f>TEXT(Table1[[#This Row],[Order_Date]],"mmm")</f>
        <v>Oct</v>
      </c>
      <c r="F3240" s="1">
        <v>45946</v>
      </c>
      <c r="G3240">
        <f>(Table1[[#This Row],[Ship_Date]]-Table1[[#This Row],[Order_Date]])</f>
        <v>6</v>
      </c>
      <c r="H3240" t="s">
        <v>7561</v>
      </c>
      <c r="I3240" t="s">
        <v>7562</v>
      </c>
      <c r="J3240" t="s">
        <v>52</v>
      </c>
      <c r="K3240">
        <v>63</v>
      </c>
      <c r="L3240" t="str">
        <f>IF(Table1[[#This Row],[Age]]&lt;=20,"Teen",IF(Table1[[#This Row],[Age]]&gt;=21 &amp; Table1[[#This Row],[Age]]&lt;=50,"Adult","Senior"))</f>
        <v>Senior</v>
      </c>
      <c r="M3240" t="s">
        <v>53</v>
      </c>
      <c r="N3240" t="s">
        <v>54</v>
      </c>
      <c r="O3240" t="s">
        <v>55</v>
      </c>
      <c r="P3240" t="s">
        <v>56</v>
      </c>
      <c r="Q3240" t="s">
        <v>57</v>
      </c>
      <c r="R3240">
        <v>4</v>
      </c>
      <c r="S3240">
        <v>60</v>
      </c>
      <c r="T3240">
        <v>5</v>
      </c>
      <c r="U3240">
        <v>228</v>
      </c>
      <c r="V3240" t="str">
        <f>IF(Table1[[#This Row],[Sales]]&lt;=10000,"Low",IF(Table1[[#This Row],[Sales]]&gt;=10000 &amp; Table1[[#This Row],[Sales]]&lt;=25000,"Medium","High"))</f>
        <v>Low</v>
      </c>
      <c r="W3240">
        <v>99.68</v>
      </c>
      <c r="X3240">
        <f>Table1[[#This Row],[Profit]]/Table1[[#This Row],[Sales]]</f>
        <v>0.43719298245614036</v>
      </c>
      <c r="Y3240" t="s">
        <v>58</v>
      </c>
      <c r="Z3240" t="s">
        <v>31</v>
      </c>
      <c r="AA3240">
        <v>1</v>
      </c>
      <c r="AB3240" t="s">
        <v>42</v>
      </c>
    </row>
    <row r="3241" spans="1:28" x14ac:dyDescent="0.35">
      <c r="A3241" t="s">
        <v>7607</v>
      </c>
      <c r="B3241" s="1">
        <v>45931</v>
      </c>
      <c r="C3241" s="1" t="str">
        <f>TEXT(Table1[[#This Row],[Order_Date]],"yyyy")</f>
        <v>2025</v>
      </c>
      <c r="D3241" s="3">
        <f>MONTH(Table1[[#This Row],[Order_Date]])</f>
        <v>10</v>
      </c>
      <c r="E3241" t="str">
        <f>TEXT(Table1[[#This Row],[Order_Date]],"mmm")</f>
        <v>Oct</v>
      </c>
      <c r="F3241" s="1">
        <v>45935</v>
      </c>
      <c r="G3241">
        <f>(Table1[[#This Row],[Ship_Date]]-Table1[[#This Row],[Order_Date]])</f>
        <v>4</v>
      </c>
      <c r="H3241" t="s">
        <v>7608</v>
      </c>
      <c r="I3241" t="s">
        <v>7609</v>
      </c>
      <c r="J3241" t="s">
        <v>52</v>
      </c>
      <c r="K3241">
        <v>23</v>
      </c>
      <c r="L3241" t="str">
        <f>IF(Table1[[#This Row],[Age]]&lt;=20,"Teen",IF(Table1[[#This Row],[Age]]&gt;=21 &amp; Table1[[#This Row],[Age]]&lt;=50,"Adult","Senior"))</f>
        <v>Senior</v>
      </c>
      <c r="M3241" t="s">
        <v>63</v>
      </c>
      <c r="N3241" t="s">
        <v>64</v>
      </c>
      <c r="O3241" t="s">
        <v>55</v>
      </c>
      <c r="P3241" t="s">
        <v>74</v>
      </c>
      <c r="Q3241" t="s">
        <v>196</v>
      </c>
      <c r="R3241">
        <v>6</v>
      </c>
      <c r="S3241">
        <v>25000</v>
      </c>
      <c r="T3241">
        <v>0</v>
      </c>
      <c r="U3241">
        <v>150000</v>
      </c>
      <c r="V3241" t="str">
        <f>IF(Table1[[#This Row],[Sales]]&lt;=10000,"Low",IF(Table1[[#This Row],[Sales]]&gt;=10000 &amp; Table1[[#This Row],[Sales]]&lt;=25000,"Medium","High"))</f>
        <v>High</v>
      </c>
      <c r="W3241">
        <v>46703.57</v>
      </c>
      <c r="X3241">
        <f>Table1[[#This Row],[Profit]]/Table1[[#This Row],[Sales]]</f>
        <v>0.31135713333333331</v>
      </c>
      <c r="Y3241" t="s">
        <v>58</v>
      </c>
      <c r="Z3241" t="s">
        <v>41</v>
      </c>
      <c r="AA3241">
        <v>4</v>
      </c>
      <c r="AB3241" t="s">
        <v>42</v>
      </c>
    </row>
    <row r="3242" spans="1:28" x14ac:dyDescent="0.35">
      <c r="A3242" t="s">
        <v>7735</v>
      </c>
      <c r="B3242" s="1">
        <v>45949</v>
      </c>
      <c r="C3242" s="1" t="str">
        <f>TEXT(Table1[[#This Row],[Order_Date]],"yyyy")</f>
        <v>2025</v>
      </c>
      <c r="D3242" s="3">
        <f>MONTH(Table1[[#This Row],[Order_Date]])</f>
        <v>10</v>
      </c>
      <c r="E3242" t="str">
        <f>TEXT(Table1[[#This Row],[Order_Date]],"mmm")</f>
        <v>Oct</v>
      </c>
      <c r="F3242" s="1">
        <v>45955</v>
      </c>
      <c r="G3242">
        <f>(Table1[[#This Row],[Ship_Date]]-Table1[[#This Row],[Order_Date]])</f>
        <v>6</v>
      </c>
      <c r="H3242" t="s">
        <v>7736</v>
      </c>
      <c r="I3242" t="s">
        <v>7737</v>
      </c>
      <c r="J3242" t="s">
        <v>24</v>
      </c>
      <c r="K3242">
        <v>56</v>
      </c>
      <c r="L3242" t="str">
        <f>IF(Table1[[#This Row],[Age]]&lt;=20,"Teen",IF(Table1[[#This Row],[Age]]&gt;=21 &amp; Table1[[#This Row],[Age]]&lt;=50,"Adult","Senior"))</f>
        <v>Senior</v>
      </c>
      <c r="M3242" t="s">
        <v>107</v>
      </c>
      <c r="N3242" t="s">
        <v>108</v>
      </c>
      <c r="O3242" t="s">
        <v>86</v>
      </c>
      <c r="P3242" t="s">
        <v>28</v>
      </c>
      <c r="Q3242" t="s">
        <v>103</v>
      </c>
      <c r="R3242">
        <v>5</v>
      </c>
      <c r="S3242">
        <v>25000</v>
      </c>
      <c r="T3242">
        <v>10</v>
      </c>
      <c r="U3242">
        <v>112500</v>
      </c>
      <c r="V3242" t="str">
        <f>IF(Table1[[#This Row],[Sales]]&lt;=10000,"Low",IF(Table1[[#This Row],[Sales]]&gt;=10000 &amp; Table1[[#This Row],[Sales]]&lt;=25000,"Medium","High"))</f>
        <v>High</v>
      </c>
      <c r="W3242">
        <v>15616.46</v>
      </c>
      <c r="X3242">
        <f>Table1[[#This Row],[Profit]]/Table1[[#This Row],[Sales]]</f>
        <v>0.13881297777777776</v>
      </c>
      <c r="Y3242" t="s">
        <v>30</v>
      </c>
      <c r="Z3242" t="s">
        <v>41</v>
      </c>
      <c r="AA3242">
        <v>2</v>
      </c>
      <c r="AB3242" t="s">
        <v>42</v>
      </c>
    </row>
    <row r="3243" spans="1:28" x14ac:dyDescent="0.35">
      <c r="A3243" t="s">
        <v>7751</v>
      </c>
      <c r="B3243" s="1">
        <v>45941</v>
      </c>
      <c r="C3243" s="1" t="str">
        <f>TEXT(Table1[[#This Row],[Order_Date]],"yyyy")</f>
        <v>2025</v>
      </c>
      <c r="D3243" s="3">
        <f>MONTH(Table1[[#This Row],[Order_Date]])</f>
        <v>10</v>
      </c>
      <c r="E3243" t="str">
        <f>TEXT(Table1[[#This Row],[Order_Date]],"mmm")</f>
        <v>Oct</v>
      </c>
      <c r="F3243" s="1">
        <v>45944</v>
      </c>
      <c r="G3243">
        <f>(Table1[[#This Row],[Ship_Date]]-Table1[[#This Row],[Order_Date]])</f>
        <v>3</v>
      </c>
      <c r="H3243" t="s">
        <v>7752</v>
      </c>
      <c r="I3243" t="s">
        <v>7753</v>
      </c>
      <c r="J3243" t="s">
        <v>24</v>
      </c>
      <c r="K3243">
        <v>47</v>
      </c>
      <c r="L3243" t="str">
        <f>IF(Table1[[#This Row],[Age]]&lt;=20,"Teen",IF(Table1[[#This Row],[Age]]&gt;=21 &amp; Table1[[#This Row],[Age]]&lt;=50,"Adult","Senior"))</f>
        <v>Senior</v>
      </c>
      <c r="M3243" t="s">
        <v>36</v>
      </c>
      <c r="N3243" t="s">
        <v>37</v>
      </c>
      <c r="O3243" t="s">
        <v>38</v>
      </c>
      <c r="P3243" t="s">
        <v>39</v>
      </c>
      <c r="Q3243" t="s">
        <v>253</v>
      </c>
      <c r="R3243">
        <v>1</v>
      </c>
      <c r="S3243">
        <v>1200</v>
      </c>
      <c r="T3243">
        <v>10</v>
      </c>
      <c r="U3243">
        <v>1080</v>
      </c>
      <c r="V3243" t="str">
        <f>IF(Table1[[#This Row],[Sales]]&lt;=10000,"Low",IF(Table1[[#This Row],[Sales]]&gt;=10000 &amp; Table1[[#This Row],[Sales]]&lt;=25000,"Medium","High"))</f>
        <v>Low</v>
      </c>
      <c r="W3243">
        <v>468.59</v>
      </c>
      <c r="X3243">
        <f>Table1[[#This Row],[Profit]]/Table1[[#This Row],[Sales]]</f>
        <v>0.43387962962962962</v>
      </c>
      <c r="Y3243" t="s">
        <v>30</v>
      </c>
      <c r="Z3243" t="s">
        <v>31</v>
      </c>
      <c r="AA3243">
        <v>2</v>
      </c>
      <c r="AB3243" t="s">
        <v>42</v>
      </c>
    </row>
    <row r="3244" spans="1:28" x14ac:dyDescent="0.35">
      <c r="A3244" t="s">
        <v>7759</v>
      </c>
      <c r="B3244" s="1">
        <v>45566</v>
      </c>
      <c r="C3244" s="1" t="str">
        <f>TEXT(Table1[[#This Row],[Order_Date]],"yyyy")</f>
        <v>2024</v>
      </c>
      <c r="D3244" s="3">
        <f>MONTH(Table1[[#This Row],[Order_Date]])</f>
        <v>10</v>
      </c>
      <c r="E3244" t="str">
        <f>TEXT(Table1[[#This Row],[Order_Date]],"mmm")</f>
        <v>Oct</v>
      </c>
      <c r="F3244" s="1">
        <v>45568</v>
      </c>
      <c r="G3244">
        <f>(Table1[[#This Row],[Ship_Date]]-Table1[[#This Row],[Order_Date]])</f>
        <v>2</v>
      </c>
      <c r="H3244" t="s">
        <v>7760</v>
      </c>
      <c r="I3244" t="s">
        <v>7761</v>
      </c>
      <c r="J3244" t="s">
        <v>52</v>
      </c>
      <c r="K3244">
        <v>38</v>
      </c>
      <c r="L3244" t="str">
        <f>IF(Table1[[#This Row],[Age]]&lt;=20,"Teen",IF(Table1[[#This Row],[Age]]&gt;=21 &amp; Table1[[#This Row],[Age]]&lt;=50,"Adult","Senior"))</f>
        <v>Senior</v>
      </c>
      <c r="M3244" t="s">
        <v>73</v>
      </c>
      <c r="N3244" t="s">
        <v>26</v>
      </c>
      <c r="O3244" t="s">
        <v>27</v>
      </c>
      <c r="P3244" t="s">
        <v>74</v>
      </c>
      <c r="Q3244" t="s">
        <v>196</v>
      </c>
      <c r="R3244">
        <v>7</v>
      </c>
      <c r="S3244">
        <v>25000</v>
      </c>
      <c r="T3244">
        <v>20</v>
      </c>
      <c r="U3244">
        <v>140000</v>
      </c>
      <c r="V3244" t="str">
        <f>IF(Table1[[#This Row],[Sales]]&lt;=10000,"Low",IF(Table1[[#This Row],[Sales]]&gt;=10000 &amp; Table1[[#This Row],[Sales]]&lt;=25000,"Medium","High"))</f>
        <v>High</v>
      </c>
      <c r="W3244">
        <v>45364.52</v>
      </c>
      <c r="X3244">
        <f>Table1[[#This Row],[Profit]]/Table1[[#This Row],[Sales]]</f>
        <v>0.32403228571428572</v>
      </c>
      <c r="Y3244" t="s">
        <v>58</v>
      </c>
      <c r="Z3244" t="s">
        <v>31</v>
      </c>
      <c r="AA3244">
        <v>2</v>
      </c>
      <c r="AB3244" t="s">
        <v>42</v>
      </c>
    </row>
    <row r="3245" spans="1:28" x14ac:dyDescent="0.35">
      <c r="A3245" t="s">
        <v>7771</v>
      </c>
      <c r="B3245" s="1">
        <v>45947</v>
      </c>
      <c r="C3245" s="1" t="str">
        <f>TEXT(Table1[[#This Row],[Order_Date]],"yyyy")</f>
        <v>2025</v>
      </c>
      <c r="D3245" s="3">
        <f>MONTH(Table1[[#This Row],[Order_Date]])</f>
        <v>10</v>
      </c>
      <c r="E3245" t="str">
        <f>TEXT(Table1[[#This Row],[Order_Date]],"mmm")</f>
        <v>Oct</v>
      </c>
      <c r="F3245" s="1">
        <v>45954</v>
      </c>
      <c r="G3245">
        <f>(Table1[[#This Row],[Ship_Date]]-Table1[[#This Row],[Order_Date]])</f>
        <v>7</v>
      </c>
      <c r="H3245" t="s">
        <v>7772</v>
      </c>
      <c r="I3245" t="s">
        <v>7773</v>
      </c>
      <c r="J3245" t="s">
        <v>24</v>
      </c>
      <c r="K3245">
        <v>57</v>
      </c>
      <c r="L3245" t="str">
        <f>IF(Table1[[#This Row],[Age]]&lt;=20,"Teen",IF(Table1[[#This Row],[Age]]&gt;=21 &amp; Table1[[#This Row],[Age]]&lt;=50,"Adult","Senior"))</f>
        <v>Senior</v>
      </c>
      <c r="M3245" t="s">
        <v>46</v>
      </c>
      <c r="N3245" t="s">
        <v>46</v>
      </c>
      <c r="O3245" t="s">
        <v>38</v>
      </c>
      <c r="P3245" t="s">
        <v>39</v>
      </c>
      <c r="Q3245" t="s">
        <v>87</v>
      </c>
      <c r="R3245">
        <v>1</v>
      </c>
      <c r="S3245">
        <v>3200</v>
      </c>
      <c r="T3245">
        <v>0</v>
      </c>
      <c r="U3245">
        <v>3200</v>
      </c>
      <c r="V3245" t="str">
        <f>IF(Table1[[#This Row],[Sales]]&lt;=10000,"Low",IF(Table1[[#This Row],[Sales]]&gt;=10000 &amp; Table1[[#This Row],[Sales]]&lt;=25000,"Medium","High"))</f>
        <v>Low</v>
      </c>
      <c r="W3245">
        <v>1411.83</v>
      </c>
      <c r="X3245">
        <f>Table1[[#This Row],[Profit]]/Table1[[#This Row],[Sales]]</f>
        <v>0.44119687499999999</v>
      </c>
      <c r="Y3245" t="s">
        <v>58</v>
      </c>
      <c r="Z3245" t="s">
        <v>59</v>
      </c>
      <c r="AA3245">
        <v>1</v>
      </c>
      <c r="AB3245" t="s">
        <v>42</v>
      </c>
    </row>
    <row r="3246" spans="1:28" x14ac:dyDescent="0.35">
      <c r="A3246" t="s">
        <v>7864</v>
      </c>
      <c r="B3246" s="1">
        <v>45579</v>
      </c>
      <c r="C3246" s="1" t="str">
        <f>TEXT(Table1[[#This Row],[Order_Date]],"yyyy")</f>
        <v>2024</v>
      </c>
      <c r="D3246" s="3">
        <f>MONTH(Table1[[#This Row],[Order_Date]])</f>
        <v>10</v>
      </c>
      <c r="E3246" t="str">
        <f>TEXT(Table1[[#This Row],[Order_Date]],"mmm")</f>
        <v>Oct</v>
      </c>
      <c r="F3246" s="1">
        <v>45583</v>
      </c>
      <c r="G3246">
        <f>(Table1[[#This Row],[Ship_Date]]-Table1[[#This Row],[Order_Date]])</f>
        <v>4</v>
      </c>
      <c r="H3246" t="s">
        <v>7865</v>
      </c>
      <c r="I3246" t="s">
        <v>7866</v>
      </c>
      <c r="J3246" t="s">
        <v>52</v>
      </c>
      <c r="K3246">
        <v>65</v>
      </c>
      <c r="L3246" t="str">
        <f>IF(Table1[[#This Row],[Age]]&lt;=20,"Teen",IF(Table1[[#This Row],[Age]]&gt;=21 &amp; Table1[[#This Row],[Age]]&lt;=50,"Adult","Senior"))</f>
        <v>Senior</v>
      </c>
      <c r="M3246" t="s">
        <v>36</v>
      </c>
      <c r="N3246" t="s">
        <v>37</v>
      </c>
      <c r="O3246" t="s">
        <v>38</v>
      </c>
      <c r="P3246" t="s">
        <v>74</v>
      </c>
      <c r="Q3246" t="s">
        <v>75</v>
      </c>
      <c r="R3246">
        <v>1</v>
      </c>
      <c r="S3246">
        <v>2000</v>
      </c>
      <c r="T3246">
        <v>15</v>
      </c>
      <c r="U3246">
        <v>1700</v>
      </c>
      <c r="V3246" t="str">
        <f>IF(Table1[[#This Row],[Sales]]&lt;=10000,"Low",IF(Table1[[#This Row],[Sales]]&gt;=10000 &amp; Table1[[#This Row],[Sales]]&lt;=25000,"Medium","High"))</f>
        <v>Low</v>
      </c>
      <c r="W3246">
        <v>633.26</v>
      </c>
      <c r="X3246">
        <f>Table1[[#This Row],[Profit]]/Table1[[#This Row],[Sales]]</f>
        <v>0.37250588235294119</v>
      </c>
      <c r="Y3246" t="s">
        <v>30</v>
      </c>
      <c r="Z3246" t="s">
        <v>31</v>
      </c>
      <c r="AA3246">
        <v>2</v>
      </c>
      <c r="AB3246" t="s">
        <v>32</v>
      </c>
    </row>
    <row r="3247" spans="1:28" x14ac:dyDescent="0.35">
      <c r="A3247" t="s">
        <v>7870</v>
      </c>
      <c r="B3247" s="1">
        <v>45566</v>
      </c>
      <c r="C3247" s="1" t="str">
        <f>TEXT(Table1[[#This Row],[Order_Date]],"yyyy")</f>
        <v>2024</v>
      </c>
      <c r="D3247" s="3">
        <f>MONTH(Table1[[#This Row],[Order_Date]])</f>
        <v>10</v>
      </c>
      <c r="E3247" t="str">
        <f>TEXT(Table1[[#This Row],[Order_Date]],"mmm")</f>
        <v>Oct</v>
      </c>
      <c r="F3247" s="1">
        <v>45573</v>
      </c>
      <c r="G3247">
        <f>(Table1[[#This Row],[Ship_Date]]-Table1[[#This Row],[Order_Date]])</f>
        <v>7</v>
      </c>
      <c r="H3247" t="s">
        <v>7871</v>
      </c>
      <c r="I3247" t="s">
        <v>7872</v>
      </c>
      <c r="J3247" t="s">
        <v>52</v>
      </c>
      <c r="K3247">
        <v>58</v>
      </c>
      <c r="L3247" t="str">
        <f>IF(Table1[[#This Row],[Age]]&lt;=20,"Teen",IF(Table1[[#This Row],[Age]]&gt;=21 &amp; Table1[[#This Row],[Age]]&lt;=50,"Adult","Senior"))</f>
        <v>Senior</v>
      </c>
      <c r="M3247" t="s">
        <v>91</v>
      </c>
      <c r="N3247" t="s">
        <v>92</v>
      </c>
      <c r="O3247" t="s">
        <v>55</v>
      </c>
      <c r="P3247" t="s">
        <v>56</v>
      </c>
      <c r="Q3247" t="s">
        <v>97</v>
      </c>
      <c r="R3247">
        <v>4</v>
      </c>
      <c r="S3247">
        <v>1500</v>
      </c>
      <c r="T3247">
        <v>10</v>
      </c>
      <c r="U3247">
        <v>5400</v>
      </c>
      <c r="V3247" t="str">
        <f>IF(Table1[[#This Row],[Sales]]&lt;=10000,"Low",IF(Table1[[#This Row],[Sales]]&gt;=10000 &amp; Table1[[#This Row],[Sales]]&lt;=25000,"Medium","High"))</f>
        <v>Low</v>
      </c>
      <c r="W3247">
        <v>682.65</v>
      </c>
      <c r="X3247">
        <f>Table1[[#This Row],[Profit]]/Table1[[#This Row],[Sales]]</f>
        <v>0.12641666666666665</v>
      </c>
      <c r="Y3247" t="s">
        <v>30</v>
      </c>
      <c r="Z3247" t="s">
        <v>59</v>
      </c>
      <c r="AA3247">
        <v>4</v>
      </c>
      <c r="AB3247" t="s">
        <v>42</v>
      </c>
    </row>
    <row r="3248" spans="1:28" x14ac:dyDescent="0.35">
      <c r="A3248" t="s">
        <v>7877</v>
      </c>
      <c r="B3248" s="1">
        <v>45594</v>
      </c>
      <c r="C3248" s="1" t="str">
        <f>TEXT(Table1[[#This Row],[Order_Date]],"yyyy")</f>
        <v>2024</v>
      </c>
      <c r="D3248" s="3">
        <f>MONTH(Table1[[#This Row],[Order_Date]])</f>
        <v>10</v>
      </c>
      <c r="E3248" t="str">
        <f>TEXT(Table1[[#This Row],[Order_Date]],"mmm")</f>
        <v>Oct</v>
      </c>
      <c r="F3248" s="1">
        <v>45595</v>
      </c>
      <c r="G3248">
        <f>(Table1[[#This Row],[Ship_Date]]-Table1[[#This Row],[Order_Date]])</f>
        <v>1</v>
      </c>
      <c r="H3248" t="s">
        <v>7878</v>
      </c>
      <c r="I3248" t="s">
        <v>7879</v>
      </c>
      <c r="J3248" t="s">
        <v>24</v>
      </c>
      <c r="K3248">
        <v>43</v>
      </c>
      <c r="L3248" t="str">
        <f>IF(Table1[[#This Row],[Age]]&lt;=20,"Teen",IF(Table1[[#This Row],[Age]]&gt;=21 &amp; Table1[[#This Row],[Age]]&lt;=50,"Adult","Senior"))</f>
        <v>Senior</v>
      </c>
      <c r="M3248" t="s">
        <v>25</v>
      </c>
      <c r="N3248" t="s">
        <v>26</v>
      </c>
      <c r="O3248" t="s">
        <v>27</v>
      </c>
      <c r="P3248" t="s">
        <v>39</v>
      </c>
      <c r="Q3248" t="s">
        <v>151</v>
      </c>
      <c r="R3248">
        <v>8</v>
      </c>
      <c r="S3248">
        <v>900</v>
      </c>
      <c r="T3248">
        <v>15</v>
      </c>
      <c r="U3248">
        <v>6120</v>
      </c>
      <c r="V3248" t="str">
        <f>IF(Table1[[#This Row],[Sales]]&lt;=10000,"Low",IF(Table1[[#This Row],[Sales]]&gt;=10000 &amp; Table1[[#This Row],[Sales]]&lt;=25000,"Medium","High"))</f>
        <v>Low</v>
      </c>
      <c r="W3248">
        <v>1542.1</v>
      </c>
      <c r="X3248">
        <f>Table1[[#This Row],[Profit]]/Table1[[#This Row],[Sales]]</f>
        <v>0.2519771241830065</v>
      </c>
      <c r="Y3248" t="s">
        <v>93</v>
      </c>
      <c r="Z3248" t="s">
        <v>31</v>
      </c>
      <c r="AA3248">
        <v>4</v>
      </c>
      <c r="AB3248" t="s">
        <v>42</v>
      </c>
    </row>
    <row r="3249" spans="1:28" x14ac:dyDescent="0.35">
      <c r="A3249" t="s">
        <v>7888</v>
      </c>
      <c r="B3249" s="1">
        <v>45566</v>
      </c>
      <c r="C3249" s="1" t="str">
        <f>TEXT(Table1[[#This Row],[Order_Date]],"yyyy")</f>
        <v>2024</v>
      </c>
      <c r="D3249" s="3">
        <f>MONTH(Table1[[#This Row],[Order_Date]])</f>
        <v>10</v>
      </c>
      <c r="E3249" t="str">
        <f>TEXT(Table1[[#This Row],[Order_Date]],"mmm")</f>
        <v>Oct</v>
      </c>
      <c r="F3249" s="1">
        <v>45573</v>
      </c>
      <c r="G3249">
        <f>(Table1[[#This Row],[Ship_Date]]-Table1[[#This Row],[Order_Date]])</f>
        <v>7</v>
      </c>
      <c r="H3249" t="s">
        <v>7889</v>
      </c>
      <c r="I3249" t="s">
        <v>7890</v>
      </c>
      <c r="J3249" t="s">
        <v>24</v>
      </c>
      <c r="K3249">
        <v>26</v>
      </c>
      <c r="L3249" t="str">
        <f>IF(Table1[[#This Row],[Age]]&lt;=20,"Teen",IF(Table1[[#This Row],[Age]]&gt;=21 &amp; Table1[[#This Row],[Age]]&lt;=50,"Adult","Senior"))</f>
        <v>Senior</v>
      </c>
      <c r="M3249" t="s">
        <v>73</v>
      </c>
      <c r="N3249" t="s">
        <v>26</v>
      </c>
      <c r="O3249" t="s">
        <v>27</v>
      </c>
      <c r="P3249" t="s">
        <v>56</v>
      </c>
      <c r="Q3249" t="s">
        <v>212</v>
      </c>
      <c r="R3249">
        <v>5</v>
      </c>
      <c r="S3249">
        <v>300</v>
      </c>
      <c r="T3249">
        <v>10</v>
      </c>
      <c r="U3249">
        <v>1350</v>
      </c>
      <c r="V3249" t="str">
        <f>IF(Table1[[#This Row],[Sales]]&lt;=10000,"Low",IF(Table1[[#This Row],[Sales]]&gt;=10000 &amp; Table1[[#This Row],[Sales]]&lt;=25000,"Medium","High"))</f>
        <v>Low</v>
      </c>
      <c r="W3249">
        <v>324.83999999999997</v>
      </c>
      <c r="X3249">
        <f>Table1[[#This Row],[Profit]]/Table1[[#This Row],[Sales]]</f>
        <v>0.24062222222222221</v>
      </c>
      <c r="Y3249" t="s">
        <v>30</v>
      </c>
      <c r="Z3249" t="s">
        <v>41</v>
      </c>
      <c r="AA3249">
        <v>5</v>
      </c>
      <c r="AB3249" t="s">
        <v>42</v>
      </c>
    </row>
    <row r="3250" spans="1:28" x14ac:dyDescent="0.35">
      <c r="A3250" t="s">
        <v>7891</v>
      </c>
      <c r="B3250" s="1">
        <v>45570</v>
      </c>
      <c r="C3250" s="1" t="str">
        <f>TEXT(Table1[[#This Row],[Order_Date]],"yyyy")</f>
        <v>2024</v>
      </c>
      <c r="D3250" s="3">
        <f>MONTH(Table1[[#This Row],[Order_Date]])</f>
        <v>10</v>
      </c>
      <c r="E3250" t="str">
        <f>TEXT(Table1[[#This Row],[Order_Date]],"mmm")</f>
        <v>Oct</v>
      </c>
      <c r="F3250" s="1">
        <v>45571</v>
      </c>
      <c r="G3250">
        <f>(Table1[[#This Row],[Ship_Date]]-Table1[[#This Row],[Order_Date]])</f>
        <v>1</v>
      </c>
      <c r="H3250" t="s">
        <v>7892</v>
      </c>
      <c r="I3250" t="s">
        <v>7893</v>
      </c>
      <c r="J3250" t="s">
        <v>24</v>
      </c>
      <c r="K3250">
        <v>49</v>
      </c>
      <c r="L3250" t="str">
        <f>IF(Table1[[#This Row],[Age]]&lt;=20,"Teen",IF(Table1[[#This Row],[Age]]&gt;=21 &amp; Table1[[#This Row],[Age]]&lt;=50,"Adult","Senior"))</f>
        <v>Senior</v>
      </c>
      <c r="M3250" t="s">
        <v>46</v>
      </c>
      <c r="N3250" t="s">
        <v>46</v>
      </c>
      <c r="O3250" t="s">
        <v>38</v>
      </c>
      <c r="P3250" t="s">
        <v>39</v>
      </c>
      <c r="Q3250" t="s">
        <v>87</v>
      </c>
      <c r="R3250">
        <v>1</v>
      </c>
      <c r="S3250">
        <v>3200</v>
      </c>
      <c r="T3250">
        <v>10</v>
      </c>
      <c r="U3250">
        <v>2880</v>
      </c>
      <c r="V3250" t="str">
        <f>IF(Table1[[#This Row],[Sales]]&lt;=10000,"Low",IF(Table1[[#This Row],[Sales]]&gt;=10000 &amp; Table1[[#This Row],[Sales]]&lt;=25000,"Medium","High"))</f>
        <v>Low</v>
      </c>
      <c r="W3250">
        <v>372</v>
      </c>
      <c r="X3250">
        <f>Table1[[#This Row],[Profit]]/Table1[[#This Row],[Sales]]</f>
        <v>0.12916666666666668</v>
      </c>
      <c r="Y3250" t="s">
        <v>93</v>
      </c>
      <c r="Z3250" t="s">
        <v>59</v>
      </c>
      <c r="AA3250">
        <v>5</v>
      </c>
      <c r="AB3250" t="s">
        <v>42</v>
      </c>
    </row>
    <row r="3251" spans="1:28" x14ac:dyDescent="0.35">
      <c r="A3251" t="s">
        <v>7916</v>
      </c>
      <c r="B3251" s="1">
        <v>45569</v>
      </c>
      <c r="C3251" s="1" t="str">
        <f>TEXT(Table1[[#This Row],[Order_Date]],"yyyy")</f>
        <v>2024</v>
      </c>
      <c r="D3251" s="3">
        <f>MONTH(Table1[[#This Row],[Order_Date]])</f>
        <v>10</v>
      </c>
      <c r="E3251" t="str">
        <f>TEXT(Table1[[#This Row],[Order_Date]],"mmm")</f>
        <v>Oct</v>
      </c>
      <c r="F3251" s="1">
        <v>45576</v>
      </c>
      <c r="G3251">
        <f>(Table1[[#This Row],[Ship_Date]]-Table1[[#This Row],[Order_Date]])</f>
        <v>7</v>
      </c>
      <c r="H3251" t="s">
        <v>7917</v>
      </c>
      <c r="I3251" t="s">
        <v>7918</v>
      </c>
      <c r="J3251" t="s">
        <v>52</v>
      </c>
      <c r="K3251">
        <v>31</v>
      </c>
      <c r="L3251" t="str">
        <f>IF(Table1[[#This Row],[Age]]&lt;=20,"Teen",IF(Table1[[#This Row],[Age]]&gt;=21 &amp; Table1[[#This Row],[Age]]&lt;=50,"Adult","Senior"))</f>
        <v>Senior</v>
      </c>
      <c r="M3251" t="s">
        <v>84</v>
      </c>
      <c r="N3251" t="s">
        <v>85</v>
      </c>
      <c r="O3251" t="s">
        <v>86</v>
      </c>
      <c r="P3251" t="s">
        <v>74</v>
      </c>
      <c r="Q3251" t="s">
        <v>132</v>
      </c>
      <c r="R3251">
        <v>3</v>
      </c>
      <c r="S3251">
        <v>55000</v>
      </c>
      <c r="T3251">
        <v>25</v>
      </c>
      <c r="U3251">
        <v>123750</v>
      </c>
      <c r="V3251" t="str">
        <f>IF(Table1[[#This Row],[Sales]]&lt;=10000,"Low",IF(Table1[[#This Row],[Sales]]&gt;=10000 &amp; Table1[[#This Row],[Sales]]&lt;=25000,"Medium","High"))</f>
        <v>High</v>
      </c>
      <c r="W3251">
        <v>29299.01</v>
      </c>
      <c r="X3251">
        <f>Table1[[#This Row],[Profit]]/Table1[[#This Row],[Sales]]</f>
        <v>0.23675967676767676</v>
      </c>
      <c r="Y3251" t="s">
        <v>30</v>
      </c>
      <c r="Z3251" t="s">
        <v>31</v>
      </c>
      <c r="AA3251">
        <v>2</v>
      </c>
      <c r="AB3251" t="s">
        <v>32</v>
      </c>
    </row>
    <row r="3252" spans="1:28" x14ac:dyDescent="0.35">
      <c r="A3252" t="s">
        <v>7932</v>
      </c>
      <c r="B3252" s="1">
        <v>45584</v>
      </c>
      <c r="C3252" s="1" t="str">
        <f>TEXT(Table1[[#This Row],[Order_Date]],"yyyy")</f>
        <v>2024</v>
      </c>
      <c r="D3252" s="3">
        <f>MONTH(Table1[[#This Row],[Order_Date]])</f>
        <v>10</v>
      </c>
      <c r="E3252" t="str">
        <f>TEXT(Table1[[#This Row],[Order_Date]],"mmm")</f>
        <v>Oct</v>
      </c>
      <c r="F3252" s="1">
        <v>45585</v>
      </c>
      <c r="G3252">
        <f>(Table1[[#This Row],[Ship_Date]]-Table1[[#This Row],[Order_Date]])</f>
        <v>1</v>
      </c>
      <c r="H3252" t="s">
        <v>7933</v>
      </c>
      <c r="I3252" t="s">
        <v>7934</v>
      </c>
      <c r="J3252" t="s">
        <v>52</v>
      </c>
      <c r="K3252">
        <v>37</v>
      </c>
      <c r="L3252" t="str">
        <f>IF(Table1[[#This Row],[Age]]&lt;=20,"Teen",IF(Table1[[#This Row],[Age]]&gt;=21 &amp; Table1[[#This Row],[Age]]&lt;=50,"Adult","Senior"))</f>
        <v>Senior</v>
      </c>
      <c r="M3252" t="s">
        <v>25</v>
      </c>
      <c r="N3252" t="s">
        <v>26</v>
      </c>
      <c r="O3252" t="s">
        <v>27</v>
      </c>
      <c r="P3252" t="s">
        <v>39</v>
      </c>
      <c r="Q3252" t="s">
        <v>87</v>
      </c>
      <c r="R3252">
        <v>7</v>
      </c>
      <c r="S3252">
        <v>3200</v>
      </c>
      <c r="T3252">
        <v>0</v>
      </c>
      <c r="U3252">
        <v>22400</v>
      </c>
      <c r="V3252" t="str">
        <f>IF(Table1[[#This Row],[Sales]]&lt;=10000,"Low",IF(Table1[[#This Row],[Sales]]&gt;=10000 &amp; Table1[[#This Row],[Sales]]&lt;=25000,"Medium","High"))</f>
        <v>High</v>
      </c>
      <c r="W3252">
        <v>4786.38</v>
      </c>
      <c r="X3252">
        <f>Table1[[#This Row],[Profit]]/Table1[[#This Row],[Sales]]</f>
        <v>0.21367767857142858</v>
      </c>
      <c r="Y3252" t="s">
        <v>58</v>
      </c>
      <c r="Z3252" t="s">
        <v>59</v>
      </c>
      <c r="AA3252">
        <v>3</v>
      </c>
      <c r="AB3252" t="s">
        <v>32</v>
      </c>
    </row>
    <row r="3253" spans="1:28" x14ac:dyDescent="0.35">
      <c r="A3253" t="s">
        <v>7951</v>
      </c>
      <c r="B3253" s="1">
        <v>45566</v>
      </c>
      <c r="C3253" s="1" t="str">
        <f>TEXT(Table1[[#This Row],[Order_Date]],"yyyy")</f>
        <v>2024</v>
      </c>
      <c r="D3253" s="3">
        <f>MONTH(Table1[[#This Row],[Order_Date]])</f>
        <v>10</v>
      </c>
      <c r="E3253" t="str">
        <f>TEXT(Table1[[#This Row],[Order_Date]],"mmm")</f>
        <v>Oct</v>
      </c>
      <c r="F3253" s="1">
        <v>45572</v>
      </c>
      <c r="G3253">
        <f>(Table1[[#This Row],[Ship_Date]]-Table1[[#This Row],[Order_Date]])</f>
        <v>6</v>
      </c>
      <c r="H3253" t="s">
        <v>7952</v>
      </c>
      <c r="I3253" t="s">
        <v>7953</v>
      </c>
      <c r="J3253" t="s">
        <v>52</v>
      </c>
      <c r="K3253">
        <v>60</v>
      </c>
      <c r="L3253" t="str">
        <f>IF(Table1[[#This Row],[Age]]&lt;=20,"Teen",IF(Table1[[#This Row],[Age]]&gt;=21 &amp; Table1[[#This Row],[Age]]&lt;=50,"Adult","Senior"))</f>
        <v>Senior</v>
      </c>
      <c r="M3253" t="s">
        <v>79</v>
      </c>
      <c r="N3253" t="s">
        <v>80</v>
      </c>
      <c r="O3253" t="s">
        <v>38</v>
      </c>
      <c r="P3253" t="s">
        <v>74</v>
      </c>
      <c r="Q3253" t="s">
        <v>196</v>
      </c>
      <c r="R3253">
        <v>6</v>
      </c>
      <c r="S3253">
        <v>25000</v>
      </c>
      <c r="T3253">
        <v>10</v>
      </c>
      <c r="U3253">
        <v>135000</v>
      </c>
      <c r="V3253" t="str">
        <f>IF(Table1[[#This Row],[Sales]]&lt;=10000,"Low",IF(Table1[[#This Row],[Sales]]&gt;=10000 &amp; Table1[[#This Row],[Sales]]&lt;=25000,"Medium","High"))</f>
        <v>High</v>
      </c>
      <c r="W3253">
        <v>33055.67</v>
      </c>
      <c r="X3253">
        <f>Table1[[#This Row],[Profit]]/Table1[[#This Row],[Sales]]</f>
        <v>0.2448568148148148</v>
      </c>
      <c r="Y3253" t="s">
        <v>93</v>
      </c>
      <c r="Z3253" t="s">
        <v>59</v>
      </c>
      <c r="AA3253">
        <v>3</v>
      </c>
      <c r="AB3253" t="s">
        <v>42</v>
      </c>
    </row>
    <row r="3254" spans="1:28" x14ac:dyDescent="0.35">
      <c r="A3254" t="s">
        <v>7976</v>
      </c>
      <c r="B3254" s="1">
        <v>45948</v>
      </c>
      <c r="C3254" s="1" t="str">
        <f>TEXT(Table1[[#This Row],[Order_Date]],"yyyy")</f>
        <v>2025</v>
      </c>
      <c r="D3254" s="3">
        <f>MONTH(Table1[[#This Row],[Order_Date]])</f>
        <v>10</v>
      </c>
      <c r="E3254" t="str">
        <f>TEXT(Table1[[#This Row],[Order_Date]],"mmm")</f>
        <v>Oct</v>
      </c>
      <c r="F3254" s="1">
        <v>45954</v>
      </c>
      <c r="G3254">
        <f>(Table1[[#This Row],[Ship_Date]]-Table1[[#This Row],[Order_Date]])</f>
        <v>6</v>
      </c>
      <c r="H3254" t="s">
        <v>7977</v>
      </c>
      <c r="I3254" t="s">
        <v>7978</v>
      </c>
      <c r="J3254" t="s">
        <v>24</v>
      </c>
      <c r="K3254">
        <v>54</v>
      </c>
      <c r="L3254" t="str">
        <f>IF(Table1[[#This Row],[Age]]&lt;=20,"Teen",IF(Table1[[#This Row],[Age]]&gt;=21 &amp; Table1[[#This Row],[Age]]&lt;=50,"Adult","Senior"))</f>
        <v>Senior</v>
      </c>
      <c r="M3254" t="s">
        <v>46</v>
      </c>
      <c r="N3254" t="s">
        <v>46</v>
      </c>
      <c r="O3254" t="s">
        <v>38</v>
      </c>
      <c r="P3254" t="s">
        <v>28</v>
      </c>
      <c r="Q3254" t="s">
        <v>311</v>
      </c>
      <c r="R3254">
        <v>1</v>
      </c>
      <c r="S3254">
        <v>5000</v>
      </c>
      <c r="T3254">
        <v>5</v>
      </c>
      <c r="U3254">
        <v>4750</v>
      </c>
      <c r="V3254" t="str">
        <f>IF(Table1[[#This Row],[Sales]]&lt;=10000,"Low",IF(Table1[[#This Row],[Sales]]&gt;=10000 &amp; Table1[[#This Row],[Sales]]&lt;=25000,"Medium","High"))</f>
        <v>Low</v>
      </c>
      <c r="W3254">
        <v>625.21</v>
      </c>
      <c r="X3254">
        <f>Table1[[#This Row],[Profit]]/Table1[[#This Row],[Sales]]</f>
        <v>0.13162315789473686</v>
      </c>
      <c r="Y3254" t="s">
        <v>58</v>
      </c>
      <c r="Z3254" t="s">
        <v>59</v>
      </c>
      <c r="AA3254">
        <v>2</v>
      </c>
      <c r="AB3254" t="s">
        <v>42</v>
      </c>
    </row>
    <row r="3255" spans="1:28" x14ac:dyDescent="0.35">
      <c r="A3255" t="s">
        <v>8023</v>
      </c>
      <c r="B3255" s="1">
        <v>45571</v>
      </c>
      <c r="C3255" s="1" t="str">
        <f>TEXT(Table1[[#This Row],[Order_Date]],"yyyy")</f>
        <v>2024</v>
      </c>
      <c r="D3255" s="3">
        <f>MONTH(Table1[[#This Row],[Order_Date]])</f>
        <v>10</v>
      </c>
      <c r="E3255" t="str">
        <f>TEXT(Table1[[#This Row],[Order_Date]],"mmm")</f>
        <v>Oct</v>
      </c>
      <c r="F3255" s="1">
        <v>45577</v>
      </c>
      <c r="G3255">
        <f>(Table1[[#This Row],[Ship_Date]]-Table1[[#This Row],[Order_Date]])</f>
        <v>6</v>
      </c>
      <c r="H3255" t="s">
        <v>8024</v>
      </c>
      <c r="I3255" t="s">
        <v>8025</v>
      </c>
      <c r="J3255" t="s">
        <v>52</v>
      </c>
      <c r="K3255">
        <v>45</v>
      </c>
      <c r="L3255" t="str">
        <f>IF(Table1[[#This Row],[Age]]&lt;=20,"Teen",IF(Table1[[#This Row],[Age]]&gt;=21 &amp; Table1[[#This Row],[Age]]&lt;=50,"Adult","Senior"))</f>
        <v>Senior</v>
      </c>
      <c r="M3255" t="s">
        <v>46</v>
      </c>
      <c r="N3255" t="s">
        <v>46</v>
      </c>
      <c r="O3255" t="s">
        <v>38</v>
      </c>
      <c r="P3255" t="s">
        <v>28</v>
      </c>
      <c r="Q3255" t="s">
        <v>29</v>
      </c>
      <c r="R3255">
        <v>8</v>
      </c>
      <c r="S3255">
        <v>15000</v>
      </c>
      <c r="T3255">
        <v>25</v>
      </c>
      <c r="U3255">
        <v>90000</v>
      </c>
      <c r="V3255" t="str">
        <f>IF(Table1[[#This Row],[Sales]]&lt;=10000,"Low",IF(Table1[[#This Row],[Sales]]&gt;=10000 &amp; Table1[[#This Row],[Sales]]&lt;=25000,"Medium","High"))</f>
        <v>High</v>
      </c>
      <c r="W3255">
        <v>21882.12</v>
      </c>
      <c r="X3255">
        <f>Table1[[#This Row],[Profit]]/Table1[[#This Row],[Sales]]</f>
        <v>0.24313466666666667</v>
      </c>
      <c r="Y3255" t="s">
        <v>93</v>
      </c>
      <c r="Z3255" t="s">
        <v>31</v>
      </c>
      <c r="AA3255">
        <v>1</v>
      </c>
      <c r="AB3255" t="s">
        <v>42</v>
      </c>
    </row>
    <row r="3256" spans="1:28" x14ac:dyDescent="0.35">
      <c r="A3256" t="s">
        <v>8158</v>
      </c>
      <c r="B3256" s="1">
        <v>45941</v>
      </c>
      <c r="C3256" s="1" t="str">
        <f>TEXT(Table1[[#This Row],[Order_Date]],"yyyy")</f>
        <v>2025</v>
      </c>
      <c r="D3256" s="3">
        <f>MONTH(Table1[[#This Row],[Order_Date]])</f>
        <v>10</v>
      </c>
      <c r="E3256" t="str">
        <f>TEXT(Table1[[#This Row],[Order_Date]],"mmm")</f>
        <v>Oct</v>
      </c>
      <c r="F3256" s="1">
        <v>45942</v>
      </c>
      <c r="G3256">
        <f>(Table1[[#This Row],[Ship_Date]]-Table1[[#This Row],[Order_Date]])</f>
        <v>1</v>
      </c>
      <c r="H3256" t="s">
        <v>8159</v>
      </c>
      <c r="I3256" t="s">
        <v>8160</v>
      </c>
      <c r="J3256" t="s">
        <v>24</v>
      </c>
      <c r="K3256">
        <v>28</v>
      </c>
      <c r="L3256" t="str">
        <f>IF(Table1[[#This Row],[Age]]&lt;=20,"Teen",IF(Table1[[#This Row],[Age]]&gt;=21 &amp; Table1[[#This Row],[Age]]&lt;=50,"Adult","Senior"))</f>
        <v>Senior</v>
      </c>
      <c r="M3256" t="s">
        <v>84</v>
      </c>
      <c r="N3256" t="s">
        <v>85</v>
      </c>
      <c r="O3256" t="s">
        <v>86</v>
      </c>
      <c r="P3256" t="s">
        <v>47</v>
      </c>
      <c r="Q3256" t="s">
        <v>69</v>
      </c>
      <c r="R3256">
        <v>8</v>
      </c>
      <c r="S3256">
        <v>800</v>
      </c>
      <c r="T3256">
        <v>10</v>
      </c>
      <c r="U3256">
        <v>5760</v>
      </c>
      <c r="V3256" t="str">
        <f>IF(Table1[[#This Row],[Sales]]&lt;=10000,"Low",IF(Table1[[#This Row],[Sales]]&gt;=10000 &amp; Table1[[#This Row],[Sales]]&lt;=25000,"Medium","High"))</f>
        <v>Low</v>
      </c>
      <c r="W3256">
        <v>1786.89</v>
      </c>
      <c r="X3256">
        <f>Table1[[#This Row],[Profit]]/Table1[[#This Row],[Sales]]</f>
        <v>0.31022395833333333</v>
      </c>
      <c r="Y3256" t="s">
        <v>58</v>
      </c>
      <c r="Z3256" t="s">
        <v>59</v>
      </c>
      <c r="AA3256">
        <v>4</v>
      </c>
      <c r="AB3256" t="s">
        <v>42</v>
      </c>
    </row>
    <row r="3257" spans="1:28" x14ac:dyDescent="0.35">
      <c r="A3257" t="s">
        <v>8169</v>
      </c>
      <c r="B3257" s="1">
        <v>45579</v>
      </c>
      <c r="C3257" s="1" t="str">
        <f>TEXT(Table1[[#This Row],[Order_Date]],"yyyy")</f>
        <v>2024</v>
      </c>
      <c r="D3257" s="3">
        <f>MONTH(Table1[[#This Row],[Order_Date]])</f>
        <v>10</v>
      </c>
      <c r="E3257" t="str">
        <f>TEXT(Table1[[#This Row],[Order_Date]],"mmm")</f>
        <v>Oct</v>
      </c>
      <c r="F3257" s="1">
        <v>45586</v>
      </c>
      <c r="G3257">
        <f>(Table1[[#This Row],[Ship_Date]]-Table1[[#This Row],[Order_Date]])</f>
        <v>7</v>
      </c>
      <c r="H3257" t="s">
        <v>8170</v>
      </c>
      <c r="I3257" t="s">
        <v>8171</v>
      </c>
      <c r="J3257" t="s">
        <v>24</v>
      </c>
      <c r="K3257">
        <v>59</v>
      </c>
      <c r="L3257" t="str">
        <f>IF(Table1[[#This Row],[Age]]&lt;=20,"Teen",IF(Table1[[#This Row],[Age]]&gt;=21 &amp; Table1[[#This Row],[Age]]&lt;=50,"Adult","Senior"))</f>
        <v>Senior</v>
      </c>
      <c r="M3257" t="s">
        <v>25</v>
      </c>
      <c r="N3257" t="s">
        <v>26</v>
      </c>
      <c r="O3257" t="s">
        <v>27</v>
      </c>
      <c r="P3257" t="s">
        <v>28</v>
      </c>
      <c r="Q3257" t="s">
        <v>103</v>
      </c>
      <c r="R3257">
        <v>5</v>
      </c>
      <c r="S3257">
        <v>25000</v>
      </c>
      <c r="T3257">
        <v>20</v>
      </c>
      <c r="U3257">
        <v>100000</v>
      </c>
      <c r="V3257" t="str">
        <f>IF(Table1[[#This Row],[Sales]]&lt;=10000,"Low",IF(Table1[[#This Row],[Sales]]&gt;=10000 &amp; Table1[[#This Row],[Sales]]&lt;=25000,"Medium","High"))</f>
        <v>High</v>
      </c>
      <c r="W3257">
        <v>41048.39</v>
      </c>
      <c r="X3257">
        <f>Table1[[#This Row],[Profit]]/Table1[[#This Row],[Sales]]</f>
        <v>0.41048390000000001</v>
      </c>
      <c r="Y3257" t="s">
        <v>93</v>
      </c>
      <c r="Z3257" t="s">
        <v>31</v>
      </c>
      <c r="AA3257">
        <v>1</v>
      </c>
      <c r="AB3257" t="s">
        <v>42</v>
      </c>
    </row>
    <row r="3258" spans="1:28" x14ac:dyDescent="0.35">
      <c r="A3258" t="s">
        <v>8213</v>
      </c>
      <c r="B3258" s="1">
        <v>45955</v>
      </c>
      <c r="C3258" s="1" t="str">
        <f>TEXT(Table1[[#This Row],[Order_Date]],"yyyy")</f>
        <v>2025</v>
      </c>
      <c r="D3258" s="3">
        <f>MONTH(Table1[[#This Row],[Order_Date]])</f>
        <v>10</v>
      </c>
      <c r="E3258" t="str">
        <f>TEXT(Table1[[#This Row],[Order_Date]],"mmm")</f>
        <v>Oct</v>
      </c>
      <c r="F3258" s="1">
        <v>45961</v>
      </c>
      <c r="G3258">
        <f>(Table1[[#This Row],[Ship_Date]]-Table1[[#This Row],[Order_Date]])</f>
        <v>6</v>
      </c>
      <c r="H3258" t="s">
        <v>8214</v>
      </c>
      <c r="I3258" t="s">
        <v>8215</v>
      </c>
      <c r="J3258" t="s">
        <v>52</v>
      </c>
      <c r="K3258">
        <v>60</v>
      </c>
      <c r="L3258" t="str">
        <f>IF(Table1[[#This Row],[Age]]&lt;=20,"Teen",IF(Table1[[#This Row],[Age]]&gt;=21 &amp; Table1[[#This Row],[Age]]&lt;=50,"Adult","Senior"))</f>
        <v>Senior</v>
      </c>
      <c r="M3258" t="s">
        <v>91</v>
      </c>
      <c r="N3258" t="s">
        <v>92</v>
      </c>
      <c r="O3258" t="s">
        <v>55</v>
      </c>
      <c r="P3258" t="s">
        <v>39</v>
      </c>
      <c r="Q3258" t="s">
        <v>118</v>
      </c>
      <c r="R3258">
        <v>7</v>
      </c>
      <c r="S3258">
        <v>4000</v>
      </c>
      <c r="T3258">
        <v>5</v>
      </c>
      <c r="U3258">
        <v>26600</v>
      </c>
      <c r="V3258" t="str">
        <f>IF(Table1[[#This Row],[Sales]]&lt;=10000,"Low",IF(Table1[[#This Row],[Sales]]&gt;=10000 &amp; Table1[[#This Row],[Sales]]&lt;=25000,"Medium","High"))</f>
        <v>High</v>
      </c>
      <c r="W3258">
        <v>4687.3599999999997</v>
      </c>
      <c r="X3258">
        <f>Table1[[#This Row],[Profit]]/Table1[[#This Row],[Sales]]</f>
        <v>0.17621654135338344</v>
      </c>
      <c r="Y3258" t="s">
        <v>30</v>
      </c>
      <c r="Z3258" t="s">
        <v>41</v>
      </c>
      <c r="AA3258">
        <v>4</v>
      </c>
      <c r="AB3258" t="s">
        <v>42</v>
      </c>
    </row>
    <row r="3259" spans="1:28" x14ac:dyDescent="0.35">
      <c r="A3259" t="s">
        <v>8216</v>
      </c>
      <c r="B3259" s="1">
        <v>45588</v>
      </c>
      <c r="C3259" s="1" t="str">
        <f>TEXT(Table1[[#This Row],[Order_Date]],"yyyy")</f>
        <v>2024</v>
      </c>
      <c r="D3259" s="3">
        <f>MONTH(Table1[[#This Row],[Order_Date]])</f>
        <v>10</v>
      </c>
      <c r="E3259" t="str">
        <f>TEXT(Table1[[#This Row],[Order_Date]],"mmm")</f>
        <v>Oct</v>
      </c>
      <c r="F3259" s="1">
        <v>45592</v>
      </c>
      <c r="G3259">
        <f>(Table1[[#This Row],[Ship_Date]]-Table1[[#This Row],[Order_Date]])</f>
        <v>4</v>
      </c>
      <c r="H3259" t="s">
        <v>2791</v>
      </c>
      <c r="I3259" t="s">
        <v>8217</v>
      </c>
      <c r="J3259" t="s">
        <v>24</v>
      </c>
      <c r="K3259">
        <v>33</v>
      </c>
      <c r="L3259" t="str">
        <f>IF(Table1[[#This Row],[Age]]&lt;=20,"Teen",IF(Table1[[#This Row],[Age]]&gt;=21 &amp; Table1[[#This Row],[Age]]&lt;=50,"Adult","Senior"))</f>
        <v>Senior</v>
      </c>
      <c r="M3259" t="s">
        <v>36</v>
      </c>
      <c r="N3259" t="s">
        <v>37</v>
      </c>
      <c r="O3259" t="s">
        <v>38</v>
      </c>
      <c r="P3259" t="s">
        <v>74</v>
      </c>
      <c r="Q3259" t="s">
        <v>75</v>
      </c>
      <c r="R3259">
        <v>6</v>
      </c>
      <c r="S3259">
        <v>2000</v>
      </c>
      <c r="T3259">
        <v>0</v>
      </c>
      <c r="U3259">
        <v>12000</v>
      </c>
      <c r="V3259" t="str">
        <f>IF(Table1[[#This Row],[Sales]]&lt;=10000,"Low",IF(Table1[[#This Row],[Sales]]&gt;=10000 &amp; Table1[[#This Row],[Sales]]&lt;=25000,"Medium","High"))</f>
        <v>High</v>
      </c>
      <c r="W3259">
        <v>2834.27</v>
      </c>
      <c r="X3259">
        <f>Table1[[#This Row],[Profit]]/Table1[[#This Row],[Sales]]</f>
        <v>0.23618916666666667</v>
      </c>
      <c r="Y3259" t="s">
        <v>58</v>
      </c>
      <c r="Z3259" t="s">
        <v>59</v>
      </c>
      <c r="AA3259">
        <v>3</v>
      </c>
      <c r="AB3259" t="s">
        <v>42</v>
      </c>
    </row>
    <row r="3260" spans="1:28" x14ac:dyDescent="0.35">
      <c r="A3260" t="s">
        <v>8247</v>
      </c>
      <c r="B3260" s="1">
        <v>45589</v>
      </c>
      <c r="C3260" s="1" t="str">
        <f>TEXT(Table1[[#This Row],[Order_Date]],"yyyy")</f>
        <v>2024</v>
      </c>
      <c r="D3260" s="3">
        <f>MONTH(Table1[[#This Row],[Order_Date]])</f>
        <v>10</v>
      </c>
      <c r="E3260" t="str">
        <f>TEXT(Table1[[#This Row],[Order_Date]],"mmm")</f>
        <v>Oct</v>
      </c>
      <c r="F3260" s="1">
        <v>45595</v>
      </c>
      <c r="G3260">
        <f>(Table1[[#This Row],[Ship_Date]]-Table1[[#This Row],[Order_Date]])</f>
        <v>6</v>
      </c>
      <c r="H3260" t="s">
        <v>7763</v>
      </c>
      <c r="I3260" t="s">
        <v>7143</v>
      </c>
      <c r="J3260" t="s">
        <v>24</v>
      </c>
      <c r="K3260">
        <v>35</v>
      </c>
      <c r="L3260" t="str">
        <f>IF(Table1[[#This Row],[Age]]&lt;=20,"Teen",IF(Table1[[#This Row],[Age]]&gt;=21 &amp; Table1[[#This Row],[Age]]&lt;=50,"Adult","Senior"))</f>
        <v>Senior</v>
      </c>
      <c r="M3260" t="s">
        <v>73</v>
      </c>
      <c r="N3260" t="s">
        <v>26</v>
      </c>
      <c r="O3260" t="s">
        <v>27</v>
      </c>
      <c r="P3260" t="s">
        <v>47</v>
      </c>
      <c r="Q3260" t="s">
        <v>185</v>
      </c>
      <c r="R3260">
        <v>5</v>
      </c>
      <c r="S3260">
        <v>4500</v>
      </c>
      <c r="T3260">
        <v>5</v>
      </c>
      <c r="U3260">
        <v>21375</v>
      </c>
      <c r="V3260" t="str">
        <f>IF(Table1[[#This Row],[Sales]]&lt;=10000,"Low",IF(Table1[[#This Row],[Sales]]&gt;=10000 &amp; Table1[[#This Row],[Sales]]&lt;=25000,"Medium","High"))</f>
        <v>High</v>
      </c>
      <c r="W3260">
        <v>4200.55</v>
      </c>
      <c r="X3260">
        <f>Table1[[#This Row],[Profit]]/Table1[[#This Row],[Sales]]</f>
        <v>0.19651695906432751</v>
      </c>
      <c r="Y3260" t="s">
        <v>93</v>
      </c>
      <c r="Z3260" t="s">
        <v>31</v>
      </c>
      <c r="AA3260">
        <v>3</v>
      </c>
      <c r="AB3260" t="s">
        <v>42</v>
      </c>
    </row>
    <row r="3261" spans="1:28" x14ac:dyDescent="0.35">
      <c r="A3261" t="s">
        <v>8252</v>
      </c>
      <c r="B3261" s="1">
        <v>45958</v>
      </c>
      <c r="C3261" s="1" t="str">
        <f>TEXT(Table1[[#This Row],[Order_Date]],"yyyy")</f>
        <v>2025</v>
      </c>
      <c r="D3261" s="3">
        <f>MONTH(Table1[[#This Row],[Order_Date]])</f>
        <v>10</v>
      </c>
      <c r="E3261" t="str">
        <f>TEXT(Table1[[#This Row],[Order_Date]],"mmm")</f>
        <v>Oct</v>
      </c>
      <c r="F3261" s="1">
        <v>45960</v>
      </c>
      <c r="G3261">
        <f>(Table1[[#This Row],[Ship_Date]]-Table1[[#This Row],[Order_Date]])</f>
        <v>2</v>
      </c>
      <c r="H3261" t="s">
        <v>8253</v>
      </c>
      <c r="I3261" t="s">
        <v>8254</v>
      </c>
      <c r="J3261" t="s">
        <v>52</v>
      </c>
      <c r="K3261">
        <v>62</v>
      </c>
      <c r="L3261" t="str">
        <f>IF(Table1[[#This Row],[Age]]&lt;=20,"Teen",IF(Table1[[#This Row],[Age]]&gt;=21 &amp; Table1[[#This Row],[Age]]&lt;=50,"Adult","Senior"))</f>
        <v>Senior</v>
      </c>
      <c r="M3261" t="s">
        <v>79</v>
      </c>
      <c r="N3261" t="s">
        <v>80</v>
      </c>
      <c r="O3261" t="s">
        <v>38</v>
      </c>
      <c r="P3261" t="s">
        <v>28</v>
      </c>
      <c r="Q3261" t="s">
        <v>192</v>
      </c>
      <c r="R3261">
        <v>8</v>
      </c>
      <c r="S3261">
        <v>7000</v>
      </c>
      <c r="T3261">
        <v>15</v>
      </c>
      <c r="U3261">
        <v>47600</v>
      </c>
      <c r="V3261" t="str">
        <f>IF(Table1[[#This Row],[Sales]]&lt;=10000,"Low",IF(Table1[[#This Row],[Sales]]&gt;=10000 &amp; Table1[[#This Row],[Sales]]&lt;=25000,"Medium","High"))</f>
        <v>High</v>
      </c>
      <c r="W3261">
        <v>8176.78</v>
      </c>
      <c r="X3261">
        <f>Table1[[#This Row],[Profit]]/Table1[[#This Row],[Sales]]</f>
        <v>0.17178109243697479</v>
      </c>
      <c r="Y3261" t="s">
        <v>58</v>
      </c>
      <c r="Z3261" t="s">
        <v>41</v>
      </c>
      <c r="AA3261">
        <v>1</v>
      </c>
      <c r="AB3261" t="s">
        <v>42</v>
      </c>
    </row>
    <row r="3262" spans="1:28" x14ac:dyDescent="0.35">
      <c r="A3262" t="s">
        <v>8258</v>
      </c>
      <c r="B3262" s="1">
        <v>45947</v>
      </c>
      <c r="C3262" s="1" t="str">
        <f>TEXT(Table1[[#This Row],[Order_Date]],"yyyy")</f>
        <v>2025</v>
      </c>
      <c r="D3262" s="3">
        <f>MONTH(Table1[[#This Row],[Order_Date]])</f>
        <v>10</v>
      </c>
      <c r="E3262" t="str">
        <f>TEXT(Table1[[#This Row],[Order_Date]],"mmm")</f>
        <v>Oct</v>
      </c>
      <c r="F3262" s="1">
        <v>45954</v>
      </c>
      <c r="G3262">
        <f>(Table1[[#This Row],[Ship_Date]]-Table1[[#This Row],[Order_Date]])</f>
        <v>7</v>
      </c>
      <c r="H3262" t="s">
        <v>8259</v>
      </c>
      <c r="I3262" t="s">
        <v>8260</v>
      </c>
      <c r="J3262" t="s">
        <v>24</v>
      </c>
      <c r="K3262">
        <v>52</v>
      </c>
      <c r="L3262" t="str">
        <f>IF(Table1[[#This Row],[Age]]&lt;=20,"Teen",IF(Table1[[#This Row],[Age]]&gt;=21 &amp; Table1[[#This Row],[Age]]&lt;=50,"Adult","Senior"))</f>
        <v>Senior</v>
      </c>
      <c r="M3262" t="s">
        <v>91</v>
      </c>
      <c r="N3262" t="s">
        <v>92</v>
      </c>
      <c r="O3262" t="s">
        <v>55</v>
      </c>
      <c r="P3262" t="s">
        <v>28</v>
      </c>
      <c r="Q3262" t="s">
        <v>103</v>
      </c>
      <c r="R3262">
        <v>8</v>
      </c>
      <c r="S3262">
        <v>25000</v>
      </c>
      <c r="T3262">
        <v>25</v>
      </c>
      <c r="U3262">
        <v>150000</v>
      </c>
      <c r="V3262" t="str">
        <f>IF(Table1[[#This Row],[Sales]]&lt;=10000,"Low",IF(Table1[[#This Row],[Sales]]&gt;=10000 &amp; Table1[[#This Row],[Sales]]&lt;=25000,"Medium","High"))</f>
        <v>High</v>
      </c>
      <c r="W3262">
        <v>34117.29</v>
      </c>
      <c r="X3262">
        <f>Table1[[#This Row],[Profit]]/Table1[[#This Row],[Sales]]</f>
        <v>0.2274486</v>
      </c>
      <c r="Y3262" t="s">
        <v>58</v>
      </c>
      <c r="Z3262" t="s">
        <v>59</v>
      </c>
      <c r="AA3262">
        <v>2</v>
      </c>
      <c r="AB3262" t="s">
        <v>32</v>
      </c>
    </row>
    <row r="3263" spans="1:28" x14ac:dyDescent="0.35">
      <c r="A3263" t="s">
        <v>8272</v>
      </c>
      <c r="B3263" s="1">
        <v>45944</v>
      </c>
      <c r="C3263" s="1" t="str">
        <f>TEXT(Table1[[#This Row],[Order_Date]],"yyyy")</f>
        <v>2025</v>
      </c>
      <c r="D3263" s="3">
        <f>MONTH(Table1[[#This Row],[Order_Date]])</f>
        <v>10</v>
      </c>
      <c r="E3263" t="str">
        <f>TEXT(Table1[[#This Row],[Order_Date]],"mmm")</f>
        <v>Oct</v>
      </c>
      <c r="F3263" s="1">
        <v>45946</v>
      </c>
      <c r="G3263">
        <f>(Table1[[#This Row],[Ship_Date]]-Table1[[#This Row],[Order_Date]])</f>
        <v>2</v>
      </c>
      <c r="H3263" t="s">
        <v>8273</v>
      </c>
      <c r="I3263" t="s">
        <v>8274</v>
      </c>
      <c r="J3263" t="s">
        <v>24</v>
      </c>
      <c r="K3263">
        <v>61</v>
      </c>
      <c r="L3263" t="str">
        <f>IF(Table1[[#This Row],[Age]]&lt;=20,"Teen",IF(Table1[[#This Row],[Age]]&gt;=21 &amp; Table1[[#This Row],[Age]]&lt;=50,"Adult","Senior"))</f>
        <v>Senior</v>
      </c>
      <c r="M3263" t="s">
        <v>91</v>
      </c>
      <c r="N3263" t="s">
        <v>92</v>
      </c>
      <c r="O3263" t="s">
        <v>55</v>
      </c>
      <c r="P3263" t="s">
        <v>47</v>
      </c>
      <c r="Q3263" t="s">
        <v>48</v>
      </c>
      <c r="R3263">
        <v>1</v>
      </c>
      <c r="S3263">
        <v>3500</v>
      </c>
      <c r="T3263">
        <v>15</v>
      </c>
      <c r="U3263">
        <v>2975</v>
      </c>
      <c r="V3263" t="str">
        <f>IF(Table1[[#This Row],[Sales]]&lt;=10000,"Low",IF(Table1[[#This Row],[Sales]]&gt;=10000 &amp; Table1[[#This Row],[Sales]]&lt;=25000,"Medium","High"))</f>
        <v>Low</v>
      </c>
      <c r="W3263">
        <v>1101.45</v>
      </c>
      <c r="X3263">
        <f>Table1[[#This Row],[Profit]]/Table1[[#This Row],[Sales]]</f>
        <v>0.37023529411764705</v>
      </c>
      <c r="Y3263" t="s">
        <v>30</v>
      </c>
      <c r="Z3263" t="s">
        <v>31</v>
      </c>
      <c r="AA3263">
        <v>3</v>
      </c>
      <c r="AB3263" t="s">
        <v>42</v>
      </c>
    </row>
    <row r="3264" spans="1:28" x14ac:dyDescent="0.35">
      <c r="A3264" t="s">
        <v>8311</v>
      </c>
      <c r="B3264" s="1">
        <v>45957</v>
      </c>
      <c r="C3264" s="1" t="str">
        <f>TEXT(Table1[[#This Row],[Order_Date]],"yyyy")</f>
        <v>2025</v>
      </c>
      <c r="D3264" s="3">
        <f>MONTH(Table1[[#This Row],[Order_Date]])</f>
        <v>10</v>
      </c>
      <c r="E3264" t="str">
        <f>TEXT(Table1[[#This Row],[Order_Date]],"mmm")</f>
        <v>Oct</v>
      </c>
      <c r="F3264" s="1">
        <v>45960</v>
      </c>
      <c r="G3264">
        <f>(Table1[[#This Row],[Ship_Date]]-Table1[[#This Row],[Order_Date]])</f>
        <v>3</v>
      </c>
      <c r="H3264" t="s">
        <v>8312</v>
      </c>
      <c r="I3264" t="s">
        <v>8313</v>
      </c>
      <c r="J3264" t="s">
        <v>24</v>
      </c>
      <c r="K3264">
        <v>25</v>
      </c>
      <c r="L3264" t="str">
        <f>IF(Table1[[#This Row],[Age]]&lt;=20,"Teen",IF(Table1[[#This Row],[Age]]&gt;=21 &amp; Table1[[#This Row],[Age]]&lt;=50,"Adult","Senior"))</f>
        <v>Senior</v>
      </c>
      <c r="M3264" t="s">
        <v>91</v>
      </c>
      <c r="N3264" t="s">
        <v>92</v>
      </c>
      <c r="O3264" t="s">
        <v>55</v>
      </c>
      <c r="P3264" t="s">
        <v>74</v>
      </c>
      <c r="Q3264" t="s">
        <v>196</v>
      </c>
      <c r="R3264">
        <v>1</v>
      </c>
      <c r="S3264">
        <v>25000</v>
      </c>
      <c r="T3264">
        <v>15</v>
      </c>
      <c r="U3264">
        <v>21250</v>
      </c>
      <c r="V3264" t="str">
        <f>IF(Table1[[#This Row],[Sales]]&lt;=10000,"Low",IF(Table1[[#This Row],[Sales]]&gt;=10000 &amp; Table1[[#This Row],[Sales]]&lt;=25000,"Medium","High"))</f>
        <v>High</v>
      </c>
      <c r="W3264">
        <v>9476.3700000000008</v>
      </c>
      <c r="X3264">
        <f>Table1[[#This Row],[Profit]]/Table1[[#This Row],[Sales]]</f>
        <v>0.44594682352941178</v>
      </c>
      <c r="Y3264" t="s">
        <v>30</v>
      </c>
      <c r="Z3264" t="s">
        <v>41</v>
      </c>
      <c r="AA3264">
        <v>1</v>
      </c>
      <c r="AB3264" t="s">
        <v>42</v>
      </c>
    </row>
    <row r="3265" spans="1:28" x14ac:dyDescent="0.35">
      <c r="A3265" t="s">
        <v>8317</v>
      </c>
      <c r="B3265" s="1">
        <v>45572</v>
      </c>
      <c r="C3265" s="1" t="str">
        <f>TEXT(Table1[[#This Row],[Order_Date]],"yyyy")</f>
        <v>2024</v>
      </c>
      <c r="D3265" s="3">
        <f>MONTH(Table1[[#This Row],[Order_Date]])</f>
        <v>10</v>
      </c>
      <c r="E3265" t="str">
        <f>TEXT(Table1[[#This Row],[Order_Date]],"mmm")</f>
        <v>Oct</v>
      </c>
      <c r="F3265" s="1">
        <v>45578</v>
      </c>
      <c r="G3265">
        <f>(Table1[[#This Row],[Ship_Date]]-Table1[[#This Row],[Order_Date]])</f>
        <v>6</v>
      </c>
      <c r="H3265" t="s">
        <v>8318</v>
      </c>
      <c r="I3265" t="s">
        <v>8319</v>
      </c>
      <c r="J3265" t="s">
        <v>52</v>
      </c>
      <c r="K3265">
        <v>30</v>
      </c>
      <c r="L3265" t="str">
        <f>IF(Table1[[#This Row],[Age]]&lt;=20,"Teen",IF(Table1[[#This Row],[Age]]&gt;=21 &amp; Table1[[#This Row],[Age]]&lt;=50,"Adult","Senior"))</f>
        <v>Senior</v>
      </c>
      <c r="M3265" t="s">
        <v>36</v>
      </c>
      <c r="N3265" t="s">
        <v>37</v>
      </c>
      <c r="O3265" t="s">
        <v>38</v>
      </c>
      <c r="P3265" t="s">
        <v>47</v>
      </c>
      <c r="Q3265" t="s">
        <v>164</v>
      </c>
      <c r="R3265">
        <v>6</v>
      </c>
      <c r="S3265">
        <v>1800</v>
      </c>
      <c r="T3265">
        <v>15</v>
      </c>
      <c r="U3265">
        <v>9180</v>
      </c>
      <c r="V3265" t="str">
        <f>IF(Table1[[#This Row],[Sales]]&lt;=10000,"Low",IF(Table1[[#This Row],[Sales]]&gt;=10000 &amp; Table1[[#This Row],[Sales]]&lt;=25000,"Medium","High"))</f>
        <v>Low</v>
      </c>
      <c r="W3265">
        <v>3745.7</v>
      </c>
      <c r="X3265">
        <f>Table1[[#This Row],[Profit]]/Table1[[#This Row],[Sales]]</f>
        <v>0.40802832244008713</v>
      </c>
      <c r="Y3265" t="s">
        <v>58</v>
      </c>
      <c r="Z3265" t="s">
        <v>59</v>
      </c>
      <c r="AA3265">
        <v>4</v>
      </c>
      <c r="AB3265" t="s">
        <v>42</v>
      </c>
    </row>
    <row r="3266" spans="1:28" x14ac:dyDescent="0.35">
      <c r="A3266" t="s">
        <v>8331</v>
      </c>
      <c r="B3266" s="1">
        <v>45936</v>
      </c>
      <c r="C3266" s="1" t="str">
        <f>TEXT(Table1[[#This Row],[Order_Date]],"yyyy")</f>
        <v>2025</v>
      </c>
      <c r="D3266" s="3">
        <f>MONTH(Table1[[#This Row],[Order_Date]])</f>
        <v>10</v>
      </c>
      <c r="E3266" t="str">
        <f>TEXT(Table1[[#This Row],[Order_Date]],"mmm")</f>
        <v>Oct</v>
      </c>
      <c r="F3266" s="1">
        <v>45941</v>
      </c>
      <c r="G3266">
        <f>(Table1[[#This Row],[Ship_Date]]-Table1[[#This Row],[Order_Date]])</f>
        <v>5</v>
      </c>
      <c r="H3266" t="s">
        <v>8332</v>
      </c>
      <c r="I3266" t="s">
        <v>8333</v>
      </c>
      <c r="J3266" t="s">
        <v>24</v>
      </c>
      <c r="K3266">
        <v>41</v>
      </c>
      <c r="L3266" t="str">
        <f>IF(Table1[[#This Row],[Age]]&lt;=20,"Teen",IF(Table1[[#This Row],[Age]]&gt;=21 &amp; Table1[[#This Row],[Age]]&lt;=50,"Adult","Senior"))</f>
        <v>Senior</v>
      </c>
      <c r="M3266" t="s">
        <v>25</v>
      </c>
      <c r="N3266" t="s">
        <v>26</v>
      </c>
      <c r="O3266" t="s">
        <v>27</v>
      </c>
      <c r="P3266" t="s">
        <v>47</v>
      </c>
      <c r="Q3266" t="s">
        <v>164</v>
      </c>
      <c r="R3266">
        <v>6</v>
      </c>
      <c r="S3266">
        <v>1800</v>
      </c>
      <c r="T3266">
        <v>5</v>
      </c>
      <c r="U3266">
        <v>10260</v>
      </c>
      <c r="V3266" t="str">
        <f>IF(Table1[[#This Row],[Sales]]&lt;=10000,"Low",IF(Table1[[#This Row],[Sales]]&gt;=10000 &amp; Table1[[#This Row],[Sales]]&lt;=25000,"Medium","High"))</f>
        <v>High</v>
      </c>
      <c r="W3266">
        <v>3609.73</v>
      </c>
      <c r="X3266">
        <f>Table1[[#This Row],[Profit]]/Table1[[#This Row],[Sales]]</f>
        <v>0.35182553606237815</v>
      </c>
      <c r="Y3266" t="s">
        <v>30</v>
      </c>
      <c r="Z3266" t="s">
        <v>59</v>
      </c>
      <c r="AA3266">
        <v>4</v>
      </c>
      <c r="AB3266" t="s">
        <v>42</v>
      </c>
    </row>
    <row r="3267" spans="1:28" x14ac:dyDescent="0.35">
      <c r="A3267" t="s">
        <v>8351</v>
      </c>
      <c r="B3267" s="1">
        <v>45576</v>
      </c>
      <c r="C3267" s="1" t="str">
        <f>TEXT(Table1[[#This Row],[Order_Date]],"yyyy")</f>
        <v>2024</v>
      </c>
      <c r="D3267" s="3">
        <f>MONTH(Table1[[#This Row],[Order_Date]])</f>
        <v>10</v>
      </c>
      <c r="E3267" t="str">
        <f>TEXT(Table1[[#This Row],[Order_Date]],"mmm")</f>
        <v>Oct</v>
      </c>
      <c r="F3267" s="1">
        <v>45581</v>
      </c>
      <c r="G3267">
        <f>(Table1[[#This Row],[Ship_Date]]-Table1[[#This Row],[Order_Date]])</f>
        <v>5</v>
      </c>
      <c r="H3267" t="s">
        <v>8352</v>
      </c>
      <c r="I3267" t="s">
        <v>8353</v>
      </c>
      <c r="J3267" t="s">
        <v>52</v>
      </c>
      <c r="K3267">
        <v>35</v>
      </c>
      <c r="L3267" t="str">
        <f>IF(Table1[[#This Row],[Age]]&lt;=20,"Teen",IF(Table1[[#This Row],[Age]]&gt;=21 &amp; Table1[[#This Row],[Age]]&lt;=50,"Adult","Senior"))</f>
        <v>Senior</v>
      </c>
      <c r="M3267" t="s">
        <v>84</v>
      </c>
      <c r="N3267" t="s">
        <v>85</v>
      </c>
      <c r="O3267" t="s">
        <v>86</v>
      </c>
      <c r="P3267" t="s">
        <v>56</v>
      </c>
      <c r="Q3267" t="s">
        <v>57</v>
      </c>
      <c r="R3267">
        <v>6</v>
      </c>
      <c r="S3267">
        <v>60</v>
      </c>
      <c r="T3267">
        <v>5</v>
      </c>
      <c r="U3267">
        <v>342</v>
      </c>
      <c r="V3267" t="str">
        <f>IF(Table1[[#This Row],[Sales]]&lt;=10000,"Low",IF(Table1[[#This Row],[Sales]]&gt;=10000 &amp; Table1[[#This Row],[Sales]]&lt;=25000,"Medium","High"))</f>
        <v>Low</v>
      </c>
      <c r="W3267">
        <v>71.819999999999993</v>
      </c>
      <c r="X3267">
        <f>Table1[[#This Row],[Profit]]/Table1[[#This Row],[Sales]]</f>
        <v>0.21</v>
      </c>
      <c r="Y3267" t="s">
        <v>30</v>
      </c>
      <c r="Z3267" t="s">
        <v>41</v>
      </c>
      <c r="AA3267">
        <v>2</v>
      </c>
      <c r="AB3267" t="s">
        <v>42</v>
      </c>
    </row>
    <row r="3268" spans="1:28" x14ac:dyDescent="0.35">
      <c r="A3268" t="s">
        <v>8378</v>
      </c>
      <c r="B3268" s="1">
        <v>45589</v>
      </c>
      <c r="C3268" s="1" t="str">
        <f>TEXT(Table1[[#This Row],[Order_Date]],"yyyy")</f>
        <v>2024</v>
      </c>
      <c r="D3268" s="3">
        <f>MONTH(Table1[[#This Row],[Order_Date]])</f>
        <v>10</v>
      </c>
      <c r="E3268" t="str">
        <f>TEXT(Table1[[#This Row],[Order_Date]],"mmm")</f>
        <v>Oct</v>
      </c>
      <c r="F3268" s="1">
        <v>45594</v>
      </c>
      <c r="G3268">
        <f>(Table1[[#This Row],[Ship_Date]]-Table1[[#This Row],[Order_Date]])</f>
        <v>5</v>
      </c>
      <c r="H3268" t="s">
        <v>8379</v>
      </c>
      <c r="I3268" t="s">
        <v>8380</v>
      </c>
      <c r="J3268" t="s">
        <v>24</v>
      </c>
      <c r="K3268">
        <v>53</v>
      </c>
      <c r="L3268" t="str">
        <f>IF(Table1[[#This Row],[Age]]&lt;=20,"Teen",IF(Table1[[#This Row],[Age]]&gt;=21 &amp; Table1[[#This Row],[Age]]&lt;=50,"Adult","Senior"))</f>
        <v>Senior</v>
      </c>
      <c r="M3268" t="s">
        <v>79</v>
      </c>
      <c r="N3268" t="s">
        <v>80</v>
      </c>
      <c r="O3268" t="s">
        <v>38</v>
      </c>
      <c r="P3268" t="s">
        <v>28</v>
      </c>
      <c r="Q3268" t="s">
        <v>192</v>
      </c>
      <c r="R3268">
        <v>6</v>
      </c>
      <c r="S3268">
        <v>7000</v>
      </c>
      <c r="T3268">
        <v>0</v>
      </c>
      <c r="U3268">
        <v>42000</v>
      </c>
      <c r="V3268" t="str">
        <f>IF(Table1[[#This Row],[Sales]]&lt;=10000,"Low",IF(Table1[[#This Row],[Sales]]&gt;=10000 &amp; Table1[[#This Row],[Sales]]&lt;=25000,"Medium","High"))</f>
        <v>High</v>
      </c>
      <c r="W3268">
        <v>11898.25</v>
      </c>
      <c r="X3268">
        <f>Table1[[#This Row],[Profit]]/Table1[[#This Row],[Sales]]</f>
        <v>0.28329166666666666</v>
      </c>
      <c r="Y3268" t="s">
        <v>30</v>
      </c>
      <c r="Z3268" t="s">
        <v>59</v>
      </c>
      <c r="AA3268">
        <v>2</v>
      </c>
      <c r="AB3268" t="s">
        <v>42</v>
      </c>
    </row>
    <row r="3269" spans="1:28" x14ac:dyDescent="0.35">
      <c r="A3269" t="s">
        <v>8416</v>
      </c>
      <c r="B3269" s="1">
        <v>45578</v>
      </c>
      <c r="C3269" s="1" t="str">
        <f>TEXT(Table1[[#This Row],[Order_Date]],"yyyy")</f>
        <v>2024</v>
      </c>
      <c r="D3269" s="3">
        <f>MONTH(Table1[[#This Row],[Order_Date]])</f>
        <v>10</v>
      </c>
      <c r="E3269" t="str">
        <f>TEXT(Table1[[#This Row],[Order_Date]],"mmm")</f>
        <v>Oct</v>
      </c>
      <c r="F3269" s="1">
        <v>45583</v>
      </c>
      <c r="G3269">
        <f>(Table1[[#This Row],[Ship_Date]]-Table1[[#This Row],[Order_Date]])</f>
        <v>5</v>
      </c>
      <c r="H3269" t="s">
        <v>8417</v>
      </c>
      <c r="I3269" t="s">
        <v>8418</v>
      </c>
      <c r="J3269" t="s">
        <v>24</v>
      </c>
      <c r="K3269">
        <v>45</v>
      </c>
      <c r="L3269" t="str">
        <f>IF(Table1[[#This Row],[Age]]&lt;=20,"Teen",IF(Table1[[#This Row],[Age]]&gt;=21 &amp; Table1[[#This Row],[Age]]&lt;=50,"Adult","Senior"))</f>
        <v>Senior</v>
      </c>
      <c r="M3269" t="s">
        <v>53</v>
      </c>
      <c r="N3269" t="s">
        <v>54</v>
      </c>
      <c r="O3269" t="s">
        <v>55</v>
      </c>
      <c r="P3269" t="s">
        <v>47</v>
      </c>
      <c r="Q3269" t="s">
        <v>48</v>
      </c>
      <c r="R3269">
        <v>3</v>
      </c>
      <c r="S3269">
        <v>3500</v>
      </c>
      <c r="T3269">
        <v>10</v>
      </c>
      <c r="U3269">
        <v>9450</v>
      </c>
      <c r="V3269" t="str">
        <f>IF(Table1[[#This Row],[Sales]]&lt;=10000,"Low",IF(Table1[[#This Row],[Sales]]&gt;=10000 &amp; Table1[[#This Row],[Sales]]&lt;=25000,"Medium","High"))</f>
        <v>Low</v>
      </c>
      <c r="W3269">
        <v>1003.95</v>
      </c>
      <c r="X3269">
        <f>Table1[[#This Row],[Profit]]/Table1[[#This Row],[Sales]]</f>
        <v>0.10623809523809524</v>
      </c>
      <c r="Y3269" t="s">
        <v>30</v>
      </c>
      <c r="Z3269" t="s">
        <v>59</v>
      </c>
      <c r="AA3269">
        <v>4</v>
      </c>
      <c r="AB3269" t="s">
        <v>42</v>
      </c>
    </row>
    <row r="3270" spans="1:28" x14ac:dyDescent="0.35">
      <c r="A3270" t="s">
        <v>8509</v>
      </c>
      <c r="B3270" s="1">
        <v>45954</v>
      </c>
      <c r="C3270" s="1" t="str">
        <f>TEXT(Table1[[#This Row],[Order_Date]],"yyyy")</f>
        <v>2025</v>
      </c>
      <c r="D3270" s="3">
        <f>MONTH(Table1[[#This Row],[Order_Date]])</f>
        <v>10</v>
      </c>
      <c r="E3270" t="str">
        <f>TEXT(Table1[[#This Row],[Order_Date]],"mmm")</f>
        <v>Oct</v>
      </c>
      <c r="F3270" s="1">
        <v>45958</v>
      </c>
      <c r="G3270">
        <f>(Table1[[#This Row],[Ship_Date]]-Table1[[#This Row],[Order_Date]])</f>
        <v>4</v>
      </c>
      <c r="H3270" t="s">
        <v>2706</v>
      </c>
      <c r="I3270" t="s">
        <v>8510</v>
      </c>
      <c r="J3270" t="s">
        <v>24</v>
      </c>
      <c r="K3270">
        <v>58</v>
      </c>
      <c r="L3270" t="str">
        <f>IF(Table1[[#This Row],[Age]]&lt;=20,"Teen",IF(Table1[[#This Row],[Age]]&gt;=21 &amp; Table1[[#This Row],[Age]]&lt;=50,"Adult","Senior"))</f>
        <v>Senior</v>
      </c>
      <c r="M3270" t="s">
        <v>73</v>
      </c>
      <c r="N3270" t="s">
        <v>26</v>
      </c>
      <c r="O3270" t="s">
        <v>27</v>
      </c>
      <c r="P3270" t="s">
        <v>39</v>
      </c>
      <c r="Q3270" t="s">
        <v>253</v>
      </c>
      <c r="R3270">
        <v>6</v>
      </c>
      <c r="S3270">
        <v>1200</v>
      </c>
      <c r="T3270">
        <v>0</v>
      </c>
      <c r="U3270">
        <v>7200</v>
      </c>
      <c r="V3270" t="str">
        <f>IF(Table1[[#This Row],[Sales]]&lt;=10000,"Low",IF(Table1[[#This Row],[Sales]]&gt;=10000 &amp; Table1[[#This Row],[Sales]]&lt;=25000,"Medium","High"))</f>
        <v>Low</v>
      </c>
      <c r="W3270">
        <v>1924.75</v>
      </c>
      <c r="X3270">
        <f>Table1[[#This Row],[Profit]]/Table1[[#This Row],[Sales]]</f>
        <v>0.26732638888888888</v>
      </c>
      <c r="Y3270" t="s">
        <v>93</v>
      </c>
      <c r="Z3270" t="s">
        <v>59</v>
      </c>
      <c r="AA3270">
        <v>3</v>
      </c>
      <c r="AB3270" t="s">
        <v>42</v>
      </c>
    </row>
    <row r="3271" spans="1:28" x14ac:dyDescent="0.35">
      <c r="A3271" t="s">
        <v>8532</v>
      </c>
      <c r="B3271" s="1">
        <v>45591</v>
      </c>
      <c r="C3271" s="1" t="str">
        <f>TEXT(Table1[[#This Row],[Order_Date]],"yyyy")</f>
        <v>2024</v>
      </c>
      <c r="D3271" s="3">
        <f>MONTH(Table1[[#This Row],[Order_Date]])</f>
        <v>10</v>
      </c>
      <c r="E3271" t="str">
        <f>TEXT(Table1[[#This Row],[Order_Date]],"mmm")</f>
        <v>Oct</v>
      </c>
      <c r="F3271" s="1">
        <v>45597</v>
      </c>
      <c r="G3271">
        <f>(Table1[[#This Row],[Ship_Date]]-Table1[[#This Row],[Order_Date]])</f>
        <v>6</v>
      </c>
      <c r="H3271" t="s">
        <v>8533</v>
      </c>
      <c r="I3271" t="s">
        <v>8534</v>
      </c>
      <c r="J3271" t="s">
        <v>24</v>
      </c>
      <c r="K3271">
        <v>45</v>
      </c>
      <c r="L3271" t="str">
        <f>IF(Table1[[#This Row],[Age]]&lt;=20,"Teen",IF(Table1[[#This Row],[Age]]&gt;=21 &amp; Table1[[#This Row],[Age]]&lt;=50,"Adult","Senior"))</f>
        <v>Senior</v>
      </c>
      <c r="M3271" t="s">
        <v>84</v>
      </c>
      <c r="N3271" t="s">
        <v>85</v>
      </c>
      <c r="O3271" t="s">
        <v>86</v>
      </c>
      <c r="P3271" t="s">
        <v>56</v>
      </c>
      <c r="Q3271" t="s">
        <v>57</v>
      </c>
      <c r="R3271">
        <v>6</v>
      </c>
      <c r="S3271">
        <v>60</v>
      </c>
      <c r="T3271">
        <v>20</v>
      </c>
      <c r="U3271">
        <v>288</v>
      </c>
      <c r="V3271" t="str">
        <f>IF(Table1[[#This Row],[Sales]]&lt;=10000,"Low",IF(Table1[[#This Row],[Sales]]&gt;=10000 &amp; Table1[[#This Row],[Sales]]&lt;=25000,"Medium","High"))</f>
        <v>Low</v>
      </c>
      <c r="W3271">
        <v>111.36</v>
      </c>
      <c r="X3271">
        <f>Table1[[#This Row],[Profit]]/Table1[[#This Row],[Sales]]</f>
        <v>0.38666666666666666</v>
      </c>
      <c r="Y3271" t="s">
        <v>30</v>
      </c>
      <c r="Z3271" t="s">
        <v>31</v>
      </c>
      <c r="AA3271">
        <v>3</v>
      </c>
      <c r="AB3271" t="s">
        <v>42</v>
      </c>
    </row>
    <row r="3272" spans="1:28" x14ac:dyDescent="0.35">
      <c r="A3272" t="s">
        <v>8585</v>
      </c>
      <c r="B3272" s="1">
        <v>45945</v>
      </c>
      <c r="C3272" s="1" t="str">
        <f>TEXT(Table1[[#This Row],[Order_Date]],"yyyy")</f>
        <v>2025</v>
      </c>
      <c r="D3272" s="3">
        <f>MONTH(Table1[[#This Row],[Order_Date]])</f>
        <v>10</v>
      </c>
      <c r="E3272" t="str">
        <f>TEXT(Table1[[#This Row],[Order_Date]],"mmm")</f>
        <v>Oct</v>
      </c>
      <c r="F3272" s="1">
        <v>45949</v>
      </c>
      <c r="G3272">
        <f>(Table1[[#This Row],[Ship_Date]]-Table1[[#This Row],[Order_Date]])</f>
        <v>4</v>
      </c>
      <c r="H3272" t="s">
        <v>8586</v>
      </c>
      <c r="I3272" t="s">
        <v>8587</v>
      </c>
      <c r="J3272" t="s">
        <v>24</v>
      </c>
      <c r="K3272">
        <v>45</v>
      </c>
      <c r="L3272" t="str">
        <f>IF(Table1[[#This Row],[Age]]&lt;=20,"Teen",IF(Table1[[#This Row],[Age]]&gt;=21 &amp; Table1[[#This Row],[Age]]&lt;=50,"Adult","Senior"))</f>
        <v>Senior</v>
      </c>
      <c r="M3272" t="s">
        <v>63</v>
      </c>
      <c r="N3272" t="s">
        <v>64</v>
      </c>
      <c r="O3272" t="s">
        <v>55</v>
      </c>
      <c r="P3272" t="s">
        <v>74</v>
      </c>
      <c r="Q3272" t="s">
        <v>231</v>
      </c>
      <c r="R3272">
        <v>5</v>
      </c>
      <c r="S3272">
        <v>18000</v>
      </c>
      <c r="T3272">
        <v>5</v>
      </c>
      <c r="U3272">
        <v>85500</v>
      </c>
      <c r="V3272" t="str">
        <f>IF(Table1[[#This Row],[Sales]]&lt;=10000,"Low",IF(Table1[[#This Row],[Sales]]&gt;=10000 &amp; Table1[[#This Row],[Sales]]&lt;=25000,"Medium","High"))</f>
        <v>High</v>
      </c>
      <c r="W3272">
        <v>22972.639999999999</v>
      </c>
      <c r="X3272">
        <f>Table1[[#This Row],[Profit]]/Table1[[#This Row],[Sales]]</f>
        <v>0.26868584795321637</v>
      </c>
      <c r="Y3272" t="s">
        <v>58</v>
      </c>
      <c r="Z3272" t="s">
        <v>41</v>
      </c>
      <c r="AA3272">
        <v>5</v>
      </c>
      <c r="AB3272" t="s">
        <v>42</v>
      </c>
    </row>
    <row r="3273" spans="1:28" x14ac:dyDescent="0.35">
      <c r="A3273" t="s">
        <v>8599</v>
      </c>
      <c r="B3273" s="1">
        <v>45588</v>
      </c>
      <c r="C3273" s="1" t="str">
        <f>TEXT(Table1[[#This Row],[Order_Date]],"yyyy")</f>
        <v>2024</v>
      </c>
      <c r="D3273" s="3">
        <f>MONTH(Table1[[#This Row],[Order_Date]])</f>
        <v>10</v>
      </c>
      <c r="E3273" t="str">
        <f>TEXT(Table1[[#This Row],[Order_Date]],"mmm")</f>
        <v>Oct</v>
      </c>
      <c r="F3273" s="1">
        <v>45593</v>
      </c>
      <c r="G3273">
        <f>(Table1[[#This Row],[Ship_Date]]-Table1[[#This Row],[Order_Date]])</f>
        <v>5</v>
      </c>
      <c r="H3273" t="s">
        <v>8600</v>
      </c>
      <c r="I3273" t="s">
        <v>8601</v>
      </c>
      <c r="J3273" t="s">
        <v>52</v>
      </c>
      <c r="K3273">
        <v>65</v>
      </c>
      <c r="L3273" t="str">
        <f>IF(Table1[[#This Row],[Age]]&lt;=20,"Teen",IF(Table1[[#This Row],[Age]]&gt;=21 &amp; Table1[[#This Row],[Age]]&lt;=50,"Adult","Senior"))</f>
        <v>Senior</v>
      </c>
      <c r="M3273" t="s">
        <v>53</v>
      </c>
      <c r="N3273" t="s">
        <v>54</v>
      </c>
      <c r="O3273" t="s">
        <v>55</v>
      </c>
      <c r="P3273" t="s">
        <v>39</v>
      </c>
      <c r="Q3273" t="s">
        <v>118</v>
      </c>
      <c r="R3273">
        <v>8</v>
      </c>
      <c r="S3273">
        <v>4000</v>
      </c>
      <c r="T3273">
        <v>20</v>
      </c>
      <c r="U3273">
        <v>25600</v>
      </c>
      <c r="V3273" t="str">
        <f>IF(Table1[[#This Row],[Sales]]&lt;=10000,"Low",IF(Table1[[#This Row],[Sales]]&gt;=10000 &amp; Table1[[#This Row],[Sales]]&lt;=25000,"Medium","High"))</f>
        <v>High</v>
      </c>
      <c r="W3273">
        <v>2855.96</v>
      </c>
      <c r="X3273">
        <f>Table1[[#This Row],[Profit]]/Table1[[#This Row],[Sales]]</f>
        <v>0.1115609375</v>
      </c>
      <c r="Y3273" t="s">
        <v>58</v>
      </c>
      <c r="Z3273" t="s">
        <v>59</v>
      </c>
      <c r="AA3273">
        <v>3</v>
      </c>
      <c r="AB3273" t="s">
        <v>42</v>
      </c>
    </row>
    <row r="3274" spans="1:28" x14ac:dyDescent="0.35">
      <c r="A3274" t="s">
        <v>8699</v>
      </c>
      <c r="B3274" s="1">
        <v>45939</v>
      </c>
      <c r="C3274" s="1" t="str">
        <f>TEXT(Table1[[#This Row],[Order_Date]],"yyyy")</f>
        <v>2025</v>
      </c>
      <c r="D3274" s="3">
        <f>MONTH(Table1[[#This Row],[Order_Date]])</f>
        <v>10</v>
      </c>
      <c r="E3274" t="str">
        <f>TEXT(Table1[[#This Row],[Order_Date]],"mmm")</f>
        <v>Oct</v>
      </c>
      <c r="F3274" s="1">
        <v>45946</v>
      </c>
      <c r="G3274">
        <f>(Table1[[#This Row],[Ship_Date]]-Table1[[#This Row],[Order_Date]])</f>
        <v>7</v>
      </c>
      <c r="H3274" t="s">
        <v>8700</v>
      </c>
      <c r="I3274" t="s">
        <v>8701</v>
      </c>
      <c r="J3274" t="s">
        <v>52</v>
      </c>
      <c r="K3274">
        <v>18</v>
      </c>
      <c r="L3274" t="str">
        <f>IF(Table1[[#This Row],[Age]]&lt;=20,"Teen",IF(Table1[[#This Row],[Age]]&gt;=21 &amp; Table1[[#This Row],[Age]]&lt;=50,"Adult","Senior"))</f>
        <v>Teen</v>
      </c>
      <c r="M3274" t="s">
        <v>46</v>
      </c>
      <c r="N3274" t="s">
        <v>46</v>
      </c>
      <c r="O3274" t="s">
        <v>38</v>
      </c>
      <c r="P3274" t="s">
        <v>28</v>
      </c>
      <c r="Q3274" t="s">
        <v>192</v>
      </c>
      <c r="R3274">
        <v>2</v>
      </c>
      <c r="S3274">
        <v>7000</v>
      </c>
      <c r="T3274">
        <v>15</v>
      </c>
      <c r="U3274">
        <v>11900</v>
      </c>
      <c r="V3274" t="str">
        <f>IF(Table1[[#This Row],[Sales]]&lt;=10000,"Low",IF(Table1[[#This Row],[Sales]]&gt;=10000 &amp; Table1[[#This Row],[Sales]]&lt;=25000,"Medium","High"))</f>
        <v>High</v>
      </c>
      <c r="W3274">
        <v>3588.51</v>
      </c>
      <c r="X3274">
        <f>Table1[[#This Row],[Profit]]/Table1[[#This Row],[Sales]]</f>
        <v>0.30155546218487395</v>
      </c>
      <c r="Y3274" t="s">
        <v>93</v>
      </c>
      <c r="Z3274" t="s">
        <v>31</v>
      </c>
      <c r="AA3274">
        <v>2</v>
      </c>
      <c r="AB3274" t="s">
        <v>42</v>
      </c>
    </row>
    <row r="3275" spans="1:28" x14ac:dyDescent="0.35">
      <c r="A3275" t="s">
        <v>8711</v>
      </c>
      <c r="B3275" s="1">
        <v>45576</v>
      </c>
      <c r="C3275" s="1" t="str">
        <f>TEXT(Table1[[#This Row],[Order_Date]],"yyyy")</f>
        <v>2024</v>
      </c>
      <c r="D3275" s="3">
        <f>MONTH(Table1[[#This Row],[Order_Date]])</f>
        <v>10</v>
      </c>
      <c r="E3275" t="str">
        <f>TEXT(Table1[[#This Row],[Order_Date]],"mmm")</f>
        <v>Oct</v>
      </c>
      <c r="F3275" s="1">
        <v>45581</v>
      </c>
      <c r="G3275">
        <f>(Table1[[#This Row],[Ship_Date]]-Table1[[#This Row],[Order_Date]])</f>
        <v>5</v>
      </c>
      <c r="H3275" t="s">
        <v>8712</v>
      </c>
      <c r="I3275" t="s">
        <v>8713</v>
      </c>
      <c r="J3275" t="s">
        <v>52</v>
      </c>
      <c r="K3275">
        <v>59</v>
      </c>
      <c r="L3275" t="str">
        <f>IF(Table1[[#This Row],[Age]]&lt;=20,"Teen",IF(Table1[[#This Row],[Age]]&gt;=21 &amp; Table1[[#This Row],[Age]]&lt;=50,"Adult","Senior"))</f>
        <v>Senior</v>
      </c>
      <c r="M3275" t="s">
        <v>25</v>
      </c>
      <c r="N3275" t="s">
        <v>26</v>
      </c>
      <c r="O3275" t="s">
        <v>27</v>
      </c>
      <c r="P3275" t="s">
        <v>28</v>
      </c>
      <c r="Q3275" t="s">
        <v>192</v>
      </c>
      <c r="R3275">
        <v>5</v>
      </c>
      <c r="S3275">
        <v>7000</v>
      </c>
      <c r="T3275">
        <v>5</v>
      </c>
      <c r="U3275">
        <v>33250</v>
      </c>
      <c r="V3275" t="str">
        <f>IF(Table1[[#This Row],[Sales]]&lt;=10000,"Low",IF(Table1[[#This Row],[Sales]]&gt;=10000 &amp; Table1[[#This Row],[Sales]]&lt;=25000,"Medium","High"))</f>
        <v>High</v>
      </c>
      <c r="W3275">
        <v>4997.38</v>
      </c>
      <c r="X3275">
        <f>Table1[[#This Row],[Profit]]/Table1[[#This Row],[Sales]]</f>
        <v>0.15029714285714285</v>
      </c>
      <c r="Y3275" t="s">
        <v>58</v>
      </c>
      <c r="Z3275" t="s">
        <v>31</v>
      </c>
      <c r="AA3275">
        <v>3</v>
      </c>
      <c r="AB3275" t="s">
        <v>42</v>
      </c>
    </row>
    <row r="3276" spans="1:28" x14ac:dyDescent="0.35">
      <c r="A3276" t="s">
        <v>8785</v>
      </c>
      <c r="B3276" s="1">
        <v>45934</v>
      </c>
      <c r="C3276" s="1" t="str">
        <f>TEXT(Table1[[#This Row],[Order_Date]],"yyyy")</f>
        <v>2025</v>
      </c>
      <c r="D3276" s="3">
        <f>MONTH(Table1[[#This Row],[Order_Date]])</f>
        <v>10</v>
      </c>
      <c r="E3276" t="str">
        <f>TEXT(Table1[[#This Row],[Order_Date]],"mmm")</f>
        <v>Oct</v>
      </c>
      <c r="F3276" s="1">
        <v>45940</v>
      </c>
      <c r="G3276">
        <f>(Table1[[#This Row],[Ship_Date]]-Table1[[#This Row],[Order_Date]])</f>
        <v>6</v>
      </c>
      <c r="H3276" t="s">
        <v>8786</v>
      </c>
      <c r="I3276" t="s">
        <v>8787</v>
      </c>
      <c r="J3276" t="s">
        <v>24</v>
      </c>
      <c r="K3276">
        <v>36</v>
      </c>
      <c r="L3276" t="str">
        <f>IF(Table1[[#This Row],[Age]]&lt;=20,"Teen",IF(Table1[[#This Row],[Age]]&gt;=21 &amp; Table1[[#This Row],[Age]]&lt;=50,"Adult","Senior"))</f>
        <v>Senior</v>
      </c>
      <c r="M3276" t="s">
        <v>107</v>
      </c>
      <c r="N3276" t="s">
        <v>108</v>
      </c>
      <c r="O3276" t="s">
        <v>86</v>
      </c>
      <c r="P3276" t="s">
        <v>39</v>
      </c>
      <c r="Q3276" t="s">
        <v>40</v>
      </c>
      <c r="R3276">
        <v>8</v>
      </c>
      <c r="S3276">
        <v>2500</v>
      </c>
      <c r="T3276">
        <v>0</v>
      </c>
      <c r="U3276">
        <v>20000</v>
      </c>
      <c r="V3276" t="str">
        <f>IF(Table1[[#This Row],[Sales]]&lt;=10000,"Low",IF(Table1[[#This Row],[Sales]]&gt;=10000 &amp; Table1[[#This Row],[Sales]]&lt;=25000,"Medium","High"))</f>
        <v>High</v>
      </c>
      <c r="W3276">
        <v>3368.86</v>
      </c>
      <c r="X3276">
        <f>Table1[[#This Row],[Profit]]/Table1[[#This Row],[Sales]]</f>
        <v>0.16844300000000001</v>
      </c>
      <c r="Y3276" t="s">
        <v>93</v>
      </c>
      <c r="Z3276" t="s">
        <v>31</v>
      </c>
      <c r="AA3276">
        <v>4</v>
      </c>
      <c r="AB3276" t="s">
        <v>32</v>
      </c>
    </row>
    <row r="3277" spans="1:28" x14ac:dyDescent="0.35">
      <c r="A3277" t="s">
        <v>8890</v>
      </c>
      <c r="B3277" s="1">
        <v>45945</v>
      </c>
      <c r="C3277" s="1" t="str">
        <f>TEXT(Table1[[#This Row],[Order_Date]],"yyyy")</f>
        <v>2025</v>
      </c>
      <c r="D3277" s="3">
        <f>MONTH(Table1[[#This Row],[Order_Date]])</f>
        <v>10</v>
      </c>
      <c r="E3277" t="str">
        <f>TEXT(Table1[[#This Row],[Order_Date]],"mmm")</f>
        <v>Oct</v>
      </c>
      <c r="F3277" s="1">
        <v>45950</v>
      </c>
      <c r="G3277">
        <f>(Table1[[#This Row],[Ship_Date]]-Table1[[#This Row],[Order_Date]])</f>
        <v>5</v>
      </c>
      <c r="H3277" t="s">
        <v>8891</v>
      </c>
      <c r="I3277" t="s">
        <v>8892</v>
      </c>
      <c r="J3277" t="s">
        <v>24</v>
      </c>
      <c r="K3277">
        <v>63</v>
      </c>
      <c r="L3277" t="str">
        <f>IF(Table1[[#This Row],[Age]]&lt;=20,"Teen",IF(Table1[[#This Row],[Age]]&gt;=21 &amp; Table1[[#This Row],[Age]]&lt;=50,"Adult","Senior"))</f>
        <v>Senior</v>
      </c>
      <c r="M3277" t="s">
        <v>107</v>
      </c>
      <c r="N3277" t="s">
        <v>108</v>
      </c>
      <c r="O3277" t="s">
        <v>86</v>
      </c>
      <c r="P3277" t="s">
        <v>47</v>
      </c>
      <c r="Q3277" t="s">
        <v>69</v>
      </c>
      <c r="R3277">
        <v>5</v>
      </c>
      <c r="S3277">
        <v>800</v>
      </c>
      <c r="T3277">
        <v>20</v>
      </c>
      <c r="U3277">
        <v>3200</v>
      </c>
      <c r="V3277" t="str">
        <f>IF(Table1[[#This Row],[Sales]]&lt;=10000,"Low",IF(Table1[[#This Row],[Sales]]&gt;=10000 &amp; Table1[[#This Row],[Sales]]&lt;=25000,"Medium","High"))</f>
        <v>Low</v>
      </c>
      <c r="W3277">
        <v>917.18</v>
      </c>
      <c r="X3277">
        <f>Table1[[#This Row],[Profit]]/Table1[[#This Row],[Sales]]</f>
        <v>0.28661874999999998</v>
      </c>
      <c r="Y3277" t="s">
        <v>58</v>
      </c>
      <c r="Z3277" t="s">
        <v>31</v>
      </c>
      <c r="AA3277">
        <v>4</v>
      </c>
      <c r="AB3277" t="s">
        <v>42</v>
      </c>
    </row>
    <row r="3278" spans="1:28" x14ac:dyDescent="0.35">
      <c r="A3278" t="s">
        <v>8903</v>
      </c>
      <c r="B3278" s="1">
        <v>45944</v>
      </c>
      <c r="C3278" s="1" t="str">
        <f>TEXT(Table1[[#This Row],[Order_Date]],"yyyy")</f>
        <v>2025</v>
      </c>
      <c r="D3278" s="3">
        <f>MONTH(Table1[[#This Row],[Order_Date]])</f>
        <v>10</v>
      </c>
      <c r="E3278" t="str">
        <f>TEXT(Table1[[#This Row],[Order_Date]],"mmm")</f>
        <v>Oct</v>
      </c>
      <c r="F3278" s="1">
        <v>45946</v>
      </c>
      <c r="G3278">
        <f>(Table1[[#This Row],[Ship_Date]]-Table1[[#This Row],[Order_Date]])</f>
        <v>2</v>
      </c>
      <c r="H3278" t="s">
        <v>5030</v>
      </c>
      <c r="I3278" t="s">
        <v>8904</v>
      </c>
      <c r="J3278" t="s">
        <v>52</v>
      </c>
      <c r="K3278">
        <v>55</v>
      </c>
      <c r="L3278" t="str">
        <f>IF(Table1[[#This Row],[Age]]&lt;=20,"Teen",IF(Table1[[#This Row],[Age]]&gt;=21 &amp; Table1[[#This Row],[Age]]&lt;=50,"Adult","Senior"))</f>
        <v>Senior</v>
      </c>
      <c r="M3278" t="s">
        <v>73</v>
      </c>
      <c r="N3278" t="s">
        <v>26</v>
      </c>
      <c r="O3278" t="s">
        <v>27</v>
      </c>
      <c r="P3278" t="s">
        <v>56</v>
      </c>
      <c r="Q3278" t="s">
        <v>168</v>
      </c>
      <c r="R3278">
        <v>2</v>
      </c>
      <c r="S3278">
        <v>1200</v>
      </c>
      <c r="T3278">
        <v>20</v>
      </c>
      <c r="U3278">
        <v>1920</v>
      </c>
      <c r="V3278" t="str">
        <f>IF(Table1[[#This Row],[Sales]]&lt;=10000,"Low",IF(Table1[[#This Row],[Sales]]&gt;=10000 &amp; Table1[[#This Row],[Sales]]&lt;=25000,"Medium","High"))</f>
        <v>Low</v>
      </c>
      <c r="W3278">
        <v>339.71</v>
      </c>
      <c r="X3278">
        <f>Table1[[#This Row],[Profit]]/Table1[[#This Row],[Sales]]</f>
        <v>0.17693229166666666</v>
      </c>
      <c r="Y3278" t="s">
        <v>30</v>
      </c>
      <c r="Z3278" t="s">
        <v>31</v>
      </c>
      <c r="AA3278">
        <v>1</v>
      </c>
      <c r="AB3278" t="s">
        <v>42</v>
      </c>
    </row>
    <row r="3279" spans="1:28" x14ac:dyDescent="0.35">
      <c r="A3279" t="s">
        <v>8943</v>
      </c>
      <c r="B3279" s="1">
        <v>45583</v>
      </c>
      <c r="C3279" s="1" t="str">
        <f>TEXT(Table1[[#This Row],[Order_Date]],"yyyy")</f>
        <v>2024</v>
      </c>
      <c r="D3279" s="3">
        <f>MONTH(Table1[[#This Row],[Order_Date]])</f>
        <v>10</v>
      </c>
      <c r="E3279" t="str">
        <f>TEXT(Table1[[#This Row],[Order_Date]],"mmm")</f>
        <v>Oct</v>
      </c>
      <c r="F3279" s="1">
        <v>45588</v>
      </c>
      <c r="G3279">
        <f>(Table1[[#This Row],[Ship_Date]]-Table1[[#This Row],[Order_Date]])</f>
        <v>5</v>
      </c>
      <c r="H3279" t="s">
        <v>8944</v>
      </c>
      <c r="I3279" t="s">
        <v>8945</v>
      </c>
      <c r="J3279" t="s">
        <v>24</v>
      </c>
      <c r="K3279">
        <v>52</v>
      </c>
      <c r="L3279" t="str">
        <f>IF(Table1[[#This Row],[Age]]&lt;=20,"Teen",IF(Table1[[#This Row],[Age]]&gt;=21 &amp; Table1[[#This Row],[Age]]&lt;=50,"Adult","Senior"))</f>
        <v>Senior</v>
      </c>
      <c r="M3279" t="s">
        <v>79</v>
      </c>
      <c r="N3279" t="s">
        <v>80</v>
      </c>
      <c r="O3279" t="s">
        <v>38</v>
      </c>
      <c r="P3279" t="s">
        <v>47</v>
      </c>
      <c r="Q3279" t="s">
        <v>48</v>
      </c>
      <c r="R3279">
        <v>4</v>
      </c>
      <c r="S3279">
        <v>3500</v>
      </c>
      <c r="T3279">
        <v>0</v>
      </c>
      <c r="U3279">
        <v>14000</v>
      </c>
      <c r="V3279" t="str">
        <f>IF(Table1[[#This Row],[Sales]]&lt;=10000,"Low",IF(Table1[[#This Row],[Sales]]&gt;=10000 &amp; Table1[[#This Row],[Sales]]&lt;=25000,"Medium","High"))</f>
        <v>High</v>
      </c>
      <c r="W3279">
        <v>3712.57</v>
      </c>
      <c r="X3279">
        <f>Table1[[#This Row],[Profit]]/Table1[[#This Row],[Sales]]</f>
        <v>0.26518357142857146</v>
      </c>
      <c r="Y3279" t="s">
        <v>93</v>
      </c>
      <c r="Z3279" t="s">
        <v>31</v>
      </c>
      <c r="AA3279">
        <v>5</v>
      </c>
      <c r="AB3279" t="s">
        <v>42</v>
      </c>
    </row>
    <row r="3280" spans="1:28" x14ac:dyDescent="0.35">
      <c r="A3280" t="s">
        <v>9006</v>
      </c>
      <c r="B3280" s="1">
        <v>45956</v>
      </c>
      <c r="C3280" s="1" t="str">
        <f>TEXT(Table1[[#This Row],[Order_Date]],"yyyy")</f>
        <v>2025</v>
      </c>
      <c r="D3280" s="3">
        <f>MONTH(Table1[[#This Row],[Order_Date]])</f>
        <v>10</v>
      </c>
      <c r="E3280" t="str">
        <f>TEXT(Table1[[#This Row],[Order_Date]],"mmm")</f>
        <v>Oct</v>
      </c>
      <c r="F3280" s="1">
        <v>45960</v>
      </c>
      <c r="G3280">
        <f>(Table1[[#This Row],[Ship_Date]]-Table1[[#This Row],[Order_Date]])</f>
        <v>4</v>
      </c>
      <c r="H3280" t="s">
        <v>9007</v>
      </c>
      <c r="I3280" t="s">
        <v>9008</v>
      </c>
      <c r="J3280" t="s">
        <v>24</v>
      </c>
      <c r="K3280">
        <v>37</v>
      </c>
      <c r="L3280" t="str">
        <f>IF(Table1[[#This Row],[Age]]&lt;=20,"Teen",IF(Table1[[#This Row],[Age]]&gt;=21 &amp; Table1[[#This Row],[Age]]&lt;=50,"Adult","Senior"))</f>
        <v>Senior</v>
      </c>
      <c r="M3280" t="s">
        <v>79</v>
      </c>
      <c r="N3280" t="s">
        <v>80</v>
      </c>
      <c r="O3280" t="s">
        <v>38</v>
      </c>
      <c r="P3280" t="s">
        <v>56</v>
      </c>
      <c r="Q3280" t="s">
        <v>168</v>
      </c>
      <c r="R3280">
        <v>3</v>
      </c>
      <c r="S3280">
        <v>1200</v>
      </c>
      <c r="T3280">
        <v>5</v>
      </c>
      <c r="U3280">
        <v>3420</v>
      </c>
      <c r="V3280" t="str">
        <f>IF(Table1[[#This Row],[Sales]]&lt;=10000,"Low",IF(Table1[[#This Row],[Sales]]&gt;=10000 &amp; Table1[[#This Row],[Sales]]&lt;=25000,"Medium","High"))</f>
        <v>Low</v>
      </c>
      <c r="W3280">
        <v>1514.72</v>
      </c>
      <c r="X3280">
        <f>Table1[[#This Row],[Profit]]/Table1[[#This Row],[Sales]]</f>
        <v>0.44290058479532163</v>
      </c>
      <c r="Y3280" t="s">
        <v>58</v>
      </c>
      <c r="Z3280" t="s">
        <v>59</v>
      </c>
      <c r="AA3280">
        <v>2</v>
      </c>
      <c r="AB3280" t="s">
        <v>42</v>
      </c>
    </row>
    <row r="3281" spans="1:28" x14ac:dyDescent="0.35">
      <c r="A3281" t="s">
        <v>9022</v>
      </c>
      <c r="B3281" s="1">
        <v>45956</v>
      </c>
      <c r="C3281" s="1" t="str">
        <f>TEXT(Table1[[#This Row],[Order_Date]],"yyyy")</f>
        <v>2025</v>
      </c>
      <c r="D3281" s="3">
        <f>MONTH(Table1[[#This Row],[Order_Date]])</f>
        <v>10</v>
      </c>
      <c r="E3281" t="str">
        <f>TEXT(Table1[[#This Row],[Order_Date]],"mmm")</f>
        <v>Oct</v>
      </c>
      <c r="F3281" s="1">
        <v>45957</v>
      </c>
      <c r="G3281">
        <f>(Table1[[#This Row],[Ship_Date]]-Table1[[#This Row],[Order_Date]])</f>
        <v>1</v>
      </c>
      <c r="H3281" t="s">
        <v>9023</v>
      </c>
      <c r="I3281" t="s">
        <v>9024</v>
      </c>
      <c r="J3281" t="s">
        <v>24</v>
      </c>
      <c r="K3281">
        <v>50</v>
      </c>
      <c r="L3281" t="str">
        <f>IF(Table1[[#This Row],[Age]]&lt;=20,"Teen",IF(Table1[[#This Row],[Age]]&gt;=21 &amp; Table1[[#This Row],[Age]]&lt;=50,"Adult","Senior"))</f>
        <v>Senior</v>
      </c>
      <c r="M3281" t="s">
        <v>25</v>
      </c>
      <c r="N3281" t="s">
        <v>26</v>
      </c>
      <c r="O3281" t="s">
        <v>27</v>
      </c>
      <c r="P3281" t="s">
        <v>39</v>
      </c>
      <c r="Q3281" t="s">
        <v>87</v>
      </c>
      <c r="R3281">
        <v>2</v>
      </c>
      <c r="S3281">
        <v>3200</v>
      </c>
      <c r="T3281">
        <v>0</v>
      </c>
      <c r="U3281">
        <v>6400</v>
      </c>
      <c r="V3281" t="str">
        <f>IF(Table1[[#This Row],[Sales]]&lt;=10000,"Low",IF(Table1[[#This Row],[Sales]]&gt;=10000 &amp; Table1[[#This Row],[Sales]]&lt;=25000,"Medium","High"))</f>
        <v>Low</v>
      </c>
      <c r="W3281">
        <v>2022.86</v>
      </c>
      <c r="X3281">
        <f>Table1[[#This Row],[Profit]]/Table1[[#This Row],[Sales]]</f>
        <v>0.316071875</v>
      </c>
      <c r="Y3281" t="s">
        <v>58</v>
      </c>
      <c r="Z3281" t="s">
        <v>41</v>
      </c>
      <c r="AA3281">
        <v>4</v>
      </c>
      <c r="AB3281" t="s">
        <v>42</v>
      </c>
    </row>
    <row r="3282" spans="1:28" x14ac:dyDescent="0.35">
      <c r="A3282" t="s">
        <v>9037</v>
      </c>
      <c r="B3282" s="1">
        <v>45956</v>
      </c>
      <c r="C3282" s="1" t="str">
        <f>TEXT(Table1[[#This Row],[Order_Date]],"yyyy")</f>
        <v>2025</v>
      </c>
      <c r="D3282" s="3">
        <f>MONTH(Table1[[#This Row],[Order_Date]])</f>
        <v>10</v>
      </c>
      <c r="E3282" t="str">
        <f>TEXT(Table1[[#This Row],[Order_Date]],"mmm")</f>
        <v>Oct</v>
      </c>
      <c r="F3282" s="1">
        <v>45958</v>
      </c>
      <c r="G3282">
        <f>(Table1[[#This Row],[Ship_Date]]-Table1[[#This Row],[Order_Date]])</f>
        <v>2</v>
      </c>
      <c r="H3282" t="s">
        <v>9038</v>
      </c>
      <c r="I3282" t="s">
        <v>9039</v>
      </c>
      <c r="J3282" t="s">
        <v>24</v>
      </c>
      <c r="K3282">
        <v>40</v>
      </c>
      <c r="L3282" t="str">
        <f>IF(Table1[[#This Row],[Age]]&lt;=20,"Teen",IF(Table1[[#This Row],[Age]]&gt;=21 &amp; Table1[[#This Row],[Age]]&lt;=50,"Adult","Senior"))</f>
        <v>Senior</v>
      </c>
      <c r="M3282" t="s">
        <v>63</v>
      </c>
      <c r="N3282" t="s">
        <v>64</v>
      </c>
      <c r="O3282" t="s">
        <v>55</v>
      </c>
      <c r="P3282" t="s">
        <v>74</v>
      </c>
      <c r="Q3282" t="s">
        <v>109</v>
      </c>
      <c r="R3282">
        <v>7</v>
      </c>
      <c r="S3282">
        <v>40000</v>
      </c>
      <c r="T3282">
        <v>15</v>
      </c>
      <c r="U3282">
        <v>238000</v>
      </c>
      <c r="V3282" t="str">
        <f>IF(Table1[[#This Row],[Sales]]&lt;=10000,"Low",IF(Table1[[#This Row],[Sales]]&gt;=10000 &amp; Table1[[#This Row],[Sales]]&lt;=25000,"Medium","High"))</f>
        <v>High</v>
      </c>
      <c r="W3282">
        <v>99245.98</v>
      </c>
      <c r="X3282">
        <f>Table1[[#This Row],[Profit]]/Table1[[#This Row],[Sales]]</f>
        <v>0.41699991596638653</v>
      </c>
      <c r="Y3282" t="s">
        <v>93</v>
      </c>
      <c r="Z3282" t="s">
        <v>41</v>
      </c>
      <c r="AA3282">
        <v>5</v>
      </c>
      <c r="AB3282" t="s">
        <v>42</v>
      </c>
    </row>
    <row r="3283" spans="1:28" x14ac:dyDescent="0.35">
      <c r="A3283" t="s">
        <v>9066</v>
      </c>
      <c r="B3283" s="1">
        <v>45945</v>
      </c>
      <c r="C3283" s="1" t="str">
        <f>TEXT(Table1[[#This Row],[Order_Date]],"yyyy")</f>
        <v>2025</v>
      </c>
      <c r="D3283" s="3">
        <f>MONTH(Table1[[#This Row],[Order_Date]])</f>
        <v>10</v>
      </c>
      <c r="E3283" t="str">
        <f>TEXT(Table1[[#This Row],[Order_Date]],"mmm")</f>
        <v>Oct</v>
      </c>
      <c r="F3283" s="1">
        <v>45948</v>
      </c>
      <c r="G3283">
        <f>(Table1[[#This Row],[Ship_Date]]-Table1[[#This Row],[Order_Date]])</f>
        <v>3</v>
      </c>
      <c r="H3283" t="s">
        <v>6622</v>
      </c>
      <c r="I3283" t="s">
        <v>9067</v>
      </c>
      <c r="J3283" t="s">
        <v>52</v>
      </c>
      <c r="K3283">
        <v>54</v>
      </c>
      <c r="L3283" t="str">
        <f>IF(Table1[[#This Row],[Age]]&lt;=20,"Teen",IF(Table1[[#This Row],[Age]]&gt;=21 &amp; Table1[[#This Row],[Age]]&lt;=50,"Adult","Senior"))</f>
        <v>Senior</v>
      </c>
      <c r="M3283" t="s">
        <v>53</v>
      </c>
      <c r="N3283" t="s">
        <v>54</v>
      </c>
      <c r="O3283" t="s">
        <v>55</v>
      </c>
      <c r="P3283" t="s">
        <v>28</v>
      </c>
      <c r="Q3283" t="s">
        <v>103</v>
      </c>
      <c r="R3283">
        <v>2</v>
      </c>
      <c r="S3283">
        <v>25000</v>
      </c>
      <c r="T3283">
        <v>25</v>
      </c>
      <c r="U3283">
        <v>37500</v>
      </c>
      <c r="V3283" t="str">
        <f>IF(Table1[[#This Row],[Sales]]&lt;=10000,"Low",IF(Table1[[#This Row],[Sales]]&gt;=10000 &amp; Table1[[#This Row],[Sales]]&lt;=25000,"Medium","High"))</f>
        <v>High</v>
      </c>
      <c r="W3283">
        <v>15933.64</v>
      </c>
      <c r="X3283">
        <f>Table1[[#This Row],[Profit]]/Table1[[#This Row],[Sales]]</f>
        <v>0.42489706666666666</v>
      </c>
      <c r="Y3283" t="s">
        <v>30</v>
      </c>
      <c r="Z3283" t="s">
        <v>41</v>
      </c>
      <c r="AA3283">
        <v>1</v>
      </c>
      <c r="AB3283" t="s">
        <v>42</v>
      </c>
    </row>
    <row r="3284" spans="1:28" x14ac:dyDescent="0.35">
      <c r="A3284" t="s">
        <v>9074</v>
      </c>
      <c r="B3284" s="1">
        <v>45933</v>
      </c>
      <c r="C3284" s="1" t="str">
        <f>TEXT(Table1[[#This Row],[Order_Date]],"yyyy")</f>
        <v>2025</v>
      </c>
      <c r="D3284" s="3">
        <f>MONTH(Table1[[#This Row],[Order_Date]])</f>
        <v>10</v>
      </c>
      <c r="E3284" t="str">
        <f>TEXT(Table1[[#This Row],[Order_Date]],"mmm")</f>
        <v>Oct</v>
      </c>
      <c r="F3284" s="1">
        <v>45934</v>
      </c>
      <c r="G3284">
        <f>(Table1[[#This Row],[Ship_Date]]-Table1[[#This Row],[Order_Date]])</f>
        <v>1</v>
      </c>
      <c r="H3284" t="s">
        <v>1616</v>
      </c>
      <c r="I3284" t="s">
        <v>9075</v>
      </c>
      <c r="J3284" t="s">
        <v>24</v>
      </c>
      <c r="K3284">
        <v>53</v>
      </c>
      <c r="L3284" t="str">
        <f>IF(Table1[[#This Row],[Age]]&lt;=20,"Teen",IF(Table1[[#This Row],[Age]]&gt;=21 &amp; Table1[[#This Row],[Age]]&lt;=50,"Adult","Senior"))</f>
        <v>Senior</v>
      </c>
      <c r="M3284" t="s">
        <v>107</v>
      </c>
      <c r="N3284" t="s">
        <v>108</v>
      </c>
      <c r="O3284" t="s">
        <v>86</v>
      </c>
      <c r="P3284" t="s">
        <v>39</v>
      </c>
      <c r="Q3284" t="s">
        <v>40</v>
      </c>
      <c r="R3284">
        <v>4</v>
      </c>
      <c r="S3284">
        <v>2500</v>
      </c>
      <c r="T3284">
        <v>15</v>
      </c>
      <c r="U3284">
        <v>8500</v>
      </c>
      <c r="V3284" t="str">
        <f>IF(Table1[[#This Row],[Sales]]&lt;=10000,"Low",IF(Table1[[#This Row],[Sales]]&gt;=10000 &amp; Table1[[#This Row],[Sales]]&lt;=25000,"Medium","High"))</f>
        <v>Low</v>
      </c>
      <c r="W3284">
        <v>2287.64</v>
      </c>
      <c r="X3284">
        <f>Table1[[#This Row],[Profit]]/Table1[[#This Row],[Sales]]</f>
        <v>0.2691341176470588</v>
      </c>
      <c r="Y3284" t="s">
        <v>93</v>
      </c>
      <c r="Z3284" t="s">
        <v>59</v>
      </c>
      <c r="AA3284">
        <v>2</v>
      </c>
      <c r="AB3284" t="s">
        <v>42</v>
      </c>
    </row>
    <row r="3285" spans="1:28" x14ac:dyDescent="0.35">
      <c r="A3285" t="s">
        <v>9076</v>
      </c>
      <c r="B3285" s="1">
        <v>45958</v>
      </c>
      <c r="C3285" s="1" t="str">
        <f>TEXT(Table1[[#This Row],[Order_Date]],"yyyy")</f>
        <v>2025</v>
      </c>
      <c r="D3285" s="3">
        <f>MONTH(Table1[[#This Row],[Order_Date]])</f>
        <v>10</v>
      </c>
      <c r="E3285" t="str">
        <f>TEXT(Table1[[#This Row],[Order_Date]],"mmm")</f>
        <v>Oct</v>
      </c>
      <c r="F3285" s="1">
        <v>45965</v>
      </c>
      <c r="G3285">
        <f>(Table1[[#This Row],[Ship_Date]]-Table1[[#This Row],[Order_Date]])</f>
        <v>7</v>
      </c>
      <c r="H3285" t="s">
        <v>1948</v>
      </c>
      <c r="I3285" t="s">
        <v>9077</v>
      </c>
      <c r="J3285" t="s">
        <v>52</v>
      </c>
      <c r="K3285">
        <v>18</v>
      </c>
      <c r="L3285" t="str">
        <f>IF(Table1[[#This Row],[Age]]&lt;=20,"Teen",IF(Table1[[#This Row],[Age]]&gt;=21 &amp; Table1[[#This Row],[Age]]&lt;=50,"Adult","Senior"))</f>
        <v>Teen</v>
      </c>
      <c r="M3285" t="s">
        <v>25</v>
      </c>
      <c r="N3285" t="s">
        <v>26</v>
      </c>
      <c r="O3285" t="s">
        <v>27</v>
      </c>
      <c r="P3285" t="s">
        <v>28</v>
      </c>
      <c r="Q3285" t="s">
        <v>103</v>
      </c>
      <c r="R3285">
        <v>4</v>
      </c>
      <c r="S3285">
        <v>25000</v>
      </c>
      <c r="T3285">
        <v>10</v>
      </c>
      <c r="U3285">
        <v>90000</v>
      </c>
      <c r="V3285" t="str">
        <f>IF(Table1[[#This Row],[Sales]]&lt;=10000,"Low",IF(Table1[[#This Row],[Sales]]&gt;=10000 &amp; Table1[[#This Row],[Sales]]&lt;=25000,"Medium","High"))</f>
        <v>High</v>
      </c>
      <c r="W3285">
        <v>36815.550000000003</v>
      </c>
      <c r="X3285">
        <f>Table1[[#This Row],[Profit]]/Table1[[#This Row],[Sales]]</f>
        <v>0.40906166666666671</v>
      </c>
      <c r="Y3285" t="s">
        <v>58</v>
      </c>
      <c r="Z3285" t="s">
        <v>41</v>
      </c>
      <c r="AA3285">
        <v>1</v>
      </c>
      <c r="AB3285" t="s">
        <v>42</v>
      </c>
    </row>
    <row r="3286" spans="1:28" x14ac:dyDescent="0.35">
      <c r="A3286" t="s">
        <v>9078</v>
      </c>
      <c r="B3286" s="1">
        <v>45935</v>
      </c>
      <c r="C3286" s="1" t="str">
        <f>TEXT(Table1[[#This Row],[Order_Date]],"yyyy")</f>
        <v>2025</v>
      </c>
      <c r="D3286" s="3">
        <f>MONTH(Table1[[#This Row],[Order_Date]])</f>
        <v>10</v>
      </c>
      <c r="E3286" t="str">
        <f>TEXT(Table1[[#This Row],[Order_Date]],"mmm")</f>
        <v>Oct</v>
      </c>
      <c r="F3286" s="1">
        <v>45938</v>
      </c>
      <c r="G3286">
        <f>(Table1[[#This Row],[Ship_Date]]-Table1[[#This Row],[Order_Date]])</f>
        <v>3</v>
      </c>
      <c r="H3286" t="s">
        <v>9079</v>
      </c>
      <c r="I3286" t="s">
        <v>9080</v>
      </c>
      <c r="J3286" t="s">
        <v>52</v>
      </c>
      <c r="K3286">
        <v>41</v>
      </c>
      <c r="L3286" t="str">
        <f>IF(Table1[[#This Row],[Age]]&lt;=20,"Teen",IF(Table1[[#This Row],[Age]]&gt;=21 &amp; Table1[[#This Row],[Age]]&lt;=50,"Adult","Senior"))</f>
        <v>Senior</v>
      </c>
      <c r="M3286" t="s">
        <v>84</v>
      </c>
      <c r="N3286" t="s">
        <v>85</v>
      </c>
      <c r="O3286" t="s">
        <v>86</v>
      </c>
      <c r="P3286" t="s">
        <v>56</v>
      </c>
      <c r="Q3286" t="s">
        <v>212</v>
      </c>
      <c r="R3286">
        <v>5</v>
      </c>
      <c r="S3286">
        <v>300</v>
      </c>
      <c r="T3286">
        <v>20</v>
      </c>
      <c r="U3286">
        <v>1200</v>
      </c>
      <c r="V3286" t="str">
        <f>IF(Table1[[#This Row],[Sales]]&lt;=10000,"Low",IF(Table1[[#This Row],[Sales]]&gt;=10000 &amp; Table1[[#This Row],[Sales]]&lt;=25000,"Medium","High"))</f>
        <v>Low</v>
      </c>
      <c r="W3286">
        <v>147.16999999999999</v>
      </c>
      <c r="X3286">
        <f>Table1[[#This Row],[Profit]]/Table1[[#This Row],[Sales]]</f>
        <v>0.12264166666666666</v>
      </c>
      <c r="Y3286" t="s">
        <v>93</v>
      </c>
      <c r="Z3286" t="s">
        <v>59</v>
      </c>
      <c r="AA3286">
        <v>2</v>
      </c>
      <c r="AB3286" t="s">
        <v>42</v>
      </c>
    </row>
    <row r="3287" spans="1:28" x14ac:dyDescent="0.35">
      <c r="A3287" t="s">
        <v>9105</v>
      </c>
      <c r="B3287" s="1">
        <v>45941</v>
      </c>
      <c r="C3287" s="1" t="str">
        <f>TEXT(Table1[[#This Row],[Order_Date]],"yyyy")</f>
        <v>2025</v>
      </c>
      <c r="D3287" s="3">
        <f>MONTH(Table1[[#This Row],[Order_Date]])</f>
        <v>10</v>
      </c>
      <c r="E3287" t="str">
        <f>TEXT(Table1[[#This Row],[Order_Date]],"mmm")</f>
        <v>Oct</v>
      </c>
      <c r="F3287" s="1">
        <v>45944</v>
      </c>
      <c r="G3287">
        <f>(Table1[[#This Row],[Ship_Date]]-Table1[[#This Row],[Order_Date]])</f>
        <v>3</v>
      </c>
      <c r="H3287" t="s">
        <v>9106</v>
      </c>
      <c r="I3287" t="s">
        <v>9107</v>
      </c>
      <c r="J3287" t="s">
        <v>24</v>
      </c>
      <c r="K3287">
        <v>20</v>
      </c>
      <c r="L3287" t="str">
        <f>IF(Table1[[#This Row],[Age]]&lt;=20,"Teen",IF(Table1[[#This Row],[Age]]&gt;=21 &amp; Table1[[#This Row],[Age]]&lt;=50,"Adult","Senior"))</f>
        <v>Teen</v>
      </c>
      <c r="M3287" t="s">
        <v>25</v>
      </c>
      <c r="N3287" t="s">
        <v>26</v>
      </c>
      <c r="O3287" t="s">
        <v>27</v>
      </c>
      <c r="P3287" t="s">
        <v>39</v>
      </c>
      <c r="Q3287" t="s">
        <v>151</v>
      </c>
      <c r="R3287">
        <v>8</v>
      </c>
      <c r="S3287">
        <v>900</v>
      </c>
      <c r="T3287">
        <v>20</v>
      </c>
      <c r="U3287">
        <v>5760</v>
      </c>
      <c r="V3287" t="str">
        <f>IF(Table1[[#This Row],[Sales]]&lt;=10000,"Low",IF(Table1[[#This Row],[Sales]]&gt;=10000 &amp; Table1[[#This Row],[Sales]]&lt;=25000,"Medium","High"))</f>
        <v>Low</v>
      </c>
      <c r="W3287">
        <v>742.93</v>
      </c>
      <c r="X3287">
        <f>Table1[[#This Row],[Profit]]/Table1[[#This Row],[Sales]]</f>
        <v>0.12898090277777777</v>
      </c>
      <c r="Y3287" t="s">
        <v>93</v>
      </c>
      <c r="Z3287" t="s">
        <v>31</v>
      </c>
      <c r="AA3287">
        <v>4</v>
      </c>
      <c r="AB3287" t="s">
        <v>42</v>
      </c>
    </row>
    <row r="3288" spans="1:28" x14ac:dyDescent="0.35">
      <c r="A3288" t="s">
        <v>9112</v>
      </c>
      <c r="B3288" s="1">
        <v>45573</v>
      </c>
      <c r="C3288" s="1" t="str">
        <f>TEXT(Table1[[#This Row],[Order_Date]],"yyyy")</f>
        <v>2024</v>
      </c>
      <c r="D3288" s="3">
        <f>MONTH(Table1[[#This Row],[Order_Date]])</f>
        <v>10</v>
      </c>
      <c r="E3288" t="str">
        <f>TEXT(Table1[[#This Row],[Order_Date]],"mmm")</f>
        <v>Oct</v>
      </c>
      <c r="F3288" s="1">
        <v>45579</v>
      </c>
      <c r="G3288">
        <f>(Table1[[#This Row],[Ship_Date]]-Table1[[#This Row],[Order_Date]])</f>
        <v>6</v>
      </c>
      <c r="H3288" t="s">
        <v>9113</v>
      </c>
      <c r="I3288" t="s">
        <v>9114</v>
      </c>
      <c r="J3288" t="s">
        <v>52</v>
      </c>
      <c r="K3288">
        <v>41</v>
      </c>
      <c r="L3288" t="str">
        <f>IF(Table1[[#This Row],[Age]]&lt;=20,"Teen",IF(Table1[[#This Row],[Age]]&gt;=21 &amp; Table1[[#This Row],[Age]]&lt;=50,"Adult","Senior"))</f>
        <v>Senior</v>
      </c>
      <c r="M3288" t="s">
        <v>73</v>
      </c>
      <c r="N3288" t="s">
        <v>26</v>
      </c>
      <c r="O3288" t="s">
        <v>27</v>
      </c>
      <c r="P3288" t="s">
        <v>56</v>
      </c>
      <c r="Q3288" t="s">
        <v>97</v>
      </c>
      <c r="R3288">
        <v>1</v>
      </c>
      <c r="S3288">
        <v>1500</v>
      </c>
      <c r="T3288">
        <v>25</v>
      </c>
      <c r="U3288">
        <v>1125</v>
      </c>
      <c r="V3288" t="str">
        <f>IF(Table1[[#This Row],[Sales]]&lt;=10000,"Low",IF(Table1[[#This Row],[Sales]]&gt;=10000 &amp; Table1[[#This Row],[Sales]]&lt;=25000,"Medium","High"))</f>
        <v>Low</v>
      </c>
      <c r="W3288">
        <v>193.3</v>
      </c>
      <c r="X3288">
        <f>Table1[[#This Row],[Profit]]/Table1[[#This Row],[Sales]]</f>
        <v>0.17182222222222224</v>
      </c>
      <c r="Y3288" t="s">
        <v>30</v>
      </c>
      <c r="Z3288" t="s">
        <v>31</v>
      </c>
      <c r="AA3288">
        <v>2</v>
      </c>
      <c r="AB3288" t="s">
        <v>42</v>
      </c>
    </row>
    <row r="3289" spans="1:28" x14ac:dyDescent="0.35">
      <c r="A3289" t="s">
        <v>9117</v>
      </c>
      <c r="B3289" s="1">
        <v>45950</v>
      </c>
      <c r="C3289" s="1" t="str">
        <f>TEXT(Table1[[#This Row],[Order_Date]],"yyyy")</f>
        <v>2025</v>
      </c>
      <c r="D3289" s="3">
        <f>MONTH(Table1[[#This Row],[Order_Date]])</f>
        <v>10</v>
      </c>
      <c r="E3289" t="str">
        <f>TEXT(Table1[[#This Row],[Order_Date]],"mmm")</f>
        <v>Oct</v>
      </c>
      <c r="F3289" s="1">
        <v>45955</v>
      </c>
      <c r="G3289">
        <f>(Table1[[#This Row],[Ship_Date]]-Table1[[#This Row],[Order_Date]])</f>
        <v>5</v>
      </c>
      <c r="H3289" t="s">
        <v>6531</v>
      </c>
      <c r="I3289" t="s">
        <v>9118</v>
      </c>
      <c r="J3289" t="s">
        <v>52</v>
      </c>
      <c r="K3289">
        <v>65</v>
      </c>
      <c r="L3289" t="str">
        <f>IF(Table1[[#This Row],[Age]]&lt;=20,"Teen",IF(Table1[[#This Row],[Age]]&gt;=21 &amp; Table1[[#This Row],[Age]]&lt;=50,"Adult","Senior"))</f>
        <v>Senior</v>
      </c>
      <c r="M3289" t="s">
        <v>25</v>
      </c>
      <c r="N3289" t="s">
        <v>26</v>
      </c>
      <c r="O3289" t="s">
        <v>27</v>
      </c>
      <c r="P3289" t="s">
        <v>74</v>
      </c>
      <c r="Q3289" t="s">
        <v>132</v>
      </c>
      <c r="R3289">
        <v>1</v>
      </c>
      <c r="S3289">
        <v>55000</v>
      </c>
      <c r="T3289">
        <v>25</v>
      </c>
      <c r="U3289">
        <v>41250</v>
      </c>
      <c r="V3289" t="str">
        <f>IF(Table1[[#This Row],[Sales]]&lt;=10000,"Low",IF(Table1[[#This Row],[Sales]]&gt;=10000 &amp; Table1[[#This Row],[Sales]]&lt;=25000,"Medium","High"))</f>
        <v>High</v>
      </c>
      <c r="W3289">
        <v>7961.98</v>
      </c>
      <c r="X3289">
        <f>Table1[[#This Row],[Profit]]/Table1[[#This Row],[Sales]]</f>
        <v>0.19301769696969695</v>
      </c>
      <c r="Y3289" t="s">
        <v>30</v>
      </c>
      <c r="Z3289" t="s">
        <v>59</v>
      </c>
      <c r="AA3289">
        <v>1</v>
      </c>
      <c r="AB3289" t="s">
        <v>42</v>
      </c>
    </row>
    <row r="3290" spans="1:28" x14ac:dyDescent="0.35">
      <c r="A3290" t="s">
        <v>9155</v>
      </c>
      <c r="B3290" s="1">
        <v>45576</v>
      </c>
      <c r="C3290" s="1" t="str">
        <f>TEXT(Table1[[#This Row],[Order_Date]],"yyyy")</f>
        <v>2024</v>
      </c>
      <c r="D3290" s="3">
        <f>MONTH(Table1[[#This Row],[Order_Date]])</f>
        <v>10</v>
      </c>
      <c r="E3290" t="str">
        <f>TEXT(Table1[[#This Row],[Order_Date]],"mmm")</f>
        <v>Oct</v>
      </c>
      <c r="F3290" s="1">
        <v>45578</v>
      </c>
      <c r="G3290">
        <f>(Table1[[#This Row],[Ship_Date]]-Table1[[#This Row],[Order_Date]])</f>
        <v>2</v>
      </c>
      <c r="H3290" t="s">
        <v>9156</v>
      </c>
      <c r="I3290" t="s">
        <v>9157</v>
      </c>
      <c r="J3290" t="s">
        <v>52</v>
      </c>
      <c r="K3290">
        <v>54</v>
      </c>
      <c r="L3290" t="str">
        <f>IF(Table1[[#This Row],[Age]]&lt;=20,"Teen",IF(Table1[[#This Row],[Age]]&gt;=21 &amp; Table1[[#This Row],[Age]]&lt;=50,"Adult","Senior"))</f>
        <v>Senior</v>
      </c>
      <c r="M3290" t="s">
        <v>25</v>
      </c>
      <c r="N3290" t="s">
        <v>26</v>
      </c>
      <c r="O3290" t="s">
        <v>27</v>
      </c>
      <c r="P3290" t="s">
        <v>28</v>
      </c>
      <c r="Q3290" t="s">
        <v>65</v>
      </c>
      <c r="R3290">
        <v>4</v>
      </c>
      <c r="S3290">
        <v>30000</v>
      </c>
      <c r="T3290">
        <v>25</v>
      </c>
      <c r="U3290">
        <v>90000</v>
      </c>
      <c r="V3290" t="str">
        <f>IF(Table1[[#This Row],[Sales]]&lt;=10000,"Low",IF(Table1[[#This Row],[Sales]]&gt;=10000 &amp; Table1[[#This Row],[Sales]]&lt;=25000,"Medium","High"))</f>
        <v>High</v>
      </c>
      <c r="W3290">
        <v>35250.07</v>
      </c>
      <c r="X3290">
        <f>Table1[[#This Row],[Profit]]/Table1[[#This Row],[Sales]]</f>
        <v>0.39166744444444446</v>
      </c>
      <c r="Y3290" t="s">
        <v>93</v>
      </c>
      <c r="Z3290" t="s">
        <v>59</v>
      </c>
      <c r="AA3290">
        <v>5</v>
      </c>
      <c r="AB3290" t="s">
        <v>42</v>
      </c>
    </row>
    <row r="3291" spans="1:28" x14ac:dyDescent="0.35">
      <c r="A3291" t="s">
        <v>9163</v>
      </c>
      <c r="B3291" s="1">
        <v>45571</v>
      </c>
      <c r="C3291" s="1" t="str">
        <f>TEXT(Table1[[#This Row],[Order_Date]],"yyyy")</f>
        <v>2024</v>
      </c>
      <c r="D3291" s="3">
        <f>MONTH(Table1[[#This Row],[Order_Date]])</f>
        <v>10</v>
      </c>
      <c r="E3291" t="str">
        <f>TEXT(Table1[[#This Row],[Order_Date]],"mmm")</f>
        <v>Oct</v>
      </c>
      <c r="F3291" s="1">
        <v>45577</v>
      </c>
      <c r="G3291">
        <f>(Table1[[#This Row],[Ship_Date]]-Table1[[#This Row],[Order_Date]])</f>
        <v>6</v>
      </c>
      <c r="H3291" t="s">
        <v>5600</v>
      </c>
      <c r="I3291" t="s">
        <v>9164</v>
      </c>
      <c r="J3291" t="s">
        <v>52</v>
      </c>
      <c r="K3291">
        <v>18</v>
      </c>
      <c r="L3291" t="str">
        <f>IF(Table1[[#This Row],[Age]]&lt;=20,"Teen",IF(Table1[[#This Row],[Age]]&gt;=21 &amp; Table1[[#This Row],[Age]]&lt;=50,"Adult","Senior"))</f>
        <v>Teen</v>
      </c>
      <c r="M3291" t="s">
        <v>101</v>
      </c>
      <c r="N3291" t="s">
        <v>102</v>
      </c>
      <c r="O3291" t="s">
        <v>27</v>
      </c>
      <c r="P3291" t="s">
        <v>28</v>
      </c>
      <c r="Q3291" t="s">
        <v>103</v>
      </c>
      <c r="R3291">
        <v>6</v>
      </c>
      <c r="S3291">
        <v>25000</v>
      </c>
      <c r="T3291">
        <v>0</v>
      </c>
      <c r="U3291">
        <v>150000</v>
      </c>
      <c r="V3291" t="str">
        <f>IF(Table1[[#This Row],[Sales]]&lt;=10000,"Low",IF(Table1[[#This Row],[Sales]]&gt;=10000 &amp; Table1[[#This Row],[Sales]]&lt;=25000,"Medium","High"))</f>
        <v>High</v>
      </c>
      <c r="W3291">
        <v>37988.22</v>
      </c>
      <c r="X3291">
        <f>Table1[[#This Row],[Profit]]/Table1[[#This Row],[Sales]]</f>
        <v>0.2532548</v>
      </c>
      <c r="Y3291" t="s">
        <v>30</v>
      </c>
      <c r="Z3291" t="s">
        <v>59</v>
      </c>
      <c r="AA3291">
        <v>5</v>
      </c>
      <c r="AB3291" t="s">
        <v>42</v>
      </c>
    </row>
    <row r="3292" spans="1:28" x14ac:dyDescent="0.35">
      <c r="A3292" t="s">
        <v>9168</v>
      </c>
      <c r="B3292" s="1">
        <v>45579</v>
      </c>
      <c r="C3292" s="1" t="str">
        <f>TEXT(Table1[[#This Row],[Order_Date]],"yyyy")</f>
        <v>2024</v>
      </c>
      <c r="D3292" s="3">
        <f>MONTH(Table1[[#This Row],[Order_Date]])</f>
        <v>10</v>
      </c>
      <c r="E3292" t="str">
        <f>TEXT(Table1[[#This Row],[Order_Date]],"mmm")</f>
        <v>Oct</v>
      </c>
      <c r="F3292" s="1">
        <v>45586</v>
      </c>
      <c r="G3292">
        <f>(Table1[[#This Row],[Ship_Date]]-Table1[[#This Row],[Order_Date]])</f>
        <v>7</v>
      </c>
      <c r="H3292" t="s">
        <v>9169</v>
      </c>
      <c r="I3292" t="s">
        <v>7379</v>
      </c>
      <c r="J3292" t="s">
        <v>24</v>
      </c>
      <c r="K3292">
        <v>38</v>
      </c>
      <c r="L3292" t="str">
        <f>IF(Table1[[#This Row],[Age]]&lt;=20,"Teen",IF(Table1[[#This Row],[Age]]&gt;=21 &amp; Table1[[#This Row],[Age]]&lt;=50,"Adult","Senior"))</f>
        <v>Senior</v>
      </c>
      <c r="M3292" t="s">
        <v>46</v>
      </c>
      <c r="N3292" t="s">
        <v>46</v>
      </c>
      <c r="O3292" t="s">
        <v>38</v>
      </c>
      <c r="P3292" t="s">
        <v>74</v>
      </c>
      <c r="Q3292" t="s">
        <v>132</v>
      </c>
      <c r="R3292">
        <v>7</v>
      </c>
      <c r="S3292">
        <v>55000</v>
      </c>
      <c r="T3292">
        <v>25</v>
      </c>
      <c r="U3292">
        <v>288750</v>
      </c>
      <c r="V3292" t="str">
        <f>IF(Table1[[#This Row],[Sales]]&lt;=10000,"Low",IF(Table1[[#This Row],[Sales]]&gt;=10000 &amp; Table1[[#This Row],[Sales]]&lt;=25000,"Medium","High"))</f>
        <v>High</v>
      </c>
      <c r="W3292">
        <v>111030.09</v>
      </c>
      <c r="X3292">
        <f>Table1[[#This Row],[Profit]]/Table1[[#This Row],[Sales]]</f>
        <v>0.3845197922077922</v>
      </c>
      <c r="Y3292" t="s">
        <v>93</v>
      </c>
      <c r="Z3292" t="s">
        <v>59</v>
      </c>
      <c r="AA3292">
        <v>3</v>
      </c>
      <c r="AB3292" t="s">
        <v>32</v>
      </c>
    </row>
    <row r="3293" spans="1:28" x14ac:dyDescent="0.35">
      <c r="A3293" t="s">
        <v>9179</v>
      </c>
      <c r="B3293" s="1">
        <v>45570</v>
      </c>
      <c r="C3293" s="1" t="str">
        <f>TEXT(Table1[[#This Row],[Order_Date]],"yyyy")</f>
        <v>2024</v>
      </c>
      <c r="D3293" s="3">
        <f>MONTH(Table1[[#This Row],[Order_Date]])</f>
        <v>10</v>
      </c>
      <c r="E3293" t="str">
        <f>TEXT(Table1[[#This Row],[Order_Date]],"mmm")</f>
        <v>Oct</v>
      </c>
      <c r="F3293" s="1">
        <v>45576</v>
      </c>
      <c r="G3293">
        <f>(Table1[[#This Row],[Ship_Date]]-Table1[[#This Row],[Order_Date]])</f>
        <v>6</v>
      </c>
      <c r="H3293" t="s">
        <v>9180</v>
      </c>
      <c r="I3293" t="s">
        <v>9181</v>
      </c>
      <c r="J3293" t="s">
        <v>24</v>
      </c>
      <c r="K3293">
        <v>57</v>
      </c>
      <c r="L3293" t="str">
        <f>IF(Table1[[#This Row],[Age]]&lt;=20,"Teen",IF(Table1[[#This Row],[Age]]&gt;=21 &amp; Table1[[#This Row],[Age]]&lt;=50,"Adult","Senior"))</f>
        <v>Senior</v>
      </c>
      <c r="M3293" t="s">
        <v>36</v>
      </c>
      <c r="N3293" t="s">
        <v>37</v>
      </c>
      <c r="O3293" t="s">
        <v>38</v>
      </c>
      <c r="P3293" t="s">
        <v>39</v>
      </c>
      <c r="Q3293" t="s">
        <v>151</v>
      </c>
      <c r="R3293">
        <v>1</v>
      </c>
      <c r="S3293">
        <v>900</v>
      </c>
      <c r="T3293">
        <v>20</v>
      </c>
      <c r="U3293">
        <v>720</v>
      </c>
      <c r="V3293" t="str">
        <f>IF(Table1[[#This Row],[Sales]]&lt;=10000,"Low",IF(Table1[[#This Row],[Sales]]&gt;=10000 &amp; Table1[[#This Row],[Sales]]&lt;=25000,"Medium","High"))</f>
        <v>Low</v>
      </c>
      <c r="W3293">
        <v>172.53</v>
      </c>
      <c r="X3293">
        <f>Table1[[#This Row],[Profit]]/Table1[[#This Row],[Sales]]</f>
        <v>0.239625</v>
      </c>
      <c r="Y3293" t="s">
        <v>30</v>
      </c>
      <c r="Z3293" t="s">
        <v>41</v>
      </c>
      <c r="AA3293">
        <v>3</v>
      </c>
      <c r="AB3293" t="s">
        <v>42</v>
      </c>
    </row>
    <row r="3294" spans="1:28" x14ac:dyDescent="0.35">
      <c r="A3294" t="s">
        <v>9189</v>
      </c>
      <c r="B3294" s="1">
        <v>45939</v>
      </c>
      <c r="C3294" s="1" t="str">
        <f>TEXT(Table1[[#This Row],[Order_Date]],"yyyy")</f>
        <v>2025</v>
      </c>
      <c r="D3294" s="3">
        <f>MONTH(Table1[[#This Row],[Order_Date]])</f>
        <v>10</v>
      </c>
      <c r="E3294" t="str">
        <f>TEXT(Table1[[#This Row],[Order_Date]],"mmm")</f>
        <v>Oct</v>
      </c>
      <c r="F3294" s="1">
        <v>45940</v>
      </c>
      <c r="G3294">
        <f>(Table1[[#This Row],[Ship_Date]]-Table1[[#This Row],[Order_Date]])</f>
        <v>1</v>
      </c>
      <c r="H3294" t="s">
        <v>9190</v>
      </c>
      <c r="I3294" t="s">
        <v>9191</v>
      </c>
      <c r="J3294" t="s">
        <v>52</v>
      </c>
      <c r="K3294">
        <v>54</v>
      </c>
      <c r="L3294" t="str">
        <f>IF(Table1[[#This Row],[Age]]&lt;=20,"Teen",IF(Table1[[#This Row],[Age]]&gt;=21 &amp; Table1[[#This Row],[Age]]&lt;=50,"Adult","Senior"))</f>
        <v>Senior</v>
      </c>
      <c r="M3294" t="s">
        <v>25</v>
      </c>
      <c r="N3294" t="s">
        <v>26</v>
      </c>
      <c r="O3294" t="s">
        <v>27</v>
      </c>
      <c r="P3294" t="s">
        <v>56</v>
      </c>
      <c r="Q3294" t="s">
        <v>168</v>
      </c>
      <c r="R3294">
        <v>3</v>
      </c>
      <c r="S3294">
        <v>1200</v>
      </c>
      <c r="T3294">
        <v>25</v>
      </c>
      <c r="U3294">
        <v>2700</v>
      </c>
      <c r="V3294" t="str">
        <f>IF(Table1[[#This Row],[Sales]]&lt;=10000,"Low",IF(Table1[[#This Row],[Sales]]&gt;=10000 &amp; Table1[[#This Row],[Sales]]&lt;=25000,"Medium","High"))</f>
        <v>Low</v>
      </c>
      <c r="W3294">
        <v>1144.04</v>
      </c>
      <c r="X3294">
        <f>Table1[[#This Row],[Profit]]/Table1[[#This Row],[Sales]]</f>
        <v>0.42371851851851849</v>
      </c>
      <c r="Y3294" t="s">
        <v>30</v>
      </c>
      <c r="Z3294" t="s">
        <v>59</v>
      </c>
      <c r="AA3294">
        <v>3</v>
      </c>
      <c r="AB3294" t="s">
        <v>42</v>
      </c>
    </row>
    <row r="3295" spans="1:28" x14ac:dyDescent="0.35">
      <c r="A3295" t="s">
        <v>9219</v>
      </c>
      <c r="B3295" s="1">
        <v>45939</v>
      </c>
      <c r="C3295" s="1" t="str">
        <f>TEXT(Table1[[#This Row],[Order_Date]],"yyyy")</f>
        <v>2025</v>
      </c>
      <c r="D3295" s="3">
        <f>MONTH(Table1[[#This Row],[Order_Date]])</f>
        <v>10</v>
      </c>
      <c r="E3295" t="str">
        <f>TEXT(Table1[[#This Row],[Order_Date]],"mmm")</f>
        <v>Oct</v>
      </c>
      <c r="F3295" s="1">
        <v>45942</v>
      </c>
      <c r="G3295">
        <f>(Table1[[#This Row],[Ship_Date]]-Table1[[#This Row],[Order_Date]])</f>
        <v>3</v>
      </c>
      <c r="H3295" t="s">
        <v>9220</v>
      </c>
      <c r="I3295" t="s">
        <v>9221</v>
      </c>
      <c r="J3295" t="s">
        <v>52</v>
      </c>
      <c r="K3295">
        <v>25</v>
      </c>
      <c r="L3295" t="str">
        <f>IF(Table1[[#This Row],[Age]]&lt;=20,"Teen",IF(Table1[[#This Row],[Age]]&gt;=21 &amp; Table1[[#This Row],[Age]]&lt;=50,"Adult","Senior"))</f>
        <v>Senior</v>
      </c>
      <c r="M3295" t="s">
        <v>36</v>
      </c>
      <c r="N3295" t="s">
        <v>37</v>
      </c>
      <c r="O3295" t="s">
        <v>38</v>
      </c>
      <c r="P3295" t="s">
        <v>28</v>
      </c>
      <c r="Q3295" t="s">
        <v>103</v>
      </c>
      <c r="R3295">
        <v>6</v>
      </c>
      <c r="S3295">
        <v>25000</v>
      </c>
      <c r="T3295">
        <v>10</v>
      </c>
      <c r="U3295">
        <v>135000</v>
      </c>
      <c r="V3295" t="str">
        <f>IF(Table1[[#This Row],[Sales]]&lt;=10000,"Low",IF(Table1[[#This Row],[Sales]]&gt;=10000 &amp; Table1[[#This Row],[Sales]]&lt;=25000,"Medium","High"))</f>
        <v>High</v>
      </c>
      <c r="W3295">
        <v>30756.61</v>
      </c>
      <c r="X3295">
        <f>Table1[[#This Row],[Profit]]/Table1[[#This Row],[Sales]]</f>
        <v>0.22782674074074075</v>
      </c>
      <c r="Y3295" t="s">
        <v>58</v>
      </c>
      <c r="Z3295" t="s">
        <v>31</v>
      </c>
      <c r="AA3295">
        <v>4</v>
      </c>
      <c r="AB3295" t="s">
        <v>42</v>
      </c>
    </row>
    <row r="3296" spans="1:28" x14ac:dyDescent="0.35">
      <c r="A3296" t="s">
        <v>9225</v>
      </c>
      <c r="B3296" s="1">
        <v>45931</v>
      </c>
      <c r="C3296" s="1" t="str">
        <f>TEXT(Table1[[#This Row],[Order_Date]],"yyyy")</f>
        <v>2025</v>
      </c>
      <c r="D3296" s="3">
        <f>MONTH(Table1[[#This Row],[Order_Date]])</f>
        <v>10</v>
      </c>
      <c r="E3296" t="str">
        <f>TEXT(Table1[[#This Row],[Order_Date]],"mmm")</f>
        <v>Oct</v>
      </c>
      <c r="F3296" s="1">
        <v>45937</v>
      </c>
      <c r="G3296">
        <f>(Table1[[#This Row],[Ship_Date]]-Table1[[#This Row],[Order_Date]])</f>
        <v>6</v>
      </c>
      <c r="H3296" t="s">
        <v>427</v>
      </c>
      <c r="I3296" t="s">
        <v>9226</v>
      </c>
      <c r="J3296" t="s">
        <v>52</v>
      </c>
      <c r="K3296">
        <v>35</v>
      </c>
      <c r="L3296" t="str">
        <f>IF(Table1[[#This Row],[Age]]&lt;=20,"Teen",IF(Table1[[#This Row],[Age]]&gt;=21 &amp; Table1[[#This Row],[Age]]&lt;=50,"Adult","Senior"))</f>
        <v>Senior</v>
      </c>
      <c r="M3296" t="s">
        <v>79</v>
      </c>
      <c r="N3296" t="s">
        <v>80</v>
      </c>
      <c r="O3296" t="s">
        <v>38</v>
      </c>
      <c r="P3296" t="s">
        <v>28</v>
      </c>
      <c r="Q3296" t="s">
        <v>65</v>
      </c>
      <c r="R3296">
        <v>4</v>
      </c>
      <c r="S3296">
        <v>30000</v>
      </c>
      <c r="T3296">
        <v>10</v>
      </c>
      <c r="U3296">
        <v>108000</v>
      </c>
      <c r="V3296" t="str">
        <f>IF(Table1[[#This Row],[Sales]]&lt;=10000,"Low",IF(Table1[[#This Row],[Sales]]&gt;=10000 &amp; Table1[[#This Row],[Sales]]&lt;=25000,"Medium","High"))</f>
        <v>High</v>
      </c>
      <c r="W3296">
        <v>44990.76</v>
      </c>
      <c r="X3296">
        <f>Table1[[#This Row],[Profit]]/Table1[[#This Row],[Sales]]</f>
        <v>0.41658111111111112</v>
      </c>
      <c r="Y3296" t="s">
        <v>58</v>
      </c>
      <c r="Z3296" t="s">
        <v>31</v>
      </c>
      <c r="AA3296">
        <v>3</v>
      </c>
      <c r="AB3296" t="s">
        <v>42</v>
      </c>
    </row>
    <row r="3297" spans="1:28" x14ac:dyDescent="0.35">
      <c r="A3297" t="s">
        <v>9248</v>
      </c>
      <c r="B3297" s="1">
        <v>45577</v>
      </c>
      <c r="C3297" s="1" t="str">
        <f>TEXT(Table1[[#This Row],[Order_Date]],"yyyy")</f>
        <v>2024</v>
      </c>
      <c r="D3297" s="3">
        <f>MONTH(Table1[[#This Row],[Order_Date]])</f>
        <v>10</v>
      </c>
      <c r="E3297" t="str">
        <f>TEXT(Table1[[#This Row],[Order_Date]],"mmm")</f>
        <v>Oct</v>
      </c>
      <c r="F3297" s="1">
        <v>45583</v>
      </c>
      <c r="G3297">
        <f>(Table1[[#This Row],[Ship_Date]]-Table1[[#This Row],[Order_Date]])</f>
        <v>6</v>
      </c>
      <c r="H3297" t="s">
        <v>3032</v>
      </c>
      <c r="I3297" t="s">
        <v>9249</v>
      </c>
      <c r="J3297" t="s">
        <v>52</v>
      </c>
      <c r="K3297">
        <v>33</v>
      </c>
      <c r="L3297" t="str">
        <f>IF(Table1[[#This Row],[Age]]&lt;=20,"Teen",IF(Table1[[#This Row],[Age]]&gt;=21 &amp; Table1[[#This Row],[Age]]&lt;=50,"Adult","Senior"))</f>
        <v>Senior</v>
      </c>
      <c r="M3297" t="s">
        <v>84</v>
      </c>
      <c r="N3297" t="s">
        <v>85</v>
      </c>
      <c r="O3297" t="s">
        <v>86</v>
      </c>
      <c r="P3297" t="s">
        <v>74</v>
      </c>
      <c r="Q3297" t="s">
        <v>196</v>
      </c>
      <c r="R3297">
        <v>6</v>
      </c>
      <c r="S3297">
        <v>25000</v>
      </c>
      <c r="T3297">
        <v>10</v>
      </c>
      <c r="U3297">
        <v>135000</v>
      </c>
      <c r="V3297" t="str">
        <f>IF(Table1[[#This Row],[Sales]]&lt;=10000,"Low",IF(Table1[[#This Row],[Sales]]&gt;=10000 &amp; Table1[[#This Row],[Sales]]&lt;=25000,"Medium","High"))</f>
        <v>High</v>
      </c>
      <c r="W3297">
        <v>41504.959999999999</v>
      </c>
      <c r="X3297">
        <f>Table1[[#This Row],[Profit]]/Table1[[#This Row],[Sales]]</f>
        <v>0.30744414814814813</v>
      </c>
      <c r="Y3297" t="s">
        <v>58</v>
      </c>
      <c r="Z3297" t="s">
        <v>41</v>
      </c>
      <c r="AA3297">
        <v>4</v>
      </c>
      <c r="AB3297" t="s">
        <v>42</v>
      </c>
    </row>
    <row r="3298" spans="1:28" x14ac:dyDescent="0.35">
      <c r="A3298" t="s">
        <v>9275</v>
      </c>
      <c r="B3298" s="1">
        <v>45947</v>
      </c>
      <c r="C3298" s="1" t="str">
        <f>TEXT(Table1[[#This Row],[Order_Date]],"yyyy")</f>
        <v>2025</v>
      </c>
      <c r="D3298" s="3">
        <f>MONTH(Table1[[#This Row],[Order_Date]])</f>
        <v>10</v>
      </c>
      <c r="E3298" t="str">
        <f>TEXT(Table1[[#This Row],[Order_Date]],"mmm")</f>
        <v>Oct</v>
      </c>
      <c r="F3298" s="1">
        <v>45949</v>
      </c>
      <c r="G3298">
        <f>(Table1[[#This Row],[Ship_Date]]-Table1[[#This Row],[Order_Date]])</f>
        <v>2</v>
      </c>
      <c r="H3298" t="s">
        <v>7804</v>
      </c>
      <c r="I3298" t="s">
        <v>9276</v>
      </c>
      <c r="J3298" t="s">
        <v>52</v>
      </c>
      <c r="K3298">
        <v>32</v>
      </c>
      <c r="L3298" t="str">
        <f>IF(Table1[[#This Row],[Age]]&lt;=20,"Teen",IF(Table1[[#This Row],[Age]]&gt;=21 &amp; Table1[[#This Row],[Age]]&lt;=50,"Adult","Senior"))</f>
        <v>Senior</v>
      </c>
      <c r="M3298" t="s">
        <v>46</v>
      </c>
      <c r="N3298" t="s">
        <v>46</v>
      </c>
      <c r="O3298" t="s">
        <v>38</v>
      </c>
      <c r="P3298" t="s">
        <v>56</v>
      </c>
      <c r="Q3298" t="s">
        <v>125</v>
      </c>
      <c r="R3298">
        <v>8</v>
      </c>
      <c r="S3298">
        <v>450</v>
      </c>
      <c r="T3298">
        <v>25</v>
      </c>
      <c r="U3298">
        <v>2700</v>
      </c>
      <c r="V3298" t="str">
        <f>IF(Table1[[#This Row],[Sales]]&lt;=10000,"Low",IF(Table1[[#This Row],[Sales]]&gt;=10000 &amp; Table1[[#This Row],[Sales]]&lt;=25000,"Medium","High"))</f>
        <v>Low</v>
      </c>
      <c r="W3298">
        <v>757.56</v>
      </c>
      <c r="X3298">
        <f>Table1[[#This Row],[Profit]]/Table1[[#This Row],[Sales]]</f>
        <v>0.28057777777777776</v>
      </c>
      <c r="Y3298" t="s">
        <v>58</v>
      </c>
      <c r="Z3298" t="s">
        <v>31</v>
      </c>
      <c r="AA3298">
        <v>4</v>
      </c>
      <c r="AB3298" t="s">
        <v>42</v>
      </c>
    </row>
    <row r="3299" spans="1:28" x14ac:dyDescent="0.35">
      <c r="A3299" t="s">
        <v>9291</v>
      </c>
      <c r="B3299" s="1">
        <v>45956</v>
      </c>
      <c r="C3299" s="1" t="str">
        <f>TEXT(Table1[[#This Row],[Order_Date]],"yyyy")</f>
        <v>2025</v>
      </c>
      <c r="D3299" s="3">
        <f>MONTH(Table1[[#This Row],[Order_Date]])</f>
        <v>10</v>
      </c>
      <c r="E3299" t="str">
        <f>TEXT(Table1[[#This Row],[Order_Date]],"mmm")</f>
        <v>Oct</v>
      </c>
      <c r="F3299" s="1">
        <v>45962</v>
      </c>
      <c r="G3299">
        <f>(Table1[[#This Row],[Ship_Date]]-Table1[[#This Row],[Order_Date]])</f>
        <v>6</v>
      </c>
      <c r="H3299" t="s">
        <v>9292</v>
      </c>
      <c r="I3299" t="s">
        <v>9293</v>
      </c>
      <c r="J3299" t="s">
        <v>52</v>
      </c>
      <c r="K3299">
        <v>29</v>
      </c>
      <c r="L3299" t="str">
        <f>IF(Table1[[#This Row],[Age]]&lt;=20,"Teen",IF(Table1[[#This Row],[Age]]&gt;=21 &amp; Table1[[#This Row],[Age]]&lt;=50,"Adult","Senior"))</f>
        <v>Senior</v>
      </c>
      <c r="M3299" t="s">
        <v>36</v>
      </c>
      <c r="N3299" t="s">
        <v>37</v>
      </c>
      <c r="O3299" t="s">
        <v>38</v>
      </c>
      <c r="P3299" t="s">
        <v>28</v>
      </c>
      <c r="Q3299" t="s">
        <v>103</v>
      </c>
      <c r="R3299">
        <v>5</v>
      </c>
      <c r="S3299">
        <v>25000</v>
      </c>
      <c r="T3299">
        <v>15</v>
      </c>
      <c r="U3299">
        <v>106250</v>
      </c>
      <c r="V3299" t="str">
        <f>IF(Table1[[#This Row],[Sales]]&lt;=10000,"Low",IF(Table1[[#This Row],[Sales]]&gt;=10000 &amp; Table1[[#This Row],[Sales]]&lt;=25000,"Medium","High"))</f>
        <v>High</v>
      </c>
      <c r="W3299">
        <v>16532.7</v>
      </c>
      <c r="X3299">
        <f>Table1[[#This Row],[Profit]]/Table1[[#This Row],[Sales]]</f>
        <v>0.15560188235294117</v>
      </c>
      <c r="Y3299" t="s">
        <v>30</v>
      </c>
      <c r="Z3299" t="s">
        <v>41</v>
      </c>
      <c r="AA3299">
        <v>3</v>
      </c>
      <c r="AB3299" t="s">
        <v>42</v>
      </c>
    </row>
    <row r="3300" spans="1:28" x14ac:dyDescent="0.35">
      <c r="A3300" t="s">
        <v>9314</v>
      </c>
      <c r="B3300" s="1">
        <v>45942</v>
      </c>
      <c r="C3300" s="1" t="str">
        <f>TEXT(Table1[[#This Row],[Order_Date]],"yyyy")</f>
        <v>2025</v>
      </c>
      <c r="D3300" s="3">
        <f>MONTH(Table1[[#This Row],[Order_Date]])</f>
        <v>10</v>
      </c>
      <c r="E3300" t="str">
        <f>TEXT(Table1[[#This Row],[Order_Date]],"mmm")</f>
        <v>Oct</v>
      </c>
      <c r="F3300" s="1">
        <v>45947</v>
      </c>
      <c r="G3300">
        <f>(Table1[[#This Row],[Ship_Date]]-Table1[[#This Row],[Order_Date]])</f>
        <v>5</v>
      </c>
      <c r="H3300" t="s">
        <v>2856</v>
      </c>
      <c r="I3300" t="s">
        <v>9315</v>
      </c>
      <c r="J3300" t="s">
        <v>24</v>
      </c>
      <c r="K3300">
        <v>62</v>
      </c>
      <c r="L3300" t="str">
        <f>IF(Table1[[#This Row],[Age]]&lt;=20,"Teen",IF(Table1[[#This Row],[Age]]&gt;=21 &amp; Table1[[#This Row],[Age]]&lt;=50,"Adult","Senior"))</f>
        <v>Senior</v>
      </c>
      <c r="M3300" t="s">
        <v>107</v>
      </c>
      <c r="N3300" t="s">
        <v>108</v>
      </c>
      <c r="O3300" t="s">
        <v>86</v>
      </c>
      <c r="P3300" t="s">
        <v>28</v>
      </c>
      <c r="Q3300" t="s">
        <v>29</v>
      </c>
      <c r="R3300">
        <v>7</v>
      </c>
      <c r="S3300">
        <v>15000</v>
      </c>
      <c r="T3300">
        <v>20</v>
      </c>
      <c r="U3300">
        <v>84000</v>
      </c>
      <c r="V3300" t="str">
        <f>IF(Table1[[#This Row],[Sales]]&lt;=10000,"Low",IF(Table1[[#This Row],[Sales]]&gt;=10000 &amp; Table1[[#This Row],[Sales]]&lt;=25000,"Medium","High"))</f>
        <v>High</v>
      </c>
      <c r="W3300">
        <v>20985.3</v>
      </c>
      <c r="X3300">
        <f>Table1[[#This Row],[Profit]]/Table1[[#This Row],[Sales]]</f>
        <v>0.24982499999999999</v>
      </c>
      <c r="Y3300" t="s">
        <v>30</v>
      </c>
      <c r="Z3300" t="s">
        <v>31</v>
      </c>
      <c r="AA3300">
        <v>4</v>
      </c>
      <c r="AB3300" t="s">
        <v>42</v>
      </c>
    </row>
    <row r="3301" spans="1:28" x14ac:dyDescent="0.35">
      <c r="A3301" t="s">
        <v>9316</v>
      </c>
      <c r="B3301" s="1">
        <v>45585</v>
      </c>
      <c r="C3301" s="1" t="str">
        <f>TEXT(Table1[[#This Row],[Order_Date]],"yyyy")</f>
        <v>2024</v>
      </c>
      <c r="D3301" s="3">
        <f>MONTH(Table1[[#This Row],[Order_Date]])</f>
        <v>10</v>
      </c>
      <c r="E3301" t="str">
        <f>TEXT(Table1[[#This Row],[Order_Date]],"mmm")</f>
        <v>Oct</v>
      </c>
      <c r="F3301" s="1">
        <v>45587</v>
      </c>
      <c r="G3301">
        <f>(Table1[[#This Row],[Ship_Date]]-Table1[[#This Row],[Order_Date]])</f>
        <v>2</v>
      </c>
      <c r="H3301" t="s">
        <v>9317</v>
      </c>
      <c r="I3301" t="s">
        <v>9318</v>
      </c>
      <c r="J3301" t="s">
        <v>24</v>
      </c>
      <c r="K3301">
        <v>45</v>
      </c>
      <c r="L3301" t="str">
        <f>IF(Table1[[#This Row],[Age]]&lt;=20,"Teen",IF(Table1[[#This Row],[Age]]&gt;=21 &amp; Table1[[#This Row],[Age]]&lt;=50,"Adult","Senior"))</f>
        <v>Senior</v>
      </c>
      <c r="M3301" t="s">
        <v>36</v>
      </c>
      <c r="N3301" t="s">
        <v>37</v>
      </c>
      <c r="O3301" t="s">
        <v>38</v>
      </c>
      <c r="P3301" t="s">
        <v>39</v>
      </c>
      <c r="Q3301" t="s">
        <v>151</v>
      </c>
      <c r="R3301">
        <v>2</v>
      </c>
      <c r="S3301">
        <v>900</v>
      </c>
      <c r="T3301">
        <v>10</v>
      </c>
      <c r="U3301">
        <v>1620</v>
      </c>
      <c r="V3301" t="str">
        <f>IF(Table1[[#This Row],[Sales]]&lt;=10000,"Low",IF(Table1[[#This Row],[Sales]]&gt;=10000 &amp; Table1[[#This Row],[Sales]]&lt;=25000,"Medium","High"))</f>
        <v>Low</v>
      </c>
      <c r="W3301">
        <v>445.66</v>
      </c>
      <c r="X3301">
        <f>Table1[[#This Row],[Profit]]/Table1[[#This Row],[Sales]]</f>
        <v>0.27509876543209877</v>
      </c>
      <c r="Y3301" t="s">
        <v>58</v>
      </c>
      <c r="Z3301" t="s">
        <v>41</v>
      </c>
      <c r="AA3301">
        <v>1</v>
      </c>
      <c r="AB3301" t="s">
        <v>42</v>
      </c>
    </row>
    <row r="3302" spans="1:28" x14ac:dyDescent="0.35">
      <c r="A3302" t="s">
        <v>9337</v>
      </c>
      <c r="B3302" s="1">
        <v>45931</v>
      </c>
      <c r="C3302" s="1" t="str">
        <f>TEXT(Table1[[#This Row],[Order_Date]],"yyyy")</f>
        <v>2025</v>
      </c>
      <c r="D3302" s="3">
        <f>MONTH(Table1[[#This Row],[Order_Date]])</f>
        <v>10</v>
      </c>
      <c r="E3302" t="str">
        <f>TEXT(Table1[[#This Row],[Order_Date]],"mmm")</f>
        <v>Oct</v>
      </c>
      <c r="F3302" s="1">
        <v>45936</v>
      </c>
      <c r="G3302">
        <f>(Table1[[#This Row],[Ship_Date]]-Table1[[#This Row],[Order_Date]])</f>
        <v>5</v>
      </c>
      <c r="H3302" t="s">
        <v>9338</v>
      </c>
      <c r="I3302" t="s">
        <v>9339</v>
      </c>
      <c r="J3302" t="s">
        <v>52</v>
      </c>
      <c r="K3302">
        <v>34</v>
      </c>
      <c r="L3302" t="str">
        <f>IF(Table1[[#This Row],[Age]]&lt;=20,"Teen",IF(Table1[[#This Row],[Age]]&gt;=21 &amp; Table1[[#This Row],[Age]]&lt;=50,"Adult","Senior"))</f>
        <v>Senior</v>
      </c>
      <c r="M3302" t="s">
        <v>79</v>
      </c>
      <c r="N3302" t="s">
        <v>80</v>
      </c>
      <c r="O3302" t="s">
        <v>38</v>
      </c>
      <c r="P3302" t="s">
        <v>56</v>
      </c>
      <c r="Q3302" t="s">
        <v>168</v>
      </c>
      <c r="R3302">
        <v>4</v>
      </c>
      <c r="S3302">
        <v>1200</v>
      </c>
      <c r="T3302">
        <v>15</v>
      </c>
      <c r="U3302">
        <v>4080</v>
      </c>
      <c r="V3302" t="str">
        <f>IF(Table1[[#This Row],[Sales]]&lt;=10000,"Low",IF(Table1[[#This Row],[Sales]]&gt;=10000 &amp; Table1[[#This Row],[Sales]]&lt;=25000,"Medium","High"))</f>
        <v>Low</v>
      </c>
      <c r="W3302">
        <v>1077.17</v>
      </c>
      <c r="X3302">
        <f>Table1[[#This Row],[Profit]]/Table1[[#This Row],[Sales]]</f>
        <v>0.26401225490196079</v>
      </c>
      <c r="Y3302" t="s">
        <v>30</v>
      </c>
      <c r="Z3302" t="s">
        <v>31</v>
      </c>
      <c r="AA3302">
        <v>5</v>
      </c>
      <c r="AB3302" t="s">
        <v>42</v>
      </c>
    </row>
    <row r="3303" spans="1:28" x14ac:dyDescent="0.35">
      <c r="A3303" t="s">
        <v>9351</v>
      </c>
      <c r="B3303" s="1">
        <v>45570</v>
      </c>
      <c r="C3303" s="1" t="str">
        <f>TEXT(Table1[[#This Row],[Order_Date]],"yyyy")</f>
        <v>2024</v>
      </c>
      <c r="D3303" s="3">
        <f>MONTH(Table1[[#This Row],[Order_Date]])</f>
        <v>10</v>
      </c>
      <c r="E3303" t="str">
        <f>TEXT(Table1[[#This Row],[Order_Date]],"mmm")</f>
        <v>Oct</v>
      </c>
      <c r="F3303" s="1">
        <v>45575</v>
      </c>
      <c r="G3303">
        <f>(Table1[[#This Row],[Ship_Date]]-Table1[[#This Row],[Order_Date]])</f>
        <v>5</v>
      </c>
      <c r="H3303" t="s">
        <v>9352</v>
      </c>
      <c r="I3303" t="s">
        <v>9353</v>
      </c>
      <c r="J3303" t="s">
        <v>52</v>
      </c>
      <c r="K3303">
        <v>33</v>
      </c>
      <c r="L3303" t="str">
        <f>IF(Table1[[#This Row],[Age]]&lt;=20,"Teen",IF(Table1[[#This Row],[Age]]&gt;=21 &amp; Table1[[#This Row],[Age]]&lt;=50,"Adult","Senior"))</f>
        <v>Senior</v>
      </c>
      <c r="M3303" t="s">
        <v>46</v>
      </c>
      <c r="N3303" t="s">
        <v>46</v>
      </c>
      <c r="O3303" t="s">
        <v>38</v>
      </c>
      <c r="P3303" t="s">
        <v>56</v>
      </c>
      <c r="Q3303" t="s">
        <v>168</v>
      </c>
      <c r="R3303">
        <v>6</v>
      </c>
      <c r="S3303">
        <v>1200</v>
      </c>
      <c r="T3303">
        <v>20</v>
      </c>
      <c r="U3303">
        <v>5760</v>
      </c>
      <c r="V3303" t="str">
        <f>IF(Table1[[#This Row],[Sales]]&lt;=10000,"Low",IF(Table1[[#This Row],[Sales]]&gt;=10000 &amp; Table1[[#This Row],[Sales]]&lt;=25000,"Medium","High"))</f>
        <v>Low</v>
      </c>
      <c r="W3303">
        <v>2360.46</v>
      </c>
      <c r="X3303">
        <f>Table1[[#This Row],[Profit]]/Table1[[#This Row],[Sales]]</f>
        <v>0.40980208333333334</v>
      </c>
      <c r="Y3303" t="s">
        <v>30</v>
      </c>
      <c r="Z3303" t="s">
        <v>59</v>
      </c>
      <c r="AA3303">
        <v>5</v>
      </c>
      <c r="AB3303" t="s">
        <v>32</v>
      </c>
    </row>
    <row r="3304" spans="1:28" x14ac:dyDescent="0.35">
      <c r="A3304" t="s">
        <v>9408</v>
      </c>
      <c r="B3304" s="1">
        <v>45957</v>
      </c>
      <c r="C3304" s="1" t="str">
        <f>TEXT(Table1[[#This Row],[Order_Date]],"yyyy")</f>
        <v>2025</v>
      </c>
      <c r="D3304" s="3">
        <f>MONTH(Table1[[#This Row],[Order_Date]])</f>
        <v>10</v>
      </c>
      <c r="E3304" t="str">
        <f>TEXT(Table1[[#This Row],[Order_Date]],"mmm")</f>
        <v>Oct</v>
      </c>
      <c r="F3304" s="1">
        <v>45963</v>
      </c>
      <c r="G3304">
        <f>(Table1[[#This Row],[Ship_Date]]-Table1[[#This Row],[Order_Date]])</f>
        <v>6</v>
      </c>
      <c r="H3304" t="s">
        <v>9409</v>
      </c>
      <c r="I3304" t="s">
        <v>9410</v>
      </c>
      <c r="J3304" t="s">
        <v>24</v>
      </c>
      <c r="K3304">
        <v>51</v>
      </c>
      <c r="L3304" t="str">
        <f>IF(Table1[[#This Row],[Age]]&lt;=20,"Teen",IF(Table1[[#This Row],[Age]]&gt;=21 &amp; Table1[[#This Row],[Age]]&lt;=50,"Adult","Senior"))</f>
        <v>Senior</v>
      </c>
      <c r="M3304" t="s">
        <v>101</v>
      </c>
      <c r="N3304" t="s">
        <v>102</v>
      </c>
      <c r="O3304" t="s">
        <v>27</v>
      </c>
      <c r="P3304" t="s">
        <v>39</v>
      </c>
      <c r="Q3304" t="s">
        <v>253</v>
      </c>
      <c r="R3304">
        <v>1</v>
      </c>
      <c r="S3304">
        <v>1200</v>
      </c>
      <c r="T3304">
        <v>15</v>
      </c>
      <c r="U3304">
        <v>1020</v>
      </c>
      <c r="V3304" t="str">
        <f>IF(Table1[[#This Row],[Sales]]&lt;=10000,"Low",IF(Table1[[#This Row],[Sales]]&gt;=10000 &amp; Table1[[#This Row],[Sales]]&lt;=25000,"Medium","High"))</f>
        <v>Low</v>
      </c>
      <c r="W3304">
        <v>259.33999999999997</v>
      </c>
      <c r="X3304">
        <f>Table1[[#This Row],[Profit]]/Table1[[#This Row],[Sales]]</f>
        <v>0.25425490196078426</v>
      </c>
      <c r="Y3304" t="s">
        <v>30</v>
      </c>
      <c r="Z3304" t="s">
        <v>41</v>
      </c>
      <c r="AA3304">
        <v>5</v>
      </c>
      <c r="AB3304" t="s">
        <v>42</v>
      </c>
    </row>
    <row r="3305" spans="1:28" x14ac:dyDescent="0.35">
      <c r="A3305" t="s">
        <v>9449</v>
      </c>
      <c r="B3305" s="1">
        <v>45948</v>
      </c>
      <c r="C3305" s="1" t="str">
        <f>TEXT(Table1[[#This Row],[Order_Date]],"yyyy")</f>
        <v>2025</v>
      </c>
      <c r="D3305" s="3">
        <f>MONTH(Table1[[#This Row],[Order_Date]])</f>
        <v>10</v>
      </c>
      <c r="E3305" t="str">
        <f>TEXT(Table1[[#This Row],[Order_Date]],"mmm")</f>
        <v>Oct</v>
      </c>
      <c r="F3305" s="1">
        <v>45949</v>
      </c>
      <c r="G3305">
        <f>(Table1[[#This Row],[Ship_Date]]-Table1[[#This Row],[Order_Date]])</f>
        <v>1</v>
      </c>
      <c r="H3305" t="s">
        <v>6087</v>
      </c>
      <c r="I3305" t="s">
        <v>9450</v>
      </c>
      <c r="J3305" t="s">
        <v>52</v>
      </c>
      <c r="K3305">
        <v>38</v>
      </c>
      <c r="L3305" t="str">
        <f>IF(Table1[[#This Row],[Age]]&lt;=20,"Teen",IF(Table1[[#This Row],[Age]]&gt;=21 &amp; Table1[[#This Row],[Age]]&lt;=50,"Adult","Senior"))</f>
        <v>Senior</v>
      </c>
      <c r="M3305" t="s">
        <v>25</v>
      </c>
      <c r="N3305" t="s">
        <v>26</v>
      </c>
      <c r="O3305" t="s">
        <v>27</v>
      </c>
      <c r="P3305" t="s">
        <v>56</v>
      </c>
      <c r="Q3305" t="s">
        <v>212</v>
      </c>
      <c r="R3305">
        <v>3</v>
      </c>
      <c r="S3305">
        <v>300</v>
      </c>
      <c r="T3305">
        <v>10</v>
      </c>
      <c r="U3305">
        <v>810</v>
      </c>
      <c r="V3305" t="str">
        <f>IF(Table1[[#This Row],[Sales]]&lt;=10000,"Low",IF(Table1[[#This Row],[Sales]]&gt;=10000 &amp; Table1[[#This Row],[Sales]]&lt;=25000,"Medium","High"))</f>
        <v>Low</v>
      </c>
      <c r="W3305">
        <v>239.99</v>
      </c>
      <c r="X3305">
        <f>Table1[[#This Row],[Profit]]/Table1[[#This Row],[Sales]]</f>
        <v>0.29628395061728396</v>
      </c>
      <c r="Y3305" t="s">
        <v>30</v>
      </c>
      <c r="Z3305" t="s">
        <v>31</v>
      </c>
      <c r="AA3305">
        <v>1</v>
      </c>
      <c r="AB3305" t="s">
        <v>42</v>
      </c>
    </row>
    <row r="3306" spans="1:28" x14ac:dyDescent="0.35">
      <c r="A3306" t="s">
        <v>9463</v>
      </c>
      <c r="B3306" s="1">
        <v>45943</v>
      </c>
      <c r="C3306" s="1" t="str">
        <f>TEXT(Table1[[#This Row],[Order_Date]],"yyyy")</f>
        <v>2025</v>
      </c>
      <c r="D3306" s="3">
        <f>MONTH(Table1[[#This Row],[Order_Date]])</f>
        <v>10</v>
      </c>
      <c r="E3306" t="str">
        <f>TEXT(Table1[[#This Row],[Order_Date]],"mmm")</f>
        <v>Oct</v>
      </c>
      <c r="F3306" s="1">
        <v>45946</v>
      </c>
      <c r="G3306">
        <f>(Table1[[#This Row],[Ship_Date]]-Table1[[#This Row],[Order_Date]])</f>
        <v>3</v>
      </c>
      <c r="H3306" t="s">
        <v>9464</v>
      </c>
      <c r="I3306" t="s">
        <v>9465</v>
      </c>
      <c r="J3306" t="s">
        <v>24</v>
      </c>
      <c r="K3306">
        <v>56</v>
      </c>
      <c r="L3306" t="str">
        <f>IF(Table1[[#This Row],[Age]]&lt;=20,"Teen",IF(Table1[[#This Row],[Age]]&gt;=21 &amp; Table1[[#This Row],[Age]]&lt;=50,"Adult","Senior"))</f>
        <v>Senior</v>
      </c>
      <c r="M3306" t="s">
        <v>46</v>
      </c>
      <c r="N3306" t="s">
        <v>46</v>
      </c>
      <c r="O3306" t="s">
        <v>38</v>
      </c>
      <c r="P3306" t="s">
        <v>39</v>
      </c>
      <c r="Q3306" t="s">
        <v>151</v>
      </c>
      <c r="R3306">
        <v>6</v>
      </c>
      <c r="S3306">
        <v>900</v>
      </c>
      <c r="T3306">
        <v>10</v>
      </c>
      <c r="U3306">
        <v>4860</v>
      </c>
      <c r="V3306" t="str">
        <f>IF(Table1[[#This Row],[Sales]]&lt;=10000,"Low",IF(Table1[[#This Row],[Sales]]&gt;=10000 &amp; Table1[[#This Row],[Sales]]&lt;=25000,"Medium","High"))</f>
        <v>Low</v>
      </c>
      <c r="W3306">
        <v>2040.18</v>
      </c>
      <c r="X3306">
        <f>Table1[[#This Row],[Profit]]/Table1[[#This Row],[Sales]]</f>
        <v>0.41979012345679012</v>
      </c>
      <c r="Y3306" t="s">
        <v>93</v>
      </c>
      <c r="Z3306" t="s">
        <v>31</v>
      </c>
      <c r="AA3306">
        <v>5</v>
      </c>
      <c r="AB3306" t="s">
        <v>42</v>
      </c>
    </row>
    <row r="3307" spans="1:28" x14ac:dyDescent="0.35">
      <c r="A3307" t="s">
        <v>9472</v>
      </c>
      <c r="B3307" s="1">
        <v>45933</v>
      </c>
      <c r="C3307" s="1" t="str">
        <f>TEXT(Table1[[#This Row],[Order_Date]],"yyyy")</f>
        <v>2025</v>
      </c>
      <c r="D3307" s="3">
        <f>MONTH(Table1[[#This Row],[Order_Date]])</f>
        <v>10</v>
      </c>
      <c r="E3307" t="str">
        <f>TEXT(Table1[[#This Row],[Order_Date]],"mmm")</f>
        <v>Oct</v>
      </c>
      <c r="F3307" s="1">
        <v>45936</v>
      </c>
      <c r="G3307">
        <f>(Table1[[#This Row],[Ship_Date]]-Table1[[#This Row],[Order_Date]])</f>
        <v>3</v>
      </c>
      <c r="H3307" t="s">
        <v>9473</v>
      </c>
      <c r="I3307" t="s">
        <v>9474</v>
      </c>
      <c r="J3307" t="s">
        <v>52</v>
      </c>
      <c r="K3307">
        <v>35</v>
      </c>
      <c r="L3307" t="str">
        <f>IF(Table1[[#This Row],[Age]]&lt;=20,"Teen",IF(Table1[[#This Row],[Age]]&gt;=21 &amp; Table1[[#This Row],[Age]]&lt;=50,"Adult","Senior"))</f>
        <v>Senior</v>
      </c>
      <c r="M3307" t="s">
        <v>116</v>
      </c>
      <c r="N3307" t="s">
        <v>117</v>
      </c>
      <c r="O3307" t="s">
        <v>86</v>
      </c>
      <c r="P3307" t="s">
        <v>28</v>
      </c>
      <c r="Q3307" t="s">
        <v>311</v>
      </c>
      <c r="R3307">
        <v>2</v>
      </c>
      <c r="S3307">
        <v>5000</v>
      </c>
      <c r="T3307">
        <v>5</v>
      </c>
      <c r="U3307">
        <v>9500</v>
      </c>
      <c r="V3307" t="str">
        <f>IF(Table1[[#This Row],[Sales]]&lt;=10000,"Low",IF(Table1[[#This Row],[Sales]]&gt;=10000 &amp; Table1[[#This Row],[Sales]]&lt;=25000,"Medium","High"))</f>
        <v>Low</v>
      </c>
      <c r="W3307">
        <v>3103.59</v>
      </c>
      <c r="X3307">
        <f>Table1[[#This Row],[Profit]]/Table1[[#This Row],[Sales]]</f>
        <v>0.32669368421052636</v>
      </c>
      <c r="Y3307" t="s">
        <v>30</v>
      </c>
      <c r="Z3307" t="s">
        <v>59</v>
      </c>
      <c r="AA3307">
        <v>3</v>
      </c>
      <c r="AB3307" t="s">
        <v>42</v>
      </c>
    </row>
    <row r="3308" spans="1:28" x14ac:dyDescent="0.35">
      <c r="A3308" t="s">
        <v>9507</v>
      </c>
      <c r="B3308" s="1">
        <v>45949</v>
      </c>
      <c r="C3308" s="1" t="str">
        <f>TEXT(Table1[[#This Row],[Order_Date]],"yyyy")</f>
        <v>2025</v>
      </c>
      <c r="D3308" s="3">
        <f>MONTH(Table1[[#This Row],[Order_Date]])</f>
        <v>10</v>
      </c>
      <c r="E3308" t="str">
        <f>TEXT(Table1[[#This Row],[Order_Date]],"mmm")</f>
        <v>Oct</v>
      </c>
      <c r="F3308" s="1">
        <v>45956</v>
      </c>
      <c r="G3308">
        <f>(Table1[[#This Row],[Ship_Date]]-Table1[[#This Row],[Order_Date]])</f>
        <v>7</v>
      </c>
      <c r="H3308" t="s">
        <v>9508</v>
      </c>
      <c r="I3308" t="s">
        <v>9509</v>
      </c>
      <c r="J3308" t="s">
        <v>24</v>
      </c>
      <c r="K3308">
        <v>19</v>
      </c>
      <c r="L3308" t="str">
        <f>IF(Table1[[#This Row],[Age]]&lt;=20,"Teen",IF(Table1[[#This Row],[Age]]&gt;=21 &amp; Table1[[#This Row],[Age]]&lt;=50,"Adult","Senior"))</f>
        <v>Teen</v>
      </c>
      <c r="M3308" t="s">
        <v>63</v>
      </c>
      <c r="N3308" t="s">
        <v>64</v>
      </c>
      <c r="O3308" t="s">
        <v>55</v>
      </c>
      <c r="P3308" t="s">
        <v>56</v>
      </c>
      <c r="Q3308" t="s">
        <v>212</v>
      </c>
      <c r="R3308">
        <v>1</v>
      </c>
      <c r="S3308">
        <v>300</v>
      </c>
      <c r="T3308">
        <v>20</v>
      </c>
      <c r="U3308">
        <v>240</v>
      </c>
      <c r="V3308" t="str">
        <f>IF(Table1[[#This Row],[Sales]]&lt;=10000,"Low",IF(Table1[[#This Row],[Sales]]&gt;=10000 &amp; Table1[[#This Row],[Sales]]&lt;=25000,"Medium","High"))</f>
        <v>Low</v>
      </c>
      <c r="W3308">
        <v>72.7</v>
      </c>
      <c r="X3308">
        <f>Table1[[#This Row],[Profit]]/Table1[[#This Row],[Sales]]</f>
        <v>0.30291666666666667</v>
      </c>
      <c r="Y3308" t="s">
        <v>30</v>
      </c>
      <c r="Z3308" t="s">
        <v>59</v>
      </c>
      <c r="AA3308">
        <v>2</v>
      </c>
      <c r="AB3308" t="s">
        <v>42</v>
      </c>
    </row>
    <row r="3309" spans="1:28" x14ac:dyDescent="0.35">
      <c r="A3309" t="s">
        <v>9654</v>
      </c>
      <c r="B3309" s="1">
        <v>45579</v>
      </c>
      <c r="C3309" s="1" t="str">
        <f>TEXT(Table1[[#This Row],[Order_Date]],"yyyy")</f>
        <v>2024</v>
      </c>
      <c r="D3309" s="3">
        <f>MONTH(Table1[[#This Row],[Order_Date]])</f>
        <v>10</v>
      </c>
      <c r="E3309" t="str">
        <f>TEXT(Table1[[#This Row],[Order_Date]],"mmm")</f>
        <v>Oct</v>
      </c>
      <c r="F3309" s="1">
        <v>45584</v>
      </c>
      <c r="G3309">
        <f>(Table1[[#This Row],[Ship_Date]]-Table1[[#This Row],[Order_Date]])</f>
        <v>5</v>
      </c>
      <c r="H3309" t="s">
        <v>3029</v>
      </c>
      <c r="I3309" t="s">
        <v>9655</v>
      </c>
      <c r="J3309" t="s">
        <v>52</v>
      </c>
      <c r="K3309">
        <v>63</v>
      </c>
      <c r="L3309" t="str">
        <f>IF(Table1[[#This Row],[Age]]&lt;=20,"Teen",IF(Table1[[#This Row],[Age]]&gt;=21 &amp; Table1[[#This Row],[Age]]&lt;=50,"Adult","Senior"))</f>
        <v>Senior</v>
      </c>
      <c r="M3309" t="s">
        <v>53</v>
      </c>
      <c r="N3309" t="s">
        <v>54</v>
      </c>
      <c r="O3309" t="s">
        <v>55</v>
      </c>
      <c r="P3309" t="s">
        <v>74</v>
      </c>
      <c r="Q3309" t="s">
        <v>196</v>
      </c>
      <c r="R3309">
        <v>4</v>
      </c>
      <c r="S3309">
        <v>25000</v>
      </c>
      <c r="T3309">
        <v>5</v>
      </c>
      <c r="U3309">
        <v>95000</v>
      </c>
      <c r="V3309" t="str">
        <f>IF(Table1[[#This Row],[Sales]]&lt;=10000,"Low",IF(Table1[[#This Row],[Sales]]&gt;=10000 &amp; Table1[[#This Row],[Sales]]&lt;=25000,"Medium","High"))</f>
        <v>High</v>
      </c>
      <c r="W3309">
        <v>15392.7</v>
      </c>
      <c r="X3309">
        <f>Table1[[#This Row],[Profit]]/Table1[[#This Row],[Sales]]</f>
        <v>0.1620284210526316</v>
      </c>
      <c r="Y3309" t="s">
        <v>93</v>
      </c>
      <c r="Z3309" t="s">
        <v>31</v>
      </c>
      <c r="AA3309">
        <v>2</v>
      </c>
      <c r="AB3309" t="s">
        <v>42</v>
      </c>
    </row>
    <row r="3310" spans="1:28" x14ac:dyDescent="0.35">
      <c r="A3310" t="s">
        <v>9728</v>
      </c>
      <c r="B3310" s="1">
        <v>45594</v>
      </c>
      <c r="C3310" s="1" t="str">
        <f>TEXT(Table1[[#This Row],[Order_Date]],"yyyy")</f>
        <v>2024</v>
      </c>
      <c r="D3310" s="3">
        <f>MONTH(Table1[[#This Row],[Order_Date]])</f>
        <v>10</v>
      </c>
      <c r="E3310" t="str">
        <f>TEXT(Table1[[#This Row],[Order_Date]],"mmm")</f>
        <v>Oct</v>
      </c>
      <c r="F3310" s="1">
        <v>45596</v>
      </c>
      <c r="G3310">
        <f>(Table1[[#This Row],[Ship_Date]]-Table1[[#This Row],[Order_Date]])</f>
        <v>2</v>
      </c>
      <c r="H3310" t="s">
        <v>9729</v>
      </c>
      <c r="I3310" t="s">
        <v>9730</v>
      </c>
      <c r="J3310" t="s">
        <v>52</v>
      </c>
      <c r="K3310">
        <v>43</v>
      </c>
      <c r="L3310" t="str">
        <f>IF(Table1[[#This Row],[Age]]&lt;=20,"Teen",IF(Table1[[#This Row],[Age]]&gt;=21 &amp; Table1[[#This Row],[Age]]&lt;=50,"Adult","Senior"))</f>
        <v>Senior</v>
      </c>
      <c r="M3310" t="s">
        <v>79</v>
      </c>
      <c r="N3310" t="s">
        <v>80</v>
      </c>
      <c r="O3310" t="s">
        <v>38</v>
      </c>
      <c r="P3310" t="s">
        <v>74</v>
      </c>
      <c r="Q3310" t="s">
        <v>196</v>
      </c>
      <c r="R3310">
        <v>6</v>
      </c>
      <c r="S3310">
        <v>25000</v>
      </c>
      <c r="T3310">
        <v>10</v>
      </c>
      <c r="U3310">
        <v>135000</v>
      </c>
      <c r="V3310" t="str">
        <f>IF(Table1[[#This Row],[Sales]]&lt;=10000,"Low",IF(Table1[[#This Row],[Sales]]&gt;=10000 &amp; Table1[[#This Row],[Sales]]&lt;=25000,"Medium","High"))</f>
        <v>High</v>
      </c>
      <c r="W3310">
        <v>15228.93</v>
      </c>
      <c r="X3310">
        <f>Table1[[#This Row],[Profit]]/Table1[[#This Row],[Sales]]</f>
        <v>0.11280688888888889</v>
      </c>
      <c r="Y3310" t="s">
        <v>30</v>
      </c>
      <c r="Z3310" t="s">
        <v>59</v>
      </c>
      <c r="AA3310">
        <v>1</v>
      </c>
      <c r="AB3310" t="s">
        <v>42</v>
      </c>
    </row>
    <row r="3311" spans="1:28" x14ac:dyDescent="0.35">
      <c r="A3311" t="s">
        <v>9742</v>
      </c>
      <c r="B3311" s="1">
        <v>45935</v>
      </c>
      <c r="C3311" s="1" t="str">
        <f>TEXT(Table1[[#This Row],[Order_Date]],"yyyy")</f>
        <v>2025</v>
      </c>
      <c r="D3311" s="3">
        <f>MONTH(Table1[[#This Row],[Order_Date]])</f>
        <v>10</v>
      </c>
      <c r="E3311" t="str">
        <f>TEXT(Table1[[#This Row],[Order_Date]],"mmm")</f>
        <v>Oct</v>
      </c>
      <c r="F3311" s="1">
        <v>45940</v>
      </c>
      <c r="G3311">
        <f>(Table1[[#This Row],[Ship_Date]]-Table1[[#This Row],[Order_Date]])</f>
        <v>5</v>
      </c>
      <c r="H3311" t="s">
        <v>2624</v>
      </c>
      <c r="I3311" t="s">
        <v>9743</v>
      </c>
      <c r="J3311" t="s">
        <v>52</v>
      </c>
      <c r="K3311">
        <v>53</v>
      </c>
      <c r="L3311" t="str">
        <f>IF(Table1[[#This Row],[Age]]&lt;=20,"Teen",IF(Table1[[#This Row],[Age]]&gt;=21 &amp; Table1[[#This Row],[Age]]&lt;=50,"Adult","Senior"))</f>
        <v>Senior</v>
      </c>
      <c r="M3311" t="s">
        <v>116</v>
      </c>
      <c r="N3311" t="s">
        <v>117</v>
      </c>
      <c r="O3311" t="s">
        <v>86</v>
      </c>
      <c r="P3311" t="s">
        <v>56</v>
      </c>
      <c r="Q3311" t="s">
        <v>97</v>
      </c>
      <c r="R3311">
        <v>8</v>
      </c>
      <c r="S3311">
        <v>1500</v>
      </c>
      <c r="T3311">
        <v>15</v>
      </c>
      <c r="U3311">
        <v>10200</v>
      </c>
      <c r="V3311" t="str">
        <f>IF(Table1[[#This Row],[Sales]]&lt;=10000,"Low",IF(Table1[[#This Row],[Sales]]&gt;=10000 &amp; Table1[[#This Row],[Sales]]&lt;=25000,"Medium","High"))</f>
        <v>High</v>
      </c>
      <c r="W3311">
        <v>2212.1</v>
      </c>
      <c r="X3311">
        <f>Table1[[#This Row],[Profit]]/Table1[[#This Row],[Sales]]</f>
        <v>0.21687254901960784</v>
      </c>
      <c r="Y3311" t="s">
        <v>30</v>
      </c>
      <c r="Z3311" t="s">
        <v>41</v>
      </c>
      <c r="AA3311">
        <v>4</v>
      </c>
      <c r="AB3311" t="s">
        <v>42</v>
      </c>
    </row>
    <row r="3312" spans="1:28" x14ac:dyDescent="0.35">
      <c r="A3312" t="s">
        <v>9750</v>
      </c>
      <c r="B3312" s="1">
        <v>45936</v>
      </c>
      <c r="C3312" s="1" t="str">
        <f>TEXT(Table1[[#This Row],[Order_Date]],"yyyy")</f>
        <v>2025</v>
      </c>
      <c r="D3312" s="3">
        <f>MONTH(Table1[[#This Row],[Order_Date]])</f>
        <v>10</v>
      </c>
      <c r="E3312" t="str">
        <f>TEXT(Table1[[#This Row],[Order_Date]],"mmm")</f>
        <v>Oct</v>
      </c>
      <c r="F3312" s="1">
        <v>45942</v>
      </c>
      <c r="G3312">
        <f>(Table1[[#This Row],[Ship_Date]]-Table1[[#This Row],[Order_Date]])</f>
        <v>6</v>
      </c>
      <c r="H3312" t="s">
        <v>9751</v>
      </c>
      <c r="I3312" t="s">
        <v>9752</v>
      </c>
      <c r="J3312" t="s">
        <v>24</v>
      </c>
      <c r="K3312">
        <v>56</v>
      </c>
      <c r="L3312" t="str">
        <f>IF(Table1[[#This Row],[Age]]&lt;=20,"Teen",IF(Table1[[#This Row],[Age]]&gt;=21 &amp; Table1[[#This Row],[Age]]&lt;=50,"Adult","Senior"))</f>
        <v>Senior</v>
      </c>
      <c r="M3312" t="s">
        <v>73</v>
      </c>
      <c r="N3312" t="s">
        <v>26</v>
      </c>
      <c r="O3312" t="s">
        <v>27</v>
      </c>
      <c r="P3312" t="s">
        <v>47</v>
      </c>
      <c r="Q3312" t="s">
        <v>164</v>
      </c>
      <c r="R3312">
        <v>7</v>
      </c>
      <c r="S3312">
        <v>1800</v>
      </c>
      <c r="T3312">
        <v>10</v>
      </c>
      <c r="U3312">
        <v>11340</v>
      </c>
      <c r="V3312" t="str">
        <f>IF(Table1[[#This Row],[Sales]]&lt;=10000,"Low",IF(Table1[[#This Row],[Sales]]&gt;=10000 &amp; Table1[[#This Row],[Sales]]&lt;=25000,"Medium","High"))</f>
        <v>High</v>
      </c>
      <c r="W3312">
        <v>4602.1899999999996</v>
      </c>
      <c r="X3312">
        <f>Table1[[#This Row],[Profit]]/Table1[[#This Row],[Sales]]</f>
        <v>0.40583686067019398</v>
      </c>
      <c r="Y3312" t="s">
        <v>58</v>
      </c>
      <c r="Z3312" t="s">
        <v>31</v>
      </c>
      <c r="AA3312">
        <v>5</v>
      </c>
      <c r="AB3312" t="s">
        <v>42</v>
      </c>
    </row>
    <row r="3313" spans="1:28" x14ac:dyDescent="0.35">
      <c r="A3313" t="s">
        <v>9782</v>
      </c>
      <c r="B3313" s="1">
        <v>45957</v>
      </c>
      <c r="C3313" s="1" t="str">
        <f>TEXT(Table1[[#This Row],[Order_Date]],"yyyy")</f>
        <v>2025</v>
      </c>
      <c r="D3313" s="3">
        <f>MONTH(Table1[[#This Row],[Order_Date]])</f>
        <v>10</v>
      </c>
      <c r="E3313" t="str">
        <f>TEXT(Table1[[#This Row],[Order_Date]],"mmm")</f>
        <v>Oct</v>
      </c>
      <c r="F3313" s="1">
        <v>45962</v>
      </c>
      <c r="G3313">
        <f>(Table1[[#This Row],[Ship_Date]]-Table1[[#This Row],[Order_Date]])</f>
        <v>5</v>
      </c>
      <c r="H3313" t="s">
        <v>9763</v>
      </c>
      <c r="I3313" t="s">
        <v>9783</v>
      </c>
      <c r="J3313" t="s">
        <v>24</v>
      </c>
      <c r="K3313">
        <v>35</v>
      </c>
      <c r="L3313" t="str">
        <f>IF(Table1[[#This Row],[Age]]&lt;=20,"Teen",IF(Table1[[#This Row],[Age]]&gt;=21 &amp; Table1[[#This Row],[Age]]&lt;=50,"Adult","Senior"))</f>
        <v>Senior</v>
      </c>
      <c r="M3313" t="s">
        <v>79</v>
      </c>
      <c r="N3313" t="s">
        <v>80</v>
      </c>
      <c r="O3313" t="s">
        <v>38</v>
      </c>
      <c r="P3313" t="s">
        <v>74</v>
      </c>
      <c r="Q3313" t="s">
        <v>109</v>
      </c>
      <c r="R3313">
        <v>5</v>
      </c>
      <c r="S3313">
        <v>40000</v>
      </c>
      <c r="T3313">
        <v>20</v>
      </c>
      <c r="U3313">
        <v>160000</v>
      </c>
      <c r="V3313" t="str">
        <f>IF(Table1[[#This Row],[Sales]]&lt;=10000,"Low",IF(Table1[[#This Row],[Sales]]&gt;=10000 &amp; Table1[[#This Row],[Sales]]&lt;=25000,"Medium","High"))</f>
        <v>High</v>
      </c>
      <c r="W3313">
        <v>16281.36</v>
      </c>
      <c r="X3313">
        <f>Table1[[#This Row],[Profit]]/Table1[[#This Row],[Sales]]</f>
        <v>0.1017585</v>
      </c>
      <c r="Y3313" t="s">
        <v>93</v>
      </c>
      <c r="Z3313" t="s">
        <v>41</v>
      </c>
      <c r="AA3313">
        <v>5</v>
      </c>
      <c r="AB3313" t="s">
        <v>42</v>
      </c>
    </row>
    <row r="3314" spans="1:28" x14ac:dyDescent="0.35">
      <c r="A3314" t="s">
        <v>9789</v>
      </c>
      <c r="B3314" s="1">
        <v>45569</v>
      </c>
      <c r="C3314" s="1" t="str">
        <f>TEXT(Table1[[#This Row],[Order_Date]],"yyyy")</f>
        <v>2024</v>
      </c>
      <c r="D3314" s="3">
        <f>MONTH(Table1[[#This Row],[Order_Date]])</f>
        <v>10</v>
      </c>
      <c r="E3314" t="str">
        <f>TEXT(Table1[[#This Row],[Order_Date]],"mmm")</f>
        <v>Oct</v>
      </c>
      <c r="F3314" s="1">
        <v>45571</v>
      </c>
      <c r="G3314">
        <f>(Table1[[#This Row],[Ship_Date]]-Table1[[#This Row],[Order_Date]])</f>
        <v>2</v>
      </c>
      <c r="H3314" t="s">
        <v>9790</v>
      </c>
      <c r="I3314" t="s">
        <v>9791</v>
      </c>
      <c r="J3314" t="s">
        <v>24</v>
      </c>
      <c r="K3314">
        <v>27</v>
      </c>
      <c r="L3314" t="str">
        <f>IF(Table1[[#This Row],[Age]]&lt;=20,"Teen",IF(Table1[[#This Row],[Age]]&gt;=21 &amp; Table1[[#This Row],[Age]]&lt;=50,"Adult","Senior"))</f>
        <v>Senior</v>
      </c>
      <c r="M3314" t="s">
        <v>73</v>
      </c>
      <c r="N3314" t="s">
        <v>26</v>
      </c>
      <c r="O3314" t="s">
        <v>27</v>
      </c>
      <c r="P3314" t="s">
        <v>56</v>
      </c>
      <c r="Q3314" t="s">
        <v>125</v>
      </c>
      <c r="R3314">
        <v>4</v>
      </c>
      <c r="S3314">
        <v>450</v>
      </c>
      <c r="T3314">
        <v>5</v>
      </c>
      <c r="U3314">
        <v>1710</v>
      </c>
      <c r="V3314" t="str">
        <f>IF(Table1[[#This Row],[Sales]]&lt;=10000,"Low",IF(Table1[[#This Row],[Sales]]&gt;=10000 &amp; Table1[[#This Row],[Sales]]&lt;=25000,"Medium","High"))</f>
        <v>Low</v>
      </c>
      <c r="W3314">
        <v>272.02999999999997</v>
      </c>
      <c r="X3314">
        <f>Table1[[#This Row],[Profit]]/Table1[[#This Row],[Sales]]</f>
        <v>0.15908187134502921</v>
      </c>
      <c r="Y3314" t="s">
        <v>58</v>
      </c>
      <c r="Z3314" t="s">
        <v>31</v>
      </c>
      <c r="AA3314">
        <v>4</v>
      </c>
      <c r="AB3314" t="s">
        <v>42</v>
      </c>
    </row>
    <row r="3315" spans="1:28" x14ac:dyDescent="0.35">
      <c r="A3315" t="s">
        <v>9824</v>
      </c>
      <c r="B3315" s="1">
        <v>45566</v>
      </c>
      <c r="C3315" s="1" t="str">
        <f>TEXT(Table1[[#This Row],[Order_Date]],"yyyy")</f>
        <v>2024</v>
      </c>
      <c r="D3315" s="3">
        <f>MONTH(Table1[[#This Row],[Order_Date]])</f>
        <v>10</v>
      </c>
      <c r="E3315" t="str">
        <f>TEXT(Table1[[#This Row],[Order_Date]],"mmm")</f>
        <v>Oct</v>
      </c>
      <c r="F3315" s="1">
        <v>45569</v>
      </c>
      <c r="G3315">
        <f>(Table1[[#This Row],[Ship_Date]]-Table1[[#This Row],[Order_Date]])</f>
        <v>3</v>
      </c>
      <c r="H3315" t="s">
        <v>9825</v>
      </c>
      <c r="I3315" t="s">
        <v>9826</v>
      </c>
      <c r="J3315" t="s">
        <v>24</v>
      </c>
      <c r="K3315">
        <v>36</v>
      </c>
      <c r="L3315" t="str">
        <f>IF(Table1[[#This Row],[Age]]&lt;=20,"Teen",IF(Table1[[#This Row],[Age]]&gt;=21 &amp; Table1[[#This Row],[Age]]&lt;=50,"Adult","Senior"))</f>
        <v>Senior</v>
      </c>
      <c r="M3315" t="s">
        <v>91</v>
      </c>
      <c r="N3315" t="s">
        <v>92</v>
      </c>
      <c r="O3315" t="s">
        <v>55</v>
      </c>
      <c r="P3315" t="s">
        <v>56</v>
      </c>
      <c r="Q3315" t="s">
        <v>97</v>
      </c>
      <c r="R3315">
        <v>6</v>
      </c>
      <c r="S3315">
        <v>1500</v>
      </c>
      <c r="T3315">
        <v>10</v>
      </c>
      <c r="U3315">
        <v>8100</v>
      </c>
      <c r="V3315" t="str">
        <f>IF(Table1[[#This Row],[Sales]]&lt;=10000,"Low",IF(Table1[[#This Row],[Sales]]&gt;=10000 &amp; Table1[[#This Row],[Sales]]&lt;=25000,"Medium","High"))</f>
        <v>Low</v>
      </c>
      <c r="W3315">
        <v>3560.05</v>
      </c>
      <c r="X3315">
        <f>Table1[[#This Row],[Profit]]/Table1[[#This Row],[Sales]]</f>
        <v>0.43951234567901237</v>
      </c>
      <c r="Y3315" t="s">
        <v>93</v>
      </c>
      <c r="Z3315" t="s">
        <v>31</v>
      </c>
      <c r="AA3315">
        <v>5</v>
      </c>
      <c r="AB3315" t="s">
        <v>42</v>
      </c>
    </row>
    <row r="3316" spans="1:28" x14ac:dyDescent="0.35">
      <c r="A3316" t="s">
        <v>9906</v>
      </c>
      <c r="B3316" s="1">
        <v>45959</v>
      </c>
      <c r="C3316" s="1" t="str">
        <f>TEXT(Table1[[#This Row],[Order_Date]],"yyyy")</f>
        <v>2025</v>
      </c>
      <c r="D3316" s="3">
        <f>MONTH(Table1[[#This Row],[Order_Date]])</f>
        <v>10</v>
      </c>
      <c r="E3316" t="str">
        <f>TEXT(Table1[[#This Row],[Order_Date]],"mmm")</f>
        <v>Oct</v>
      </c>
      <c r="F3316" s="1">
        <v>45966</v>
      </c>
      <c r="G3316">
        <f>(Table1[[#This Row],[Ship_Date]]-Table1[[#This Row],[Order_Date]])</f>
        <v>7</v>
      </c>
      <c r="H3316" t="s">
        <v>8789</v>
      </c>
      <c r="I3316" t="s">
        <v>9907</v>
      </c>
      <c r="J3316" t="s">
        <v>24</v>
      </c>
      <c r="K3316">
        <v>18</v>
      </c>
      <c r="L3316" t="str">
        <f>IF(Table1[[#This Row],[Age]]&lt;=20,"Teen",IF(Table1[[#This Row],[Age]]&gt;=21 &amp; Table1[[#This Row],[Age]]&lt;=50,"Adult","Senior"))</f>
        <v>Teen</v>
      </c>
      <c r="M3316" t="s">
        <v>25</v>
      </c>
      <c r="N3316" t="s">
        <v>26</v>
      </c>
      <c r="O3316" t="s">
        <v>27</v>
      </c>
      <c r="P3316" t="s">
        <v>56</v>
      </c>
      <c r="Q3316" t="s">
        <v>168</v>
      </c>
      <c r="R3316">
        <v>4</v>
      </c>
      <c r="S3316">
        <v>1200</v>
      </c>
      <c r="T3316">
        <v>25</v>
      </c>
      <c r="U3316">
        <v>3600</v>
      </c>
      <c r="V3316" t="str">
        <f>IF(Table1[[#This Row],[Sales]]&lt;=10000,"Low",IF(Table1[[#This Row],[Sales]]&gt;=10000 &amp; Table1[[#This Row],[Sales]]&lt;=25000,"Medium","High"))</f>
        <v>Low</v>
      </c>
      <c r="W3316">
        <v>596.97</v>
      </c>
      <c r="X3316">
        <f>Table1[[#This Row],[Profit]]/Table1[[#This Row],[Sales]]</f>
        <v>0.165825</v>
      </c>
      <c r="Y3316" t="s">
        <v>58</v>
      </c>
      <c r="Z3316" t="s">
        <v>41</v>
      </c>
      <c r="AA3316">
        <v>4</v>
      </c>
      <c r="AB3316" t="s">
        <v>32</v>
      </c>
    </row>
    <row r="3317" spans="1:28" x14ac:dyDescent="0.35">
      <c r="A3317" t="s">
        <v>9936</v>
      </c>
      <c r="B3317" s="1">
        <v>45942</v>
      </c>
      <c r="C3317" s="1" t="str">
        <f>TEXT(Table1[[#This Row],[Order_Date]],"yyyy")</f>
        <v>2025</v>
      </c>
      <c r="D3317" s="3">
        <f>MONTH(Table1[[#This Row],[Order_Date]])</f>
        <v>10</v>
      </c>
      <c r="E3317" t="str">
        <f>TEXT(Table1[[#This Row],[Order_Date]],"mmm")</f>
        <v>Oct</v>
      </c>
      <c r="F3317" s="1">
        <v>45945</v>
      </c>
      <c r="G3317">
        <f>(Table1[[#This Row],[Ship_Date]]-Table1[[#This Row],[Order_Date]])</f>
        <v>3</v>
      </c>
      <c r="H3317" t="s">
        <v>6610</v>
      </c>
      <c r="I3317" t="s">
        <v>9937</v>
      </c>
      <c r="J3317" t="s">
        <v>24</v>
      </c>
      <c r="K3317">
        <v>54</v>
      </c>
      <c r="L3317" t="str">
        <f>IF(Table1[[#This Row],[Age]]&lt;=20,"Teen",IF(Table1[[#This Row],[Age]]&gt;=21 &amp; Table1[[#This Row],[Age]]&lt;=50,"Adult","Senior"))</f>
        <v>Senior</v>
      </c>
      <c r="M3317" t="s">
        <v>73</v>
      </c>
      <c r="N3317" t="s">
        <v>26</v>
      </c>
      <c r="O3317" t="s">
        <v>27</v>
      </c>
      <c r="P3317" t="s">
        <v>56</v>
      </c>
      <c r="Q3317" t="s">
        <v>212</v>
      </c>
      <c r="R3317">
        <v>5</v>
      </c>
      <c r="S3317">
        <v>300</v>
      </c>
      <c r="T3317">
        <v>5</v>
      </c>
      <c r="U3317">
        <v>1425</v>
      </c>
      <c r="V3317" t="str">
        <f>IF(Table1[[#This Row],[Sales]]&lt;=10000,"Low",IF(Table1[[#This Row],[Sales]]&gt;=10000 &amp; Table1[[#This Row],[Sales]]&lt;=25000,"Medium","High"))</f>
        <v>Low</v>
      </c>
      <c r="W3317">
        <v>426.45</v>
      </c>
      <c r="X3317">
        <f>Table1[[#This Row],[Profit]]/Table1[[#This Row],[Sales]]</f>
        <v>0.29926315789473684</v>
      </c>
      <c r="Y3317" t="s">
        <v>30</v>
      </c>
      <c r="Z3317" t="s">
        <v>41</v>
      </c>
      <c r="AA3317">
        <v>2</v>
      </c>
      <c r="AB3317" t="s">
        <v>42</v>
      </c>
    </row>
    <row r="3318" spans="1:28" x14ac:dyDescent="0.35">
      <c r="A3318" t="s">
        <v>9938</v>
      </c>
      <c r="B3318" s="1">
        <v>45931</v>
      </c>
      <c r="C3318" s="1" t="str">
        <f>TEXT(Table1[[#This Row],[Order_Date]],"yyyy")</f>
        <v>2025</v>
      </c>
      <c r="D3318" s="3">
        <f>MONTH(Table1[[#This Row],[Order_Date]])</f>
        <v>10</v>
      </c>
      <c r="E3318" t="str">
        <f>TEXT(Table1[[#This Row],[Order_Date]],"mmm")</f>
        <v>Oct</v>
      </c>
      <c r="F3318" s="1">
        <v>45937</v>
      </c>
      <c r="G3318">
        <f>(Table1[[#This Row],[Ship_Date]]-Table1[[#This Row],[Order_Date]])</f>
        <v>6</v>
      </c>
      <c r="H3318" t="s">
        <v>9939</v>
      </c>
      <c r="I3318" t="s">
        <v>9940</v>
      </c>
      <c r="J3318" t="s">
        <v>24</v>
      </c>
      <c r="K3318">
        <v>60</v>
      </c>
      <c r="L3318" t="str">
        <f>IF(Table1[[#This Row],[Age]]&lt;=20,"Teen",IF(Table1[[#This Row],[Age]]&gt;=21 &amp; Table1[[#This Row],[Age]]&lt;=50,"Adult","Senior"))</f>
        <v>Senior</v>
      </c>
      <c r="M3318" t="s">
        <v>25</v>
      </c>
      <c r="N3318" t="s">
        <v>26</v>
      </c>
      <c r="O3318" t="s">
        <v>27</v>
      </c>
      <c r="P3318" t="s">
        <v>47</v>
      </c>
      <c r="Q3318" t="s">
        <v>175</v>
      </c>
      <c r="R3318">
        <v>5</v>
      </c>
      <c r="S3318">
        <v>1200</v>
      </c>
      <c r="T3318">
        <v>10</v>
      </c>
      <c r="U3318">
        <v>5400</v>
      </c>
      <c r="V3318" t="str">
        <f>IF(Table1[[#This Row],[Sales]]&lt;=10000,"Low",IF(Table1[[#This Row],[Sales]]&gt;=10000 &amp; Table1[[#This Row],[Sales]]&lt;=25000,"Medium","High"))</f>
        <v>Low</v>
      </c>
      <c r="W3318">
        <v>630.1</v>
      </c>
      <c r="X3318">
        <f>Table1[[#This Row],[Profit]]/Table1[[#This Row],[Sales]]</f>
        <v>0.11668518518518518</v>
      </c>
      <c r="Y3318" t="s">
        <v>30</v>
      </c>
      <c r="Z3318" t="s">
        <v>31</v>
      </c>
      <c r="AA3318">
        <v>5</v>
      </c>
      <c r="AB3318" t="s">
        <v>42</v>
      </c>
    </row>
    <row r="3319" spans="1:28" x14ac:dyDescent="0.35">
      <c r="A3319" t="s">
        <v>9941</v>
      </c>
      <c r="B3319" s="1">
        <v>45938</v>
      </c>
      <c r="C3319" s="1" t="str">
        <f>TEXT(Table1[[#This Row],[Order_Date]],"yyyy")</f>
        <v>2025</v>
      </c>
      <c r="D3319" s="3">
        <f>MONTH(Table1[[#This Row],[Order_Date]])</f>
        <v>10</v>
      </c>
      <c r="E3319" t="str">
        <f>TEXT(Table1[[#This Row],[Order_Date]],"mmm")</f>
        <v>Oct</v>
      </c>
      <c r="F3319" s="1">
        <v>45945</v>
      </c>
      <c r="G3319">
        <f>(Table1[[#This Row],[Ship_Date]]-Table1[[#This Row],[Order_Date]])</f>
        <v>7</v>
      </c>
      <c r="H3319" t="s">
        <v>472</v>
      </c>
      <c r="I3319" t="s">
        <v>9942</v>
      </c>
      <c r="J3319" t="s">
        <v>52</v>
      </c>
      <c r="K3319">
        <v>24</v>
      </c>
      <c r="L3319" t="str">
        <f>IF(Table1[[#This Row],[Age]]&lt;=20,"Teen",IF(Table1[[#This Row],[Age]]&gt;=21 &amp; Table1[[#This Row],[Age]]&lt;=50,"Adult","Senior"))</f>
        <v>Senior</v>
      </c>
      <c r="M3319" t="s">
        <v>25</v>
      </c>
      <c r="N3319" t="s">
        <v>26</v>
      </c>
      <c r="O3319" t="s">
        <v>27</v>
      </c>
      <c r="P3319" t="s">
        <v>56</v>
      </c>
      <c r="Q3319" t="s">
        <v>97</v>
      </c>
      <c r="R3319">
        <v>2</v>
      </c>
      <c r="S3319">
        <v>1500</v>
      </c>
      <c r="T3319">
        <v>20</v>
      </c>
      <c r="U3319">
        <v>2400</v>
      </c>
      <c r="V3319" t="str">
        <f>IF(Table1[[#This Row],[Sales]]&lt;=10000,"Low",IF(Table1[[#This Row],[Sales]]&gt;=10000 &amp; Table1[[#This Row],[Sales]]&lt;=25000,"Medium","High"))</f>
        <v>Low</v>
      </c>
      <c r="W3319">
        <v>703.89</v>
      </c>
      <c r="X3319">
        <f>Table1[[#This Row],[Profit]]/Table1[[#This Row],[Sales]]</f>
        <v>0.29328749999999998</v>
      </c>
      <c r="Y3319" t="s">
        <v>30</v>
      </c>
      <c r="Z3319" t="s">
        <v>31</v>
      </c>
      <c r="AA3319">
        <v>5</v>
      </c>
      <c r="AB3319" t="s">
        <v>42</v>
      </c>
    </row>
    <row r="3320" spans="1:28" x14ac:dyDescent="0.35">
      <c r="A3320" t="s">
        <v>9945</v>
      </c>
      <c r="B3320" s="1">
        <v>45588</v>
      </c>
      <c r="C3320" s="1" t="str">
        <f>TEXT(Table1[[#This Row],[Order_Date]],"yyyy")</f>
        <v>2024</v>
      </c>
      <c r="D3320" s="3">
        <f>MONTH(Table1[[#This Row],[Order_Date]])</f>
        <v>10</v>
      </c>
      <c r="E3320" t="str">
        <f>TEXT(Table1[[#This Row],[Order_Date]],"mmm")</f>
        <v>Oct</v>
      </c>
      <c r="F3320" s="1">
        <v>45594</v>
      </c>
      <c r="G3320">
        <f>(Table1[[#This Row],[Ship_Date]]-Table1[[#This Row],[Order_Date]])</f>
        <v>6</v>
      </c>
      <c r="H3320" t="s">
        <v>427</v>
      </c>
      <c r="I3320" t="s">
        <v>9946</v>
      </c>
      <c r="J3320" t="s">
        <v>24</v>
      </c>
      <c r="K3320">
        <v>27</v>
      </c>
      <c r="L3320" t="str">
        <f>IF(Table1[[#This Row],[Age]]&lt;=20,"Teen",IF(Table1[[#This Row],[Age]]&gt;=21 &amp; Table1[[#This Row],[Age]]&lt;=50,"Adult","Senior"))</f>
        <v>Senior</v>
      </c>
      <c r="M3320" t="s">
        <v>101</v>
      </c>
      <c r="N3320" t="s">
        <v>102</v>
      </c>
      <c r="O3320" t="s">
        <v>27</v>
      </c>
      <c r="P3320" t="s">
        <v>74</v>
      </c>
      <c r="Q3320" t="s">
        <v>231</v>
      </c>
      <c r="R3320">
        <v>3</v>
      </c>
      <c r="S3320">
        <v>18000</v>
      </c>
      <c r="T3320">
        <v>15</v>
      </c>
      <c r="U3320">
        <v>45900</v>
      </c>
      <c r="V3320" t="str">
        <f>IF(Table1[[#This Row],[Sales]]&lt;=10000,"Low",IF(Table1[[#This Row],[Sales]]&gt;=10000 &amp; Table1[[#This Row],[Sales]]&lt;=25000,"Medium","High"))</f>
        <v>High</v>
      </c>
      <c r="W3320">
        <v>20395.48</v>
      </c>
      <c r="X3320">
        <f>Table1[[#This Row],[Profit]]/Table1[[#This Row],[Sales]]</f>
        <v>0.44434596949891064</v>
      </c>
      <c r="Y3320" t="s">
        <v>30</v>
      </c>
      <c r="Z3320" t="s">
        <v>31</v>
      </c>
      <c r="AA3320">
        <v>1</v>
      </c>
      <c r="AB3320" t="s">
        <v>32</v>
      </c>
    </row>
    <row r="3321" spans="1:28" x14ac:dyDescent="0.35">
      <c r="A3321" t="s">
        <v>10055</v>
      </c>
      <c r="B3321" s="1">
        <v>45582</v>
      </c>
      <c r="C3321" s="1" t="str">
        <f>TEXT(Table1[[#This Row],[Order_Date]],"yyyy")</f>
        <v>2024</v>
      </c>
      <c r="D3321" s="3">
        <f>MONTH(Table1[[#This Row],[Order_Date]])</f>
        <v>10</v>
      </c>
      <c r="E3321" t="str">
        <f>TEXT(Table1[[#This Row],[Order_Date]],"mmm")</f>
        <v>Oct</v>
      </c>
      <c r="F3321" s="1">
        <v>45584</v>
      </c>
      <c r="G3321">
        <f>(Table1[[#This Row],[Ship_Date]]-Table1[[#This Row],[Order_Date]])</f>
        <v>2</v>
      </c>
      <c r="H3321" t="s">
        <v>8993</v>
      </c>
      <c r="I3321" t="s">
        <v>7641</v>
      </c>
      <c r="J3321" t="s">
        <v>52</v>
      </c>
      <c r="K3321">
        <v>31</v>
      </c>
      <c r="L3321" t="str">
        <f>IF(Table1[[#This Row],[Age]]&lt;=20,"Teen",IF(Table1[[#This Row],[Age]]&gt;=21 &amp; Table1[[#This Row],[Age]]&lt;=50,"Adult","Senior"))</f>
        <v>Senior</v>
      </c>
      <c r="M3321" t="s">
        <v>25</v>
      </c>
      <c r="N3321" t="s">
        <v>26</v>
      </c>
      <c r="O3321" t="s">
        <v>27</v>
      </c>
      <c r="P3321" t="s">
        <v>47</v>
      </c>
      <c r="Q3321" t="s">
        <v>69</v>
      </c>
      <c r="R3321">
        <v>8</v>
      </c>
      <c r="S3321">
        <v>800</v>
      </c>
      <c r="T3321">
        <v>25</v>
      </c>
      <c r="U3321">
        <v>4800</v>
      </c>
      <c r="V3321" t="str">
        <f>IF(Table1[[#This Row],[Sales]]&lt;=10000,"Low",IF(Table1[[#This Row],[Sales]]&gt;=10000 &amp; Table1[[#This Row],[Sales]]&lt;=25000,"Medium","High"))</f>
        <v>Low</v>
      </c>
      <c r="W3321">
        <v>2114.9299999999998</v>
      </c>
      <c r="X3321">
        <f>Table1[[#This Row],[Profit]]/Table1[[#This Row],[Sales]]</f>
        <v>0.44061041666666662</v>
      </c>
      <c r="Y3321" t="s">
        <v>58</v>
      </c>
      <c r="Z3321" t="s">
        <v>31</v>
      </c>
      <c r="AA3321">
        <v>1</v>
      </c>
      <c r="AB3321" t="s">
        <v>42</v>
      </c>
    </row>
    <row r="3322" spans="1:28" x14ac:dyDescent="0.35">
      <c r="A3322" t="s">
        <v>10068</v>
      </c>
      <c r="B3322" s="1">
        <v>45939</v>
      </c>
      <c r="C3322" s="1" t="str">
        <f>TEXT(Table1[[#This Row],[Order_Date]],"yyyy")</f>
        <v>2025</v>
      </c>
      <c r="D3322" s="3">
        <f>MONTH(Table1[[#This Row],[Order_Date]])</f>
        <v>10</v>
      </c>
      <c r="E3322" t="str">
        <f>TEXT(Table1[[#This Row],[Order_Date]],"mmm")</f>
        <v>Oct</v>
      </c>
      <c r="F3322" s="1">
        <v>45942</v>
      </c>
      <c r="G3322">
        <f>(Table1[[#This Row],[Ship_Date]]-Table1[[#This Row],[Order_Date]])</f>
        <v>3</v>
      </c>
      <c r="H3322" t="s">
        <v>10069</v>
      </c>
      <c r="I3322" t="s">
        <v>10070</v>
      </c>
      <c r="J3322" t="s">
        <v>24</v>
      </c>
      <c r="K3322">
        <v>45</v>
      </c>
      <c r="L3322" t="str">
        <f>IF(Table1[[#This Row],[Age]]&lt;=20,"Teen",IF(Table1[[#This Row],[Age]]&gt;=21 &amp; Table1[[#This Row],[Age]]&lt;=50,"Adult","Senior"))</f>
        <v>Senior</v>
      </c>
      <c r="M3322" t="s">
        <v>101</v>
      </c>
      <c r="N3322" t="s">
        <v>102</v>
      </c>
      <c r="O3322" t="s">
        <v>27</v>
      </c>
      <c r="P3322" t="s">
        <v>56</v>
      </c>
      <c r="Q3322" t="s">
        <v>97</v>
      </c>
      <c r="R3322">
        <v>1</v>
      </c>
      <c r="S3322">
        <v>1500</v>
      </c>
      <c r="T3322">
        <v>15</v>
      </c>
      <c r="U3322">
        <v>1275</v>
      </c>
      <c r="V3322" t="str">
        <f>IF(Table1[[#This Row],[Sales]]&lt;=10000,"Low",IF(Table1[[#This Row],[Sales]]&gt;=10000 &amp; Table1[[#This Row],[Sales]]&lt;=25000,"Medium","High"))</f>
        <v>Low</v>
      </c>
      <c r="W3322">
        <v>303.16000000000003</v>
      </c>
      <c r="X3322">
        <f>Table1[[#This Row],[Profit]]/Table1[[#This Row],[Sales]]</f>
        <v>0.23777254901960787</v>
      </c>
      <c r="Y3322" t="s">
        <v>30</v>
      </c>
      <c r="Z3322" t="s">
        <v>31</v>
      </c>
      <c r="AA3322">
        <v>1</v>
      </c>
      <c r="AB3322" t="s">
        <v>42</v>
      </c>
    </row>
    <row r="3323" spans="1:28" x14ac:dyDescent="0.35">
      <c r="A3323" t="s">
        <v>10091</v>
      </c>
      <c r="B3323" s="1">
        <v>45583</v>
      </c>
      <c r="C3323" s="1" t="str">
        <f>TEXT(Table1[[#This Row],[Order_Date]],"yyyy")</f>
        <v>2024</v>
      </c>
      <c r="D3323" s="3">
        <f>MONTH(Table1[[#This Row],[Order_Date]])</f>
        <v>10</v>
      </c>
      <c r="E3323" t="str">
        <f>TEXT(Table1[[#This Row],[Order_Date]],"mmm")</f>
        <v>Oct</v>
      </c>
      <c r="F3323" s="1">
        <v>45589</v>
      </c>
      <c r="G3323">
        <f>(Table1[[#This Row],[Ship_Date]]-Table1[[#This Row],[Order_Date]])</f>
        <v>6</v>
      </c>
      <c r="H3323" t="s">
        <v>10092</v>
      </c>
      <c r="I3323" t="s">
        <v>10093</v>
      </c>
      <c r="J3323" t="s">
        <v>52</v>
      </c>
      <c r="K3323">
        <v>61</v>
      </c>
      <c r="L3323" t="str">
        <f>IF(Table1[[#This Row],[Age]]&lt;=20,"Teen",IF(Table1[[#This Row],[Age]]&gt;=21 &amp; Table1[[#This Row],[Age]]&lt;=50,"Adult","Senior"))</f>
        <v>Senior</v>
      </c>
      <c r="M3323" t="s">
        <v>46</v>
      </c>
      <c r="N3323" t="s">
        <v>46</v>
      </c>
      <c r="O3323" t="s">
        <v>38</v>
      </c>
      <c r="P3323" t="s">
        <v>28</v>
      </c>
      <c r="Q3323" t="s">
        <v>29</v>
      </c>
      <c r="R3323">
        <v>7</v>
      </c>
      <c r="S3323">
        <v>15000</v>
      </c>
      <c r="T3323">
        <v>20</v>
      </c>
      <c r="U3323">
        <v>84000</v>
      </c>
      <c r="V3323" t="str">
        <f>IF(Table1[[#This Row],[Sales]]&lt;=10000,"Low",IF(Table1[[#This Row],[Sales]]&gt;=10000 &amp; Table1[[#This Row],[Sales]]&lt;=25000,"Medium","High"))</f>
        <v>High</v>
      </c>
      <c r="W3323">
        <v>17916.07</v>
      </c>
      <c r="X3323">
        <f>Table1[[#This Row],[Profit]]/Table1[[#This Row],[Sales]]</f>
        <v>0.21328654761904761</v>
      </c>
      <c r="Y3323" t="s">
        <v>93</v>
      </c>
      <c r="Z3323" t="s">
        <v>31</v>
      </c>
      <c r="AA3323">
        <v>4</v>
      </c>
      <c r="AB3323" t="s">
        <v>42</v>
      </c>
    </row>
    <row r="3324" spans="1:28" x14ac:dyDescent="0.35">
      <c r="A3324" t="s">
        <v>10102</v>
      </c>
      <c r="B3324" s="1">
        <v>45583</v>
      </c>
      <c r="C3324" s="1" t="str">
        <f>TEXT(Table1[[#This Row],[Order_Date]],"yyyy")</f>
        <v>2024</v>
      </c>
      <c r="D3324" s="3">
        <f>MONTH(Table1[[#This Row],[Order_Date]])</f>
        <v>10</v>
      </c>
      <c r="E3324" t="str">
        <f>TEXT(Table1[[#This Row],[Order_Date]],"mmm")</f>
        <v>Oct</v>
      </c>
      <c r="F3324" s="1">
        <v>45584</v>
      </c>
      <c r="G3324">
        <f>(Table1[[#This Row],[Ship_Date]]-Table1[[#This Row],[Order_Date]])</f>
        <v>1</v>
      </c>
      <c r="H3324" t="s">
        <v>10103</v>
      </c>
      <c r="I3324" t="s">
        <v>10104</v>
      </c>
      <c r="J3324" t="s">
        <v>52</v>
      </c>
      <c r="K3324">
        <v>32</v>
      </c>
      <c r="L3324" t="str">
        <f>IF(Table1[[#This Row],[Age]]&lt;=20,"Teen",IF(Table1[[#This Row],[Age]]&gt;=21 &amp; Table1[[#This Row],[Age]]&lt;=50,"Adult","Senior"))</f>
        <v>Senior</v>
      </c>
      <c r="M3324" t="s">
        <v>63</v>
      </c>
      <c r="N3324" t="s">
        <v>64</v>
      </c>
      <c r="O3324" t="s">
        <v>55</v>
      </c>
      <c r="P3324" t="s">
        <v>56</v>
      </c>
      <c r="Q3324" t="s">
        <v>57</v>
      </c>
      <c r="R3324">
        <v>6</v>
      </c>
      <c r="S3324">
        <v>60</v>
      </c>
      <c r="T3324">
        <v>0</v>
      </c>
      <c r="U3324">
        <v>360</v>
      </c>
      <c r="V3324" t="str">
        <f>IF(Table1[[#This Row],[Sales]]&lt;=10000,"Low",IF(Table1[[#This Row],[Sales]]&gt;=10000 &amp; Table1[[#This Row],[Sales]]&lt;=25000,"Medium","High"))</f>
        <v>Low</v>
      </c>
      <c r="W3324">
        <v>80.47</v>
      </c>
      <c r="X3324">
        <f>Table1[[#This Row],[Profit]]/Table1[[#This Row],[Sales]]</f>
        <v>0.22352777777777777</v>
      </c>
      <c r="Y3324" t="s">
        <v>93</v>
      </c>
      <c r="Z3324" t="s">
        <v>41</v>
      </c>
      <c r="AA3324">
        <v>1</v>
      </c>
      <c r="AB3324" t="s">
        <v>42</v>
      </c>
    </row>
    <row r="3325" spans="1:28" x14ac:dyDescent="0.35">
      <c r="A3325" t="s">
        <v>10110</v>
      </c>
      <c r="B3325" s="1">
        <v>45573</v>
      </c>
      <c r="C3325" s="1" t="str">
        <f>TEXT(Table1[[#This Row],[Order_Date]],"yyyy")</f>
        <v>2024</v>
      </c>
      <c r="D3325" s="3">
        <f>MONTH(Table1[[#This Row],[Order_Date]])</f>
        <v>10</v>
      </c>
      <c r="E3325" t="str">
        <f>TEXT(Table1[[#This Row],[Order_Date]],"mmm")</f>
        <v>Oct</v>
      </c>
      <c r="F3325" s="1">
        <v>45580</v>
      </c>
      <c r="G3325">
        <f>(Table1[[#This Row],[Ship_Date]]-Table1[[#This Row],[Order_Date]])</f>
        <v>7</v>
      </c>
      <c r="H3325" t="s">
        <v>10111</v>
      </c>
      <c r="I3325" t="s">
        <v>10112</v>
      </c>
      <c r="J3325" t="s">
        <v>24</v>
      </c>
      <c r="K3325">
        <v>64</v>
      </c>
      <c r="L3325" t="str">
        <f>IF(Table1[[#This Row],[Age]]&lt;=20,"Teen",IF(Table1[[#This Row],[Age]]&gt;=21 &amp; Table1[[#This Row],[Age]]&lt;=50,"Adult","Senior"))</f>
        <v>Senior</v>
      </c>
      <c r="M3325" t="s">
        <v>101</v>
      </c>
      <c r="N3325" t="s">
        <v>102</v>
      </c>
      <c r="O3325" t="s">
        <v>27</v>
      </c>
      <c r="P3325" t="s">
        <v>74</v>
      </c>
      <c r="Q3325" t="s">
        <v>75</v>
      </c>
      <c r="R3325">
        <v>4</v>
      </c>
      <c r="S3325">
        <v>2000</v>
      </c>
      <c r="T3325">
        <v>10</v>
      </c>
      <c r="U3325">
        <v>7200</v>
      </c>
      <c r="V3325" t="str">
        <f>IF(Table1[[#This Row],[Sales]]&lt;=10000,"Low",IF(Table1[[#This Row],[Sales]]&gt;=10000 &amp; Table1[[#This Row],[Sales]]&lt;=25000,"Medium","High"))</f>
        <v>Low</v>
      </c>
      <c r="W3325">
        <v>733.09</v>
      </c>
      <c r="X3325">
        <f>Table1[[#This Row],[Profit]]/Table1[[#This Row],[Sales]]</f>
        <v>0.10181805555555556</v>
      </c>
      <c r="Y3325" t="s">
        <v>93</v>
      </c>
      <c r="Z3325" t="s">
        <v>59</v>
      </c>
      <c r="AA3325">
        <v>1</v>
      </c>
      <c r="AB3325" t="s">
        <v>32</v>
      </c>
    </row>
    <row r="3326" spans="1:28" x14ac:dyDescent="0.35">
      <c r="A3326" t="s">
        <v>10120</v>
      </c>
      <c r="B3326" s="1">
        <v>45581</v>
      </c>
      <c r="C3326" s="1" t="str">
        <f>TEXT(Table1[[#This Row],[Order_Date]],"yyyy")</f>
        <v>2024</v>
      </c>
      <c r="D3326" s="3">
        <f>MONTH(Table1[[#This Row],[Order_Date]])</f>
        <v>10</v>
      </c>
      <c r="E3326" t="str">
        <f>TEXT(Table1[[#This Row],[Order_Date]],"mmm")</f>
        <v>Oct</v>
      </c>
      <c r="F3326" s="1">
        <v>45588</v>
      </c>
      <c r="G3326">
        <f>(Table1[[#This Row],[Ship_Date]]-Table1[[#This Row],[Order_Date]])</f>
        <v>7</v>
      </c>
      <c r="H3326" t="s">
        <v>9557</v>
      </c>
      <c r="I3326" t="s">
        <v>10121</v>
      </c>
      <c r="J3326" t="s">
        <v>24</v>
      </c>
      <c r="K3326">
        <v>47</v>
      </c>
      <c r="L3326" t="str">
        <f>IF(Table1[[#This Row],[Age]]&lt;=20,"Teen",IF(Table1[[#This Row],[Age]]&gt;=21 &amp; Table1[[#This Row],[Age]]&lt;=50,"Adult","Senior"))</f>
        <v>Senior</v>
      </c>
      <c r="M3326" t="s">
        <v>73</v>
      </c>
      <c r="N3326" t="s">
        <v>26</v>
      </c>
      <c r="O3326" t="s">
        <v>27</v>
      </c>
      <c r="P3326" t="s">
        <v>74</v>
      </c>
      <c r="Q3326" t="s">
        <v>75</v>
      </c>
      <c r="R3326">
        <v>4</v>
      </c>
      <c r="S3326">
        <v>2000</v>
      </c>
      <c r="T3326">
        <v>10</v>
      </c>
      <c r="U3326">
        <v>7200</v>
      </c>
      <c r="V3326" t="str">
        <f>IF(Table1[[#This Row],[Sales]]&lt;=10000,"Low",IF(Table1[[#This Row],[Sales]]&gt;=10000 &amp; Table1[[#This Row],[Sales]]&lt;=25000,"Medium","High"))</f>
        <v>Low</v>
      </c>
      <c r="W3326">
        <v>2824.41</v>
      </c>
      <c r="X3326">
        <f>Table1[[#This Row],[Profit]]/Table1[[#This Row],[Sales]]</f>
        <v>0.39227916666666662</v>
      </c>
      <c r="Y3326" t="s">
        <v>30</v>
      </c>
      <c r="Z3326" t="s">
        <v>41</v>
      </c>
      <c r="AA3326">
        <v>5</v>
      </c>
      <c r="AB3326" t="s">
        <v>32</v>
      </c>
    </row>
    <row r="3327" spans="1:28" x14ac:dyDescent="0.35">
      <c r="A3327" t="s">
        <v>10134</v>
      </c>
      <c r="B3327" s="1">
        <v>45566</v>
      </c>
      <c r="C3327" s="1" t="str">
        <f>TEXT(Table1[[#This Row],[Order_Date]],"yyyy")</f>
        <v>2024</v>
      </c>
      <c r="D3327" s="3">
        <f>MONTH(Table1[[#This Row],[Order_Date]])</f>
        <v>10</v>
      </c>
      <c r="E3327" t="str">
        <f>TEXT(Table1[[#This Row],[Order_Date]],"mmm")</f>
        <v>Oct</v>
      </c>
      <c r="F3327" s="1">
        <v>45572</v>
      </c>
      <c r="G3327">
        <f>(Table1[[#This Row],[Ship_Date]]-Table1[[#This Row],[Order_Date]])</f>
        <v>6</v>
      </c>
      <c r="H3327" t="s">
        <v>10135</v>
      </c>
      <c r="I3327" t="s">
        <v>10136</v>
      </c>
      <c r="J3327" t="s">
        <v>52</v>
      </c>
      <c r="K3327">
        <v>29</v>
      </c>
      <c r="L3327" t="str">
        <f>IF(Table1[[#This Row],[Age]]&lt;=20,"Teen",IF(Table1[[#This Row],[Age]]&gt;=21 &amp; Table1[[#This Row],[Age]]&lt;=50,"Adult","Senior"))</f>
        <v>Senior</v>
      </c>
      <c r="M3327" t="s">
        <v>79</v>
      </c>
      <c r="N3327" t="s">
        <v>80</v>
      </c>
      <c r="O3327" t="s">
        <v>38</v>
      </c>
      <c r="P3327" t="s">
        <v>47</v>
      </c>
      <c r="Q3327" t="s">
        <v>175</v>
      </c>
      <c r="R3327">
        <v>3</v>
      </c>
      <c r="S3327">
        <v>1200</v>
      </c>
      <c r="T3327">
        <v>25</v>
      </c>
      <c r="U3327">
        <v>2700</v>
      </c>
      <c r="V3327" t="str">
        <f>IF(Table1[[#This Row],[Sales]]&lt;=10000,"Low",IF(Table1[[#This Row],[Sales]]&gt;=10000 &amp; Table1[[#This Row],[Sales]]&lt;=25000,"Medium","High"))</f>
        <v>Low</v>
      </c>
      <c r="W3327">
        <v>993.56</v>
      </c>
      <c r="X3327">
        <f>Table1[[#This Row],[Profit]]/Table1[[#This Row],[Sales]]</f>
        <v>0.36798518518518514</v>
      </c>
      <c r="Y3327" t="s">
        <v>30</v>
      </c>
      <c r="Z3327" t="s">
        <v>31</v>
      </c>
      <c r="AA3327">
        <v>1</v>
      </c>
      <c r="AB3327" t="s">
        <v>42</v>
      </c>
    </row>
    <row r="3328" spans="1:28" x14ac:dyDescent="0.35">
      <c r="A3328" t="s">
        <v>10151</v>
      </c>
      <c r="B3328" s="1">
        <v>45585</v>
      </c>
      <c r="C3328" s="1" t="str">
        <f>TEXT(Table1[[#This Row],[Order_Date]],"yyyy")</f>
        <v>2024</v>
      </c>
      <c r="D3328" s="3">
        <f>MONTH(Table1[[#This Row],[Order_Date]])</f>
        <v>10</v>
      </c>
      <c r="E3328" t="str">
        <f>TEXT(Table1[[#This Row],[Order_Date]],"mmm")</f>
        <v>Oct</v>
      </c>
      <c r="F3328" s="1">
        <v>45586</v>
      </c>
      <c r="G3328">
        <f>(Table1[[#This Row],[Ship_Date]]-Table1[[#This Row],[Order_Date]])</f>
        <v>1</v>
      </c>
      <c r="H3328" t="s">
        <v>10152</v>
      </c>
      <c r="I3328" t="s">
        <v>10153</v>
      </c>
      <c r="J3328" t="s">
        <v>52</v>
      </c>
      <c r="K3328">
        <v>64</v>
      </c>
      <c r="L3328" t="str">
        <f>IF(Table1[[#This Row],[Age]]&lt;=20,"Teen",IF(Table1[[#This Row],[Age]]&gt;=21 &amp; Table1[[#This Row],[Age]]&lt;=50,"Adult","Senior"))</f>
        <v>Senior</v>
      </c>
      <c r="M3328" t="s">
        <v>25</v>
      </c>
      <c r="N3328" t="s">
        <v>26</v>
      </c>
      <c r="O3328" t="s">
        <v>27</v>
      </c>
      <c r="P3328" t="s">
        <v>47</v>
      </c>
      <c r="Q3328" t="s">
        <v>175</v>
      </c>
      <c r="R3328">
        <v>5</v>
      </c>
      <c r="S3328">
        <v>1200</v>
      </c>
      <c r="T3328">
        <v>0</v>
      </c>
      <c r="U3328">
        <v>6000</v>
      </c>
      <c r="V3328" t="str">
        <f>IF(Table1[[#This Row],[Sales]]&lt;=10000,"Low",IF(Table1[[#This Row],[Sales]]&gt;=10000 &amp; Table1[[#This Row],[Sales]]&lt;=25000,"Medium","High"))</f>
        <v>Low</v>
      </c>
      <c r="W3328">
        <v>1083.03</v>
      </c>
      <c r="X3328">
        <f>Table1[[#This Row],[Profit]]/Table1[[#This Row],[Sales]]</f>
        <v>0.180505</v>
      </c>
      <c r="Y3328" t="s">
        <v>93</v>
      </c>
      <c r="Z3328" t="s">
        <v>41</v>
      </c>
      <c r="AA3328">
        <v>5</v>
      </c>
      <c r="AB3328" t="s">
        <v>32</v>
      </c>
    </row>
    <row r="3329" spans="1:28" x14ac:dyDescent="0.35">
      <c r="A3329" t="s">
        <v>10167</v>
      </c>
      <c r="B3329" s="1">
        <v>45595</v>
      </c>
      <c r="C3329" s="1" t="str">
        <f>TEXT(Table1[[#This Row],[Order_Date]],"yyyy")</f>
        <v>2024</v>
      </c>
      <c r="D3329" s="3">
        <f>MONTH(Table1[[#This Row],[Order_Date]])</f>
        <v>10</v>
      </c>
      <c r="E3329" t="str">
        <f>TEXT(Table1[[#This Row],[Order_Date]],"mmm")</f>
        <v>Oct</v>
      </c>
      <c r="F3329" s="1">
        <v>45596</v>
      </c>
      <c r="G3329">
        <f>(Table1[[#This Row],[Ship_Date]]-Table1[[#This Row],[Order_Date]])</f>
        <v>1</v>
      </c>
      <c r="H3329" t="s">
        <v>10168</v>
      </c>
      <c r="I3329" t="s">
        <v>10169</v>
      </c>
      <c r="J3329" t="s">
        <v>52</v>
      </c>
      <c r="K3329">
        <v>55</v>
      </c>
      <c r="L3329" t="str">
        <f>IF(Table1[[#This Row],[Age]]&lt;=20,"Teen",IF(Table1[[#This Row],[Age]]&gt;=21 &amp; Table1[[#This Row],[Age]]&lt;=50,"Adult","Senior"))</f>
        <v>Senior</v>
      </c>
      <c r="M3329" t="s">
        <v>36</v>
      </c>
      <c r="N3329" t="s">
        <v>37</v>
      </c>
      <c r="O3329" t="s">
        <v>38</v>
      </c>
      <c r="P3329" t="s">
        <v>39</v>
      </c>
      <c r="Q3329" t="s">
        <v>87</v>
      </c>
      <c r="R3329">
        <v>3</v>
      </c>
      <c r="S3329">
        <v>3200</v>
      </c>
      <c r="T3329">
        <v>5</v>
      </c>
      <c r="U3329">
        <v>9120</v>
      </c>
      <c r="V3329" t="str">
        <f>IF(Table1[[#This Row],[Sales]]&lt;=10000,"Low",IF(Table1[[#This Row],[Sales]]&gt;=10000 &amp; Table1[[#This Row],[Sales]]&lt;=25000,"Medium","High"))</f>
        <v>Low</v>
      </c>
      <c r="W3329">
        <v>1913.46</v>
      </c>
      <c r="X3329">
        <f>Table1[[#This Row],[Profit]]/Table1[[#This Row],[Sales]]</f>
        <v>0.20980921052631579</v>
      </c>
      <c r="Y3329" t="s">
        <v>30</v>
      </c>
      <c r="Z3329" t="s">
        <v>59</v>
      </c>
      <c r="AA3329">
        <v>5</v>
      </c>
      <c r="AB3329" t="s">
        <v>42</v>
      </c>
    </row>
    <row r="3330" spans="1:28" x14ac:dyDescent="0.35">
      <c r="A3330" t="s">
        <v>10181</v>
      </c>
      <c r="B3330" s="1">
        <v>45952</v>
      </c>
      <c r="C3330" s="1" t="str">
        <f>TEXT(Table1[[#This Row],[Order_Date]],"yyyy")</f>
        <v>2025</v>
      </c>
      <c r="D3330" s="3">
        <f>MONTH(Table1[[#This Row],[Order_Date]])</f>
        <v>10</v>
      </c>
      <c r="E3330" t="str">
        <f>TEXT(Table1[[#This Row],[Order_Date]],"mmm")</f>
        <v>Oct</v>
      </c>
      <c r="F3330" s="1">
        <v>45959</v>
      </c>
      <c r="G3330">
        <f>(Table1[[#This Row],[Ship_Date]]-Table1[[#This Row],[Order_Date]])</f>
        <v>7</v>
      </c>
      <c r="H3330" t="s">
        <v>10182</v>
      </c>
      <c r="I3330" t="s">
        <v>10183</v>
      </c>
      <c r="J3330" t="s">
        <v>52</v>
      </c>
      <c r="K3330">
        <v>24</v>
      </c>
      <c r="L3330" t="str">
        <f>IF(Table1[[#This Row],[Age]]&lt;=20,"Teen",IF(Table1[[#This Row],[Age]]&gt;=21 &amp; Table1[[#This Row],[Age]]&lt;=50,"Adult","Senior"))</f>
        <v>Senior</v>
      </c>
      <c r="M3330" t="s">
        <v>73</v>
      </c>
      <c r="N3330" t="s">
        <v>26</v>
      </c>
      <c r="O3330" t="s">
        <v>27</v>
      </c>
      <c r="P3330" t="s">
        <v>39</v>
      </c>
      <c r="Q3330" t="s">
        <v>118</v>
      </c>
      <c r="R3330">
        <v>6</v>
      </c>
      <c r="S3330">
        <v>4000</v>
      </c>
      <c r="T3330">
        <v>10</v>
      </c>
      <c r="U3330">
        <v>21600</v>
      </c>
      <c r="V3330" t="str">
        <f>IF(Table1[[#This Row],[Sales]]&lt;=10000,"Low",IF(Table1[[#This Row],[Sales]]&gt;=10000 &amp; Table1[[#This Row],[Sales]]&lt;=25000,"Medium","High"))</f>
        <v>High</v>
      </c>
      <c r="W3330">
        <v>3626.76</v>
      </c>
      <c r="X3330">
        <f>Table1[[#This Row],[Profit]]/Table1[[#This Row],[Sales]]</f>
        <v>0.16790555555555556</v>
      </c>
      <c r="Y3330" t="s">
        <v>93</v>
      </c>
      <c r="Z3330" t="s">
        <v>59</v>
      </c>
      <c r="AA3330">
        <v>2</v>
      </c>
      <c r="AB3330" t="s">
        <v>42</v>
      </c>
    </row>
    <row r="3331" spans="1:28" x14ac:dyDescent="0.35">
      <c r="A3331" t="s">
        <v>10196</v>
      </c>
      <c r="B3331" s="1">
        <v>45948</v>
      </c>
      <c r="C3331" s="1" t="str">
        <f>TEXT(Table1[[#This Row],[Order_Date]],"yyyy")</f>
        <v>2025</v>
      </c>
      <c r="D3331" s="3">
        <f>MONTH(Table1[[#This Row],[Order_Date]])</f>
        <v>10</v>
      </c>
      <c r="E3331" t="str">
        <f>TEXT(Table1[[#This Row],[Order_Date]],"mmm")</f>
        <v>Oct</v>
      </c>
      <c r="F3331" s="1">
        <v>45951</v>
      </c>
      <c r="G3331">
        <f>(Table1[[#This Row],[Ship_Date]]-Table1[[#This Row],[Order_Date]])</f>
        <v>3</v>
      </c>
      <c r="H3331" t="s">
        <v>10197</v>
      </c>
      <c r="I3331" t="s">
        <v>218</v>
      </c>
      <c r="J3331" t="s">
        <v>52</v>
      </c>
      <c r="K3331">
        <v>65</v>
      </c>
      <c r="L3331" t="str">
        <f>IF(Table1[[#This Row],[Age]]&lt;=20,"Teen",IF(Table1[[#This Row],[Age]]&gt;=21 &amp; Table1[[#This Row],[Age]]&lt;=50,"Adult","Senior"))</f>
        <v>Senior</v>
      </c>
      <c r="M3331" t="s">
        <v>84</v>
      </c>
      <c r="N3331" t="s">
        <v>85</v>
      </c>
      <c r="O3331" t="s">
        <v>86</v>
      </c>
      <c r="P3331" t="s">
        <v>39</v>
      </c>
      <c r="Q3331" t="s">
        <v>253</v>
      </c>
      <c r="R3331">
        <v>8</v>
      </c>
      <c r="S3331">
        <v>1200</v>
      </c>
      <c r="T3331">
        <v>0</v>
      </c>
      <c r="U3331">
        <v>9600</v>
      </c>
      <c r="V3331" t="str">
        <f>IF(Table1[[#This Row],[Sales]]&lt;=10000,"Low",IF(Table1[[#This Row],[Sales]]&gt;=10000 &amp; Table1[[#This Row],[Sales]]&lt;=25000,"Medium","High"))</f>
        <v>Low</v>
      </c>
      <c r="W3331">
        <v>1745.73</v>
      </c>
      <c r="X3331">
        <f>Table1[[#This Row],[Profit]]/Table1[[#This Row],[Sales]]</f>
        <v>0.18184687499999999</v>
      </c>
      <c r="Y3331" t="s">
        <v>30</v>
      </c>
      <c r="Z3331" t="s">
        <v>41</v>
      </c>
      <c r="AA3331">
        <v>2</v>
      </c>
      <c r="AB3331" t="s">
        <v>42</v>
      </c>
    </row>
    <row r="3332" spans="1:28" x14ac:dyDescent="0.35">
      <c r="A3332" t="s">
        <v>10243</v>
      </c>
      <c r="B3332" s="1">
        <v>45570</v>
      </c>
      <c r="C3332" s="1" t="str">
        <f>TEXT(Table1[[#This Row],[Order_Date]],"yyyy")</f>
        <v>2024</v>
      </c>
      <c r="D3332" s="3">
        <f>MONTH(Table1[[#This Row],[Order_Date]])</f>
        <v>10</v>
      </c>
      <c r="E3332" t="str">
        <f>TEXT(Table1[[#This Row],[Order_Date]],"mmm")</f>
        <v>Oct</v>
      </c>
      <c r="F3332" s="1">
        <v>45571</v>
      </c>
      <c r="G3332">
        <f>(Table1[[#This Row],[Ship_Date]]-Table1[[#This Row],[Order_Date]])</f>
        <v>1</v>
      </c>
      <c r="H3332" t="s">
        <v>10244</v>
      </c>
      <c r="I3332" t="s">
        <v>6216</v>
      </c>
      <c r="J3332" t="s">
        <v>24</v>
      </c>
      <c r="K3332">
        <v>25</v>
      </c>
      <c r="L3332" t="str">
        <f>IF(Table1[[#This Row],[Age]]&lt;=20,"Teen",IF(Table1[[#This Row],[Age]]&gt;=21 &amp; Table1[[#This Row],[Age]]&lt;=50,"Adult","Senior"))</f>
        <v>Senior</v>
      </c>
      <c r="M3332" t="s">
        <v>84</v>
      </c>
      <c r="N3332" t="s">
        <v>85</v>
      </c>
      <c r="O3332" t="s">
        <v>86</v>
      </c>
      <c r="P3332" t="s">
        <v>56</v>
      </c>
      <c r="Q3332" t="s">
        <v>125</v>
      </c>
      <c r="R3332">
        <v>8</v>
      </c>
      <c r="S3332">
        <v>450</v>
      </c>
      <c r="T3332">
        <v>10</v>
      </c>
      <c r="U3332">
        <v>3240</v>
      </c>
      <c r="V3332" t="str">
        <f>IF(Table1[[#This Row],[Sales]]&lt;=10000,"Low",IF(Table1[[#This Row],[Sales]]&gt;=10000 &amp; Table1[[#This Row],[Sales]]&lt;=25000,"Medium","High"))</f>
        <v>Low</v>
      </c>
      <c r="W3332">
        <v>1018.41</v>
      </c>
      <c r="X3332">
        <f>Table1[[#This Row],[Profit]]/Table1[[#This Row],[Sales]]</f>
        <v>0.31432407407407409</v>
      </c>
      <c r="Y3332" t="s">
        <v>58</v>
      </c>
      <c r="Z3332" t="s">
        <v>31</v>
      </c>
      <c r="AA3332">
        <v>2</v>
      </c>
      <c r="AB3332" t="s">
        <v>32</v>
      </c>
    </row>
    <row r="3333" spans="1:28" x14ac:dyDescent="0.35">
      <c r="A3333" t="s">
        <v>10256</v>
      </c>
      <c r="B3333" s="1">
        <v>45575</v>
      </c>
      <c r="C3333" s="1" t="str">
        <f>TEXT(Table1[[#This Row],[Order_Date]],"yyyy")</f>
        <v>2024</v>
      </c>
      <c r="D3333" s="3">
        <f>MONTH(Table1[[#This Row],[Order_Date]])</f>
        <v>10</v>
      </c>
      <c r="E3333" t="str">
        <f>TEXT(Table1[[#This Row],[Order_Date]],"mmm")</f>
        <v>Oct</v>
      </c>
      <c r="F3333" s="1">
        <v>45576</v>
      </c>
      <c r="G3333">
        <f>(Table1[[#This Row],[Ship_Date]]-Table1[[#This Row],[Order_Date]])</f>
        <v>1</v>
      </c>
      <c r="H3333" t="s">
        <v>10257</v>
      </c>
      <c r="I3333" t="s">
        <v>10258</v>
      </c>
      <c r="J3333" t="s">
        <v>24</v>
      </c>
      <c r="K3333">
        <v>60</v>
      </c>
      <c r="L3333" t="str">
        <f>IF(Table1[[#This Row],[Age]]&lt;=20,"Teen",IF(Table1[[#This Row],[Age]]&gt;=21 &amp; Table1[[#This Row],[Age]]&lt;=50,"Adult","Senior"))</f>
        <v>Senior</v>
      </c>
      <c r="M3333" t="s">
        <v>79</v>
      </c>
      <c r="N3333" t="s">
        <v>80</v>
      </c>
      <c r="O3333" t="s">
        <v>38</v>
      </c>
      <c r="P3333" t="s">
        <v>74</v>
      </c>
      <c r="Q3333" t="s">
        <v>196</v>
      </c>
      <c r="R3333">
        <v>1</v>
      </c>
      <c r="S3333">
        <v>25000</v>
      </c>
      <c r="T3333">
        <v>20</v>
      </c>
      <c r="U3333">
        <v>20000</v>
      </c>
      <c r="V3333" t="str">
        <f>IF(Table1[[#This Row],[Sales]]&lt;=10000,"Low",IF(Table1[[#This Row],[Sales]]&gt;=10000 &amp; Table1[[#This Row],[Sales]]&lt;=25000,"Medium","High"))</f>
        <v>High</v>
      </c>
      <c r="W3333">
        <v>4431.28</v>
      </c>
      <c r="X3333">
        <f>Table1[[#This Row],[Profit]]/Table1[[#This Row],[Sales]]</f>
        <v>0.22156399999999998</v>
      </c>
      <c r="Y3333" t="s">
        <v>93</v>
      </c>
      <c r="Z3333" t="s">
        <v>41</v>
      </c>
      <c r="AA3333">
        <v>5</v>
      </c>
      <c r="AB3333" t="s">
        <v>42</v>
      </c>
    </row>
    <row r="3334" spans="1:28" x14ac:dyDescent="0.35">
      <c r="A3334" t="s">
        <v>10259</v>
      </c>
      <c r="B3334" s="1">
        <v>45943</v>
      </c>
      <c r="C3334" s="1" t="str">
        <f>TEXT(Table1[[#This Row],[Order_Date]],"yyyy")</f>
        <v>2025</v>
      </c>
      <c r="D3334" s="3">
        <f>MONTH(Table1[[#This Row],[Order_Date]])</f>
        <v>10</v>
      </c>
      <c r="E3334" t="str">
        <f>TEXT(Table1[[#This Row],[Order_Date]],"mmm")</f>
        <v>Oct</v>
      </c>
      <c r="F3334" s="1">
        <v>45946</v>
      </c>
      <c r="G3334">
        <f>(Table1[[#This Row],[Ship_Date]]-Table1[[#This Row],[Order_Date]])</f>
        <v>3</v>
      </c>
      <c r="H3334" t="s">
        <v>9582</v>
      </c>
      <c r="I3334" t="s">
        <v>10260</v>
      </c>
      <c r="J3334" t="s">
        <v>24</v>
      </c>
      <c r="K3334">
        <v>35</v>
      </c>
      <c r="L3334" t="str">
        <f>IF(Table1[[#This Row],[Age]]&lt;=20,"Teen",IF(Table1[[#This Row],[Age]]&gt;=21 &amp; Table1[[#This Row],[Age]]&lt;=50,"Adult","Senior"))</f>
        <v>Senior</v>
      </c>
      <c r="M3334" t="s">
        <v>46</v>
      </c>
      <c r="N3334" t="s">
        <v>46</v>
      </c>
      <c r="O3334" t="s">
        <v>38</v>
      </c>
      <c r="P3334" t="s">
        <v>39</v>
      </c>
      <c r="Q3334" t="s">
        <v>87</v>
      </c>
      <c r="R3334">
        <v>2</v>
      </c>
      <c r="S3334">
        <v>3200</v>
      </c>
      <c r="T3334">
        <v>25</v>
      </c>
      <c r="U3334">
        <v>4800</v>
      </c>
      <c r="V3334" t="str">
        <f>IF(Table1[[#This Row],[Sales]]&lt;=10000,"Low",IF(Table1[[#This Row],[Sales]]&gt;=10000 &amp; Table1[[#This Row],[Sales]]&lt;=25000,"Medium","High"))</f>
        <v>Low</v>
      </c>
      <c r="W3334">
        <v>1763.15</v>
      </c>
      <c r="X3334">
        <f>Table1[[#This Row],[Profit]]/Table1[[#This Row],[Sales]]</f>
        <v>0.36732291666666667</v>
      </c>
      <c r="Y3334" t="s">
        <v>30</v>
      </c>
      <c r="Z3334" t="s">
        <v>59</v>
      </c>
      <c r="AA3334">
        <v>4</v>
      </c>
      <c r="AB3334" t="s">
        <v>32</v>
      </c>
    </row>
    <row r="3335" spans="1:28" x14ac:dyDescent="0.35">
      <c r="A3335" t="s">
        <v>10289</v>
      </c>
      <c r="B3335" s="1">
        <v>45954</v>
      </c>
      <c r="C3335" s="1" t="str">
        <f>TEXT(Table1[[#This Row],[Order_Date]],"yyyy")</f>
        <v>2025</v>
      </c>
      <c r="D3335" s="3">
        <f>MONTH(Table1[[#This Row],[Order_Date]])</f>
        <v>10</v>
      </c>
      <c r="E3335" t="str">
        <f>TEXT(Table1[[#This Row],[Order_Date]],"mmm")</f>
        <v>Oct</v>
      </c>
      <c r="F3335" s="1">
        <v>45961</v>
      </c>
      <c r="G3335">
        <f>(Table1[[#This Row],[Ship_Date]]-Table1[[#This Row],[Order_Date]])</f>
        <v>7</v>
      </c>
      <c r="H3335" t="s">
        <v>10290</v>
      </c>
      <c r="I3335" t="s">
        <v>10291</v>
      </c>
      <c r="J3335" t="s">
        <v>24</v>
      </c>
      <c r="K3335">
        <v>18</v>
      </c>
      <c r="L3335" t="str">
        <f>IF(Table1[[#This Row],[Age]]&lt;=20,"Teen",IF(Table1[[#This Row],[Age]]&gt;=21 &amp; Table1[[#This Row],[Age]]&lt;=50,"Adult","Senior"))</f>
        <v>Teen</v>
      </c>
      <c r="M3335" t="s">
        <v>84</v>
      </c>
      <c r="N3335" t="s">
        <v>85</v>
      </c>
      <c r="O3335" t="s">
        <v>86</v>
      </c>
      <c r="P3335" t="s">
        <v>74</v>
      </c>
      <c r="Q3335" t="s">
        <v>75</v>
      </c>
      <c r="R3335">
        <v>8</v>
      </c>
      <c r="S3335">
        <v>2000</v>
      </c>
      <c r="T3335">
        <v>0</v>
      </c>
      <c r="U3335">
        <v>16000</v>
      </c>
      <c r="V3335" t="str">
        <f>IF(Table1[[#This Row],[Sales]]&lt;=10000,"Low",IF(Table1[[#This Row],[Sales]]&gt;=10000 &amp; Table1[[#This Row],[Sales]]&lt;=25000,"Medium","High"))</f>
        <v>High</v>
      </c>
      <c r="W3335">
        <v>2217.31</v>
      </c>
      <c r="X3335">
        <f>Table1[[#This Row],[Profit]]/Table1[[#This Row],[Sales]]</f>
        <v>0.13858187499999999</v>
      </c>
      <c r="Y3335" t="s">
        <v>58</v>
      </c>
      <c r="Z3335" t="s">
        <v>59</v>
      </c>
      <c r="AA3335">
        <v>2</v>
      </c>
      <c r="AB3335" t="s">
        <v>42</v>
      </c>
    </row>
    <row r="3336" spans="1:28" x14ac:dyDescent="0.35">
      <c r="A3336" t="s">
        <v>10301</v>
      </c>
      <c r="B3336" s="1">
        <v>45941</v>
      </c>
      <c r="C3336" s="1" t="str">
        <f>TEXT(Table1[[#This Row],[Order_Date]],"yyyy")</f>
        <v>2025</v>
      </c>
      <c r="D3336" s="3">
        <f>MONTH(Table1[[#This Row],[Order_Date]])</f>
        <v>10</v>
      </c>
      <c r="E3336" t="str">
        <f>TEXT(Table1[[#This Row],[Order_Date]],"mmm")</f>
        <v>Oct</v>
      </c>
      <c r="F3336" s="1">
        <v>45948</v>
      </c>
      <c r="G3336">
        <f>(Table1[[#This Row],[Ship_Date]]-Table1[[#This Row],[Order_Date]])</f>
        <v>7</v>
      </c>
      <c r="H3336" t="s">
        <v>10302</v>
      </c>
      <c r="I3336" t="s">
        <v>10303</v>
      </c>
      <c r="J3336" t="s">
        <v>24</v>
      </c>
      <c r="K3336">
        <v>55</v>
      </c>
      <c r="L3336" t="str">
        <f>IF(Table1[[#This Row],[Age]]&lt;=20,"Teen",IF(Table1[[#This Row],[Age]]&gt;=21 &amp; Table1[[#This Row],[Age]]&lt;=50,"Adult","Senior"))</f>
        <v>Senior</v>
      </c>
      <c r="M3336" t="s">
        <v>25</v>
      </c>
      <c r="N3336" t="s">
        <v>26</v>
      </c>
      <c r="O3336" t="s">
        <v>27</v>
      </c>
      <c r="P3336" t="s">
        <v>28</v>
      </c>
      <c r="Q3336" t="s">
        <v>311</v>
      </c>
      <c r="R3336">
        <v>2</v>
      </c>
      <c r="S3336">
        <v>5000</v>
      </c>
      <c r="T3336">
        <v>0</v>
      </c>
      <c r="U3336">
        <v>10000</v>
      </c>
      <c r="V3336" t="str">
        <f>IF(Table1[[#This Row],[Sales]]&lt;=10000,"Low",IF(Table1[[#This Row],[Sales]]&gt;=10000 &amp; Table1[[#This Row],[Sales]]&lt;=25000,"Medium","High"))</f>
        <v>Low</v>
      </c>
      <c r="W3336">
        <v>1161.23</v>
      </c>
      <c r="X3336">
        <f>Table1[[#This Row],[Profit]]/Table1[[#This Row],[Sales]]</f>
        <v>0.116123</v>
      </c>
      <c r="Y3336" t="s">
        <v>58</v>
      </c>
      <c r="Z3336" t="s">
        <v>31</v>
      </c>
      <c r="AA3336">
        <v>5</v>
      </c>
      <c r="AB3336" t="s">
        <v>32</v>
      </c>
    </row>
    <row r="3337" spans="1:28" x14ac:dyDescent="0.35">
      <c r="A3337" t="s">
        <v>10400</v>
      </c>
      <c r="B3337" s="1">
        <v>45946</v>
      </c>
      <c r="C3337" s="1" t="str">
        <f>TEXT(Table1[[#This Row],[Order_Date]],"yyyy")</f>
        <v>2025</v>
      </c>
      <c r="D3337" s="3">
        <f>MONTH(Table1[[#This Row],[Order_Date]])</f>
        <v>10</v>
      </c>
      <c r="E3337" t="str">
        <f>TEXT(Table1[[#This Row],[Order_Date]],"mmm")</f>
        <v>Oct</v>
      </c>
      <c r="F3337" s="1">
        <v>45949</v>
      </c>
      <c r="G3337">
        <f>(Table1[[#This Row],[Ship_Date]]-Table1[[#This Row],[Order_Date]])</f>
        <v>3</v>
      </c>
      <c r="H3337" t="s">
        <v>1871</v>
      </c>
      <c r="I3337" t="s">
        <v>10401</v>
      </c>
      <c r="J3337" t="s">
        <v>24</v>
      </c>
      <c r="K3337">
        <v>32</v>
      </c>
      <c r="L3337" t="str">
        <f>IF(Table1[[#This Row],[Age]]&lt;=20,"Teen",IF(Table1[[#This Row],[Age]]&gt;=21 &amp; Table1[[#This Row],[Age]]&lt;=50,"Adult","Senior"))</f>
        <v>Senior</v>
      </c>
      <c r="M3337" t="s">
        <v>116</v>
      </c>
      <c r="N3337" t="s">
        <v>117</v>
      </c>
      <c r="O3337" t="s">
        <v>86</v>
      </c>
      <c r="P3337" t="s">
        <v>56</v>
      </c>
      <c r="Q3337" t="s">
        <v>212</v>
      </c>
      <c r="R3337">
        <v>1</v>
      </c>
      <c r="S3337">
        <v>300</v>
      </c>
      <c r="T3337">
        <v>0</v>
      </c>
      <c r="U3337">
        <v>300</v>
      </c>
      <c r="V3337" t="str">
        <f>IF(Table1[[#This Row],[Sales]]&lt;=10000,"Low",IF(Table1[[#This Row],[Sales]]&gt;=10000 &amp; Table1[[#This Row],[Sales]]&lt;=25000,"Medium","High"))</f>
        <v>Low</v>
      </c>
      <c r="W3337">
        <v>63.69</v>
      </c>
      <c r="X3337">
        <f>Table1[[#This Row],[Profit]]/Table1[[#This Row],[Sales]]</f>
        <v>0.21229999999999999</v>
      </c>
      <c r="Y3337" t="s">
        <v>93</v>
      </c>
      <c r="Z3337" t="s">
        <v>31</v>
      </c>
      <c r="AA3337">
        <v>3</v>
      </c>
      <c r="AB3337" t="s">
        <v>42</v>
      </c>
    </row>
    <row r="3338" spans="1:28" x14ac:dyDescent="0.35">
      <c r="A3338" t="s">
        <v>10460</v>
      </c>
      <c r="B3338" s="1">
        <v>45938</v>
      </c>
      <c r="C3338" s="1" t="str">
        <f>TEXT(Table1[[#This Row],[Order_Date]],"yyyy")</f>
        <v>2025</v>
      </c>
      <c r="D3338" s="3">
        <f>MONTH(Table1[[#This Row],[Order_Date]])</f>
        <v>10</v>
      </c>
      <c r="E3338" t="str">
        <f>TEXT(Table1[[#This Row],[Order_Date]],"mmm")</f>
        <v>Oct</v>
      </c>
      <c r="F3338" s="1">
        <v>45940</v>
      </c>
      <c r="G3338">
        <f>(Table1[[#This Row],[Ship_Date]]-Table1[[#This Row],[Order_Date]])</f>
        <v>2</v>
      </c>
      <c r="H3338" t="s">
        <v>8533</v>
      </c>
      <c r="I3338" t="s">
        <v>10461</v>
      </c>
      <c r="J3338" t="s">
        <v>24</v>
      </c>
      <c r="K3338">
        <v>42</v>
      </c>
      <c r="L3338" t="str">
        <f>IF(Table1[[#This Row],[Age]]&lt;=20,"Teen",IF(Table1[[#This Row],[Age]]&gt;=21 &amp; Table1[[#This Row],[Age]]&lt;=50,"Adult","Senior"))</f>
        <v>Senior</v>
      </c>
      <c r="M3338" t="s">
        <v>63</v>
      </c>
      <c r="N3338" t="s">
        <v>64</v>
      </c>
      <c r="O3338" t="s">
        <v>55</v>
      </c>
      <c r="P3338" t="s">
        <v>28</v>
      </c>
      <c r="Q3338" t="s">
        <v>311</v>
      </c>
      <c r="R3338">
        <v>6</v>
      </c>
      <c r="S3338">
        <v>5000</v>
      </c>
      <c r="T3338">
        <v>15</v>
      </c>
      <c r="U3338">
        <v>25500</v>
      </c>
      <c r="V3338" t="str">
        <f>IF(Table1[[#This Row],[Sales]]&lt;=10000,"Low",IF(Table1[[#This Row],[Sales]]&gt;=10000 &amp; Table1[[#This Row],[Sales]]&lt;=25000,"Medium","High"))</f>
        <v>High</v>
      </c>
      <c r="W3338">
        <v>3768.1</v>
      </c>
      <c r="X3338">
        <f>Table1[[#This Row],[Profit]]/Table1[[#This Row],[Sales]]</f>
        <v>0.14776862745098038</v>
      </c>
      <c r="Y3338" t="s">
        <v>93</v>
      </c>
      <c r="Z3338" t="s">
        <v>41</v>
      </c>
      <c r="AA3338">
        <v>2</v>
      </c>
      <c r="AB3338" t="s">
        <v>42</v>
      </c>
    </row>
    <row r="3339" spans="1:28" x14ac:dyDescent="0.35">
      <c r="A3339" t="s">
        <v>10487</v>
      </c>
      <c r="B3339" s="1">
        <v>45959</v>
      </c>
      <c r="C3339" s="1" t="str">
        <f>TEXT(Table1[[#This Row],[Order_Date]],"yyyy")</f>
        <v>2025</v>
      </c>
      <c r="D3339" s="3">
        <f>MONTH(Table1[[#This Row],[Order_Date]])</f>
        <v>10</v>
      </c>
      <c r="E3339" t="str">
        <f>TEXT(Table1[[#This Row],[Order_Date]],"mmm")</f>
        <v>Oct</v>
      </c>
      <c r="F3339" s="1">
        <v>45966</v>
      </c>
      <c r="G3339">
        <f>(Table1[[#This Row],[Ship_Date]]-Table1[[#This Row],[Order_Date]])</f>
        <v>7</v>
      </c>
      <c r="H3339" t="s">
        <v>10488</v>
      </c>
      <c r="I3339" t="s">
        <v>10489</v>
      </c>
      <c r="J3339" t="s">
        <v>52</v>
      </c>
      <c r="K3339">
        <v>43</v>
      </c>
      <c r="L3339" t="str">
        <f>IF(Table1[[#This Row],[Age]]&lt;=20,"Teen",IF(Table1[[#This Row],[Age]]&gt;=21 &amp; Table1[[#This Row],[Age]]&lt;=50,"Adult","Senior"))</f>
        <v>Senior</v>
      </c>
      <c r="M3339" t="s">
        <v>79</v>
      </c>
      <c r="N3339" t="s">
        <v>80</v>
      </c>
      <c r="O3339" t="s">
        <v>38</v>
      </c>
      <c r="P3339" t="s">
        <v>39</v>
      </c>
      <c r="Q3339" t="s">
        <v>87</v>
      </c>
      <c r="R3339">
        <v>5</v>
      </c>
      <c r="S3339">
        <v>3200</v>
      </c>
      <c r="T3339">
        <v>25</v>
      </c>
      <c r="U3339">
        <v>12000</v>
      </c>
      <c r="V3339" t="str">
        <f>IF(Table1[[#This Row],[Sales]]&lt;=10000,"Low",IF(Table1[[#This Row],[Sales]]&gt;=10000 &amp; Table1[[#This Row],[Sales]]&lt;=25000,"Medium","High"))</f>
        <v>High</v>
      </c>
      <c r="W3339">
        <v>1998.38</v>
      </c>
      <c r="X3339">
        <f>Table1[[#This Row],[Profit]]/Table1[[#This Row],[Sales]]</f>
        <v>0.16653166666666669</v>
      </c>
      <c r="Y3339" t="s">
        <v>30</v>
      </c>
      <c r="Z3339" t="s">
        <v>59</v>
      </c>
      <c r="AA3339">
        <v>2</v>
      </c>
      <c r="AB3339" t="s">
        <v>32</v>
      </c>
    </row>
    <row r="3340" spans="1:28" x14ac:dyDescent="0.35">
      <c r="A3340" t="s">
        <v>10512</v>
      </c>
      <c r="B3340" s="1">
        <v>45568</v>
      </c>
      <c r="C3340" s="1" t="str">
        <f>TEXT(Table1[[#This Row],[Order_Date]],"yyyy")</f>
        <v>2024</v>
      </c>
      <c r="D3340" s="3">
        <f>MONTH(Table1[[#This Row],[Order_Date]])</f>
        <v>10</v>
      </c>
      <c r="E3340" t="str">
        <f>TEXT(Table1[[#This Row],[Order_Date]],"mmm")</f>
        <v>Oct</v>
      </c>
      <c r="F3340" s="1">
        <v>45574</v>
      </c>
      <c r="G3340">
        <f>(Table1[[#This Row],[Ship_Date]]-Table1[[#This Row],[Order_Date]])</f>
        <v>6</v>
      </c>
      <c r="H3340" t="s">
        <v>9796</v>
      </c>
      <c r="I3340" t="s">
        <v>10513</v>
      </c>
      <c r="J3340" t="s">
        <v>52</v>
      </c>
      <c r="K3340">
        <v>46</v>
      </c>
      <c r="L3340" t="str">
        <f>IF(Table1[[#This Row],[Age]]&lt;=20,"Teen",IF(Table1[[#This Row],[Age]]&gt;=21 &amp; Table1[[#This Row],[Age]]&lt;=50,"Adult","Senior"))</f>
        <v>Senior</v>
      </c>
      <c r="M3340" t="s">
        <v>53</v>
      </c>
      <c r="N3340" t="s">
        <v>54</v>
      </c>
      <c r="O3340" t="s">
        <v>55</v>
      </c>
      <c r="P3340" t="s">
        <v>39</v>
      </c>
      <c r="Q3340" t="s">
        <v>253</v>
      </c>
      <c r="R3340">
        <v>4</v>
      </c>
      <c r="S3340">
        <v>1200</v>
      </c>
      <c r="T3340">
        <v>5</v>
      </c>
      <c r="U3340">
        <v>4560</v>
      </c>
      <c r="V3340" t="str">
        <f>IF(Table1[[#This Row],[Sales]]&lt;=10000,"Low",IF(Table1[[#This Row],[Sales]]&gt;=10000 &amp; Table1[[#This Row],[Sales]]&lt;=25000,"Medium","High"))</f>
        <v>Low</v>
      </c>
      <c r="W3340">
        <v>1670.52</v>
      </c>
      <c r="X3340">
        <f>Table1[[#This Row],[Profit]]/Table1[[#This Row],[Sales]]</f>
        <v>0.36634210526315791</v>
      </c>
      <c r="Y3340" t="s">
        <v>58</v>
      </c>
      <c r="Z3340" t="s">
        <v>59</v>
      </c>
      <c r="AA3340">
        <v>3</v>
      </c>
      <c r="AB3340" t="s">
        <v>42</v>
      </c>
    </row>
    <row r="3341" spans="1:28" x14ac:dyDescent="0.35">
      <c r="A3341" t="s">
        <v>10554</v>
      </c>
      <c r="B3341" s="1">
        <v>45572</v>
      </c>
      <c r="C3341" s="1" t="str">
        <f>TEXT(Table1[[#This Row],[Order_Date]],"yyyy")</f>
        <v>2024</v>
      </c>
      <c r="D3341" s="3">
        <f>MONTH(Table1[[#This Row],[Order_Date]])</f>
        <v>10</v>
      </c>
      <c r="E3341" t="str">
        <f>TEXT(Table1[[#This Row],[Order_Date]],"mmm")</f>
        <v>Oct</v>
      </c>
      <c r="F3341" s="1">
        <v>45578</v>
      </c>
      <c r="G3341">
        <f>(Table1[[#This Row],[Ship_Date]]-Table1[[#This Row],[Order_Date]])</f>
        <v>6</v>
      </c>
      <c r="H3341" t="s">
        <v>10555</v>
      </c>
      <c r="I3341" t="s">
        <v>10556</v>
      </c>
      <c r="J3341" t="s">
        <v>52</v>
      </c>
      <c r="K3341">
        <v>43</v>
      </c>
      <c r="L3341" t="str">
        <f>IF(Table1[[#This Row],[Age]]&lt;=20,"Teen",IF(Table1[[#This Row],[Age]]&gt;=21 &amp; Table1[[#This Row],[Age]]&lt;=50,"Adult","Senior"))</f>
        <v>Senior</v>
      </c>
      <c r="M3341" t="s">
        <v>63</v>
      </c>
      <c r="N3341" t="s">
        <v>64</v>
      </c>
      <c r="O3341" t="s">
        <v>55</v>
      </c>
      <c r="P3341" t="s">
        <v>74</v>
      </c>
      <c r="Q3341" t="s">
        <v>109</v>
      </c>
      <c r="R3341">
        <v>5</v>
      </c>
      <c r="S3341">
        <v>40000</v>
      </c>
      <c r="T3341">
        <v>10</v>
      </c>
      <c r="U3341">
        <v>180000</v>
      </c>
      <c r="V3341" t="str">
        <f>IF(Table1[[#This Row],[Sales]]&lt;=10000,"Low",IF(Table1[[#This Row],[Sales]]&gt;=10000 &amp; Table1[[#This Row],[Sales]]&lt;=25000,"Medium","High"))</f>
        <v>High</v>
      </c>
      <c r="W3341">
        <v>26246.28</v>
      </c>
      <c r="X3341">
        <f>Table1[[#This Row],[Profit]]/Table1[[#This Row],[Sales]]</f>
        <v>0.14581266666666667</v>
      </c>
      <c r="Y3341" t="s">
        <v>58</v>
      </c>
      <c r="Z3341" t="s">
        <v>41</v>
      </c>
      <c r="AA3341">
        <v>2</v>
      </c>
      <c r="AB3341" t="s">
        <v>42</v>
      </c>
    </row>
    <row r="3342" spans="1:28" x14ac:dyDescent="0.35">
      <c r="A3342" t="s">
        <v>10563</v>
      </c>
      <c r="B3342" s="1">
        <v>45961</v>
      </c>
      <c r="C3342" s="1" t="str">
        <f>TEXT(Table1[[#This Row],[Order_Date]],"yyyy")</f>
        <v>2025</v>
      </c>
      <c r="D3342" s="3">
        <f>MONTH(Table1[[#This Row],[Order_Date]])</f>
        <v>10</v>
      </c>
      <c r="E3342" t="str">
        <f>TEXT(Table1[[#This Row],[Order_Date]],"mmm")</f>
        <v>Oct</v>
      </c>
      <c r="F3342" s="1">
        <v>45963</v>
      </c>
      <c r="G3342">
        <f>(Table1[[#This Row],[Ship_Date]]-Table1[[#This Row],[Order_Date]])</f>
        <v>2</v>
      </c>
      <c r="H3342" t="s">
        <v>10564</v>
      </c>
      <c r="I3342" t="s">
        <v>10565</v>
      </c>
      <c r="J3342" t="s">
        <v>52</v>
      </c>
      <c r="K3342">
        <v>34</v>
      </c>
      <c r="L3342" t="str">
        <f>IF(Table1[[#This Row],[Age]]&lt;=20,"Teen",IF(Table1[[#This Row],[Age]]&gt;=21 &amp; Table1[[#This Row],[Age]]&lt;=50,"Adult","Senior"))</f>
        <v>Senior</v>
      </c>
      <c r="M3342" t="s">
        <v>36</v>
      </c>
      <c r="N3342" t="s">
        <v>37</v>
      </c>
      <c r="O3342" t="s">
        <v>38</v>
      </c>
      <c r="P3342" t="s">
        <v>47</v>
      </c>
      <c r="Q3342" t="s">
        <v>185</v>
      </c>
      <c r="R3342">
        <v>8</v>
      </c>
      <c r="S3342">
        <v>4500</v>
      </c>
      <c r="T3342">
        <v>5</v>
      </c>
      <c r="U3342">
        <v>34200</v>
      </c>
      <c r="V3342" t="str">
        <f>IF(Table1[[#This Row],[Sales]]&lt;=10000,"Low",IF(Table1[[#This Row],[Sales]]&gt;=10000 &amp; Table1[[#This Row],[Sales]]&lt;=25000,"Medium","High"))</f>
        <v>High</v>
      </c>
      <c r="W3342">
        <v>8041.89</v>
      </c>
      <c r="X3342">
        <f>Table1[[#This Row],[Profit]]/Table1[[#This Row],[Sales]]</f>
        <v>0.23514298245614035</v>
      </c>
      <c r="Y3342" t="s">
        <v>58</v>
      </c>
      <c r="Z3342" t="s">
        <v>59</v>
      </c>
      <c r="AA3342">
        <v>1</v>
      </c>
      <c r="AB3342" t="s">
        <v>42</v>
      </c>
    </row>
    <row r="3343" spans="1:28" x14ac:dyDescent="0.35">
      <c r="A3343" t="s">
        <v>10580</v>
      </c>
      <c r="B3343" s="1">
        <v>45574</v>
      </c>
      <c r="C3343" s="1" t="str">
        <f>TEXT(Table1[[#This Row],[Order_Date]],"yyyy")</f>
        <v>2024</v>
      </c>
      <c r="D3343" s="3">
        <f>MONTH(Table1[[#This Row],[Order_Date]])</f>
        <v>10</v>
      </c>
      <c r="E3343" t="str">
        <f>TEXT(Table1[[#This Row],[Order_Date]],"mmm")</f>
        <v>Oct</v>
      </c>
      <c r="F3343" s="1">
        <v>45577</v>
      </c>
      <c r="G3343">
        <f>(Table1[[#This Row],[Ship_Date]]-Table1[[#This Row],[Order_Date]])</f>
        <v>3</v>
      </c>
      <c r="H3343" t="s">
        <v>10581</v>
      </c>
      <c r="I3343" t="s">
        <v>10582</v>
      </c>
      <c r="J3343" t="s">
        <v>52</v>
      </c>
      <c r="K3343">
        <v>42</v>
      </c>
      <c r="L3343" t="str">
        <f>IF(Table1[[#This Row],[Age]]&lt;=20,"Teen",IF(Table1[[#This Row],[Age]]&gt;=21 &amp; Table1[[#This Row],[Age]]&lt;=50,"Adult","Senior"))</f>
        <v>Senior</v>
      </c>
      <c r="M3343" t="s">
        <v>53</v>
      </c>
      <c r="N3343" t="s">
        <v>54</v>
      </c>
      <c r="O3343" t="s">
        <v>55</v>
      </c>
      <c r="P3343" t="s">
        <v>47</v>
      </c>
      <c r="Q3343" t="s">
        <v>164</v>
      </c>
      <c r="R3343">
        <v>1</v>
      </c>
      <c r="S3343">
        <v>1800</v>
      </c>
      <c r="T3343">
        <v>20</v>
      </c>
      <c r="U3343">
        <v>1440</v>
      </c>
      <c r="V3343" t="str">
        <f>IF(Table1[[#This Row],[Sales]]&lt;=10000,"Low",IF(Table1[[#This Row],[Sales]]&gt;=10000 &amp; Table1[[#This Row],[Sales]]&lt;=25000,"Medium","High"))</f>
        <v>Low</v>
      </c>
      <c r="W3343">
        <v>457.59</v>
      </c>
      <c r="X3343">
        <f>Table1[[#This Row],[Profit]]/Table1[[#This Row],[Sales]]</f>
        <v>0.31777083333333334</v>
      </c>
      <c r="Y3343" t="s">
        <v>58</v>
      </c>
      <c r="Z3343" t="s">
        <v>31</v>
      </c>
      <c r="AA3343">
        <v>3</v>
      </c>
      <c r="AB3343" t="s">
        <v>42</v>
      </c>
    </row>
    <row r="3344" spans="1:28" x14ac:dyDescent="0.35">
      <c r="A3344" t="s">
        <v>10583</v>
      </c>
      <c r="B3344" s="1">
        <v>45584</v>
      </c>
      <c r="C3344" s="1" t="str">
        <f>TEXT(Table1[[#This Row],[Order_Date]],"yyyy")</f>
        <v>2024</v>
      </c>
      <c r="D3344" s="3">
        <f>MONTH(Table1[[#This Row],[Order_Date]])</f>
        <v>10</v>
      </c>
      <c r="E3344" t="str">
        <f>TEXT(Table1[[#This Row],[Order_Date]],"mmm")</f>
        <v>Oct</v>
      </c>
      <c r="F3344" s="1">
        <v>45585</v>
      </c>
      <c r="G3344">
        <f>(Table1[[#This Row],[Ship_Date]]-Table1[[#This Row],[Order_Date]])</f>
        <v>1</v>
      </c>
      <c r="H3344" t="s">
        <v>5992</v>
      </c>
      <c r="I3344" t="s">
        <v>10584</v>
      </c>
      <c r="J3344" t="s">
        <v>52</v>
      </c>
      <c r="K3344">
        <v>26</v>
      </c>
      <c r="L3344" t="str">
        <f>IF(Table1[[#This Row],[Age]]&lt;=20,"Teen",IF(Table1[[#This Row],[Age]]&gt;=21 &amp; Table1[[#This Row],[Age]]&lt;=50,"Adult","Senior"))</f>
        <v>Senior</v>
      </c>
      <c r="M3344" t="s">
        <v>73</v>
      </c>
      <c r="N3344" t="s">
        <v>26</v>
      </c>
      <c r="O3344" t="s">
        <v>27</v>
      </c>
      <c r="P3344" t="s">
        <v>28</v>
      </c>
      <c r="Q3344" t="s">
        <v>65</v>
      </c>
      <c r="R3344">
        <v>7</v>
      </c>
      <c r="S3344">
        <v>30000</v>
      </c>
      <c r="T3344">
        <v>25</v>
      </c>
      <c r="U3344">
        <v>157500</v>
      </c>
      <c r="V3344" t="str">
        <f>IF(Table1[[#This Row],[Sales]]&lt;=10000,"Low",IF(Table1[[#This Row],[Sales]]&gt;=10000 &amp; Table1[[#This Row],[Sales]]&lt;=25000,"Medium","High"))</f>
        <v>High</v>
      </c>
      <c r="W3344">
        <v>56976.14</v>
      </c>
      <c r="X3344">
        <f>Table1[[#This Row],[Profit]]/Table1[[#This Row],[Sales]]</f>
        <v>0.36175326984126982</v>
      </c>
      <c r="Y3344" t="s">
        <v>93</v>
      </c>
      <c r="Z3344" t="s">
        <v>59</v>
      </c>
      <c r="AA3344">
        <v>3</v>
      </c>
      <c r="AB3344" t="s">
        <v>42</v>
      </c>
    </row>
    <row r="3345" spans="1:28" x14ac:dyDescent="0.35">
      <c r="A3345" t="s">
        <v>10602</v>
      </c>
      <c r="B3345" s="1">
        <v>45947</v>
      </c>
      <c r="C3345" s="1" t="str">
        <f>TEXT(Table1[[#This Row],[Order_Date]],"yyyy")</f>
        <v>2025</v>
      </c>
      <c r="D3345" s="3">
        <f>MONTH(Table1[[#This Row],[Order_Date]])</f>
        <v>10</v>
      </c>
      <c r="E3345" t="str">
        <f>TEXT(Table1[[#This Row],[Order_Date]],"mmm")</f>
        <v>Oct</v>
      </c>
      <c r="F3345" s="1">
        <v>45950</v>
      </c>
      <c r="G3345">
        <f>(Table1[[#This Row],[Ship_Date]]-Table1[[#This Row],[Order_Date]])</f>
        <v>3</v>
      </c>
      <c r="H3345" t="s">
        <v>4063</v>
      </c>
      <c r="I3345" t="s">
        <v>10603</v>
      </c>
      <c r="J3345" t="s">
        <v>24</v>
      </c>
      <c r="K3345">
        <v>19</v>
      </c>
      <c r="L3345" t="str">
        <f>IF(Table1[[#This Row],[Age]]&lt;=20,"Teen",IF(Table1[[#This Row],[Age]]&gt;=21 &amp; Table1[[#This Row],[Age]]&lt;=50,"Adult","Senior"))</f>
        <v>Teen</v>
      </c>
      <c r="M3345" t="s">
        <v>79</v>
      </c>
      <c r="N3345" t="s">
        <v>80</v>
      </c>
      <c r="O3345" t="s">
        <v>38</v>
      </c>
      <c r="P3345" t="s">
        <v>74</v>
      </c>
      <c r="Q3345" t="s">
        <v>132</v>
      </c>
      <c r="R3345">
        <v>1</v>
      </c>
      <c r="S3345">
        <v>55000</v>
      </c>
      <c r="T3345">
        <v>5</v>
      </c>
      <c r="U3345">
        <v>52250</v>
      </c>
      <c r="V3345" t="str">
        <f>IF(Table1[[#This Row],[Sales]]&lt;=10000,"Low",IF(Table1[[#This Row],[Sales]]&gt;=10000 &amp; Table1[[#This Row],[Sales]]&lt;=25000,"Medium","High"))</f>
        <v>High</v>
      </c>
      <c r="W3345">
        <v>16331.92</v>
      </c>
      <c r="X3345">
        <f>Table1[[#This Row],[Profit]]/Table1[[#This Row],[Sales]]</f>
        <v>0.31257263157894738</v>
      </c>
      <c r="Y3345" t="s">
        <v>30</v>
      </c>
      <c r="Z3345" t="s">
        <v>59</v>
      </c>
      <c r="AA3345">
        <v>4</v>
      </c>
      <c r="AB3345" t="s">
        <v>42</v>
      </c>
    </row>
    <row r="3346" spans="1:28" x14ac:dyDescent="0.35">
      <c r="A3346" t="s">
        <v>10656</v>
      </c>
      <c r="B3346" s="1">
        <v>45956</v>
      </c>
      <c r="C3346" s="1" t="str">
        <f>TEXT(Table1[[#This Row],[Order_Date]],"yyyy")</f>
        <v>2025</v>
      </c>
      <c r="D3346" s="3">
        <f>MONTH(Table1[[#This Row],[Order_Date]])</f>
        <v>10</v>
      </c>
      <c r="E3346" t="str">
        <f>TEXT(Table1[[#This Row],[Order_Date]],"mmm")</f>
        <v>Oct</v>
      </c>
      <c r="F3346" s="1">
        <v>45963</v>
      </c>
      <c r="G3346">
        <f>(Table1[[#This Row],[Ship_Date]]-Table1[[#This Row],[Order_Date]])</f>
        <v>7</v>
      </c>
      <c r="H3346" t="s">
        <v>10657</v>
      </c>
      <c r="I3346" t="s">
        <v>10658</v>
      </c>
      <c r="J3346" t="s">
        <v>52</v>
      </c>
      <c r="K3346">
        <v>47</v>
      </c>
      <c r="L3346" t="str">
        <f>IF(Table1[[#This Row],[Age]]&lt;=20,"Teen",IF(Table1[[#This Row],[Age]]&gt;=21 &amp; Table1[[#This Row],[Age]]&lt;=50,"Adult","Senior"))</f>
        <v>Senior</v>
      </c>
      <c r="M3346" t="s">
        <v>46</v>
      </c>
      <c r="N3346" t="s">
        <v>46</v>
      </c>
      <c r="O3346" t="s">
        <v>38</v>
      </c>
      <c r="P3346" t="s">
        <v>47</v>
      </c>
      <c r="Q3346" t="s">
        <v>164</v>
      </c>
      <c r="R3346">
        <v>3</v>
      </c>
      <c r="S3346">
        <v>1800</v>
      </c>
      <c r="T3346">
        <v>10</v>
      </c>
      <c r="U3346">
        <v>4860</v>
      </c>
      <c r="V3346" t="str">
        <f>IF(Table1[[#This Row],[Sales]]&lt;=10000,"Low",IF(Table1[[#This Row],[Sales]]&gt;=10000 &amp; Table1[[#This Row],[Sales]]&lt;=25000,"Medium","High"))</f>
        <v>Low</v>
      </c>
      <c r="W3346">
        <v>1505.01</v>
      </c>
      <c r="X3346">
        <f>Table1[[#This Row],[Profit]]/Table1[[#This Row],[Sales]]</f>
        <v>0.30967283950617286</v>
      </c>
      <c r="Y3346" t="s">
        <v>30</v>
      </c>
      <c r="Z3346" t="s">
        <v>31</v>
      </c>
      <c r="AA3346">
        <v>5</v>
      </c>
      <c r="AB3346" t="s">
        <v>42</v>
      </c>
    </row>
    <row r="3347" spans="1:28" x14ac:dyDescent="0.35">
      <c r="A3347" t="s">
        <v>10664</v>
      </c>
      <c r="B3347" s="1">
        <v>45580</v>
      </c>
      <c r="C3347" s="1" t="str">
        <f>TEXT(Table1[[#This Row],[Order_Date]],"yyyy")</f>
        <v>2024</v>
      </c>
      <c r="D3347" s="3">
        <f>MONTH(Table1[[#This Row],[Order_Date]])</f>
        <v>10</v>
      </c>
      <c r="E3347" t="str">
        <f>TEXT(Table1[[#This Row],[Order_Date]],"mmm")</f>
        <v>Oct</v>
      </c>
      <c r="F3347" s="1">
        <v>45585</v>
      </c>
      <c r="G3347">
        <f>(Table1[[#This Row],[Ship_Date]]-Table1[[#This Row],[Order_Date]])</f>
        <v>5</v>
      </c>
      <c r="H3347" t="s">
        <v>10665</v>
      </c>
      <c r="I3347" t="s">
        <v>10666</v>
      </c>
      <c r="J3347" t="s">
        <v>52</v>
      </c>
      <c r="K3347">
        <v>44</v>
      </c>
      <c r="L3347" t="str">
        <f>IF(Table1[[#This Row],[Age]]&lt;=20,"Teen",IF(Table1[[#This Row],[Age]]&gt;=21 &amp; Table1[[#This Row],[Age]]&lt;=50,"Adult","Senior"))</f>
        <v>Senior</v>
      </c>
      <c r="M3347" t="s">
        <v>46</v>
      </c>
      <c r="N3347" t="s">
        <v>46</v>
      </c>
      <c r="O3347" t="s">
        <v>38</v>
      </c>
      <c r="P3347" t="s">
        <v>47</v>
      </c>
      <c r="Q3347" t="s">
        <v>175</v>
      </c>
      <c r="R3347">
        <v>8</v>
      </c>
      <c r="S3347">
        <v>1200</v>
      </c>
      <c r="T3347">
        <v>20</v>
      </c>
      <c r="U3347">
        <v>7680</v>
      </c>
      <c r="V3347" t="str">
        <f>IF(Table1[[#This Row],[Sales]]&lt;=10000,"Low",IF(Table1[[#This Row],[Sales]]&gt;=10000 &amp; Table1[[#This Row],[Sales]]&lt;=25000,"Medium","High"))</f>
        <v>Low</v>
      </c>
      <c r="W3347">
        <v>2654.66</v>
      </c>
      <c r="X3347">
        <f>Table1[[#This Row],[Profit]]/Table1[[#This Row],[Sales]]</f>
        <v>0.34565885416666664</v>
      </c>
      <c r="Y3347" t="s">
        <v>93</v>
      </c>
      <c r="Z3347" t="s">
        <v>31</v>
      </c>
      <c r="AA3347">
        <v>2</v>
      </c>
      <c r="AB3347" t="s">
        <v>42</v>
      </c>
    </row>
    <row r="3348" spans="1:28" x14ac:dyDescent="0.35">
      <c r="A3348" t="s">
        <v>10716</v>
      </c>
      <c r="B3348" s="1">
        <v>45957</v>
      </c>
      <c r="C3348" s="1" t="str">
        <f>TEXT(Table1[[#This Row],[Order_Date]],"yyyy")</f>
        <v>2025</v>
      </c>
      <c r="D3348" s="3">
        <f>MONTH(Table1[[#This Row],[Order_Date]])</f>
        <v>10</v>
      </c>
      <c r="E3348" t="str">
        <f>TEXT(Table1[[#This Row],[Order_Date]],"mmm")</f>
        <v>Oct</v>
      </c>
      <c r="F3348" s="1">
        <v>45962</v>
      </c>
      <c r="G3348">
        <f>(Table1[[#This Row],[Ship_Date]]-Table1[[#This Row],[Order_Date]])</f>
        <v>5</v>
      </c>
      <c r="H3348" t="s">
        <v>10717</v>
      </c>
      <c r="I3348" t="s">
        <v>10718</v>
      </c>
      <c r="J3348" t="s">
        <v>24</v>
      </c>
      <c r="K3348">
        <v>59</v>
      </c>
      <c r="L3348" t="str">
        <f>IF(Table1[[#This Row],[Age]]&lt;=20,"Teen",IF(Table1[[#This Row],[Age]]&gt;=21 &amp; Table1[[#This Row],[Age]]&lt;=50,"Adult","Senior"))</f>
        <v>Senior</v>
      </c>
      <c r="M3348" t="s">
        <v>116</v>
      </c>
      <c r="N3348" t="s">
        <v>117</v>
      </c>
      <c r="O3348" t="s">
        <v>86</v>
      </c>
      <c r="P3348" t="s">
        <v>28</v>
      </c>
      <c r="Q3348" t="s">
        <v>311</v>
      </c>
      <c r="R3348">
        <v>2</v>
      </c>
      <c r="S3348">
        <v>5000</v>
      </c>
      <c r="T3348">
        <v>10</v>
      </c>
      <c r="U3348">
        <v>9000</v>
      </c>
      <c r="V3348" t="str">
        <f>IF(Table1[[#This Row],[Sales]]&lt;=10000,"Low",IF(Table1[[#This Row],[Sales]]&gt;=10000 &amp; Table1[[#This Row],[Sales]]&lt;=25000,"Medium","High"))</f>
        <v>Low</v>
      </c>
      <c r="W3348">
        <v>3015.86</v>
      </c>
      <c r="X3348">
        <f>Table1[[#This Row],[Profit]]/Table1[[#This Row],[Sales]]</f>
        <v>0.33509555555555559</v>
      </c>
      <c r="Y3348" t="s">
        <v>93</v>
      </c>
      <c r="Z3348" t="s">
        <v>31</v>
      </c>
      <c r="AA3348">
        <v>3</v>
      </c>
      <c r="AB3348" t="s">
        <v>42</v>
      </c>
    </row>
    <row r="3349" spans="1:28" x14ac:dyDescent="0.35">
      <c r="A3349" t="s">
        <v>10767</v>
      </c>
      <c r="B3349" s="1">
        <v>45583</v>
      </c>
      <c r="C3349" s="1" t="str">
        <f>TEXT(Table1[[#This Row],[Order_Date]],"yyyy")</f>
        <v>2024</v>
      </c>
      <c r="D3349" s="3">
        <f>MONTH(Table1[[#This Row],[Order_Date]])</f>
        <v>10</v>
      </c>
      <c r="E3349" t="str">
        <f>TEXT(Table1[[#This Row],[Order_Date]],"mmm")</f>
        <v>Oct</v>
      </c>
      <c r="F3349" s="1">
        <v>45589</v>
      </c>
      <c r="G3349">
        <f>(Table1[[#This Row],[Ship_Date]]-Table1[[#This Row],[Order_Date]])</f>
        <v>6</v>
      </c>
      <c r="H3349" t="s">
        <v>10768</v>
      </c>
      <c r="I3349" t="s">
        <v>10769</v>
      </c>
      <c r="J3349" t="s">
        <v>52</v>
      </c>
      <c r="K3349">
        <v>62</v>
      </c>
      <c r="L3349" t="str">
        <f>IF(Table1[[#This Row],[Age]]&lt;=20,"Teen",IF(Table1[[#This Row],[Age]]&gt;=21 &amp; Table1[[#This Row],[Age]]&lt;=50,"Adult","Senior"))</f>
        <v>Senior</v>
      </c>
      <c r="M3349" t="s">
        <v>79</v>
      </c>
      <c r="N3349" t="s">
        <v>80</v>
      </c>
      <c r="O3349" t="s">
        <v>38</v>
      </c>
      <c r="P3349" t="s">
        <v>47</v>
      </c>
      <c r="Q3349" t="s">
        <v>164</v>
      </c>
      <c r="R3349">
        <v>7</v>
      </c>
      <c r="S3349">
        <v>1800</v>
      </c>
      <c r="T3349">
        <v>0</v>
      </c>
      <c r="U3349">
        <v>12600</v>
      </c>
      <c r="V3349" t="str">
        <f>IF(Table1[[#This Row],[Sales]]&lt;=10000,"Low",IF(Table1[[#This Row],[Sales]]&gt;=10000 &amp; Table1[[#This Row],[Sales]]&lt;=25000,"Medium","High"))</f>
        <v>High</v>
      </c>
      <c r="W3349">
        <v>2010.49</v>
      </c>
      <c r="X3349">
        <f>Table1[[#This Row],[Profit]]/Table1[[#This Row],[Sales]]</f>
        <v>0.15956269841269841</v>
      </c>
      <c r="Y3349" t="s">
        <v>93</v>
      </c>
      <c r="Z3349" t="s">
        <v>41</v>
      </c>
      <c r="AA3349">
        <v>5</v>
      </c>
      <c r="AB3349" t="s">
        <v>42</v>
      </c>
    </row>
    <row r="3350" spans="1:28" x14ac:dyDescent="0.35">
      <c r="A3350" t="s">
        <v>10817</v>
      </c>
      <c r="B3350" s="1">
        <v>45579</v>
      </c>
      <c r="C3350" s="1" t="str">
        <f>TEXT(Table1[[#This Row],[Order_Date]],"yyyy")</f>
        <v>2024</v>
      </c>
      <c r="D3350" s="3">
        <f>MONTH(Table1[[#This Row],[Order_Date]])</f>
        <v>10</v>
      </c>
      <c r="E3350" t="str">
        <f>TEXT(Table1[[#This Row],[Order_Date]],"mmm")</f>
        <v>Oct</v>
      </c>
      <c r="F3350" s="1">
        <v>45586</v>
      </c>
      <c r="G3350">
        <f>(Table1[[#This Row],[Ship_Date]]-Table1[[#This Row],[Order_Date]])</f>
        <v>7</v>
      </c>
      <c r="H3350" t="s">
        <v>1915</v>
      </c>
      <c r="I3350" t="s">
        <v>10818</v>
      </c>
      <c r="J3350" t="s">
        <v>52</v>
      </c>
      <c r="K3350">
        <v>49</v>
      </c>
      <c r="L3350" t="str">
        <f>IF(Table1[[#This Row],[Age]]&lt;=20,"Teen",IF(Table1[[#This Row],[Age]]&gt;=21 &amp; Table1[[#This Row],[Age]]&lt;=50,"Adult","Senior"))</f>
        <v>Senior</v>
      </c>
      <c r="M3350" t="s">
        <v>53</v>
      </c>
      <c r="N3350" t="s">
        <v>54</v>
      </c>
      <c r="O3350" t="s">
        <v>55</v>
      </c>
      <c r="P3350" t="s">
        <v>28</v>
      </c>
      <c r="Q3350" t="s">
        <v>29</v>
      </c>
      <c r="R3350">
        <v>1</v>
      </c>
      <c r="S3350">
        <v>15000</v>
      </c>
      <c r="T3350">
        <v>15</v>
      </c>
      <c r="U3350">
        <v>12750</v>
      </c>
      <c r="V3350" t="str">
        <f>IF(Table1[[#This Row],[Sales]]&lt;=10000,"Low",IF(Table1[[#This Row],[Sales]]&gt;=10000 &amp; Table1[[#This Row],[Sales]]&lt;=25000,"Medium","High"))</f>
        <v>High</v>
      </c>
      <c r="W3350">
        <v>2954.02</v>
      </c>
      <c r="X3350">
        <f>Table1[[#This Row],[Profit]]/Table1[[#This Row],[Sales]]</f>
        <v>0.23168784313725491</v>
      </c>
      <c r="Y3350" t="s">
        <v>30</v>
      </c>
      <c r="Z3350" t="s">
        <v>31</v>
      </c>
      <c r="AA3350">
        <v>2</v>
      </c>
      <c r="AB3350" t="s">
        <v>42</v>
      </c>
    </row>
    <row r="3351" spans="1:28" x14ac:dyDescent="0.35">
      <c r="A3351" t="s">
        <v>10824</v>
      </c>
      <c r="B3351" s="1">
        <v>45931</v>
      </c>
      <c r="C3351" s="1" t="str">
        <f>TEXT(Table1[[#This Row],[Order_Date]],"yyyy")</f>
        <v>2025</v>
      </c>
      <c r="D3351" s="3">
        <f>MONTH(Table1[[#This Row],[Order_Date]])</f>
        <v>10</v>
      </c>
      <c r="E3351" t="str">
        <f>TEXT(Table1[[#This Row],[Order_Date]],"mmm")</f>
        <v>Oct</v>
      </c>
      <c r="F3351" s="1">
        <v>45938</v>
      </c>
      <c r="G3351">
        <f>(Table1[[#This Row],[Ship_Date]]-Table1[[#This Row],[Order_Date]])</f>
        <v>7</v>
      </c>
      <c r="H3351" t="s">
        <v>10825</v>
      </c>
      <c r="I3351" t="s">
        <v>10826</v>
      </c>
      <c r="J3351" t="s">
        <v>24</v>
      </c>
      <c r="K3351">
        <v>30</v>
      </c>
      <c r="L3351" t="str">
        <f>IF(Table1[[#This Row],[Age]]&lt;=20,"Teen",IF(Table1[[#This Row],[Age]]&gt;=21 &amp; Table1[[#This Row],[Age]]&lt;=50,"Adult","Senior"))</f>
        <v>Senior</v>
      </c>
      <c r="M3351" t="s">
        <v>84</v>
      </c>
      <c r="N3351" t="s">
        <v>85</v>
      </c>
      <c r="O3351" t="s">
        <v>86</v>
      </c>
      <c r="P3351" t="s">
        <v>47</v>
      </c>
      <c r="Q3351" t="s">
        <v>164</v>
      </c>
      <c r="R3351">
        <v>1</v>
      </c>
      <c r="S3351">
        <v>1800</v>
      </c>
      <c r="T3351">
        <v>10</v>
      </c>
      <c r="U3351">
        <v>1620</v>
      </c>
      <c r="V3351" t="str">
        <f>IF(Table1[[#This Row],[Sales]]&lt;=10000,"Low",IF(Table1[[#This Row],[Sales]]&gt;=10000 &amp; Table1[[#This Row],[Sales]]&lt;=25000,"Medium","High"))</f>
        <v>Low</v>
      </c>
      <c r="W3351">
        <v>592.79</v>
      </c>
      <c r="X3351">
        <f>Table1[[#This Row],[Profit]]/Table1[[#This Row],[Sales]]</f>
        <v>0.36591975308641972</v>
      </c>
      <c r="Y3351" t="s">
        <v>58</v>
      </c>
      <c r="Z3351" t="s">
        <v>31</v>
      </c>
      <c r="AA3351">
        <v>1</v>
      </c>
      <c r="AB3351" t="s">
        <v>42</v>
      </c>
    </row>
    <row r="3352" spans="1:28" x14ac:dyDescent="0.35">
      <c r="A3352" t="s">
        <v>10851</v>
      </c>
      <c r="B3352" s="1">
        <v>45591</v>
      </c>
      <c r="C3352" s="1" t="str">
        <f>TEXT(Table1[[#This Row],[Order_Date]],"yyyy")</f>
        <v>2024</v>
      </c>
      <c r="D3352" s="3">
        <f>MONTH(Table1[[#This Row],[Order_Date]])</f>
        <v>10</v>
      </c>
      <c r="E3352" t="str">
        <f>TEXT(Table1[[#This Row],[Order_Date]],"mmm")</f>
        <v>Oct</v>
      </c>
      <c r="F3352" s="1">
        <v>45596</v>
      </c>
      <c r="G3352">
        <f>(Table1[[#This Row],[Ship_Date]]-Table1[[#This Row],[Order_Date]])</f>
        <v>5</v>
      </c>
      <c r="H3352" t="s">
        <v>10852</v>
      </c>
      <c r="I3352" t="s">
        <v>10853</v>
      </c>
      <c r="J3352" t="s">
        <v>24</v>
      </c>
      <c r="K3352">
        <v>29</v>
      </c>
      <c r="L3352" t="str">
        <f>IF(Table1[[#This Row],[Age]]&lt;=20,"Teen",IF(Table1[[#This Row],[Age]]&gt;=21 &amp; Table1[[#This Row],[Age]]&lt;=50,"Adult","Senior"))</f>
        <v>Senior</v>
      </c>
      <c r="M3352" t="s">
        <v>84</v>
      </c>
      <c r="N3352" t="s">
        <v>85</v>
      </c>
      <c r="O3352" t="s">
        <v>86</v>
      </c>
      <c r="P3352" t="s">
        <v>39</v>
      </c>
      <c r="Q3352" t="s">
        <v>253</v>
      </c>
      <c r="R3352">
        <v>4</v>
      </c>
      <c r="S3352">
        <v>1200</v>
      </c>
      <c r="T3352">
        <v>20</v>
      </c>
      <c r="U3352">
        <v>3840</v>
      </c>
      <c r="V3352" t="str">
        <f>IF(Table1[[#This Row],[Sales]]&lt;=10000,"Low",IF(Table1[[#This Row],[Sales]]&gt;=10000 &amp; Table1[[#This Row],[Sales]]&lt;=25000,"Medium","High"))</f>
        <v>Low</v>
      </c>
      <c r="W3352">
        <v>759.35</v>
      </c>
      <c r="X3352">
        <f>Table1[[#This Row],[Profit]]/Table1[[#This Row],[Sales]]</f>
        <v>0.19774739583333334</v>
      </c>
      <c r="Y3352" t="s">
        <v>30</v>
      </c>
      <c r="Z3352" t="s">
        <v>31</v>
      </c>
      <c r="AA3352">
        <v>1</v>
      </c>
      <c r="AB3352" t="s">
        <v>42</v>
      </c>
    </row>
    <row r="3353" spans="1:28" x14ac:dyDescent="0.35">
      <c r="A3353" t="s">
        <v>10914</v>
      </c>
      <c r="B3353" s="1">
        <v>45950</v>
      </c>
      <c r="C3353" s="1" t="str">
        <f>TEXT(Table1[[#This Row],[Order_Date]],"yyyy")</f>
        <v>2025</v>
      </c>
      <c r="D3353" s="3">
        <f>MONTH(Table1[[#This Row],[Order_Date]])</f>
        <v>10</v>
      </c>
      <c r="E3353" t="str">
        <f>TEXT(Table1[[#This Row],[Order_Date]],"mmm")</f>
        <v>Oct</v>
      </c>
      <c r="F3353" s="1">
        <v>45951</v>
      </c>
      <c r="G3353">
        <f>(Table1[[#This Row],[Ship_Date]]-Table1[[#This Row],[Order_Date]])</f>
        <v>1</v>
      </c>
      <c r="H3353" t="s">
        <v>10915</v>
      </c>
      <c r="I3353" t="s">
        <v>10916</v>
      </c>
      <c r="J3353" t="s">
        <v>24</v>
      </c>
      <c r="K3353">
        <v>63</v>
      </c>
      <c r="L3353" t="str">
        <f>IF(Table1[[#This Row],[Age]]&lt;=20,"Teen",IF(Table1[[#This Row],[Age]]&gt;=21 &amp; Table1[[#This Row],[Age]]&lt;=50,"Adult","Senior"))</f>
        <v>Senior</v>
      </c>
      <c r="M3353" t="s">
        <v>46</v>
      </c>
      <c r="N3353" t="s">
        <v>46</v>
      </c>
      <c r="O3353" t="s">
        <v>38</v>
      </c>
      <c r="P3353" t="s">
        <v>28</v>
      </c>
      <c r="Q3353" t="s">
        <v>311</v>
      </c>
      <c r="R3353">
        <v>2</v>
      </c>
      <c r="S3353">
        <v>5000</v>
      </c>
      <c r="T3353">
        <v>10</v>
      </c>
      <c r="U3353">
        <v>9000</v>
      </c>
      <c r="V3353" t="str">
        <f>IF(Table1[[#This Row],[Sales]]&lt;=10000,"Low",IF(Table1[[#This Row],[Sales]]&gt;=10000 &amp; Table1[[#This Row],[Sales]]&lt;=25000,"Medium","High"))</f>
        <v>Low</v>
      </c>
      <c r="W3353">
        <v>3395.41</v>
      </c>
      <c r="X3353">
        <f>Table1[[#This Row],[Profit]]/Table1[[#This Row],[Sales]]</f>
        <v>0.37726777777777776</v>
      </c>
      <c r="Y3353" t="s">
        <v>30</v>
      </c>
      <c r="Z3353" t="s">
        <v>31</v>
      </c>
      <c r="AA3353">
        <v>3</v>
      </c>
      <c r="AB3353" t="s">
        <v>42</v>
      </c>
    </row>
    <row r="3354" spans="1:28" x14ac:dyDescent="0.35">
      <c r="A3354" t="s">
        <v>11014</v>
      </c>
      <c r="B3354" s="1">
        <v>45582</v>
      </c>
      <c r="C3354" s="1" t="str">
        <f>TEXT(Table1[[#This Row],[Order_Date]],"yyyy")</f>
        <v>2024</v>
      </c>
      <c r="D3354" s="3">
        <f>MONTH(Table1[[#This Row],[Order_Date]])</f>
        <v>10</v>
      </c>
      <c r="E3354" t="str">
        <f>TEXT(Table1[[#This Row],[Order_Date]],"mmm")</f>
        <v>Oct</v>
      </c>
      <c r="F3354" s="1">
        <v>45585</v>
      </c>
      <c r="G3354">
        <f>(Table1[[#This Row],[Ship_Date]]-Table1[[#This Row],[Order_Date]])</f>
        <v>3</v>
      </c>
      <c r="H3354" t="s">
        <v>11015</v>
      </c>
      <c r="I3354" t="s">
        <v>11016</v>
      </c>
      <c r="J3354" t="s">
        <v>52</v>
      </c>
      <c r="K3354">
        <v>56</v>
      </c>
      <c r="L3354" t="str">
        <f>IF(Table1[[#This Row],[Age]]&lt;=20,"Teen",IF(Table1[[#This Row],[Age]]&gt;=21 &amp; Table1[[#This Row],[Age]]&lt;=50,"Adult","Senior"))</f>
        <v>Senior</v>
      </c>
      <c r="M3354" t="s">
        <v>116</v>
      </c>
      <c r="N3354" t="s">
        <v>117</v>
      </c>
      <c r="O3354" t="s">
        <v>86</v>
      </c>
      <c r="P3354" t="s">
        <v>39</v>
      </c>
      <c r="Q3354" t="s">
        <v>40</v>
      </c>
      <c r="R3354">
        <v>5</v>
      </c>
      <c r="S3354">
        <v>2500</v>
      </c>
      <c r="T3354">
        <v>10</v>
      </c>
      <c r="U3354">
        <v>11250</v>
      </c>
      <c r="V3354" t="str">
        <f>IF(Table1[[#This Row],[Sales]]&lt;=10000,"Low",IF(Table1[[#This Row],[Sales]]&gt;=10000 &amp; Table1[[#This Row],[Sales]]&lt;=25000,"Medium","High"))</f>
        <v>High</v>
      </c>
      <c r="W3354">
        <v>2671.81</v>
      </c>
      <c r="X3354">
        <f>Table1[[#This Row],[Profit]]/Table1[[#This Row],[Sales]]</f>
        <v>0.23749422222222222</v>
      </c>
      <c r="Y3354" t="s">
        <v>93</v>
      </c>
      <c r="Z3354" t="s">
        <v>41</v>
      </c>
      <c r="AA3354">
        <v>4</v>
      </c>
      <c r="AB3354" t="s">
        <v>42</v>
      </c>
    </row>
    <row r="3355" spans="1:28" x14ac:dyDescent="0.35">
      <c r="A3355" t="s">
        <v>11045</v>
      </c>
      <c r="B3355" s="1">
        <v>45961</v>
      </c>
      <c r="C3355" s="1" t="str">
        <f>TEXT(Table1[[#This Row],[Order_Date]],"yyyy")</f>
        <v>2025</v>
      </c>
      <c r="D3355" s="3">
        <f>MONTH(Table1[[#This Row],[Order_Date]])</f>
        <v>10</v>
      </c>
      <c r="E3355" t="str">
        <f>TEXT(Table1[[#This Row],[Order_Date]],"mmm")</f>
        <v>Oct</v>
      </c>
      <c r="F3355" s="1">
        <v>45968</v>
      </c>
      <c r="G3355">
        <f>(Table1[[#This Row],[Ship_Date]]-Table1[[#This Row],[Order_Date]])</f>
        <v>7</v>
      </c>
      <c r="H3355" t="s">
        <v>11046</v>
      </c>
      <c r="I3355" t="s">
        <v>11047</v>
      </c>
      <c r="J3355" t="s">
        <v>24</v>
      </c>
      <c r="K3355">
        <v>44</v>
      </c>
      <c r="L3355" t="str">
        <f>IF(Table1[[#This Row],[Age]]&lt;=20,"Teen",IF(Table1[[#This Row],[Age]]&gt;=21 &amp; Table1[[#This Row],[Age]]&lt;=50,"Adult","Senior"))</f>
        <v>Senior</v>
      </c>
      <c r="M3355" t="s">
        <v>101</v>
      </c>
      <c r="N3355" t="s">
        <v>102</v>
      </c>
      <c r="O3355" t="s">
        <v>27</v>
      </c>
      <c r="P3355" t="s">
        <v>56</v>
      </c>
      <c r="Q3355" t="s">
        <v>125</v>
      </c>
      <c r="R3355">
        <v>3</v>
      </c>
      <c r="S3355">
        <v>450</v>
      </c>
      <c r="T3355">
        <v>20</v>
      </c>
      <c r="U3355">
        <v>1080</v>
      </c>
      <c r="V3355" t="str">
        <f>IF(Table1[[#This Row],[Sales]]&lt;=10000,"Low",IF(Table1[[#This Row],[Sales]]&gt;=10000 &amp; Table1[[#This Row],[Sales]]&lt;=25000,"Medium","High"))</f>
        <v>Low</v>
      </c>
      <c r="W3355">
        <v>401.8</v>
      </c>
      <c r="X3355">
        <f>Table1[[#This Row],[Profit]]/Table1[[#This Row],[Sales]]</f>
        <v>0.37203703703703705</v>
      </c>
      <c r="Y3355" t="s">
        <v>30</v>
      </c>
      <c r="Z3355" t="s">
        <v>31</v>
      </c>
      <c r="AA3355">
        <v>4</v>
      </c>
      <c r="AB3355" t="s">
        <v>42</v>
      </c>
    </row>
    <row r="3356" spans="1:28" x14ac:dyDescent="0.35">
      <c r="A3356" t="s">
        <v>11048</v>
      </c>
      <c r="B3356" s="1">
        <v>45956</v>
      </c>
      <c r="C3356" s="1" t="str">
        <f>TEXT(Table1[[#This Row],[Order_Date]],"yyyy")</f>
        <v>2025</v>
      </c>
      <c r="D3356" s="3">
        <f>MONTH(Table1[[#This Row],[Order_Date]])</f>
        <v>10</v>
      </c>
      <c r="E3356" t="str">
        <f>TEXT(Table1[[#This Row],[Order_Date]],"mmm")</f>
        <v>Oct</v>
      </c>
      <c r="F3356" s="1">
        <v>45960</v>
      </c>
      <c r="G3356">
        <f>(Table1[[#This Row],[Ship_Date]]-Table1[[#This Row],[Order_Date]])</f>
        <v>4</v>
      </c>
      <c r="H3356" t="s">
        <v>11049</v>
      </c>
      <c r="I3356" t="s">
        <v>11050</v>
      </c>
      <c r="J3356" t="s">
        <v>52</v>
      </c>
      <c r="K3356">
        <v>39</v>
      </c>
      <c r="L3356" t="str">
        <f>IF(Table1[[#This Row],[Age]]&lt;=20,"Teen",IF(Table1[[#This Row],[Age]]&gt;=21 &amp; Table1[[#This Row],[Age]]&lt;=50,"Adult","Senior"))</f>
        <v>Senior</v>
      </c>
      <c r="M3356" t="s">
        <v>63</v>
      </c>
      <c r="N3356" t="s">
        <v>64</v>
      </c>
      <c r="O3356" t="s">
        <v>55</v>
      </c>
      <c r="P3356" t="s">
        <v>47</v>
      </c>
      <c r="Q3356" t="s">
        <v>69</v>
      </c>
      <c r="R3356">
        <v>4</v>
      </c>
      <c r="S3356">
        <v>800</v>
      </c>
      <c r="T3356">
        <v>10</v>
      </c>
      <c r="U3356">
        <v>2880</v>
      </c>
      <c r="V3356" t="str">
        <f>IF(Table1[[#This Row],[Sales]]&lt;=10000,"Low",IF(Table1[[#This Row],[Sales]]&gt;=10000 &amp; Table1[[#This Row],[Sales]]&lt;=25000,"Medium","High"))</f>
        <v>Low</v>
      </c>
      <c r="W3356">
        <v>707.18</v>
      </c>
      <c r="X3356">
        <f>Table1[[#This Row],[Profit]]/Table1[[#This Row],[Sales]]</f>
        <v>0.24554861111111109</v>
      </c>
      <c r="Y3356" t="s">
        <v>58</v>
      </c>
      <c r="Z3356" t="s">
        <v>31</v>
      </c>
      <c r="AA3356">
        <v>5</v>
      </c>
      <c r="AB3356" t="s">
        <v>42</v>
      </c>
    </row>
    <row r="3357" spans="1:28" x14ac:dyDescent="0.35">
      <c r="A3357" t="s">
        <v>11074</v>
      </c>
      <c r="B3357" s="1">
        <v>45954</v>
      </c>
      <c r="C3357" s="1" t="str">
        <f>TEXT(Table1[[#This Row],[Order_Date]],"yyyy")</f>
        <v>2025</v>
      </c>
      <c r="D3357" s="3">
        <f>MONTH(Table1[[#This Row],[Order_Date]])</f>
        <v>10</v>
      </c>
      <c r="E3357" t="str">
        <f>TEXT(Table1[[#This Row],[Order_Date]],"mmm")</f>
        <v>Oct</v>
      </c>
      <c r="F3357" s="1">
        <v>45956</v>
      </c>
      <c r="G3357">
        <f>(Table1[[#This Row],[Ship_Date]]-Table1[[#This Row],[Order_Date]])</f>
        <v>2</v>
      </c>
      <c r="H3357" t="s">
        <v>3718</v>
      </c>
      <c r="I3357" t="s">
        <v>11075</v>
      </c>
      <c r="J3357" t="s">
        <v>52</v>
      </c>
      <c r="K3357">
        <v>43</v>
      </c>
      <c r="L3357" t="str">
        <f>IF(Table1[[#This Row],[Age]]&lt;=20,"Teen",IF(Table1[[#This Row],[Age]]&gt;=21 &amp; Table1[[#This Row],[Age]]&lt;=50,"Adult","Senior"))</f>
        <v>Senior</v>
      </c>
      <c r="M3357" t="s">
        <v>63</v>
      </c>
      <c r="N3357" t="s">
        <v>64</v>
      </c>
      <c r="O3357" t="s">
        <v>55</v>
      </c>
      <c r="P3357" t="s">
        <v>39</v>
      </c>
      <c r="Q3357" t="s">
        <v>87</v>
      </c>
      <c r="R3357">
        <v>8</v>
      </c>
      <c r="S3357">
        <v>3200</v>
      </c>
      <c r="T3357">
        <v>0</v>
      </c>
      <c r="U3357">
        <v>25600</v>
      </c>
      <c r="V3357" t="str">
        <f>IF(Table1[[#This Row],[Sales]]&lt;=10000,"Low",IF(Table1[[#This Row],[Sales]]&gt;=10000 &amp; Table1[[#This Row],[Sales]]&lt;=25000,"Medium","High"))</f>
        <v>High</v>
      </c>
      <c r="W3357">
        <v>2677.36</v>
      </c>
      <c r="X3357">
        <f>Table1[[#This Row],[Profit]]/Table1[[#This Row],[Sales]]</f>
        <v>0.10458437500000001</v>
      </c>
      <c r="Y3357" t="s">
        <v>30</v>
      </c>
      <c r="Z3357" t="s">
        <v>31</v>
      </c>
      <c r="AA3357">
        <v>4</v>
      </c>
      <c r="AB3357" t="s">
        <v>42</v>
      </c>
    </row>
    <row r="3358" spans="1:28" x14ac:dyDescent="0.35">
      <c r="A3358" t="s">
        <v>11134</v>
      </c>
      <c r="B3358" s="1">
        <v>45588</v>
      </c>
      <c r="C3358" s="1" t="str">
        <f>TEXT(Table1[[#This Row],[Order_Date]],"yyyy")</f>
        <v>2024</v>
      </c>
      <c r="D3358" s="3">
        <f>MONTH(Table1[[#This Row],[Order_Date]])</f>
        <v>10</v>
      </c>
      <c r="E3358" t="str">
        <f>TEXT(Table1[[#This Row],[Order_Date]],"mmm")</f>
        <v>Oct</v>
      </c>
      <c r="F3358" s="1">
        <v>45593</v>
      </c>
      <c r="G3358">
        <f>(Table1[[#This Row],[Ship_Date]]-Table1[[#This Row],[Order_Date]])</f>
        <v>5</v>
      </c>
      <c r="H3358" t="s">
        <v>11135</v>
      </c>
      <c r="I3358" t="s">
        <v>11136</v>
      </c>
      <c r="J3358" t="s">
        <v>52</v>
      </c>
      <c r="K3358">
        <v>40</v>
      </c>
      <c r="L3358" t="str">
        <f>IF(Table1[[#This Row],[Age]]&lt;=20,"Teen",IF(Table1[[#This Row],[Age]]&gt;=21 &amp; Table1[[#This Row],[Age]]&lt;=50,"Adult","Senior"))</f>
        <v>Senior</v>
      </c>
      <c r="M3358" t="s">
        <v>107</v>
      </c>
      <c r="N3358" t="s">
        <v>108</v>
      </c>
      <c r="O3358" t="s">
        <v>86</v>
      </c>
      <c r="P3358" t="s">
        <v>56</v>
      </c>
      <c r="Q3358" t="s">
        <v>57</v>
      </c>
      <c r="R3358">
        <v>4</v>
      </c>
      <c r="S3358">
        <v>60</v>
      </c>
      <c r="T3358">
        <v>5</v>
      </c>
      <c r="U3358">
        <v>228</v>
      </c>
      <c r="V3358" t="str">
        <f>IF(Table1[[#This Row],[Sales]]&lt;=10000,"Low",IF(Table1[[#This Row],[Sales]]&gt;=10000 &amp; Table1[[#This Row],[Sales]]&lt;=25000,"Medium","High"))</f>
        <v>Low</v>
      </c>
      <c r="W3358">
        <v>45.34</v>
      </c>
      <c r="X3358">
        <f>Table1[[#This Row],[Profit]]/Table1[[#This Row],[Sales]]</f>
        <v>0.19885964912280704</v>
      </c>
      <c r="Y3358" t="s">
        <v>58</v>
      </c>
      <c r="Z3358" t="s">
        <v>59</v>
      </c>
      <c r="AA3358">
        <v>1</v>
      </c>
      <c r="AB3358" t="s">
        <v>42</v>
      </c>
    </row>
    <row r="3359" spans="1:28" x14ac:dyDescent="0.35">
      <c r="A3359" t="s">
        <v>11182</v>
      </c>
      <c r="B3359" s="1">
        <v>45948</v>
      </c>
      <c r="C3359" s="1" t="str">
        <f>TEXT(Table1[[#This Row],[Order_Date]],"yyyy")</f>
        <v>2025</v>
      </c>
      <c r="D3359" s="3">
        <f>MONTH(Table1[[#This Row],[Order_Date]])</f>
        <v>10</v>
      </c>
      <c r="E3359" t="str">
        <f>TEXT(Table1[[#This Row],[Order_Date]],"mmm")</f>
        <v>Oct</v>
      </c>
      <c r="F3359" s="1">
        <v>45949</v>
      </c>
      <c r="G3359">
        <f>(Table1[[#This Row],[Ship_Date]]-Table1[[#This Row],[Order_Date]])</f>
        <v>1</v>
      </c>
      <c r="H3359" t="s">
        <v>11183</v>
      </c>
      <c r="I3359" t="s">
        <v>11184</v>
      </c>
      <c r="J3359" t="s">
        <v>52</v>
      </c>
      <c r="K3359">
        <v>54</v>
      </c>
      <c r="L3359" t="str">
        <f>IF(Table1[[#This Row],[Age]]&lt;=20,"Teen",IF(Table1[[#This Row],[Age]]&gt;=21 &amp; Table1[[#This Row],[Age]]&lt;=50,"Adult","Senior"))</f>
        <v>Senior</v>
      </c>
      <c r="M3359" t="s">
        <v>36</v>
      </c>
      <c r="N3359" t="s">
        <v>37</v>
      </c>
      <c r="O3359" t="s">
        <v>38</v>
      </c>
      <c r="P3359" t="s">
        <v>74</v>
      </c>
      <c r="Q3359" t="s">
        <v>75</v>
      </c>
      <c r="R3359">
        <v>6</v>
      </c>
      <c r="S3359">
        <v>2000</v>
      </c>
      <c r="T3359">
        <v>10</v>
      </c>
      <c r="U3359">
        <v>10800</v>
      </c>
      <c r="V3359" t="str">
        <f>IF(Table1[[#This Row],[Sales]]&lt;=10000,"Low",IF(Table1[[#This Row],[Sales]]&gt;=10000 &amp; Table1[[#This Row],[Sales]]&lt;=25000,"Medium","High"))</f>
        <v>High</v>
      </c>
      <c r="W3359">
        <v>4515.7299999999996</v>
      </c>
      <c r="X3359">
        <f>Table1[[#This Row],[Profit]]/Table1[[#This Row],[Sales]]</f>
        <v>0.4181231481481481</v>
      </c>
      <c r="Y3359" t="s">
        <v>58</v>
      </c>
      <c r="Z3359" t="s">
        <v>59</v>
      </c>
      <c r="AA3359">
        <v>3</v>
      </c>
      <c r="AB3359" t="s">
        <v>42</v>
      </c>
    </row>
    <row r="3360" spans="1:28" x14ac:dyDescent="0.35">
      <c r="A3360" t="s">
        <v>21</v>
      </c>
      <c r="B3360" s="1">
        <v>45602</v>
      </c>
      <c r="C3360" s="1" t="str">
        <f>TEXT(Table1[[#This Row],[Order_Date]],"yyyy")</f>
        <v>2024</v>
      </c>
      <c r="D3360" s="3">
        <f>MONTH(Table1[[#This Row],[Order_Date]])</f>
        <v>11</v>
      </c>
      <c r="E3360" t="str">
        <f>TEXT(Table1[[#This Row],[Order_Date]],"mmm")</f>
        <v>Nov</v>
      </c>
      <c r="F3360" s="1">
        <v>45608</v>
      </c>
      <c r="G3360">
        <f>(Table1[[#This Row],[Ship_Date]]-Table1[[#This Row],[Order_Date]])</f>
        <v>6</v>
      </c>
      <c r="H3360" t="s">
        <v>22</v>
      </c>
      <c r="I3360" t="s">
        <v>23</v>
      </c>
      <c r="J3360" t="s">
        <v>24</v>
      </c>
      <c r="K3360">
        <v>65</v>
      </c>
      <c r="L3360" t="str">
        <f>IF(Table1[[#This Row],[Age]]&lt;=20,"Teen",IF(Table1[[#This Row],[Age]]&gt;=21 &amp; Table1[[#This Row],[Age]]&lt;=50,"Adult","Senior"))</f>
        <v>Senior</v>
      </c>
      <c r="M3360" t="s">
        <v>25</v>
      </c>
      <c r="N3360" t="s">
        <v>26</v>
      </c>
      <c r="O3360" t="s">
        <v>27</v>
      </c>
      <c r="P3360" t="s">
        <v>28</v>
      </c>
      <c r="Q3360" t="s">
        <v>29</v>
      </c>
      <c r="R3360">
        <v>3</v>
      </c>
      <c r="S3360">
        <v>15000</v>
      </c>
      <c r="T3360">
        <v>25</v>
      </c>
      <c r="U3360">
        <v>33750</v>
      </c>
      <c r="V3360" t="str">
        <f>IF(Table1[[#This Row],[Sales]]&lt;=10000,"Low",IF(Table1[[#This Row],[Sales]]&gt;=10000 &amp; Table1[[#This Row],[Sales]]&lt;=25000,"Medium","High"))</f>
        <v>High</v>
      </c>
      <c r="W3360">
        <v>13976.78</v>
      </c>
      <c r="X3360">
        <f>Table1[[#This Row],[Profit]]/Table1[[#This Row],[Sales]]</f>
        <v>0.41412681481481484</v>
      </c>
      <c r="Y3360" t="s">
        <v>30</v>
      </c>
      <c r="Z3360" t="s">
        <v>31</v>
      </c>
      <c r="AA3360">
        <v>5</v>
      </c>
      <c r="AB3360" t="s">
        <v>32</v>
      </c>
    </row>
    <row r="3361" spans="1:28" x14ac:dyDescent="0.35">
      <c r="A3361" t="s">
        <v>241</v>
      </c>
      <c r="B3361" s="1">
        <v>45968</v>
      </c>
      <c r="C3361" s="1" t="str">
        <f>TEXT(Table1[[#This Row],[Order_Date]],"yyyy")</f>
        <v>2025</v>
      </c>
      <c r="D3361" s="3">
        <f>MONTH(Table1[[#This Row],[Order_Date]])</f>
        <v>11</v>
      </c>
      <c r="E3361" t="str">
        <f>TEXT(Table1[[#This Row],[Order_Date]],"mmm")</f>
        <v>Nov</v>
      </c>
      <c r="F3361" s="1">
        <v>45975</v>
      </c>
      <c r="G3361">
        <f>(Table1[[#This Row],[Ship_Date]]-Table1[[#This Row],[Order_Date]])</f>
        <v>7</v>
      </c>
      <c r="H3361" t="s">
        <v>242</v>
      </c>
      <c r="I3361" t="s">
        <v>243</v>
      </c>
      <c r="J3361" t="s">
        <v>52</v>
      </c>
      <c r="K3361">
        <v>35</v>
      </c>
      <c r="L3361" t="str">
        <f>IF(Table1[[#This Row],[Age]]&lt;=20,"Teen",IF(Table1[[#This Row],[Age]]&gt;=21 &amp; Table1[[#This Row],[Age]]&lt;=50,"Adult","Senior"))</f>
        <v>Senior</v>
      </c>
      <c r="M3361" t="s">
        <v>91</v>
      </c>
      <c r="N3361" t="s">
        <v>92</v>
      </c>
      <c r="O3361" t="s">
        <v>55</v>
      </c>
      <c r="P3361" t="s">
        <v>47</v>
      </c>
      <c r="Q3361" t="s">
        <v>175</v>
      </c>
      <c r="R3361">
        <v>1</v>
      </c>
      <c r="S3361">
        <v>1200</v>
      </c>
      <c r="T3361">
        <v>20</v>
      </c>
      <c r="U3361">
        <v>960</v>
      </c>
      <c r="V3361" t="str">
        <f>IF(Table1[[#This Row],[Sales]]&lt;=10000,"Low",IF(Table1[[#This Row],[Sales]]&gt;=10000 &amp; Table1[[#This Row],[Sales]]&lt;=25000,"Medium","High"))</f>
        <v>Low</v>
      </c>
      <c r="W3361">
        <v>113.45</v>
      </c>
      <c r="X3361">
        <f>Table1[[#This Row],[Profit]]/Table1[[#This Row],[Sales]]</f>
        <v>0.11817708333333334</v>
      </c>
      <c r="Y3361" t="s">
        <v>30</v>
      </c>
      <c r="Z3361" t="s">
        <v>59</v>
      </c>
      <c r="AA3361">
        <v>1</v>
      </c>
      <c r="AB3361" t="s">
        <v>42</v>
      </c>
    </row>
    <row r="3362" spans="1:28" x14ac:dyDescent="0.35">
      <c r="A3362" t="s">
        <v>266</v>
      </c>
      <c r="B3362" s="1">
        <v>45969</v>
      </c>
      <c r="C3362" s="1" t="str">
        <f>TEXT(Table1[[#This Row],[Order_Date]],"yyyy")</f>
        <v>2025</v>
      </c>
      <c r="D3362" s="3">
        <f>MONTH(Table1[[#This Row],[Order_Date]])</f>
        <v>11</v>
      </c>
      <c r="E3362" t="str">
        <f>TEXT(Table1[[#This Row],[Order_Date]],"mmm")</f>
        <v>Nov</v>
      </c>
      <c r="F3362" s="1">
        <v>45975</v>
      </c>
      <c r="G3362">
        <f>(Table1[[#This Row],[Ship_Date]]-Table1[[#This Row],[Order_Date]])</f>
        <v>6</v>
      </c>
      <c r="H3362" t="s">
        <v>267</v>
      </c>
      <c r="I3362" t="s">
        <v>268</v>
      </c>
      <c r="J3362" t="s">
        <v>24</v>
      </c>
      <c r="K3362">
        <v>58</v>
      </c>
      <c r="L3362" t="str">
        <f>IF(Table1[[#This Row],[Age]]&lt;=20,"Teen",IF(Table1[[#This Row],[Age]]&gt;=21 &amp; Table1[[#This Row],[Age]]&lt;=50,"Adult","Senior"))</f>
        <v>Senior</v>
      </c>
      <c r="M3362" t="s">
        <v>73</v>
      </c>
      <c r="N3362" t="s">
        <v>26</v>
      </c>
      <c r="O3362" t="s">
        <v>27</v>
      </c>
      <c r="P3362" t="s">
        <v>47</v>
      </c>
      <c r="Q3362" t="s">
        <v>69</v>
      </c>
      <c r="R3362">
        <v>3</v>
      </c>
      <c r="S3362">
        <v>800</v>
      </c>
      <c r="T3362">
        <v>5</v>
      </c>
      <c r="U3362">
        <v>2280</v>
      </c>
      <c r="V3362" t="str">
        <f>IF(Table1[[#This Row],[Sales]]&lt;=10000,"Low",IF(Table1[[#This Row],[Sales]]&gt;=10000 &amp; Table1[[#This Row],[Sales]]&lt;=25000,"Medium","High"))</f>
        <v>Low</v>
      </c>
      <c r="W3362">
        <v>887.3</v>
      </c>
      <c r="X3362">
        <f>Table1[[#This Row],[Profit]]/Table1[[#This Row],[Sales]]</f>
        <v>0.38916666666666666</v>
      </c>
      <c r="Y3362" t="s">
        <v>30</v>
      </c>
      <c r="Z3362" t="s">
        <v>59</v>
      </c>
      <c r="AA3362">
        <v>1</v>
      </c>
      <c r="AB3362" t="s">
        <v>42</v>
      </c>
    </row>
    <row r="3363" spans="1:28" x14ac:dyDescent="0.35">
      <c r="A3363" t="s">
        <v>269</v>
      </c>
      <c r="B3363" s="1">
        <v>45599</v>
      </c>
      <c r="C3363" s="1" t="str">
        <f>TEXT(Table1[[#This Row],[Order_Date]],"yyyy")</f>
        <v>2024</v>
      </c>
      <c r="D3363" s="3">
        <f>MONTH(Table1[[#This Row],[Order_Date]])</f>
        <v>11</v>
      </c>
      <c r="E3363" t="str">
        <f>TEXT(Table1[[#This Row],[Order_Date]],"mmm")</f>
        <v>Nov</v>
      </c>
      <c r="F3363" s="1">
        <v>45605</v>
      </c>
      <c r="G3363">
        <f>(Table1[[#This Row],[Ship_Date]]-Table1[[#This Row],[Order_Date]])</f>
        <v>6</v>
      </c>
      <c r="H3363" t="s">
        <v>270</v>
      </c>
      <c r="I3363" t="s">
        <v>271</v>
      </c>
      <c r="J3363" t="s">
        <v>52</v>
      </c>
      <c r="K3363">
        <v>20</v>
      </c>
      <c r="L3363" t="str">
        <f>IF(Table1[[#This Row],[Age]]&lt;=20,"Teen",IF(Table1[[#This Row],[Age]]&gt;=21 &amp; Table1[[#This Row],[Age]]&lt;=50,"Adult","Senior"))</f>
        <v>Teen</v>
      </c>
      <c r="M3363" t="s">
        <v>73</v>
      </c>
      <c r="N3363" t="s">
        <v>26</v>
      </c>
      <c r="O3363" t="s">
        <v>27</v>
      </c>
      <c r="P3363" t="s">
        <v>47</v>
      </c>
      <c r="Q3363" t="s">
        <v>48</v>
      </c>
      <c r="R3363">
        <v>8</v>
      </c>
      <c r="S3363">
        <v>3500</v>
      </c>
      <c r="T3363">
        <v>0</v>
      </c>
      <c r="U3363">
        <v>28000</v>
      </c>
      <c r="V3363" t="str">
        <f>IF(Table1[[#This Row],[Sales]]&lt;=10000,"Low",IF(Table1[[#This Row],[Sales]]&gt;=10000 &amp; Table1[[#This Row],[Sales]]&lt;=25000,"Medium","High"))</f>
        <v>High</v>
      </c>
      <c r="W3363">
        <v>5863.63</v>
      </c>
      <c r="X3363">
        <f>Table1[[#This Row],[Profit]]/Table1[[#This Row],[Sales]]</f>
        <v>0.20941535714285714</v>
      </c>
      <c r="Y3363" t="s">
        <v>58</v>
      </c>
      <c r="Z3363" t="s">
        <v>41</v>
      </c>
      <c r="AA3363">
        <v>3</v>
      </c>
      <c r="AB3363" t="s">
        <v>42</v>
      </c>
    </row>
    <row r="3364" spans="1:28" x14ac:dyDescent="0.35">
      <c r="A3364" t="s">
        <v>281</v>
      </c>
      <c r="B3364" s="1">
        <v>45962</v>
      </c>
      <c r="C3364" s="1" t="str">
        <f>TEXT(Table1[[#This Row],[Order_Date]],"yyyy")</f>
        <v>2025</v>
      </c>
      <c r="D3364" s="3">
        <f>MONTH(Table1[[#This Row],[Order_Date]])</f>
        <v>11</v>
      </c>
      <c r="E3364" t="str">
        <f>TEXT(Table1[[#This Row],[Order_Date]],"mmm")</f>
        <v>Nov</v>
      </c>
      <c r="F3364" s="1">
        <v>45967</v>
      </c>
      <c r="G3364">
        <f>(Table1[[#This Row],[Ship_Date]]-Table1[[#This Row],[Order_Date]])</f>
        <v>5</v>
      </c>
      <c r="H3364" t="s">
        <v>282</v>
      </c>
      <c r="I3364" t="s">
        <v>283</v>
      </c>
      <c r="J3364" t="s">
        <v>52</v>
      </c>
      <c r="K3364">
        <v>29</v>
      </c>
      <c r="L3364" t="str">
        <f>IF(Table1[[#This Row],[Age]]&lt;=20,"Teen",IF(Table1[[#This Row],[Age]]&gt;=21 &amp; Table1[[#This Row],[Age]]&lt;=50,"Adult","Senior"))</f>
        <v>Senior</v>
      </c>
      <c r="M3364" t="s">
        <v>91</v>
      </c>
      <c r="N3364" t="s">
        <v>92</v>
      </c>
      <c r="O3364" t="s">
        <v>55</v>
      </c>
      <c r="P3364" t="s">
        <v>56</v>
      </c>
      <c r="Q3364" t="s">
        <v>212</v>
      </c>
      <c r="R3364">
        <v>2</v>
      </c>
      <c r="S3364">
        <v>300</v>
      </c>
      <c r="T3364">
        <v>15</v>
      </c>
      <c r="U3364">
        <v>510</v>
      </c>
      <c r="V3364" t="str">
        <f>IF(Table1[[#This Row],[Sales]]&lt;=10000,"Low",IF(Table1[[#This Row],[Sales]]&gt;=10000 &amp; Table1[[#This Row],[Sales]]&lt;=25000,"Medium","High"))</f>
        <v>Low</v>
      </c>
      <c r="W3364">
        <v>167.39</v>
      </c>
      <c r="X3364">
        <f>Table1[[#This Row],[Profit]]/Table1[[#This Row],[Sales]]</f>
        <v>0.32821568627450975</v>
      </c>
      <c r="Y3364" t="s">
        <v>93</v>
      </c>
      <c r="Z3364" t="s">
        <v>31</v>
      </c>
      <c r="AA3364">
        <v>3</v>
      </c>
      <c r="AB3364" t="s">
        <v>42</v>
      </c>
    </row>
    <row r="3365" spans="1:28" x14ac:dyDescent="0.35">
      <c r="A3365" t="s">
        <v>336</v>
      </c>
      <c r="B3365" s="1">
        <v>45970</v>
      </c>
      <c r="C3365" s="1" t="str">
        <f>TEXT(Table1[[#This Row],[Order_Date]],"yyyy")</f>
        <v>2025</v>
      </c>
      <c r="D3365" s="3">
        <f>MONTH(Table1[[#This Row],[Order_Date]])</f>
        <v>11</v>
      </c>
      <c r="E3365" t="str">
        <f>TEXT(Table1[[#This Row],[Order_Date]],"mmm")</f>
        <v>Nov</v>
      </c>
      <c r="F3365" s="1">
        <v>45973</v>
      </c>
      <c r="G3365">
        <f>(Table1[[#This Row],[Ship_Date]]-Table1[[#This Row],[Order_Date]])</f>
        <v>3</v>
      </c>
      <c r="H3365" t="s">
        <v>337</v>
      </c>
      <c r="I3365" t="s">
        <v>338</v>
      </c>
      <c r="J3365" t="s">
        <v>52</v>
      </c>
      <c r="K3365">
        <v>28</v>
      </c>
      <c r="L3365" t="str">
        <f>IF(Table1[[#This Row],[Age]]&lt;=20,"Teen",IF(Table1[[#This Row],[Age]]&gt;=21 &amp; Table1[[#This Row],[Age]]&lt;=50,"Adult","Senior"))</f>
        <v>Senior</v>
      </c>
      <c r="M3365" t="s">
        <v>25</v>
      </c>
      <c r="N3365" t="s">
        <v>26</v>
      </c>
      <c r="O3365" t="s">
        <v>27</v>
      </c>
      <c r="P3365" t="s">
        <v>56</v>
      </c>
      <c r="Q3365" t="s">
        <v>125</v>
      </c>
      <c r="R3365">
        <v>6</v>
      </c>
      <c r="S3365">
        <v>450</v>
      </c>
      <c r="T3365">
        <v>0</v>
      </c>
      <c r="U3365">
        <v>2700</v>
      </c>
      <c r="V3365" t="str">
        <f>IF(Table1[[#This Row],[Sales]]&lt;=10000,"Low",IF(Table1[[#This Row],[Sales]]&gt;=10000 &amp; Table1[[#This Row],[Sales]]&lt;=25000,"Medium","High"))</f>
        <v>Low</v>
      </c>
      <c r="W3365">
        <v>772.43</v>
      </c>
      <c r="X3365">
        <f>Table1[[#This Row],[Profit]]/Table1[[#This Row],[Sales]]</f>
        <v>0.28608518518518516</v>
      </c>
      <c r="Y3365" t="s">
        <v>93</v>
      </c>
      <c r="Z3365" t="s">
        <v>41</v>
      </c>
      <c r="AA3365">
        <v>1</v>
      </c>
      <c r="AB3365" t="s">
        <v>42</v>
      </c>
    </row>
    <row r="3366" spans="1:28" x14ac:dyDescent="0.35">
      <c r="A3366" t="s">
        <v>345</v>
      </c>
      <c r="B3366" s="1">
        <v>45613</v>
      </c>
      <c r="C3366" s="1" t="str">
        <f>TEXT(Table1[[#This Row],[Order_Date]],"yyyy")</f>
        <v>2024</v>
      </c>
      <c r="D3366" s="3">
        <f>MONTH(Table1[[#This Row],[Order_Date]])</f>
        <v>11</v>
      </c>
      <c r="E3366" t="str">
        <f>TEXT(Table1[[#This Row],[Order_Date]],"mmm")</f>
        <v>Nov</v>
      </c>
      <c r="F3366" s="1">
        <v>45617</v>
      </c>
      <c r="G3366">
        <f>(Table1[[#This Row],[Ship_Date]]-Table1[[#This Row],[Order_Date]])</f>
        <v>4</v>
      </c>
      <c r="H3366" t="s">
        <v>346</v>
      </c>
      <c r="I3366" t="s">
        <v>347</v>
      </c>
      <c r="J3366" t="s">
        <v>24</v>
      </c>
      <c r="K3366">
        <v>20</v>
      </c>
      <c r="L3366" t="str">
        <f>IF(Table1[[#This Row],[Age]]&lt;=20,"Teen",IF(Table1[[#This Row],[Age]]&gt;=21 &amp; Table1[[#This Row],[Age]]&lt;=50,"Adult","Senior"))</f>
        <v>Teen</v>
      </c>
      <c r="M3366" t="s">
        <v>116</v>
      </c>
      <c r="N3366" t="s">
        <v>117</v>
      </c>
      <c r="O3366" t="s">
        <v>86</v>
      </c>
      <c r="P3366" t="s">
        <v>47</v>
      </c>
      <c r="Q3366" t="s">
        <v>185</v>
      </c>
      <c r="R3366">
        <v>2</v>
      </c>
      <c r="S3366">
        <v>4500</v>
      </c>
      <c r="T3366">
        <v>0</v>
      </c>
      <c r="U3366">
        <v>9000</v>
      </c>
      <c r="V3366" t="str">
        <f>IF(Table1[[#This Row],[Sales]]&lt;=10000,"Low",IF(Table1[[#This Row],[Sales]]&gt;=10000 &amp; Table1[[#This Row],[Sales]]&lt;=25000,"Medium","High"))</f>
        <v>Low</v>
      </c>
      <c r="W3366">
        <v>3310.38</v>
      </c>
      <c r="X3366">
        <f>Table1[[#This Row],[Profit]]/Table1[[#This Row],[Sales]]</f>
        <v>0.36782000000000004</v>
      </c>
      <c r="Y3366" t="s">
        <v>30</v>
      </c>
      <c r="Z3366" t="s">
        <v>59</v>
      </c>
      <c r="AA3366">
        <v>5</v>
      </c>
      <c r="AB3366" t="s">
        <v>42</v>
      </c>
    </row>
    <row r="3367" spans="1:28" x14ac:dyDescent="0.35">
      <c r="A3367" t="s">
        <v>390</v>
      </c>
      <c r="B3367" s="1">
        <v>45974</v>
      </c>
      <c r="C3367" s="1" t="str">
        <f>TEXT(Table1[[#This Row],[Order_Date]],"yyyy")</f>
        <v>2025</v>
      </c>
      <c r="D3367" s="3">
        <f>MONTH(Table1[[#This Row],[Order_Date]])</f>
        <v>11</v>
      </c>
      <c r="E3367" t="str">
        <f>TEXT(Table1[[#This Row],[Order_Date]],"mmm")</f>
        <v>Nov</v>
      </c>
      <c r="F3367" s="1">
        <v>45979</v>
      </c>
      <c r="G3367">
        <f>(Table1[[#This Row],[Ship_Date]]-Table1[[#This Row],[Order_Date]])</f>
        <v>5</v>
      </c>
      <c r="H3367" t="s">
        <v>391</v>
      </c>
      <c r="I3367" t="s">
        <v>392</v>
      </c>
      <c r="J3367" t="s">
        <v>24</v>
      </c>
      <c r="K3367">
        <v>27</v>
      </c>
      <c r="L3367" t="str">
        <f>IF(Table1[[#This Row],[Age]]&lt;=20,"Teen",IF(Table1[[#This Row],[Age]]&gt;=21 &amp; Table1[[#This Row],[Age]]&lt;=50,"Adult","Senior"))</f>
        <v>Senior</v>
      </c>
      <c r="M3367" t="s">
        <v>84</v>
      </c>
      <c r="N3367" t="s">
        <v>85</v>
      </c>
      <c r="O3367" t="s">
        <v>86</v>
      </c>
      <c r="P3367" t="s">
        <v>39</v>
      </c>
      <c r="Q3367" t="s">
        <v>40</v>
      </c>
      <c r="R3367">
        <v>2</v>
      </c>
      <c r="S3367">
        <v>2500</v>
      </c>
      <c r="T3367">
        <v>10</v>
      </c>
      <c r="U3367">
        <v>4500</v>
      </c>
      <c r="V3367" t="str">
        <f>IF(Table1[[#This Row],[Sales]]&lt;=10000,"Low",IF(Table1[[#This Row],[Sales]]&gt;=10000 &amp; Table1[[#This Row],[Sales]]&lt;=25000,"Medium","High"))</f>
        <v>Low</v>
      </c>
      <c r="W3367">
        <v>1327.1</v>
      </c>
      <c r="X3367">
        <f>Table1[[#This Row],[Profit]]/Table1[[#This Row],[Sales]]</f>
        <v>0.29491111111111107</v>
      </c>
      <c r="Y3367" t="s">
        <v>30</v>
      </c>
      <c r="Z3367" t="s">
        <v>59</v>
      </c>
      <c r="AA3367">
        <v>4</v>
      </c>
      <c r="AB3367" t="s">
        <v>42</v>
      </c>
    </row>
    <row r="3368" spans="1:28" x14ac:dyDescent="0.35">
      <c r="A3368" t="s">
        <v>462</v>
      </c>
      <c r="B3368" s="1">
        <v>45973</v>
      </c>
      <c r="C3368" s="1" t="str">
        <f>TEXT(Table1[[#This Row],[Order_Date]],"yyyy")</f>
        <v>2025</v>
      </c>
      <c r="D3368" s="3">
        <f>MONTH(Table1[[#This Row],[Order_Date]])</f>
        <v>11</v>
      </c>
      <c r="E3368" t="str">
        <f>TEXT(Table1[[#This Row],[Order_Date]],"mmm")</f>
        <v>Nov</v>
      </c>
      <c r="F3368" s="1">
        <v>45976</v>
      </c>
      <c r="G3368">
        <f>(Table1[[#This Row],[Ship_Date]]-Table1[[#This Row],[Order_Date]])</f>
        <v>3</v>
      </c>
      <c r="H3368" t="s">
        <v>463</v>
      </c>
      <c r="I3368" t="s">
        <v>464</v>
      </c>
      <c r="J3368" t="s">
        <v>24</v>
      </c>
      <c r="K3368">
        <v>42</v>
      </c>
      <c r="L3368" t="str">
        <f>IF(Table1[[#This Row],[Age]]&lt;=20,"Teen",IF(Table1[[#This Row],[Age]]&gt;=21 &amp; Table1[[#This Row],[Age]]&lt;=50,"Adult","Senior"))</f>
        <v>Senior</v>
      </c>
      <c r="M3368" t="s">
        <v>79</v>
      </c>
      <c r="N3368" t="s">
        <v>80</v>
      </c>
      <c r="O3368" t="s">
        <v>38</v>
      </c>
      <c r="P3368" t="s">
        <v>74</v>
      </c>
      <c r="Q3368" t="s">
        <v>109</v>
      </c>
      <c r="R3368">
        <v>6</v>
      </c>
      <c r="S3368">
        <v>40000</v>
      </c>
      <c r="T3368">
        <v>10</v>
      </c>
      <c r="U3368">
        <v>216000</v>
      </c>
      <c r="V3368" t="str">
        <f>IF(Table1[[#This Row],[Sales]]&lt;=10000,"Low",IF(Table1[[#This Row],[Sales]]&gt;=10000 &amp; Table1[[#This Row],[Sales]]&lt;=25000,"Medium","High"))</f>
        <v>High</v>
      </c>
      <c r="W3368">
        <v>40702.870000000003</v>
      </c>
      <c r="X3368">
        <f>Table1[[#This Row],[Profit]]/Table1[[#This Row],[Sales]]</f>
        <v>0.18843921296296298</v>
      </c>
      <c r="Y3368" t="s">
        <v>30</v>
      </c>
      <c r="Z3368" t="s">
        <v>31</v>
      </c>
      <c r="AA3368">
        <v>3</v>
      </c>
      <c r="AB3368" t="s">
        <v>42</v>
      </c>
    </row>
    <row r="3369" spans="1:28" x14ac:dyDescent="0.35">
      <c r="A3369" t="s">
        <v>507</v>
      </c>
      <c r="B3369" s="1">
        <v>45601</v>
      </c>
      <c r="C3369" s="1" t="str">
        <f>TEXT(Table1[[#This Row],[Order_Date]],"yyyy")</f>
        <v>2024</v>
      </c>
      <c r="D3369" s="3">
        <f>MONTH(Table1[[#This Row],[Order_Date]])</f>
        <v>11</v>
      </c>
      <c r="E3369" t="str">
        <f>TEXT(Table1[[#This Row],[Order_Date]],"mmm")</f>
        <v>Nov</v>
      </c>
      <c r="F3369" s="1">
        <v>45608</v>
      </c>
      <c r="G3369">
        <f>(Table1[[#This Row],[Ship_Date]]-Table1[[#This Row],[Order_Date]])</f>
        <v>7</v>
      </c>
      <c r="H3369" t="s">
        <v>508</v>
      </c>
      <c r="I3369" t="s">
        <v>509</v>
      </c>
      <c r="J3369" t="s">
        <v>52</v>
      </c>
      <c r="K3369">
        <v>30</v>
      </c>
      <c r="L3369" t="str">
        <f>IF(Table1[[#This Row],[Age]]&lt;=20,"Teen",IF(Table1[[#This Row],[Age]]&gt;=21 &amp; Table1[[#This Row],[Age]]&lt;=50,"Adult","Senior"))</f>
        <v>Senior</v>
      </c>
      <c r="M3369" t="s">
        <v>63</v>
      </c>
      <c r="N3369" t="s">
        <v>64</v>
      </c>
      <c r="O3369" t="s">
        <v>55</v>
      </c>
      <c r="P3369" t="s">
        <v>39</v>
      </c>
      <c r="Q3369" t="s">
        <v>151</v>
      </c>
      <c r="R3369">
        <v>3</v>
      </c>
      <c r="S3369">
        <v>900</v>
      </c>
      <c r="T3369">
        <v>25</v>
      </c>
      <c r="U3369">
        <v>2025</v>
      </c>
      <c r="V3369" t="str">
        <f>IF(Table1[[#This Row],[Sales]]&lt;=10000,"Low",IF(Table1[[#This Row],[Sales]]&gt;=10000 &amp; Table1[[#This Row],[Sales]]&lt;=25000,"Medium","High"))</f>
        <v>Low</v>
      </c>
      <c r="W3369">
        <v>696.62</v>
      </c>
      <c r="X3369">
        <f>Table1[[#This Row],[Profit]]/Table1[[#This Row],[Sales]]</f>
        <v>0.34400987654320986</v>
      </c>
      <c r="Y3369" t="s">
        <v>58</v>
      </c>
      <c r="Z3369" t="s">
        <v>31</v>
      </c>
      <c r="AA3369">
        <v>5</v>
      </c>
      <c r="AB3369" t="s">
        <v>32</v>
      </c>
    </row>
    <row r="3370" spans="1:28" x14ac:dyDescent="0.35">
      <c r="A3370" t="s">
        <v>531</v>
      </c>
      <c r="B3370" s="1">
        <v>45966</v>
      </c>
      <c r="C3370" s="1" t="str">
        <f>TEXT(Table1[[#This Row],[Order_Date]],"yyyy")</f>
        <v>2025</v>
      </c>
      <c r="D3370" s="3">
        <f>MONTH(Table1[[#This Row],[Order_Date]])</f>
        <v>11</v>
      </c>
      <c r="E3370" t="str">
        <f>TEXT(Table1[[#This Row],[Order_Date]],"mmm")</f>
        <v>Nov</v>
      </c>
      <c r="F3370" s="1">
        <v>45969</v>
      </c>
      <c r="G3370">
        <f>(Table1[[#This Row],[Ship_Date]]-Table1[[#This Row],[Order_Date]])</f>
        <v>3</v>
      </c>
      <c r="H3370" t="s">
        <v>276</v>
      </c>
      <c r="I3370" t="s">
        <v>532</v>
      </c>
      <c r="J3370" t="s">
        <v>24</v>
      </c>
      <c r="K3370">
        <v>42</v>
      </c>
      <c r="L3370" t="str">
        <f>IF(Table1[[#This Row],[Age]]&lt;=20,"Teen",IF(Table1[[#This Row],[Age]]&gt;=21 &amp; Table1[[#This Row],[Age]]&lt;=50,"Adult","Senior"))</f>
        <v>Senior</v>
      </c>
      <c r="M3370" t="s">
        <v>36</v>
      </c>
      <c r="N3370" t="s">
        <v>37</v>
      </c>
      <c r="O3370" t="s">
        <v>38</v>
      </c>
      <c r="P3370" t="s">
        <v>56</v>
      </c>
      <c r="Q3370" t="s">
        <v>57</v>
      </c>
      <c r="R3370">
        <v>5</v>
      </c>
      <c r="S3370">
        <v>60</v>
      </c>
      <c r="T3370">
        <v>20</v>
      </c>
      <c r="U3370">
        <v>240</v>
      </c>
      <c r="V3370" t="str">
        <f>IF(Table1[[#This Row],[Sales]]&lt;=10000,"Low",IF(Table1[[#This Row],[Sales]]&gt;=10000 &amp; Table1[[#This Row],[Sales]]&lt;=25000,"Medium","High"))</f>
        <v>Low</v>
      </c>
      <c r="W3370">
        <v>50.85</v>
      </c>
      <c r="X3370">
        <f>Table1[[#This Row],[Profit]]/Table1[[#This Row],[Sales]]</f>
        <v>0.21187500000000001</v>
      </c>
      <c r="Y3370" t="s">
        <v>93</v>
      </c>
      <c r="Z3370" t="s">
        <v>59</v>
      </c>
      <c r="AA3370">
        <v>1</v>
      </c>
      <c r="AB3370" t="s">
        <v>42</v>
      </c>
    </row>
    <row r="3371" spans="1:28" x14ac:dyDescent="0.35">
      <c r="A3371" t="s">
        <v>554</v>
      </c>
      <c r="B3371" s="1">
        <v>45616</v>
      </c>
      <c r="C3371" s="1" t="str">
        <f>TEXT(Table1[[#This Row],[Order_Date]],"yyyy")</f>
        <v>2024</v>
      </c>
      <c r="D3371" s="3">
        <f>MONTH(Table1[[#This Row],[Order_Date]])</f>
        <v>11</v>
      </c>
      <c r="E3371" t="str">
        <f>TEXT(Table1[[#This Row],[Order_Date]],"mmm")</f>
        <v>Nov</v>
      </c>
      <c r="F3371" s="1">
        <v>45623</v>
      </c>
      <c r="G3371">
        <f>(Table1[[#This Row],[Ship_Date]]-Table1[[#This Row],[Order_Date]])</f>
        <v>7</v>
      </c>
      <c r="H3371" t="s">
        <v>555</v>
      </c>
      <c r="I3371" t="s">
        <v>556</v>
      </c>
      <c r="J3371" t="s">
        <v>24</v>
      </c>
      <c r="K3371">
        <v>62</v>
      </c>
      <c r="L3371" t="str">
        <f>IF(Table1[[#This Row],[Age]]&lt;=20,"Teen",IF(Table1[[#This Row],[Age]]&gt;=21 &amp; Table1[[#This Row],[Age]]&lt;=50,"Adult","Senior"))</f>
        <v>Senior</v>
      </c>
      <c r="M3371" t="s">
        <v>53</v>
      </c>
      <c r="N3371" t="s">
        <v>54</v>
      </c>
      <c r="O3371" t="s">
        <v>55</v>
      </c>
      <c r="P3371" t="s">
        <v>56</v>
      </c>
      <c r="Q3371" t="s">
        <v>125</v>
      </c>
      <c r="R3371">
        <v>8</v>
      </c>
      <c r="S3371">
        <v>450</v>
      </c>
      <c r="T3371">
        <v>10</v>
      </c>
      <c r="U3371">
        <v>3240</v>
      </c>
      <c r="V3371" t="str">
        <f>IF(Table1[[#This Row],[Sales]]&lt;=10000,"Low",IF(Table1[[#This Row],[Sales]]&gt;=10000 &amp; Table1[[#This Row],[Sales]]&lt;=25000,"Medium","High"))</f>
        <v>Low</v>
      </c>
      <c r="W3371">
        <v>822.41</v>
      </c>
      <c r="X3371">
        <f>Table1[[#This Row],[Profit]]/Table1[[#This Row],[Sales]]</f>
        <v>0.25383024691358025</v>
      </c>
      <c r="Y3371" t="s">
        <v>58</v>
      </c>
      <c r="Z3371" t="s">
        <v>41</v>
      </c>
      <c r="AA3371">
        <v>3</v>
      </c>
      <c r="AB3371" t="s">
        <v>42</v>
      </c>
    </row>
    <row r="3372" spans="1:28" x14ac:dyDescent="0.35">
      <c r="A3372" t="s">
        <v>590</v>
      </c>
      <c r="B3372" s="1">
        <v>45601</v>
      </c>
      <c r="C3372" s="1" t="str">
        <f>TEXT(Table1[[#This Row],[Order_Date]],"yyyy")</f>
        <v>2024</v>
      </c>
      <c r="D3372" s="3">
        <f>MONTH(Table1[[#This Row],[Order_Date]])</f>
        <v>11</v>
      </c>
      <c r="E3372" t="str">
        <f>TEXT(Table1[[#This Row],[Order_Date]],"mmm")</f>
        <v>Nov</v>
      </c>
      <c r="F3372" s="1">
        <v>45605</v>
      </c>
      <c r="G3372">
        <f>(Table1[[#This Row],[Ship_Date]]-Table1[[#This Row],[Order_Date]])</f>
        <v>4</v>
      </c>
      <c r="H3372" t="s">
        <v>591</v>
      </c>
      <c r="I3372" t="s">
        <v>592</v>
      </c>
      <c r="J3372" t="s">
        <v>52</v>
      </c>
      <c r="K3372">
        <v>22</v>
      </c>
      <c r="L3372" t="str">
        <f>IF(Table1[[#This Row],[Age]]&lt;=20,"Teen",IF(Table1[[#This Row],[Age]]&gt;=21 &amp; Table1[[#This Row],[Age]]&lt;=50,"Adult","Senior"))</f>
        <v>Senior</v>
      </c>
      <c r="M3372" t="s">
        <v>91</v>
      </c>
      <c r="N3372" t="s">
        <v>92</v>
      </c>
      <c r="O3372" t="s">
        <v>55</v>
      </c>
      <c r="P3372" t="s">
        <v>74</v>
      </c>
      <c r="Q3372" t="s">
        <v>132</v>
      </c>
      <c r="R3372">
        <v>4</v>
      </c>
      <c r="S3372">
        <v>55000</v>
      </c>
      <c r="T3372">
        <v>20</v>
      </c>
      <c r="U3372">
        <v>176000</v>
      </c>
      <c r="V3372" t="str">
        <f>IF(Table1[[#This Row],[Sales]]&lt;=10000,"Low",IF(Table1[[#This Row],[Sales]]&gt;=10000 &amp; Table1[[#This Row],[Sales]]&lt;=25000,"Medium","High"))</f>
        <v>High</v>
      </c>
      <c r="W3372">
        <v>46141.73</v>
      </c>
      <c r="X3372">
        <f>Table1[[#This Row],[Profit]]/Table1[[#This Row],[Sales]]</f>
        <v>0.26216892045454548</v>
      </c>
      <c r="Y3372" t="s">
        <v>58</v>
      </c>
      <c r="Z3372" t="s">
        <v>59</v>
      </c>
      <c r="AA3372">
        <v>2</v>
      </c>
      <c r="AB3372" t="s">
        <v>42</v>
      </c>
    </row>
    <row r="3373" spans="1:28" x14ac:dyDescent="0.35">
      <c r="A3373" t="s">
        <v>629</v>
      </c>
      <c r="B3373" s="1">
        <v>45973</v>
      </c>
      <c r="C3373" s="1" t="str">
        <f>TEXT(Table1[[#This Row],[Order_Date]],"yyyy")</f>
        <v>2025</v>
      </c>
      <c r="D3373" s="3">
        <f>MONTH(Table1[[#This Row],[Order_Date]])</f>
        <v>11</v>
      </c>
      <c r="E3373" t="str">
        <f>TEXT(Table1[[#This Row],[Order_Date]],"mmm")</f>
        <v>Nov</v>
      </c>
      <c r="F3373" s="1">
        <v>45975</v>
      </c>
      <c r="G3373">
        <f>(Table1[[#This Row],[Ship_Date]]-Table1[[#This Row],[Order_Date]])</f>
        <v>2</v>
      </c>
      <c r="H3373" t="s">
        <v>630</v>
      </c>
      <c r="I3373" t="s">
        <v>631</v>
      </c>
      <c r="J3373" t="s">
        <v>52</v>
      </c>
      <c r="K3373">
        <v>33</v>
      </c>
      <c r="L3373" t="str">
        <f>IF(Table1[[#This Row],[Age]]&lt;=20,"Teen",IF(Table1[[#This Row],[Age]]&gt;=21 &amp; Table1[[#This Row],[Age]]&lt;=50,"Adult","Senior"))</f>
        <v>Senior</v>
      </c>
      <c r="M3373" t="s">
        <v>53</v>
      </c>
      <c r="N3373" t="s">
        <v>54</v>
      </c>
      <c r="O3373" t="s">
        <v>55</v>
      </c>
      <c r="P3373" t="s">
        <v>39</v>
      </c>
      <c r="Q3373" t="s">
        <v>253</v>
      </c>
      <c r="R3373">
        <v>7</v>
      </c>
      <c r="S3373">
        <v>1200</v>
      </c>
      <c r="T3373">
        <v>5</v>
      </c>
      <c r="U3373">
        <v>7980</v>
      </c>
      <c r="V3373" t="str">
        <f>IF(Table1[[#This Row],[Sales]]&lt;=10000,"Low",IF(Table1[[#This Row],[Sales]]&gt;=10000 &amp; Table1[[#This Row],[Sales]]&lt;=25000,"Medium","High"))</f>
        <v>Low</v>
      </c>
      <c r="W3373">
        <v>2049.04</v>
      </c>
      <c r="X3373">
        <f>Table1[[#This Row],[Profit]]/Table1[[#This Row],[Sales]]</f>
        <v>0.25677192982456137</v>
      </c>
      <c r="Y3373" t="s">
        <v>58</v>
      </c>
      <c r="Z3373" t="s">
        <v>41</v>
      </c>
      <c r="AA3373">
        <v>3</v>
      </c>
      <c r="AB3373" t="s">
        <v>42</v>
      </c>
    </row>
    <row r="3374" spans="1:28" x14ac:dyDescent="0.35">
      <c r="A3374" t="s">
        <v>638</v>
      </c>
      <c r="B3374" s="1">
        <v>45618</v>
      </c>
      <c r="C3374" s="1" t="str">
        <f>TEXT(Table1[[#This Row],[Order_Date]],"yyyy")</f>
        <v>2024</v>
      </c>
      <c r="D3374" s="3">
        <f>MONTH(Table1[[#This Row],[Order_Date]])</f>
        <v>11</v>
      </c>
      <c r="E3374" t="str">
        <f>TEXT(Table1[[#This Row],[Order_Date]],"mmm")</f>
        <v>Nov</v>
      </c>
      <c r="F3374" s="1">
        <v>45622</v>
      </c>
      <c r="G3374">
        <f>(Table1[[#This Row],[Ship_Date]]-Table1[[#This Row],[Order_Date]])</f>
        <v>4</v>
      </c>
      <c r="H3374" t="s">
        <v>639</v>
      </c>
      <c r="I3374" t="s">
        <v>640</v>
      </c>
      <c r="J3374" t="s">
        <v>52</v>
      </c>
      <c r="K3374">
        <v>49</v>
      </c>
      <c r="L3374" t="str">
        <f>IF(Table1[[#This Row],[Age]]&lt;=20,"Teen",IF(Table1[[#This Row],[Age]]&gt;=21 &amp; Table1[[#This Row],[Age]]&lt;=50,"Adult","Senior"))</f>
        <v>Senior</v>
      </c>
      <c r="M3374" t="s">
        <v>53</v>
      </c>
      <c r="N3374" t="s">
        <v>54</v>
      </c>
      <c r="O3374" t="s">
        <v>55</v>
      </c>
      <c r="P3374" t="s">
        <v>56</v>
      </c>
      <c r="Q3374" t="s">
        <v>212</v>
      </c>
      <c r="R3374">
        <v>3</v>
      </c>
      <c r="S3374">
        <v>300</v>
      </c>
      <c r="T3374">
        <v>25</v>
      </c>
      <c r="U3374">
        <v>675</v>
      </c>
      <c r="V3374" t="str">
        <f>IF(Table1[[#This Row],[Sales]]&lt;=10000,"Low",IF(Table1[[#This Row],[Sales]]&gt;=10000 &amp; Table1[[#This Row],[Sales]]&lt;=25000,"Medium","High"))</f>
        <v>Low</v>
      </c>
      <c r="W3374">
        <v>115.94</v>
      </c>
      <c r="X3374">
        <f>Table1[[#This Row],[Profit]]/Table1[[#This Row],[Sales]]</f>
        <v>0.17176296296296295</v>
      </c>
      <c r="Y3374" t="s">
        <v>58</v>
      </c>
      <c r="Z3374" t="s">
        <v>59</v>
      </c>
      <c r="AA3374">
        <v>2</v>
      </c>
      <c r="AB3374" t="s">
        <v>42</v>
      </c>
    </row>
    <row r="3375" spans="1:28" x14ac:dyDescent="0.35">
      <c r="A3375" t="s">
        <v>649</v>
      </c>
      <c r="B3375" s="1">
        <v>45966</v>
      </c>
      <c r="C3375" s="1" t="str">
        <f>TEXT(Table1[[#This Row],[Order_Date]],"yyyy")</f>
        <v>2025</v>
      </c>
      <c r="D3375" s="3">
        <f>MONTH(Table1[[#This Row],[Order_Date]])</f>
        <v>11</v>
      </c>
      <c r="E3375" t="str">
        <f>TEXT(Table1[[#This Row],[Order_Date]],"mmm")</f>
        <v>Nov</v>
      </c>
      <c r="F3375" s="1">
        <v>45971</v>
      </c>
      <c r="G3375">
        <f>(Table1[[#This Row],[Ship_Date]]-Table1[[#This Row],[Order_Date]])</f>
        <v>5</v>
      </c>
      <c r="H3375" t="s">
        <v>650</v>
      </c>
      <c r="I3375" t="s">
        <v>651</v>
      </c>
      <c r="J3375" t="s">
        <v>52</v>
      </c>
      <c r="K3375">
        <v>40</v>
      </c>
      <c r="L3375" t="str">
        <f>IF(Table1[[#This Row],[Age]]&lt;=20,"Teen",IF(Table1[[#This Row],[Age]]&gt;=21 &amp; Table1[[#This Row],[Age]]&lt;=50,"Adult","Senior"))</f>
        <v>Senior</v>
      </c>
      <c r="M3375" t="s">
        <v>25</v>
      </c>
      <c r="N3375" t="s">
        <v>26</v>
      </c>
      <c r="O3375" t="s">
        <v>27</v>
      </c>
      <c r="P3375" t="s">
        <v>56</v>
      </c>
      <c r="Q3375" t="s">
        <v>168</v>
      </c>
      <c r="R3375">
        <v>6</v>
      </c>
      <c r="S3375">
        <v>1200</v>
      </c>
      <c r="T3375">
        <v>15</v>
      </c>
      <c r="U3375">
        <v>6120</v>
      </c>
      <c r="V3375" t="str">
        <f>IF(Table1[[#This Row],[Sales]]&lt;=10000,"Low",IF(Table1[[#This Row],[Sales]]&gt;=10000 &amp; Table1[[#This Row],[Sales]]&lt;=25000,"Medium","High"))</f>
        <v>Low</v>
      </c>
      <c r="W3375">
        <v>1770.83</v>
      </c>
      <c r="X3375">
        <f>Table1[[#This Row],[Profit]]/Table1[[#This Row],[Sales]]</f>
        <v>0.28935130718954249</v>
      </c>
      <c r="Y3375" t="s">
        <v>93</v>
      </c>
      <c r="Z3375" t="s">
        <v>59</v>
      </c>
      <c r="AA3375">
        <v>2</v>
      </c>
      <c r="AB3375" t="s">
        <v>42</v>
      </c>
    </row>
    <row r="3376" spans="1:28" x14ac:dyDescent="0.35">
      <c r="A3376" t="s">
        <v>781</v>
      </c>
      <c r="B3376" s="1">
        <v>45602</v>
      </c>
      <c r="C3376" s="1" t="str">
        <f>TEXT(Table1[[#This Row],[Order_Date]],"yyyy")</f>
        <v>2024</v>
      </c>
      <c r="D3376" s="3">
        <f>MONTH(Table1[[#This Row],[Order_Date]])</f>
        <v>11</v>
      </c>
      <c r="E3376" t="str">
        <f>TEXT(Table1[[#This Row],[Order_Date]],"mmm")</f>
        <v>Nov</v>
      </c>
      <c r="F3376" s="1">
        <v>45605</v>
      </c>
      <c r="G3376">
        <f>(Table1[[#This Row],[Ship_Date]]-Table1[[#This Row],[Order_Date]])</f>
        <v>3</v>
      </c>
      <c r="H3376" t="s">
        <v>782</v>
      </c>
      <c r="I3376" t="s">
        <v>783</v>
      </c>
      <c r="J3376" t="s">
        <v>52</v>
      </c>
      <c r="K3376">
        <v>45</v>
      </c>
      <c r="L3376" t="str">
        <f>IF(Table1[[#This Row],[Age]]&lt;=20,"Teen",IF(Table1[[#This Row],[Age]]&gt;=21 &amp; Table1[[#This Row],[Age]]&lt;=50,"Adult","Senior"))</f>
        <v>Senior</v>
      </c>
      <c r="M3376" t="s">
        <v>53</v>
      </c>
      <c r="N3376" t="s">
        <v>54</v>
      </c>
      <c r="O3376" t="s">
        <v>55</v>
      </c>
      <c r="P3376" t="s">
        <v>56</v>
      </c>
      <c r="Q3376" t="s">
        <v>168</v>
      </c>
      <c r="R3376">
        <v>3</v>
      </c>
      <c r="S3376">
        <v>1200</v>
      </c>
      <c r="T3376">
        <v>10</v>
      </c>
      <c r="U3376">
        <v>3240</v>
      </c>
      <c r="V3376" t="str">
        <f>IF(Table1[[#This Row],[Sales]]&lt;=10000,"Low",IF(Table1[[#This Row],[Sales]]&gt;=10000 &amp; Table1[[#This Row],[Sales]]&lt;=25000,"Medium","High"))</f>
        <v>Low</v>
      </c>
      <c r="W3376">
        <v>1363.2</v>
      </c>
      <c r="X3376">
        <f>Table1[[#This Row],[Profit]]/Table1[[#This Row],[Sales]]</f>
        <v>0.42074074074074075</v>
      </c>
      <c r="Y3376" t="s">
        <v>93</v>
      </c>
      <c r="Z3376" t="s">
        <v>31</v>
      </c>
      <c r="AA3376">
        <v>1</v>
      </c>
      <c r="AB3376" t="s">
        <v>42</v>
      </c>
    </row>
    <row r="3377" spans="1:28" x14ac:dyDescent="0.35">
      <c r="A3377" t="s">
        <v>784</v>
      </c>
      <c r="B3377" s="1">
        <v>45978</v>
      </c>
      <c r="C3377" s="1" t="str">
        <f>TEXT(Table1[[#This Row],[Order_Date]],"yyyy")</f>
        <v>2025</v>
      </c>
      <c r="D3377" s="3">
        <f>MONTH(Table1[[#This Row],[Order_Date]])</f>
        <v>11</v>
      </c>
      <c r="E3377" t="str">
        <f>TEXT(Table1[[#This Row],[Order_Date]],"mmm")</f>
        <v>Nov</v>
      </c>
      <c r="F3377" s="1">
        <v>45983</v>
      </c>
      <c r="G3377">
        <f>(Table1[[#This Row],[Ship_Date]]-Table1[[#This Row],[Order_Date]])</f>
        <v>5</v>
      </c>
      <c r="H3377" t="s">
        <v>785</v>
      </c>
      <c r="I3377" t="s">
        <v>786</v>
      </c>
      <c r="J3377" t="s">
        <v>52</v>
      </c>
      <c r="K3377">
        <v>55</v>
      </c>
      <c r="L3377" t="str">
        <f>IF(Table1[[#This Row],[Age]]&lt;=20,"Teen",IF(Table1[[#This Row],[Age]]&gt;=21 &amp; Table1[[#This Row],[Age]]&lt;=50,"Adult","Senior"))</f>
        <v>Senior</v>
      </c>
      <c r="M3377" t="s">
        <v>63</v>
      </c>
      <c r="N3377" t="s">
        <v>64</v>
      </c>
      <c r="O3377" t="s">
        <v>55</v>
      </c>
      <c r="P3377" t="s">
        <v>74</v>
      </c>
      <c r="Q3377" t="s">
        <v>75</v>
      </c>
      <c r="R3377">
        <v>7</v>
      </c>
      <c r="S3377">
        <v>2000</v>
      </c>
      <c r="T3377">
        <v>25</v>
      </c>
      <c r="U3377">
        <v>10500</v>
      </c>
      <c r="V3377" t="str">
        <f>IF(Table1[[#This Row],[Sales]]&lt;=10000,"Low",IF(Table1[[#This Row],[Sales]]&gt;=10000 &amp; Table1[[#This Row],[Sales]]&lt;=25000,"Medium","High"))</f>
        <v>High</v>
      </c>
      <c r="W3377">
        <v>1221.1500000000001</v>
      </c>
      <c r="X3377">
        <f>Table1[[#This Row],[Profit]]/Table1[[#This Row],[Sales]]</f>
        <v>0.11630000000000001</v>
      </c>
      <c r="Y3377" t="s">
        <v>93</v>
      </c>
      <c r="Z3377" t="s">
        <v>59</v>
      </c>
      <c r="AA3377">
        <v>2</v>
      </c>
      <c r="AB3377" t="s">
        <v>32</v>
      </c>
    </row>
    <row r="3378" spans="1:28" x14ac:dyDescent="0.35">
      <c r="A3378" t="s">
        <v>834</v>
      </c>
      <c r="B3378" s="1">
        <v>45964</v>
      </c>
      <c r="C3378" s="1" t="str">
        <f>TEXT(Table1[[#This Row],[Order_Date]],"yyyy")</f>
        <v>2025</v>
      </c>
      <c r="D3378" s="3">
        <f>MONTH(Table1[[#This Row],[Order_Date]])</f>
        <v>11</v>
      </c>
      <c r="E3378" t="str">
        <f>TEXT(Table1[[#This Row],[Order_Date]],"mmm")</f>
        <v>Nov</v>
      </c>
      <c r="F3378" s="1">
        <v>45966</v>
      </c>
      <c r="G3378">
        <f>(Table1[[#This Row],[Ship_Date]]-Table1[[#This Row],[Order_Date]])</f>
        <v>2</v>
      </c>
      <c r="H3378" t="s">
        <v>835</v>
      </c>
      <c r="I3378" t="s">
        <v>836</v>
      </c>
      <c r="J3378" t="s">
        <v>52</v>
      </c>
      <c r="K3378">
        <v>49</v>
      </c>
      <c r="L3378" t="str">
        <f>IF(Table1[[#This Row],[Age]]&lt;=20,"Teen",IF(Table1[[#This Row],[Age]]&gt;=21 &amp; Table1[[#This Row],[Age]]&lt;=50,"Adult","Senior"))</f>
        <v>Senior</v>
      </c>
      <c r="M3378" t="s">
        <v>116</v>
      </c>
      <c r="N3378" t="s">
        <v>117</v>
      </c>
      <c r="O3378" t="s">
        <v>86</v>
      </c>
      <c r="P3378" t="s">
        <v>56</v>
      </c>
      <c r="Q3378" t="s">
        <v>212</v>
      </c>
      <c r="R3378">
        <v>3</v>
      </c>
      <c r="S3378">
        <v>300</v>
      </c>
      <c r="T3378">
        <v>10</v>
      </c>
      <c r="U3378">
        <v>810</v>
      </c>
      <c r="V3378" t="str">
        <f>IF(Table1[[#This Row],[Sales]]&lt;=10000,"Low",IF(Table1[[#This Row],[Sales]]&gt;=10000 &amp; Table1[[#This Row],[Sales]]&lt;=25000,"Medium","High"))</f>
        <v>Low</v>
      </c>
      <c r="W3378">
        <v>303.63</v>
      </c>
      <c r="X3378">
        <f>Table1[[#This Row],[Profit]]/Table1[[#This Row],[Sales]]</f>
        <v>0.37485185185185182</v>
      </c>
      <c r="Y3378" t="s">
        <v>30</v>
      </c>
      <c r="Z3378" t="s">
        <v>31</v>
      </c>
      <c r="AA3378">
        <v>2</v>
      </c>
      <c r="AB3378" t="s">
        <v>42</v>
      </c>
    </row>
    <row r="3379" spans="1:28" x14ac:dyDescent="0.35">
      <c r="A3379" t="s">
        <v>852</v>
      </c>
      <c r="B3379" s="1">
        <v>45611</v>
      </c>
      <c r="C3379" s="1" t="str">
        <f>TEXT(Table1[[#This Row],[Order_Date]],"yyyy")</f>
        <v>2024</v>
      </c>
      <c r="D3379" s="3">
        <f>MONTH(Table1[[#This Row],[Order_Date]])</f>
        <v>11</v>
      </c>
      <c r="E3379" t="str">
        <f>TEXT(Table1[[#This Row],[Order_Date]],"mmm")</f>
        <v>Nov</v>
      </c>
      <c r="F3379" s="1">
        <v>45613</v>
      </c>
      <c r="G3379">
        <f>(Table1[[#This Row],[Ship_Date]]-Table1[[#This Row],[Order_Date]])</f>
        <v>2</v>
      </c>
      <c r="H3379" t="s">
        <v>853</v>
      </c>
      <c r="I3379" t="s">
        <v>854</v>
      </c>
      <c r="J3379" t="s">
        <v>24</v>
      </c>
      <c r="K3379">
        <v>51</v>
      </c>
      <c r="L3379" t="str">
        <f>IF(Table1[[#This Row],[Age]]&lt;=20,"Teen",IF(Table1[[#This Row],[Age]]&gt;=21 &amp; Table1[[#This Row],[Age]]&lt;=50,"Adult","Senior"))</f>
        <v>Senior</v>
      </c>
      <c r="M3379" t="s">
        <v>79</v>
      </c>
      <c r="N3379" t="s">
        <v>80</v>
      </c>
      <c r="O3379" t="s">
        <v>38</v>
      </c>
      <c r="P3379" t="s">
        <v>74</v>
      </c>
      <c r="Q3379" t="s">
        <v>75</v>
      </c>
      <c r="R3379">
        <v>4</v>
      </c>
      <c r="S3379">
        <v>2000</v>
      </c>
      <c r="T3379">
        <v>5</v>
      </c>
      <c r="U3379">
        <v>7600</v>
      </c>
      <c r="V3379" t="str">
        <f>IF(Table1[[#This Row],[Sales]]&lt;=10000,"Low",IF(Table1[[#This Row],[Sales]]&gt;=10000 &amp; Table1[[#This Row],[Sales]]&lt;=25000,"Medium","High"))</f>
        <v>Low</v>
      </c>
      <c r="W3379">
        <v>2513.58</v>
      </c>
      <c r="X3379">
        <f>Table1[[#This Row],[Profit]]/Table1[[#This Row],[Sales]]</f>
        <v>0.3307342105263158</v>
      </c>
      <c r="Y3379" t="s">
        <v>30</v>
      </c>
      <c r="Z3379" t="s">
        <v>31</v>
      </c>
      <c r="AA3379">
        <v>2</v>
      </c>
      <c r="AB3379" t="s">
        <v>42</v>
      </c>
    </row>
    <row r="3380" spans="1:28" x14ac:dyDescent="0.35">
      <c r="A3380" t="s">
        <v>855</v>
      </c>
      <c r="B3380" s="1">
        <v>45600</v>
      </c>
      <c r="C3380" s="1" t="str">
        <f>TEXT(Table1[[#This Row],[Order_Date]],"yyyy")</f>
        <v>2024</v>
      </c>
      <c r="D3380" s="3">
        <f>MONTH(Table1[[#This Row],[Order_Date]])</f>
        <v>11</v>
      </c>
      <c r="E3380" t="str">
        <f>TEXT(Table1[[#This Row],[Order_Date]],"mmm")</f>
        <v>Nov</v>
      </c>
      <c r="F3380" s="1">
        <v>45601</v>
      </c>
      <c r="G3380">
        <f>(Table1[[#This Row],[Ship_Date]]-Table1[[#This Row],[Order_Date]])</f>
        <v>1</v>
      </c>
      <c r="H3380" t="s">
        <v>856</v>
      </c>
      <c r="I3380" t="s">
        <v>857</v>
      </c>
      <c r="J3380" t="s">
        <v>24</v>
      </c>
      <c r="K3380">
        <v>25</v>
      </c>
      <c r="L3380" t="str">
        <f>IF(Table1[[#This Row],[Age]]&lt;=20,"Teen",IF(Table1[[#This Row],[Age]]&gt;=21 &amp; Table1[[#This Row],[Age]]&lt;=50,"Adult","Senior"))</f>
        <v>Senior</v>
      </c>
      <c r="M3380" t="s">
        <v>36</v>
      </c>
      <c r="N3380" t="s">
        <v>37</v>
      </c>
      <c r="O3380" t="s">
        <v>38</v>
      </c>
      <c r="P3380" t="s">
        <v>47</v>
      </c>
      <c r="Q3380" t="s">
        <v>69</v>
      </c>
      <c r="R3380">
        <v>6</v>
      </c>
      <c r="S3380">
        <v>800</v>
      </c>
      <c r="T3380">
        <v>25</v>
      </c>
      <c r="U3380">
        <v>3600</v>
      </c>
      <c r="V3380" t="str">
        <f>IF(Table1[[#This Row],[Sales]]&lt;=10000,"Low",IF(Table1[[#This Row],[Sales]]&gt;=10000 &amp; Table1[[#This Row],[Sales]]&lt;=25000,"Medium","High"))</f>
        <v>Low</v>
      </c>
      <c r="W3380">
        <v>433.18</v>
      </c>
      <c r="X3380">
        <f>Table1[[#This Row],[Profit]]/Table1[[#This Row],[Sales]]</f>
        <v>0.12032777777777778</v>
      </c>
      <c r="Y3380" t="s">
        <v>30</v>
      </c>
      <c r="Z3380" t="s">
        <v>59</v>
      </c>
      <c r="AA3380">
        <v>4</v>
      </c>
      <c r="AB3380" t="s">
        <v>42</v>
      </c>
    </row>
    <row r="3381" spans="1:28" x14ac:dyDescent="0.35">
      <c r="A3381" t="s">
        <v>914</v>
      </c>
      <c r="B3381" s="1">
        <v>45612</v>
      </c>
      <c r="C3381" s="1" t="str">
        <f>TEXT(Table1[[#This Row],[Order_Date]],"yyyy")</f>
        <v>2024</v>
      </c>
      <c r="D3381" s="3">
        <f>MONTH(Table1[[#This Row],[Order_Date]])</f>
        <v>11</v>
      </c>
      <c r="E3381" t="str">
        <f>TEXT(Table1[[#This Row],[Order_Date]],"mmm")</f>
        <v>Nov</v>
      </c>
      <c r="F3381" s="1">
        <v>45614</v>
      </c>
      <c r="G3381">
        <f>(Table1[[#This Row],[Ship_Date]]-Table1[[#This Row],[Order_Date]])</f>
        <v>2</v>
      </c>
      <c r="H3381" t="s">
        <v>915</v>
      </c>
      <c r="I3381" t="s">
        <v>916</v>
      </c>
      <c r="J3381" t="s">
        <v>52</v>
      </c>
      <c r="K3381">
        <v>51</v>
      </c>
      <c r="L3381" t="str">
        <f>IF(Table1[[#This Row],[Age]]&lt;=20,"Teen",IF(Table1[[#This Row],[Age]]&gt;=21 &amp; Table1[[#This Row],[Age]]&lt;=50,"Adult","Senior"))</f>
        <v>Senior</v>
      </c>
      <c r="M3381" t="s">
        <v>101</v>
      </c>
      <c r="N3381" t="s">
        <v>102</v>
      </c>
      <c r="O3381" t="s">
        <v>27</v>
      </c>
      <c r="P3381" t="s">
        <v>74</v>
      </c>
      <c r="Q3381" t="s">
        <v>231</v>
      </c>
      <c r="R3381">
        <v>3</v>
      </c>
      <c r="S3381">
        <v>18000</v>
      </c>
      <c r="T3381">
        <v>0</v>
      </c>
      <c r="U3381">
        <v>54000</v>
      </c>
      <c r="V3381" t="str">
        <f>IF(Table1[[#This Row],[Sales]]&lt;=10000,"Low",IF(Table1[[#This Row],[Sales]]&gt;=10000 &amp; Table1[[#This Row],[Sales]]&lt;=25000,"Medium","High"))</f>
        <v>High</v>
      </c>
      <c r="W3381">
        <v>18419.77</v>
      </c>
      <c r="X3381">
        <f>Table1[[#This Row],[Profit]]/Table1[[#This Row],[Sales]]</f>
        <v>0.34110685185185186</v>
      </c>
      <c r="Y3381" t="s">
        <v>58</v>
      </c>
      <c r="Z3381" t="s">
        <v>41</v>
      </c>
      <c r="AA3381">
        <v>5</v>
      </c>
      <c r="AB3381" t="s">
        <v>42</v>
      </c>
    </row>
    <row r="3382" spans="1:28" x14ac:dyDescent="0.35">
      <c r="A3382" t="s">
        <v>926</v>
      </c>
      <c r="B3382" s="1">
        <v>45619</v>
      </c>
      <c r="C3382" s="1" t="str">
        <f>TEXT(Table1[[#This Row],[Order_Date]],"yyyy")</f>
        <v>2024</v>
      </c>
      <c r="D3382" s="3">
        <f>MONTH(Table1[[#This Row],[Order_Date]])</f>
        <v>11</v>
      </c>
      <c r="E3382" t="str">
        <f>TEXT(Table1[[#This Row],[Order_Date]],"mmm")</f>
        <v>Nov</v>
      </c>
      <c r="F3382" s="1">
        <v>45625</v>
      </c>
      <c r="G3382">
        <f>(Table1[[#This Row],[Ship_Date]]-Table1[[#This Row],[Order_Date]])</f>
        <v>6</v>
      </c>
      <c r="H3382" t="s">
        <v>927</v>
      </c>
      <c r="I3382" t="s">
        <v>928</v>
      </c>
      <c r="J3382" t="s">
        <v>52</v>
      </c>
      <c r="K3382">
        <v>59</v>
      </c>
      <c r="L3382" t="str">
        <f>IF(Table1[[#This Row],[Age]]&lt;=20,"Teen",IF(Table1[[#This Row],[Age]]&gt;=21 &amp; Table1[[#This Row],[Age]]&lt;=50,"Adult","Senior"))</f>
        <v>Senior</v>
      </c>
      <c r="M3382" t="s">
        <v>46</v>
      </c>
      <c r="N3382" t="s">
        <v>46</v>
      </c>
      <c r="O3382" t="s">
        <v>38</v>
      </c>
      <c r="P3382" t="s">
        <v>39</v>
      </c>
      <c r="Q3382" t="s">
        <v>40</v>
      </c>
      <c r="R3382">
        <v>1</v>
      </c>
      <c r="S3382">
        <v>2500</v>
      </c>
      <c r="T3382">
        <v>15</v>
      </c>
      <c r="U3382">
        <v>2125</v>
      </c>
      <c r="V3382" t="str">
        <f>IF(Table1[[#This Row],[Sales]]&lt;=10000,"Low",IF(Table1[[#This Row],[Sales]]&gt;=10000 &amp; Table1[[#This Row],[Sales]]&lt;=25000,"Medium","High"))</f>
        <v>Low</v>
      </c>
      <c r="W3382">
        <v>278.31</v>
      </c>
      <c r="X3382">
        <f>Table1[[#This Row],[Profit]]/Table1[[#This Row],[Sales]]</f>
        <v>0.13096941176470589</v>
      </c>
      <c r="Y3382" t="s">
        <v>93</v>
      </c>
      <c r="Z3382" t="s">
        <v>31</v>
      </c>
      <c r="AA3382">
        <v>2</v>
      </c>
      <c r="AB3382" t="s">
        <v>42</v>
      </c>
    </row>
    <row r="3383" spans="1:28" x14ac:dyDescent="0.35">
      <c r="A3383" t="s">
        <v>991</v>
      </c>
      <c r="B3383" s="1">
        <v>45977</v>
      </c>
      <c r="C3383" s="1" t="str">
        <f>TEXT(Table1[[#This Row],[Order_Date]],"yyyy")</f>
        <v>2025</v>
      </c>
      <c r="D3383" s="3">
        <f>MONTH(Table1[[#This Row],[Order_Date]])</f>
        <v>11</v>
      </c>
      <c r="E3383" t="str">
        <f>TEXT(Table1[[#This Row],[Order_Date]],"mmm")</f>
        <v>Nov</v>
      </c>
      <c r="F3383" s="1">
        <v>45980</v>
      </c>
      <c r="G3383">
        <f>(Table1[[#This Row],[Ship_Date]]-Table1[[#This Row],[Order_Date]])</f>
        <v>3</v>
      </c>
      <c r="H3383" t="s">
        <v>992</v>
      </c>
      <c r="I3383" t="s">
        <v>993</v>
      </c>
      <c r="J3383" t="s">
        <v>24</v>
      </c>
      <c r="K3383">
        <v>25</v>
      </c>
      <c r="L3383" t="str">
        <f>IF(Table1[[#This Row],[Age]]&lt;=20,"Teen",IF(Table1[[#This Row],[Age]]&gt;=21 &amp; Table1[[#This Row],[Age]]&lt;=50,"Adult","Senior"))</f>
        <v>Senior</v>
      </c>
      <c r="M3383" t="s">
        <v>46</v>
      </c>
      <c r="N3383" t="s">
        <v>46</v>
      </c>
      <c r="O3383" t="s">
        <v>38</v>
      </c>
      <c r="P3383" t="s">
        <v>56</v>
      </c>
      <c r="Q3383" t="s">
        <v>212</v>
      </c>
      <c r="R3383">
        <v>5</v>
      </c>
      <c r="S3383">
        <v>300</v>
      </c>
      <c r="T3383">
        <v>15</v>
      </c>
      <c r="U3383">
        <v>1275</v>
      </c>
      <c r="V3383" t="str">
        <f>IF(Table1[[#This Row],[Sales]]&lt;=10000,"Low",IF(Table1[[#This Row],[Sales]]&gt;=10000 &amp; Table1[[#This Row],[Sales]]&lt;=25000,"Medium","High"))</f>
        <v>Low</v>
      </c>
      <c r="W3383">
        <v>265.88</v>
      </c>
      <c r="X3383">
        <f>Table1[[#This Row],[Profit]]/Table1[[#This Row],[Sales]]</f>
        <v>0.20853333333333332</v>
      </c>
      <c r="Y3383" t="s">
        <v>58</v>
      </c>
      <c r="Z3383" t="s">
        <v>31</v>
      </c>
      <c r="AA3383">
        <v>4</v>
      </c>
      <c r="AB3383" t="s">
        <v>42</v>
      </c>
    </row>
    <row r="3384" spans="1:28" x14ac:dyDescent="0.35">
      <c r="A3384" t="s">
        <v>1090</v>
      </c>
      <c r="B3384" s="1">
        <v>45974</v>
      </c>
      <c r="C3384" s="1" t="str">
        <f>TEXT(Table1[[#This Row],[Order_Date]],"yyyy")</f>
        <v>2025</v>
      </c>
      <c r="D3384" s="3">
        <f>MONTH(Table1[[#This Row],[Order_Date]])</f>
        <v>11</v>
      </c>
      <c r="E3384" t="str">
        <f>TEXT(Table1[[#This Row],[Order_Date]],"mmm")</f>
        <v>Nov</v>
      </c>
      <c r="F3384" s="1">
        <v>45976</v>
      </c>
      <c r="G3384">
        <f>(Table1[[#This Row],[Ship_Date]]-Table1[[#This Row],[Order_Date]])</f>
        <v>2</v>
      </c>
      <c r="H3384" t="s">
        <v>1091</v>
      </c>
      <c r="I3384" t="s">
        <v>1092</v>
      </c>
      <c r="J3384" t="s">
        <v>24</v>
      </c>
      <c r="K3384">
        <v>36</v>
      </c>
      <c r="L3384" t="str">
        <f>IF(Table1[[#This Row],[Age]]&lt;=20,"Teen",IF(Table1[[#This Row],[Age]]&gt;=21 &amp; Table1[[#This Row],[Age]]&lt;=50,"Adult","Senior"))</f>
        <v>Senior</v>
      </c>
      <c r="M3384" t="s">
        <v>91</v>
      </c>
      <c r="N3384" t="s">
        <v>92</v>
      </c>
      <c r="O3384" t="s">
        <v>55</v>
      </c>
      <c r="P3384" t="s">
        <v>74</v>
      </c>
      <c r="Q3384" t="s">
        <v>196</v>
      </c>
      <c r="R3384">
        <v>6</v>
      </c>
      <c r="S3384">
        <v>25000</v>
      </c>
      <c r="T3384">
        <v>15</v>
      </c>
      <c r="U3384">
        <v>127500</v>
      </c>
      <c r="V3384" t="str">
        <f>IF(Table1[[#This Row],[Sales]]&lt;=10000,"Low",IF(Table1[[#This Row],[Sales]]&gt;=10000 &amp; Table1[[#This Row],[Sales]]&lt;=25000,"Medium","High"))</f>
        <v>High</v>
      </c>
      <c r="W3384">
        <v>37264.92</v>
      </c>
      <c r="X3384">
        <f>Table1[[#This Row],[Profit]]/Table1[[#This Row],[Sales]]</f>
        <v>0.29227388235294116</v>
      </c>
      <c r="Y3384" t="s">
        <v>58</v>
      </c>
      <c r="Z3384" t="s">
        <v>41</v>
      </c>
      <c r="AA3384">
        <v>5</v>
      </c>
      <c r="AB3384" t="s">
        <v>42</v>
      </c>
    </row>
    <row r="3385" spans="1:28" x14ac:dyDescent="0.35">
      <c r="A3385" t="s">
        <v>1162</v>
      </c>
      <c r="B3385" s="1">
        <v>45965</v>
      </c>
      <c r="C3385" s="1" t="str">
        <f>TEXT(Table1[[#This Row],[Order_Date]],"yyyy")</f>
        <v>2025</v>
      </c>
      <c r="D3385" s="3">
        <f>MONTH(Table1[[#This Row],[Order_Date]])</f>
        <v>11</v>
      </c>
      <c r="E3385" t="str">
        <f>TEXT(Table1[[#This Row],[Order_Date]],"mmm")</f>
        <v>Nov</v>
      </c>
      <c r="F3385" s="1">
        <v>45968</v>
      </c>
      <c r="G3385">
        <f>(Table1[[#This Row],[Ship_Date]]-Table1[[#This Row],[Order_Date]])</f>
        <v>3</v>
      </c>
      <c r="H3385" t="s">
        <v>1163</v>
      </c>
      <c r="I3385" t="s">
        <v>1164</v>
      </c>
      <c r="J3385" t="s">
        <v>52</v>
      </c>
      <c r="K3385">
        <v>55</v>
      </c>
      <c r="L3385" t="str">
        <f>IF(Table1[[#This Row],[Age]]&lt;=20,"Teen",IF(Table1[[#This Row],[Age]]&gt;=21 &amp; Table1[[#This Row],[Age]]&lt;=50,"Adult","Senior"))</f>
        <v>Senior</v>
      </c>
      <c r="M3385" t="s">
        <v>73</v>
      </c>
      <c r="N3385" t="s">
        <v>26</v>
      </c>
      <c r="O3385" t="s">
        <v>27</v>
      </c>
      <c r="P3385" t="s">
        <v>39</v>
      </c>
      <c r="Q3385" t="s">
        <v>40</v>
      </c>
      <c r="R3385">
        <v>2</v>
      </c>
      <c r="S3385">
        <v>2500</v>
      </c>
      <c r="T3385">
        <v>0</v>
      </c>
      <c r="U3385">
        <v>5000</v>
      </c>
      <c r="V3385" t="str">
        <f>IF(Table1[[#This Row],[Sales]]&lt;=10000,"Low",IF(Table1[[#This Row],[Sales]]&gt;=10000 &amp; Table1[[#This Row],[Sales]]&lt;=25000,"Medium","High"))</f>
        <v>Low</v>
      </c>
      <c r="W3385">
        <v>1288.21</v>
      </c>
      <c r="X3385">
        <f>Table1[[#This Row],[Profit]]/Table1[[#This Row],[Sales]]</f>
        <v>0.25764199999999998</v>
      </c>
      <c r="Y3385" t="s">
        <v>30</v>
      </c>
      <c r="Z3385" t="s">
        <v>59</v>
      </c>
      <c r="AA3385">
        <v>5</v>
      </c>
      <c r="AB3385" t="s">
        <v>42</v>
      </c>
    </row>
    <row r="3386" spans="1:28" x14ac:dyDescent="0.35">
      <c r="A3386" t="s">
        <v>1165</v>
      </c>
      <c r="B3386" s="1">
        <v>45970</v>
      </c>
      <c r="C3386" s="1" t="str">
        <f>TEXT(Table1[[#This Row],[Order_Date]],"yyyy")</f>
        <v>2025</v>
      </c>
      <c r="D3386" s="3">
        <f>MONTH(Table1[[#This Row],[Order_Date]])</f>
        <v>11</v>
      </c>
      <c r="E3386" t="str">
        <f>TEXT(Table1[[#This Row],[Order_Date]],"mmm")</f>
        <v>Nov</v>
      </c>
      <c r="F3386" s="1">
        <v>45977</v>
      </c>
      <c r="G3386">
        <f>(Table1[[#This Row],[Ship_Date]]-Table1[[#This Row],[Order_Date]])</f>
        <v>7</v>
      </c>
      <c r="H3386" t="s">
        <v>1166</v>
      </c>
      <c r="I3386" t="s">
        <v>1167</v>
      </c>
      <c r="J3386" t="s">
        <v>24</v>
      </c>
      <c r="K3386">
        <v>56</v>
      </c>
      <c r="L3386" t="str">
        <f>IF(Table1[[#This Row],[Age]]&lt;=20,"Teen",IF(Table1[[#This Row],[Age]]&gt;=21 &amp; Table1[[#This Row],[Age]]&lt;=50,"Adult","Senior"))</f>
        <v>Senior</v>
      </c>
      <c r="M3386" t="s">
        <v>73</v>
      </c>
      <c r="N3386" t="s">
        <v>26</v>
      </c>
      <c r="O3386" t="s">
        <v>27</v>
      </c>
      <c r="P3386" t="s">
        <v>56</v>
      </c>
      <c r="Q3386" t="s">
        <v>212</v>
      </c>
      <c r="R3386">
        <v>1</v>
      </c>
      <c r="S3386">
        <v>300</v>
      </c>
      <c r="T3386">
        <v>10</v>
      </c>
      <c r="U3386">
        <v>270</v>
      </c>
      <c r="V3386" t="str">
        <f>IF(Table1[[#This Row],[Sales]]&lt;=10000,"Low",IF(Table1[[#This Row],[Sales]]&gt;=10000 &amp; Table1[[#This Row],[Sales]]&lt;=25000,"Medium","High"))</f>
        <v>Low</v>
      </c>
      <c r="W3386">
        <v>104.96</v>
      </c>
      <c r="X3386">
        <f>Table1[[#This Row],[Profit]]/Table1[[#This Row],[Sales]]</f>
        <v>0.38874074074074072</v>
      </c>
      <c r="Y3386" t="s">
        <v>93</v>
      </c>
      <c r="Z3386" t="s">
        <v>41</v>
      </c>
      <c r="AA3386">
        <v>5</v>
      </c>
      <c r="AB3386" t="s">
        <v>42</v>
      </c>
    </row>
    <row r="3387" spans="1:28" x14ac:dyDescent="0.35">
      <c r="A3387" t="s">
        <v>1192</v>
      </c>
      <c r="B3387" s="1">
        <v>45990</v>
      </c>
      <c r="C3387" s="1" t="str">
        <f>TEXT(Table1[[#This Row],[Order_Date]],"yyyy")</f>
        <v>2025</v>
      </c>
      <c r="D3387" s="3">
        <f>MONTH(Table1[[#This Row],[Order_Date]])</f>
        <v>11</v>
      </c>
      <c r="E3387" t="str">
        <f>TEXT(Table1[[#This Row],[Order_Date]],"mmm")</f>
        <v>Nov</v>
      </c>
      <c r="F3387" s="1">
        <v>45993</v>
      </c>
      <c r="G3387">
        <f>(Table1[[#This Row],[Ship_Date]]-Table1[[#This Row],[Order_Date]])</f>
        <v>3</v>
      </c>
      <c r="H3387" t="s">
        <v>1193</v>
      </c>
      <c r="I3387" t="s">
        <v>1194</v>
      </c>
      <c r="J3387" t="s">
        <v>52</v>
      </c>
      <c r="K3387">
        <v>45</v>
      </c>
      <c r="L3387" t="str">
        <f>IF(Table1[[#This Row],[Age]]&lt;=20,"Teen",IF(Table1[[#This Row],[Age]]&gt;=21 &amp; Table1[[#This Row],[Age]]&lt;=50,"Adult","Senior"))</f>
        <v>Senior</v>
      </c>
      <c r="M3387" t="s">
        <v>73</v>
      </c>
      <c r="N3387" t="s">
        <v>26</v>
      </c>
      <c r="O3387" t="s">
        <v>27</v>
      </c>
      <c r="P3387" t="s">
        <v>56</v>
      </c>
      <c r="Q3387" t="s">
        <v>125</v>
      </c>
      <c r="R3387">
        <v>6</v>
      </c>
      <c r="S3387">
        <v>450</v>
      </c>
      <c r="T3387">
        <v>15</v>
      </c>
      <c r="U3387">
        <v>2295</v>
      </c>
      <c r="V3387" t="str">
        <f>IF(Table1[[#This Row],[Sales]]&lt;=10000,"Low",IF(Table1[[#This Row],[Sales]]&gt;=10000 &amp; Table1[[#This Row],[Sales]]&lt;=25000,"Medium","High"))</f>
        <v>Low</v>
      </c>
      <c r="W3387">
        <v>808.14</v>
      </c>
      <c r="X3387">
        <f>Table1[[#This Row],[Profit]]/Table1[[#This Row],[Sales]]</f>
        <v>0.35213071895424836</v>
      </c>
      <c r="Y3387" t="s">
        <v>58</v>
      </c>
      <c r="Z3387" t="s">
        <v>41</v>
      </c>
      <c r="AA3387">
        <v>2</v>
      </c>
      <c r="AB3387" t="s">
        <v>42</v>
      </c>
    </row>
    <row r="3388" spans="1:28" x14ac:dyDescent="0.35">
      <c r="A3388" t="s">
        <v>1195</v>
      </c>
      <c r="B3388" s="1">
        <v>45606</v>
      </c>
      <c r="C3388" s="1" t="str">
        <f>TEXT(Table1[[#This Row],[Order_Date]],"yyyy")</f>
        <v>2024</v>
      </c>
      <c r="D3388" s="3">
        <f>MONTH(Table1[[#This Row],[Order_Date]])</f>
        <v>11</v>
      </c>
      <c r="E3388" t="str">
        <f>TEXT(Table1[[#This Row],[Order_Date]],"mmm")</f>
        <v>Nov</v>
      </c>
      <c r="F3388" s="1">
        <v>45608</v>
      </c>
      <c r="G3388">
        <f>(Table1[[#This Row],[Ship_Date]]-Table1[[#This Row],[Order_Date]])</f>
        <v>2</v>
      </c>
      <c r="H3388" t="s">
        <v>1196</v>
      </c>
      <c r="I3388" t="s">
        <v>1197</v>
      </c>
      <c r="J3388" t="s">
        <v>52</v>
      </c>
      <c r="K3388">
        <v>33</v>
      </c>
      <c r="L3388" t="str">
        <f>IF(Table1[[#This Row],[Age]]&lt;=20,"Teen",IF(Table1[[#This Row],[Age]]&gt;=21 &amp; Table1[[#This Row],[Age]]&lt;=50,"Adult","Senior"))</f>
        <v>Senior</v>
      </c>
      <c r="M3388" t="s">
        <v>36</v>
      </c>
      <c r="N3388" t="s">
        <v>37</v>
      </c>
      <c r="O3388" t="s">
        <v>38</v>
      </c>
      <c r="P3388" t="s">
        <v>56</v>
      </c>
      <c r="Q3388" t="s">
        <v>212</v>
      </c>
      <c r="R3388">
        <v>4</v>
      </c>
      <c r="S3388">
        <v>300</v>
      </c>
      <c r="T3388">
        <v>5</v>
      </c>
      <c r="U3388">
        <v>1140</v>
      </c>
      <c r="V3388" t="str">
        <f>IF(Table1[[#This Row],[Sales]]&lt;=10000,"Low",IF(Table1[[#This Row],[Sales]]&gt;=10000 &amp; Table1[[#This Row],[Sales]]&lt;=25000,"Medium","High"))</f>
        <v>Low</v>
      </c>
      <c r="W3388">
        <v>193.79</v>
      </c>
      <c r="X3388">
        <f>Table1[[#This Row],[Profit]]/Table1[[#This Row],[Sales]]</f>
        <v>0.16999122807017544</v>
      </c>
      <c r="Y3388" t="s">
        <v>93</v>
      </c>
      <c r="Z3388" t="s">
        <v>31</v>
      </c>
      <c r="AA3388">
        <v>2</v>
      </c>
      <c r="AB3388" t="s">
        <v>42</v>
      </c>
    </row>
    <row r="3389" spans="1:28" x14ac:dyDescent="0.35">
      <c r="A3389" t="s">
        <v>1198</v>
      </c>
      <c r="B3389" s="1">
        <v>45616</v>
      </c>
      <c r="C3389" s="1" t="str">
        <f>TEXT(Table1[[#This Row],[Order_Date]],"yyyy")</f>
        <v>2024</v>
      </c>
      <c r="D3389" s="3">
        <f>MONTH(Table1[[#This Row],[Order_Date]])</f>
        <v>11</v>
      </c>
      <c r="E3389" t="str">
        <f>TEXT(Table1[[#This Row],[Order_Date]],"mmm")</f>
        <v>Nov</v>
      </c>
      <c r="F3389" s="1">
        <v>45620</v>
      </c>
      <c r="G3389">
        <f>(Table1[[#This Row],[Ship_Date]]-Table1[[#This Row],[Order_Date]])</f>
        <v>4</v>
      </c>
      <c r="H3389" t="s">
        <v>1199</v>
      </c>
      <c r="I3389" t="s">
        <v>1200</v>
      </c>
      <c r="J3389" t="s">
        <v>24</v>
      </c>
      <c r="K3389">
        <v>58</v>
      </c>
      <c r="L3389" t="str">
        <f>IF(Table1[[#This Row],[Age]]&lt;=20,"Teen",IF(Table1[[#This Row],[Age]]&gt;=21 &amp; Table1[[#This Row],[Age]]&lt;=50,"Adult","Senior"))</f>
        <v>Senior</v>
      </c>
      <c r="M3389" t="s">
        <v>36</v>
      </c>
      <c r="N3389" t="s">
        <v>37</v>
      </c>
      <c r="O3389" t="s">
        <v>38</v>
      </c>
      <c r="P3389" t="s">
        <v>39</v>
      </c>
      <c r="Q3389" t="s">
        <v>151</v>
      </c>
      <c r="R3389">
        <v>8</v>
      </c>
      <c r="S3389">
        <v>900</v>
      </c>
      <c r="T3389">
        <v>10</v>
      </c>
      <c r="U3389">
        <v>6480</v>
      </c>
      <c r="V3389" t="str">
        <f>IF(Table1[[#This Row],[Sales]]&lt;=10000,"Low",IF(Table1[[#This Row],[Sales]]&gt;=10000 &amp; Table1[[#This Row],[Sales]]&lt;=25000,"Medium","High"))</f>
        <v>Low</v>
      </c>
      <c r="W3389">
        <v>2346.79</v>
      </c>
      <c r="X3389">
        <f>Table1[[#This Row],[Profit]]/Table1[[#This Row],[Sales]]</f>
        <v>0.36215895061728393</v>
      </c>
      <c r="Y3389" t="s">
        <v>93</v>
      </c>
      <c r="Z3389" t="s">
        <v>41</v>
      </c>
      <c r="AA3389">
        <v>5</v>
      </c>
      <c r="AB3389" t="s">
        <v>32</v>
      </c>
    </row>
    <row r="3390" spans="1:28" x14ac:dyDescent="0.35">
      <c r="A3390" t="s">
        <v>1207</v>
      </c>
      <c r="B3390" s="1">
        <v>45978</v>
      </c>
      <c r="C3390" s="1" t="str">
        <f>TEXT(Table1[[#This Row],[Order_Date]],"yyyy")</f>
        <v>2025</v>
      </c>
      <c r="D3390" s="3">
        <f>MONTH(Table1[[#This Row],[Order_Date]])</f>
        <v>11</v>
      </c>
      <c r="E3390" t="str">
        <f>TEXT(Table1[[#This Row],[Order_Date]],"mmm")</f>
        <v>Nov</v>
      </c>
      <c r="F3390" s="1">
        <v>45979</v>
      </c>
      <c r="G3390">
        <f>(Table1[[#This Row],[Ship_Date]]-Table1[[#This Row],[Order_Date]])</f>
        <v>1</v>
      </c>
      <c r="H3390" t="s">
        <v>1208</v>
      </c>
      <c r="I3390" t="s">
        <v>1209</v>
      </c>
      <c r="J3390" t="s">
        <v>52</v>
      </c>
      <c r="K3390">
        <v>47</v>
      </c>
      <c r="L3390" t="str">
        <f>IF(Table1[[#This Row],[Age]]&lt;=20,"Teen",IF(Table1[[#This Row],[Age]]&gt;=21 &amp; Table1[[#This Row],[Age]]&lt;=50,"Adult","Senior"))</f>
        <v>Senior</v>
      </c>
      <c r="M3390" t="s">
        <v>63</v>
      </c>
      <c r="N3390" t="s">
        <v>64</v>
      </c>
      <c r="O3390" t="s">
        <v>55</v>
      </c>
      <c r="P3390" t="s">
        <v>28</v>
      </c>
      <c r="Q3390" t="s">
        <v>29</v>
      </c>
      <c r="R3390">
        <v>6</v>
      </c>
      <c r="S3390">
        <v>15000</v>
      </c>
      <c r="T3390">
        <v>15</v>
      </c>
      <c r="U3390">
        <v>76500</v>
      </c>
      <c r="V3390" t="str">
        <f>IF(Table1[[#This Row],[Sales]]&lt;=10000,"Low",IF(Table1[[#This Row],[Sales]]&gt;=10000 &amp; Table1[[#This Row],[Sales]]&lt;=25000,"Medium","High"))</f>
        <v>High</v>
      </c>
      <c r="W3390">
        <v>17522.650000000001</v>
      </c>
      <c r="X3390">
        <f>Table1[[#This Row],[Profit]]/Table1[[#This Row],[Sales]]</f>
        <v>0.2290542483660131</v>
      </c>
      <c r="Y3390" t="s">
        <v>93</v>
      </c>
      <c r="Z3390" t="s">
        <v>31</v>
      </c>
      <c r="AA3390">
        <v>5</v>
      </c>
      <c r="AB3390" t="s">
        <v>42</v>
      </c>
    </row>
    <row r="3391" spans="1:28" x14ac:dyDescent="0.35">
      <c r="A3391" t="s">
        <v>1294</v>
      </c>
      <c r="B3391" s="1">
        <v>45964</v>
      </c>
      <c r="C3391" s="1" t="str">
        <f>TEXT(Table1[[#This Row],[Order_Date]],"yyyy")</f>
        <v>2025</v>
      </c>
      <c r="D3391" s="3">
        <f>MONTH(Table1[[#This Row],[Order_Date]])</f>
        <v>11</v>
      </c>
      <c r="E3391" t="str">
        <f>TEXT(Table1[[#This Row],[Order_Date]],"mmm")</f>
        <v>Nov</v>
      </c>
      <c r="F3391" s="1">
        <v>45967</v>
      </c>
      <c r="G3391">
        <f>(Table1[[#This Row],[Ship_Date]]-Table1[[#This Row],[Order_Date]])</f>
        <v>3</v>
      </c>
      <c r="H3391" t="s">
        <v>1295</v>
      </c>
      <c r="I3391" t="s">
        <v>1296</v>
      </c>
      <c r="J3391" t="s">
        <v>52</v>
      </c>
      <c r="K3391">
        <v>43</v>
      </c>
      <c r="L3391" t="str">
        <f>IF(Table1[[#This Row],[Age]]&lt;=20,"Teen",IF(Table1[[#This Row],[Age]]&gt;=21 &amp; Table1[[#This Row],[Age]]&lt;=50,"Adult","Senior"))</f>
        <v>Senior</v>
      </c>
      <c r="M3391" t="s">
        <v>116</v>
      </c>
      <c r="N3391" t="s">
        <v>117</v>
      </c>
      <c r="O3391" t="s">
        <v>86</v>
      </c>
      <c r="P3391" t="s">
        <v>74</v>
      </c>
      <c r="Q3391" t="s">
        <v>75</v>
      </c>
      <c r="R3391">
        <v>1</v>
      </c>
      <c r="S3391">
        <v>2000</v>
      </c>
      <c r="T3391">
        <v>20</v>
      </c>
      <c r="U3391">
        <v>1600</v>
      </c>
      <c r="V3391" t="str">
        <f>IF(Table1[[#This Row],[Sales]]&lt;=10000,"Low",IF(Table1[[#This Row],[Sales]]&gt;=10000 &amp; Table1[[#This Row],[Sales]]&lt;=25000,"Medium","High"))</f>
        <v>Low</v>
      </c>
      <c r="W3391">
        <v>644.35</v>
      </c>
      <c r="X3391">
        <f>Table1[[#This Row],[Profit]]/Table1[[#This Row],[Sales]]</f>
        <v>0.40271875000000001</v>
      </c>
      <c r="Y3391" t="s">
        <v>93</v>
      </c>
      <c r="Z3391" t="s">
        <v>31</v>
      </c>
      <c r="AA3391">
        <v>3</v>
      </c>
      <c r="AB3391" t="s">
        <v>32</v>
      </c>
    </row>
    <row r="3392" spans="1:28" x14ac:dyDescent="0.35">
      <c r="A3392" t="s">
        <v>1315</v>
      </c>
      <c r="B3392" s="1">
        <v>45603</v>
      </c>
      <c r="C3392" s="1" t="str">
        <f>TEXT(Table1[[#This Row],[Order_Date]],"yyyy")</f>
        <v>2024</v>
      </c>
      <c r="D3392" s="3">
        <f>MONTH(Table1[[#This Row],[Order_Date]])</f>
        <v>11</v>
      </c>
      <c r="E3392" t="str">
        <f>TEXT(Table1[[#This Row],[Order_Date]],"mmm")</f>
        <v>Nov</v>
      </c>
      <c r="F3392" s="1">
        <v>45607</v>
      </c>
      <c r="G3392">
        <f>(Table1[[#This Row],[Ship_Date]]-Table1[[#This Row],[Order_Date]])</f>
        <v>4</v>
      </c>
      <c r="H3392" t="s">
        <v>1316</v>
      </c>
      <c r="I3392" t="s">
        <v>1317</v>
      </c>
      <c r="J3392" t="s">
        <v>24</v>
      </c>
      <c r="K3392">
        <v>33</v>
      </c>
      <c r="L3392" t="str">
        <f>IF(Table1[[#This Row],[Age]]&lt;=20,"Teen",IF(Table1[[#This Row],[Age]]&gt;=21 &amp; Table1[[#This Row],[Age]]&lt;=50,"Adult","Senior"))</f>
        <v>Senior</v>
      </c>
      <c r="M3392" t="s">
        <v>107</v>
      </c>
      <c r="N3392" t="s">
        <v>108</v>
      </c>
      <c r="O3392" t="s">
        <v>86</v>
      </c>
      <c r="P3392" t="s">
        <v>47</v>
      </c>
      <c r="Q3392" t="s">
        <v>185</v>
      </c>
      <c r="R3392">
        <v>6</v>
      </c>
      <c r="S3392">
        <v>4500</v>
      </c>
      <c r="T3392">
        <v>25</v>
      </c>
      <c r="U3392">
        <v>20250</v>
      </c>
      <c r="V3392" t="str">
        <f>IF(Table1[[#This Row],[Sales]]&lt;=10000,"Low",IF(Table1[[#This Row],[Sales]]&gt;=10000 &amp; Table1[[#This Row],[Sales]]&lt;=25000,"Medium","High"))</f>
        <v>High</v>
      </c>
      <c r="W3392">
        <v>2562.67</v>
      </c>
      <c r="X3392">
        <f>Table1[[#This Row],[Profit]]/Table1[[#This Row],[Sales]]</f>
        <v>0.12655160493827161</v>
      </c>
      <c r="Y3392" t="s">
        <v>30</v>
      </c>
      <c r="Z3392" t="s">
        <v>59</v>
      </c>
      <c r="AA3392">
        <v>1</v>
      </c>
      <c r="AB3392" t="s">
        <v>42</v>
      </c>
    </row>
    <row r="3393" spans="1:28" x14ac:dyDescent="0.35">
      <c r="A3393" t="s">
        <v>1330</v>
      </c>
      <c r="B3393" s="1">
        <v>45606</v>
      </c>
      <c r="C3393" s="1" t="str">
        <f>TEXT(Table1[[#This Row],[Order_Date]],"yyyy")</f>
        <v>2024</v>
      </c>
      <c r="D3393" s="3">
        <f>MONTH(Table1[[#This Row],[Order_Date]])</f>
        <v>11</v>
      </c>
      <c r="E3393" t="str">
        <f>TEXT(Table1[[#This Row],[Order_Date]],"mmm")</f>
        <v>Nov</v>
      </c>
      <c r="F3393" s="1">
        <v>45609</v>
      </c>
      <c r="G3393">
        <f>(Table1[[#This Row],[Ship_Date]]-Table1[[#This Row],[Order_Date]])</f>
        <v>3</v>
      </c>
      <c r="H3393" t="s">
        <v>1331</v>
      </c>
      <c r="I3393" t="s">
        <v>1332</v>
      </c>
      <c r="J3393" t="s">
        <v>52</v>
      </c>
      <c r="K3393">
        <v>59</v>
      </c>
      <c r="L3393" t="str">
        <f>IF(Table1[[#This Row],[Age]]&lt;=20,"Teen",IF(Table1[[#This Row],[Age]]&gt;=21 &amp; Table1[[#This Row],[Age]]&lt;=50,"Adult","Senior"))</f>
        <v>Senior</v>
      </c>
      <c r="M3393" t="s">
        <v>116</v>
      </c>
      <c r="N3393" t="s">
        <v>117</v>
      </c>
      <c r="O3393" t="s">
        <v>86</v>
      </c>
      <c r="P3393" t="s">
        <v>74</v>
      </c>
      <c r="Q3393" t="s">
        <v>109</v>
      </c>
      <c r="R3393">
        <v>5</v>
      </c>
      <c r="S3393">
        <v>40000</v>
      </c>
      <c r="T3393">
        <v>25</v>
      </c>
      <c r="U3393">
        <v>150000</v>
      </c>
      <c r="V3393" t="str">
        <f>IF(Table1[[#This Row],[Sales]]&lt;=10000,"Low",IF(Table1[[#This Row],[Sales]]&gt;=10000 &amp; Table1[[#This Row],[Sales]]&lt;=25000,"Medium","High"))</f>
        <v>High</v>
      </c>
      <c r="W3393">
        <v>22765.65</v>
      </c>
      <c r="X3393">
        <f>Table1[[#This Row],[Profit]]/Table1[[#This Row],[Sales]]</f>
        <v>0.15177100000000002</v>
      </c>
      <c r="Y3393" t="s">
        <v>93</v>
      </c>
      <c r="Z3393" t="s">
        <v>59</v>
      </c>
      <c r="AA3393">
        <v>3</v>
      </c>
      <c r="AB3393" t="s">
        <v>42</v>
      </c>
    </row>
    <row r="3394" spans="1:28" x14ac:dyDescent="0.35">
      <c r="A3394" t="s">
        <v>1391</v>
      </c>
      <c r="B3394" s="1">
        <v>45965</v>
      </c>
      <c r="C3394" s="1" t="str">
        <f>TEXT(Table1[[#This Row],[Order_Date]],"yyyy")</f>
        <v>2025</v>
      </c>
      <c r="D3394" s="3">
        <f>MONTH(Table1[[#This Row],[Order_Date]])</f>
        <v>11</v>
      </c>
      <c r="E3394" t="str">
        <f>TEXT(Table1[[#This Row],[Order_Date]],"mmm")</f>
        <v>Nov</v>
      </c>
      <c r="F3394" s="1">
        <v>45968</v>
      </c>
      <c r="G3394">
        <f>(Table1[[#This Row],[Ship_Date]]-Table1[[#This Row],[Order_Date]])</f>
        <v>3</v>
      </c>
      <c r="H3394" t="s">
        <v>1392</v>
      </c>
      <c r="I3394" t="s">
        <v>1393</v>
      </c>
      <c r="J3394" t="s">
        <v>52</v>
      </c>
      <c r="K3394">
        <v>22</v>
      </c>
      <c r="L3394" t="str">
        <f>IF(Table1[[#This Row],[Age]]&lt;=20,"Teen",IF(Table1[[#This Row],[Age]]&gt;=21 &amp; Table1[[#This Row],[Age]]&lt;=50,"Adult","Senior"))</f>
        <v>Senior</v>
      </c>
      <c r="M3394" t="s">
        <v>46</v>
      </c>
      <c r="N3394" t="s">
        <v>46</v>
      </c>
      <c r="O3394" t="s">
        <v>38</v>
      </c>
      <c r="P3394" t="s">
        <v>39</v>
      </c>
      <c r="Q3394" t="s">
        <v>40</v>
      </c>
      <c r="R3394">
        <v>5</v>
      </c>
      <c r="S3394">
        <v>2500</v>
      </c>
      <c r="T3394">
        <v>15</v>
      </c>
      <c r="U3394">
        <v>10625</v>
      </c>
      <c r="V3394" t="str">
        <f>IF(Table1[[#This Row],[Sales]]&lt;=10000,"Low",IF(Table1[[#This Row],[Sales]]&gt;=10000 &amp; Table1[[#This Row],[Sales]]&lt;=25000,"Medium","High"))</f>
        <v>High</v>
      </c>
      <c r="W3394">
        <v>4280.91</v>
      </c>
      <c r="X3394">
        <f>Table1[[#This Row],[Profit]]/Table1[[#This Row],[Sales]]</f>
        <v>0.40290917647058822</v>
      </c>
      <c r="Y3394" t="s">
        <v>30</v>
      </c>
      <c r="Z3394" t="s">
        <v>41</v>
      </c>
      <c r="AA3394">
        <v>3</v>
      </c>
      <c r="AB3394" t="s">
        <v>42</v>
      </c>
    </row>
    <row r="3395" spans="1:28" x14ac:dyDescent="0.35">
      <c r="A3395" t="s">
        <v>1454</v>
      </c>
      <c r="B3395" s="1">
        <v>45967</v>
      </c>
      <c r="C3395" s="1" t="str">
        <f>TEXT(Table1[[#This Row],[Order_Date]],"yyyy")</f>
        <v>2025</v>
      </c>
      <c r="D3395" s="3">
        <f>MONTH(Table1[[#This Row],[Order_Date]])</f>
        <v>11</v>
      </c>
      <c r="E3395" t="str">
        <f>TEXT(Table1[[#This Row],[Order_Date]],"mmm")</f>
        <v>Nov</v>
      </c>
      <c r="F3395" s="1">
        <v>45969</v>
      </c>
      <c r="G3395">
        <f>(Table1[[#This Row],[Ship_Date]]-Table1[[#This Row],[Order_Date]])</f>
        <v>2</v>
      </c>
      <c r="H3395" t="s">
        <v>1455</v>
      </c>
      <c r="I3395" t="s">
        <v>1456</v>
      </c>
      <c r="J3395" t="s">
        <v>52</v>
      </c>
      <c r="K3395">
        <v>22</v>
      </c>
      <c r="L3395" t="str">
        <f>IF(Table1[[#This Row],[Age]]&lt;=20,"Teen",IF(Table1[[#This Row],[Age]]&gt;=21 &amp; Table1[[#This Row],[Age]]&lt;=50,"Adult","Senior"))</f>
        <v>Senior</v>
      </c>
      <c r="M3395" t="s">
        <v>91</v>
      </c>
      <c r="N3395" t="s">
        <v>92</v>
      </c>
      <c r="O3395" t="s">
        <v>55</v>
      </c>
      <c r="P3395" t="s">
        <v>74</v>
      </c>
      <c r="Q3395" t="s">
        <v>231</v>
      </c>
      <c r="R3395">
        <v>7</v>
      </c>
      <c r="S3395">
        <v>18000</v>
      </c>
      <c r="T3395">
        <v>10</v>
      </c>
      <c r="U3395">
        <v>113400</v>
      </c>
      <c r="V3395" t="str">
        <f>IF(Table1[[#This Row],[Sales]]&lt;=10000,"Low",IF(Table1[[#This Row],[Sales]]&gt;=10000 &amp; Table1[[#This Row],[Sales]]&lt;=25000,"Medium","High"))</f>
        <v>High</v>
      </c>
      <c r="W3395">
        <v>31411.43</v>
      </c>
      <c r="X3395">
        <f>Table1[[#This Row],[Profit]]/Table1[[#This Row],[Sales]]</f>
        <v>0.2769967372134039</v>
      </c>
      <c r="Y3395" t="s">
        <v>93</v>
      </c>
      <c r="Z3395" t="s">
        <v>41</v>
      </c>
      <c r="AA3395">
        <v>1</v>
      </c>
      <c r="AB3395" t="s">
        <v>32</v>
      </c>
    </row>
    <row r="3396" spans="1:28" x14ac:dyDescent="0.35">
      <c r="A3396" t="s">
        <v>1481</v>
      </c>
      <c r="B3396" s="1">
        <v>45625</v>
      </c>
      <c r="C3396" s="1" t="str">
        <f>TEXT(Table1[[#This Row],[Order_Date]],"yyyy")</f>
        <v>2024</v>
      </c>
      <c r="D3396" s="3">
        <f>MONTH(Table1[[#This Row],[Order_Date]])</f>
        <v>11</v>
      </c>
      <c r="E3396" t="str">
        <f>TEXT(Table1[[#This Row],[Order_Date]],"mmm")</f>
        <v>Nov</v>
      </c>
      <c r="F3396" s="1">
        <v>45630</v>
      </c>
      <c r="G3396">
        <f>(Table1[[#This Row],[Ship_Date]]-Table1[[#This Row],[Order_Date]])</f>
        <v>5</v>
      </c>
      <c r="H3396" t="s">
        <v>1482</v>
      </c>
      <c r="I3396" t="s">
        <v>1483</v>
      </c>
      <c r="J3396" t="s">
        <v>24</v>
      </c>
      <c r="K3396">
        <v>33</v>
      </c>
      <c r="L3396" t="str">
        <f>IF(Table1[[#This Row],[Age]]&lt;=20,"Teen",IF(Table1[[#This Row],[Age]]&gt;=21 &amp; Table1[[#This Row],[Age]]&lt;=50,"Adult","Senior"))</f>
        <v>Senior</v>
      </c>
      <c r="M3396" t="s">
        <v>79</v>
      </c>
      <c r="N3396" t="s">
        <v>80</v>
      </c>
      <c r="O3396" t="s">
        <v>38</v>
      </c>
      <c r="P3396" t="s">
        <v>74</v>
      </c>
      <c r="Q3396" t="s">
        <v>231</v>
      </c>
      <c r="R3396">
        <v>5</v>
      </c>
      <c r="S3396">
        <v>18000</v>
      </c>
      <c r="T3396">
        <v>20</v>
      </c>
      <c r="U3396">
        <v>72000</v>
      </c>
      <c r="V3396" t="str">
        <f>IF(Table1[[#This Row],[Sales]]&lt;=10000,"Low",IF(Table1[[#This Row],[Sales]]&gt;=10000 &amp; Table1[[#This Row],[Sales]]&lt;=25000,"Medium","High"))</f>
        <v>High</v>
      </c>
      <c r="W3396">
        <v>31070.09</v>
      </c>
      <c r="X3396">
        <f>Table1[[#This Row],[Profit]]/Table1[[#This Row],[Sales]]</f>
        <v>0.4315290277777778</v>
      </c>
      <c r="Y3396" t="s">
        <v>93</v>
      </c>
      <c r="Z3396" t="s">
        <v>59</v>
      </c>
      <c r="AA3396">
        <v>3</v>
      </c>
      <c r="AB3396" t="s">
        <v>42</v>
      </c>
    </row>
    <row r="3397" spans="1:28" x14ac:dyDescent="0.35">
      <c r="A3397" t="s">
        <v>1537</v>
      </c>
      <c r="B3397" s="1">
        <v>45981</v>
      </c>
      <c r="C3397" s="1" t="str">
        <f>TEXT(Table1[[#This Row],[Order_Date]],"yyyy")</f>
        <v>2025</v>
      </c>
      <c r="D3397" s="3">
        <f>MONTH(Table1[[#This Row],[Order_Date]])</f>
        <v>11</v>
      </c>
      <c r="E3397" t="str">
        <f>TEXT(Table1[[#This Row],[Order_Date]],"mmm")</f>
        <v>Nov</v>
      </c>
      <c r="F3397" s="1">
        <v>45987</v>
      </c>
      <c r="G3397">
        <f>(Table1[[#This Row],[Ship_Date]]-Table1[[#This Row],[Order_Date]])</f>
        <v>6</v>
      </c>
      <c r="H3397" t="s">
        <v>1538</v>
      </c>
      <c r="I3397" t="s">
        <v>1539</v>
      </c>
      <c r="J3397" t="s">
        <v>52</v>
      </c>
      <c r="K3397">
        <v>42</v>
      </c>
      <c r="L3397" t="str">
        <f>IF(Table1[[#This Row],[Age]]&lt;=20,"Teen",IF(Table1[[#This Row],[Age]]&gt;=21 &amp; Table1[[#This Row],[Age]]&lt;=50,"Adult","Senior"))</f>
        <v>Senior</v>
      </c>
      <c r="M3397" t="s">
        <v>107</v>
      </c>
      <c r="N3397" t="s">
        <v>108</v>
      </c>
      <c r="O3397" t="s">
        <v>86</v>
      </c>
      <c r="P3397" t="s">
        <v>39</v>
      </c>
      <c r="Q3397" t="s">
        <v>151</v>
      </c>
      <c r="R3397">
        <v>8</v>
      </c>
      <c r="S3397">
        <v>900</v>
      </c>
      <c r="T3397">
        <v>20</v>
      </c>
      <c r="U3397">
        <v>5760</v>
      </c>
      <c r="V3397" t="str">
        <f>IF(Table1[[#This Row],[Sales]]&lt;=10000,"Low",IF(Table1[[#This Row],[Sales]]&gt;=10000 &amp; Table1[[#This Row],[Sales]]&lt;=25000,"Medium","High"))</f>
        <v>Low</v>
      </c>
      <c r="W3397">
        <v>646.65</v>
      </c>
      <c r="X3397">
        <f>Table1[[#This Row],[Profit]]/Table1[[#This Row],[Sales]]</f>
        <v>0.11226562499999999</v>
      </c>
      <c r="Y3397" t="s">
        <v>93</v>
      </c>
      <c r="Z3397" t="s">
        <v>31</v>
      </c>
      <c r="AA3397">
        <v>4</v>
      </c>
      <c r="AB3397" t="s">
        <v>42</v>
      </c>
    </row>
    <row r="3398" spans="1:28" x14ac:dyDescent="0.35">
      <c r="A3398" t="s">
        <v>1623</v>
      </c>
      <c r="B3398" s="1">
        <v>45599</v>
      </c>
      <c r="C3398" s="1" t="str">
        <f>TEXT(Table1[[#This Row],[Order_Date]],"yyyy")</f>
        <v>2024</v>
      </c>
      <c r="D3398" s="3">
        <f>MONTH(Table1[[#This Row],[Order_Date]])</f>
        <v>11</v>
      </c>
      <c r="E3398" t="str">
        <f>TEXT(Table1[[#This Row],[Order_Date]],"mmm")</f>
        <v>Nov</v>
      </c>
      <c r="F3398" s="1">
        <v>45606</v>
      </c>
      <c r="G3398">
        <f>(Table1[[#This Row],[Ship_Date]]-Table1[[#This Row],[Order_Date]])</f>
        <v>7</v>
      </c>
      <c r="H3398" t="s">
        <v>1624</v>
      </c>
      <c r="I3398" t="s">
        <v>1625</v>
      </c>
      <c r="J3398" t="s">
        <v>24</v>
      </c>
      <c r="K3398">
        <v>48</v>
      </c>
      <c r="L3398" t="str">
        <f>IF(Table1[[#This Row],[Age]]&lt;=20,"Teen",IF(Table1[[#This Row],[Age]]&gt;=21 &amp; Table1[[#This Row],[Age]]&lt;=50,"Adult","Senior"))</f>
        <v>Senior</v>
      </c>
      <c r="M3398" t="s">
        <v>101</v>
      </c>
      <c r="N3398" t="s">
        <v>102</v>
      </c>
      <c r="O3398" t="s">
        <v>27</v>
      </c>
      <c r="P3398" t="s">
        <v>47</v>
      </c>
      <c r="Q3398" t="s">
        <v>69</v>
      </c>
      <c r="R3398">
        <v>3</v>
      </c>
      <c r="S3398">
        <v>800</v>
      </c>
      <c r="T3398">
        <v>10</v>
      </c>
      <c r="U3398">
        <v>2160</v>
      </c>
      <c r="V3398" t="str">
        <f>IF(Table1[[#This Row],[Sales]]&lt;=10000,"Low",IF(Table1[[#This Row],[Sales]]&gt;=10000 &amp; Table1[[#This Row],[Sales]]&lt;=25000,"Medium","High"))</f>
        <v>Low</v>
      </c>
      <c r="W3398">
        <v>757.01</v>
      </c>
      <c r="X3398">
        <f>Table1[[#This Row],[Profit]]/Table1[[#This Row],[Sales]]</f>
        <v>0.35046759259259258</v>
      </c>
      <c r="Y3398" t="s">
        <v>93</v>
      </c>
      <c r="Z3398" t="s">
        <v>41</v>
      </c>
      <c r="AA3398">
        <v>2</v>
      </c>
      <c r="AB3398" t="s">
        <v>42</v>
      </c>
    </row>
    <row r="3399" spans="1:28" x14ac:dyDescent="0.35">
      <c r="A3399" t="s">
        <v>1635</v>
      </c>
      <c r="B3399" s="1">
        <v>45626</v>
      </c>
      <c r="C3399" s="1" t="str">
        <f>TEXT(Table1[[#This Row],[Order_Date]],"yyyy")</f>
        <v>2024</v>
      </c>
      <c r="D3399" s="3">
        <f>MONTH(Table1[[#This Row],[Order_Date]])</f>
        <v>11</v>
      </c>
      <c r="E3399" t="str">
        <f>TEXT(Table1[[#This Row],[Order_Date]],"mmm")</f>
        <v>Nov</v>
      </c>
      <c r="F3399" s="1">
        <v>45632</v>
      </c>
      <c r="G3399">
        <f>(Table1[[#This Row],[Ship_Date]]-Table1[[#This Row],[Order_Date]])</f>
        <v>6</v>
      </c>
      <c r="H3399" t="s">
        <v>1636</v>
      </c>
      <c r="I3399" t="s">
        <v>1637</v>
      </c>
      <c r="J3399" t="s">
        <v>52</v>
      </c>
      <c r="K3399">
        <v>36</v>
      </c>
      <c r="L3399" t="str">
        <f>IF(Table1[[#This Row],[Age]]&lt;=20,"Teen",IF(Table1[[#This Row],[Age]]&gt;=21 &amp; Table1[[#This Row],[Age]]&lt;=50,"Adult","Senior"))</f>
        <v>Senior</v>
      </c>
      <c r="M3399" t="s">
        <v>91</v>
      </c>
      <c r="N3399" t="s">
        <v>92</v>
      </c>
      <c r="O3399" t="s">
        <v>55</v>
      </c>
      <c r="P3399" t="s">
        <v>28</v>
      </c>
      <c r="Q3399" t="s">
        <v>103</v>
      </c>
      <c r="R3399">
        <v>8</v>
      </c>
      <c r="S3399">
        <v>25000</v>
      </c>
      <c r="T3399">
        <v>10</v>
      </c>
      <c r="U3399">
        <v>180000</v>
      </c>
      <c r="V3399" t="str">
        <f>IF(Table1[[#This Row],[Sales]]&lt;=10000,"Low",IF(Table1[[#This Row],[Sales]]&gt;=10000 &amp; Table1[[#This Row],[Sales]]&lt;=25000,"Medium","High"))</f>
        <v>High</v>
      </c>
      <c r="W3399">
        <v>37583.74</v>
      </c>
      <c r="X3399">
        <f>Table1[[#This Row],[Profit]]/Table1[[#This Row],[Sales]]</f>
        <v>0.20879855555555554</v>
      </c>
      <c r="Y3399" t="s">
        <v>93</v>
      </c>
      <c r="Z3399" t="s">
        <v>41</v>
      </c>
      <c r="AA3399">
        <v>4</v>
      </c>
      <c r="AB3399" t="s">
        <v>42</v>
      </c>
    </row>
    <row r="3400" spans="1:28" x14ac:dyDescent="0.35">
      <c r="A3400" t="s">
        <v>1638</v>
      </c>
      <c r="B3400" s="1">
        <v>45601</v>
      </c>
      <c r="C3400" s="1" t="str">
        <f>TEXT(Table1[[#This Row],[Order_Date]],"yyyy")</f>
        <v>2024</v>
      </c>
      <c r="D3400" s="3">
        <f>MONTH(Table1[[#This Row],[Order_Date]])</f>
        <v>11</v>
      </c>
      <c r="E3400" t="str">
        <f>TEXT(Table1[[#This Row],[Order_Date]],"mmm")</f>
        <v>Nov</v>
      </c>
      <c r="F3400" s="1">
        <v>45606</v>
      </c>
      <c r="G3400">
        <f>(Table1[[#This Row],[Ship_Date]]-Table1[[#This Row],[Order_Date]])</f>
        <v>5</v>
      </c>
      <c r="H3400" t="s">
        <v>1639</v>
      </c>
      <c r="I3400" t="s">
        <v>1640</v>
      </c>
      <c r="J3400" t="s">
        <v>52</v>
      </c>
      <c r="K3400">
        <v>19</v>
      </c>
      <c r="L3400" t="str">
        <f>IF(Table1[[#This Row],[Age]]&lt;=20,"Teen",IF(Table1[[#This Row],[Age]]&gt;=21 &amp; Table1[[#This Row],[Age]]&lt;=50,"Adult","Senior"))</f>
        <v>Teen</v>
      </c>
      <c r="M3400" t="s">
        <v>46</v>
      </c>
      <c r="N3400" t="s">
        <v>46</v>
      </c>
      <c r="O3400" t="s">
        <v>38</v>
      </c>
      <c r="P3400" t="s">
        <v>39</v>
      </c>
      <c r="Q3400" t="s">
        <v>253</v>
      </c>
      <c r="R3400">
        <v>8</v>
      </c>
      <c r="S3400">
        <v>1200</v>
      </c>
      <c r="T3400">
        <v>10</v>
      </c>
      <c r="U3400">
        <v>8640</v>
      </c>
      <c r="V3400" t="str">
        <f>IF(Table1[[#This Row],[Sales]]&lt;=10000,"Low",IF(Table1[[#This Row],[Sales]]&gt;=10000 &amp; Table1[[#This Row],[Sales]]&lt;=25000,"Medium","High"))</f>
        <v>Low</v>
      </c>
      <c r="W3400">
        <v>3608.34</v>
      </c>
      <c r="X3400">
        <f>Table1[[#This Row],[Profit]]/Table1[[#This Row],[Sales]]</f>
        <v>0.41763194444444446</v>
      </c>
      <c r="Y3400" t="s">
        <v>93</v>
      </c>
      <c r="Z3400" t="s">
        <v>41</v>
      </c>
      <c r="AA3400">
        <v>1</v>
      </c>
      <c r="AB3400" t="s">
        <v>42</v>
      </c>
    </row>
    <row r="3401" spans="1:28" x14ac:dyDescent="0.35">
      <c r="A3401" t="s">
        <v>1691</v>
      </c>
      <c r="B3401" s="1">
        <v>45603</v>
      </c>
      <c r="C3401" s="1" t="str">
        <f>TEXT(Table1[[#This Row],[Order_Date]],"yyyy")</f>
        <v>2024</v>
      </c>
      <c r="D3401" s="3">
        <f>MONTH(Table1[[#This Row],[Order_Date]])</f>
        <v>11</v>
      </c>
      <c r="E3401" t="str">
        <f>TEXT(Table1[[#This Row],[Order_Date]],"mmm")</f>
        <v>Nov</v>
      </c>
      <c r="F3401" s="1">
        <v>45606</v>
      </c>
      <c r="G3401">
        <f>(Table1[[#This Row],[Ship_Date]]-Table1[[#This Row],[Order_Date]])</f>
        <v>3</v>
      </c>
      <c r="H3401" t="s">
        <v>1692</v>
      </c>
      <c r="I3401" t="s">
        <v>1693</v>
      </c>
      <c r="J3401" t="s">
        <v>24</v>
      </c>
      <c r="K3401">
        <v>64</v>
      </c>
      <c r="L3401" t="str">
        <f>IF(Table1[[#This Row],[Age]]&lt;=20,"Teen",IF(Table1[[#This Row],[Age]]&gt;=21 &amp; Table1[[#This Row],[Age]]&lt;=50,"Adult","Senior"))</f>
        <v>Senior</v>
      </c>
      <c r="M3401" t="s">
        <v>107</v>
      </c>
      <c r="N3401" t="s">
        <v>108</v>
      </c>
      <c r="O3401" t="s">
        <v>86</v>
      </c>
      <c r="P3401" t="s">
        <v>28</v>
      </c>
      <c r="Q3401" t="s">
        <v>103</v>
      </c>
      <c r="R3401">
        <v>8</v>
      </c>
      <c r="S3401">
        <v>25000</v>
      </c>
      <c r="T3401">
        <v>10</v>
      </c>
      <c r="U3401">
        <v>180000</v>
      </c>
      <c r="V3401" t="str">
        <f>IF(Table1[[#This Row],[Sales]]&lt;=10000,"Low",IF(Table1[[#This Row],[Sales]]&gt;=10000 &amp; Table1[[#This Row],[Sales]]&lt;=25000,"Medium","High"))</f>
        <v>High</v>
      </c>
      <c r="W3401">
        <v>37017.629999999997</v>
      </c>
      <c r="X3401">
        <f>Table1[[#This Row],[Profit]]/Table1[[#This Row],[Sales]]</f>
        <v>0.20565349999999999</v>
      </c>
      <c r="Y3401" t="s">
        <v>93</v>
      </c>
      <c r="Z3401" t="s">
        <v>31</v>
      </c>
      <c r="AA3401">
        <v>2</v>
      </c>
      <c r="AB3401" t="s">
        <v>42</v>
      </c>
    </row>
    <row r="3402" spans="1:28" x14ac:dyDescent="0.35">
      <c r="A3402" t="s">
        <v>1694</v>
      </c>
      <c r="B3402" s="1">
        <v>45619</v>
      </c>
      <c r="C3402" s="1" t="str">
        <f>TEXT(Table1[[#This Row],[Order_Date]],"yyyy")</f>
        <v>2024</v>
      </c>
      <c r="D3402" s="3">
        <f>MONTH(Table1[[#This Row],[Order_Date]])</f>
        <v>11</v>
      </c>
      <c r="E3402" t="str">
        <f>TEXT(Table1[[#This Row],[Order_Date]],"mmm")</f>
        <v>Nov</v>
      </c>
      <c r="F3402" s="1">
        <v>45626</v>
      </c>
      <c r="G3402">
        <f>(Table1[[#This Row],[Ship_Date]]-Table1[[#This Row],[Order_Date]])</f>
        <v>7</v>
      </c>
      <c r="H3402" t="s">
        <v>1695</v>
      </c>
      <c r="I3402" t="s">
        <v>1696</v>
      </c>
      <c r="J3402" t="s">
        <v>52</v>
      </c>
      <c r="K3402">
        <v>45</v>
      </c>
      <c r="L3402" t="str">
        <f>IF(Table1[[#This Row],[Age]]&lt;=20,"Teen",IF(Table1[[#This Row],[Age]]&gt;=21 &amp; Table1[[#This Row],[Age]]&lt;=50,"Adult","Senior"))</f>
        <v>Senior</v>
      </c>
      <c r="M3402" t="s">
        <v>73</v>
      </c>
      <c r="N3402" t="s">
        <v>26</v>
      </c>
      <c r="O3402" t="s">
        <v>27</v>
      </c>
      <c r="P3402" t="s">
        <v>39</v>
      </c>
      <c r="Q3402" t="s">
        <v>253</v>
      </c>
      <c r="R3402">
        <v>7</v>
      </c>
      <c r="S3402">
        <v>1200</v>
      </c>
      <c r="T3402">
        <v>0</v>
      </c>
      <c r="U3402">
        <v>8400</v>
      </c>
      <c r="V3402" t="str">
        <f>IF(Table1[[#This Row],[Sales]]&lt;=10000,"Low",IF(Table1[[#This Row],[Sales]]&gt;=10000 &amp; Table1[[#This Row],[Sales]]&lt;=25000,"Medium","High"))</f>
        <v>Low</v>
      </c>
      <c r="W3402">
        <v>1541.46</v>
      </c>
      <c r="X3402">
        <f>Table1[[#This Row],[Profit]]/Table1[[#This Row],[Sales]]</f>
        <v>0.18350714285714287</v>
      </c>
      <c r="Y3402" t="s">
        <v>93</v>
      </c>
      <c r="Z3402" t="s">
        <v>41</v>
      </c>
      <c r="AA3402">
        <v>3</v>
      </c>
      <c r="AB3402" t="s">
        <v>42</v>
      </c>
    </row>
    <row r="3403" spans="1:28" x14ac:dyDescent="0.35">
      <c r="A3403" t="s">
        <v>1754</v>
      </c>
      <c r="B3403" s="1">
        <v>45987</v>
      </c>
      <c r="C3403" s="1" t="str">
        <f>TEXT(Table1[[#This Row],[Order_Date]],"yyyy")</f>
        <v>2025</v>
      </c>
      <c r="D3403" s="3">
        <f>MONTH(Table1[[#This Row],[Order_Date]])</f>
        <v>11</v>
      </c>
      <c r="E3403" t="str">
        <f>TEXT(Table1[[#This Row],[Order_Date]],"mmm")</f>
        <v>Nov</v>
      </c>
      <c r="F3403" s="1">
        <v>45993</v>
      </c>
      <c r="G3403">
        <f>(Table1[[#This Row],[Ship_Date]]-Table1[[#This Row],[Order_Date]])</f>
        <v>6</v>
      </c>
      <c r="H3403" t="s">
        <v>707</v>
      </c>
      <c r="I3403" t="s">
        <v>1755</v>
      </c>
      <c r="J3403" t="s">
        <v>52</v>
      </c>
      <c r="K3403">
        <v>44</v>
      </c>
      <c r="L3403" t="str">
        <f>IF(Table1[[#This Row],[Age]]&lt;=20,"Teen",IF(Table1[[#This Row],[Age]]&gt;=21 &amp; Table1[[#This Row],[Age]]&lt;=50,"Adult","Senior"))</f>
        <v>Senior</v>
      </c>
      <c r="M3403" t="s">
        <v>101</v>
      </c>
      <c r="N3403" t="s">
        <v>102</v>
      </c>
      <c r="O3403" t="s">
        <v>27</v>
      </c>
      <c r="P3403" t="s">
        <v>74</v>
      </c>
      <c r="Q3403" t="s">
        <v>196</v>
      </c>
      <c r="R3403">
        <v>7</v>
      </c>
      <c r="S3403">
        <v>25000</v>
      </c>
      <c r="T3403">
        <v>10</v>
      </c>
      <c r="U3403">
        <v>157500</v>
      </c>
      <c r="V3403" t="str">
        <f>IF(Table1[[#This Row],[Sales]]&lt;=10000,"Low",IF(Table1[[#This Row],[Sales]]&gt;=10000 &amp; Table1[[#This Row],[Sales]]&lt;=25000,"Medium","High"))</f>
        <v>High</v>
      </c>
      <c r="W3403">
        <v>25467.95</v>
      </c>
      <c r="X3403">
        <f>Table1[[#This Row],[Profit]]/Table1[[#This Row],[Sales]]</f>
        <v>0.16170126984126984</v>
      </c>
      <c r="Y3403" t="s">
        <v>58</v>
      </c>
      <c r="Z3403" t="s">
        <v>31</v>
      </c>
      <c r="AA3403">
        <v>2</v>
      </c>
      <c r="AB3403" t="s">
        <v>42</v>
      </c>
    </row>
    <row r="3404" spans="1:28" x14ac:dyDescent="0.35">
      <c r="A3404" t="s">
        <v>1803</v>
      </c>
      <c r="B3404" s="1">
        <v>45618</v>
      </c>
      <c r="C3404" s="1" t="str">
        <f>TEXT(Table1[[#This Row],[Order_Date]],"yyyy")</f>
        <v>2024</v>
      </c>
      <c r="D3404" s="3">
        <f>MONTH(Table1[[#This Row],[Order_Date]])</f>
        <v>11</v>
      </c>
      <c r="E3404" t="str">
        <f>TEXT(Table1[[#This Row],[Order_Date]],"mmm")</f>
        <v>Nov</v>
      </c>
      <c r="F3404" s="1">
        <v>45623</v>
      </c>
      <c r="G3404">
        <f>(Table1[[#This Row],[Ship_Date]]-Table1[[#This Row],[Order_Date]])</f>
        <v>5</v>
      </c>
      <c r="H3404" t="s">
        <v>1804</v>
      </c>
      <c r="I3404" t="s">
        <v>1805</v>
      </c>
      <c r="J3404" t="s">
        <v>24</v>
      </c>
      <c r="K3404">
        <v>41</v>
      </c>
      <c r="L3404" t="str">
        <f>IF(Table1[[#This Row],[Age]]&lt;=20,"Teen",IF(Table1[[#This Row],[Age]]&gt;=21 &amp; Table1[[#This Row],[Age]]&lt;=50,"Adult","Senior"))</f>
        <v>Senior</v>
      </c>
      <c r="M3404" t="s">
        <v>91</v>
      </c>
      <c r="N3404" t="s">
        <v>92</v>
      </c>
      <c r="O3404" t="s">
        <v>55</v>
      </c>
      <c r="P3404" t="s">
        <v>56</v>
      </c>
      <c r="Q3404" t="s">
        <v>168</v>
      </c>
      <c r="R3404">
        <v>1</v>
      </c>
      <c r="S3404">
        <v>1200</v>
      </c>
      <c r="T3404">
        <v>15</v>
      </c>
      <c r="U3404">
        <v>1020</v>
      </c>
      <c r="V3404" t="str">
        <f>IF(Table1[[#This Row],[Sales]]&lt;=10000,"Low",IF(Table1[[#This Row],[Sales]]&gt;=10000 &amp; Table1[[#This Row],[Sales]]&lt;=25000,"Medium","High"))</f>
        <v>Low</v>
      </c>
      <c r="W3404">
        <v>411.45</v>
      </c>
      <c r="X3404">
        <f>Table1[[#This Row],[Profit]]/Table1[[#This Row],[Sales]]</f>
        <v>0.40338235294117647</v>
      </c>
      <c r="Y3404" t="s">
        <v>30</v>
      </c>
      <c r="Z3404" t="s">
        <v>41</v>
      </c>
      <c r="AA3404">
        <v>3</v>
      </c>
      <c r="AB3404" t="s">
        <v>42</v>
      </c>
    </row>
    <row r="3405" spans="1:28" x14ac:dyDescent="0.35">
      <c r="A3405" t="s">
        <v>1823</v>
      </c>
      <c r="B3405" s="1">
        <v>45989</v>
      </c>
      <c r="C3405" s="1" t="str">
        <f>TEXT(Table1[[#This Row],[Order_Date]],"yyyy")</f>
        <v>2025</v>
      </c>
      <c r="D3405" s="3">
        <f>MONTH(Table1[[#This Row],[Order_Date]])</f>
        <v>11</v>
      </c>
      <c r="E3405" t="str">
        <f>TEXT(Table1[[#This Row],[Order_Date]],"mmm")</f>
        <v>Nov</v>
      </c>
      <c r="F3405" s="1">
        <v>45990</v>
      </c>
      <c r="G3405">
        <f>(Table1[[#This Row],[Ship_Date]]-Table1[[#This Row],[Order_Date]])</f>
        <v>1</v>
      </c>
      <c r="H3405" t="s">
        <v>1824</v>
      </c>
      <c r="I3405" t="s">
        <v>1825</v>
      </c>
      <c r="J3405" t="s">
        <v>24</v>
      </c>
      <c r="K3405">
        <v>31</v>
      </c>
      <c r="L3405" t="str">
        <f>IF(Table1[[#This Row],[Age]]&lt;=20,"Teen",IF(Table1[[#This Row],[Age]]&gt;=21 &amp; Table1[[#This Row],[Age]]&lt;=50,"Adult","Senior"))</f>
        <v>Senior</v>
      </c>
      <c r="M3405" t="s">
        <v>25</v>
      </c>
      <c r="N3405" t="s">
        <v>26</v>
      </c>
      <c r="O3405" t="s">
        <v>27</v>
      </c>
      <c r="P3405" t="s">
        <v>28</v>
      </c>
      <c r="Q3405" t="s">
        <v>29</v>
      </c>
      <c r="R3405">
        <v>5</v>
      </c>
      <c r="S3405">
        <v>15000</v>
      </c>
      <c r="T3405">
        <v>20</v>
      </c>
      <c r="U3405">
        <v>60000</v>
      </c>
      <c r="V3405" t="str">
        <f>IF(Table1[[#This Row],[Sales]]&lt;=10000,"Low",IF(Table1[[#This Row],[Sales]]&gt;=10000 &amp; Table1[[#This Row],[Sales]]&lt;=25000,"Medium","High"))</f>
        <v>High</v>
      </c>
      <c r="W3405">
        <v>8291.2199999999993</v>
      </c>
      <c r="X3405">
        <f>Table1[[#This Row],[Profit]]/Table1[[#This Row],[Sales]]</f>
        <v>0.13818699999999998</v>
      </c>
      <c r="Y3405" t="s">
        <v>93</v>
      </c>
      <c r="Z3405" t="s">
        <v>41</v>
      </c>
      <c r="AA3405">
        <v>5</v>
      </c>
      <c r="AB3405" t="s">
        <v>42</v>
      </c>
    </row>
    <row r="3406" spans="1:28" x14ac:dyDescent="0.35">
      <c r="A3406" t="s">
        <v>1855</v>
      </c>
      <c r="B3406" s="1">
        <v>45991</v>
      </c>
      <c r="C3406" s="1" t="str">
        <f>TEXT(Table1[[#This Row],[Order_Date]],"yyyy")</f>
        <v>2025</v>
      </c>
      <c r="D3406" s="3">
        <f>MONTH(Table1[[#This Row],[Order_Date]])</f>
        <v>11</v>
      </c>
      <c r="E3406" t="str">
        <f>TEXT(Table1[[#This Row],[Order_Date]],"mmm")</f>
        <v>Nov</v>
      </c>
      <c r="F3406" s="1">
        <v>45998</v>
      </c>
      <c r="G3406">
        <f>(Table1[[#This Row],[Ship_Date]]-Table1[[#This Row],[Order_Date]])</f>
        <v>7</v>
      </c>
      <c r="H3406" t="s">
        <v>1856</v>
      </c>
      <c r="I3406" t="s">
        <v>1857</v>
      </c>
      <c r="J3406" t="s">
        <v>52</v>
      </c>
      <c r="K3406">
        <v>29</v>
      </c>
      <c r="L3406" t="str">
        <f>IF(Table1[[#This Row],[Age]]&lt;=20,"Teen",IF(Table1[[#This Row],[Age]]&gt;=21 &amp; Table1[[#This Row],[Age]]&lt;=50,"Adult","Senior"))</f>
        <v>Senior</v>
      </c>
      <c r="M3406" t="s">
        <v>73</v>
      </c>
      <c r="N3406" t="s">
        <v>26</v>
      </c>
      <c r="O3406" t="s">
        <v>27</v>
      </c>
      <c r="P3406" t="s">
        <v>28</v>
      </c>
      <c r="Q3406" t="s">
        <v>192</v>
      </c>
      <c r="R3406">
        <v>5</v>
      </c>
      <c r="S3406">
        <v>7000</v>
      </c>
      <c r="T3406">
        <v>25</v>
      </c>
      <c r="U3406">
        <v>26250</v>
      </c>
      <c r="V3406" t="str">
        <f>IF(Table1[[#This Row],[Sales]]&lt;=10000,"Low",IF(Table1[[#This Row],[Sales]]&gt;=10000 &amp; Table1[[#This Row],[Sales]]&lt;=25000,"Medium","High"))</f>
        <v>High</v>
      </c>
      <c r="W3406">
        <v>10835.59</v>
      </c>
      <c r="X3406">
        <f>Table1[[#This Row],[Profit]]/Table1[[#This Row],[Sales]]</f>
        <v>0.41278438095238096</v>
      </c>
      <c r="Y3406" t="s">
        <v>30</v>
      </c>
      <c r="Z3406" t="s">
        <v>31</v>
      </c>
      <c r="AA3406">
        <v>5</v>
      </c>
      <c r="AB3406" t="s">
        <v>32</v>
      </c>
    </row>
    <row r="3407" spans="1:28" x14ac:dyDescent="0.35">
      <c r="A3407" t="s">
        <v>1861</v>
      </c>
      <c r="B3407" s="1">
        <v>45970</v>
      </c>
      <c r="C3407" s="1" t="str">
        <f>TEXT(Table1[[#This Row],[Order_Date]],"yyyy")</f>
        <v>2025</v>
      </c>
      <c r="D3407" s="3">
        <f>MONTH(Table1[[#This Row],[Order_Date]])</f>
        <v>11</v>
      </c>
      <c r="E3407" t="str">
        <f>TEXT(Table1[[#This Row],[Order_Date]],"mmm")</f>
        <v>Nov</v>
      </c>
      <c r="F3407" s="1">
        <v>45976</v>
      </c>
      <c r="G3407">
        <f>(Table1[[#This Row],[Ship_Date]]-Table1[[#This Row],[Order_Date]])</f>
        <v>6</v>
      </c>
      <c r="H3407" t="s">
        <v>1862</v>
      </c>
      <c r="I3407" t="s">
        <v>1863</v>
      </c>
      <c r="J3407" t="s">
        <v>52</v>
      </c>
      <c r="K3407">
        <v>23</v>
      </c>
      <c r="L3407" t="str">
        <f>IF(Table1[[#This Row],[Age]]&lt;=20,"Teen",IF(Table1[[#This Row],[Age]]&gt;=21 &amp; Table1[[#This Row],[Age]]&lt;=50,"Adult","Senior"))</f>
        <v>Senior</v>
      </c>
      <c r="M3407" t="s">
        <v>84</v>
      </c>
      <c r="N3407" t="s">
        <v>85</v>
      </c>
      <c r="O3407" t="s">
        <v>86</v>
      </c>
      <c r="P3407" t="s">
        <v>28</v>
      </c>
      <c r="Q3407" t="s">
        <v>192</v>
      </c>
      <c r="R3407">
        <v>4</v>
      </c>
      <c r="S3407">
        <v>7000</v>
      </c>
      <c r="T3407">
        <v>0</v>
      </c>
      <c r="U3407">
        <v>28000</v>
      </c>
      <c r="V3407" t="str">
        <f>IF(Table1[[#This Row],[Sales]]&lt;=10000,"Low",IF(Table1[[#This Row],[Sales]]&gt;=10000 &amp; Table1[[#This Row],[Sales]]&lt;=25000,"Medium","High"))</f>
        <v>High</v>
      </c>
      <c r="W3407">
        <v>4603.51</v>
      </c>
      <c r="X3407">
        <f>Table1[[#This Row],[Profit]]/Table1[[#This Row],[Sales]]</f>
        <v>0.16441107142857145</v>
      </c>
      <c r="Y3407" t="s">
        <v>93</v>
      </c>
      <c r="Z3407" t="s">
        <v>59</v>
      </c>
      <c r="AA3407">
        <v>2</v>
      </c>
      <c r="AB3407" t="s">
        <v>42</v>
      </c>
    </row>
    <row r="3408" spans="1:28" x14ac:dyDescent="0.35">
      <c r="A3408" t="s">
        <v>1926</v>
      </c>
      <c r="B3408" s="1">
        <v>45618</v>
      </c>
      <c r="C3408" s="1" t="str">
        <f>TEXT(Table1[[#This Row],[Order_Date]],"yyyy")</f>
        <v>2024</v>
      </c>
      <c r="D3408" s="3">
        <f>MONTH(Table1[[#This Row],[Order_Date]])</f>
        <v>11</v>
      </c>
      <c r="E3408" t="str">
        <f>TEXT(Table1[[#This Row],[Order_Date]],"mmm")</f>
        <v>Nov</v>
      </c>
      <c r="F3408" s="1">
        <v>45623</v>
      </c>
      <c r="G3408">
        <f>(Table1[[#This Row],[Ship_Date]]-Table1[[#This Row],[Order_Date]])</f>
        <v>5</v>
      </c>
      <c r="H3408" t="s">
        <v>1927</v>
      </c>
      <c r="I3408" t="s">
        <v>1928</v>
      </c>
      <c r="J3408" t="s">
        <v>24</v>
      </c>
      <c r="K3408">
        <v>38</v>
      </c>
      <c r="L3408" t="str">
        <f>IF(Table1[[#This Row],[Age]]&lt;=20,"Teen",IF(Table1[[#This Row],[Age]]&gt;=21 &amp; Table1[[#This Row],[Age]]&lt;=50,"Adult","Senior"))</f>
        <v>Senior</v>
      </c>
      <c r="M3408" t="s">
        <v>36</v>
      </c>
      <c r="N3408" t="s">
        <v>37</v>
      </c>
      <c r="O3408" t="s">
        <v>38</v>
      </c>
      <c r="P3408" t="s">
        <v>39</v>
      </c>
      <c r="Q3408" t="s">
        <v>253</v>
      </c>
      <c r="R3408">
        <v>6</v>
      </c>
      <c r="S3408">
        <v>1200</v>
      </c>
      <c r="T3408">
        <v>15</v>
      </c>
      <c r="U3408">
        <v>6120</v>
      </c>
      <c r="V3408" t="str">
        <f>IF(Table1[[#This Row],[Sales]]&lt;=10000,"Low",IF(Table1[[#This Row],[Sales]]&gt;=10000 &amp; Table1[[#This Row],[Sales]]&lt;=25000,"Medium","High"))</f>
        <v>Low</v>
      </c>
      <c r="W3408">
        <v>2544.11</v>
      </c>
      <c r="X3408">
        <f>Table1[[#This Row],[Profit]]/Table1[[#This Row],[Sales]]</f>
        <v>0.41570424836601311</v>
      </c>
      <c r="Y3408" t="s">
        <v>93</v>
      </c>
      <c r="Z3408" t="s">
        <v>31</v>
      </c>
      <c r="AA3408">
        <v>4</v>
      </c>
      <c r="AB3408" t="s">
        <v>42</v>
      </c>
    </row>
    <row r="3409" spans="1:28" x14ac:dyDescent="0.35">
      <c r="A3409" t="s">
        <v>1947</v>
      </c>
      <c r="B3409" s="1">
        <v>45599</v>
      </c>
      <c r="C3409" s="1" t="str">
        <f>TEXT(Table1[[#This Row],[Order_Date]],"yyyy")</f>
        <v>2024</v>
      </c>
      <c r="D3409" s="3">
        <f>MONTH(Table1[[#This Row],[Order_Date]])</f>
        <v>11</v>
      </c>
      <c r="E3409" t="str">
        <f>TEXT(Table1[[#This Row],[Order_Date]],"mmm")</f>
        <v>Nov</v>
      </c>
      <c r="F3409" s="1">
        <v>45606</v>
      </c>
      <c r="G3409">
        <f>(Table1[[#This Row],[Ship_Date]]-Table1[[#This Row],[Order_Date]])</f>
        <v>7</v>
      </c>
      <c r="H3409" t="s">
        <v>1948</v>
      </c>
      <c r="I3409" t="s">
        <v>1949</v>
      </c>
      <c r="J3409" t="s">
        <v>24</v>
      </c>
      <c r="K3409">
        <v>50</v>
      </c>
      <c r="L3409" t="str">
        <f>IF(Table1[[#This Row],[Age]]&lt;=20,"Teen",IF(Table1[[#This Row],[Age]]&gt;=21 &amp; Table1[[#This Row],[Age]]&lt;=50,"Adult","Senior"))</f>
        <v>Senior</v>
      </c>
      <c r="M3409" t="s">
        <v>63</v>
      </c>
      <c r="N3409" t="s">
        <v>64</v>
      </c>
      <c r="O3409" t="s">
        <v>55</v>
      </c>
      <c r="P3409" t="s">
        <v>56</v>
      </c>
      <c r="Q3409" t="s">
        <v>212</v>
      </c>
      <c r="R3409">
        <v>8</v>
      </c>
      <c r="S3409">
        <v>300</v>
      </c>
      <c r="T3409">
        <v>5</v>
      </c>
      <c r="U3409">
        <v>2280</v>
      </c>
      <c r="V3409" t="str">
        <f>IF(Table1[[#This Row],[Sales]]&lt;=10000,"Low",IF(Table1[[#This Row],[Sales]]&gt;=10000 &amp; Table1[[#This Row],[Sales]]&lt;=25000,"Medium","High"))</f>
        <v>Low</v>
      </c>
      <c r="W3409">
        <v>334.66</v>
      </c>
      <c r="X3409">
        <f>Table1[[#This Row],[Profit]]/Table1[[#This Row],[Sales]]</f>
        <v>0.14678070175438598</v>
      </c>
      <c r="Y3409" t="s">
        <v>58</v>
      </c>
      <c r="Z3409" t="s">
        <v>41</v>
      </c>
      <c r="AA3409">
        <v>3</v>
      </c>
      <c r="AB3409" t="s">
        <v>32</v>
      </c>
    </row>
    <row r="3410" spans="1:28" x14ac:dyDescent="0.35">
      <c r="A3410" t="s">
        <v>1962</v>
      </c>
      <c r="B3410" s="1">
        <v>45986</v>
      </c>
      <c r="C3410" s="1" t="str">
        <f>TEXT(Table1[[#This Row],[Order_Date]],"yyyy")</f>
        <v>2025</v>
      </c>
      <c r="D3410" s="3">
        <f>MONTH(Table1[[#This Row],[Order_Date]])</f>
        <v>11</v>
      </c>
      <c r="E3410" t="str">
        <f>TEXT(Table1[[#This Row],[Order_Date]],"mmm")</f>
        <v>Nov</v>
      </c>
      <c r="F3410" s="1">
        <v>45989</v>
      </c>
      <c r="G3410">
        <f>(Table1[[#This Row],[Ship_Date]]-Table1[[#This Row],[Order_Date]])</f>
        <v>3</v>
      </c>
      <c r="H3410" t="s">
        <v>1963</v>
      </c>
      <c r="I3410" t="s">
        <v>1964</v>
      </c>
      <c r="J3410" t="s">
        <v>24</v>
      </c>
      <c r="K3410">
        <v>34</v>
      </c>
      <c r="L3410" t="str">
        <f>IF(Table1[[#This Row],[Age]]&lt;=20,"Teen",IF(Table1[[#This Row],[Age]]&gt;=21 &amp; Table1[[#This Row],[Age]]&lt;=50,"Adult","Senior"))</f>
        <v>Senior</v>
      </c>
      <c r="M3410" t="s">
        <v>107</v>
      </c>
      <c r="N3410" t="s">
        <v>108</v>
      </c>
      <c r="O3410" t="s">
        <v>86</v>
      </c>
      <c r="P3410" t="s">
        <v>28</v>
      </c>
      <c r="Q3410" t="s">
        <v>65</v>
      </c>
      <c r="R3410">
        <v>7</v>
      </c>
      <c r="S3410">
        <v>30000</v>
      </c>
      <c r="T3410">
        <v>25</v>
      </c>
      <c r="U3410">
        <v>157500</v>
      </c>
      <c r="V3410" t="str">
        <f>IF(Table1[[#This Row],[Sales]]&lt;=10000,"Low",IF(Table1[[#This Row],[Sales]]&gt;=10000 &amp; Table1[[#This Row],[Sales]]&lt;=25000,"Medium","High"))</f>
        <v>High</v>
      </c>
      <c r="W3410">
        <v>61548.34</v>
      </c>
      <c r="X3410">
        <f>Table1[[#This Row],[Profit]]/Table1[[#This Row],[Sales]]</f>
        <v>0.39078311111111108</v>
      </c>
      <c r="Y3410" t="s">
        <v>93</v>
      </c>
      <c r="Z3410" t="s">
        <v>31</v>
      </c>
      <c r="AA3410">
        <v>5</v>
      </c>
      <c r="AB3410" t="s">
        <v>42</v>
      </c>
    </row>
    <row r="3411" spans="1:28" x14ac:dyDescent="0.35">
      <c r="A3411" t="s">
        <v>1986</v>
      </c>
      <c r="B3411" s="1">
        <v>45973</v>
      </c>
      <c r="C3411" s="1" t="str">
        <f>TEXT(Table1[[#This Row],[Order_Date]],"yyyy")</f>
        <v>2025</v>
      </c>
      <c r="D3411" s="3">
        <f>MONTH(Table1[[#This Row],[Order_Date]])</f>
        <v>11</v>
      </c>
      <c r="E3411" t="str">
        <f>TEXT(Table1[[#This Row],[Order_Date]],"mmm")</f>
        <v>Nov</v>
      </c>
      <c r="F3411" s="1">
        <v>45975</v>
      </c>
      <c r="G3411">
        <f>(Table1[[#This Row],[Ship_Date]]-Table1[[#This Row],[Order_Date]])</f>
        <v>2</v>
      </c>
      <c r="H3411" t="s">
        <v>1987</v>
      </c>
      <c r="I3411" t="s">
        <v>1988</v>
      </c>
      <c r="J3411" t="s">
        <v>52</v>
      </c>
      <c r="K3411">
        <v>19</v>
      </c>
      <c r="L3411" t="str">
        <f>IF(Table1[[#This Row],[Age]]&lt;=20,"Teen",IF(Table1[[#This Row],[Age]]&gt;=21 &amp; Table1[[#This Row],[Age]]&lt;=50,"Adult","Senior"))</f>
        <v>Teen</v>
      </c>
      <c r="M3411" t="s">
        <v>53</v>
      </c>
      <c r="N3411" t="s">
        <v>54</v>
      </c>
      <c r="O3411" t="s">
        <v>55</v>
      </c>
      <c r="P3411" t="s">
        <v>28</v>
      </c>
      <c r="Q3411" t="s">
        <v>192</v>
      </c>
      <c r="R3411">
        <v>8</v>
      </c>
      <c r="S3411">
        <v>7000</v>
      </c>
      <c r="T3411">
        <v>0</v>
      </c>
      <c r="U3411">
        <v>56000</v>
      </c>
      <c r="V3411" t="str">
        <f>IF(Table1[[#This Row],[Sales]]&lt;=10000,"Low",IF(Table1[[#This Row],[Sales]]&gt;=10000 &amp; Table1[[#This Row],[Sales]]&lt;=25000,"Medium","High"))</f>
        <v>High</v>
      </c>
      <c r="W3411">
        <v>7531.68</v>
      </c>
      <c r="X3411">
        <f>Table1[[#This Row],[Profit]]/Table1[[#This Row],[Sales]]</f>
        <v>0.13449428571428573</v>
      </c>
      <c r="Y3411" t="s">
        <v>58</v>
      </c>
      <c r="Z3411" t="s">
        <v>41</v>
      </c>
      <c r="AA3411">
        <v>2</v>
      </c>
      <c r="AB3411" t="s">
        <v>42</v>
      </c>
    </row>
    <row r="3412" spans="1:28" x14ac:dyDescent="0.35">
      <c r="A3412" t="s">
        <v>2018</v>
      </c>
      <c r="B3412" s="1">
        <v>45966</v>
      </c>
      <c r="C3412" s="1" t="str">
        <f>TEXT(Table1[[#This Row],[Order_Date]],"yyyy")</f>
        <v>2025</v>
      </c>
      <c r="D3412" s="3">
        <f>MONTH(Table1[[#This Row],[Order_Date]])</f>
        <v>11</v>
      </c>
      <c r="E3412" t="str">
        <f>TEXT(Table1[[#This Row],[Order_Date]],"mmm")</f>
        <v>Nov</v>
      </c>
      <c r="F3412" s="1">
        <v>45971</v>
      </c>
      <c r="G3412">
        <f>(Table1[[#This Row],[Ship_Date]]-Table1[[#This Row],[Order_Date]])</f>
        <v>5</v>
      </c>
      <c r="H3412" t="s">
        <v>2019</v>
      </c>
      <c r="I3412" t="s">
        <v>2020</v>
      </c>
      <c r="J3412" t="s">
        <v>24</v>
      </c>
      <c r="K3412">
        <v>58</v>
      </c>
      <c r="L3412" t="str">
        <f>IF(Table1[[#This Row],[Age]]&lt;=20,"Teen",IF(Table1[[#This Row],[Age]]&gt;=21 &amp; Table1[[#This Row],[Age]]&lt;=50,"Adult","Senior"))</f>
        <v>Senior</v>
      </c>
      <c r="M3412" t="s">
        <v>79</v>
      </c>
      <c r="N3412" t="s">
        <v>80</v>
      </c>
      <c r="O3412" t="s">
        <v>38</v>
      </c>
      <c r="P3412" t="s">
        <v>39</v>
      </c>
      <c r="Q3412" t="s">
        <v>40</v>
      </c>
      <c r="R3412">
        <v>2</v>
      </c>
      <c r="S3412">
        <v>2500</v>
      </c>
      <c r="T3412">
        <v>0</v>
      </c>
      <c r="U3412">
        <v>5000</v>
      </c>
      <c r="V3412" t="str">
        <f>IF(Table1[[#This Row],[Sales]]&lt;=10000,"Low",IF(Table1[[#This Row],[Sales]]&gt;=10000 &amp; Table1[[#This Row],[Sales]]&lt;=25000,"Medium","High"))</f>
        <v>Low</v>
      </c>
      <c r="W3412">
        <v>645.75</v>
      </c>
      <c r="X3412">
        <f>Table1[[#This Row],[Profit]]/Table1[[#This Row],[Sales]]</f>
        <v>0.12914999999999999</v>
      </c>
      <c r="Y3412" t="s">
        <v>58</v>
      </c>
      <c r="Z3412" t="s">
        <v>31</v>
      </c>
      <c r="AA3412">
        <v>4</v>
      </c>
      <c r="AB3412" t="s">
        <v>42</v>
      </c>
    </row>
    <row r="3413" spans="1:28" x14ac:dyDescent="0.35">
      <c r="A3413" t="s">
        <v>2042</v>
      </c>
      <c r="B3413" s="1">
        <v>45978</v>
      </c>
      <c r="C3413" s="1" t="str">
        <f>TEXT(Table1[[#This Row],[Order_Date]],"yyyy")</f>
        <v>2025</v>
      </c>
      <c r="D3413" s="3">
        <f>MONTH(Table1[[#This Row],[Order_Date]])</f>
        <v>11</v>
      </c>
      <c r="E3413" t="str">
        <f>TEXT(Table1[[#This Row],[Order_Date]],"mmm")</f>
        <v>Nov</v>
      </c>
      <c r="F3413" s="1">
        <v>45980</v>
      </c>
      <c r="G3413">
        <f>(Table1[[#This Row],[Ship_Date]]-Table1[[#This Row],[Order_Date]])</f>
        <v>2</v>
      </c>
      <c r="H3413" t="s">
        <v>2043</v>
      </c>
      <c r="I3413" t="s">
        <v>2044</v>
      </c>
      <c r="J3413" t="s">
        <v>52</v>
      </c>
      <c r="K3413">
        <v>20</v>
      </c>
      <c r="L3413" t="str">
        <f>IF(Table1[[#This Row],[Age]]&lt;=20,"Teen",IF(Table1[[#This Row],[Age]]&gt;=21 &amp; Table1[[#This Row],[Age]]&lt;=50,"Adult","Senior"))</f>
        <v>Teen</v>
      </c>
      <c r="M3413" t="s">
        <v>79</v>
      </c>
      <c r="N3413" t="s">
        <v>80</v>
      </c>
      <c r="O3413" t="s">
        <v>38</v>
      </c>
      <c r="P3413" t="s">
        <v>28</v>
      </c>
      <c r="Q3413" t="s">
        <v>192</v>
      </c>
      <c r="R3413">
        <v>4</v>
      </c>
      <c r="S3413">
        <v>7000</v>
      </c>
      <c r="T3413">
        <v>25</v>
      </c>
      <c r="U3413">
        <v>21000</v>
      </c>
      <c r="V3413" t="str">
        <f>IF(Table1[[#This Row],[Sales]]&lt;=10000,"Low",IF(Table1[[#This Row],[Sales]]&gt;=10000 &amp; Table1[[#This Row],[Sales]]&lt;=25000,"Medium","High"))</f>
        <v>High</v>
      </c>
      <c r="W3413">
        <v>7757.49</v>
      </c>
      <c r="X3413">
        <f>Table1[[#This Row],[Profit]]/Table1[[#This Row],[Sales]]</f>
        <v>0.36940428571428569</v>
      </c>
      <c r="Y3413" t="s">
        <v>30</v>
      </c>
      <c r="Z3413" t="s">
        <v>41</v>
      </c>
      <c r="AA3413">
        <v>5</v>
      </c>
      <c r="AB3413" t="s">
        <v>42</v>
      </c>
    </row>
    <row r="3414" spans="1:28" x14ac:dyDescent="0.35">
      <c r="A3414" t="s">
        <v>2059</v>
      </c>
      <c r="B3414" s="1">
        <v>45967</v>
      </c>
      <c r="C3414" s="1" t="str">
        <f>TEXT(Table1[[#This Row],[Order_Date]],"yyyy")</f>
        <v>2025</v>
      </c>
      <c r="D3414" s="3">
        <f>MONTH(Table1[[#This Row],[Order_Date]])</f>
        <v>11</v>
      </c>
      <c r="E3414" t="str">
        <f>TEXT(Table1[[#This Row],[Order_Date]],"mmm")</f>
        <v>Nov</v>
      </c>
      <c r="F3414" s="1">
        <v>45974</v>
      </c>
      <c r="G3414">
        <f>(Table1[[#This Row],[Ship_Date]]-Table1[[#This Row],[Order_Date]])</f>
        <v>7</v>
      </c>
      <c r="H3414" t="s">
        <v>2060</v>
      </c>
      <c r="I3414" t="s">
        <v>2061</v>
      </c>
      <c r="J3414" t="s">
        <v>52</v>
      </c>
      <c r="K3414">
        <v>27</v>
      </c>
      <c r="L3414" t="str">
        <f>IF(Table1[[#This Row],[Age]]&lt;=20,"Teen",IF(Table1[[#This Row],[Age]]&gt;=21 &amp; Table1[[#This Row],[Age]]&lt;=50,"Adult","Senior"))</f>
        <v>Senior</v>
      </c>
      <c r="M3414" t="s">
        <v>101</v>
      </c>
      <c r="N3414" t="s">
        <v>102</v>
      </c>
      <c r="O3414" t="s">
        <v>27</v>
      </c>
      <c r="P3414" t="s">
        <v>28</v>
      </c>
      <c r="Q3414" t="s">
        <v>192</v>
      </c>
      <c r="R3414">
        <v>5</v>
      </c>
      <c r="S3414">
        <v>7000</v>
      </c>
      <c r="T3414">
        <v>5</v>
      </c>
      <c r="U3414">
        <v>33250</v>
      </c>
      <c r="V3414" t="str">
        <f>IF(Table1[[#This Row],[Sales]]&lt;=10000,"Low",IF(Table1[[#This Row],[Sales]]&gt;=10000 &amp; Table1[[#This Row],[Sales]]&lt;=25000,"Medium","High"))</f>
        <v>High</v>
      </c>
      <c r="W3414">
        <v>5053.1400000000003</v>
      </c>
      <c r="X3414">
        <f>Table1[[#This Row],[Profit]]/Table1[[#This Row],[Sales]]</f>
        <v>0.15197413533834586</v>
      </c>
      <c r="Y3414" t="s">
        <v>93</v>
      </c>
      <c r="Z3414" t="s">
        <v>41</v>
      </c>
      <c r="AA3414">
        <v>5</v>
      </c>
      <c r="AB3414" t="s">
        <v>42</v>
      </c>
    </row>
    <row r="3415" spans="1:28" x14ac:dyDescent="0.35">
      <c r="A3415" t="s">
        <v>2137</v>
      </c>
      <c r="B3415" s="1">
        <v>45622</v>
      </c>
      <c r="C3415" s="1" t="str">
        <f>TEXT(Table1[[#This Row],[Order_Date]],"yyyy")</f>
        <v>2024</v>
      </c>
      <c r="D3415" s="3">
        <f>MONTH(Table1[[#This Row],[Order_Date]])</f>
        <v>11</v>
      </c>
      <c r="E3415" t="str">
        <f>TEXT(Table1[[#This Row],[Order_Date]],"mmm")</f>
        <v>Nov</v>
      </c>
      <c r="F3415" s="1">
        <v>45623</v>
      </c>
      <c r="G3415">
        <f>(Table1[[#This Row],[Ship_Date]]-Table1[[#This Row],[Order_Date]])</f>
        <v>1</v>
      </c>
      <c r="H3415" t="s">
        <v>2138</v>
      </c>
      <c r="I3415" t="s">
        <v>2139</v>
      </c>
      <c r="J3415" t="s">
        <v>52</v>
      </c>
      <c r="K3415">
        <v>19</v>
      </c>
      <c r="L3415" t="str">
        <f>IF(Table1[[#This Row],[Age]]&lt;=20,"Teen",IF(Table1[[#This Row],[Age]]&gt;=21 &amp; Table1[[#This Row],[Age]]&lt;=50,"Adult","Senior"))</f>
        <v>Teen</v>
      </c>
      <c r="M3415" t="s">
        <v>116</v>
      </c>
      <c r="N3415" t="s">
        <v>117</v>
      </c>
      <c r="O3415" t="s">
        <v>86</v>
      </c>
      <c r="P3415" t="s">
        <v>47</v>
      </c>
      <c r="Q3415" t="s">
        <v>164</v>
      </c>
      <c r="R3415">
        <v>2</v>
      </c>
      <c r="S3415">
        <v>1800</v>
      </c>
      <c r="T3415">
        <v>5</v>
      </c>
      <c r="U3415">
        <v>3420</v>
      </c>
      <c r="V3415" t="str">
        <f>IF(Table1[[#This Row],[Sales]]&lt;=10000,"Low",IF(Table1[[#This Row],[Sales]]&gt;=10000 &amp; Table1[[#This Row],[Sales]]&lt;=25000,"Medium","High"))</f>
        <v>Low</v>
      </c>
      <c r="W3415">
        <v>391.38</v>
      </c>
      <c r="X3415">
        <f>Table1[[#This Row],[Profit]]/Table1[[#This Row],[Sales]]</f>
        <v>0.11443859649122808</v>
      </c>
      <c r="Y3415" t="s">
        <v>58</v>
      </c>
      <c r="Z3415" t="s">
        <v>31</v>
      </c>
      <c r="AA3415">
        <v>1</v>
      </c>
      <c r="AB3415" t="s">
        <v>42</v>
      </c>
    </row>
    <row r="3416" spans="1:28" x14ac:dyDescent="0.35">
      <c r="A3416" t="s">
        <v>2149</v>
      </c>
      <c r="B3416" s="1">
        <v>45990</v>
      </c>
      <c r="C3416" s="1" t="str">
        <f>TEXT(Table1[[#This Row],[Order_Date]],"yyyy")</f>
        <v>2025</v>
      </c>
      <c r="D3416" s="3">
        <f>MONTH(Table1[[#This Row],[Order_Date]])</f>
        <v>11</v>
      </c>
      <c r="E3416" t="str">
        <f>TEXT(Table1[[#This Row],[Order_Date]],"mmm")</f>
        <v>Nov</v>
      </c>
      <c r="F3416" s="1">
        <v>45995</v>
      </c>
      <c r="G3416">
        <f>(Table1[[#This Row],[Ship_Date]]-Table1[[#This Row],[Order_Date]])</f>
        <v>5</v>
      </c>
      <c r="H3416" t="s">
        <v>2150</v>
      </c>
      <c r="I3416" t="s">
        <v>2151</v>
      </c>
      <c r="J3416" t="s">
        <v>52</v>
      </c>
      <c r="K3416">
        <v>24</v>
      </c>
      <c r="L3416" t="str">
        <f>IF(Table1[[#This Row],[Age]]&lt;=20,"Teen",IF(Table1[[#This Row],[Age]]&gt;=21 &amp; Table1[[#This Row],[Age]]&lt;=50,"Adult","Senior"))</f>
        <v>Senior</v>
      </c>
      <c r="M3416" t="s">
        <v>91</v>
      </c>
      <c r="N3416" t="s">
        <v>92</v>
      </c>
      <c r="O3416" t="s">
        <v>55</v>
      </c>
      <c r="P3416" t="s">
        <v>47</v>
      </c>
      <c r="Q3416" t="s">
        <v>185</v>
      </c>
      <c r="R3416">
        <v>3</v>
      </c>
      <c r="S3416">
        <v>4500</v>
      </c>
      <c r="T3416">
        <v>10</v>
      </c>
      <c r="U3416">
        <v>12150</v>
      </c>
      <c r="V3416" t="str">
        <f>IF(Table1[[#This Row],[Sales]]&lt;=10000,"Low",IF(Table1[[#This Row],[Sales]]&gt;=10000 &amp; Table1[[#This Row],[Sales]]&lt;=25000,"Medium","High"))</f>
        <v>High</v>
      </c>
      <c r="W3416">
        <v>4721.8999999999996</v>
      </c>
      <c r="X3416">
        <f>Table1[[#This Row],[Profit]]/Table1[[#This Row],[Sales]]</f>
        <v>0.38863374485596702</v>
      </c>
      <c r="Y3416" t="s">
        <v>58</v>
      </c>
      <c r="Z3416" t="s">
        <v>59</v>
      </c>
      <c r="AA3416">
        <v>3</v>
      </c>
      <c r="AB3416" t="s">
        <v>42</v>
      </c>
    </row>
    <row r="3417" spans="1:28" x14ac:dyDescent="0.35">
      <c r="A3417" t="s">
        <v>2223</v>
      </c>
      <c r="B3417" s="1">
        <v>45980</v>
      </c>
      <c r="C3417" s="1" t="str">
        <f>TEXT(Table1[[#This Row],[Order_Date]],"yyyy")</f>
        <v>2025</v>
      </c>
      <c r="D3417" s="3">
        <f>MONTH(Table1[[#This Row],[Order_Date]])</f>
        <v>11</v>
      </c>
      <c r="E3417" t="str">
        <f>TEXT(Table1[[#This Row],[Order_Date]],"mmm")</f>
        <v>Nov</v>
      </c>
      <c r="F3417" s="1">
        <v>45981</v>
      </c>
      <c r="G3417">
        <f>(Table1[[#This Row],[Ship_Date]]-Table1[[#This Row],[Order_Date]])</f>
        <v>1</v>
      </c>
      <c r="H3417" t="s">
        <v>2224</v>
      </c>
      <c r="I3417" t="s">
        <v>2225</v>
      </c>
      <c r="J3417" t="s">
        <v>52</v>
      </c>
      <c r="K3417">
        <v>23</v>
      </c>
      <c r="L3417" t="str">
        <f>IF(Table1[[#This Row],[Age]]&lt;=20,"Teen",IF(Table1[[#This Row],[Age]]&gt;=21 &amp; Table1[[#This Row],[Age]]&lt;=50,"Adult","Senior"))</f>
        <v>Senior</v>
      </c>
      <c r="M3417" t="s">
        <v>25</v>
      </c>
      <c r="N3417" t="s">
        <v>26</v>
      </c>
      <c r="O3417" t="s">
        <v>27</v>
      </c>
      <c r="P3417" t="s">
        <v>39</v>
      </c>
      <c r="Q3417" t="s">
        <v>87</v>
      </c>
      <c r="R3417">
        <v>3</v>
      </c>
      <c r="S3417">
        <v>3200</v>
      </c>
      <c r="T3417">
        <v>15</v>
      </c>
      <c r="U3417">
        <v>8160</v>
      </c>
      <c r="V3417" t="str">
        <f>IF(Table1[[#This Row],[Sales]]&lt;=10000,"Low",IF(Table1[[#This Row],[Sales]]&gt;=10000 &amp; Table1[[#This Row],[Sales]]&lt;=25000,"Medium","High"))</f>
        <v>Low</v>
      </c>
      <c r="W3417">
        <v>944.37</v>
      </c>
      <c r="X3417">
        <f>Table1[[#This Row],[Profit]]/Table1[[#This Row],[Sales]]</f>
        <v>0.11573161764705882</v>
      </c>
      <c r="Y3417" t="s">
        <v>93</v>
      </c>
      <c r="Z3417" t="s">
        <v>31</v>
      </c>
      <c r="AA3417">
        <v>4</v>
      </c>
      <c r="AB3417" t="s">
        <v>42</v>
      </c>
    </row>
    <row r="3418" spans="1:28" x14ac:dyDescent="0.35">
      <c r="A3418" t="s">
        <v>2250</v>
      </c>
      <c r="B3418" s="1">
        <v>45622</v>
      </c>
      <c r="C3418" s="1" t="str">
        <f>TEXT(Table1[[#This Row],[Order_Date]],"yyyy")</f>
        <v>2024</v>
      </c>
      <c r="D3418" s="3">
        <f>MONTH(Table1[[#This Row],[Order_Date]])</f>
        <v>11</v>
      </c>
      <c r="E3418" t="str">
        <f>TEXT(Table1[[#This Row],[Order_Date]],"mmm")</f>
        <v>Nov</v>
      </c>
      <c r="F3418" s="1">
        <v>45625</v>
      </c>
      <c r="G3418">
        <f>(Table1[[#This Row],[Ship_Date]]-Table1[[#This Row],[Order_Date]])</f>
        <v>3</v>
      </c>
      <c r="H3418" t="s">
        <v>1368</v>
      </c>
      <c r="I3418" t="s">
        <v>2251</v>
      </c>
      <c r="J3418" t="s">
        <v>52</v>
      </c>
      <c r="K3418">
        <v>40</v>
      </c>
      <c r="L3418" t="str">
        <f>IF(Table1[[#This Row],[Age]]&lt;=20,"Teen",IF(Table1[[#This Row],[Age]]&gt;=21 &amp; Table1[[#This Row],[Age]]&lt;=50,"Adult","Senior"))</f>
        <v>Senior</v>
      </c>
      <c r="M3418" t="s">
        <v>46</v>
      </c>
      <c r="N3418" t="s">
        <v>46</v>
      </c>
      <c r="O3418" t="s">
        <v>38</v>
      </c>
      <c r="P3418" t="s">
        <v>56</v>
      </c>
      <c r="Q3418" t="s">
        <v>168</v>
      </c>
      <c r="R3418">
        <v>5</v>
      </c>
      <c r="S3418">
        <v>1200</v>
      </c>
      <c r="T3418">
        <v>10</v>
      </c>
      <c r="U3418">
        <v>5400</v>
      </c>
      <c r="V3418" t="str">
        <f>IF(Table1[[#This Row],[Sales]]&lt;=10000,"Low",IF(Table1[[#This Row],[Sales]]&gt;=10000 &amp; Table1[[#This Row],[Sales]]&lt;=25000,"Medium","High"))</f>
        <v>Low</v>
      </c>
      <c r="W3418">
        <v>1113.8499999999999</v>
      </c>
      <c r="X3418">
        <f>Table1[[#This Row],[Profit]]/Table1[[#This Row],[Sales]]</f>
        <v>0.20626851851851849</v>
      </c>
      <c r="Y3418" t="s">
        <v>58</v>
      </c>
      <c r="Z3418" t="s">
        <v>59</v>
      </c>
      <c r="AA3418">
        <v>2</v>
      </c>
      <c r="AB3418" t="s">
        <v>42</v>
      </c>
    </row>
    <row r="3419" spans="1:28" x14ac:dyDescent="0.35">
      <c r="A3419" t="s">
        <v>2289</v>
      </c>
      <c r="B3419" s="1">
        <v>45626</v>
      </c>
      <c r="C3419" s="1" t="str">
        <f>TEXT(Table1[[#This Row],[Order_Date]],"yyyy")</f>
        <v>2024</v>
      </c>
      <c r="D3419" s="3">
        <f>MONTH(Table1[[#This Row],[Order_Date]])</f>
        <v>11</v>
      </c>
      <c r="E3419" t="str">
        <f>TEXT(Table1[[#This Row],[Order_Date]],"mmm")</f>
        <v>Nov</v>
      </c>
      <c r="F3419" s="1">
        <v>45627</v>
      </c>
      <c r="G3419">
        <f>(Table1[[#This Row],[Ship_Date]]-Table1[[#This Row],[Order_Date]])</f>
        <v>1</v>
      </c>
      <c r="H3419" t="s">
        <v>2290</v>
      </c>
      <c r="I3419" t="s">
        <v>2291</v>
      </c>
      <c r="J3419" t="s">
        <v>24</v>
      </c>
      <c r="K3419">
        <v>35</v>
      </c>
      <c r="L3419" t="str">
        <f>IF(Table1[[#This Row],[Age]]&lt;=20,"Teen",IF(Table1[[#This Row],[Age]]&gt;=21 &amp; Table1[[#This Row],[Age]]&lt;=50,"Adult","Senior"))</f>
        <v>Senior</v>
      </c>
      <c r="M3419" t="s">
        <v>107</v>
      </c>
      <c r="N3419" t="s">
        <v>108</v>
      </c>
      <c r="O3419" t="s">
        <v>86</v>
      </c>
      <c r="P3419" t="s">
        <v>39</v>
      </c>
      <c r="Q3419" t="s">
        <v>40</v>
      </c>
      <c r="R3419">
        <v>7</v>
      </c>
      <c r="S3419">
        <v>2500</v>
      </c>
      <c r="T3419">
        <v>0</v>
      </c>
      <c r="U3419">
        <v>17500</v>
      </c>
      <c r="V3419" t="str">
        <f>IF(Table1[[#This Row],[Sales]]&lt;=10000,"Low",IF(Table1[[#This Row],[Sales]]&gt;=10000 &amp; Table1[[#This Row],[Sales]]&lt;=25000,"Medium","High"))</f>
        <v>High</v>
      </c>
      <c r="W3419">
        <v>5857.69</v>
      </c>
      <c r="X3419">
        <f>Table1[[#This Row],[Profit]]/Table1[[#This Row],[Sales]]</f>
        <v>0.33472514285714283</v>
      </c>
      <c r="Y3419" t="s">
        <v>30</v>
      </c>
      <c r="Z3419" t="s">
        <v>59</v>
      </c>
      <c r="AA3419">
        <v>1</v>
      </c>
      <c r="AB3419" t="s">
        <v>42</v>
      </c>
    </row>
    <row r="3420" spans="1:28" x14ac:dyDescent="0.35">
      <c r="A3420" t="s">
        <v>2351</v>
      </c>
      <c r="B3420" s="1">
        <v>45976</v>
      </c>
      <c r="C3420" s="1" t="str">
        <f>TEXT(Table1[[#This Row],[Order_Date]],"yyyy")</f>
        <v>2025</v>
      </c>
      <c r="D3420" s="3">
        <f>MONTH(Table1[[#This Row],[Order_Date]])</f>
        <v>11</v>
      </c>
      <c r="E3420" t="str">
        <f>TEXT(Table1[[#This Row],[Order_Date]],"mmm")</f>
        <v>Nov</v>
      </c>
      <c r="F3420" s="1">
        <v>45977</v>
      </c>
      <c r="G3420">
        <f>(Table1[[#This Row],[Ship_Date]]-Table1[[#This Row],[Order_Date]])</f>
        <v>1</v>
      </c>
      <c r="H3420" t="s">
        <v>2352</v>
      </c>
      <c r="I3420" t="s">
        <v>2353</v>
      </c>
      <c r="J3420" t="s">
        <v>24</v>
      </c>
      <c r="K3420">
        <v>18</v>
      </c>
      <c r="L3420" t="str">
        <f>IF(Table1[[#This Row],[Age]]&lt;=20,"Teen",IF(Table1[[#This Row],[Age]]&gt;=21 &amp; Table1[[#This Row],[Age]]&lt;=50,"Adult","Senior"))</f>
        <v>Teen</v>
      </c>
      <c r="M3420" t="s">
        <v>116</v>
      </c>
      <c r="N3420" t="s">
        <v>117</v>
      </c>
      <c r="O3420" t="s">
        <v>86</v>
      </c>
      <c r="P3420" t="s">
        <v>47</v>
      </c>
      <c r="Q3420" t="s">
        <v>164</v>
      </c>
      <c r="R3420">
        <v>5</v>
      </c>
      <c r="S3420">
        <v>1800</v>
      </c>
      <c r="T3420">
        <v>15</v>
      </c>
      <c r="U3420">
        <v>7650</v>
      </c>
      <c r="V3420" t="str">
        <f>IF(Table1[[#This Row],[Sales]]&lt;=10000,"Low",IF(Table1[[#This Row],[Sales]]&gt;=10000 &amp; Table1[[#This Row],[Sales]]&lt;=25000,"Medium","High"))</f>
        <v>Low</v>
      </c>
      <c r="W3420">
        <v>2692.37</v>
      </c>
      <c r="X3420">
        <f>Table1[[#This Row],[Profit]]/Table1[[#This Row],[Sales]]</f>
        <v>0.3519437908496732</v>
      </c>
      <c r="Y3420" t="s">
        <v>93</v>
      </c>
      <c r="Z3420" t="s">
        <v>59</v>
      </c>
      <c r="AA3420">
        <v>5</v>
      </c>
      <c r="AB3420" t="s">
        <v>42</v>
      </c>
    </row>
    <row r="3421" spans="1:28" x14ac:dyDescent="0.35">
      <c r="A3421" t="s">
        <v>2440</v>
      </c>
      <c r="B3421" s="1">
        <v>45969</v>
      </c>
      <c r="C3421" s="1" t="str">
        <f>TEXT(Table1[[#This Row],[Order_Date]],"yyyy")</f>
        <v>2025</v>
      </c>
      <c r="D3421" s="3">
        <f>MONTH(Table1[[#This Row],[Order_Date]])</f>
        <v>11</v>
      </c>
      <c r="E3421" t="str">
        <f>TEXT(Table1[[#This Row],[Order_Date]],"mmm")</f>
        <v>Nov</v>
      </c>
      <c r="F3421" s="1">
        <v>45976</v>
      </c>
      <c r="G3421">
        <f>(Table1[[#This Row],[Ship_Date]]-Table1[[#This Row],[Order_Date]])</f>
        <v>7</v>
      </c>
      <c r="H3421" t="s">
        <v>2441</v>
      </c>
      <c r="I3421" t="s">
        <v>2442</v>
      </c>
      <c r="J3421" t="s">
        <v>24</v>
      </c>
      <c r="K3421">
        <v>18</v>
      </c>
      <c r="L3421" t="str">
        <f>IF(Table1[[#This Row],[Age]]&lt;=20,"Teen",IF(Table1[[#This Row],[Age]]&gt;=21 &amp; Table1[[#This Row],[Age]]&lt;=50,"Adult","Senior"))</f>
        <v>Teen</v>
      </c>
      <c r="M3421" t="s">
        <v>46</v>
      </c>
      <c r="N3421" t="s">
        <v>46</v>
      </c>
      <c r="O3421" t="s">
        <v>38</v>
      </c>
      <c r="P3421" t="s">
        <v>56</v>
      </c>
      <c r="Q3421" t="s">
        <v>212</v>
      </c>
      <c r="R3421">
        <v>5</v>
      </c>
      <c r="S3421">
        <v>300</v>
      </c>
      <c r="T3421">
        <v>20</v>
      </c>
      <c r="U3421">
        <v>1200</v>
      </c>
      <c r="V3421" t="str">
        <f>IF(Table1[[#This Row],[Sales]]&lt;=10000,"Low",IF(Table1[[#This Row],[Sales]]&gt;=10000 &amp; Table1[[#This Row],[Sales]]&lt;=25000,"Medium","High"))</f>
        <v>Low</v>
      </c>
      <c r="W3421">
        <v>329.21</v>
      </c>
      <c r="X3421">
        <f>Table1[[#This Row],[Profit]]/Table1[[#This Row],[Sales]]</f>
        <v>0.27434166666666665</v>
      </c>
      <c r="Y3421" t="s">
        <v>93</v>
      </c>
      <c r="Z3421" t="s">
        <v>59</v>
      </c>
      <c r="AA3421">
        <v>2</v>
      </c>
      <c r="AB3421" t="s">
        <v>42</v>
      </c>
    </row>
    <row r="3422" spans="1:28" x14ac:dyDescent="0.35">
      <c r="A3422" t="s">
        <v>2524</v>
      </c>
      <c r="B3422" s="1">
        <v>45615</v>
      </c>
      <c r="C3422" s="1" t="str">
        <f>TEXT(Table1[[#This Row],[Order_Date]],"yyyy")</f>
        <v>2024</v>
      </c>
      <c r="D3422" s="3">
        <f>MONTH(Table1[[#This Row],[Order_Date]])</f>
        <v>11</v>
      </c>
      <c r="E3422" t="str">
        <f>TEXT(Table1[[#This Row],[Order_Date]],"mmm")</f>
        <v>Nov</v>
      </c>
      <c r="F3422" s="1">
        <v>45622</v>
      </c>
      <c r="G3422">
        <f>(Table1[[#This Row],[Ship_Date]]-Table1[[#This Row],[Order_Date]])</f>
        <v>7</v>
      </c>
      <c r="H3422" t="s">
        <v>2525</v>
      </c>
      <c r="I3422" t="s">
        <v>2526</v>
      </c>
      <c r="J3422" t="s">
        <v>24</v>
      </c>
      <c r="K3422">
        <v>58</v>
      </c>
      <c r="L3422" t="str">
        <f>IF(Table1[[#This Row],[Age]]&lt;=20,"Teen",IF(Table1[[#This Row],[Age]]&gt;=21 &amp; Table1[[#This Row],[Age]]&lt;=50,"Adult","Senior"))</f>
        <v>Senior</v>
      </c>
      <c r="M3422" t="s">
        <v>46</v>
      </c>
      <c r="N3422" t="s">
        <v>46</v>
      </c>
      <c r="O3422" t="s">
        <v>38</v>
      </c>
      <c r="P3422" t="s">
        <v>28</v>
      </c>
      <c r="Q3422" t="s">
        <v>311</v>
      </c>
      <c r="R3422">
        <v>6</v>
      </c>
      <c r="S3422">
        <v>5000</v>
      </c>
      <c r="T3422">
        <v>20</v>
      </c>
      <c r="U3422">
        <v>24000</v>
      </c>
      <c r="V3422" t="str">
        <f>IF(Table1[[#This Row],[Sales]]&lt;=10000,"Low",IF(Table1[[#This Row],[Sales]]&gt;=10000 &amp; Table1[[#This Row],[Sales]]&lt;=25000,"Medium","High"))</f>
        <v>High</v>
      </c>
      <c r="W3422">
        <v>9469.07</v>
      </c>
      <c r="X3422">
        <f>Table1[[#This Row],[Profit]]/Table1[[#This Row],[Sales]]</f>
        <v>0.39454458333333331</v>
      </c>
      <c r="Y3422" t="s">
        <v>93</v>
      </c>
      <c r="Z3422" t="s">
        <v>41</v>
      </c>
      <c r="AA3422">
        <v>2</v>
      </c>
      <c r="AB3422" t="s">
        <v>32</v>
      </c>
    </row>
    <row r="3423" spans="1:28" x14ac:dyDescent="0.35">
      <c r="A3423" t="s">
        <v>2568</v>
      </c>
      <c r="B3423" s="1">
        <v>45977</v>
      </c>
      <c r="C3423" s="1" t="str">
        <f>TEXT(Table1[[#This Row],[Order_Date]],"yyyy")</f>
        <v>2025</v>
      </c>
      <c r="D3423" s="3">
        <f>MONTH(Table1[[#This Row],[Order_Date]])</f>
        <v>11</v>
      </c>
      <c r="E3423" t="str">
        <f>TEXT(Table1[[#This Row],[Order_Date]],"mmm")</f>
        <v>Nov</v>
      </c>
      <c r="F3423" s="1">
        <v>45982</v>
      </c>
      <c r="G3423">
        <f>(Table1[[#This Row],[Ship_Date]]-Table1[[#This Row],[Order_Date]])</f>
        <v>5</v>
      </c>
      <c r="H3423" t="s">
        <v>2569</v>
      </c>
      <c r="I3423" t="s">
        <v>2570</v>
      </c>
      <c r="J3423" t="s">
        <v>52</v>
      </c>
      <c r="K3423">
        <v>38</v>
      </c>
      <c r="L3423" t="str">
        <f>IF(Table1[[#This Row],[Age]]&lt;=20,"Teen",IF(Table1[[#This Row],[Age]]&gt;=21 &amp; Table1[[#This Row],[Age]]&lt;=50,"Adult","Senior"))</f>
        <v>Senior</v>
      </c>
      <c r="M3423" t="s">
        <v>101</v>
      </c>
      <c r="N3423" t="s">
        <v>102</v>
      </c>
      <c r="O3423" t="s">
        <v>27</v>
      </c>
      <c r="P3423" t="s">
        <v>28</v>
      </c>
      <c r="Q3423" t="s">
        <v>29</v>
      </c>
      <c r="R3423">
        <v>1</v>
      </c>
      <c r="S3423">
        <v>15000</v>
      </c>
      <c r="T3423">
        <v>15</v>
      </c>
      <c r="U3423">
        <v>12750</v>
      </c>
      <c r="V3423" t="str">
        <f>IF(Table1[[#This Row],[Sales]]&lt;=10000,"Low",IF(Table1[[#This Row],[Sales]]&gt;=10000 &amp; Table1[[#This Row],[Sales]]&lt;=25000,"Medium","High"))</f>
        <v>High</v>
      </c>
      <c r="W3423">
        <v>3512.27</v>
      </c>
      <c r="X3423">
        <f>Table1[[#This Row],[Profit]]/Table1[[#This Row],[Sales]]</f>
        <v>0.27547215686274512</v>
      </c>
      <c r="Y3423" t="s">
        <v>93</v>
      </c>
      <c r="Z3423" t="s">
        <v>59</v>
      </c>
      <c r="AA3423">
        <v>3</v>
      </c>
      <c r="AB3423" t="s">
        <v>42</v>
      </c>
    </row>
    <row r="3424" spans="1:28" x14ac:dyDescent="0.35">
      <c r="A3424" t="s">
        <v>2611</v>
      </c>
      <c r="B3424" s="1">
        <v>45991</v>
      </c>
      <c r="C3424" s="1" t="str">
        <f>TEXT(Table1[[#This Row],[Order_Date]],"yyyy")</f>
        <v>2025</v>
      </c>
      <c r="D3424" s="3">
        <f>MONTH(Table1[[#This Row],[Order_Date]])</f>
        <v>11</v>
      </c>
      <c r="E3424" t="str">
        <f>TEXT(Table1[[#This Row],[Order_Date]],"mmm")</f>
        <v>Nov</v>
      </c>
      <c r="F3424" s="1">
        <v>45996</v>
      </c>
      <c r="G3424">
        <f>(Table1[[#This Row],[Ship_Date]]-Table1[[#This Row],[Order_Date]])</f>
        <v>5</v>
      </c>
      <c r="H3424" t="s">
        <v>2612</v>
      </c>
      <c r="I3424" t="s">
        <v>2613</v>
      </c>
      <c r="J3424" t="s">
        <v>52</v>
      </c>
      <c r="K3424">
        <v>32</v>
      </c>
      <c r="L3424" t="str">
        <f>IF(Table1[[#This Row],[Age]]&lt;=20,"Teen",IF(Table1[[#This Row],[Age]]&gt;=21 &amp; Table1[[#This Row],[Age]]&lt;=50,"Adult","Senior"))</f>
        <v>Senior</v>
      </c>
      <c r="M3424" t="s">
        <v>91</v>
      </c>
      <c r="N3424" t="s">
        <v>92</v>
      </c>
      <c r="O3424" t="s">
        <v>55</v>
      </c>
      <c r="P3424" t="s">
        <v>56</v>
      </c>
      <c r="Q3424" t="s">
        <v>212</v>
      </c>
      <c r="R3424">
        <v>7</v>
      </c>
      <c r="S3424">
        <v>300</v>
      </c>
      <c r="T3424">
        <v>0</v>
      </c>
      <c r="U3424">
        <v>2100</v>
      </c>
      <c r="V3424" t="str">
        <f>IF(Table1[[#This Row],[Sales]]&lt;=10000,"Low",IF(Table1[[#This Row],[Sales]]&gt;=10000 &amp; Table1[[#This Row],[Sales]]&lt;=25000,"Medium","High"))</f>
        <v>Low</v>
      </c>
      <c r="W3424">
        <v>783.38</v>
      </c>
      <c r="X3424">
        <f>Table1[[#This Row],[Profit]]/Table1[[#This Row],[Sales]]</f>
        <v>0.37303809523809522</v>
      </c>
      <c r="Y3424" t="s">
        <v>93</v>
      </c>
      <c r="Z3424" t="s">
        <v>31</v>
      </c>
      <c r="AA3424">
        <v>3</v>
      </c>
      <c r="AB3424" t="s">
        <v>42</v>
      </c>
    </row>
    <row r="3425" spans="1:28" x14ac:dyDescent="0.35">
      <c r="A3425" t="s">
        <v>2638</v>
      </c>
      <c r="B3425" s="1">
        <v>45990</v>
      </c>
      <c r="C3425" s="1" t="str">
        <f>TEXT(Table1[[#This Row],[Order_Date]],"yyyy")</f>
        <v>2025</v>
      </c>
      <c r="D3425" s="3">
        <f>MONTH(Table1[[#This Row],[Order_Date]])</f>
        <v>11</v>
      </c>
      <c r="E3425" t="str">
        <f>TEXT(Table1[[#This Row],[Order_Date]],"mmm")</f>
        <v>Nov</v>
      </c>
      <c r="F3425" s="1">
        <v>45991</v>
      </c>
      <c r="G3425">
        <f>(Table1[[#This Row],[Ship_Date]]-Table1[[#This Row],[Order_Date]])</f>
        <v>1</v>
      </c>
      <c r="H3425" t="s">
        <v>2639</v>
      </c>
      <c r="I3425" t="s">
        <v>2640</v>
      </c>
      <c r="J3425" t="s">
        <v>52</v>
      </c>
      <c r="K3425">
        <v>61</v>
      </c>
      <c r="L3425" t="str">
        <f>IF(Table1[[#This Row],[Age]]&lt;=20,"Teen",IF(Table1[[#This Row],[Age]]&gt;=21 &amp; Table1[[#This Row],[Age]]&lt;=50,"Adult","Senior"))</f>
        <v>Senior</v>
      </c>
      <c r="M3425" t="s">
        <v>84</v>
      </c>
      <c r="N3425" t="s">
        <v>85</v>
      </c>
      <c r="O3425" t="s">
        <v>86</v>
      </c>
      <c r="P3425" t="s">
        <v>56</v>
      </c>
      <c r="Q3425" t="s">
        <v>97</v>
      </c>
      <c r="R3425">
        <v>5</v>
      </c>
      <c r="S3425">
        <v>1500</v>
      </c>
      <c r="T3425">
        <v>20</v>
      </c>
      <c r="U3425">
        <v>6000</v>
      </c>
      <c r="V3425" t="str">
        <f>IF(Table1[[#This Row],[Sales]]&lt;=10000,"Low",IF(Table1[[#This Row],[Sales]]&gt;=10000 &amp; Table1[[#This Row],[Sales]]&lt;=25000,"Medium","High"))</f>
        <v>Low</v>
      </c>
      <c r="W3425">
        <v>1527.9</v>
      </c>
      <c r="X3425">
        <f>Table1[[#This Row],[Profit]]/Table1[[#This Row],[Sales]]</f>
        <v>0.25464999999999999</v>
      </c>
      <c r="Y3425" t="s">
        <v>30</v>
      </c>
      <c r="Z3425" t="s">
        <v>31</v>
      </c>
      <c r="AA3425">
        <v>2</v>
      </c>
      <c r="AB3425" t="s">
        <v>42</v>
      </c>
    </row>
    <row r="3426" spans="1:28" x14ac:dyDescent="0.35">
      <c r="A3426" t="s">
        <v>2650</v>
      </c>
      <c r="B3426" s="1">
        <v>45971</v>
      </c>
      <c r="C3426" s="1" t="str">
        <f>TEXT(Table1[[#This Row],[Order_Date]],"yyyy")</f>
        <v>2025</v>
      </c>
      <c r="D3426" s="3">
        <f>MONTH(Table1[[#This Row],[Order_Date]])</f>
        <v>11</v>
      </c>
      <c r="E3426" t="str">
        <f>TEXT(Table1[[#This Row],[Order_Date]],"mmm")</f>
        <v>Nov</v>
      </c>
      <c r="F3426" s="1">
        <v>45974</v>
      </c>
      <c r="G3426">
        <f>(Table1[[#This Row],[Ship_Date]]-Table1[[#This Row],[Order_Date]])</f>
        <v>3</v>
      </c>
      <c r="H3426" t="s">
        <v>2651</v>
      </c>
      <c r="I3426" t="s">
        <v>2652</v>
      </c>
      <c r="J3426" t="s">
        <v>24</v>
      </c>
      <c r="K3426">
        <v>54</v>
      </c>
      <c r="L3426" t="str">
        <f>IF(Table1[[#This Row],[Age]]&lt;=20,"Teen",IF(Table1[[#This Row],[Age]]&gt;=21 &amp; Table1[[#This Row],[Age]]&lt;=50,"Adult","Senior"))</f>
        <v>Senior</v>
      </c>
      <c r="M3426" t="s">
        <v>46</v>
      </c>
      <c r="N3426" t="s">
        <v>46</v>
      </c>
      <c r="O3426" t="s">
        <v>38</v>
      </c>
      <c r="P3426" t="s">
        <v>47</v>
      </c>
      <c r="Q3426" t="s">
        <v>175</v>
      </c>
      <c r="R3426">
        <v>3</v>
      </c>
      <c r="S3426">
        <v>1200</v>
      </c>
      <c r="T3426">
        <v>25</v>
      </c>
      <c r="U3426">
        <v>2700</v>
      </c>
      <c r="V3426" t="str">
        <f>IF(Table1[[#This Row],[Sales]]&lt;=10000,"Low",IF(Table1[[#This Row],[Sales]]&gt;=10000 &amp; Table1[[#This Row],[Sales]]&lt;=25000,"Medium","High"))</f>
        <v>Low</v>
      </c>
      <c r="W3426">
        <v>489.56</v>
      </c>
      <c r="X3426">
        <f>Table1[[#This Row],[Profit]]/Table1[[#This Row],[Sales]]</f>
        <v>0.18131851851851852</v>
      </c>
      <c r="Y3426" t="s">
        <v>58</v>
      </c>
      <c r="Z3426" t="s">
        <v>31</v>
      </c>
      <c r="AA3426">
        <v>3</v>
      </c>
      <c r="AB3426" t="s">
        <v>42</v>
      </c>
    </row>
    <row r="3427" spans="1:28" x14ac:dyDescent="0.35">
      <c r="A3427" t="s">
        <v>2677</v>
      </c>
      <c r="B3427" s="1">
        <v>45991</v>
      </c>
      <c r="C3427" s="1" t="str">
        <f>TEXT(Table1[[#This Row],[Order_Date]],"yyyy")</f>
        <v>2025</v>
      </c>
      <c r="D3427" s="3">
        <f>MONTH(Table1[[#This Row],[Order_Date]])</f>
        <v>11</v>
      </c>
      <c r="E3427" t="str">
        <f>TEXT(Table1[[#This Row],[Order_Date]],"mmm")</f>
        <v>Nov</v>
      </c>
      <c r="F3427" s="1">
        <v>45993</v>
      </c>
      <c r="G3427">
        <f>(Table1[[#This Row],[Ship_Date]]-Table1[[#This Row],[Order_Date]])</f>
        <v>2</v>
      </c>
      <c r="H3427" t="s">
        <v>2678</v>
      </c>
      <c r="I3427" t="s">
        <v>2679</v>
      </c>
      <c r="J3427" t="s">
        <v>24</v>
      </c>
      <c r="K3427">
        <v>48</v>
      </c>
      <c r="L3427" t="str">
        <f>IF(Table1[[#This Row],[Age]]&lt;=20,"Teen",IF(Table1[[#This Row],[Age]]&gt;=21 &amp; Table1[[#This Row],[Age]]&lt;=50,"Adult","Senior"))</f>
        <v>Senior</v>
      </c>
      <c r="M3427" t="s">
        <v>79</v>
      </c>
      <c r="N3427" t="s">
        <v>80</v>
      </c>
      <c r="O3427" t="s">
        <v>38</v>
      </c>
      <c r="P3427" t="s">
        <v>47</v>
      </c>
      <c r="Q3427" t="s">
        <v>48</v>
      </c>
      <c r="R3427">
        <v>2</v>
      </c>
      <c r="S3427">
        <v>3500</v>
      </c>
      <c r="T3427">
        <v>20</v>
      </c>
      <c r="U3427">
        <v>5600</v>
      </c>
      <c r="V3427" t="str">
        <f>IF(Table1[[#This Row],[Sales]]&lt;=10000,"Low",IF(Table1[[#This Row],[Sales]]&gt;=10000 &amp; Table1[[#This Row],[Sales]]&lt;=25000,"Medium","High"))</f>
        <v>Low</v>
      </c>
      <c r="W3427">
        <v>1553.79</v>
      </c>
      <c r="X3427">
        <f>Table1[[#This Row],[Profit]]/Table1[[#This Row],[Sales]]</f>
        <v>0.2774625</v>
      </c>
      <c r="Y3427" t="s">
        <v>58</v>
      </c>
      <c r="Z3427" t="s">
        <v>31</v>
      </c>
      <c r="AA3427">
        <v>3</v>
      </c>
      <c r="AB3427" t="s">
        <v>42</v>
      </c>
    </row>
    <row r="3428" spans="1:28" x14ac:dyDescent="0.35">
      <c r="A3428" t="s">
        <v>2702</v>
      </c>
      <c r="B3428" s="1">
        <v>45972</v>
      </c>
      <c r="C3428" s="1" t="str">
        <f>TEXT(Table1[[#This Row],[Order_Date]],"yyyy")</f>
        <v>2025</v>
      </c>
      <c r="D3428" s="3">
        <f>MONTH(Table1[[#This Row],[Order_Date]])</f>
        <v>11</v>
      </c>
      <c r="E3428" t="str">
        <f>TEXT(Table1[[#This Row],[Order_Date]],"mmm")</f>
        <v>Nov</v>
      </c>
      <c r="F3428" s="1">
        <v>45978</v>
      </c>
      <c r="G3428">
        <f>(Table1[[#This Row],[Ship_Date]]-Table1[[#This Row],[Order_Date]])</f>
        <v>6</v>
      </c>
      <c r="H3428" t="s">
        <v>2703</v>
      </c>
      <c r="I3428" t="s">
        <v>2704</v>
      </c>
      <c r="J3428" t="s">
        <v>52</v>
      </c>
      <c r="K3428">
        <v>51</v>
      </c>
      <c r="L3428" t="str">
        <f>IF(Table1[[#This Row],[Age]]&lt;=20,"Teen",IF(Table1[[#This Row],[Age]]&gt;=21 &amp; Table1[[#This Row],[Age]]&lt;=50,"Adult","Senior"))</f>
        <v>Senior</v>
      </c>
      <c r="M3428" t="s">
        <v>73</v>
      </c>
      <c r="N3428" t="s">
        <v>26</v>
      </c>
      <c r="O3428" t="s">
        <v>27</v>
      </c>
      <c r="P3428" t="s">
        <v>74</v>
      </c>
      <c r="Q3428" t="s">
        <v>231</v>
      </c>
      <c r="R3428">
        <v>1</v>
      </c>
      <c r="S3428">
        <v>18000</v>
      </c>
      <c r="T3428">
        <v>25</v>
      </c>
      <c r="U3428">
        <v>13500</v>
      </c>
      <c r="V3428" t="str">
        <f>IF(Table1[[#This Row],[Sales]]&lt;=10000,"Low",IF(Table1[[#This Row],[Sales]]&gt;=10000 &amp; Table1[[#This Row],[Sales]]&lt;=25000,"Medium","High"))</f>
        <v>High</v>
      </c>
      <c r="W3428">
        <v>1539.79</v>
      </c>
      <c r="X3428">
        <f>Table1[[#This Row],[Profit]]/Table1[[#This Row],[Sales]]</f>
        <v>0.11405851851851852</v>
      </c>
      <c r="Y3428" t="s">
        <v>93</v>
      </c>
      <c r="Z3428" t="s">
        <v>31</v>
      </c>
      <c r="AA3428">
        <v>1</v>
      </c>
      <c r="AB3428" t="s">
        <v>42</v>
      </c>
    </row>
    <row r="3429" spans="1:28" x14ac:dyDescent="0.35">
      <c r="A3429" t="s">
        <v>2743</v>
      </c>
      <c r="B3429" s="1">
        <v>45614</v>
      </c>
      <c r="C3429" s="1" t="str">
        <f>TEXT(Table1[[#This Row],[Order_Date]],"yyyy")</f>
        <v>2024</v>
      </c>
      <c r="D3429" s="3">
        <f>MONTH(Table1[[#This Row],[Order_Date]])</f>
        <v>11</v>
      </c>
      <c r="E3429" t="str">
        <f>TEXT(Table1[[#This Row],[Order_Date]],"mmm")</f>
        <v>Nov</v>
      </c>
      <c r="F3429" s="1">
        <v>45621</v>
      </c>
      <c r="G3429">
        <f>(Table1[[#This Row],[Ship_Date]]-Table1[[#This Row],[Order_Date]])</f>
        <v>7</v>
      </c>
      <c r="H3429" t="s">
        <v>2744</v>
      </c>
      <c r="I3429" t="s">
        <v>2745</v>
      </c>
      <c r="J3429" t="s">
        <v>52</v>
      </c>
      <c r="K3429">
        <v>35</v>
      </c>
      <c r="L3429" t="str">
        <f>IF(Table1[[#This Row],[Age]]&lt;=20,"Teen",IF(Table1[[#This Row],[Age]]&gt;=21 &amp; Table1[[#This Row],[Age]]&lt;=50,"Adult","Senior"))</f>
        <v>Senior</v>
      </c>
      <c r="M3429" t="s">
        <v>91</v>
      </c>
      <c r="N3429" t="s">
        <v>92</v>
      </c>
      <c r="O3429" t="s">
        <v>55</v>
      </c>
      <c r="P3429" t="s">
        <v>56</v>
      </c>
      <c r="Q3429" t="s">
        <v>125</v>
      </c>
      <c r="R3429">
        <v>2</v>
      </c>
      <c r="S3429">
        <v>450</v>
      </c>
      <c r="T3429">
        <v>0</v>
      </c>
      <c r="U3429">
        <v>900</v>
      </c>
      <c r="V3429" t="str">
        <f>IF(Table1[[#This Row],[Sales]]&lt;=10000,"Low",IF(Table1[[#This Row],[Sales]]&gt;=10000 &amp; Table1[[#This Row],[Sales]]&lt;=25000,"Medium","High"))</f>
        <v>Low</v>
      </c>
      <c r="W3429">
        <v>317.08999999999997</v>
      </c>
      <c r="X3429">
        <f>Table1[[#This Row],[Profit]]/Table1[[#This Row],[Sales]]</f>
        <v>0.3523222222222222</v>
      </c>
      <c r="Y3429" t="s">
        <v>93</v>
      </c>
      <c r="Z3429" t="s">
        <v>59</v>
      </c>
      <c r="AA3429">
        <v>5</v>
      </c>
      <c r="AB3429" t="s">
        <v>42</v>
      </c>
    </row>
    <row r="3430" spans="1:28" x14ac:dyDescent="0.35">
      <c r="A3430" t="s">
        <v>2799</v>
      </c>
      <c r="B3430" s="1">
        <v>45615</v>
      </c>
      <c r="C3430" s="1" t="str">
        <f>TEXT(Table1[[#This Row],[Order_Date]],"yyyy")</f>
        <v>2024</v>
      </c>
      <c r="D3430" s="3">
        <f>MONTH(Table1[[#This Row],[Order_Date]])</f>
        <v>11</v>
      </c>
      <c r="E3430" t="str">
        <f>TEXT(Table1[[#This Row],[Order_Date]],"mmm")</f>
        <v>Nov</v>
      </c>
      <c r="F3430" s="1">
        <v>45619</v>
      </c>
      <c r="G3430">
        <f>(Table1[[#This Row],[Ship_Date]]-Table1[[#This Row],[Order_Date]])</f>
        <v>4</v>
      </c>
      <c r="H3430" t="s">
        <v>2713</v>
      </c>
      <c r="I3430" t="s">
        <v>2800</v>
      </c>
      <c r="J3430" t="s">
        <v>52</v>
      </c>
      <c r="K3430">
        <v>25</v>
      </c>
      <c r="L3430" t="str">
        <f>IF(Table1[[#This Row],[Age]]&lt;=20,"Teen",IF(Table1[[#This Row],[Age]]&gt;=21 &amp; Table1[[#This Row],[Age]]&lt;=50,"Adult","Senior"))</f>
        <v>Senior</v>
      </c>
      <c r="M3430" t="s">
        <v>101</v>
      </c>
      <c r="N3430" t="s">
        <v>102</v>
      </c>
      <c r="O3430" t="s">
        <v>27</v>
      </c>
      <c r="P3430" t="s">
        <v>47</v>
      </c>
      <c r="Q3430" t="s">
        <v>175</v>
      </c>
      <c r="R3430">
        <v>2</v>
      </c>
      <c r="S3430">
        <v>1200</v>
      </c>
      <c r="T3430">
        <v>25</v>
      </c>
      <c r="U3430">
        <v>1800</v>
      </c>
      <c r="V3430" t="str">
        <f>IF(Table1[[#This Row],[Sales]]&lt;=10000,"Low",IF(Table1[[#This Row],[Sales]]&gt;=10000 &amp; Table1[[#This Row],[Sales]]&lt;=25000,"Medium","High"))</f>
        <v>Low</v>
      </c>
      <c r="W3430">
        <v>781.5</v>
      </c>
      <c r="X3430">
        <f>Table1[[#This Row],[Profit]]/Table1[[#This Row],[Sales]]</f>
        <v>0.43416666666666665</v>
      </c>
      <c r="Y3430" t="s">
        <v>30</v>
      </c>
      <c r="Z3430" t="s">
        <v>41</v>
      </c>
      <c r="AA3430">
        <v>3</v>
      </c>
      <c r="AB3430" t="s">
        <v>42</v>
      </c>
    </row>
    <row r="3431" spans="1:28" x14ac:dyDescent="0.35">
      <c r="A3431" t="s">
        <v>2804</v>
      </c>
      <c r="B3431" s="1">
        <v>45984</v>
      </c>
      <c r="C3431" s="1" t="str">
        <f>TEXT(Table1[[#This Row],[Order_Date]],"yyyy")</f>
        <v>2025</v>
      </c>
      <c r="D3431" s="3">
        <f>MONTH(Table1[[#This Row],[Order_Date]])</f>
        <v>11</v>
      </c>
      <c r="E3431" t="str">
        <f>TEXT(Table1[[#This Row],[Order_Date]],"mmm")</f>
        <v>Nov</v>
      </c>
      <c r="F3431" s="1">
        <v>45988</v>
      </c>
      <c r="G3431">
        <f>(Table1[[#This Row],[Ship_Date]]-Table1[[#This Row],[Order_Date]])</f>
        <v>4</v>
      </c>
      <c r="H3431" t="s">
        <v>2724</v>
      </c>
      <c r="I3431" t="s">
        <v>2805</v>
      </c>
      <c r="J3431" t="s">
        <v>52</v>
      </c>
      <c r="K3431">
        <v>46</v>
      </c>
      <c r="L3431" t="str">
        <f>IF(Table1[[#This Row],[Age]]&lt;=20,"Teen",IF(Table1[[#This Row],[Age]]&gt;=21 &amp; Table1[[#This Row],[Age]]&lt;=50,"Adult","Senior"))</f>
        <v>Senior</v>
      </c>
      <c r="M3431" t="s">
        <v>84</v>
      </c>
      <c r="N3431" t="s">
        <v>85</v>
      </c>
      <c r="O3431" t="s">
        <v>86</v>
      </c>
      <c r="P3431" t="s">
        <v>39</v>
      </c>
      <c r="Q3431" t="s">
        <v>118</v>
      </c>
      <c r="R3431">
        <v>5</v>
      </c>
      <c r="S3431">
        <v>4000</v>
      </c>
      <c r="T3431">
        <v>0</v>
      </c>
      <c r="U3431">
        <v>20000</v>
      </c>
      <c r="V3431" t="str">
        <f>IF(Table1[[#This Row],[Sales]]&lt;=10000,"Low",IF(Table1[[#This Row],[Sales]]&gt;=10000 &amp; Table1[[#This Row],[Sales]]&lt;=25000,"Medium","High"))</f>
        <v>High</v>
      </c>
      <c r="W3431">
        <v>7374.16</v>
      </c>
      <c r="X3431">
        <f>Table1[[#This Row],[Profit]]/Table1[[#This Row],[Sales]]</f>
        <v>0.36870799999999998</v>
      </c>
      <c r="Y3431" t="s">
        <v>58</v>
      </c>
      <c r="Z3431" t="s">
        <v>41</v>
      </c>
      <c r="AA3431">
        <v>4</v>
      </c>
      <c r="AB3431" t="s">
        <v>42</v>
      </c>
    </row>
    <row r="3432" spans="1:28" x14ac:dyDescent="0.35">
      <c r="A3432" t="s">
        <v>2834</v>
      </c>
      <c r="B3432" s="1">
        <v>45982</v>
      </c>
      <c r="C3432" s="1" t="str">
        <f>TEXT(Table1[[#This Row],[Order_Date]],"yyyy")</f>
        <v>2025</v>
      </c>
      <c r="D3432" s="3">
        <f>MONTH(Table1[[#This Row],[Order_Date]])</f>
        <v>11</v>
      </c>
      <c r="E3432" t="str">
        <f>TEXT(Table1[[#This Row],[Order_Date]],"mmm")</f>
        <v>Nov</v>
      </c>
      <c r="F3432" s="1">
        <v>45985</v>
      </c>
      <c r="G3432">
        <f>(Table1[[#This Row],[Ship_Date]]-Table1[[#This Row],[Order_Date]])</f>
        <v>3</v>
      </c>
      <c r="H3432" t="s">
        <v>2835</v>
      </c>
      <c r="I3432" t="s">
        <v>2836</v>
      </c>
      <c r="J3432" t="s">
        <v>52</v>
      </c>
      <c r="K3432">
        <v>36</v>
      </c>
      <c r="L3432" t="str">
        <f>IF(Table1[[#This Row],[Age]]&lt;=20,"Teen",IF(Table1[[#This Row],[Age]]&gt;=21 &amp; Table1[[#This Row],[Age]]&lt;=50,"Adult","Senior"))</f>
        <v>Senior</v>
      </c>
      <c r="M3432" t="s">
        <v>107</v>
      </c>
      <c r="N3432" t="s">
        <v>108</v>
      </c>
      <c r="O3432" t="s">
        <v>86</v>
      </c>
      <c r="P3432" t="s">
        <v>28</v>
      </c>
      <c r="Q3432" t="s">
        <v>192</v>
      </c>
      <c r="R3432">
        <v>5</v>
      </c>
      <c r="S3432">
        <v>7000</v>
      </c>
      <c r="T3432">
        <v>15</v>
      </c>
      <c r="U3432">
        <v>29750</v>
      </c>
      <c r="V3432" t="str">
        <f>IF(Table1[[#This Row],[Sales]]&lt;=10000,"Low",IF(Table1[[#This Row],[Sales]]&gt;=10000 &amp; Table1[[#This Row],[Sales]]&lt;=25000,"Medium","High"))</f>
        <v>High</v>
      </c>
      <c r="W3432">
        <v>3294.02</v>
      </c>
      <c r="X3432">
        <f>Table1[[#This Row],[Profit]]/Table1[[#This Row],[Sales]]</f>
        <v>0.11072336134453782</v>
      </c>
      <c r="Y3432" t="s">
        <v>30</v>
      </c>
      <c r="Z3432" t="s">
        <v>31</v>
      </c>
      <c r="AA3432">
        <v>3</v>
      </c>
      <c r="AB3432" t="s">
        <v>42</v>
      </c>
    </row>
    <row r="3433" spans="1:28" x14ac:dyDescent="0.35">
      <c r="A3433" t="s">
        <v>2861</v>
      </c>
      <c r="B3433" s="1">
        <v>45602</v>
      </c>
      <c r="C3433" s="1" t="str">
        <f>TEXT(Table1[[#This Row],[Order_Date]],"yyyy")</f>
        <v>2024</v>
      </c>
      <c r="D3433" s="3">
        <f>MONTH(Table1[[#This Row],[Order_Date]])</f>
        <v>11</v>
      </c>
      <c r="E3433" t="str">
        <f>TEXT(Table1[[#This Row],[Order_Date]],"mmm")</f>
        <v>Nov</v>
      </c>
      <c r="F3433" s="1">
        <v>45609</v>
      </c>
      <c r="G3433">
        <f>(Table1[[#This Row],[Ship_Date]]-Table1[[#This Row],[Order_Date]])</f>
        <v>7</v>
      </c>
      <c r="H3433" t="s">
        <v>2862</v>
      </c>
      <c r="I3433" t="s">
        <v>2863</v>
      </c>
      <c r="J3433" t="s">
        <v>52</v>
      </c>
      <c r="K3433">
        <v>50</v>
      </c>
      <c r="L3433" t="str">
        <f>IF(Table1[[#This Row],[Age]]&lt;=20,"Teen",IF(Table1[[#This Row],[Age]]&gt;=21 &amp; Table1[[#This Row],[Age]]&lt;=50,"Adult","Senior"))</f>
        <v>Senior</v>
      </c>
      <c r="M3433" t="s">
        <v>53</v>
      </c>
      <c r="N3433" t="s">
        <v>54</v>
      </c>
      <c r="O3433" t="s">
        <v>55</v>
      </c>
      <c r="P3433" t="s">
        <v>74</v>
      </c>
      <c r="Q3433" t="s">
        <v>75</v>
      </c>
      <c r="R3433">
        <v>5</v>
      </c>
      <c r="S3433">
        <v>2000</v>
      </c>
      <c r="T3433">
        <v>15</v>
      </c>
      <c r="U3433">
        <v>8500</v>
      </c>
      <c r="V3433" t="str">
        <f>IF(Table1[[#This Row],[Sales]]&lt;=10000,"Low",IF(Table1[[#This Row],[Sales]]&gt;=10000 &amp; Table1[[#This Row],[Sales]]&lt;=25000,"Medium","High"))</f>
        <v>Low</v>
      </c>
      <c r="W3433">
        <v>3222.07</v>
      </c>
      <c r="X3433">
        <f>Table1[[#This Row],[Profit]]/Table1[[#This Row],[Sales]]</f>
        <v>0.37906705882352942</v>
      </c>
      <c r="Y3433" t="s">
        <v>58</v>
      </c>
      <c r="Z3433" t="s">
        <v>59</v>
      </c>
      <c r="AA3433">
        <v>3</v>
      </c>
      <c r="AB3433" t="s">
        <v>42</v>
      </c>
    </row>
    <row r="3434" spans="1:28" x14ac:dyDescent="0.35">
      <c r="A3434" t="s">
        <v>2864</v>
      </c>
      <c r="B3434" s="1">
        <v>45974</v>
      </c>
      <c r="C3434" s="1" t="str">
        <f>TEXT(Table1[[#This Row],[Order_Date]],"yyyy")</f>
        <v>2025</v>
      </c>
      <c r="D3434" s="3">
        <f>MONTH(Table1[[#This Row],[Order_Date]])</f>
        <v>11</v>
      </c>
      <c r="E3434" t="str">
        <f>TEXT(Table1[[#This Row],[Order_Date]],"mmm")</f>
        <v>Nov</v>
      </c>
      <c r="F3434" s="1">
        <v>45978</v>
      </c>
      <c r="G3434">
        <f>(Table1[[#This Row],[Ship_Date]]-Table1[[#This Row],[Order_Date]])</f>
        <v>4</v>
      </c>
      <c r="H3434" t="s">
        <v>2865</v>
      </c>
      <c r="I3434" t="s">
        <v>2866</v>
      </c>
      <c r="J3434" t="s">
        <v>52</v>
      </c>
      <c r="K3434">
        <v>23</v>
      </c>
      <c r="L3434" t="str">
        <f>IF(Table1[[#This Row],[Age]]&lt;=20,"Teen",IF(Table1[[#This Row],[Age]]&gt;=21 &amp; Table1[[#This Row],[Age]]&lt;=50,"Adult","Senior"))</f>
        <v>Senior</v>
      </c>
      <c r="M3434" t="s">
        <v>73</v>
      </c>
      <c r="N3434" t="s">
        <v>26</v>
      </c>
      <c r="O3434" t="s">
        <v>27</v>
      </c>
      <c r="P3434" t="s">
        <v>56</v>
      </c>
      <c r="Q3434" t="s">
        <v>57</v>
      </c>
      <c r="R3434">
        <v>5</v>
      </c>
      <c r="S3434">
        <v>60</v>
      </c>
      <c r="T3434">
        <v>15</v>
      </c>
      <c r="U3434">
        <v>255</v>
      </c>
      <c r="V3434" t="str">
        <f>IF(Table1[[#This Row],[Sales]]&lt;=10000,"Low",IF(Table1[[#This Row],[Sales]]&gt;=10000 &amp; Table1[[#This Row],[Sales]]&lt;=25000,"Medium","High"))</f>
        <v>Low</v>
      </c>
      <c r="W3434">
        <v>89.37</v>
      </c>
      <c r="X3434">
        <f>Table1[[#This Row],[Profit]]/Table1[[#This Row],[Sales]]</f>
        <v>0.35047058823529414</v>
      </c>
      <c r="Y3434" t="s">
        <v>30</v>
      </c>
      <c r="Z3434" t="s">
        <v>31</v>
      </c>
      <c r="AA3434">
        <v>5</v>
      </c>
      <c r="AB3434" t="s">
        <v>42</v>
      </c>
    </row>
    <row r="3435" spans="1:28" x14ac:dyDescent="0.35">
      <c r="A3435" t="s">
        <v>2907</v>
      </c>
      <c r="B3435" s="1">
        <v>45604</v>
      </c>
      <c r="C3435" s="1" t="str">
        <f>TEXT(Table1[[#This Row],[Order_Date]],"yyyy")</f>
        <v>2024</v>
      </c>
      <c r="D3435" s="3">
        <f>MONTH(Table1[[#This Row],[Order_Date]])</f>
        <v>11</v>
      </c>
      <c r="E3435" t="str">
        <f>TEXT(Table1[[#This Row],[Order_Date]],"mmm")</f>
        <v>Nov</v>
      </c>
      <c r="F3435" s="1">
        <v>45609</v>
      </c>
      <c r="G3435">
        <f>(Table1[[#This Row],[Ship_Date]]-Table1[[#This Row],[Order_Date]])</f>
        <v>5</v>
      </c>
      <c r="H3435" t="s">
        <v>1482</v>
      </c>
      <c r="I3435" t="s">
        <v>2908</v>
      </c>
      <c r="J3435" t="s">
        <v>24</v>
      </c>
      <c r="K3435">
        <v>28</v>
      </c>
      <c r="L3435" t="str">
        <f>IF(Table1[[#This Row],[Age]]&lt;=20,"Teen",IF(Table1[[#This Row],[Age]]&gt;=21 &amp; Table1[[#This Row],[Age]]&lt;=50,"Adult","Senior"))</f>
        <v>Senior</v>
      </c>
      <c r="M3435" t="s">
        <v>63</v>
      </c>
      <c r="N3435" t="s">
        <v>64</v>
      </c>
      <c r="O3435" t="s">
        <v>55</v>
      </c>
      <c r="P3435" t="s">
        <v>47</v>
      </c>
      <c r="Q3435" t="s">
        <v>164</v>
      </c>
      <c r="R3435">
        <v>7</v>
      </c>
      <c r="S3435">
        <v>1800</v>
      </c>
      <c r="T3435">
        <v>20</v>
      </c>
      <c r="U3435">
        <v>10080</v>
      </c>
      <c r="V3435" t="str">
        <f>IF(Table1[[#This Row],[Sales]]&lt;=10000,"Low",IF(Table1[[#This Row],[Sales]]&gt;=10000 &amp; Table1[[#This Row],[Sales]]&lt;=25000,"Medium","High"))</f>
        <v>High</v>
      </c>
      <c r="W3435">
        <v>2977.87</v>
      </c>
      <c r="X3435">
        <f>Table1[[#This Row],[Profit]]/Table1[[#This Row],[Sales]]</f>
        <v>0.2954236111111111</v>
      </c>
      <c r="Y3435" t="s">
        <v>58</v>
      </c>
      <c r="Z3435" t="s">
        <v>59</v>
      </c>
      <c r="AA3435">
        <v>3</v>
      </c>
      <c r="AB3435" t="s">
        <v>42</v>
      </c>
    </row>
    <row r="3436" spans="1:28" x14ac:dyDescent="0.35">
      <c r="A3436" t="s">
        <v>2936</v>
      </c>
      <c r="B3436" s="1">
        <v>45982</v>
      </c>
      <c r="C3436" s="1" t="str">
        <f>TEXT(Table1[[#This Row],[Order_Date]],"yyyy")</f>
        <v>2025</v>
      </c>
      <c r="D3436" s="3">
        <f>MONTH(Table1[[#This Row],[Order_Date]])</f>
        <v>11</v>
      </c>
      <c r="E3436" t="str">
        <f>TEXT(Table1[[#This Row],[Order_Date]],"mmm")</f>
        <v>Nov</v>
      </c>
      <c r="F3436" s="1">
        <v>45988</v>
      </c>
      <c r="G3436">
        <f>(Table1[[#This Row],[Ship_Date]]-Table1[[#This Row],[Order_Date]])</f>
        <v>6</v>
      </c>
      <c r="H3436" t="s">
        <v>2937</v>
      </c>
      <c r="I3436" t="s">
        <v>2938</v>
      </c>
      <c r="J3436" t="s">
        <v>52</v>
      </c>
      <c r="K3436">
        <v>61</v>
      </c>
      <c r="L3436" t="str">
        <f>IF(Table1[[#This Row],[Age]]&lt;=20,"Teen",IF(Table1[[#This Row],[Age]]&gt;=21 &amp; Table1[[#This Row],[Age]]&lt;=50,"Adult","Senior"))</f>
        <v>Senior</v>
      </c>
      <c r="M3436" t="s">
        <v>63</v>
      </c>
      <c r="N3436" t="s">
        <v>64</v>
      </c>
      <c r="O3436" t="s">
        <v>55</v>
      </c>
      <c r="P3436" t="s">
        <v>28</v>
      </c>
      <c r="Q3436" t="s">
        <v>29</v>
      </c>
      <c r="R3436">
        <v>5</v>
      </c>
      <c r="S3436">
        <v>15000</v>
      </c>
      <c r="T3436">
        <v>0</v>
      </c>
      <c r="U3436">
        <v>75000</v>
      </c>
      <c r="V3436" t="str">
        <f>IF(Table1[[#This Row],[Sales]]&lt;=10000,"Low",IF(Table1[[#This Row],[Sales]]&gt;=10000 &amp; Table1[[#This Row],[Sales]]&lt;=25000,"Medium","High"))</f>
        <v>High</v>
      </c>
      <c r="W3436">
        <v>23793.1</v>
      </c>
      <c r="X3436">
        <f>Table1[[#This Row],[Profit]]/Table1[[#This Row],[Sales]]</f>
        <v>0.31724133333333332</v>
      </c>
      <c r="Y3436" t="s">
        <v>93</v>
      </c>
      <c r="Z3436" t="s">
        <v>41</v>
      </c>
      <c r="AA3436">
        <v>3</v>
      </c>
      <c r="AB3436" t="s">
        <v>42</v>
      </c>
    </row>
    <row r="3437" spans="1:28" x14ac:dyDescent="0.35">
      <c r="A3437" t="s">
        <v>2942</v>
      </c>
      <c r="B3437" s="1">
        <v>45991</v>
      </c>
      <c r="C3437" s="1" t="str">
        <f>TEXT(Table1[[#This Row],[Order_Date]],"yyyy")</f>
        <v>2025</v>
      </c>
      <c r="D3437" s="3">
        <f>MONTH(Table1[[#This Row],[Order_Date]])</f>
        <v>11</v>
      </c>
      <c r="E3437" t="str">
        <f>TEXT(Table1[[#This Row],[Order_Date]],"mmm")</f>
        <v>Nov</v>
      </c>
      <c r="F3437" s="1">
        <v>45994</v>
      </c>
      <c r="G3437">
        <f>(Table1[[#This Row],[Ship_Date]]-Table1[[#This Row],[Order_Date]])</f>
        <v>3</v>
      </c>
      <c r="H3437" t="s">
        <v>2943</v>
      </c>
      <c r="I3437" t="s">
        <v>2944</v>
      </c>
      <c r="J3437" t="s">
        <v>52</v>
      </c>
      <c r="K3437">
        <v>58</v>
      </c>
      <c r="L3437" t="str">
        <f>IF(Table1[[#This Row],[Age]]&lt;=20,"Teen",IF(Table1[[#This Row],[Age]]&gt;=21 &amp; Table1[[#This Row],[Age]]&lt;=50,"Adult","Senior"))</f>
        <v>Senior</v>
      </c>
      <c r="M3437" t="s">
        <v>63</v>
      </c>
      <c r="N3437" t="s">
        <v>64</v>
      </c>
      <c r="O3437" t="s">
        <v>55</v>
      </c>
      <c r="P3437" t="s">
        <v>28</v>
      </c>
      <c r="Q3437" t="s">
        <v>192</v>
      </c>
      <c r="R3437">
        <v>7</v>
      </c>
      <c r="S3437">
        <v>7000</v>
      </c>
      <c r="T3437">
        <v>5</v>
      </c>
      <c r="U3437">
        <v>46550</v>
      </c>
      <c r="V3437" t="str">
        <f>IF(Table1[[#This Row],[Sales]]&lt;=10000,"Low",IF(Table1[[#This Row],[Sales]]&gt;=10000 &amp; Table1[[#This Row],[Sales]]&lt;=25000,"Medium","High"))</f>
        <v>High</v>
      </c>
      <c r="W3437">
        <v>12182.97</v>
      </c>
      <c r="X3437">
        <f>Table1[[#This Row],[Profit]]/Table1[[#This Row],[Sales]]</f>
        <v>0.26171793770139634</v>
      </c>
      <c r="Y3437" t="s">
        <v>30</v>
      </c>
      <c r="Z3437" t="s">
        <v>59</v>
      </c>
      <c r="AA3437">
        <v>2</v>
      </c>
      <c r="AB3437" t="s">
        <v>42</v>
      </c>
    </row>
    <row r="3438" spans="1:28" x14ac:dyDescent="0.35">
      <c r="A3438" t="s">
        <v>2991</v>
      </c>
      <c r="B3438" s="1">
        <v>45600</v>
      </c>
      <c r="C3438" s="1" t="str">
        <f>TEXT(Table1[[#This Row],[Order_Date]],"yyyy")</f>
        <v>2024</v>
      </c>
      <c r="D3438" s="3">
        <f>MONTH(Table1[[#This Row],[Order_Date]])</f>
        <v>11</v>
      </c>
      <c r="E3438" t="str">
        <f>TEXT(Table1[[#This Row],[Order_Date]],"mmm")</f>
        <v>Nov</v>
      </c>
      <c r="F3438" s="1">
        <v>45601</v>
      </c>
      <c r="G3438">
        <f>(Table1[[#This Row],[Ship_Date]]-Table1[[#This Row],[Order_Date]])</f>
        <v>1</v>
      </c>
      <c r="H3438" t="s">
        <v>2992</v>
      </c>
      <c r="I3438" t="s">
        <v>2993</v>
      </c>
      <c r="J3438" t="s">
        <v>52</v>
      </c>
      <c r="K3438">
        <v>45</v>
      </c>
      <c r="L3438" t="str">
        <f>IF(Table1[[#This Row],[Age]]&lt;=20,"Teen",IF(Table1[[#This Row],[Age]]&gt;=21 &amp; Table1[[#This Row],[Age]]&lt;=50,"Adult","Senior"))</f>
        <v>Senior</v>
      </c>
      <c r="M3438" t="s">
        <v>101</v>
      </c>
      <c r="N3438" t="s">
        <v>102</v>
      </c>
      <c r="O3438" t="s">
        <v>27</v>
      </c>
      <c r="P3438" t="s">
        <v>47</v>
      </c>
      <c r="Q3438" t="s">
        <v>69</v>
      </c>
      <c r="R3438">
        <v>5</v>
      </c>
      <c r="S3438">
        <v>800</v>
      </c>
      <c r="T3438">
        <v>5</v>
      </c>
      <c r="U3438">
        <v>3800</v>
      </c>
      <c r="V3438" t="str">
        <f>IF(Table1[[#This Row],[Sales]]&lt;=10000,"Low",IF(Table1[[#This Row],[Sales]]&gt;=10000 &amp; Table1[[#This Row],[Sales]]&lt;=25000,"Medium","High"))</f>
        <v>Low</v>
      </c>
      <c r="W3438">
        <v>1319.99</v>
      </c>
      <c r="X3438">
        <f>Table1[[#This Row],[Profit]]/Table1[[#This Row],[Sales]]</f>
        <v>0.34736578947368424</v>
      </c>
      <c r="Y3438" t="s">
        <v>30</v>
      </c>
      <c r="Z3438" t="s">
        <v>59</v>
      </c>
      <c r="AA3438">
        <v>4</v>
      </c>
      <c r="AB3438" t="s">
        <v>32</v>
      </c>
    </row>
    <row r="3439" spans="1:28" x14ac:dyDescent="0.35">
      <c r="A3439" t="s">
        <v>3039</v>
      </c>
      <c r="B3439" s="1">
        <v>45974</v>
      </c>
      <c r="C3439" s="1" t="str">
        <f>TEXT(Table1[[#This Row],[Order_Date]],"yyyy")</f>
        <v>2025</v>
      </c>
      <c r="D3439" s="3">
        <f>MONTH(Table1[[#This Row],[Order_Date]])</f>
        <v>11</v>
      </c>
      <c r="E3439" t="str">
        <f>TEXT(Table1[[#This Row],[Order_Date]],"mmm")</f>
        <v>Nov</v>
      </c>
      <c r="F3439" s="1">
        <v>45978</v>
      </c>
      <c r="G3439">
        <f>(Table1[[#This Row],[Ship_Date]]-Table1[[#This Row],[Order_Date]])</f>
        <v>4</v>
      </c>
      <c r="H3439" t="s">
        <v>248</v>
      </c>
      <c r="I3439" t="s">
        <v>3040</v>
      </c>
      <c r="J3439" t="s">
        <v>24</v>
      </c>
      <c r="K3439">
        <v>29</v>
      </c>
      <c r="L3439" t="str">
        <f>IF(Table1[[#This Row],[Age]]&lt;=20,"Teen",IF(Table1[[#This Row],[Age]]&gt;=21 &amp; Table1[[#This Row],[Age]]&lt;=50,"Adult","Senior"))</f>
        <v>Senior</v>
      </c>
      <c r="M3439" t="s">
        <v>79</v>
      </c>
      <c r="N3439" t="s">
        <v>80</v>
      </c>
      <c r="O3439" t="s">
        <v>38</v>
      </c>
      <c r="P3439" t="s">
        <v>28</v>
      </c>
      <c r="Q3439" t="s">
        <v>65</v>
      </c>
      <c r="R3439">
        <v>3</v>
      </c>
      <c r="S3439">
        <v>30000</v>
      </c>
      <c r="T3439">
        <v>10</v>
      </c>
      <c r="U3439">
        <v>81000</v>
      </c>
      <c r="V3439" t="str">
        <f>IF(Table1[[#This Row],[Sales]]&lt;=10000,"Low",IF(Table1[[#This Row],[Sales]]&gt;=10000 &amp; Table1[[#This Row],[Sales]]&lt;=25000,"Medium","High"))</f>
        <v>High</v>
      </c>
      <c r="W3439">
        <v>34612.559999999998</v>
      </c>
      <c r="X3439">
        <f>Table1[[#This Row],[Profit]]/Table1[[#This Row],[Sales]]</f>
        <v>0.4273155555555555</v>
      </c>
      <c r="Y3439" t="s">
        <v>30</v>
      </c>
      <c r="Z3439" t="s">
        <v>59</v>
      </c>
      <c r="AA3439">
        <v>1</v>
      </c>
      <c r="AB3439" t="s">
        <v>42</v>
      </c>
    </row>
    <row r="3440" spans="1:28" x14ac:dyDescent="0.35">
      <c r="A3440" t="s">
        <v>3091</v>
      </c>
      <c r="B3440" s="1">
        <v>45972</v>
      </c>
      <c r="C3440" s="1" t="str">
        <f>TEXT(Table1[[#This Row],[Order_Date]],"yyyy")</f>
        <v>2025</v>
      </c>
      <c r="D3440" s="3">
        <f>MONTH(Table1[[#This Row],[Order_Date]])</f>
        <v>11</v>
      </c>
      <c r="E3440" t="str">
        <f>TEXT(Table1[[#This Row],[Order_Date]],"mmm")</f>
        <v>Nov</v>
      </c>
      <c r="F3440" s="1">
        <v>45975</v>
      </c>
      <c r="G3440">
        <f>(Table1[[#This Row],[Ship_Date]]-Table1[[#This Row],[Order_Date]])</f>
        <v>3</v>
      </c>
      <c r="H3440" t="s">
        <v>3092</v>
      </c>
      <c r="I3440" t="s">
        <v>3093</v>
      </c>
      <c r="J3440" t="s">
        <v>24</v>
      </c>
      <c r="K3440">
        <v>39</v>
      </c>
      <c r="L3440" t="str">
        <f>IF(Table1[[#This Row],[Age]]&lt;=20,"Teen",IF(Table1[[#This Row],[Age]]&gt;=21 &amp; Table1[[#This Row],[Age]]&lt;=50,"Adult","Senior"))</f>
        <v>Senior</v>
      </c>
      <c r="M3440" t="s">
        <v>25</v>
      </c>
      <c r="N3440" t="s">
        <v>26</v>
      </c>
      <c r="O3440" t="s">
        <v>27</v>
      </c>
      <c r="P3440" t="s">
        <v>39</v>
      </c>
      <c r="Q3440" t="s">
        <v>118</v>
      </c>
      <c r="R3440">
        <v>5</v>
      </c>
      <c r="S3440">
        <v>4000</v>
      </c>
      <c r="T3440">
        <v>25</v>
      </c>
      <c r="U3440">
        <v>15000</v>
      </c>
      <c r="V3440" t="str">
        <f>IF(Table1[[#This Row],[Sales]]&lt;=10000,"Low",IF(Table1[[#This Row],[Sales]]&gt;=10000 &amp; Table1[[#This Row],[Sales]]&lt;=25000,"Medium","High"))</f>
        <v>High</v>
      </c>
      <c r="W3440">
        <v>4439.7700000000004</v>
      </c>
      <c r="X3440">
        <f>Table1[[#This Row],[Profit]]/Table1[[#This Row],[Sales]]</f>
        <v>0.29598466666666667</v>
      </c>
      <c r="Y3440" t="s">
        <v>30</v>
      </c>
      <c r="Z3440" t="s">
        <v>41</v>
      </c>
      <c r="AA3440">
        <v>2</v>
      </c>
      <c r="AB3440" t="s">
        <v>42</v>
      </c>
    </row>
    <row r="3441" spans="1:28" x14ac:dyDescent="0.35">
      <c r="A3441" t="s">
        <v>3135</v>
      </c>
      <c r="B3441" s="1">
        <v>45612</v>
      </c>
      <c r="C3441" s="1" t="str">
        <f>TEXT(Table1[[#This Row],[Order_Date]],"yyyy")</f>
        <v>2024</v>
      </c>
      <c r="D3441" s="3">
        <f>MONTH(Table1[[#This Row],[Order_Date]])</f>
        <v>11</v>
      </c>
      <c r="E3441" t="str">
        <f>TEXT(Table1[[#This Row],[Order_Date]],"mmm")</f>
        <v>Nov</v>
      </c>
      <c r="F3441" s="1">
        <v>45618</v>
      </c>
      <c r="G3441">
        <f>(Table1[[#This Row],[Ship_Date]]-Table1[[#This Row],[Order_Date]])</f>
        <v>6</v>
      </c>
      <c r="H3441" t="s">
        <v>3136</v>
      </c>
      <c r="I3441" t="s">
        <v>3137</v>
      </c>
      <c r="J3441" t="s">
        <v>52</v>
      </c>
      <c r="K3441">
        <v>22</v>
      </c>
      <c r="L3441" t="str">
        <f>IF(Table1[[#This Row],[Age]]&lt;=20,"Teen",IF(Table1[[#This Row],[Age]]&gt;=21 &amp; Table1[[#This Row],[Age]]&lt;=50,"Adult","Senior"))</f>
        <v>Senior</v>
      </c>
      <c r="M3441" t="s">
        <v>84</v>
      </c>
      <c r="N3441" t="s">
        <v>85</v>
      </c>
      <c r="O3441" t="s">
        <v>86</v>
      </c>
      <c r="P3441" t="s">
        <v>39</v>
      </c>
      <c r="Q3441" t="s">
        <v>151</v>
      </c>
      <c r="R3441">
        <v>8</v>
      </c>
      <c r="S3441">
        <v>900</v>
      </c>
      <c r="T3441">
        <v>20</v>
      </c>
      <c r="U3441">
        <v>5760</v>
      </c>
      <c r="V3441" t="str">
        <f>IF(Table1[[#This Row],[Sales]]&lt;=10000,"Low",IF(Table1[[#This Row],[Sales]]&gt;=10000 &amp; Table1[[#This Row],[Sales]]&lt;=25000,"Medium","High"))</f>
        <v>Low</v>
      </c>
      <c r="W3441">
        <v>1017.28</v>
      </c>
      <c r="X3441">
        <f>Table1[[#This Row],[Profit]]/Table1[[#This Row],[Sales]]</f>
        <v>0.17661111111111111</v>
      </c>
      <c r="Y3441" t="s">
        <v>30</v>
      </c>
      <c r="Z3441" t="s">
        <v>41</v>
      </c>
      <c r="AA3441">
        <v>4</v>
      </c>
      <c r="AB3441" t="s">
        <v>42</v>
      </c>
    </row>
    <row r="3442" spans="1:28" x14ac:dyDescent="0.35">
      <c r="A3442" t="s">
        <v>3412</v>
      </c>
      <c r="B3442" s="1">
        <v>45971</v>
      </c>
      <c r="C3442" s="1" t="str">
        <f>TEXT(Table1[[#This Row],[Order_Date]],"yyyy")</f>
        <v>2025</v>
      </c>
      <c r="D3442" s="3">
        <f>MONTH(Table1[[#This Row],[Order_Date]])</f>
        <v>11</v>
      </c>
      <c r="E3442" t="str">
        <f>TEXT(Table1[[#This Row],[Order_Date]],"mmm")</f>
        <v>Nov</v>
      </c>
      <c r="F3442" s="1">
        <v>45972</v>
      </c>
      <c r="G3442">
        <f>(Table1[[#This Row],[Ship_Date]]-Table1[[#This Row],[Order_Date]])</f>
        <v>1</v>
      </c>
      <c r="H3442" t="s">
        <v>3413</v>
      </c>
      <c r="I3442" t="s">
        <v>3414</v>
      </c>
      <c r="J3442" t="s">
        <v>24</v>
      </c>
      <c r="K3442">
        <v>63</v>
      </c>
      <c r="L3442" t="str">
        <f>IF(Table1[[#This Row],[Age]]&lt;=20,"Teen",IF(Table1[[#This Row],[Age]]&gt;=21 &amp; Table1[[#This Row],[Age]]&lt;=50,"Adult","Senior"))</f>
        <v>Senior</v>
      </c>
      <c r="M3442" t="s">
        <v>84</v>
      </c>
      <c r="N3442" t="s">
        <v>85</v>
      </c>
      <c r="O3442" t="s">
        <v>86</v>
      </c>
      <c r="P3442" t="s">
        <v>28</v>
      </c>
      <c r="Q3442" t="s">
        <v>192</v>
      </c>
      <c r="R3442">
        <v>3</v>
      </c>
      <c r="S3442">
        <v>7000</v>
      </c>
      <c r="T3442">
        <v>0</v>
      </c>
      <c r="U3442">
        <v>21000</v>
      </c>
      <c r="V3442" t="str">
        <f>IF(Table1[[#This Row],[Sales]]&lt;=10000,"Low",IF(Table1[[#This Row],[Sales]]&gt;=10000 &amp; Table1[[#This Row],[Sales]]&lt;=25000,"Medium","High"))</f>
        <v>High</v>
      </c>
      <c r="W3442">
        <v>4170.83</v>
      </c>
      <c r="X3442">
        <f>Table1[[#This Row],[Profit]]/Table1[[#This Row],[Sales]]</f>
        <v>0.19861095238095239</v>
      </c>
      <c r="Y3442" t="s">
        <v>58</v>
      </c>
      <c r="Z3442" t="s">
        <v>31</v>
      </c>
      <c r="AA3442">
        <v>1</v>
      </c>
      <c r="AB3442" t="s">
        <v>32</v>
      </c>
    </row>
    <row r="3443" spans="1:28" x14ac:dyDescent="0.35">
      <c r="A3443" t="s">
        <v>3450</v>
      </c>
      <c r="B3443" s="1">
        <v>45602</v>
      </c>
      <c r="C3443" s="1" t="str">
        <f>TEXT(Table1[[#This Row],[Order_Date]],"yyyy")</f>
        <v>2024</v>
      </c>
      <c r="D3443" s="3">
        <f>MONTH(Table1[[#This Row],[Order_Date]])</f>
        <v>11</v>
      </c>
      <c r="E3443" t="str">
        <f>TEXT(Table1[[#This Row],[Order_Date]],"mmm")</f>
        <v>Nov</v>
      </c>
      <c r="F3443" s="1">
        <v>45604</v>
      </c>
      <c r="G3443">
        <f>(Table1[[#This Row],[Ship_Date]]-Table1[[#This Row],[Order_Date]])</f>
        <v>2</v>
      </c>
      <c r="H3443" t="s">
        <v>1903</v>
      </c>
      <c r="I3443" t="s">
        <v>3451</v>
      </c>
      <c r="J3443" t="s">
        <v>52</v>
      </c>
      <c r="K3443">
        <v>39</v>
      </c>
      <c r="L3443" t="str">
        <f>IF(Table1[[#This Row],[Age]]&lt;=20,"Teen",IF(Table1[[#This Row],[Age]]&gt;=21 &amp; Table1[[#This Row],[Age]]&lt;=50,"Adult","Senior"))</f>
        <v>Senior</v>
      </c>
      <c r="M3443" t="s">
        <v>53</v>
      </c>
      <c r="N3443" t="s">
        <v>54</v>
      </c>
      <c r="O3443" t="s">
        <v>55</v>
      </c>
      <c r="P3443" t="s">
        <v>47</v>
      </c>
      <c r="Q3443" t="s">
        <v>164</v>
      </c>
      <c r="R3443">
        <v>6</v>
      </c>
      <c r="S3443">
        <v>1800</v>
      </c>
      <c r="T3443">
        <v>20</v>
      </c>
      <c r="U3443">
        <v>8640</v>
      </c>
      <c r="V3443" t="str">
        <f>IF(Table1[[#This Row],[Sales]]&lt;=10000,"Low",IF(Table1[[#This Row],[Sales]]&gt;=10000 &amp; Table1[[#This Row],[Sales]]&lt;=25000,"Medium","High"))</f>
        <v>Low</v>
      </c>
      <c r="W3443">
        <v>953.42</v>
      </c>
      <c r="X3443">
        <f>Table1[[#This Row],[Profit]]/Table1[[#This Row],[Sales]]</f>
        <v>0.11034953703703704</v>
      </c>
      <c r="Y3443" t="s">
        <v>30</v>
      </c>
      <c r="Z3443" t="s">
        <v>59</v>
      </c>
      <c r="AA3443">
        <v>1</v>
      </c>
      <c r="AB3443" t="s">
        <v>32</v>
      </c>
    </row>
    <row r="3444" spans="1:28" x14ac:dyDescent="0.35">
      <c r="A3444" t="s">
        <v>3509</v>
      </c>
      <c r="B3444" s="1">
        <v>45614</v>
      </c>
      <c r="C3444" s="1" t="str">
        <f>TEXT(Table1[[#This Row],[Order_Date]],"yyyy")</f>
        <v>2024</v>
      </c>
      <c r="D3444" s="3">
        <f>MONTH(Table1[[#This Row],[Order_Date]])</f>
        <v>11</v>
      </c>
      <c r="E3444" t="str">
        <f>TEXT(Table1[[#This Row],[Order_Date]],"mmm")</f>
        <v>Nov</v>
      </c>
      <c r="F3444" s="1">
        <v>45619</v>
      </c>
      <c r="G3444">
        <f>(Table1[[#This Row],[Ship_Date]]-Table1[[#This Row],[Order_Date]])</f>
        <v>5</v>
      </c>
      <c r="H3444" t="s">
        <v>3510</v>
      </c>
      <c r="I3444" t="s">
        <v>3511</v>
      </c>
      <c r="J3444" t="s">
        <v>52</v>
      </c>
      <c r="K3444">
        <v>48</v>
      </c>
      <c r="L3444" t="str">
        <f>IF(Table1[[#This Row],[Age]]&lt;=20,"Teen",IF(Table1[[#This Row],[Age]]&gt;=21 &amp; Table1[[#This Row],[Age]]&lt;=50,"Adult","Senior"))</f>
        <v>Senior</v>
      </c>
      <c r="M3444" t="s">
        <v>36</v>
      </c>
      <c r="N3444" t="s">
        <v>37</v>
      </c>
      <c r="O3444" t="s">
        <v>38</v>
      </c>
      <c r="P3444" t="s">
        <v>39</v>
      </c>
      <c r="Q3444" t="s">
        <v>151</v>
      </c>
      <c r="R3444">
        <v>4</v>
      </c>
      <c r="S3444">
        <v>900</v>
      </c>
      <c r="T3444">
        <v>0</v>
      </c>
      <c r="U3444">
        <v>3600</v>
      </c>
      <c r="V3444" t="str">
        <f>IF(Table1[[#This Row],[Sales]]&lt;=10000,"Low",IF(Table1[[#This Row],[Sales]]&gt;=10000 &amp; Table1[[#This Row],[Sales]]&lt;=25000,"Medium","High"))</f>
        <v>Low</v>
      </c>
      <c r="W3444">
        <v>843.37</v>
      </c>
      <c r="X3444">
        <f>Table1[[#This Row],[Profit]]/Table1[[#This Row],[Sales]]</f>
        <v>0.23426944444444445</v>
      </c>
      <c r="Y3444" t="s">
        <v>58</v>
      </c>
      <c r="Z3444" t="s">
        <v>31</v>
      </c>
      <c r="AA3444">
        <v>1</v>
      </c>
      <c r="AB3444" t="s">
        <v>42</v>
      </c>
    </row>
    <row r="3445" spans="1:28" x14ac:dyDescent="0.35">
      <c r="A3445" t="s">
        <v>3607</v>
      </c>
      <c r="B3445" s="1">
        <v>45613</v>
      </c>
      <c r="C3445" s="1" t="str">
        <f>TEXT(Table1[[#This Row],[Order_Date]],"yyyy")</f>
        <v>2024</v>
      </c>
      <c r="D3445" s="3">
        <f>MONTH(Table1[[#This Row],[Order_Date]])</f>
        <v>11</v>
      </c>
      <c r="E3445" t="str">
        <f>TEXT(Table1[[#This Row],[Order_Date]],"mmm")</f>
        <v>Nov</v>
      </c>
      <c r="F3445" s="1">
        <v>45619</v>
      </c>
      <c r="G3445">
        <f>(Table1[[#This Row],[Ship_Date]]-Table1[[#This Row],[Order_Date]])</f>
        <v>6</v>
      </c>
      <c r="H3445" t="s">
        <v>1343</v>
      </c>
      <c r="I3445" t="s">
        <v>3608</v>
      </c>
      <c r="J3445" t="s">
        <v>52</v>
      </c>
      <c r="K3445">
        <v>39</v>
      </c>
      <c r="L3445" t="str">
        <f>IF(Table1[[#This Row],[Age]]&lt;=20,"Teen",IF(Table1[[#This Row],[Age]]&gt;=21 &amp; Table1[[#This Row],[Age]]&lt;=50,"Adult","Senior"))</f>
        <v>Senior</v>
      </c>
      <c r="M3445" t="s">
        <v>107</v>
      </c>
      <c r="N3445" t="s">
        <v>108</v>
      </c>
      <c r="O3445" t="s">
        <v>86</v>
      </c>
      <c r="P3445" t="s">
        <v>56</v>
      </c>
      <c r="Q3445" t="s">
        <v>125</v>
      </c>
      <c r="R3445">
        <v>2</v>
      </c>
      <c r="S3445">
        <v>450</v>
      </c>
      <c r="T3445">
        <v>10</v>
      </c>
      <c r="U3445">
        <v>810</v>
      </c>
      <c r="V3445" t="str">
        <f>IF(Table1[[#This Row],[Sales]]&lt;=10000,"Low",IF(Table1[[#This Row],[Sales]]&gt;=10000 &amp; Table1[[#This Row],[Sales]]&lt;=25000,"Medium","High"))</f>
        <v>Low</v>
      </c>
      <c r="W3445">
        <v>186.14</v>
      </c>
      <c r="X3445">
        <f>Table1[[#This Row],[Profit]]/Table1[[#This Row],[Sales]]</f>
        <v>0.22980246913580246</v>
      </c>
      <c r="Y3445" t="s">
        <v>58</v>
      </c>
      <c r="Z3445" t="s">
        <v>41</v>
      </c>
      <c r="AA3445">
        <v>3</v>
      </c>
      <c r="AB3445" t="s">
        <v>42</v>
      </c>
    </row>
    <row r="3446" spans="1:28" x14ac:dyDescent="0.35">
      <c r="A3446" t="s">
        <v>3641</v>
      </c>
      <c r="B3446" s="1">
        <v>45601</v>
      </c>
      <c r="C3446" s="1" t="str">
        <f>TEXT(Table1[[#This Row],[Order_Date]],"yyyy")</f>
        <v>2024</v>
      </c>
      <c r="D3446" s="3">
        <f>MONTH(Table1[[#This Row],[Order_Date]])</f>
        <v>11</v>
      </c>
      <c r="E3446" t="str">
        <f>TEXT(Table1[[#This Row],[Order_Date]],"mmm")</f>
        <v>Nov</v>
      </c>
      <c r="F3446" s="1">
        <v>45605</v>
      </c>
      <c r="G3446">
        <f>(Table1[[#This Row],[Ship_Date]]-Table1[[#This Row],[Order_Date]])</f>
        <v>4</v>
      </c>
      <c r="H3446" t="s">
        <v>3642</v>
      </c>
      <c r="I3446" t="s">
        <v>3643</v>
      </c>
      <c r="J3446" t="s">
        <v>24</v>
      </c>
      <c r="K3446">
        <v>65</v>
      </c>
      <c r="L3446" t="str">
        <f>IF(Table1[[#This Row],[Age]]&lt;=20,"Teen",IF(Table1[[#This Row],[Age]]&gt;=21 &amp; Table1[[#This Row],[Age]]&lt;=50,"Adult","Senior"))</f>
        <v>Senior</v>
      </c>
      <c r="M3446" t="s">
        <v>46</v>
      </c>
      <c r="N3446" t="s">
        <v>46</v>
      </c>
      <c r="O3446" t="s">
        <v>38</v>
      </c>
      <c r="P3446" t="s">
        <v>39</v>
      </c>
      <c r="Q3446" t="s">
        <v>87</v>
      </c>
      <c r="R3446">
        <v>1</v>
      </c>
      <c r="S3446">
        <v>3200</v>
      </c>
      <c r="T3446">
        <v>20</v>
      </c>
      <c r="U3446">
        <v>2560</v>
      </c>
      <c r="V3446" t="str">
        <f>IF(Table1[[#This Row],[Sales]]&lt;=10000,"Low",IF(Table1[[#This Row],[Sales]]&gt;=10000 &amp; Table1[[#This Row],[Sales]]&lt;=25000,"Medium","High"))</f>
        <v>Low</v>
      </c>
      <c r="W3446">
        <v>466.51</v>
      </c>
      <c r="X3446">
        <f>Table1[[#This Row],[Profit]]/Table1[[#This Row],[Sales]]</f>
        <v>0.18223046874999999</v>
      </c>
      <c r="Y3446" t="s">
        <v>30</v>
      </c>
      <c r="Z3446" t="s">
        <v>59</v>
      </c>
      <c r="AA3446">
        <v>2</v>
      </c>
      <c r="AB3446" t="s">
        <v>42</v>
      </c>
    </row>
    <row r="3447" spans="1:28" x14ac:dyDescent="0.35">
      <c r="A3447" t="s">
        <v>3682</v>
      </c>
      <c r="B3447" s="1">
        <v>45611</v>
      </c>
      <c r="C3447" s="1" t="str">
        <f>TEXT(Table1[[#This Row],[Order_Date]],"yyyy")</f>
        <v>2024</v>
      </c>
      <c r="D3447" s="3">
        <f>MONTH(Table1[[#This Row],[Order_Date]])</f>
        <v>11</v>
      </c>
      <c r="E3447" t="str">
        <f>TEXT(Table1[[#This Row],[Order_Date]],"mmm")</f>
        <v>Nov</v>
      </c>
      <c r="F3447" s="1">
        <v>45612</v>
      </c>
      <c r="G3447">
        <f>(Table1[[#This Row],[Ship_Date]]-Table1[[#This Row],[Order_Date]])</f>
        <v>1</v>
      </c>
      <c r="H3447" t="s">
        <v>3683</v>
      </c>
      <c r="I3447" t="s">
        <v>3684</v>
      </c>
      <c r="J3447" t="s">
        <v>52</v>
      </c>
      <c r="K3447">
        <v>42</v>
      </c>
      <c r="L3447" t="str">
        <f>IF(Table1[[#This Row],[Age]]&lt;=20,"Teen",IF(Table1[[#This Row],[Age]]&gt;=21 &amp; Table1[[#This Row],[Age]]&lt;=50,"Adult","Senior"))</f>
        <v>Senior</v>
      </c>
      <c r="M3447" t="s">
        <v>25</v>
      </c>
      <c r="N3447" t="s">
        <v>26</v>
      </c>
      <c r="O3447" t="s">
        <v>27</v>
      </c>
      <c r="P3447" t="s">
        <v>47</v>
      </c>
      <c r="Q3447" t="s">
        <v>69</v>
      </c>
      <c r="R3447">
        <v>6</v>
      </c>
      <c r="S3447">
        <v>800</v>
      </c>
      <c r="T3447">
        <v>15</v>
      </c>
      <c r="U3447">
        <v>4080</v>
      </c>
      <c r="V3447" t="str">
        <f>IF(Table1[[#This Row],[Sales]]&lt;=10000,"Low",IF(Table1[[#This Row],[Sales]]&gt;=10000 &amp; Table1[[#This Row],[Sales]]&lt;=25000,"Medium","High"))</f>
        <v>Low</v>
      </c>
      <c r="W3447">
        <v>1552.25</v>
      </c>
      <c r="X3447">
        <f>Table1[[#This Row],[Profit]]/Table1[[#This Row],[Sales]]</f>
        <v>0.380453431372549</v>
      </c>
      <c r="Y3447" t="s">
        <v>58</v>
      </c>
      <c r="Z3447" t="s">
        <v>31</v>
      </c>
      <c r="AA3447">
        <v>1</v>
      </c>
      <c r="AB3447" t="s">
        <v>42</v>
      </c>
    </row>
    <row r="3448" spans="1:28" x14ac:dyDescent="0.35">
      <c r="A3448" t="s">
        <v>3694</v>
      </c>
      <c r="B3448" s="1">
        <v>45600</v>
      </c>
      <c r="C3448" s="1" t="str">
        <f>TEXT(Table1[[#This Row],[Order_Date]],"yyyy")</f>
        <v>2024</v>
      </c>
      <c r="D3448" s="3">
        <f>MONTH(Table1[[#This Row],[Order_Date]])</f>
        <v>11</v>
      </c>
      <c r="E3448" t="str">
        <f>TEXT(Table1[[#This Row],[Order_Date]],"mmm")</f>
        <v>Nov</v>
      </c>
      <c r="F3448" s="1">
        <v>45603</v>
      </c>
      <c r="G3448">
        <f>(Table1[[#This Row],[Ship_Date]]-Table1[[#This Row],[Order_Date]])</f>
        <v>3</v>
      </c>
      <c r="H3448" t="s">
        <v>3695</v>
      </c>
      <c r="I3448" t="s">
        <v>3696</v>
      </c>
      <c r="J3448" t="s">
        <v>24</v>
      </c>
      <c r="K3448">
        <v>18</v>
      </c>
      <c r="L3448" t="str">
        <f>IF(Table1[[#This Row],[Age]]&lt;=20,"Teen",IF(Table1[[#This Row],[Age]]&gt;=21 &amp; Table1[[#This Row],[Age]]&lt;=50,"Adult","Senior"))</f>
        <v>Teen</v>
      </c>
      <c r="M3448" t="s">
        <v>107</v>
      </c>
      <c r="N3448" t="s">
        <v>108</v>
      </c>
      <c r="O3448" t="s">
        <v>86</v>
      </c>
      <c r="P3448" t="s">
        <v>28</v>
      </c>
      <c r="Q3448" t="s">
        <v>103</v>
      </c>
      <c r="R3448">
        <v>5</v>
      </c>
      <c r="S3448">
        <v>25000</v>
      </c>
      <c r="T3448">
        <v>0</v>
      </c>
      <c r="U3448">
        <v>125000</v>
      </c>
      <c r="V3448" t="str">
        <f>IF(Table1[[#This Row],[Sales]]&lt;=10000,"Low",IF(Table1[[#This Row],[Sales]]&gt;=10000 &amp; Table1[[#This Row],[Sales]]&lt;=25000,"Medium","High"))</f>
        <v>High</v>
      </c>
      <c r="W3448">
        <v>55170.1</v>
      </c>
      <c r="X3448">
        <f>Table1[[#This Row],[Profit]]/Table1[[#This Row],[Sales]]</f>
        <v>0.4413608</v>
      </c>
      <c r="Y3448" t="s">
        <v>30</v>
      </c>
      <c r="Z3448" t="s">
        <v>31</v>
      </c>
      <c r="AA3448">
        <v>2</v>
      </c>
      <c r="AB3448" t="s">
        <v>42</v>
      </c>
    </row>
    <row r="3449" spans="1:28" x14ac:dyDescent="0.35">
      <c r="A3449" t="s">
        <v>3726</v>
      </c>
      <c r="B3449" s="1">
        <v>45619</v>
      </c>
      <c r="C3449" s="1" t="str">
        <f>TEXT(Table1[[#This Row],[Order_Date]],"yyyy")</f>
        <v>2024</v>
      </c>
      <c r="D3449" s="3">
        <f>MONTH(Table1[[#This Row],[Order_Date]])</f>
        <v>11</v>
      </c>
      <c r="E3449" t="str">
        <f>TEXT(Table1[[#This Row],[Order_Date]],"mmm")</f>
        <v>Nov</v>
      </c>
      <c r="F3449" s="1">
        <v>45624</v>
      </c>
      <c r="G3449">
        <f>(Table1[[#This Row],[Ship_Date]]-Table1[[#This Row],[Order_Date]])</f>
        <v>5</v>
      </c>
      <c r="H3449" t="s">
        <v>3727</v>
      </c>
      <c r="I3449" t="s">
        <v>3728</v>
      </c>
      <c r="J3449" t="s">
        <v>52</v>
      </c>
      <c r="K3449">
        <v>45</v>
      </c>
      <c r="L3449" t="str">
        <f>IF(Table1[[#This Row],[Age]]&lt;=20,"Teen",IF(Table1[[#This Row],[Age]]&gt;=21 &amp; Table1[[#This Row],[Age]]&lt;=50,"Adult","Senior"))</f>
        <v>Senior</v>
      </c>
      <c r="M3449" t="s">
        <v>73</v>
      </c>
      <c r="N3449" t="s">
        <v>26</v>
      </c>
      <c r="O3449" t="s">
        <v>27</v>
      </c>
      <c r="P3449" t="s">
        <v>47</v>
      </c>
      <c r="Q3449" t="s">
        <v>164</v>
      </c>
      <c r="R3449">
        <v>3</v>
      </c>
      <c r="S3449">
        <v>1800</v>
      </c>
      <c r="T3449">
        <v>10</v>
      </c>
      <c r="U3449">
        <v>4860</v>
      </c>
      <c r="V3449" t="str">
        <f>IF(Table1[[#This Row],[Sales]]&lt;=10000,"Low",IF(Table1[[#This Row],[Sales]]&gt;=10000 &amp; Table1[[#This Row],[Sales]]&lt;=25000,"Medium","High"))</f>
        <v>Low</v>
      </c>
      <c r="W3449">
        <v>1916.21</v>
      </c>
      <c r="X3449">
        <f>Table1[[#This Row],[Profit]]/Table1[[#This Row],[Sales]]</f>
        <v>0.39428189300411526</v>
      </c>
      <c r="Y3449" t="s">
        <v>93</v>
      </c>
      <c r="Z3449" t="s">
        <v>31</v>
      </c>
      <c r="AA3449">
        <v>3</v>
      </c>
      <c r="AB3449" t="s">
        <v>42</v>
      </c>
    </row>
    <row r="3450" spans="1:28" x14ac:dyDescent="0.35">
      <c r="A3450" t="s">
        <v>3732</v>
      </c>
      <c r="B3450" s="1">
        <v>45620</v>
      </c>
      <c r="C3450" s="1" t="str">
        <f>TEXT(Table1[[#This Row],[Order_Date]],"yyyy")</f>
        <v>2024</v>
      </c>
      <c r="D3450" s="3">
        <f>MONTH(Table1[[#This Row],[Order_Date]])</f>
        <v>11</v>
      </c>
      <c r="E3450" t="str">
        <f>TEXT(Table1[[#This Row],[Order_Date]],"mmm")</f>
        <v>Nov</v>
      </c>
      <c r="F3450" s="1">
        <v>45622</v>
      </c>
      <c r="G3450">
        <f>(Table1[[#This Row],[Ship_Date]]-Table1[[#This Row],[Order_Date]])</f>
        <v>2</v>
      </c>
      <c r="H3450" t="s">
        <v>3733</v>
      </c>
      <c r="I3450" t="s">
        <v>3734</v>
      </c>
      <c r="J3450" t="s">
        <v>52</v>
      </c>
      <c r="K3450">
        <v>61</v>
      </c>
      <c r="L3450" t="str">
        <f>IF(Table1[[#This Row],[Age]]&lt;=20,"Teen",IF(Table1[[#This Row],[Age]]&gt;=21 &amp; Table1[[#This Row],[Age]]&lt;=50,"Adult","Senior"))</f>
        <v>Senior</v>
      </c>
      <c r="M3450" t="s">
        <v>63</v>
      </c>
      <c r="N3450" t="s">
        <v>64</v>
      </c>
      <c r="O3450" t="s">
        <v>55</v>
      </c>
      <c r="P3450" t="s">
        <v>47</v>
      </c>
      <c r="Q3450" t="s">
        <v>175</v>
      </c>
      <c r="R3450">
        <v>2</v>
      </c>
      <c r="S3450">
        <v>1200</v>
      </c>
      <c r="T3450">
        <v>0</v>
      </c>
      <c r="U3450">
        <v>2400</v>
      </c>
      <c r="V3450" t="str">
        <f>IF(Table1[[#This Row],[Sales]]&lt;=10000,"Low",IF(Table1[[#This Row],[Sales]]&gt;=10000 &amp; Table1[[#This Row],[Sales]]&lt;=25000,"Medium","High"))</f>
        <v>Low</v>
      </c>
      <c r="W3450">
        <v>941.21</v>
      </c>
      <c r="X3450">
        <f>Table1[[#This Row],[Profit]]/Table1[[#This Row],[Sales]]</f>
        <v>0.39217083333333336</v>
      </c>
      <c r="Y3450" t="s">
        <v>93</v>
      </c>
      <c r="Z3450" t="s">
        <v>41</v>
      </c>
      <c r="AA3450">
        <v>3</v>
      </c>
      <c r="AB3450" t="s">
        <v>42</v>
      </c>
    </row>
    <row r="3451" spans="1:28" x14ac:dyDescent="0.35">
      <c r="A3451" t="s">
        <v>3782</v>
      </c>
      <c r="B3451" s="1">
        <v>45614</v>
      </c>
      <c r="C3451" s="1" t="str">
        <f>TEXT(Table1[[#This Row],[Order_Date]],"yyyy")</f>
        <v>2024</v>
      </c>
      <c r="D3451" s="3">
        <f>MONTH(Table1[[#This Row],[Order_Date]])</f>
        <v>11</v>
      </c>
      <c r="E3451" t="str">
        <f>TEXT(Table1[[#This Row],[Order_Date]],"mmm")</f>
        <v>Nov</v>
      </c>
      <c r="F3451" s="1">
        <v>45615</v>
      </c>
      <c r="G3451">
        <f>(Table1[[#This Row],[Ship_Date]]-Table1[[#This Row],[Order_Date]])</f>
        <v>1</v>
      </c>
      <c r="H3451" t="s">
        <v>3783</v>
      </c>
      <c r="I3451" t="s">
        <v>3784</v>
      </c>
      <c r="J3451" t="s">
        <v>24</v>
      </c>
      <c r="K3451">
        <v>25</v>
      </c>
      <c r="L3451" t="str">
        <f>IF(Table1[[#This Row],[Age]]&lt;=20,"Teen",IF(Table1[[#This Row],[Age]]&gt;=21 &amp; Table1[[#This Row],[Age]]&lt;=50,"Adult","Senior"))</f>
        <v>Senior</v>
      </c>
      <c r="M3451" t="s">
        <v>79</v>
      </c>
      <c r="N3451" t="s">
        <v>80</v>
      </c>
      <c r="O3451" t="s">
        <v>38</v>
      </c>
      <c r="P3451" t="s">
        <v>47</v>
      </c>
      <c r="Q3451" t="s">
        <v>69</v>
      </c>
      <c r="R3451">
        <v>8</v>
      </c>
      <c r="S3451">
        <v>800</v>
      </c>
      <c r="T3451">
        <v>20</v>
      </c>
      <c r="U3451">
        <v>5120</v>
      </c>
      <c r="V3451" t="str">
        <f>IF(Table1[[#This Row],[Sales]]&lt;=10000,"Low",IF(Table1[[#This Row],[Sales]]&gt;=10000 &amp; Table1[[#This Row],[Sales]]&lt;=25000,"Medium","High"))</f>
        <v>Low</v>
      </c>
      <c r="W3451">
        <v>2085.1999999999998</v>
      </c>
      <c r="X3451">
        <f>Table1[[#This Row],[Profit]]/Table1[[#This Row],[Sales]]</f>
        <v>0.40726562499999996</v>
      </c>
      <c r="Y3451" t="s">
        <v>93</v>
      </c>
      <c r="Z3451" t="s">
        <v>59</v>
      </c>
      <c r="AA3451">
        <v>5</v>
      </c>
      <c r="AB3451" t="s">
        <v>42</v>
      </c>
    </row>
    <row r="3452" spans="1:28" x14ac:dyDescent="0.35">
      <c r="A3452" t="s">
        <v>3825</v>
      </c>
      <c r="B3452" s="1">
        <v>45965</v>
      </c>
      <c r="C3452" s="1" t="str">
        <f>TEXT(Table1[[#This Row],[Order_Date]],"yyyy")</f>
        <v>2025</v>
      </c>
      <c r="D3452" s="3">
        <f>MONTH(Table1[[#This Row],[Order_Date]])</f>
        <v>11</v>
      </c>
      <c r="E3452" t="str">
        <f>TEXT(Table1[[#This Row],[Order_Date]],"mmm")</f>
        <v>Nov</v>
      </c>
      <c r="F3452" s="1">
        <v>45967</v>
      </c>
      <c r="G3452">
        <f>(Table1[[#This Row],[Ship_Date]]-Table1[[#This Row],[Order_Date]])</f>
        <v>2</v>
      </c>
      <c r="H3452" t="s">
        <v>3826</v>
      </c>
      <c r="I3452" t="s">
        <v>3827</v>
      </c>
      <c r="J3452" t="s">
        <v>52</v>
      </c>
      <c r="K3452">
        <v>55</v>
      </c>
      <c r="L3452" t="str">
        <f>IF(Table1[[#This Row],[Age]]&lt;=20,"Teen",IF(Table1[[#This Row],[Age]]&gt;=21 &amp; Table1[[#This Row],[Age]]&lt;=50,"Adult","Senior"))</f>
        <v>Senior</v>
      </c>
      <c r="M3452" t="s">
        <v>25</v>
      </c>
      <c r="N3452" t="s">
        <v>26</v>
      </c>
      <c r="O3452" t="s">
        <v>27</v>
      </c>
      <c r="P3452" t="s">
        <v>47</v>
      </c>
      <c r="Q3452" t="s">
        <v>164</v>
      </c>
      <c r="R3452">
        <v>2</v>
      </c>
      <c r="S3452">
        <v>1800</v>
      </c>
      <c r="T3452">
        <v>25</v>
      </c>
      <c r="U3452">
        <v>2700</v>
      </c>
      <c r="V3452" t="str">
        <f>IF(Table1[[#This Row],[Sales]]&lt;=10000,"Low",IF(Table1[[#This Row],[Sales]]&gt;=10000 &amp; Table1[[#This Row],[Sales]]&lt;=25000,"Medium","High"))</f>
        <v>Low</v>
      </c>
      <c r="W3452">
        <v>817.89</v>
      </c>
      <c r="X3452">
        <f>Table1[[#This Row],[Profit]]/Table1[[#This Row],[Sales]]</f>
        <v>0.3029222222222222</v>
      </c>
      <c r="Y3452" t="s">
        <v>93</v>
      </c>
      <c r="Z3452" t="s">
        <v>59</v>
      </c>
      <c r="AA3452">
        <v>5</v>
      </c>
      <c r="AB3452" t="s">
        <v>42</v>
      </c>
    </row>
    <row r="3453" spans="1:28" x14ac:dyDescent="0.35">
      <c r="A3453" t="s">
        <v>3831</v>
      </c>
      <c r="B3453" s="1">
        <v>45983</v>
      </c>
      <c r="C3453" s="1" t="str">
        <f>TEXT(Table1[[#This Row],[Order_Date]],"yyyy")</f>
        <v>2025</v>
      </c>
      <c r="D3453" s="3">
        <f>MONTH(Table1[[#This Row],[Order_Date]])</f>
        <v>11</v>
      </c>
      <c r="E3453" t="str">
        <f>TEXT(Table1[[#This Row],[Order_Date]],"mmm")</f>
        <v>Nov</v>
      </c>
      <c r="F3453" s="1">
        <v>45984</v>
      </c>
      <c r="G3453">
        <f>(Table1[[#This Row],[Ship_Date]]-Table1[[#This Row],[Order_Date]])</f>
        <v>1</v>
      </c>
      <c r="H3453" t="s">
        <v>3832</v>
      </c>
      <c r="I3453" t="s">
        <v>3833</v>
      </c>
      <c r="J3453" t="s">
        <v>52</v>
      </c>
      <c r="K3453">
        <v>26</v>
      </c>
      <c r="L3453" t="str">
        <f>IF(Table1[[#This Row],[Age]]&lt;=20,"Teen",IF(Table1[[#This Row],[Age]]&gt;=21 &amp; Table1[[#This Row],[Age]]&lt;=50,"Adult","Senior"))</f>
        <v>Senior</v>
      </c>
      <c r="M3453" t="s">
        <v>73</v>
      </c>
      <c r="N3453" t="s">
        <v>26</v>
      </c>
      <c r="O3453" t="s">
        <v>27</v>
      </c>
      <c r="P3453" t="s">
        <v>47</v>
      </c>
      <c r="Q3453" t="s">
        <v>69</v>
      </c>
      <c r="R3453">
        <v>1</v>
      </c>
      <c r="S3453">
        <v>800</v>
      </c>
      <c r="T3453">
        <v>25</v>
      </c>
      <c r="U3453">
        <v>600</v>
      </c>
      <c r="V3453" t="str">
        <f>IF(Table1[[#This Row],[Sales]]&lt;=10000,"Low",IF(Table1[[#This Row],[Sales]]&gt;=10000 &amp; Table1[[#This Row],[Sales]]&lt;=25000,"Medium","High"))</f>
        <v>Low</v>
      </c>
      <c r="W3453">
        <v>225.86</v>
      </c>
      <c r="X3453">
        <f>Table1[[#This Row],[Profit]]/Table1[[#This Row],[Sales]]</f>
        <v>0.37643333333333334</v>
      </c>
      <c r="Y3453" t="s">
        <v>93</v>
      </c>
      <c r="Z3453" t="s">
        <v>59</v>
      </c>
      <c r="AA3453">
        <v>1</v>
      </c>
      <c r="AB3453" t="s">
        <v>42</v>
      </c>
    </row>
    <row r="3454" spans="1:28" x14ac:dyDescent="0.35">
      <c r="A3454" t="s">
        <v>3837</v>
      </c>
      <c r="B3454" s="1">
        <v>45978</v>
      </c>
      <c r="C3454" s="1" t="str">
        <f>TEXT(Table1[[#This Row],[Order_Date]],"yyyy")</f>
        <v>2025</v>
      </c>
      <c r="D3454" s="3">
        <f>MONTH(Table1[[#This Row],[Order_Date]])</f>
        <v>11</v>
      </c>
      <c r="E3454" t="str">
        <f>TEXT(Table1[[#This Row],[Order_Date]],"mmm")</f>
        <v>Nov</v>
      </c>
      <c r="F3454" s="1">
        <v>45982</v>
      </c>
      <c r="G3454">
        <f>(Table1[[#This Row],[Ship_Date]]-Table1[[#This Row],[Order_Date]])</f>
        <v>4</v>
      </c>
      <c r="H3454" t="s">
        <v>3838</v>
      </c>
      <c r="I3454" t="s">
        <v>3839</v>
      </c>
      <c r="J3454" t="s">
        <v>24</v>
      </c>
      <c r="K3454">
        <v>31</v>
      </c>
      <c r="L3454" t="str">
        <f>IF(Table1[[#This Row],[Age]]&lt;=20,"Teen",IF(Table1[[#This Row],[Age]]&gt;=21 &amp; Table1[[#This Row],[Age]]&lt;=50,"Adult","Senior"))</f>
        <v>Senior</v>
      </c>
      <c r="M3454" t="s">
        <v>46</v>
      </c>
      <c r="N3454" t="s">
        <v>46</v>
      </c>
      <c r="O3454" t="s">
        <v>38</v>
      </c>
      <c r="P3454" t="s">
        <v>47</v>
      </c>
      <c r="Q3454" t="s">
        <v>164</v>
      </c>
      <c r="R3454">
        <v>4</v>
      </c>
      <c r="S3454">
        <v>1800</v>
      </c>
      <c r="T3454">
        <v>15</v>
      </c>
      <c r="U3454">
        <v>6120</v>
      </c>
      <c r="V3454" t="str">
        <f>IF(Table1[[#This Row],[Sales]]&lt;=10000,"Low",IF(Table1[[#This Row],[Sales]]&gt;=10000 &amp; Table1[[#This Row],[Sales]]&lt;=25000,"Medium","High"))</f>
        <v>Low</v>
      </c>
      <c r="W3454">
        <v>1706.75</v>
      </c>
      <c r="X3454">
        <f>Table1[[#This Row],[Profit]]/Table1[[#This Row],[Sales]]</f>
        <v>0.27888071895424837</v>
      </c>
      <c r="Y3454" t="s">
        <v>30</v>
      </c>
      <c r="Z3454" t="s">
        <v>31</v>
      </c>
      <c r="AA3454">
        <v>3</v>
      </c>
      <c r="AB3454" t="s">
        <v>42</v>
      </c>
    </row>
    <row r="3455" spans="1:28" x14ac:dyDescent="0.35">
      <c r="A3455" t="s">
        <v>3846</v>
      </c>
      <c r="B3455" s="1">
        <v>45607</v>
      </c>
      <c r="C3455" s="1" t="str">
        <f>TEXT(Table1[[#This Row],[Order_Date]],"yyyy")</f>
        <v>2024</v>
      </c>
      <c r="D3455" s="3">
        <f>MONTH(Table1[[#This Row],[Order_Date]])</f>
        <v>11</v>
      </c>
      <c r="E3455" t="str">
        <f>TEXT(Table1[[#This Row],[Order_Date]],"mmm")</f>
        <v>Nov</v>
      </c>
      <c r="F3455" s="1">
        <v>45611</v>
      </c>
      <c r="G3455">
        <f>(Table1[[#This Row],[Ship_Date]]-Table1[[#This Row],[Order_Date]])</f>
        <v>4</v>
      </c>
      <c r="H3455" t="s">
        <v>3847</v>
      </c>
      <c r="I3455" t="s">
        <v>3848</v>
      </c>
      <c r="J3455" t="s">
        <v>24</v>
      </c>
      <c r="K3455">
        <v>48</v>
      </c>
      <c r="L3455" t="str">
        <f>IF(Table1[[#This Row],[Age]]&lt;=20,"Teen",IF(Table1[[#This Row],[Age]]&gt;=21 &amp; Table1[[#This Row],[Age]]&lt;=50,"Adult","Senior"))</f>
        <v>Senior</v>
      </c>
      <c r="M3455" t="s">
        <v>73</v>
      </c>
      <c r="N3455" t="s">
        <v>26</v>
      </c>
      <c r="O3455" t="s">
        <v>27</v>
      </c>
      <c r="P3455" t="s">
        <v>56</v>
      </c>
      <c r="Q3455" t="s">
        <v>97</v>
      </c>
      <c r="R3455">
        <v>1</v>
      </c>
      <c r="S3455">
        <v>1500</v>
      </c>
      <c r="T3455">
        <v>5</v>
      </c>
      <c r="U3455">
        <v>1425</v>
      </c>
      <c r="V3455" t="str">
        <f>IF(Table1[[#This Row],[Sales]]&lt;=10000,"Low",IF(Table1[[#This Row],[Sales]]&gt;=10000 &amp; Table1[[#This Row],[Sales]]&lt;=25000,"Medium","High"))</f>
        <v>Low</v>
      </c>
      <c r="W3455">
        <v>319.45</v>
      </c>
      <c r="X3455">
        <f>Table1[[#This Row],[Profit]]/Table1[[#This Row],[Sales]]</f>
        <v>0.22417543859649122</v>
      </c>
      <c r="Y3455" t="s">
        <v>58</v>
      </c>
      <c r="Z3455" t="s">
        <v>41</v>
      </c>
      <c r="AA3455">
        <v>4</v>
      </c>
      <c r="AB3455" t="s">
        <v>42</v>
      </c>
    </row>
    <row r="3456" spans="1:28" x14ac:dyDescent="0.35">
      <c r="A3456" t="s">
        <v>3849</v>
      </c>
      <c r="B3456" s="1">
        <v>45962</v>
      </c>
      <c r="C3456" s="1" t="str">
        <f>TEXT(Table1[[#This Row],[Order_Date]],"yyyy")</f>
        <v>2025</v>
      </c>
      <c r="D3456" s="3">
        <f>MONTH(Table1[[#This Row],[Order_Date]])</f>
        <v>11</v>
      </c>
      <c r="E3456" t="str">
        <f>TEXT(Table1[[#This Row],[Order_Date]],"mmm")</f>
        <v>Nov</v>
      </c>
      <c r="F3456" s="1">
        <v>45968</v>
      </c>
      <c r="G3456">
        <f>(Table1[[#This Row],[Ship_Date]]-Table1[[#This Row],[Order_Date]])</f>
        <v>6</v>
      </c>
      <c r="H3456" t="s">
        <v>3850</v>
      </c>
      <c r="I3456" t="s">
        <v>3851</v>
      </c>
      <c r="J3456" t="s">
        <v>24</v>
      </c>
      <c r="K3456">
        <v>35</v>
      </c>
      <c r="L3456" t="str">
        <f>IF(Table1[[#This Row],[Age]]&lt;=20,"Teen",IF(Table1[[#This Row],[Age]]&gt;=21 &amp; Table1[[#This Row],[Age]]&lt;=50,"Adult","Senior"))</f>
        <v>Senior</v>
      </c>
      <c r="M3456" t="s">
        <v>53</v>
      </c>
      <c r="N3456" t="s">
        <v>54</v>
      </c>
      <c r="O3456" t="s">
        <v>55</v>
      </c>
      <c r="P3456" t="s">
        <v>47</v>
      </c>
      <c r="Q3456" t="s">
        <v>175</v>
      </c>
      <c r="R3456">
        <v>5</v>
      </c>
      <c r="S3456">
        <v>1200</v>
      </c>
      <c r="T3456">
        <v>25</v>
      </c>
      <c r="U3456">
        <v>4500</v>
      </c>
      <c r="V3456" t="str">
        <f>IF(Table1[[#This Row],[Sales]]&lt;=10000,"Low",IF(Table1[[#This Row],[Sales]]&gt;=10000 &amp; Table1[[#This Row],[Sales]]&lt;=25000,"Medium","High"))</f>
        <v>Low</v>
      </c>
      <c r="W3456">
        <v>1869.34</v>
      </c>
      <c r="X3456">
        <f>Table1[[#This Row],[Profit]]/Table1[[#This Row],[Sales]]</f>
        <v>0.41540888888888888</v>
      </c>
      <c r="Y3456" t="s">
        <v>58</v>
      </c>
      <c r="Z3456" t="s">
        <v>59</v>
      </c>
      <c r="AA3456">
        <v>5</v>
      </c>
      <c r="AB3456" t="s">
        <v>42</v>
      </c>
    </row>
    <row r="3457" spans="1:28" x14ac:dyDescent="0.35">
      <c r="A3457" t="s">
        <v>3852</v>
      </c>
      <c r="B3457" s="1">
        <v>45616</v>
      </c>
      <c r="C3457" s="1" t="str">
        <f>TEXT(Table1[[#This Row],[Order_Date]],"yyyy")</f>
        <v>2024</v>
      </c>
      <c r="D3457" s="3">
        <f>MONTH(Table1[[#This Row],[Order_Date]])</f>
        <v>11</v>
      </c>
      <c r="E3457" t="str">
        <f>TEXT(Table1[[#This Row],[Order_Date]],"mmm")</f>
        <v>Nov</v>
      </c>
      <c r="F3457" s="1">
        <v>45617</v>
      </c>
      <c r="G3457">
        <f>(Table1[[#This Row],[Ship_Date]]-Table1[[#This Row],[Order_Date]])</f>
        <v>1</v>
      </c>
      <c r="H3457" t="s">
        <v>3853</v>
      </c>
      <c r="I3457" t="s">
        <v>3854</v>
      </c>
      <c r="J3457" t="s">
        <v>24</v>
      </c>
      <c r="K3457">
        <v>33</v>
      </c>
      <c r="L3457" t="str">
        <f>IF(Table1[[#This Row],[Age]]&lt;=20,"Teen",IF(Table1[[#This Row],[Age]]&gt;=21 &amp; Table1[[#This Row],[Age]]&lt;=50,"Adult","Senior"))</f>
        <v>Senior</v>
      </c>
      <c r="M3457" t="s">
        <v>25</v>
      </c>
      <c r="N3457" t="s">
        <v>26</v>
      </c>
      <c r="O3457" t="s">
        <v>27</v>
      </c>
      <c r="P3457" t="s">
        <v>47</v>
      </c>
      <c r="Q3457" t="s">
        <v>164</v>
      </c>
      <c r="R3457">
        <v>3</v>
      </c>
      <c r="S3457">
        <v>1800</v>
      </c>
      <c r="T3457">
        <v>25</v>
      </c>
      <c r="U3457">
        <v>4050</v>
      </c>
      <c r="V3457" t="str">
        <f>IF(Table1[[#This Row],[Sales]]&lt;=10000,"Low",IF(Table1[[#This Row],[Sales]]&gt;=10000 &amp; Table1[[#This Row],[Sales]]&lt;=25000,"Medium","High"))</f>
        <v>Low</v>
      </c>
      <c r="W3457">
        <v>1117.95</v>
      </c>
      <c r="X3457">
        <f>Table1[[#This Row],[Profit]]/Table1[[#This Row],[Sales]]</f>
        <v>0.27603703703703703</v>
      </c>
      <c r="Y3457" t="s">
        <v>93</v>
      </c>
      <c r="Z3457" t="s">
        <v>59</v>
      </c>
      <c r="AA3457">
        <v>5</v>
      </c>
      <c r="AB3457" t="s">
        <v>32</v>
      </c>
    </row>
    <row r="3458" spans="1:28" x14ac:dyDescent="0.35">
      <c r="A3458" t="s">
        <v>3891</v>
      </c>
      <c r="B3458" s="1">
        <v>45599</v>
      </c>
      <c r="C3458" s="1" t="str">
        <f>TEXT(Table1[[#This Row],[Order_Date]],"yyyy")</f>
        <v>2024</v>
      </c>
      <c r="D3458" s="3">
        <f>MONTH(Table1[[#This Row],[Order_Date]])</f>
        <v>11</v>
      </c>
      <c r="E3458" t="str">
        <f>TEXT(Table1[[#This Row],[Order_Date]],"mmm")</f>
        <v>Nov</v>
      </c>
      <c r="F3458" s="1">
        <v>45606</v>
      </c>
      <c r="G3458">
        <f>(Table1[[#This Row],[Ship_Date]]-Table1[[#This Row],[Order_Date]])</f>
        <v>7</v>
      </c>
      <c r="H3458" t="s">
        <v>3892</v>
      </c>
      <c r="I3458" t="s">
        <v>3893</v>
      </c>
      <c r="J3458" t="s">
        <v>24</v>
      </c>
      <c r="K3458">
        <v>32</v>
      </c>
      <c r="L3458" t="str">
        <f>IF(Table1[[#This Row],[Age]]&lt;=20,"Teen",IF(Table1[[#This Row],[Age]]&gt;=21 &amp; Table1[[#This Row],[Age]]&lt;=50,"Adult","Senior"))</f>
        <v>Senior</v>
      </c>
      <c r="M3458" t="s">
        <v>53</v>
      </c>
      <c r="N3458" t="s">
        <v>54</v>
      </c>
      <c r="O3458" t="s">
        <v>55</v>
      </c>
      <c r="P3458" t="s">
        <v>39</v>
      </c>
      <c r="Q3458" t="s">
        <v>40</v>
      </c>
      <c r="R3458">
        <v>8</v>
      </c>
      <c r="S3458">
        <v>2500</v>
      </c>
      <c r="T3458">
        <v>15</v>
      </c>
      <c r="U3458">
        <v>17000</v>
      </c>
      <c r="V3458" t="str">
        <f>IF(Table1[[#This Row],[Sales]]&lt;=10000,"Low",IF(Table1[[#This Row],[Sales]]&gt;=10000 &amp; Table1[[#This Row],[Sales]]&lt;=25000,"Medium","High"))</f>
        <v>High</v>
      </c>
      <c r="W3458">
        <v>2239.4699999999998</v>
      </c>
      <c r="X3458">
        <f>Table1[[#This Row],[Profit]]/Table1[[#This Row],[Sales]]</f>
        <v>0.13173352941176469</v>
      </c>
      <c r="Y3458" t="s">
        <v>93</v>
      </c>
      <c r="Z3458" t="s">
        <v>31</v>
      </c>
      <c r="AA3458">
        <v>5</v>
      </c>
      <c r="AB3458" t="s">
        <v>42</v>
      </c>
    </row>
    <row r="3459" spans="1:28" x14ac:dyDescent="0.35">
      <c r="A3459" t="s">
        <v>3897</v>
      </c>
      <c r="B3459" s="1">
        <v>45970</v>
      </c>
      <c r="C3459" s="1" t="str">
        <f>TEXT(Table1[[#This Row],[Order_Date]],"yyyy")</f>
        <v>2025</v>
      </c>
      <c r="D3459" s="3">
        <f>MONTH(Table1[[#This Row],[Order_Date]])</f>
        <v>11</v>
      </c>
      <c r="E3459" t="str">
        <f>TEXT(Table1[[#This Row],[Order_Date]],"mmm")</f>
        <v>Nov</v>
      </c>
      <c r="F3459" s="1">
        <v>45973</v>
      </c>
      <c r="G3459">
        <f>(Table1[[#This Row],[Ship_Date]]-Table1[[#This Row],[Order_Date]])</f>
        <v>3</v>
      </c>
      <c r="H3459" t="s">
        <v>3898</v>
      </c>
      <c r="I3459" t="s">
        <v>3899</v>
      </c>
      <c r="J3459" t="s">
        <v>52</v>
      </c>
      <c r="K3459">
        <v>53</v>
      </c>
      <c r="L3459" t="str">
        <f>IF(Table1[[#This Row],[Age]]&lt;=20,"Teen",IF(Table1[[#This Row],[Age]]&gt;=21 &amp; Table1[[#This Row],[Age]]&lt;=50,"Adult","Senior"))</f>
        <v>Senior</v>
      </c>
      <c r="M3459" t="s">
        <v>84</v>
      </c>
      <c r="N3459" t="s">
        <v>85</v>
      </c>
      <c r="O3459" t="s">
        <v>86</v>
      </c>
      <c r="P3459" t="s">
        <v>28</v>
      </c>
      <c r="Q3459" t="s">
        <v>192</v>
      </c>
      <c r="R3459">
        <v>7</v>
      </c>
      <c r="S3459">
        <v>7000</v>
      </c>
      <c r="T3459">
        <v>15</v>
      </c>
      <c r="U3459">
        <v>41650</v>
      </c>
      <c r="V3459" t="str">
        <f>IF(Table1[[#This Row],[Sales]]&lt;=10000,"Low",IF(Table1[[#This Row],[Sales]]&gt;=10000 &amp; Table1[[#This Row],[Sales]]&lt;=25000,"Medium","High"))</f>
        <v>High</v>
      </c>
      <c r="W3459">
        <v>6348.05</v>
      </c>
      <c r="X3459">
        <f>Table1[[#This Row],[Profit]]/Table1[[#This Row],[Sales]]</f>
        <v>0.1524141656662665</v>
      </c>
      <c r="Y3459" t="s">
        <v>93</v>
      </c>
      <c r="Z3459" t="s">
        <v>41</v>
      </c>
      <c r="AA3459">
        <v>2</v>
      </c>
      <c r="AB3459" t="s">
        <v>42</v>
      </c>
    </row>
    <row r="3460" spans="1:28" x14ac:dyDescent="0.35">
      <c r="A3460" t="s">
        <v>3919</v>
      </c>
      <c r="B3460" s="1">
        <v>45976</v>
      </c>
      <c r="C3460" s="1" t="str">
        <f>TEXT(Table1[[#This Row],[Order_Date]],"yyyy")</f>
        <v>2025</v>
      </c>
      <c r="D3460" s="3">
        <f>MONTH(Table1[[#This Row],[Order_Date]])</f>
        <v>11</v>
      </c>
      <c r="E3460" t="str">
        <f>TEXT(Table1[[#This Row],[Order_Date]],"mmm")</f>
        <v>Nov</v>
      </c>
      <c r="F3460" s="1">
        <v>45979</v>
      </c>
      <c r="G3460">
        <f>(Table1[[#This Row],[Ship_Date]]-Table1[[#This Row],[Order_Date]])</f>
        <v>3</v>
      </c>
      <c r="H3460" t="s">
        <v>3920</v>
      </c>
      <c r="I3460" t="s">
        <v>3921</v>
      </c>
      <c r="J3460" t="s">
        <v>52</v>
      </c>
      <c r="K3460">
        <v>64</v>
      </c>
      <c r="L3460" t="str">
        <f>IF(Table1[[#This Row],[Age]]&lt;=20,"Teen",IF(Table1[[#This Row],[Age]]&gt;=21 &amp; Table1[[#This Row],[Age]]&lt;=50,"Adult","Senior"))</f>
        <v>Senior</v>
      </c>
      <c r="M3460" t="s">
        <v>116</v>
      </c>
      <c r="N3460" t="s">
        <v>117</v>
      </c>
      <c r="O3460" t="s">
        <v>86</v>
      </c>
      <c r="P3460" t="s">
        <v>39</v>
      </c>
      <c r="Q3460" t="s">
        <v>40</v>
      </c>
      <c r="R3460">
        <v>8</v>
      </c>
      <c r="S3460">
        <v>2500</v>
      </c>
      <c r="T3460">
        <v>0</v>
      </c>
      <c r="U3460">
        <v>20000</v>
      </c>
      <c r="V3460" t="str">
        <f>IF(Table1[[#This Row],[Sales]]&lt;=10000,"Low",IF(Table1[[#This Row],[Sales]]&gt;=10000 &amp; Table1[[#This Row],[Sales]]&lt;=25000,"Medium","High"))</f>
        <v>High</v>
      </c>
      <c r="W3460">
        <v>6152.88</v>
      </c>
      <c r="X3460">
        <f>Table1[[#This Row],[Profit]]/Table1[[#This Row],[Sales]]</f>
        <v>0.30764400000000003</v>
      </c>
      <c r="Y3460" t="s">
        <v>58</v>
      </c>
      <c r="Z3460" t="s">
        <v>41</v>
      </c>
      <c r="AA3460">
        <v>2</v>
      </c>
      <c r="AB3460" t="s">
        <v>42</v>
      </c>
    </row>
    <row r="3461" spans="1:28" x14ac:dyDescent="0.35">
      <c r="A3461" t="s">
        <v>3925</v>
      </c>
      <c r="B3461" s="1">
        <v>45985</v>
      </c>
      <c r="C3461" s="1" t="str">
        <f>TEXT(Table1[[#This Row],[Order_Date]],"yyyy")</f>
        <v>2025</v>
      </c>
      <c r="D3461" s="3">
        <f>MONTH(Table1[[#This Row],[Order_Date]])</f>
        <v>11</v>
      </c>
      <c r="E3461" t="str">
        <f>TEXT(Table1[[#This Row],[Order_Date]],"mmm")</f>
        <v>Nov</v>
      </c>
      <c r="F3461" s="1">
        <v>45992</v>
      </c>
      <c r="G3461">
        <f>(Table1[[#This Row],[Ship_Date]]-Table1[[#This Row],[Order_Date]])</f>
        <v>7</v>
      </c>
      <c r="H3461" t="s">
        <v>3926</v>
      </c>
      <c r="I3461" t="s">
        <v>3927</v>
      </c>
      <c r="J3461" t="s">
        <v>24</v>
      </c>
      <c r="K3461">
        <v>53</v>
      </c>
      <c r="L3461" t="str">
        <f>IF(Table1[[#This Row],[Age]]&lt;=20,"Teen",IF(Table1[[#This Row],[Age]]&gt;=21 &amp; Table1[[#This Row],[Age]]&lt;=50,"Adult","Senior"))</f>
        <v>Senior</v>
      </c>
      <c r="M3461" t="s">
        <v>36</v>
      </c>
      <c r="N3461" t="s">
        <v>37</v>
      </c>
      <c r="O3461" t="s">
        <v>38</v>
      </c>
      <c r="P3461" t="s">
        <v>74</v>
      </c>
      <c r="Q3461" t="s">
        <v>75</v>
      </c>
      <c r="R3461">
        <v>5</v>
      </c>
      <c r="S3461">
        <v>2000</v>
      </c>
      <c r="T3461">
        <v>25</v>
      </c>
      <c r="U3461">
        <v>7500</v>
      </c>
      <c r="V3461" t="str">
        <f>IF(Table1[[#This Row],[Sales]]&lt;=10000,"Low",IF(Table1[[#This Row],[Sales]]&gt;=10000 &amp; Table1[[#This Row],[Sales]]&lt;=25000,"Medium","High"))</f>
        <v>Low</v>
      </c>
      <c r="W3461">
        <v>2909.21</v>
      </c>
      <c r="X3461">
        <f>Table1[[#This Row],[Profit]]/Table1[[#This Row],[Sales]]</f>
        <v>0.38789466666666667</v>
      </c>
      <c r="Y3461" t="s">
        <v>93</v>
      </c>
      <c r="Z3461" t="s">
        <v>41</v>
      </c>
      <c r="AA3461">
        <v>4</v>
      </c>
      <c r="AB3461" t="s">
        <v>42</v>
      </c>
    </row>
    <row r="3462" spans="1:28" x14ac:dyDescent="0.35">
      <c r="A3462" t="s">
        <v>3946</v>
      </c>
      <c r="B3462" s="1">
        <v>45966</v>
      </c>
      <c r="C3462" s="1" t="str">
        <f>TEXT(Table1[[#This Row],[Order_Date]],"yyyy")</f>
        <v>2025</v>
      </c>
      <c r="D3462" s="3">
        <f>MONTH(Table1[[#This Row],[Order_Date]])</f>
        <v>11</v>
      </c>
      <c r="E3462" t="str">
        <f>TEXT(Table1[[#This Row],[Order_Date]],"mmm")</f>
        <v>Nov</v>
      </c>
      <c r="F3462" s="1">
        <v>45973</v>
      </c>
      <c r="G3462">
        <f>(Table1[[#This Row],[Ship_Date]]-Table1[[#This Row],[Order_Date]])</f>
        <v>7</v>
      </c>
      <c r="H3462" t="s">
        <v>3947</v>
      </c>
      <c r="I3462" t="s">
        <v>3948</v>
      </c>
      <c r="J3462" t="s">
        <v>52</v>
      </c>
      <c r="K3462">
        <v>55</v>
      </c>
      <c r="L3462" t="str">
        <f>IF(Table1[[#This Row],[Age]]&lt;=20,"Teen",IF(Table1[[#This Row],[Age]]&gt;=21 &amp; Table1[[#This Row],[Age]]&lt;=50,"Adult","Senior"))</f>
        <v>Senior</v>
      </c>
      <c r="M3462" t="s">
        <v>101</v>
      </c>
      <c r="N3462" t="s">
        <v>102</v>
      </c>
      <c r="O3462" t="s">
        <v>27</v>
      </c>
      <c r="P3462" t="s">
        <v>74</v>
      </c>
      <c r="Q3462" t="s">
        <v>109</v>
      </c>
      <c r="R3462">
        <v>4</v>
      </c>
      <c r="S3462">
        <v>40000</v>
      </c>
      <c r="T3462">
        <v>5</v>
      </c>
      <c r="U3462">
        <v>152000</v>
      </c>
      <c r="V3462" t="str">
        <f>IF(Table1[[#This Row],[Sales]]&lt;=10000,"Low",IF(Table1[[#This Row],[Sales]]&gt;=10000 &amp; Table1[[#This Row],[Sales]]&lt;=25000,"Medium","High"))</f>
        <v>High</v>
      </c>
      <c r="W3462">
        <v>25523.57</v>
      </c>
      <c r="X3462">
        <f>Table1[[#This Row],[Profit]]/Table1[[#This Row],[Sales]]</f>
        <v>0.16791822368421053</v>
      </c>
      <c r="Y3462" t="s">
        <v>58</v>
      </c>
      <c r="Z3462" t="s">
        <v>59</v>
      </c>
      <c r="AA3462">
        <v>1</v>
      </c>
      <c r="AB3462" t="s">
        <v>32</v>
      </c>
    </row>
    <row r="3463" spans="1:28" x14ac:dyDescent="0.35">
      <c r="A3463" t="s">
        <v>3958</v>
      </c>
      <c r="B3463" s="1">
        <v>45616</v>
      </c>
      <c r="C3463" s="1" t="str">
        <f>TEXT(Table1[[#This Row],[Order_Date]],"yyyy")</f>
        <v>2024</v>
      </c>
      <c r="D3463" s="3">
        <f>MONTH(Table1[[#This Row],[Order_Date]])</f>
        <v>11</v>
      </c>
      <c r="E3463" t="str">
        <f>TEXT(Table1[[#This Row],[Order_Date]],"mmm")</f>
        <v>Nov</v>
      </c>
      <c r="F3463" s="1">
        <v>45617</v>
      </c>
      <c r="G3463">
        <f>(Table1[[#This Row],[Ship_Date]]-Table1[[#This Row],[Order_Date]])</f>
        <v>1</v>
      </c>
      <c r="H3463" t="s">
        <v>3959</v>
      </c>
      <c r="I3463" t="s">
        <v>3960</v>
      </c>
      <c r="J3463" t="s">
        <v>52</v>
      </c>
      <c r="K3463">
        <v>25</v>
      </c>
      <c r="L3463" t="str">
        <f>IF(Table1[[#This Row],[Age]]&lt;=20,"Teen",IF(Table1[[#This Row],[Age]]&gt;=21 &amp; Table1[[#This Row],[Age]]&lt;=50,"Adult","Senior"))</f>
        <v>Senior</v>
      </c>
      <c r="M3463" t="s">
        <v>36</v>
      </c>
      <c r="N3463" t="s">
        <v>37</v>
      </c>
      <c r="O3463" t="s">
        <v>38</v>
      </c>
      <c r="P3463" t="s">
        <v>28</v>
      </c>
      <c r="Q3463" t="s">
        <v>103</v>
      </c>
      <c r="R3463">
        <v>1</v>
      </c>
      <c r="S3463">
        <v>25000</v>
      </c>
      <c r="T3463">
        <v>5</v>
      </c>
      <c r="U3463">
        <v>23750</v>
      </c>
      <c r="V3463" t="str">
        <f>IF(Table1[[#This Row],[Sales]]&lt;=10000,"Low",IF(Table1[[#This Row],[Sales]]&gt;=10000 &amp; Table1[[#This Row],[Sales]]&lt;=25000,"Medium","High"))</f>
        <v>High</v>
      </c>
      <c r="W3463">
        <v>4965.2</v>
      </c>
      <c r="X3463">
        <f>Table1[[#This Row],[Profit]]/Table1[[#This Row],[Sales]]</f>
        <v>0.20906105263157895</v>
      </c>
      <c r="Y3463" t="s">
        <v>58</v>
      </c>
      <c r="Z3463" t="s">
        <v>59</v>
      </c>
      <c r="AA3463">
        <v>3</v>
      </c>
      <c r="AB3463" t="s">
        <v>42</v>
      </c>
    </row>
    <row r="3464" spans="1:28" x14ac:dyDescent="0.35">
      <c r="A3464" t="s">
        <v>4024</v>
      </c>
      <c r="B3464" s="1">
        <v>45625</v>
      </c>
      <c r="C3464" s="1" t="str">
        <f>TEXT(Table1[[#This Row],[Order_Date]],"yyyy")</f>
        <v>2024</v>
      </c>
      <c r="D3464" s="3">
        <f>MONTH(Table1[[#This Row],[Order_Date]])</f>
        <v>11</v>
      </c>
      <c r="E3464" t="str">
        <f>TEXT(Table1[[#This Row],[Order_Date]],"mmm")</f>
        <v>Nov</v>
      </c>
      <c r="F3464" s="1">
        <v>45630</v>
      </c>
      <c r="G3464">
        <f>(Table1[[#This Row],[Ship_Date]]-Table1[[#This Row],[Order_Date]])</f>
        <v>5</v>
      </c>
      <c r="H3464" t="s">
        <v>4025</v>
      </c>
      <c r="I3464" t="s">
        <v>4026</v>
      </c>
      <c r="J3464" t="s">
        <v>52</v>
      </c>
      <c r="K3464">
        <v>23</v>
      </c>
      <c r="L3464" t="str">
        <f>IF(Table1[[#This Row],[Age]]&lt;=20,"Teen",IF(Table1[[#This Row],[Age]]&gt;=21 &amp; Table1[[#This Row],[Age]]&lt;=50,"Adult","Senior"))</f>
        <v>Senior</v>
      </c>
      <c r="M3464" t="s">
        <v>25</v>
      </c>
      <c r="N3464" t="s">
        <v>26</v>
      </c>
      <c r="O3464" t="s">
        <v>27</v>
      </c>
      <c r="P3464" t="s">
        <v>39</v>
      </c>
      <c r="Q3464" t="s">
        <v>40</v>
      </c>
      <c r="R3464">
        <v>6</v>
      </c>
      <c r="S3464">
        <v>2500</v>
      </c>
      <c r="T3464">
        <v>0</v>
      </c>
      <c r="U3464">
        <v>15000</v>
      </c>
      <c r="V3464" t="str">
        <f>IF(Table1[[#This Row],[Sales]]&lt;=10000,"Low",IF(Table1[[#This Row],[Sales]]&gt;=10000 &amp; Table1[[#This Row],[Sales]]&lt;=25000,"Medium","High"))</f>
        <v>High</v>
      </c>
      <c r="W3464">
        <v>4371.03</v>
      </c>
      <c r="X3464">
        <f>Table1[[#This Row],[Profit]]/Table1[[#This Row],[Sales]]</f>
        <v>0.29140199999999999</v>
      </c>
      <c r="Y3464" t="s">
        <v>58</v>
      </c>
      <c r="Z3464" t="s">
        <v>31</v>
      </c>
      <c r="AA3464">
        <v>2</v>
      </c>
      <c r="AB3464" t="s">
        <v>42</v>
      </c>
    </row>
    <row r="3465" spans="1:28" x14ac:dyDescent="0.35">
      <c r="A3465" t="s">
        <v>4056</v>
      </c>
      <c r="B3465" s="1">
        <v>45626</v>
      </c>
      <c r="C3465" s="1" t="str">
        <f>TEXT(Table1[[#This Row],[Order_Date]],"yyyy")</f>
        <v>2024</v>
      </c>
      <c r="D3465" s="3">
        <f>MONTH(Table1[[#This Row],[Order_Date]])</f>
        <v>11</v>
      </c>
      <c r="E3465" t="str">
        <f>TEXT(Table1[[#This Row],[Order_Date]],"mmm")</f>
        <v>Nov</v>
      </c>
      <c r="F3465" s="1">
        <v>45631</v>
      </c>
      <c r="G3465">
        <f>(Table1[[#This Row],[Ship_Date]]-Table1[[#This Row],[Order_Date]])</f>
        <v>5</v>
      </c>
      <c r="H3465" t="s">
        <v>4057</v>
      </c>
      <c r="I3465" t="s">
        <v>4058</v>
      </c>
      <c r="J3465" t="s">
        <v>52</v>
      </c>
      <c r="K3465">
        <v>65</v>
      </c>
      <c r="L3465" t="str">
        <f>IF(Table1[[#This Row],[Age]]&lt;=20,"Teen",IF(Table1[[#This Row],[Age]]&gt;=21 &amp; Table1[[#This Row],[Age]]&lt;=50,"Adult","Senior"))</f>
        <v>Senior</v>
      </c>
      <c r="M3465" t="s">
        <v>79</v>
      </c>
      <c r="N3465" t="s">
        <v>80</v>
      </c>
      <c r="O3465" t="s">
        <v>38</v>
      </c>
      <c r="P3465" t="s">
        <v>39</v>
      </c>
      <c r="Q3465" t="s">
        <v>87</v>
      </c>
      <c r="R3465">
        <v>4</v>
      </c>
      <c r="S3465">
        <v>3200</v>
      </c>
      <c r="T3465">
        <v>15</v>
      </c>
      <c r="U3465">
        <v>10880</v>
      </c>
      <c r="V3465" t="str">
        <f>IF(Table1[[#This Row],[Sales]]&lt;=10000,"Low",IF(Table1[[#This Row],[Sales]]&gt;=10000 &amp; Table1[[#This Row],[Sales]]&lt;=25000,"Medium","High"))</f>
        <v>High</v>
      </c>
      <c r="W3465">
        <v>1596.05</v>
      </c>
      <c r="X3465">
        <f>Table1[[#This Row],[Profit]]/Table1[[#This Row],[Sales]]</f>
        <v>0.14669577205882353</v>
      </c>
      <c r="Y3465" t="s">
        <v>58</v>
      </c>
      <c r="Z3465" t="s">
        <v>31</v>
      </c>
      <c r="AA3465">
        <v>2</v>
      </c>
      <c r="AB3465" t="s">
        <v>42</v>
      </c>
    </row>
    <row r="3466" spans="1:28" x14ac:dyDescent="0.35">
      <c r="A3466" t="s">
        <v>4059</v>
      </c>
      <c r="B3466" s="1">
        <v>45604</v>
      </c>
      <c r="C3466" s="1" t="str">
        <f>TEXT(Table1[[#This Row],[Order_Date]],"yyyy")</f>
        <v>2024</v>
      </c>
      <c r="D3466" s="3">
        <f>MONTH(Table1[[#This Row],[Order_Date]])</f>
        <v>11</v>
      </c>
      <c r="E3466" t="str">
        <f>TEXT(Table1[[#This Row],[Order_Date]],"mmm")</f>
        <v>Nov</v>
      </c>
      <c r="F3466" s="1">
        <v>45605</v>
      </c>
      <c r="G3466">
        <f>(Table1[[#This Row],[Ship_Date]]-Table1[[#This Row],[Order_Date]])</f>
        <v>1</v>
      </c>
      <c r="H3466" t="s">
        <v>4060</v>
      </c>
      <c r="I3466" t="s">
        <v>4061</v>
      </c>
      <c r="J3466" t="s">
        <v>24</v>
      </c>
      <c r="K3466">
        <v>52</v>
      </c>
      <c r="L3466" t="str">
        <f>IF(Table1[[#This Row],[Age]]&lt;=20,"Teen",IF(Table1[[#This Row],[Age]]&gt;=21 &amp; Table1[[#This Row],[Age]]&lt;=50,"Adult","Senior"))</f>
        <v>Senior</v>
      </c>
      <c r="M3466" t="s">
        <v>63</v>
      </c>
      <c r="N3466" t="s">
        <v>64</v>
      </c>
      <c r="O3466" t="s">
        <v>55</v>
      </c>
      <c r="P3466" t="s">
        <v>47</v>
      </c>
      <c r="Q3466" t="s">
        <v>185</v>
      </c>
      <c r="R3466">
        <v>1</v>
      </c>
      <c r="S3466">
        <v>4500</v>
      </c>
      <c r="T3466">
        <v>10</v>
      </c>
      <c r="U3466">
        <v>4050</v>
      </c>
      <c r="V3466" t="str">
        <f>IF(Table1[[#This Row],[Sales]]&lt;=10000,"Low",IF(Table1[[#This Row],[Sales]]&gt;=10000 &amp; Table1[[#This Row],[Sales]]&lt;=25000,"Medium","High"))</f>
        <v>Low</v>
      </c>
      <c r="W3466">
        <v>1498.02</v>
      </c>
      <c r="X3466">
        <f>Table1[[#This Row],[Profit]]/Table1[[#This Row],[Sales]]</f>
        <v>0.36988148148148148</v>
      </c>
      <c r="Y3466" t="s">
        <v>93</v>
      </c>
      <c r="Z3466" t="s">
        <v>59</v>
      </c>
      <c r="AA3466">
        <v>4</v>
      </c>
      <c r="AB3466" t="s">
        <v>42</v>
      </c>
    </row>
    <row r="3467" spans="1:28" x14ac:dyDescent="0.35">
      <c r="A3467" t="s">
        <v>4084</v>
      </c>
      <c r="B3467" s="1">
        <v>45625</v>
      </c>
      <c r="C3467" s="1" t="str">
        <f>TEXT(Table1[[#This Row],[Order_Date]],"yyyy")</f>
        <v>2024</v>
      </c>
      <c r="D3467" s="3">
        <f>MONTH(Table1[[#This Row],[Order_Date]])</f>
        <v>11</v>
      </c>
      <c r="E3467" t="str">
        <f>TEXT(Table1[[#This Row],[Order_Date]],"mmm")</f>
        <v>Nov</v>
      </c>
      <c r="F3467" s="1">
        <v>45626</v>
      </c>
      <c r="G3467">
        <f>(Table1[[#This Row],[Ship_Date]]-Table1[[#This Row],[Order_Date]])</f>
        <v>1</v>
      </c>
      <c r="H3467" t="s">
        <v>4085</v>
      </c>
      <c r="I3467" t="s">
        <v>4086</v>
      </c>
      <c r="J3467" t="s">
        <v>52</v>
      </c>
      <c r="K3467">
        <v>57</v>
      </c>
      <c r="L3467" t="str">
        <f>IF(Table1[[#This Row],[Age]]&lt;=20,"Teen",IF(Table1[[#This Row],[Age]]&gt;=21 &amp; Table1[[#This Row],[Age]]&lt;=50,"Adult","Senior"))</f>
        <v>Senior</v>
      </c>
      <c r="M3467" t="s">
        <v>36</v>
      </c>
      <c r="N3467" t="s">
        <v>37</v>
      </c>
      <c r="O3467" t="s">
        <v>38</v>
      </c>
      <c r="P3467" t="s">
        <v>56</v>
      </c>
      <c r="Q3467" t="s">
        <v>212</v>
      </c>
      <c r="R3467">
        <v>3</v>
      </c>
      <c r="S3467">
        <v>300</v>
      </c>
      <c r="T3467">
        <v>20</v>
      </c>
      <c r="U3467">
        <v>720</v>
      </c>
      <c r="V3467" t="str">
        <f>IF(Table1[[#This Row],[Sales]]&lt;=10000,"Low",IF(Table1[[#This Row],[Sales]]&gt;=10000 &amp; Table1[[#This Row],[Sales]]&lt;=25000,"Medium","High"))</f>
        <v>Low</v>
      </c>
      <c r="W3467">
        <v>179.2</v>
      </c>
      <c r="X3467">
        <f>Table1[[#This Row],[Profit]]/Table1[[#This Row],[Sales]]</f>
        <v>0.24888888888888888</v>
      </c>
      <c r="Y3467" t="s">
        <v>58</v>
      </c>
      <c r="Z3467" t="s">
        <v>31</v>
      </c>
      <c r="AA3467">
        <v>4</v>
      </c>
      <c r="AB3467" t="s">
        <v>42</v>
      </c>
    </row>
    <row r="3468" spans="1:28" x14ac:dyDescent="0.35">
      <c r="A3468" t="s">
        <v>4090</v>
      </c>
      <c r="B3468" s="1">
        <v>45969</v>
      </c>
      <c r="C3468" s="1" t="str">
        <f>TEXT(Table1[[#This Row],[Order_Date]],"yyyy")</f>
        <v>2025</v>
      </c>
      <c r="D3468" s="3">
        <f>MONTH(Table1[[#This Row],[Order_Date]])</f>
        <v>11</v>
      </c>
      <c r="E3468" t="str">
        <f>TEXT(Table1[[#This Row],[Order_Date]],"mmm")</f>
        <v>Nov</v>
      </c>
      <c r="F3468" s="1">
        <v>45975</v>
      </c>
      <c r="G3468">
        <f>(Table1[[#This Row],[Ship_Date]]-Table1[[#This Row],[Order_Date]])</f>
        <v>6</v>
      </c>
      <c r="H3468" t="s">
        <v>4091</v>
      </c>
      <c r="I3468" t="s">
        <v>4092</v>
      </c>
      <c r="J3468" t="s">
        <v>52</v>
      </c>
      <c r="K3468">
        <v>21</v>
      </c>
      <c r="L3468" t="str">
        <f>IF(Table1[[#This Row],[Age]]&lt;=20,"Teen",IF(Table1[[#This Row],[Age]]&gt;=21 &amp; Table1[[#This Row],[Age]]&lt;=50,"Adult","Senior"))</f>
        <v>Senior</v>
      </c>
      <c r="M3468" t="s">
        <v>53</v>
      </c>
      <c r="N3468" t="s">
        <v>54</v>
      </c>
      <c r="O3468" t="s">
        <v>55</v>
      </c>
      <c r="P3468" t="s">
        <v>47</v>
      </c>
      <c r="Q3468" t="s">
        <v>69</v>
      </c>
      <c r="R3468">
        <v>6</v>
      </c>
      <c r="S3468">
        <v>800</v>
      </c>
      <c r="T3468">
        <v>15</v>
      </c>
      <c r="U3468">
        <v>4080</v>
      </c>
      <c r="V3468" t="str">
        <f>IF(Table1[[#This Row],[Sales]]&lt;=10000,"Low",IF(Table1[[#This Row],[Sales]]&gt;=10000 &amp; Table1[[#This Row],[Sales]]&lt;=25000,"Medium","High"))</f>
        <v>Low</v>
      </c>
      <c r="W3468">
        <v>1292.02</v>
      </c>
      <c r="X3468">
        <f>Table1[[#This Row],[Profit]]/Table1[[#This Row],[Sales]]</f>
        <v>0.31667156862745099</v>
      </c>
      <c r="Y3468" t="s">
        <v>30</v>
      </c>
      <c r="Z3468" t="s">
        <v>41</v>
      </c>
      <c r="AA3468">
        <v>5</v>
      </c>
      <c r="AB3468" t="s">
        <v>42</v>
      </c>
    </row>
    <row r="3469" spans="1:28" x14ac:dyDescent="0.35">
      <c r="A3469" t="s">
        <v>4114</v>
      </c>
      <c r="B3469" s="1">
        <v>45969</v>
      </c>
      <c r="C3469" s="1" t="str">
        <f>TEXT(Table1[[#This Row],[Order_Date]],"yyyy")</f>
        <v>2025</v>
      </c>
      <c r="D3469" s="3">
        <f>MONTH(Table1[[#This Row],[Order_Date]])</f>
        <v>11</v>
      </c>
      <c r="E3469" t="str">
        <f>TEXT(Table1[[#This Row],[Order_Date]],"mmm")</f>
        <v>Nov</v>
      </c>
      <c r="F3469" s="1">
        <v>45972</v>
      </c>
      <c r="G3469">
        <f>(Table1[[#This Row],[Ship_Date]]-Table1[[#This Row],[Order_Date]])</f>
        <v>3</v>
      </c>
      <c r="H3469" t="s">
        <v>4115</v>
      </c>
      <c r="I3469" t="s">
        <v>4116</v>
      </c>
      <c r="J3469" t="s">
        <v>52</v>
      </c>
      <c r="K3469">
        <v>20</v>
      </c>
      <c r="L3469" t="str">
        <f>IF(Table1[[#This Row],[Age]]&lt;=20,"Teen",IF(Table1[[#This Row],[Age]]&gt;=21 &amp; Table1[[#This Row],[Age]]&lt;=50,"Adult","Senior"))</f>
        <v>Teen</v>
      </c>
      <c r="M3469" t="s">
        <v>107</v>
      </c>
      <c r="N3469" t="s">
        <v>108</v>
      </c>
      <c r="O3469" t="s">
        <v>86</v>
      </c>
      <c r="P3469" t="s">
        <v>47</v>
      </c>
      <c r="Q3469" t="s">
        <v>164</v>
      </c>
      <c r="R3469">
        <v>7</v>
      </c>
      <c r="S3469">
        <v>1800</v>
      </c>
      <c r="T3469">
        <v>10</v>
      </c>
      <c r="U3469">
        <v>11340</v>
      </c>
      <c r="V3469" t="str">
        <f>IF(Table1[[#This Row],[Sales]]&lt;=10000,"Low",IF(Table1[[#This Row],[Sales]]&gt;=10000 &amp; Table1[[#This Row],[Sales]]&lt;=25000,"Medium","High"))</f>
        <v>High</v>
      </c>
      <c r="W3469">
        <v>4752.91</v>
      </c>
      <c r="X3469">
        <f>Table1[[#This Row],[Profit]]/Table1[[#This Row],[Sales]]</f>
        <v>0.41912786596119928</v>
      </c>
      <c r="Y3469" t="s">
        <v>30</v>
      </c>
      <c r="Z3469" t="s">
        <v>59</v>
      </c>
      <c r="AA3469">
        <v>3</v>
      </c>
      <c r="AB3469" t="s">
        <v>42</v>
      </c>
    </row>
    <row r="3470" spans="1:28" x14ac:dyDescent="0.35">
      <c r="A3470" t="s">
        <v>4159</v>
      </c>
      <c r="B3470" s="1">
        <v>45613</v>
      </c>
      <c r="C3470" s="1" t="str">
        <f>TEXT(Table1[[#This Row],[Order_Date]],"yyyy")</f>
        <v>2024</v>
      </c>
      <c r="D3470" s="3">
        <f>MONTH(Table1[[#This Row],[Order_Date]])</f>
        <v>11</v>
      </c>
      <c r="E3470" t="str">
        <f>TEXT(Table1[[#This Row],[Order_Date]],"mmm")</f>
        <v>Nov</v>
      </c>
      <c r="F3470" s="1">
        <v>45616</v>
      </c>
      <c r="G3470">
        <f>(Table1[[#This Row],[Ship_Date]]-Table1[[#This Row],[Order_Date]])</f>
        <v>3</v>
      </c>
      <c r="H3470" t="s">
        <v>3498</v>
      </c>
      <c r="I3470" t="s">
        <v>4160</v>
      </c>
      <c r="J3470" t="s">
        <v>52</v>
      </c>
      <c r="K3470">
        <v>26</v>
      </c>
      <c r="L3470" t="str">
        <f>IF(Table1[[#This Row],[Age]]&lt;=20,"Teen",IF(Table1[[#This Row],[Age]]&gt;=21 &amp; Table1[[#This Row],[Age]]&lt;=50,"Adult","Senior"))</f>
        <v>Senior</v>
      </c>
      <c r="M3470" t="s">
        <v>46</v>
      </c>
      <c r="N3470" t="s">
        <v>46</v>
      </c>
      <c r="O3470" t="s">
        <v>38</v>
      </c>
      <c r="P3470" t="s">
        <v>28</v>
      </c>
      <c r="Q3470" t="s">
        <v>103</v>
      </c>
      <c r="R3470">
        <v>1</v>
      </c>
      <c r="S3470">
        <v>25000</v>
      </c>
      <c r="T3470">
        <v>10</v>
      </c>
      <c r="U3470">
        <v>22500</v>
      </c>
      <c r="V3470" t="str">
        <f>IF(Table1[[#This Row],[Sales]]&lt;=10000,"Low",IF(Table1[[#This Row],[Sales]]&gt;=10000 &amp; Table1[[#This Row],[Sales]]&lt;=25000,"Medium","High"))</f>
        <v>High</v>
      </c>
      <c r="W3470">
        <v>9003.24</v>
      </c>
      <c r="X3470">
        <f>Table1[[#This Row],[Profit]]/Table1[[#This Row],[Sales]]</f>
        <v>0.400144</v>
      </c>
      <c r="Y3470" t="s">
        <v>58</v>
      </c>
      <c r="Z3470" t="s">
        <v>41</v>
      </c>
      <c r="AA3470">
        <v>1</v>
      </c>
      <c r="AB3470" t="s">
        <v>42</v>
      </c>
    </row>
    <row r="3471" spans="1:28" x14ac:dyDescent="0.35">
      <c r="A3471" t="s">
        <v>4221</v>
      </c>
      <c r="B3471" s="1">
        <v>45975</v>
      </c>
      <c r="C3471" s="1" t="str">
        <f>TEXT(Table1[[#This Row],[Order_Date]],"yyyy")</f>
        <v>2025</v>
      </c>
      <c r="D3471" s="3">
        <f>MONTH(Table1[[#This Row],[Order_Date]])</f>
        <v>11</v>
      </c>
      <c r="E3471" t="str">
        <f>TEXT(Table1[[#This Row],[Order_Date]],"mmm")</f>
        <v>Nov</v>
      </c>
      <c r="F3471" s="1">
        <v>45978</v>
      </c>
      <c r="G3471">
        <f>(Table1[[#This Row],[Ship_Date]]-Table1[[#This Row],[Order_Date]])</f>
        <v>3</v>
      </c>
      <c r="H3471" t="s">
        <v>4222</v>
      </c>
      <c r="I3471" t="s">
        <v>4223</v>
      </c>
      <c r="J3471" t="s">
        <v>52</v>
      </c>
      <c r="K3471">
        <v>32</v>
      </c>
      <c r="L3471" t="str">
        <f>IF(Table1[[#This Row],[Age]]&lt;=20,"Teen",IF(Table1[[#This Row],[Age]]&gt;=21 &amp; Table1[[#This Row],[Age]]&lt;=50,"Adult","Senior"))</f>
        <v>Senior</v>
      </c>
      <c r="M3471" t="s">
        <v>36</v>
      </c>
      <c r="N3471" t="s">
        <v>37</v>
      </c>
      <c r="O3471" t="s">
        <v>38</v>
      </c>
      <c r="P3471" t="s">
        <v>56</v>
      </c>
      <c r="Q3471" t="s">
        <v>125</v>
      </c>
      <c r="R3471">
        <v>1</v>
      </c>
      <c r="S3471">
        <v>450</v>
      </c>
      <c r="T3471">
        <v>5</v>
      </c>
      <c r="U3471">
        <v>427.5</v>
      </c>
      <c r="V3471" t="str">
        <f>IF(Table1[[#This Row],[Sales]]&lt;=10000,"Low",IF(Table1[[#This Row],[Sales]]&gt;=10000 &amp; Table1[[#This Row],[Sales]]&lt;=25000,"Medium","High"))</f>
        <v>Low</v>
      </c>
      <c r="W3471">
        <v>102.74</v>
      </c>
      <c r="X3471">
        <f>Table1[[#This Row],[Profit]]/Table1[[#This Row],[Sales]]</f>
        <v>0.24032748538011695</v>
      </c>
      <c r="Y3471" t="s">
        <v>58</v>
      </c>
      <c r="Z3471" t="s">
        <v>31</v>
      </c>
      <c r="AA3471">
        <v>1</v>
      </c>
      <c r="AB3471" t="s">
        <v>42</v>
      </c>
    </row>
    <row r="3472" spans="1:28" x14ac:dyDescent="0.35">
      <c r="A3472" t="s">
        <v>4302</v>
      </c>
      <c r="B3472" s="1">
        <v>45605</v>
      </c>
      <c r="C3472" s="1" t="str">
        <f>TEXT(Table1[[#This Row],[Order_Date]],"yyyy")</f>
        <v>2024</v>
      </c>
      <c r="D3472" s="3">
        <f>MONTH(Table1[[#This Row],[Order_Date]])</f>
        <v>11</v>
      </c>
      <c r="E3472" t="str">
        <f>TEXT(Table1[[#This Row],[Order_Date]],"mmm")</f>
        <v>Nov</v>
      </c>
      <c r="F3472" s="1">
        <v>45608</v>
      </c>
      <c r="G3472">
        <f>(Table1[[#This Row],[Ship_Date]]-Table1[[#This Row],[Order_Date]])</f>
        <v>3</v>
      </c>
      <c r="H3472" t="s">
        <v>4303</v>
      </c>
      <c r="I3472" t="s">
        <v>4304</v>
      </c>
      <c r="J3472" t="s">
        <v>52</v>
      </c>
      <c r="K3472">
        <v>52</v>
      </c>
      <c r="L3472" t="str">
        <f>IF(Table1[[#This Row],[Age]]&lt;=20,"Teen",IF(Table1[[#This Row],[Age]]&gt;=21 &amp; Table1[[#This Row],[Age]]&lt;=50,"Adult","Senior"))</f>
        <v>Senior</v>
      </c>
      <c r="M3472" t="s">
        <v>73</v>
      </c>
      <c r="N3472" t="s">
        <v>26</v>
      </c>
      <c r="O3472" t="s">
        <v>27</v>
      </c>
      <c r="P3472" t="s">
        <v>47</v>
      </c>
      <c r="Q3472" t="s">
        <v>175</v>
      </c>
      <c r="R3472">
        <v>7</v>
      </c>
      <c r="S3472">
        <v>1200</v>
      </c>
      <c r="T3472">
        <v>0</v>
      </c>
      <c r="U3472">
        <v>8400</v>
      </c>
      <c r="V3472" t="str">
        <f>IF(Table1[[#This Row],[Sales]]&lt;=10000,"Low",IF(Table1[[#This Row],[Sales]]&gt;=10000 &amp; Table1[[#This Row],[Sales]]&lt;=25000,"Medium","High"))</f>
        <v>Low</v>
      </c>
      <c r="W3472">
        <v>2999</v>
      </c>
      <c r="X3472">
        <f>Table1[[#This Row],[Profit]]/Table1[[#This Row],[Sales]]</f>
        <v>0.35702380952380952</v>
      </c>
      <c r="Y3472" t="s">
        <v>93</v>
      </c>
      <c r="Z3472" t="s">
        <v>59</v>
      </c>
      <c r="AA3472">
        <v>5</v>
      </c>
      <c r="AB3472" t="s">
        <v>42</v>
      </c>
    </row>
    <row r="3473" spans="1:28" x14ac:dyDescent="0.35">
      <c r="A3473" t="s">
        <v>4326</v>
      </c>
      <c r="B3473" s="1">
        <v>45599</v>
      </c>
      <c r="C3473" s="1" t="str">
        <f>TEXT(Table1[[#This Row],[Order_Date]],"yyyy")</f>
        <v>2024</v>
      </c>
      <c r="D3473" s="3">
        <f>MONTH(Table1[[#This Row],[Order_Date]])</f>
        <v>11</v>
      </c>
      <c r="E3473" t="str">
        <f>TEXT(Table1[[#This Row],[Order_Date]],"mmm")</f>
        <v>Nov</v>
      </c>
      <c r="F3473" s="1">
        <v>45606</v>
      </c>
      <c r="G3473">
        <f>(Table1[[#This Row],[Ship_Date]]-Table1[[#This Row],[Order_Date]])</f>
        <v>7</v>
      </c>
      <c r="H3473" t="s">
        <v>4327</v>
      </c>
      <c r="I3473" t="s">
        <v>4328</v>
      </c>
      <c r="J3473" t="s">
        <v>24</v>
      </c>
      <c r="K3473">
        <v>43</v>
      </c>
      <c r="L3473" t="str">
        <f>IF(Table1[[#This Row],[Age]]&lt;=20,"Teen",IF(Table1[[#This Row],[Age]]&gt;=21 &amp; Table1[[#This Row],[Age]]&lt;=50,"Adult","Senior"))</f>
        <v>Senior</v>
      </c>
      <c r="M3473" t="s">
        <v>63</v>
      </c>
      <c r="N3473" t="s">
        <v>64</v>
      </c>
      <c r="O3473" t="s">
        <v>55</v>
      </c>
      <c r="P3473" t="s">
        <v>56</v>
      </c>
      <c r="Q3473" t="s">
        <v>125</v>
      </c>
      <c r="R3473">
        <v>7</v>
      </c>
      <c r="S3473">
        <v>450</v>
      </c>
      <c r="T3473">
        <v>20</v>
      </c>
      <c r="U3473">
        <v>2520</v>
      </c>
      <c r="V3473" t="str">
        <f>IF(Table1[[#This Row],[Sales]]&lt;=10000,"Low",IF(Table1[[#This Row],[Sales]]&gt;=10000 &amp; Table1[[#This Row],[Sales]]&lt;=25000,"Medium","High"))</f>
        <v>Low</v>
      </c>
      <c r="W3473">
        <v>549.09</v>
      </c>
      <c r="X3473">
        <f>Table1[[#This Row],[Profit]]/Table1[[#This Row],[Sales]]</f>
        <v>0.21789285714285717</v>
      </c>
      <c r="Y3473" t="s">
        <v>93</v>
      </c>
      <c r="Z3473" t="s">
        <v>41</v>
      </c>
      <c r="AA3473">
        <v>5</v>
      </c>
      <c r="AB3473" t="s">
        <v>42</v>
      </c>
    </row>
    <row r="3474" spans="1:28" x14ac:dyDescent="0.35">
      <c r="A3474" t="s">
        <v>4346</v>
      </c>
      <c r="B3474" s="1">
        <v>45609</v>
      </c>
      <c r="C3474" s="1" t="str">
        <f>TEXT(Table1[[#This Row],[Order_Date]],"yyyy")</f>
        <v>2024</v>
      </c>
      <c r="D3474" s="3">
        <f>MONTH(Table1[[#This Row],[Order_Date]])</f>
        <v>11</v>
      </c>
      <c r="E3474" t="str">
        <f>TEXT(Table1[[#This Row],[Order_Date]],"mmm")</f>
        <v>Nov</v>
      </c>
      <c r="F3474" s="1">
        <v>45611</v>
      </c>
      <c r="G3474">
        <f>(Table1[[#This Row],[Ship_Date]]-Table1[[#This Row],[Order_Date]])</f>
        <v>2</v>
      </c>
      <c r="H3474" t="s">
        <v>61</v>
      </c>
      <c r="I3474" t="s">
        <v>4347</v>
      </c>
      <c r="J3474" t="s">
        <v>24</v>
      </c>
      <c r="K3474">
        <v>45</v>
      </c>
      <c r="L3474" t="str">
        <f>IF(Table1[[#This Row],[Age]]&lt;=20,"Teen",IF(Table1[[#This Row],[Age]]&gt;=21 &amp; Table1[[#This Row],[Age]]&lt;=50,"Adult","Senior"))</f>
        <v>Senior</v>
      </c>
      <c r="M3474" t="s">
        <v>84</v>
      </c>
      <c r="N3474" t="s">
        <v>85</v>
      </c>
      <c r="O3474" t="s">
        <v>86</v>
      </c>
      <c r="P3474" t="s">
        <v>28</v>
      </c>
      <c r="Q3474" t="s">
        <v>65</v>
      </c>
      <c r="R3474">
        <v>5</v>
      </c>
      <c r="S3474">
        <v>30000</v>
      </c>
      <c r="T3474">
        <v>15</v>
      </c>
      <c r="U3474">
        <v>127500</v>
      </c>
      <c r="V3474" t="str">
        <f>IF(Table1[[#This Row],[Sales]]&lt;=10000,"Low",IF(Table1[[#This Row],[Sales]]&gt;=10000 &amp; Table1[[#This Row],[Sales]]&lt;=25000,"Medium","High"))</f>
        <v>High</v>
      </c>
      <c r="W3474">
        <v>18288.599999999999</v>
      </c>
      <c r="X3474">
        <f>Table1[[#This Row],[Profit]]/Table1[[#This Row],[Sales]]</f>
        <v>0.14343999999999998</v>
      </c>
      <c r="Y3474" t="s">
        <v>93</v>
      </c>
      <c r="Z3474" t="s">
        <v>59</v>
      </c>
      <c r="AA3474">
        <v>2</v>
      </c>
      <c r="AB3474" t="s">
        <v>42</v>
      </c>
    </row>
    <row r="3475" spans="1:28" x14ac:dyDescent="0.35">
      <c r="A3475" t="s">
        <v>4351</v>
      </c>
      <c r="B3475" s="1">
        <v>45970</v>
      </c>
      <c r="C3475" s="1" t="str">
        <f>TEXT(Table1[[#This Row],[Order_Date]],"yyyy")</f>
        <v>2025</v>
      </c>
      <c r="D3475" s="3">
        <f>MONTH(Table1[[#This Row],[Order_Date]])</f>
        <v>11</v>
      </c>
      <c r="E3475" t="str">
        <f>TEXT(Table1[[#This Row],[Order_Date]],"mmm")</f>
        <v>Nov</v>
      </c>
      <c r="F3475" s="1">
        <v>45972</v>
      </c>
      <c r="G3475">
        <f>(Table1[[#This Row],[Ship_Date]]-Table1[[#This Row],[Order_Date]])</f>
        <v>2</v>
      </c>
      <c r="H3475" t="s">
        <v>4352</v>
      </c>
      <c r="I3475" t="s">
        <v>4353</v>
      </c>
      <c r="J3475" t="s">
        <v>24</v>
      </c>
      <c r="K3475">
        <v>29</v>
      </c>
      <c r="L3475" t="str">
        <f>IF(Table1[[#This Row],[Age]]&lt;=20,"Teen",IF(Table1[[#This Row],[Age]]&gt;=21 &amp; Table1[[#This Row],[Age]]&lt;=50,"Adult","Senior"))</f>
        <v>Senior</v>
      </c>
      <c r="M3475" t="s">
        <v>84</v>
      </c>
      <c r="N3475" t="s">
        <v>85</v>
      </c>
      <c r="O3475" t="s">
        <v>86</v>
      </c>
      <c r="P3475" t="s">
        <v>47</v>
      </c>
      <c r="Q3475" t="s">
        <v>164</v>
      </c>
      <c r="R3475">
        <v>8</v>
      </c>
      <c r="S3475">
        <v>1800</v>
      </c>
      <c r="T3475">
        <v>15</v>
      </c>
      <c r="U3475">
        <v>12240</v>
      </c>
      <c r="V3475" t="str">
        <f>IF(Table1[[#This Row],[Sales]]&lt;=10000,"Low",IF(Table1[[#This Row],[Sales]]&gt;=10000 &amp; Table1[[#This Row],[Sales]]&lt;=25000,"Medium","High"))</f>
        <v>High</v>
      </c>
      <c r="W3475">
        <v>1376.79</v>
      </c>
      <c r="X3475">
        <f>Table1[[#This Row],[Profit]]/Table1[[#This Row],[Sales]]</f>
        <v>0.1124828431372549</v>
      </c>
      <c r="Y3475" t="s">
        <v>30</v>
      </c>
      <c r="Z3475" t="s">
        <v>59</v>
      </c>
      <c r="AA3475">
        <v>4</v>
      </c>
      <c r="AB3475" t="s">
        <v>42</v>
      </c>
    </row>
    <row r="3476" spans="1:28" x14ac:dyDescent="0.35">
      <c r="A3476" t="s">
        <v>4363</v>
      </c>
      <c r="B3476" s="1">
        <v>45979</v>
      </c>
      <c r="C3476" s="1" t="str">
        <f>TEXT(Table1[[#This Row],[Order_Date]],"yyyy")</f>
        <v>2025</v>
      </c>
      <c r="D3476" s="3">
        <f>MONTH(Table1[[#This Row],[Order_Date]])</f>
        <v>11</v>
      </c>
      <c r="E3476" t="str">
        <f>TEXT(Table1[[#This Row],[Order_Date]],"mmm")</f>
        <v>Nov</v>
      </c>
      <c r="F3476" s="1">
        <v>45986</v>
      </c>
      <c r="G3476">
        <f>(Table1[[#This Row],[Ship_Date]]-Table1[[#This Row],[Order_Date]])</f>
        <v>7</v>
      </c>
      <c r="H3476" t="s">
        <v>4364</v>
      </c>
      <c r="I3476" t="s">
        <v>3213</v>
      </c>
      <c r="J3476" t="s">
        <v>24</v>
      </c>
      <c r="K3476">
        <v>58</v>
      </c>
      <c r="L3476" t="str">
        <f>IF(Table1[[#This Row],[Age]]&lt;=20,"Teen",IF(Table1[[#This Row],[Age]]&gt;=21 &amp; Table1[[#This Row],[Age]]&lt;=50,"Adult","Senior"))</f>
        <v>Senior</v>
      </c>
      <c r="M3476" t="s">
        <v>46</v>
      </c>
      <c r="N3476" t="s">
        <v>46</v>
      </c>
      <c r="O3476" t="s">
        <v>38</v>
      </c>
      <c r="P3476" t="s">
        <v>74</v>
      </c>
      <c r="Q3476" t="s">
        <v>196</v>
      </c>
      <c r="R3476">
        <v>2</v>
      </c>
      <c r="S3476">
        <v>25000</v>
      </c>
      <c r="T3476">
        <v>5</v>
      </c>
      <c r="U3476">
        <v>47500</v>
      </c>
      <c r="V3476" t="str">
        <f>IF(Table1[[#This Row],[Sales]]&lt;=10000,"Low",IF(Table1[[#This Row],[Sales]]&gt;=10000 &amp; Table1[[#This Row],[Sales]]&lt;=25000,"Medium","High"))</f>
        <v>High</v>
      </c>
      <c r="W3476">
        <v>20486.04</v>
      </c>
      <c r="X3476">
        <f>Table1[[#This Row],[Profit]]/Table1[[#This Row],[Sales]]</f>
        <v>0.43128505263157896</v>
      </c>
      <c r="Y3476" t="s">
        <v>58</v>
      </c>
      <c r="Z3476" t="s">
        <v>59</v>
      </c>
      <c r="AA3476">
        <v>5</v>
      </c>
      <c r="AB3476" t="s">
        <v>42</v>
      </c>
    </row>
    <row r="3477" spans="1:28" x14ac:dyDescent="0.35">
      <c r="A3477" t="s">
        <v>4389</v>
      </c>
      <c r="B3477" s="1">
        <v>45603</v>
      </c>
      <c r="C3477" s="1" t="str">
        <f>TEXT(Table1[[#This Row],[Order_Date]],"yyyy")</f>
        <v>2024</v>
      </c>
      <c r="D3477" s="3">
        <f>MONTH(Table1[[#This Row],[Order_Date]])</f>
        <v>11</v>
      </c>
      <c r="E3477" t="str">
        <f>TEXT(Table1[[#This Row],[Order_Date]],"mmm")</f>
        <v>Nov</v>
      </c>
      <c r="F3477" s="1">
        <v>45610</v>
      </c>
      <c r="G3477">
        <f>(Table1[[#This Row],[Ship_Date]]-Table1[[#This Row],[Order_Date]])</f>
        <v>7</v>
      </c>
      <c r="H3477" t="s">
        <v>2298</v>
      </c>
      <c r="I3477" t="s">
        <v>4390</v>
      </c>
      <c r="J3477" t="s">
        <v>24</v>
      </c>
      <c r="K3477">
        <v>52</v>
      </c>
      <c r="L3477" t="str">
        <f>IF(Table1[[#This Row],[Age]]&lt;=20,"Teen",IF(Table1[[#This Row],[Age]]&gt;=21 &amp; Table1[[#This Row],[Age]]&lt;=50,"Adult","Senior"))</f>
        <v>Senior</v>
      </c>
      <c r="M3477" t="s">
        <v>101</v>
      </c>
      <c r="N3477" t="s">
        <v>102</v>
      </c>
      <c r="O3477" t="s">
        <v>27</v>
      </c>
      <c r="P3477" t="s">
        <v>74</v>
      </c>
      <c r="Q3477" t="s">
        <v>109</v>
      </c>
      <c r="R3477">
        <v>4</v>
      </c>
      <c r="S3477">
        <v>40000</v>
      </c>
      <c r="T3477">
        <v>15</v>
      </c>
      <c r="U3477">
        <v>136000</v>
      </c>
      <c r="V3477" t="str">
        <f>IF(Table1[[#This Row],[Sales]]&lt;=10000,"Low",IF(Table1[[#This Row],[Sales]]&gt;=10000 &amp; Table1[[#This Row],[Sales]]&lt;=25000,"Medium","High"))</f>
        <v>High</v>
      </c>
      <c r="W3477">
        <v>27662.14</v>
      </c>
      <c r="X3477">
        <f>Table1[[#This Row],[Profit]]/Table1[[#This Row],[Sales]]</f>
        <v>0.20339808823529412</v>
      </c>
      <c r="Y3477" t="s">
        <v>58</v>
      </c>
      <c r="Z3477" t="s">
        <v>41</v>
      </c>
      <c r="AA3477">
        <v>5</v>
      </c>
      <c r="AB3477" t="s">
        <v>42</v>
      </c>
    </row>
    <row r="3478" spans="1:28" x14ac:dyDescent="0.35">
      <c r="A3478" t="s">
        <v>4437</v>
      </c>
      <c r="B3478" s="1">
        <v>45611</v>
      </c>
      <c r="C3478" s="1" t="str">
        <f>TEXT(Table1[[#This Row],[Order_Date]],"yyyy")</f>
        <v>2024</v>
      </c>
      <c r="D3478" s="3">
        <f>MONTH(Table1[[#This Row],[Order_Date]])</f>
        <v>11</v>
      </c>
      <c r="E3478" t="str">
        <f>TEXT(Table1[[#This Row],[Order_Date]],"mmm")</f>
        <v>Nov</v>
      </c>
      <c r="F3478" s="1">
        <v>45616</v>
      </c>
      <c r="G3478">
        <f>(Table1[[#This Row],[Ship_Date]]-Table1[[#This Row],[Order_Date]])</f>
        <v>5</v>
      </c>
      <c r="H3478" t="s">
        <v>4438</v>
      </c>
      <c r="I3478" t="s">
        <v>4439</v>
      </c>
      <c r="J3478" t="s">
        <v>52</v>
      </c>
      <c r="K3478">
        <v>18</v>
      </c>
      <c r="L3478" t="str">
        <f>IF(Table1[[#This Row],[Age]]&lt;=20,"Teen",IF(Table1[[#This Row],[Age]]&gt;=21 &amp; Table1[[#This Row],[Age]]&lt;=50,"Adult","Senior"))</f>
        <v>Teen</v>
      </c>
      <c r="M3478" t="s">
        <v>25</v>
      </c>
      <c r="N3478" t="s">
        <v>26</v>
      </c>
      <c r="O3478" t="s">
        <v>27</v>
      </c>
      <c r="P3478" t="s">
        <v>74</v>
      </c>
      <c r="Q3478" t="s">
        <v>231</v>
      </c>
      <c r="R3478">
        <v>1</v>
      </c>
      <c r="S3478">
        <v>18000</v>
      </c>
      <c r="T3478">
        <v>20</v>
      </c>
      <c r="U3478">
        <v>14400</v>
      </c>
      <c r="V3478" t="str">
        <f>IF(Table1[[#This Row],[Sales]]&lt;=10000,"Low",IF(Table1[[#This Row],[Sales]]&gt;=10000 &amp; Table1[[#This Row],[Sales]]&lt;=25000,"Medium","High"))</f>
        <v>High</v>
      </c>
      <c r="W3478">
        <v>4622.54</v>
      </c>
      <c r="X3478">
        <f>Table1[[#This Row],[Profit]]/Table1[[#This Row],[Sales]]</f>
        <v>0.32100972222222224</v>
      </c>
      <c r="Y3478" t="s">
        <v>30</v>
      </c>
      <c r="Z3478" t="s">
        <v>59</v>
      </c>
      <c r="AA3478">
        <v>2</v>
      </c>
      <c r="AB3478" t="s">
        <v>42</v>
      </c>
    </row>
    <row r="3479" spans="1:28" x14ac:dyDescent="0.35">
      <c r="A3479" t="s">
        <v>4559</v>
      </c>
      <c r="B3479" s="1">
        <v>45611</v>
      </c>
      <c r="C3479" s="1" t="str">
        <f>TEXT(Table1[[#This Row],[Order_Date]],"yyyy")</f>
        <v>2024</v>
      </c>
      <c r="D3479" s="3">
        <f>MONTH(Table1[[#This Row],[Order_Date]])</f>
        <v>11</v>
      </c>
      <c r="E3479" t="str">
        <f>TEXT(Table1[[#This Row],[Order_Date]],"mmm")</f>
        <v>Nov</v>
      </c>
      <c r="F3479" s="1">
        <v>45615</v>
      </c>
      <c r="G3479">
        <f>(Table1[[#This Row],[Ship_Date]]-Table1[[#This Row],[Order_Date]])</f>
        <v>4</v>
      </c>
      <c r="H3479" t="s">
        <v>4560</v>
      </c>
      <c r="I3479" t="s">
        <v>4561</v>
      </c>
      <c r="J3479" t="s">
        <v>24</v>
      </c>
      <c r="K3479">
        <v>42</v>
      </c>
      <c r="L3479" t="str">
        <f>IF(Table1[[#This Row],[Age]]&lt;=20,"Teen",IF(Table1[[#This Row],[Age]]&gt;=21 &amp; Table1[[#This Row],[Age]]&lt;=50,"Adult","Senior"))</f>
        <v>Senior</v>
      </c>
      <c r="M3479" t="s">
        <v>36</v>
      </c>
      <c r="N3479" t="s">
        <v>37</v>
      </c>
      <c r="O3479" t="s">
        <v>38</v>
      </c>
      <c r="P3479" t="s">
        <v>39</v>
      </c>
      <c r="Q3479" t="s">
        <v>40</v>
      </c>
      <c r="R3479">
        <v>1</v>
      </c>
      <c r="S3479">
        <v>2500</v>
      </c>
      <c r="T3479">
        <v>10</v>
      </c>
      <c r="U3479">
        <v>2250</v>
      </c>
      <c r="V3479" t="str">
        <f>IF(Table1[[#This Row],[Sales]]&lt;=10000,"Low",IF(Table1[[#This Row],[Sales]]&gt;=10000 &amp; Table1[[#This Row],[Sales]]&lt;=25000,"Medium","High"))</f>
        <v>Low</v>
      </c>
      <c r="W3479">
        <v>290.23</v>
      </c>
      <c r="X3479">
        <f>Table1[[#This Row],[Profit]]/Table1[[#This Row],[Sales]]</f>
        <v>0.12899111111111111</v>
      </c>
      <c r="Y3479" t="s">
        <v>58</v>
      </c>
      <c r="Z3479" t="s">
        <v>41</v>
      </c>
      <c r="AA3479">
        <v>4</v>
      </c>
      <c r="AB3479" t="s">
        <v>42</v>
      </c>
    </row>
    <row r="3480" spans="1:28" x14ac:dyDescent="0.35">
      <c r="A3480" t="s">
        <v>4582</v>
      </c>
      <c r="B3480" s="1">
        <v>45605</v>
      </c>
      <c r="C3480" s="1" t="str">
        <f>TEXT(Table1[[#This Row],[Order_Date]],"yyyy")</f>
        <v>2024</v>
      </c>
      <c r="D3480" s="3">
        <f>MONTH(Table1[[#This Row],[Order_Date]])</f>
        <v>11</v>
      </c>
      <c r="E3480" t="str">
        <f>TEXT(Table1[[#This Row],[Order_Date]],"mmm")</f>
        <v>Nov</v>
      </c>
      <c r="F3480" s="1">
        <v>45607</v>
      </c>
      <c r="G3480">
        <f>(Table1[[#This Row],[Ship_Date]]-Table1[[#This Row],[Order_Date]])</f>
        <v>2</v>
      </c>
      <c r="H3480" t="s">
        <v>4583</v>
      </c>
      <c r="I3480" t="s">
        <v>4584</v>
      </c>
      <c r="J3480" t="s">
        <v>24</v>
      </c>
      <c r="K3480">
        <v>59</v>
      </c>
      <c r="L3480" t="str">
        <f>IF(Table1[[#This Row],[Age]]&lt;=20,"Teen",IF(Table1[[#This Row],[Age]]&gt;=21 &amp; Table1[[#This Row],[Age]]&lt;=50,"Adult","Senior"))</f>
        <v>Senior</v>
      </c>
      <c r="M3480" t="s">
        <v>84</v>
      </c>
      <c r="N3480" t="s">
        <v>85</v>
      </c>
      <c r="O3480" t="s">
        <v>86</v>
      </c>
      <c r="P3480" t="s">
        <v>39</v>
      </c>
      <c r="Q3480" t="s">
        <v>40</v>
      </c>
      <c r="R3480">
        <v>7</v>
      </c>
      <c r="S3480">
        <v>2500</v>
      </c>
      <c r="T3480">
        <v>25</v>
      </c>
      <c r="U3480">
        <v>13125</v>
      </c>
      <c r="V3480" t="str">
        <f>IF(Table1[[#This Row],[Sales]]&lt;=10000,"Low",IF(Table1[[#This Row],[Sales]]&gt;=10000 &amp; Table1[[#This Row],[Sales]]&lt;=25000,"Medium","High"))</f>
        <v>High</v>
      </c>
      <c r="W3480">
        <v>1847.85</v>
      </c>
      <c r="X3480">
        <f>Table1[[#This Row],[Profit]]/Table1[[#This Row],[Sales]]</f>
        <v>0.14078857142857143</v>
      </c>
      <c r="Y3480" t="s">
        <v>30</v>
      </c>
      <c r="Z3480" t="s">
        <v>41</v>
      </c>
      <c r="AA3480">
        <v>1</v>
      </c>
      <c r="AB3480" t="s">
        <v>42</v>
      </c>
    </row>
    <row r="3481" spans="1:28" x14ac:dyDescent="0.35">
      <c r="A3481" t="s">
        <v>4593</v>
      </c>
      <c r="B3481" s="1">
        <v>45618</v>
      </c>
      <c r="C3481" s="1" t="str">
        <f>TEXT(Table1[[#This Row],[Order_Date]],"yyyy")</f>
        <v>2024</v>
      </c>
      <c r="D3481" s="3">
        <f>MONTH(Table1[[#This Row],[Order_Date]])</f>
        <v>11</v>
      </c>
      <c r="E3481" t="str">
        <f>TEXT(Table1[[#This Row],[Order_Date]],"mmm")</f>
        <v>Nov</v>
      </c>
      <c r="F3481" s="1">
        <v>45623</v>
      </c>
      <c r="G3481">
        <f>(Table1[[#This Row],[Ship_Date]]-Table1[[#This Row],[Order_Date]])</f>
        <v>5</v>
      </c>
      <c r="H3481" t="s">
        <v>4594</v>
      </c>
      <c r="I3481" t="s">
        <v>4595</v>
      </c>
      <c r="J3481" t="s">
        <v>52</v>
      </c>
      <c r="K3481">
        <v>37</v>
      </c>
      <c r="L3481" t="str">
        <f>IF(Table1[[#This Row],[Age]]&lt;=20,"Teen",IF(Table1[[#This Row],[Age]]&gt;=21 &amp; Table1[[#This Row],[Age]]&lt;=50,"Adult","Senior"))</f>
        <v>Senior</v>
      </c>
      <c r="M3481" t="s">
        <v>63</v>
      </c>
      <c r="N3481" t="s">
        <v>64</v>
      </c>
      <c r="O3481" t="s">
        <v>55</v>
      </c>
      <c r="P3481" t="s">
        <v>74</v>
      </c>
      <c r="Q3481" t="s">
        <v>109</v>
      </c>
      <c r="R3481">
        <v>7</v>
      </c>
      <c r="S3481">
        <v>40000</v>
      </c>
      <c r="T3481">
        <v>15</v>
      </c>
      <c r="U3481">
        <v>238000</v>
      </c>
      <c r="V3481" t="str">
        <f>IF(Table1[[#This Row],[Sales]]&lt;=10000,"Low",IF(Table1[[#This Row],[Sales]]&gt;=10000 &amp; Table1[[#This Row],[Sales]]&lt;=25000,"Medium","High"))</f>
        <v>High</v>
      </c>
      <c r="W3481">
        <v>25491.279999999999</v>
      </c>
      <c r="X3481">
        <f>Table1[[#This Row],[Profit]]/Table1[[#This Row],[Sales]]</f>
        <v>0.10710621848739495</v>
      </c>
      <c r="Y3481" t="s">
        <v>93</v>
      </c>
      <c r="Z3481" t="s">
        <v>41</v>
      </c>
      <c r="AA3481">
        <v>3</v>
      </c>
      <c r="AB3481" t="s">
        <v>42</v>
      </c>
    </row>
    <row r="3482" spans="1:28" x14ac:dyDescent="0.35">
      <c r="A3482" t="s">
        <v>4616</v>
      </c>
      <c r="B3482" s="1">
        <v>45615</v>
      </c>
      <c r="C3482" s="1" t="str">
        <f>TEXT(Table1[[#This Row],[Order_Date]],"yyyy")</f>
        <v>2024</v>
      </c>
      <c r="D3482" s="3">
        <f>MONTH(Table1[[#This Row],[Order_Date]])</f>
        <v>11</v>
      </c>
      <c r="E3482" t="str">
        <f>TEXT(Table1[[#This Row],[Order_Date]],"mmm")</f>
        <v>Nov</v>
      </c>
      <c r="F3482" s="1">
        <v>45622</v>
      </c>
      <c r="G3482">
        <f>(Table1[[#This Row],[Ship_Date]]-Table1[[#This Row],[Order_Date]])</f>
        <v>7</v>
      </c>
      <c r="H3482" t="s">
        <v>4617</v>
      </c>
      <c r="I3482" t="s">
        <v>4618</v>
      </c>
      <c r="J3482" t="s">
        <v>52</v>
      </c>
      <c r="K3482">
        <v>42</v>
      </c>
      <c r="L3482" t="str">
        <f>IF(Table1[[#This Row],[Age]]&lt;=20,"Teen",IF(Table1[[#This Row],[Age]]&gt;=21 &amp; Table1[[#This Row],[Age]]&lt;=50,"Adult","Senior"))</f>
        <v>Senior</v>
      </c>
      <c r="M3482" t="s">
        <v>53</v>
      </c>
      <c r="N3482" t="s">
        <v>54</v>
      </c>
      <c r="O3482" t="s">
        <v>55</v>
      </c>
      <c r="P3482" t="s">
        <v>39</v>
      </c>
      <c r="Q3482" t="s">
        <v>118</v>
      </c>
      <c r="R3482">
        <v>7</v>
      </c>
      <c r="S3482">
        <v>4000</v>
      </c>
      <c r="T3482">
        <v>0</v>
      </c>
      <c r="U3482">
        <v>28000</v>
      </c>
      <c r="V3482" t="str">
        <f>IF(Table1[[#This Row],[Sales]]&lt;=10000,"Low",IF(Table1[[#This Row],[Sales]]&gt;=10000 &amp; Table1[[#This Row],[Sales]]&lt;=25000,"Medium","High"))</f>
        <v>High</v>
      </c>
      <c r="W3482">
        <v>8377.1</v>
      </c>
      <c r="X3482">
        <f>Table1[[#This Row],[Profit]]/Table1[[#This Row],[Sales]]</f>
        <v>0.2991821428571429</v>
      </c>
      <c r="Y3482" t="s">
        <v>93</v>
      </c>
      <c r="Z3482" t="s">
        <v>59</v>
      </c>
      <c r="AA3482">
        <v>3</v>
      </c>
      <c r="AB3482" t="s">
        <v>42</v>
      </c>
    </row>
    <row r="3483" spans="1:28" x14ac:dyDescent="0.35">
      <c r="A3483" t="s">
        <v>4675</v>
      </c>
      <c r="B3483" s="1">
        <v>45618</v>
      </c>
      <c r="C3483" s="1" t="str">
        <f>TEXT(Table1[[#This Row],[Order_Date]],"yyyy")</f>
        <v>2024</v>
      </c>
      <c r="D3483" s="3">
        <f>MONTH(Table1[[#This Row],[Order_Date]])</f>
        <v>11</v>
      </c>
      <c r="E3483" t="str">
        <f>TEXT(Table1[[#This Row],[Order_Date]],"mmm")</f>
        <v>Nov</v>
      </c>
      <c r="F3483" s="1">
        <v>45621</v>
      </c>
      <c r="G3483">
        <f>(Table1[[#This Row],[Ship_Date]]-Table1[[#This Row],[Order_Date]])</f>
        <v>3</v>
      </c>
      <c r="H3483" t="s">
        <v>1313</v>
      </c>
      <c r="I3483" t="s">
        <v>4676</v>
      </c>
      <c r="J3483" t="s">
        <v>52</v>
      </c>
      <c r="K3483">
        <v>33</v>
      </c>
      <c r="L3483" t="str">
        <f>IF(Table1[[#This Row],[Age]]&lt;=20,"Teen",IF(Table1[[#This Row],[Age]]&gt;=21 &amp; Table1[[#This Row],[Age]]&lt;=50,"Adult","Senior"))</f>
        <v>Senior</v>
      </c>
      <c r="M3483" t="s">
        <v>63</v>
      </c>
      <c r="N3483" t="s">
        <v>64</v>
      </c>
      <c r="O3483" t="s">
        <v>55</v>
      </c>
      <c r="P3483" t="s">
        <v>56</v>
      </c>
      <c r="Q3483" t="s">
        <v>97</v>
      </c>
      <c r="R3483">
        <v>2</v>
      </c>
      <c r="S3483">
        <v>1500</v>
      </c>
      <c r="T3483">
        <v>25</v>
      </c>
      <c r="U3483">
        <v>2250</v>
      </c>
      <c r="V3483" t="str">
        <f>IF(Table1[[#This Row],[Sales]]&lt;=10000,"Low",IF(Table1[[#This Row],[Sales]]&gt;=10000 &amp; Table1[[#This Row],[Sales]]&lt;=25000,"Medium","High"))</f>
        <v>Low</v>
      </c>
      <c r="W3483">
        <v>922.14</v>
      </c>
      <c r="X3483">
        <f>Table1[[#This Row],[Profit]]/Table1[[#This Row],[Sales]]</f>
        <v>0.40983999999999998</v>
      </c>
      <c r="Y3483" t="s">
        <v>58</v>
      </c>
      <c r="Z3483" t="s">
        <v>59</v>
      </c>
      <c r="AA3483">
        <v>1</v>
      </c>
      <c r="AB3483" t="s">
        <v>42</v>
      </c>
    </row>
    <row r="3484" spans="1:28" x14ac:dyDescent="0.35">
      <c r="A3484" t="s">
        <v>4683</v>
      </c>
      <c r="B3484" s="1">
        <v>45599</v>
      </c>
      <c r="C3484" s="1" t="str">
        <f>TEXT(Table1[[#This Row],[Order_Date]],"yyyy")</f>
        <v>2024</v>
      </c>
      <c r="D3484" s="3">
        <f>MONTH(Table1[[#This Row],[Order_Date]])</f>
        <v>11</v>
      </c>
      <c r="E3484" t="str">
        <f>TEXT(Table1[[#This Row],[Order_Date]],"mmm")</f>
        <v>Nov</v>
      </c>
      <c r="F3484" s="1">
        <v>45602</v>
      </c>
      <c r="G3484">
        <f>(Table1[[#This Row],[Ship_Date]]-Table1[[#This Row],[Order_Date]])</f>
        <v>3</v>
      </c>
      <c r="H3484" t="s">
        <v>4684</v>
      </c>
      <c r="I3484" t="s">
        <v>4685</v>
      </c>
      <c r="J3484" t="s">
        <v>24</v>
      </c>
      <c r="K3484">
        <v>38</v>
      </c>
      <c r="L3484" t="str">
        <f>IF(Table1[[#This Row],[Age]]&lt;=20,"Teen",IF(Table1[[#This Row],[Age]]&gt;=21 &amp; Table1[[#This Row],[Age]]&lt;=50,"Adult","Senior"))</f>
        <v>Senior</v>
      </c>
      <c r="M3484" t="s">
        <v>53</v>
      </c>
      <c r="N3484" t="s">
        <v>54</v>
      </c>
      <c r="O3484" t="s">
        <v>55</v>
      </c>
      <c r="P3484" t="s">
        <v>47</v>
      </c>
      <c r="Q3484" t="s">
        <v>185</v>
      </c>
      <c r="R3484">
        <v>1</v>
      </c>
      <c r="S3484">
        <v>4500</v>
      </c>
      <c r="T3484">
        <v>10</v>
      </c>
      <c r="U3484">
        <v>4050</v>
      </c>
      <c r="V3484" t="str">
        <f>IF(Table1[[#This Row],[Sales]]&lt;=10000,"Low",IF(Table1[[#This Row],[Sales]]&gt;=10000 &amp; Table1[[#This Row],[Sales]]&lt;=25000,"Medium","High"))</f>
        <v>Low</v>
      </c>
      <c r="W3484">
        <v>1371.14</v>
      </c>
      <c r="X3484">
        <f>Table1[[#This Row],[Profit]]/Table1[[#This Row],[Sales]]</f>
        <v>0.33855308641975312</v>
      </c>
      <c r="Y3484" t="s">
        <v>93</v>
      </c>
      <c r="Z3484" t="s">
        <v>41</v>
      </c>
      <c r="AA3484">
        <v>5</v>
      </c>
      <c r="AB3484" t="s">
        <v>32</v>
      </c>
    </row>
    <row r="3485" spans="1:28" x14ac:dyDescent="0.35">
      <c r="A3485" t="s">
        <v>4703</v>
      </c>
      <c r="B3485" s="1">
        <v>45604</v>
      </c>
      <c r="C3485" s="1" t="str">
        <f>TEXT(Table1[[#This Row],[Order_Date]],"yyyy")</f>
        <v>2024</v>
      </c>
      <c r="D3485" s="3">
        <f>MONTH(Table1[[#This Row],[Order_Date]])</f>
        <v>11</v>
      </c>
      <c r="E3485" t="str">
        <f>TEXT(Table1[[#This Row],[Order_Date]],"mmm")</f>
        <v>Nov</v>
      </c>
      <c r="F3485" s="1">
        <v>45607</v>
      </c>
      <c r="G3485">
        <f>(Table1[[#This Row],[Ship_Date]]-Table1[[#This Row],[Order_Date]])</f>
        <v>3</v>
      </c>
      <c r="H3485" t="s">
        <v>4704</v>
      </c>
      <c r="I3485" t="s">
        <v>1417</v>
      </c>
      <c r="J3485" t="s">
        <v>24</v>
      </c>
      <c r="K3485">
        <v>25</v>
      </c>
      <c r="L3485" t="str">
        <f>IF(Table1[[#This Row],[Age]]&lt;=20,"Teen",IF(Table1[[#This Row],[Age]]&gt;=21 &amp; Table1[[#This Row],[Age]]&lt;=50,"Adult","Senior"))</f>
        <v>Senior</v>
      </c>
      <c r="M3485" t="s">
        <v>84</v>
      </c>
      <c r="N3485" t="s">
        <v>85</v>
      </c>
      <c r="O3485" t="s">
        <v>86</v>
      </c>
      <c r="P3485" t="s">
        <v>74</v>
      </c>
      <c r="Q3485" t="s">
        <v>196</v>
      </c>
      <c r="R3485">
        <v>2</v>
      </c>
      <c r="S3485">
        <v>25000</v>
      </c>
      <c r="T3485">
        <v>20</v>
      </c>
      <c r="U3485">
        <v>40000</v>
      </c>
      <c r="V3485" t="str">
        <f>IF(Table1[[#This Row],[Sales]]&lt;=10000,"Low",IF(Table1[[#This Row],[Sales]]&gt;=10000 &amp; Table1[[#This Row],[Sales]]&lt;=25000,"Medium","High"))</f>
        <v>High</v>
      </c>
      <c r="W3485">
        <v>17030.46</v>
      </c>
      <c r="X3485">
        <f>Table1[[#This Row],[Profit]]/Table1[[#This Row],[Sales]]</f>
        <v>0.42576149999999996</v>
      </c>
      <c r="Y3485" t="s">
        <v>30</v>
      </c>
      <c r="Z3485" t="s">
        <v>59</v>
      </c>
      <c r="AA3485">
        <v>1</v>
      </c>
      <c r="AB3485" t="s">
        <v>42</v>
      </c>
    </row>
    <row r="3486" spans="1:28" x14ac:dyDescent="0.35">
      <c r="A3486" t="s">
        <v>4769</v>
      </c>
      <c r="B3486" s="1">
        <v>45979</v>
      </c>
      <c r="C3486" s="1" t="str">
        <f>TEXT(Table1[[#This Row],[Order_Date]],"yyyy")</f>
        <v>2025</v>
      </c>
      <c r="D3486" s="3">
        <f>MONTH(Table1[[#This Row],[Order_Date]])</f>
        <v>11</v>
      </c>
      <c r="E3486" t="str">
        <f>TEXT(Table1[[#This Row],[Order_Date]],"mmm")</f>
        <v>Nov</v>
      </c>
      <c r="F3486" s="1">
        <v>45983</v>
      </c>
      <c r="G3486">
        <f>(Table1[[#This Row],[Ship_Date]]-Table1[[#This Row],[Order_Date]])</f>
        <v>4</v>
      </c>
      <c r="H3486" t="s">
        <v>3089</v>
      </c>
      <c r="I3486" t="s">
        <v>4770</v>
      </c>
      <c r="J3486" t="s">
        <v>52</v>
      </c>
      <c r="K3486">
        <v>18</v>
      </c>
      <c r="L3486" t="str">
        <f>IF(Table1[[#This Row],[Age]]&lt;=20,"Teen",IF(Table1[[#This Row],[Age]]&gt;=21 &amp; Table1[[#This Row],[Age]]&lt;=50,"Adult","Senior"))</f>
        <v>Teen</v>
      </c>
      <c r="M3486" t="s">
        <v>79</v>
      </c>
      <c r="N3486" t="s">
        <v>80</v>
      </c>
      <c r="O3486" t="s">
        <v>38</v>
      </c>
      <c r="P3486" t="s">
        <v>56</v>
      </c>
      <c r="Q3486" t="s">
        <v>97</v>
      </c>
      <c r="R3486">
        <v>8</v>
      </c>
      <c r="S3486">
        <v>1500</v>
      </c>
      <c r="T3486">
        <v>20</v>
      </c>
      <c r="U3486">
        <v>9600</v>
      </c>
      <c r="V3486" t="str">
        <f>IF(Table1[[#This Row],[Sales]]&lt;=10000,"Low",IF(Table1[[#This Row],[Sales]]&gt;=10000 &amp; Table1[[#This Row],[Sales]]&lt;=25000,"Medium","High"))</f>
        <v>Low</v>
      </c>
      <c r="W3486">
        <v>2270.5300000000002</v>
      </c>
      <c r="X3486">
        <f>Table1[[#This Row],[Profit]]/Table1[[#This Row],[Sales]]</f>
        <v>0.23651354166666669</v>
      </c>
      <c r="Y3486" t="s">
        <v>58</v>
      </c>
      <c r="Z3486" t="s">
        <v>31</v>
      </c>
      <c r="AA3486">
        <v>3</v>
      </c>
      <c r="AB3486" t="s">
        <v>42</v>
      </c>
    </row>
    <row r="3487" spans="1:28" x14ac:dyDescent="0.35">
      <c r="A3487" t="s">
        <v>4789</v>
      </c>
      <c r="B3487" s="1">
        <v>45625</v>
      </c>
      <c r="C3487" s="1" t="str">
        <f>TEXT(Table1[[#This Row],[Order_Date]],"yyyy")</f>
        <v>2024</v>
      </c>
      <c r="D3487" s="3">
        <f>MONTH(Table1[[#This Row],[Order_Date]])</f>
        <v>11</v>
      </c>
      <c r="E3487" t="str">
        <f>TEXT(Table1[[#This Row],[Order_Date]],"mmm")</f>
        <v>Nov</v>
      </c>
      <c r="F3487" s="1">
        <v>45631</v>
      </c>
      <c r="G3487">
        <f>(Table1[[#This Row],[Ship_Date]]-Table1[[#This Row],[Order_Date]])</f>
        <v>6</v>
      </c>
      <c r="H3487" t="s">
        <v>4790</v>
      </c>
      <c r="I3487" t="s">
        <v>4791</v>
      </c>
      <c r="J3487" t="s">
        <v>24</v>
      </c>
      <c r="K3487">
        <v>49</v>
      </c>
      <c r="L3487" t="str">
        <f>IF(Table1[[#This Row],[Age]]&lt;=20,"Teen",IF(Table1[[#This Row],[Age]]&gt;=21 &amp; Table1[[#This Row],[Age]]&lt;=50,"Adult","Senior"))</f>
        <v>Senior</v>
      </c>
      <c r="M3487" t="s">
        <v>73</v>
      </c>
      <c r="N3487" t="s">
        <v>26</v>
      </c>
      <c r="O3487" t="s">
        <v>27</v>
      </c>
      <c r="P3487" t="s">
        <v>28</v>
      </c>
      <c r="Q3487" t="s">
        <v>311</v>
      </c>
      <c r="R3487">
        <v>2</v>
      </c>
      <c r="S3487">
        <v>5000</v>
      </c>
      <c r="T3487">
        <v>5</v>
      </c>
      <c r="U3487">
        <v>9500</v>
      </c>
      <c r="V3487" t="str">
        <f>IF(Table1[[#This Row],[Sales]]&lt;=10000,"Low",IF(Table1[[#This Row],[Sales]]&gt;=10000 &amp; Table1[[#This Row],[Sales]]&lt;=25000,"Medium","High"))</f>
        <v>Low</v>
      </c>
      <c r="W3487">
        <v>3943.4</v>
      </c>
      <c r="X3487">
        <f>Table1[[#This Row],[Profit]]/Table1[[#This Row],[Sales]]</f>
        <v>0.41509473684210529</v>
      </c>
      <c r="Y3487" t="s">
        <v>93</v>
      </c>
      <c r="Z3487" t="s">
        <v>31</v>
      </c>
      <c r="AA3487">
        <v>1</v>
      </c>
      <c r="AB3487" t="s">
        <v>32</v>
      </c>
    </row>
    <row r="3488" spans="1:28" x14ac:dyDescent="0.35">
      <c r="A3488" t="s">
        <v>4891</v>
      </c>
      <c r="B3488" s="1">
        <v>45620</v>
      </c>
      <c r="C3488" s="1" t="str">
        <f>TEXT(Table1[[#This Row],[Order_Date]],"yyyy")</f>
        <v>2024</v>
      </c>
      <c r="D3488" s="3">
        <f>MONTH(Table1[[#This Row],[Order_Date]])</f>
        <v>11</v>
      </c>
      <c r="E3488" t="str">
        <f>TEXT(Table1[[#This Row],[Order_Date]],"mmm")</f>
        <v>Nov</v>
      </c>
      <c r="F3488" s="1">
        <v>45627</v>
      </c>
      <c r="G3488">
        <f>(Table1[[#This Row],[Ship_Date]]-Table1[[#This Row],[Order_Date]])</f>
        <v>7</v>
      </c>
      <c r="H3488" t="s">
        <v>4892</v>
      </c>
      <c r="I3488" t="s">
        <v>4893</v>
      </c>
      <c r="J3488" t="s">
        <v>24</v>
      </c>
      <c r="K3488">
        <v>44</v>
      </c>
      <c r="L3488" t="str">
        <f>IF(Table1[[#This Row],[Age]]&lt;=20,"Teen",IF(Table1[[#This Row],[Age]]&gt;=21 &amp; Table1[[#This Row],[Age]]&lt;=50,"Adult","Senior"))</f>
        <v>Senior</v>
      </c>
      <c r="M3488" t="s">
        <v>79</v>
      </c>
      <c r="N3488" t="s">
        <v>80</v>
      </c>
      <c r="O3488" t="s">
        <v>38</v>
      </c>
      <c r="P3488" t="s">
        <v>28</v>
      </c>
      <c r="Q3488" t="s">
        <v>65</v>
      </c>
      <c r="R3488">
        <v>8</v>
      </c>
      <c r="S3488">
        <v>30000</v>
      </c>
      <c r="T3488">
        <v>20</v>
      </c>
      <c r="U3488">
        <v>192000</v>
      </c>
      <c r="V3488" t="str">
        <f>IF(Table1[[#This Row],[Sales]]&lt;=10000,"Low",IF(Table1[[#This Row],[Sales]]&gt;=10000 &amp; Table1[[#This Row],[Sales]]&lt;=25000,"Medium","High"))</f>
        <v>High</v>
      </c>
      <c r="W3488">
        <v>22981.75</v>
      </c>
      <c r="X3488">
        <f>Table1[[#This Row],[Profit]]/Table1[[#This Row],[Sales]]</f>
        <v>0.11969661458333333</v>
      </c>
      <c r="Y3488" t="s">
        <v>58</v>
      </c>
      <c r="Z3488" t="s">
        <v>41</v>
      </c>
      <c r="AA3488">
        <v>3</v>
      </c>
      <c r="AB3488" t="s">
        <v>42</v>
      </c>
    </row>
    <row r="3489" spans="1:28" x14ac:dyDescent="0.35">
      <c r="A3489" t="s">
        <v>4921</v>
      </c>
      <c r="B3489" s="1">
        <v>45600</v>
      </c>
      <c r="C3489" s="1" t="str">
        <f>TEXT(Table1[[#This Row],[Order_Date]],"yyyy")</f>
        <v>2024</v>
      </c>
      <c r="D3489" s="3">
        <f>MONTH(Table1[[#This Row],[Order_Date]])</f>
        <v>11</v>
      </c>
      <c r="E3489" t="str">
        <f>TEXT(Table1[[#This Row],[Order_Date]],"mmm")</f>
        <v>Nov</v>
      </c>
      <c r="F3489" s="1">
        <v>45602</v>
      </c>
      <c r="G3489">
        <f>(Table1[[#This Row],[Ship_Date]]-Table1[[#This Row],[Order_Date]])</f>
        <v>2</v>
      </c>
      <c r="H3489" t="s">
        <v>439</v>
      </c>
      <c r="I3489" t="s">
        <v>4922</v>
      </c>
      <c r="J3489" t="s">
        <v>24</v>
      </c>
      <c r="K3489">
        <v>56</v>
      </c>
      <c r="L3489" t="str">
        <f>IF(Table1[[#This Row],[Age]]&lt;=20,"Teen",IF(Table1[[#This Row],[Age]]&gt;=21 &amp; Table1[[#This Row],[Age]]&lt;=50,"Adult","Senior"))</f>
        <v>Senior</v>
      </c>
      <c r="M3489" t="s">
        <v>116</v>
      </c>
      <c r="N3489" t="s">
        <v>117</v>
      </c>
      <c r="O3489" t="s">
        <v>86</v>
      </c>
      <c r="P3489" t="s">
        <v>47</v>
      </c>
      <c r="Q3489" t="s">
        <v>164</v>
      </c>
      <c r="R3489">
        <v>4</v>
      </c>
      <c r="S3489">
        <v>1800</v>
      </c>
      <c r="T3489">
        <v>25</v>
      </c>
      <c r="U3489">
        <v>5400</v>
      </c>
      <c r="V3489" t="str">
        <f>IF(Table1[[#This Row],[Sales]]&lt;=10000,"Low",IF(Table1[[#This Row],[Sales]]&gt;=10000 &amp; Table1[[#This Row],[Sales]]&lt;=25000,"Medium","High"))</f>
        <v>Low</v>
      </c>
      <c r="W3489">
        <v>1206.19</v>
      </c>
      <c r="X3489">
        <f>Table1[[#This Row],[Profit]]/Table1[[#This Row],[Sales]]</f>
        <v>0.22336851851851852</v>
      </c>
      <c r="Y3489" t="s">
        <v>93</v>
      </c>
      <c r="Z3489" t="s">
        <v>59</v>
      </c>
      <c r="AA3489">
        <v>3</v>
      </c>
      <c r="AB3489" t="s">
        <v>42</v>
      </c>
    </row>
    <row r="3490" spans="1:28" x14ac:dyDescent="0.35">
      <c r="A3490" t="s">
        <v>4952</v>
      </c>
      <c r="B3490" s="1">
        <v>45970</v>
      </c>
      <c r="C3490" s="1" t="str">
        <f>TEXT(Table1[[#This Row],[Order_Date]],"yyyy")</f>
        <v>2025</v>
      </c>
      <c r="D3490" s="3">
        <f>MONTH(Table1[[#This Row],[Order_Date]])</f>
        <v>11</v>
      </c>
      <c r="E3490" t="str">
        <f>TEXT(Table1[[#This Row],[Order_Date]],"mmm")</f>
        <v>Nov</v>
      </c>
      <c r="F3490" s="1">
        <v>45971</v>
      </c>
      <c r="G3490">
        <f>(Table1[[#This Row],[Ship_Date]]-Table1[[#This Row],[Order_Date]])</f>
        <v>1</v>
      </c>
      <c r="H3490" t="s">
        <v>4953</v>
      </c>
      <c r="I3490" t="s">
        <v>4954</v>
      </c>
      <c r="J3490" t="s">
        <v>24</v>
      </c>
      <c r="K3490">
        <v>48</v>
      </c>
      <c r="L3490" t="str">
        <f>IF(Table1[[#This Row],[Age]]&lt;=20,"Teen",IF(Table1[[#This Row],[Age]]&gt;=21 &amp; Table1[[#This Row],[Age]]&lt;=50,"Adult","Senior"))</f>
        <v>Senior</v>
      </c>
      <c r="M3490" t="s">
        <v>36</v>
      </c>
      <c r="N3490" t="s">
        <v>37</v>
      </c>
      <c r="O3490" t="s">
        <v>38</v>
      </c>
      <c r="P3490" t="s">
        <v>56</v>
      </c>
      <c r="Q3490" t="s">
        <v>97</v>
      </c>
      <c r="R3490">
        <v>1</v>
      </c>
      <c r="S3490">
        <v>1500</v>
      </c>
      <c r="T3490">
        <v>10</v>
      </c>
      <c r="U3490">
        <v>1350</v>
      </c>
      <c r="V3490" t="str">
        <f>IF(Table1[[#This Row],[Sales]]&lt;=10000,"Low",IF(Table1[[#This Row],[Sales]]&gt;=10000 &amp; Table1[[#This Row],[Sales]]&lt;=25000,"Medium","High"))</f>
        <v>Low</v>
      </c>
      <c r="W3490">
        <v>216.64</v>
      </c>
      <c r="X3490">
        <f>Table1[[#This Row],[Profit]]/Table1[[#This Row],[Sales]]</f>
        <v>0.16047407407407407</v>
      </c>
      <c r="Y3490" t="s">
        <v>58</v>
      </c>
      <c r="Z3490" t="s">
        <v>31</v>
      </c>
      <c r="AA3490">
        <v>4</v>
      </c>
      <c r="AB3490" t="s">
        <v>42</v>
      </c>
    </row>
    <row r="3491" spans="1:28" x14ac:dyDescent="0.35">
      <c r="A3491" t="s">
        <v>4975</v>
      </c>
      <c r="B3491" s="1">
        <v>45987</v>
      </c>
      <c r="C3491" s="1" t="str">
        <f>TEXT(Table1[[#This Row],[Order_Date]],"yyyy")</f>
        <v>2025</v>
      </c>
      <c r="D3491" s="3">
        <f>MONTH(Table1[[#This Row],[Order_Date]])</f>
        <v>11</v>
      </c>
      <c r="E3491" t="str">
        <f>TEXT(Table1[[#This Row],[Order_Date]],"mmm")</f>
        <v>Nov</v>
      </c>
      <c r="F3491" s="1">
        <v>45991</v>
      </c>
      <c r="G3491">
        <f>(Table1[[#This Row],[Ship_Date]]-Table1[[#This Row],[Order_Date]])</f>
        <v>4</v>
      </c>
      <c r="H3491" t="s">
        <v>1586</v>
      </c>
      <c r="I3491" t="s">
        <v>4976</v>
      </c>
      <c r="J3491" t="s">
        <v>24</v>
      </c>
      <c r="K3491">
        <v>26</v>
      </c>
      <c r="L3491" t="str">
        <f>IF(Table1[[#This Row],[Age]]&lt;=20,"Teen",IF(Table1[[#This Row],[Age]]&gt;=21 &amp; Table1[[#This Row],[Age]]&lt;=50,"Adult","Senior"))</f>
        <v>Senior</v>
      </c>
      <c r="M3491" t="s">
        <v>25</v>
      </c>
      <c r="N3491" t="s">
        <v>26</v>
      </c>
      <c r="O3491" t="s">
        <v>27</v>
      </c>
      <c r="P3491" t="s">
        <v>39</v>
      </c>
      <c r="Q3491" t="s">
        <v>118</v>
      </c>
      <c r="R3491">
        <v>4</v>
      </c>
      <c r="S3491">
        <v>4000</v>
      </c>
      <c r="T3491">
        <v>25</v>
      </c>
      <c r="U3491">
        <v>12000</v>
      </c>
      <c r="V3491" t="str">
        <f>IF(Table1[[#This Row],[Sales]]&lt;=10000,"Low",IF(Table1[[#This Row],[Sales]]&gt;=10000 &amp; Table1[[#This Row],[Sales]]&lt;=25000,"Medium","High"))</f>
        <v>High</v>
      </c>
      <c r="W3491">
        <v>2844.57</v>
      </c>
      <c r="X3491">
        <f>Table1[[#This Row],[Profit]]/Table1[[#This Row],[Sales]]</f>
        <v>0.23704750000000002</v>
      </c>
      <c r="Y3491" t="s">
        <v>30</v>
      </c>
      <c r="Z3491" t="s">
        <v>31</v>
      </c>
      <c r="AA3491">
        <v>4</v>
      </c>
      <c r="AB3491" t="s">
        <v>42</v>
      </c>
    </row>
    <row r="3492" spans="1:28" x14ac:dyDescent="0.35">
      <c r="A3492" t="s">
        <v>5115</v>
      </c>
      <c r="B3492" s="1">
        <v>45983</v>
      </c>
      <c r="C3492" s="1" t="str">
        <f>TEXT(Table1[[#This Row],[Order_Date]],"yyyy")</f>
        <v>2025</v>
      </c>
      <c r="D3492" s="3">
        <f>MONTH(Table1[[#This Row],[Order_Date]])</f>
        <v>11</v>
      </c>
      <c r="E3492" t="str">
        <f>TEXT(Table1[[#This Row],[Order_Date]],"mmm")</f>
        <v>Nov</v>
      </c>
      <c r="F3492" s="1">
        <v>45989</v>
      </c>
      <c r="G3492">
        <f>(Table1[[#This Row],[Ship_Date]]-Table1[[#This Row],[Order_Date]])</f>
        <v>6</v>
      </c>
      <c r="H3492" t="s">
        <v>5116</v>
      </c>
      <c r="I3492" t="s">
        <v>5117</v>
      </c>
      <c r="J3492" t="s">
        <v>52</v>
      </c>
      <c r="K3492">
        <v>39</v>
      </c>
      <c r="L3492" t="str">
        <f>IF(Table1[[#This Row],[Age]]&lt;=20,"Teen",IF(Table1[[#This Row],[Age]]&gt;=21 &amp; Table1[[#This Row],[Age]]&lt;=50,"Adult","Senior"))</f>
        <v>Senior</v>
      </c>
      <c r="M3492" t="s">
        <v>36</v>
      </c>
      <c r="N3492" t="s">
        <v>37</v>
      </c>
      <c r="O3492" t="s">
        <v>38</v>
      </c>
      <c r="P3492" t="s">
        <v>28</v>
      </c>
      <c r="Q3492" t="s">
        <v>103</v>
      </c>
      <c r="R3492">
        <v>5</v>
      </c>
      <c r="S3492">
        <v>25000</v>
      </c>
      <c r="T3492">
        <v>5</v>
      </c>
      <c r="U3492">
        <v>118750</v>
      </c>
      <c r="V3492" t="str">
        <f>IF(Table1[[#This Row],[Sales]]&lt;=10000,"Low",IF(Table1[[#This Row],[Sales]]&gt;=10000 &amp; Table1[[#This Row],[Sales]]&lt;=25000,"Medium","High"))</f>
        <v>High</v>
      </c>
      <c r="W3492">
        <v>13006.4</v>
      </c>
      <c r="X3492">
        <f>Table1[[#This Row],[Profit]]/Table1[[#This Row],[Sales]]</f>
        <v>0.10952757894736842</v>
      </c>
      <c r="Y3492" t="s">
        <v>58</v>
      </c>
      <c r="Z3492" t="s">
        <v>31</v>
      </c>
      <c r="AA3492">
        <v>2</v>
      </c>
      <c r="AB3492" t="s">
        <v>42</v>
      </c>
    </row>
    <row r="3493" spans="1:28" x14ac:dyDescent="0.35">
      <c r="A3493" t="s">
        <v>5210</v>
      </c>
      <c r="B3493" s="1">
        <v>45963</v>
      </c>
      <c r="C3493" s="1" t="str">
        <f>TEXT(Table1[[#This Row],[Order_Date]],"yyyy")</f>
        <v>2025</v>
      </c>
      <c r="D3493" s="3">
        <f>MONTH(Table1[[#This Row],[Order_Date]])</f>
        <v>11</v>
      </c>
      <c r="E3493" t="str">
        <f>TEXT(Table1[[#This Row],[Order_Date]],"mmm")</f>
        <v>Nov</v>
      </c>
      <c r="F3493" s="1">
        <v>45969</v>
      </c>
      <c r="G3493">
        <f>(Table1[[#This Row],[Ship_Date]]-Table1[[#This Row],[Order_Date]])</f>
        <v>6</v>
      </c>
      <c r="H3493" t="s">
        <v>4634</v>
      </c>
      <c r="I3493" t="s">
        <v>5211</v>
      </c>
      <c r="J3493" t="s">
        <v>24</v>
      </c>
      <c r="K3493">
        <v>38</v>
      </c>
      <c r="L3493" t="str">
        <f>IF(Table1[[#This Row],[Age]]&lt;=20,"Teen",IF(Table1[[#This Row],[Age]]&gt;=21 &amp; Table1[[#This Row],[Age]]&lt;=50,"Adult","Senior"))</f>
        <v>Senior</v>
      </c>
      <c r="M3493" t="s">
        <v>116</v>
      </c>
      <c r="N3493" t="s">
        <v>117</v>
      </c>
      <c r="O3493" t="s">
        <v>86</v>
      </c>
      <c r="P3493" t="s">
        <v>74</v>
      </c>
      <c r="Q3493" t="s">
        <v>109</v>
      </c>
      <c r="R3493">
        <v>5</v>
      </c>
      <c r="S3493">
        <v>40000</v>
      </c>
      <c r="T3493">
        <v>5</v>
      </c>
      <c r="U3493">
        <v>190000</v>
      </c>
      <c r="V3493" t="str">
        <f>IF(Table1[[#This Row],[Sales]]&lt;=10000,"Low",IF(Table1[[#This Row],[Sales]]&gt;=10000 &amp; Table1[[#This Row],[Sales]]&lt;=25000,"Medium","High"))</f>
        <v>High</v>
      </c>
      <c r="W3493">
        <v>59671.72</v>
      </c>
      <c r="X3493">
        <f>Table1[[#This Row],[Profit]]/Table1[[#This Row],[Sales]]</f>
        <v>0.31406168421052633</v>
      </c>
      <c r="Y3493" t="s">
        <v>93</v>
      </c>
      <c r="Z3493" t="s">
        <v>31</v>
      </c>
      <c r="AA3493">
        <v>1</v>
      </c>
      <c r="AB3493" t="s">
        <v>42</v>
      </c>
    </row>
    <row r="3494" spans="1:28" x14ac:dyDescent="0.35">
      <c r="A3494" t="s">
        <v>5298</v>
      </c>
      <c r="B3494" s="1">
        <v>45983</v>
      </c>
      <c r="C3494" s="1" t="str">
        <f>TEXT(Table1[[#This Row],[Order_Date]],"yyyy")</f>
        <v>2025</v>
      </c>
      <c r="D3494" s="3">
        <f>MONTH(Table1[[#This Row],[Order_Date]])</f>
        <v>11</v>
      </c>
      <c r="E3494" t="str">
        <f>TEXT(Table1[[#This Row],[Order_Date]],"mmm")</f>
        <v>Nov</v>
      </c>
      <c r="F3494" s="1">
        <v>45988</v>
      </c>
      <c r="G3494">
        <f>(Table1[[#This Row],[Ship_Date]]-Table1[[#This Row],[Order_Date]])</f>
        <v>5</v>
      </c>
      <c r="H3494" t="s">
        <v>5299</v>
      </c>
      <c r="I3494" t="s">
        <v>5300</v>
      </c>
      <c r="J3494" t="s">
        <v>24</v>
      </c>
      <c r="K3494">
        <v>28</v>
      </c>
      <c r="L3494" t="str">
        <f>IF(Table1[[#This Row],[Age]]&lt;=20,"Teen",IF(Table1[[#This Row],[Age]]&gt;=21 &amp; Table1[[#This Row],[Age]]&lt;=50,"Adult","Senior"))</f>
        <v>Senior</v>
      </c>
      <c r="M3494" t="s">
        <v>101</v>
      </c>
      <c r="N3494" t="s">
        <v>102</v>
      </c>
      <c r="O3494" t="s">
        <v>27</v>
      </c>
      <c r="P3494" t="s">
        <v>28</v>
      </c>
      <c r="Q3494" t="s">
        <v>29</v>
      </c>
      <c r="R3494">
        <v>4</v>
      </c>
      <c r="S3494">
        <v>15000</v>
      </c>
      <c r="T3494">
        <v>5</v>
      </c>
      <c r="U3494">
        <v>57000</v>
      </c>
      <c r="V3494" t="str">
        <f>IF(Table1[[#This Row],[Sales]]&lt;=10000,"Low",IF(Table1[[#This Row],[Sales]]&gt;=10000 &amp; Table1[[#This Row],[Sales]]&lt;=25000,"Medium","High"))</f>
        <v>High</v>
      </c>
      <c r="W3494">
        <v>25519.119999999999</v>
      </c>
      <c r="X3494">
        <f>Table1[[#This Row],[Profit]]/Table1[[#This Row],[Sales]]</f>
        <v>0.44770385964912279</v>
      </c>
      <c r="Y3494" t="s">
        <v>93</v>
      </c>
      <c r="Z3494" t="s">
        <v>31</v>
      </c>
      <c r="AA3494">
        <v>2</v>
      </c>
      <c r="AB3494" t="s">
        <v>42</v>
      </c>
    </row>
    <row r="3495" spans="1:28" x14ac:dyDescent="0.35">
      <c r="A3495" t="s">
        <v>5310</v>
      </c>
      <c r="B3495" s="1">
        <v>45615</v>
      </c>
      <c r="C3495" s="1" t="str">
        <f>TEXT(Table1[[#This Row],[Order_Date]],"yyyy")</f>
        <v>2024</v>
      </c>
      <c r="D3495" s="3">
        <f>MONTH(Table1[[#This Row],[Order_Date]])</f>
        <v>11</v>
      </c>
      <c r="E3495" t="str">
        <f>TEXT(Table1[[#This Row],[Order_Date]],"mmm")</f>
        <v>Nov</v>
      </c>
      <c r="F3495" s="1">
        <v>45616</v>
      </c>
      <c r="G3495">
        <f>(Table1[[#This Row],[Ship_Date]]-Table1[[#This Row],[Order_Date]])</f>
        <v>1</v>
      </c>
      <c r="H3495" t="s">
        <v>5311</v>
      </c>
      <c r="I3495" t="s">
        <v>5312</v>
      </c>
      <c r="J3495" t="s">
        <v>52</v>
      </c>
      <c r="K3495">
        <v>37</v>
      </c>
      <c r="L3495" t="str">
        <f>IF(Table1[[#This Row],[Age]]&lt;=20,"Teen",IF(Table1[[#This Row],[Age]]&gt;=21 &amp; Table1[[#This Row],[Age]]&lt;=50,"Adult","Senior"))</f>
        <v>Senior</v>
      </c>
      <c r="M3495" t="s">
        <v>91</v>
      </c>
      <c r="N3495" t="s">
        <v>92</v>
      </c>
      <c r="O3495" t="s">
        <v>55</v>
      </c>
      <c r="P3495" t="s">
        <v>47</v>
      </c>
      <c r="Q3495" t="s">
        <v>48</v>
      </c>
      <c r="R3495">
        <v>3</v>
      </c>
      <c r="S3495">
        <v>3500</v>
      </c>
      <c r="T3495">
        <v>0</v>
      </c>
      <c r="U3495">
        <v>10500</v>
      </c>
      <c r="V3495" t="str">
        <f>IF(Table1[[#This Row],[Sales]]&lt;=10000,"Low",IF(Table1[[#This Row],[Sales]]&gt;=10000 &amp; Table1[[#This Row],[Sales]]&lt;=25000,"Medium","High"))</f>
        <v>High</v>
      </c>
      <c r="W3495">
        <v>1393.93</v>
      </c>
      <c r="X3495">
        <f>Table1[[#This Row],[Profit]]/Table1[[#This Row],[Sales]]</f>
        <v>0.13275523809523809</v>
      </c>
      <c r="Y3495" t="s">
        <v>30</v>
      </c>
      <c r="Z3495" t="s">
        <v>41</v>
      </c>
      <c r="AA3495">
        <v>4</v>
      </c>
      <c r="AB3495" t="s">
        <v>42</v>
      </c>
    </row>
    <row r="3496" spans="1:28" x14ac:dyDescent="0.35">
      <c r="A3496" t="s">
        <v>5449</v>
      </c>
      <c r="B3496" s="1">
        <v>45979</v>
      </c>
      <c r="C3496" s="1" t="str">
        <f>TEXT(Table1[[#This Row],[Order_Date]],"yyyy")</f>
        <v>2025</v>
      </c>
      <c r="D3496" s="3">
        <f>MONTH(Table1[[#This Row],[Order_Date]])</f>
        <v>11</v>
      </c>
      <c r="E3496" t="str">
        <f>TEXT(Table1[[#This Row],[Order_Date]],"mmm")</f>
        <v>Nov</v>
      </c>
      <c r="F3496" s="1">
        <v>45985</v>
      </c>
      <c r="G3496">
        <f>(Table1[[#This Row],[Ship_Date]]-Table1[[#This Row],[Order_Date]])</f>
        <v>6</v>
      </c>
      <c r="H3496" t="s">
        <v>5450</v>
      </c>
      <c r="I3496" t="s">
        <v>5451</v>
      </c>
      <c r="J3496" t="s">
        <v>24</v>
      </c>
      <c r="K3496">
        <v>59</v>
      </c>
      <c r="L3496" t="str">
        <f>IF(Table1[[#This Row],[Age]]&lt;=20,"Teen",IF(Table1[[#This Row],[Age]]&gt;=21 &amp; Table1[[#This Row],[Age]]&lt;=50,"Adult","Senior"))</f>
        <v>Senior</v>
      </c>
      <c r="M3496" t="s">
        <v>63</v>
      </c>
      <c r="N3496" t="s">
        <v>64</v>
      </c>
      <c r="O3496" t="s">
        <v>55</v>
      </c>
      <c r="P3496" t="s">
        <v>56</v>
      </c>
      <c r="Q3496" t="s">
        <v>125</v>
      </c>
      <c r="R3496">
        <v>2</v>
      </c>
      <c r="S3496">
        <v>450</v>
      </c>
      <c r="T3496">
        <v>0</v>
      </c>
      <c r="U3496">
        <v>900</v>
      </c>
      <c r="V3496" t="str">
        <f>IF(Table1[[#This Row],[Sales]]&lt;=10000,"Low",IF(Table1[[#This Row],[Sales]]&gt;=10000 &amp; Table1[[#This Row],[Sales]]&lt;=25000,"Medium","High"))</f>
        <v>Low</v>
      </c>
      <c r="W3496">
        <v>273.02999999999997</v>
      </c>
      <c r="X3496">
        <f>Table1[[#This Row],[Profit]]/Table1[[#This Row],[Sales]]</f>
        <v>0.30336666666666662</v>
      </c>
      <c r="Y3496" t="s">
        <v>58</v>
      </c>
      <c r="Z3496" t="s">
        <v>41</v>
      </c>
      <c r="AA3496">
        <v>1</v>
      </c>
      <c r="AB3496" t="s">
        <v>42</v>
      </c>
    </row>
    <row r="3497" spans="1:28" x14ac:dyDescent="0.35">
      <c r="A3497" t="s">
        <v>5452</v>
      </c>
      <c r="B3497" s="1">
        <v>45962</v>
      </c>
      <c r="C3497" s="1" t="str">
        <f>TEXT(Table1[[#This Row],[Order_Date]],"yyyy")</f>
        <v>2025</v>
      </c>
      <c r="D3497" s="3">
        <f>MONTH(Table1[[#This Row],[Order_Date]])</f>
        <v>11</v>
      </c>
      <c r="E3497" t="str">
        <f>TEXT(Table1[[#This Row],[Order_Date]],"mmm")</f>
        <v>Nov</v>
      </c>
      <c r="F3497" s="1">
        <v>45963</v>
      </c>
      <c r="G3497">
        <f>(Table1[[#This Row],[Ship_Date]]-Table1[[#This Row],[Order_Date]])</f>
        <v>1</v>
      </c>
      <c r="H3497" t="s">
        <v>5453</v>
      </c>
      <c r="I3497" t="s">
        <v>5454</v>
      </c>
      <c r="J3497" t="s">
        <v>24</v>
      </c>
      <c r="K3497">
        <v>28</v>
      </c>
      <c r="L3497" t="str">
        <f>IF(Table1[[#This Row],[Age]]&lt;=20,"Teen",IF(Table1[[#This Row],[Age]]&gt;=21 &amp; Table1[[#This Row],[Age]]&lt;=50,"Adult","Senior"))</f>
        <v>Senior</v>
      </c>
      <c r="M3497" t="s">
        <v>79</v>
      </c>
      <c r="N3497" t="s">
        <v>80</v>
      </c>
      <c r="O3497" t="s">
        <v>38</v>
      </c>
      <c r="P3497" t="s">
        <v>56</v>
      </c>
      <c r="Q3497" t="s">
        <v>212</v>
      </c>
      <c r="R3497">
        <v>3</v>
      </c>
      <c r="S3497">
        <v>300</v>
      </c>
      <c r="T3497">
        <v>0</v>
      </c>
      <c r="U3497">
        <v>900</v>
      </c>
      <c r="V3497" t="str">
        <f>IF(Table1[[#This Row],[Sales]]&lt;=10000,"Low",IF(Table1[[#This Row],[Sales]]&gt;=10000 &amp; Table1[[#This Row],[Sales]]&lt;=25000,"Medium","High"))</f>
        <v>Low</v>
      </c>
      <c r="W3497">
        <v>229.4</v>
      </c>
      <c r="X3497">
        <f>Table1[[#This Row],[Profit]]/Table1[[#This Row],[Sales]]</f>
        <v>0.25488888888888889</v>
      </c>
      <c r="Y3497" t="s">
        <v>93</v>
      </c>
      <c r="Z3497" t="s">
        <v>31</v>
      </c>
      <c r="AA3497">
        <v>5</v>
      </c>
      <c r="AB3497" t="s">
        <v>42</v>
      </c>
    </row>
    <row r="3498" spans="1:28" x14ac:dyDescent="0.35">
      <c r="A3498" t="s">
        <v>5458</v>
      </c>
      <c r="B3498" s="1">
        <v>45622</v>
      </c>
      <c r="C3498" s="1" t="str">
        <f>TEXT(Table1[[#This Row],[Order_Date]],"yyyy")</f>
        <v>2024</v>
      </c>
      <c r="D3498" s="3">
        <f>MONTH(Table1[[#This Row],[Order_Date]])</f>
        <v>11</v>
      </c>
      <c r="E3498" t="str">
        <f>TEXT(Table1[[#This Row],[Order_Date]],"mmm")</f>
        <v>Nov</v>
      </c>
      <c r="F3498" s="1">
        <v>45629</v>
      </c>
      <c r="G3498">
        <f>(Table1[[#This Row],[Ship_Date]]-Table1[[#This Row],[Order_Date]])</f>
        <v>7</v>
      </c>
      <c r="H3498" t="s">
        <v>2165</v>
      </c>
      <c r="I3498" t="s">
        <v>5459</v>
      </c>
      <c r="J3498" t="s">
        <v>24</v>
      </c>
      <c r="K3498">
        <v>59</v>
      </c>
      <c r="L3498" t="str">
        <f>IF(Table1[[#This Row],[Age]]&lt;=20,"Teen",IF(Table1[[#This Row],[Age]]&gt;=21 &amp; Table1[[#This Row],[Age]]&lt;=50,"Adult","Senior"))</f>
        <v>Senior</v>
      </c>
      <c r="M3498" t="s">
        <v>25</v>
      </c>
      <c r="N3498" t="s">
        <v>26</v>
      </c>
      <c r="O3498" t="s">
        <v>27</v>
      </c>
      <c r="P3498" t="s">
        <v>47</v>
      </c>
      <c r="Q3498" t="s">
        <v>175</v>
      </c>
      <c r="R3498">
        <v>8</v>
      </c>
      <c r="S3498">
        <v>1200</v>
      </c>
      <c r="T3498">
        <v>0</v>
      </c>
      <c r="U3498">
        <v>9600</v>
      </c>
      <c r="V3498" t="str">
        <f>IF(Table1[[#This Row],[Sales]]&lt;=10000,"Low",IF(Table1[[#This Row],[Sales]]&gt;=10000 &amp; Table1[[#This Row],[Sales]]&lt;=25000,"Medium","High"))</f>
        <v>Low</v>
      </c>
      <c r="W3498">
        <v>4047.09</v>
      </c>
      <c r="X3498">
        <f>Table1[[#This Row],[Profit]]/Table1[[#This Row],[Sales]]</f>
        <v>0.42157187500000004</v>
      </c>
      <c r="Y3498" t="s">
        <v>30</v>
      </c>
      <c r="Z3498" t="s">
        <v>41</v>
      </c>
      <c r="AA3498">
        <v>1</v>
      </c>
      <c r="AB3498" t="s">
        <v>42</v>
      </c>
    </row>
    <row r="3499" spans="1:28" x14ac:dyDescent="0.35">
      <c r="A3499" t="s">
        <v>5473</v>
      </c>
      <c r="B3499" s="1">
        <v>45617</v>
      </c>
      <c r="C3499" s="1" t="str">
        <f>TEXT(Table1[[#This Row],[Order_Date]],"yyyy")</f>
        <v>2024</v>
      </c>
      <c r="D3499" s="3">
        <f>MONTH(Table1[[#This Row],[Order_Date]])</f>
        <v>11</v>
      </c>
      <c r="E3499" t="str">
        <f>TEXT(Table1[[#This Row],[Order_Date]],"mmm")</f>
        <v>Nov</v>
      </c>
      <c r="F3499" s="1">
        <v>45619</v>
      </c>
      <c r="G3499">
        <f>(Table1[[#This Row],[Ship_Date]]-Table1[[#This Row],[Order_Date]])</f>
        <v>2</v>
      </c>
      <c r="H3499" t="s">
        <v>5474</v>
      </c>
      <c r="I3499" t="s">
        <v>5475</v>
      </c>
      <c r="J3499" t="s">
        <v>24</v>
      </c>
      <c r="K3499">
        <v>32</v>
      </c>
      <c r="L3499" t="str">
        <f>IF(Table1[[#This Row],[Age]]&lt;=20,"Teen",IF(Table1[[#This Row],[Age]]&gt;=21 &amp; Table1[[#This Row],[Age]]&lt;=50,"Adult","Senior"))</f>
        <v>Senior</v>
      </c>
      <c r="M3499" t="s">
        <v>46</v>
      </c>
      <c r="N3499" t="s">
        <v>46</v>
      </c>
      <c r="O3499" t="s">
        <v>38</v>
      </c>
      <c r="P3499" t="s">
        <v>74</v>
      </c>
      <c r="Q3499" t="s">
        <v>109</v>
      </c>
      <c r="R3499">
        <v>7</v>
      </c>
      <c r="S3499">
        <v>40000</v>
      </c>
      <c r="T3499">
        <v>15</v>
      </c>
      <c r="U3499">
        <v>238000</v>
      </c>
      <c r="V3499" t="str">
        <f>IF(Table1[[#This Row],[Sales]]&lt;=10000,"Low",IF(Table1[[#This Row],[Sales]]&gt;=10000 &amp; Table1[[#This Row],[Sales]]&lt;=25000,"Medium","High"))</f>
        <v>High</v>
      </c>
      <c r="W3499">
        <v>56760.23</v>
      </c>
      <c r="X3499">
        <f>Table1[[#This Row],[Profit]]/Table1[[#This Row],[Sales]]</f>
        <v>0.23848836134453782</v>
      </c>
      <c r="Y3499" t="s">
        <v>30</v>
      </c>
      <c r="Z3499" t="s">
        <v>59</v>
      </c>
      <c r="AA3499">
        <v>5</v>
      </c>
      <c r="AB3499" t="s">
        <v>42</v>
      </c>
    </row>
    <row r="3500" spans="1:28" x14ac:dyDescent="0.35">
      <c r="A3500" t="s">
        <v>5513</v>
      </c>
      <c r="B3500" s="1">
        <v>45978</v>
      </c>
      <c r="C3500" s="1" t="str">
        <f>TEXT(Table1[[#This Row],[Order_Date]],"yyyy")</f>
        <v>2025</v>
      </c>
      <c r="D3500" s="3">
        <f>MONTH(Table1[[#This Row],[Order_Date]])</f>
        <v>11</v>
      </c>
      <c r="E3500" t="str">
        <f>TEXT(Table1[[#This Row],[Order_Date]],"mmm")</f>
        <v>Nov</v>
      </c>
      <c r="F3500" s="1">
        <v>45979</v>
      </c>
      <c r="G3500">
        <f>(Table1[[#This Row],[Ship_Date]]-Table1[[#This Row],[Order_Date]])</f>
        <v>1</v>
      </c>
      <c r="H3500" t="s">
        <v>5514</v>
      </c>
      <c r="I3500" t="s">
        <v>5515</v>
      </c>
      <c r="J3500" t="s">
        <v>24</v>
      </c>
      <c r="K3500">
        <v>49</v>
      </c>
      <c r="L3500" t="str">
        <f>IF(Table1[[#This Row],[Age]]&lt;=20,"Teen",IF(Table1[[#This Row],[Age]]&gt;=21 &amp; Table1[[#This Row],[Age]]&lt;=50,"Adult","Senior"))</f>
        <v>Senior</v>
      </c>
      <c r="M3500" t="s">
        <v>79</v>
      </c>
      <c r="N3500" t="s">
        <v>80</v>
      </c>
      <c r="O3500" t="s">
        <v>38</v>
      </c>
      <c r="P3500" t="s">
        <v>56</v>
      </c>
      <c r="Q3500" t="s">
        <v>97</v>
      </c>
      <c r="R3500">
        <v>3</v>
      </c>
      <c r="S3500">
        <v>1500</v>
      </c>
      <c r="T3500">
        <v>0</v>
      </c>
      <c r="U3500">
        <v>4500</v>
      </c>
      <c r="V3500" t="str">
        <f>IF(Table1[[#This Row],[Sales]]&lt;=10000,"Low",IF(Table1[[#This Row],[Sales]]&gt;=10000 &amp; Table1[[#This Row],[Sales]]&lt;=25000,"Medium","High"))</f>
        <v>Low</v>
      </c>
      <c r="W3500">
        <v>1243.28</v>
      </c>
      <c r="X3500">
        <f>Table1[[#This Row],[Profit]]/Table1[[#This Row],[Sales]]</f>
        <v>0.27628444444444444</v>
      </c>
      <c r="Y3500" t="s">
        <v>30</v>
      </c>
      <c r="Z3500" t="s">
        <v>31</v>
      </c>
      <c r="AA3500">
        <v>3</v>
      </c>
      <c r="AB3500" t="s">
        <v>32</v>
      </c>
    </row>
    <row r="3501" spans="1:28" x14ac:dyDescent="0.35">
      <c r="A3501" t="s">
        <v>5568</v>
      </c>
      <c r="B3501" s="1">
        <v>45986</v>
      </c>
      <c r="C3501" s="1" t="str">
        <f>TEXT(Table1[[#This Row],[Order_Date]],"yyyy")</f>
        <v>2025</v>
      </c>
      <c r="D3501" s="3">
        <f>MONTH(Table1[[#This Row],[Order_Date]])</f>
        <v>11</v>
      </c>
      <c r="E3501" t="str">
        <f>TEXT(Table1[[#This Row],[Order_Date]],"mmm")</f>
        <v>Nov</v>
      </c>
      <c r="F3501" s="1">
        <v>45990</v>
      </c>
      <c r="G3501">
        <f>(Table1[[#This Row],[Ship_Date]]-Table1[[#This Row],[Order_Date]])</f>
        <v>4</v>
      </c>
      <c r="H3501" t="s">
        <v>5569</v>
      </c>
      <c r="I3501" t="s">
        <v>5570</v>
      </c>
      <c r="J3501" t="s">
        <v>52</v>
      </c>
      <c r="K3501">
        <v>18</v>
      </c>
      <c r="L3501" t="str">
        <f>IF(Table1[[#This Row],[Age]]&lt;=20,"Teen",IF(Table1[[#This Row],[Age]]&gt;=21 &amp; Table1[[#This Row],[Age]]&lt;=50,"Adult","Senior"))</f>
        <v>Teen</v>
      </c>
      <c r="M3501" t="s">
        <v>101</v>
      </c>
      <c r="N3501" t="s">
        <v>102</v>
      </c>
      <c r="O3501" t="s">
        <v>27</v>
      </c>
      <c r="P3501" t="s">
        <v>74</v>
      </c>
      <c r="Q3501" t="s">
        <v>196</v>
      </c>
      <c r="R3501">
        <v>2</v>
      </c>
      <c r="S3501">
        <v>25000</v>
      </c>
      <c r="T3501">
        <v>25</v>
      </c>
      <c r="U3501">
        <v>37500</v>
      </c>
      <c r="V3501" t="str">
        <f>IF(Table1[[#This Row],[Sales]]&lt;=10000,"Low",IF(Table1[[#This Row],[Sales]]&gt;=10000 &amp; Table1[[#This Row],[Sales]]&lt;=25000,"Medium","High"))</f>
        <v>High</v>
      </c>
      <c r="W3501">
        <v>8563.1</v>
      </c>
      <c r="X3501">
        <f>Table1[[#This Row],[Profit]]/Table1[[#This Row],[Sales]]</f>
        <v>0.22834933333333335</v>
      </c>
      <c r="Y3501" t="s">
        <v>58</v>
      </c>
      <c r="Z3501" t="s">
        <v>41</v>
      </c>
      <c r="AA3501">
        <v>3</v>
      </c>
      <c r="AB3501" t="s">
        <v>42</v>
      </c>
    </row>
    <row r="3502" spans="1:28" x14ac:dyDescent="0.35">
      <c r="A3502" t="s">
        <v>5642</v>
      </c>
      <c r="B3502" s="1">
        <v>45598</v>
      </c>
      <c r="C3502" s="1" t="str">
        <f>TEXT(Table1[[#This Row],[Order_Date]],"yyyy")</f>
        <v>2024</v>
      </c>
      <c r="D3502" s="3">
        <f>MONTH(Table1[[#This Row],[Order_Date]])</f>
        <v>11</v>
      </c>
      <c r="E3502" t="str">
        <f>TEXT(Table1[[#This Row],[Order_Date]],"mmm")</f>
        <v>Nov</v>
      </c>
      <c r="F3502" s="1">
        <v>45602</v>
      </c>
      <c r="G3502">
        <f>(Table1[[#This Row],[Ship_Date]]-Table1[[#This Row],[Order_Date]])</f>
        <v>4</v>
      </c>
      <c r="H3502" t="s">
        <v>5643</v>
      </c>
      <c r="I3502" t="s">
        <v>5644</v>
      </c>
      <c r="J3502" t="s">
        <v>52</v>
      </c>
      <c r="K3502">
        <v>54</v>
      </c>
      <c r="L3502" t="str">
        <f>IF(Table1[[#This Row],[Age]]&lt;=20,"Teen",IF(Table1[[#This Row],[Age]]&gt;=21 &amp; Table1[[#This Row],[Age]]&lt;=50,"Adult","Senior"))</f>
        <v>Senior</v>
      </c>
      <c r="M3502" t="s">
        <v>79</v>
      </c>
      <c r="N3502" t="s">
        <v>80</v>
      </c>
      <c r="O3502" t="s">
        <v>38</v>
      </c>
      <c r="P3502" t="s">
        <v>47</v>
      </c>
      <c r="Q3502" t="s">
        <v>48</v>
      </c>
      <c r="R3502">
        <v>8</v>
      </c>
      <c r="S3502">
        <v>3500</v>
      </c>
      <c r="T3502">
        <v>25</v>
      </c>
      <c r="U3502">
        <v>21000</v>
      </c>
      <c r="V3502" t="str">
        <f>IF(Table1[[#This Row],[Sales]]&lt;=10000,"Low",IF(Table1[[#This Row],[Sales]]&gt;=10000 &amp; Table1[[#This Row],[Sales]]&lt;=25000,"Medium","High"))</f>
        <v>High</v>
      </c>
      <c r="W3502">
        <v>5141.45</v>
      </c>
      <c r="X3502">
        <f>Table1[[#This Row],[Profit]]/Table1[[#This Row],[Sales]]</f>
        <v>0.24483095238095237</v>
      </c>
      <c r="Y3502" t="s">
        <v>93</v>
      </c>
      <c r="Z3502" t="s">
        <v>41</v>
      </c>
      <c r="AA3502">
        <v>1</v>
      </c>
      <c r="AB3502" t="s">
        <v>42</v>
      </c>
    </row>
    <row r="3503" spans="1:28" x14ac:dyDescent="0.35">
      <c r="A3503" t="s">
        <v>5658</v>
      </c>
      <c r="B3503" s="1">
        <v>45963</v>
      </c>
      <c r="C3503" s="1" t="str">
        <f>TEXT(Table1[[#This Row],[Order_Date]],"yyyy")</f>
        <v>2025</v>
      </c>
      <c r="D3503" s="3">
        <f>MONTH(Table1[[#This Row],[Order_Date]])</f>
        <v>11</v>
      </c>
      <c r="E3503" t="str">
        <f>TEXT(Table1[[#This Row],[Order_Date]],"mmm")</f>
        <v>Nov</v>
      </c>
      <c r="F3503" s="1">
        <v>45970</v>
      </c>
      <c r="G3503">
        <f>(Table1[[#This Row],[Ship_Date]]-Table1[[#This Row],[Order_Date]])</f>
        <v>7</v>
      </c>
      <c r="H3503" t="s">
        <v>5659</v>
      </c>
      <c r="I3503" t="s">
        <v>5660</v>
      </c>
      <c r="J3503" t="s">
        <v>24</v>
      </c>
      <c r="K3503">
        <v>26</v>
      </c>
      <c r="L3503" t="str">
        <f>IF(Table1[[#This Row],[Age]]&lt;=20,"Teen",IF(Table1[[#This Row],[Age]]&gt;=21 &amp; Table1[[#This Row],[Age]]&lt;=50,"Adult","Senior"))</f>
        <v>Senior</v>
      </c>
      <c r="M3503" t="s">
        <v>73</v>
      </c>
      <c r="N3503" t="s">
        <v>26</v>
      </c>
      <c r="O3503" t="s">
        <v>27</v>
      </c>
      <c r="P3503" t="s">
        <v>56</v>
      </c>
      <c r="Q3503" t="s">
        <v>57</v>
      </c>
      <c r="R3503">
        <v>8</v>
      </c>
      <c r="S3503">
        <v>60</v>
      </c>
      <c r="T3503">
        <v>0</v>
      </c>
      <c r="U3503">
        <v>480</v>
      </c>
      <c r="V3503" t="str">
        <f>IF(Table1[[#This Row],[Sales]]&lt;=10000,"Low",IF(Table1[[#This Row],[Sales]]&gt;=10000 &amp; Table1[[#This Row],[Sales]]&lt;=25000,"Medium","High"))</f>
        <v>Low</v>
      </c>
      <c r="W3503">
        <v>160.59</v>
      </c>
      <c r="X3503">
        <f>Table1[[#This Row],[Profit]]/Table1[[#This Row],[Sales]]</f>
        <v>0.33456249999999998</v>
      </c>
      <c r="Y3503" t="s">
        <v>30</v>
      </c>
      <c r="Z3503" t="s">
        <v>31</v>
      </c>
      <c r="AA3503">
        <v>5</v>
      </c>
      <c r="AB3503" t="s">
        <v>42</v>
      </c>
    </row>
    <row r="3504" spans="1:28" x14ac:dyDescent="0.35">
      <c r="A3504" t="s">
        <v>5672</v>
      </c>
      <c r="B3504" s="1">
        <v>45622</v>
      </c>
      <c r="C3504" s="1" t="str">
        <f>TEXT(Table1[[#This Row],[Order_Date]],"yyyy")</f>
        <v>2024</v>
      </c>
      <c r="D3504" s="3">
        <f>MONTH(Table1[[#This Row],[Order_Date]])</f>
        <v>11</v>
      </c>
      <c r="E3504" t="str">
        <f>TEXT(Table1[[#This Row],[Order_Date]],"mmm")</f>
        <v>Nov</v>
      </c>
      <c r="F3504" s="1">
        <v>45626</v>
      </c>
      <c r="G3504">
        <f>(Table1[[#This Row],[Ship_Date]]-Table1[[#This Row],[Order_Date]])</f>
        <v>4</v>
      </c>
      <c r="H3504" t="s">
        <v>5673</v>
      </c>
      <c r="I3504" t="s">
        <v>5674</v>
      </c>
      <c r="J3504" t="s">
        <v>52</v>
      </c>
      <c r="K3504">
        <v>49</v>
      </c>
      <c r="L3504" t="str">
        <f>IF(Table1[[#This Row],[Age]]&lt;=20,"Teen",IF(Table1[[#This Row],[Age]]&gt;=21 &amp; Table1[[#This Row],[Age]]&lt;=50,"Adult","Senior"))</f>
        <v>Senior</v>
      </c>
      <c r="M3504" t="s">
        <v>63</v>
      </c>
      <c r="N3504" t="s">
        <v>64</v>
      </c>
      <c r="O3504" t="s">
        <v>55</v>
      </c>
      <c r="P3504" t="s">
        <v>39</v>
      </c>
      <c r="Q3504" t="s">
        <v>87</v>
      </c>
      <c r="R3504">
        <v>6</v>
      </c>
      <c r="S3504">
        <v>3200</v>
      </c>
      <c r="T3504">
        <v>10</v>
      </c>
      <c r="U3504">
        <v>17280</v>
      </c>
      <c r="V3504" t="str">
        <f>IF(Table1[[#This Row],[Sales]]&lt;=10000,"Low",IF(Table1[[#This Row],[Sales]]&gt;=10000 &amp; Table1[[#This Row],[Sales]]&lt;=25000,"Medium","High"))</f>
        <v>High</v>
      </c>
      <c r="W3504">
        <v>3230.28</v>
      </c>
      <c r="X3504">
        <f>Table1[[#This Row],[Profit]]/Table1[[#This Row],[Sales]]</f>
        <v>0.18693750000000001</v>
      </c>
      <c r="Y3504" t="s">
        <v>30</v>
      </c>
      <c r="Z3504" t="s">
        <v>31</v>
      </c>
      <c r="AA3504">
        <v>3</v>
      </c>
      <c r="AB3504" t="s">
        <v>42</v>
      </c>
    </row>
    <row r="3505" spans="1:28" x14ac:dyDescent="0.35">
      <c r="A3505" t="s">
        <v>5738</v>
      </c>
      <c r="B3505" s="1">
        <v>45612</v>
      </c>
      <c r="C3505" s="1" t="str">
        <f>TEXT(Table1[[#This Row],[Order_Date]],"yyyy")</f>
        <v>2024</v>
      </c>
      <c r="D3505" s="3">
        <f>MONTH(Table1[[#This Row],[Order_Date]])</f>
        <v>11</v>
      </c>
      <c r="E3505" t="str">
        <f>TEXT(Table1[[#This Row],[Order_Date]],"mmm")</f>
        <v>Nov</v>
      </c>
      <c r="F3505" s="1">
        <v>45618</v>
      </c>
      <c r="G3505">
        <f>(Table1[[#This Row],[Ship_Date]]-Table1[[#This Row],[Order_Date]])</f>
        <v>6</v>
      </c>
      <c r="H3505" t="s">
        <v>5739</v>
      </c>
      <c r="I3505" t="s">
        <v>5740</v>
      </c>
      <c r="J3505" t="s">
        <v>24</v>
      </c>
      <c r="K3505">
        <v>25</v>
      </c>
      <c r="L3505" t="str">
        <f>IF(Table1[[#This Row],[Age]]&lt;=20,"Teen",IF(Table1[[#This Row],[Age]]&gt;=21 &amp; Table1[[#This Row],[Age]]&lt;=50,"Adult","Senior"))</f>
        <v>Senior</v>
      </c>
      <c r="M3505" t="s">
        <v>63</v>
      </c>
      <c r="N3505" t="s">
        <v>64</v>
      </c>
      <c r="O3505" t="s">
        <v>55</v>
      </c>
      <c r="P3505" t="s">
        <v>39</v>
      </c>
      <c r="Q3505" t="s">
        <v>40</v>
      </c>
      <c r="R3505">
        <v>6</v>
      </c>
      <c r="S3505">
        <v>2500</v>
      </c>
      <c r="T3505">
        <v>25</v>
      </c>
      <c r="U3505">
        <v>11250</v>
      </c>
      <c r="V3505" t="str">
        <f>IF(Table1[[#This Row],[Sales]]&lt;=10000,"Low",IF(Table1[[#This Row],[Sales]]&gt;=10000 &amp; Table1[[#This Row],[Sales]]&lt;=25000,"Medium","High"))</f>
        <v>High</v>
      </c>
      <c r="W3505">
        <v>4715.1499999999996</v>
      </c>
      <c r="X3505">
        <f>Table1[[#This Row],[Profit]]/Table1[[#This Row],[Sales]]</f>
        <v>0.41912444444444441</v>
      </c>
      <c r="Y3505" t="s">
        <v>58</v>
      </c>
      <c r="Z3505" t="s">
        <v>41</v>
      </c>
      <c r="AA3505">
        <v>5</v>
      </c>
      <c r="AB3505" t="s">
        <v>32</v>
      </c>
    </row>
    <row r="3506" spans="1:28" x14ac:dyDescent="0.35">
      <c r="A3506" t="s">
        <v>5744</v>
      </c>
      <c r="B3506" s="1">
        <v>45617</v>
      </c>
      <c r="C3506" s="1" t="str">
        <f>TEXT(Table1[[#This Row],[Order_Date]],"yyyy")</f>
        <v>2024</v>
      </c>
      <c r="D3506" s="3">
        <f>MONTH(Table1[[#This Row],[Order_Date]])</f>
        <v>11</v>
      </c>
      <c r="E3506" t="str">
        <f>TEXT(Table1[[#This Row],[Order_Date]],"mmm")</f>
        <v>Nov</v>
      </c>
      <c r="F3506" s="1">
        <v>45624</v>
      </c>
      <c r="G3506">
        <f>(Table1[[#This Row],[Ship_Date]]-Table1[[#This Row],[Order_Date]])</f>
        <v>7</v>
      </c>
      <c r="H3506" t="s">
        <v>5745</v>
      </c>
      <c r="I3506" t="s">
        <v>5746</v>
      </c>
      <c r="J3506" t="s">
        <v>24</v>
      </c>
      <c r="K3506">
        <v>21</v>
      </c>
      <c r="L3506" t="str">
        <f>IF(Table1[[#This Row],[Age]]&lt;=20,"Teen",IF(Table1[[#This Row],[Age]]&gt;=21 &amp; Table1[[#This Row],[Age]]&lt;=50,"Adult","Senior"))</f>
        <v>Senior</v>
      </c>
      <c r="M3506" t="s">
        <v>79</v>
      </c>
      <c r="N3506" t="s">
        <v>80</v>
      </c>
      <c r="O3506" t="s">
        <v>38</v>
      </c>
      <c r="P3506" t="s">
        <v>39</v>
      </c>
      <c r="Q3506" t="s">
        <v>253</v>
      </c>
      <c r="R3506">
        <v>4</v>
      </c>
      <c r="S3506">
        <v>1200</v>
      </c>
      <c r="T3506">
        <v>15</v>
      </c>
      <c r="U3506">
        <v>4080</v>
      </c>
      <c r="V3506" t="str">
        <f>IF(Table1[[#This Row],[Sales]]&lt;=10000,"Low",IF(Table1[[#This Row],[Sales]]&gt;=10000 &amp; Table1[[#This Row],[Sales]]&lt;=25000,"Medium","High"))</f>
        <v>Low</v>
      </c>
      <c r="W3506">
        <v>723.11</v>
      </c>
      <c r="X3506">
        <f>Table1[[#This Row],[Profit]]/Table1[[#This Row],[Sales]]</f>
        <v>0.1772328431372549</v>
      </c>
      <c r="Y3506" t="s">
        <v>30</v>
      </c>
      <c r="Z3506" t="s">
        <v>41</v>
      </c>
      <c r="AA3506">
        <v>5</v>
      </c>
      <c r="AB3506" t="s">
        <v>42</v>
      </c>
    </row>
    <row r="3507" spans="1:28" x14ac:dyDescent="0.35">
      <c r="A3507" t="s">
        <v>5769</v>
      </c>
      <c r="B3507" s="1">
        <v>45613</v>
      </c>
      <c r="C3507" s="1" t="str">
        <f>TEXT(Table1[[#This Row],[Order_Date]],"yyyy")</f>
        <v>2024</v>
      </c>
      <c r="D3507" s="3">
        <f>MONTH(Table1[[#This Row],[Order_Date]])</f>
        <v>11</v>
      </c>
      <c r="E3507" t="str">
        <f>TEXT(Table1[[#This Row],[Order_Date]],"mmm")</f>
        <v>Nov</v>
      </c>
      <c r="F3507" s="1">
        <v>45620</v>
      </c>
      <c r="G3507">
        <f>(Table1[[#This Row],[Ship_Date]]-Table1[[#This Row],[Order_Date]])</f>
        <v>7</v>
      </c>
      <c r="H3507" t="s">
        <v>5770</v>
      </c>
      <c r="I3507" t="s">
        <v>5771</v>
      </c>
      <c r="J3507" t="s">
        <v>52</v>
      </c>
      <c r="K3507">
        <v>19</v>
      </c>
      <c r="L3507" t="str">
        <f>IF(Table1[[#This Row],[Age]]&lt;=20,"Teen",IF(Table1[[#This Row],[Age]]&gt;=21 &amp; Table1[[#This Row],[Age]]&lt;=50,"Adult","Senior"))</f>
        <v>Teen</v>
      </c>
      <c r="M3507" t="s">
        <v>107</v>
      </c>
      <c r="N3507" t="s">
        <v>108</v>
      </c>
      <c r="O3507" t="s">
        <v>86</v>
      </c>
      <c r="P3507" t="s">
        <v>56</v>
      </c>
      <c r="Q3507" t="s">
        <v>97</v>
      </c>
      <c r="R3507">
        <v>3</v>
      </c>
      <c r="S3507">
        <v>1500</v>
      </c>
      <c r="T3507">
        <v>20</v>
      </c>
      <c r="U3507">
        <v>3600</v>
      </c>
      <c r="V3507" t="str">
        <f>IF(Table1[[#This Row],[Sales]]&lt;=10000,"Low",IF(Table1[[#This Row],[Sales]]&gt;=10000 &amp; Table1[[#This Row],[Sales]]&lt;=25000,"Medium","High"))</f>
        <v>Low</v>
      </c>
      <c r="W3507">
        <v>1217.68</v>
      </c>
      <c r="X3507">
        <f>Table1[[#This Row],[Profit]]/Table1[[#This Row],[Sales]]</f>
        <v>0.33824444444444446</v>
      </c>
      <c r="Y3507" t="s">
        <v>58</v>
      </c>
      <c r="Z3507" t="s">
        <v>41</v>
      </c>
      <c r="AA3507">
        <v>2</v>
      </c>
      <c r="AB3507" t="s">
        <v>42</v>
      </c>
    </row>
    <row r="3508" spans="1:28" x14ac:dyDescent="0.35">
      <c r="A3508" t="s">
        <v>5795</v>
      </c>
      <c r="B3508" s="1">
        <v>45609</v>
      </c>
      <c r="C3508" s="1" t="str">
        <f>TEXT(Table1[[#This Row],[Order_Date]],"yyyy")</f>
        <v>2024</v>
      </c>
      <c r="D3508" s="3">
        <f>MONTH(Table1[[#This Row],[Order_Date]])</f>
        <v>11</v>
      </c>
      <c r="E3508" t="str">
        <f>TEXT(Table1[[#This Row],[Order_Date]],"mmm")</f>
        <v>Nov</v>
      </c>
      <c r="F3508" s="1">
        <v>45614</v>
      </c>
      <c r="G3508">
        <f>(Table1[[#This Row],[Ship_Date]]-Table1[[#This Row],[Order_Date]])</f>
        <v>5</v>
      </c>
      <c r="H3508" t="s">
        <v>5796</v>
      </c>
      <c r="I3508" t="s">
        <v>5797</v>
      </c>
      <c r="J3508" t="s">
        <v>24</v>
      </c>
      <c r="K3508">
        <v>25</v>
      </c>
      <c r="L3508" t="str">
        <f>IF(Table1[[#This Row],[Age]]&lt;=20,"Teen",IF(Table1[[#This Row],[Age]]&gt;=21 &amp; Table1[[#This Row],[Age]]&lt;=50,"Adult","Senior"))</f>
        <v>Senior</v>
      </c>
      <c r="M3508" t="s">
        <v>36</v>
      </c>
      <c r="N3508" t="s">
        <v>37</v>
      </c>
      <c r="O3508" t="s">
        <v>38</v>
      </c>
      <c r="P3508" t="s">
        <v>28</v>
      </c>
      <c r="Q3508" t="s">
        <v>311</v>
      </c>
      <c r="R3508">
        <v>7</v>
      </c>
      <c r="S3508">
        <v>5000</v>
      </c>
      <c r="T3508">
        <v>15</v>
      </c>
      <c r="U3508">
        <v>29750</v>
      </c>
      <c r="V3508" t="str">
        <f>IF(Table1[[#This Row],[Sales]]&lt;=10000,"Low",IF(Table1[[#This Row],[Sales]]&gt;=10000 &amp; Table1[[#This Row],[Sales]]&lt;=25000,"Medium","High"))</f>
        <v>High</v>
      </c>
      <c r="W3508">
        <v>8601.09</v>
      </c>
      <c r="X3508">
        <f>Table1[[#This Row],[Profit]]/Table1[[#This Row],[Sales]]</f>
        <v>0.28911226890756303</v>
      </c>
      <c r="Y3508" t="s">
        <v>30</v>
      </c>
      <c r="Z3508" t="s">
        <v>59</v>
      </c>
      <c r="AA3508">
        <v>5</v>
      </c>
      <c r="AB3508" t="s">
        <v>42</v>
      </c>
    </row>
    <row r="3509" spans="1:28" x14ac:dyDescent="0.35">
      <c r="A3509" t="s">
        <v>5816</v>
      </c>
      <c r="B3509" s="1">
        <v>45970</v>
      </c>
      <c r="C3509" s="1" t="str">
        <f>TEXT(Table1[[#This Row],[Order_Date]],"yyyy")</f>
        <v>2025</v>
      </c>
      <c r="D3509" s="3">
        <f>MONTH(Table1[[#This Row],[Order_Date]])</f>
        <v>11</v>
      </c>
      <c r="E3509" t="str">
        <f>TEXT(Table1[[#This Row],[Order_Date]],"mmm")</f>
        <v>Nov</v>
      </c>
      <c r="F3509" s="1">
        <v>45976</v>
      </c>
      <c r="G3509">
        <f>(Table1[[#This Row],[Ship_Date]]-Table1[[#This Row],[Order_Date]])</f>
        <v>6</v>
      </c>
      <c r="H3509" t="s">
        <v>5817</v>
      </c>
      <c r="I3509" t="s">
        <v>5818</v>
      </c>
      <c r="J3509" t="s">
        <v>52</v>
      </c>
      <c r="K3509">
        <v>48</v>
      </c>
      <c r="L3509" t="str">
        <f>IF(Table1[[#This Row],[Age]]&lt;=20,"Teen",IF(Table1[[#This Row],[Age]]&gt;=21 &amp; Table1[[#This Row],[Age]]&lt;=50,"Adult","Senior"))</f>
        <v>Senior</v>
      </c>
      <c r="M3509" t="s">
        <v>84</v>
      </c>
      <c r="N3509" t="s">
        <v>85</v>
      </c>
      <c r="O3509" t="s">
        <v>86</v>
      </c>
      <c r="P3509" t="s">
        <v>28</v>
      </c>
      <c r="Q3509" t="s">
        <v>103</v>
      </c>
      <c r="R3509">
        <v>4</v>
      </c>
      <c r="S3509">
        <v>25000</v>
      </c>
      <c r="T3509">
        <v>20</v>
      </c>
      <c r="U3509">
        <v>80000</v>
      </c>
      <c r="V3509" t="str">
        <f>IF(Table1[[#This Row],[Sales]]&lt;=10000,"Low",IF(Table1[[#This Row],[Sales]]&gt;=10000 &amp; Table1[[#This Row],[Sales]]&lt;=25000,"Medium","High"))</f>
        <v>High</v>
      </c>
      <c r="W3509">
        <v>35977.78</v>
      </c>
      <c r="X3509">
        <f>Table1[[#This Row],[Profit]]/Table1[[#This Row],[Sales]]</f>
        <v>0.44972224999999999</v>
      </c>
      <c r="Y3509" t="s">
        <v>93</v>
      </c>
      <c r="Z3509" t="s">
        <v>31</v>
      </c>
      <c r="AA3509">
        <v>4</v>
      </c>
      <c r="AB3509" t="s">
        <v>42</v>
      </c>
    </row>
    <row r="3510" spans="1:28" x14ac:dyDescent="0.35">
      <c r="A3510" t="s">
        <v>5839</v>
      </c>
      <c r="B3510" s="1">
        <v>45621</v>
      </c>
      <c r="C3510" s="1" t="str">
        <f>TEXT(Table1[[#This Row],[Order_Date]],"yyyy")</f>
        <v>2024</v>
      </c>
      <c r="D3510" s="3">
        <f>MONTH(Table1[[#This Row],[Order_Date]])</f>
        <v>11</v>
      </c>
      <c r="E3510" t="str">
        <f>TEXT(Table1[[#This Row],[Order_Date]],"mmm")</f>
        <v>Nov</v>
      </c>
      <c r="F3510" s="1">
        <v>45623</v>
      </c>
      <c r="G3510">
        <f>(Table1[[#This Row],[Ship_Date]]-Table1[[#This Row],[Order_Date]])</f>
        <v>2</v>
      </c>
      <c r="H3510" t="s">
        <v>5840</v>
      </c>
      <c r="I3510" t="s">
        <v>5841</v>
      </c>
      <c r="J3510" t="s">
        <v>24</v>
      </c>
      <c r="K3510">
        <v>50</v>
      </c>
      <c r="L3510" t="str">
        <f>IF(Table1[[#This Row],[Age]]&lt;=20,"Teen",IF(Table1[[#This Row],[Age]]&gt;=21 &amp; Table1[[#This Row],[Age]]&lt;=50,"Adult","Senior"))</f>
        <v>Senior</v>
      </c>
      <c r="M3510" t="s">
        <v>46</v>
      </c>
      <c r="N3510" t="s">
        <v>46</v>
      </c>
      <c r="O3510" t="s">
        <v>38</v>
      </c>
      <c r="P3510" t="s">
        <v>47</v>
      </c>
      <c r="Q3510" t="s">
        <v>48</v>
      </c>
      <c r="R3510">
        <v>1</v>
      </c>
      <c r="S3510">
        <v>3500</v>
      </c>
      <c r="T3510">
        <v>25</v>
      </c>
      <c r="U3510">
        <v>2625</v>
      </c>
      <c r="V3510" t="str">
        <f>IF(Table1[[#This Row],[Sales]]&lt;=10000,"Low",IF(Table1[[#This Row],[Sales]]&gt;=10000 &amp; Table1[[#This Row],[Sales]]&lt;=25000,"Medium","High"))</f>
        <v>Low</v>
      </c>
      <c r="W3510">
        <v>881.33</v>
      </c>
      <c r="X3510">
        <f>Table1[[#This Row],[Profit]]/Table1[[#This Row],[Sales]]</f>
        <v>0.33574476190476193</v>
      </c>
      <c r="Y3510" t="s">
        <v>58</v>
      </c>
      <c r="Z3510" t="s">
        <v>31</v>
      </c>
      <c r="AA3510">
        <v>2</v>
      </c>
      <c r="AB3510" t="s">
        <v>42</v>
      </c>
    </row>
    <row r="3511" spans="1:28" x14ac:dyDescent="0.35">
      <c r="A3511" t="s">
        <v>5892</v>
      </c>
      <c r="B3511" s="1">
        <v>45611</v>
      </c>
      <c r="C3511" s="1" t="str">
        <f>TEXT(Table1[[#This Row],[Order_Date]],"yyyy")</f>
        <v>2024</v>
      </c>
      <c r="D3511" s="3">
        <f>MONTH(Table1[[#This Row],[Order_Date]])</f>
        <v>11</v>
      </c>
      <c r="E3511" t="str">
        <f>TEXT(Table1[[#This Row],[Order_Date]],"mmm")</f>
        <v>Nov</v>
      </c>
      <c r="F3511" s="1">
        <v>45613</v>
      </c>
      <c r="G3511">
        <f>(Table1[[#This Row],[Ship_Date]]-Table1[[#This Row],[Order_Date]])</f>
        <v>2</v>
      </c>
      <c r="H3511" t="s">
        <v>5893</v>
      </c>
      <c r="I3511" t="s">
        <v>5894</v>
      </c>
      <c r="J3511" t="s">
        <v>52</v>
      </c>
      <c r="K3511">
        <v>27</v>
      </c>
      <c r="L3511" t="str">
        <f>IF(Table1[[#This Row],[Age]]&lt;=20,"Teen",IF(Table1[[#This Row],[Age]]&gt;=21 &amp; Table1[[#This Row],[Age]]&lt;=50,"Adult","Senior"))</f>
        <v>Senior</v>
      </c>
      <c r="M3511" t="s">
        <v>53</v>
      </c>
      <c r="N3511" t="s">
        <v>54</v>
      </c>
      <c r="O3511" t="s">
        <v>55</v>
      </c>
      <c r="P3511" t="s">
        <v>39</v>
      </c>
      <c r="Q3511" t="s">
        <v>253</v>
      </c>
      <c r="R3511">
        <v>7</v>
      </c>
      <c r="S3511">
        <v>1200</v>
      </c>
      <c r="T3511">
        <v>25</v>
      </c>
      <c r="U3511">
        <v>6300</v>
      </c>
      <c r="V3511" t="str">
        <f>IF(Table1[[#This Row],[Sales]]&lt;=10000,"Low",IF(Table1[[#This Row],[Sales]]&gt;=10000 &amp; Table1[[#This Row],[Sales]]&lt;=25000,"Medium","High"))</f>
        <v>Low</v>
      </c>
      <c r="W3511">
        <v>2181.13</v>
      </c>
      <c r="X3511">
        <f>Table1[[#This Row],[Profit]]/Table1[[#This Row],[Sales]]</f>
        <v>0.34621111111111114</v>
      </c>
      <c r="Y3511" t="s">
        <v>93</v>
      </c>
      <c r="Z3511" t="s">
        <v>41</v>
      </c>
      <c r="AA3511">
        <v>4</v>
      </c>
      <c r="AB3511" t="s">
        <v>42</v>
      </c>
    </row>
    <row r="3512" spans="1:28" x14ac:dyDescent="0.35">
      <c r="A3512" t="s">
        <v>5895</v>
      </c>
      <c r="B3512" s="1">
        <v>45967</v>
      </c>
      <c r="C3512" s="1" t="str">
        <f>TEXT(Table1[[#This Row],[Order_Date]],"yyyy")</f>
        <v>2025</v>
      </c>
      <c r="D3512" s="3">
        <f>MONTH(Table1[[#This Row],[Order_Date]])</f>
        <v>11</v>
      </c>
      <c r="E3512" t="str">
        <f>TEXT(Table1[[#This Row],[Order_Date]],"mmm")</f>
        <v>Nov</v>
      </c>
      <c r="F3512" s="1">
        <v>45968</v>
      </c>
      <c r="G3512">
        <f>(Table1[[#This Row],[Ship_Date]]-Table1[[#This Row],[Order_Date]])</f>
        <v>1</v>
      </c>
      <c r="H3512" t="s">
        <v>5896</v>
      </c>
      <c r="I3512" t="s">
        <v>5897</v>
      </c>
      <c r="J3512" t="s">
        <v>24</v>
      </c>
      <c r="K3512">
        <v>65</v>
      </c>
      <c r="L3512" t="str">
        <f>IF(Table1[[#This Row],[Age]]&lt;=20,"Teen",IF(Table1[[#This Row],[Age]]&gt;=21 &amp; Table1[[#This Row],[Age]]&lt;=50,"Adult","Senior"))</f>
        <v>Senior</v>
      </c>
      <c r="M3512" t="s">
        <v>91</v>
      </c>
      <c r="N3512" t="s">
        <v>92</v>
      </c>
      <c r="O3512" t="s">
        <v>55</v>
      </c>
      <c r="P3512" t="s">
        <v>39</v>
      </c>
      <c r="Q3512" t="s">
        <v>151</v>
      </c>
      <c r="R3512">
        <v>1</v>
      </c>
      <c r="S3512">
        <v>900</v>
      </c>
      <c r="T3512">
        <v>5</v>
      </c>
      <c r="U3512">
        <v>855</v>
      </c>
      <c r="V3512" t="str">
        <f>IF(Table1[[#This Row],[Sales]]&lt;=10000,"Low",IF(Table1[[#This Row],[Sales]]&gt;=10000 &amp; Table1[[#This Row],[Sales]]&lt;=25000,"Medium","High"))</f>
        <v>Low</v>
      </c>
      <c r="W3512">
        <v>266.42</v>
      </c>
      <c r="X3512">
        <f>Table1[[#This Row],[Profit]]/Table1[[#This Row],[Sales]]</f>
        <v>0.31160233918128655</v>
      </c>
      <c r="Y3512" t="s">
        <v>58</v>
      </c>
      <c r="Z3512" t="s">
        <v>31</v>
      </c>
      <c r="AA3512">
        <v>5</v>
      </c>
      <c r="AB3512" t="s">
        <v>42</v>
      </c>
    </row>
    <row r="3513" spans="1:28" x14ac:dyDescent="0.35">
      <c r="A3513" t="s">
        <v>5912</v>
      </c>
      <c r="B3513" s="1">
        <v>45981</v>
      </c>
      <c r="C3513" s="1" t="str">
        <f>TEXT(Table1[[#This Row],[Order_Date]],"yyyy")</f>
        <v>2025</v>
      </c>
      <c r="D3513" s="3">
        <f>MONTH(Table1[[#This Row],[Order_Date]])</f>
        <v>11</v>
      </c>
      <c r="E3513" t="str">
        <f>TEXT(Table1[[#This Row],[Order_Date]],"mmm")</f>
        <v>Nov</v>
      </c>
      <c r="F3513" s="1">
        <v>45984</v>
      </c>
      <c r="G3513">
        <f>(Table1[[#This Row],[Ship_Date]]-Table1[[#This Row],[Order_Date]])</f>
        <v>3</v>
      </c>
      <c r="H3513" t="s">
        <v>5913</v>
      </c>
      <c r="I3513" t="s">
        <v>5914</v>
      </c>
      <c r="J3513" t="s">
        <v>24</v>
      </c>
      <c r="K3513">
        <v>21</v>
      </c>
      <c r="L3513" t="str">
        <f>IF(Table1[[#This Row],[Age]]&lt;=20,"Teen",IF(Table1[[#This Row],[Age]]&gt;=21 &amp; Table1[[#This Row],[Age]]&lt;=50,"Adult","Senior"))</f>
        <v>Senior</v>
      </c>
      <c r="M3513" t="s">
        <v>25</v>
      </c>
      <c r="N3513" t="s">
        <v>26</v>
      </c>
      <c r="O3513" t="s">
        <v>27</v>
      </c>
      <c r="P3513" t="s">
        <v>28</v>
      </c>
      <c r="Q3513" t="s">
        <v>192</v>
      </c>
      <c r="R3513">
        <v>3</v>
      </c>
      <c r="S3513">
        <v>7000</v>
      </c>
      <c r="T3513">
        <v>20</v>
      </c>
      <c r="U3513">
        <v>16800</v>
      </c>
      <c r="V3513" t="str">
        <f>IF(Table1[[#This Row],[Sales]]&lt;=10000,"Low",IF(Table1[[#This Row],[Sales]]&gt;=10000 &amp; Table1[[#This Row],[Sales]]&lt;=25000,"Medium","High"))</f>
        <v>High</v>
      </c>
      <c r="W3513">
        <v>4256.49</v>
      </c>
      <c r="X3513">
        <f>Table1[[#This Row],[Profit]]/Table1[[#This Row],[Sales]]</f>
        <v>0.25336249999999999</v>
      </c>
      <c r="Y3513" t="s">
        <v>93</v>
      </c>
      <c r="Z3513" t="s">
        <v>59</v>
      </c>
      <c r="AA3513">
        <v>4</v>
      </c>
      <c r="AB3513" t="s">
        <v>42</v>
      </c>
    </row>
    <row r="3514" spans="1:28" x14ac:dyDescent="0.35">
      <c r="A3514" t="s">
        <v>5948</v>
      </c>
      <c r="B3514" s="1">
        <v>45964</v>
      </c>
      <c r="C3514" s="1" t="str">
        <f>TEXT(Table1[[#This Row],[Order_Date]],"yyyy")</f>
        <v>2025</v>
      </c>
      <c r="D3514" s="3">
        <f>MONTH(Table1[[#This Row],[Order_Date]])</f>
        <v>11</v>
      </c>
      <c r="E3514" t="str">
        <f>TEXT(Table1[[#This Row],[Order_Date]],"mmm")</f>
        <v>Nov</v>
      </c>
      <c r="F3514" s="1">
        <v>45969</v>
      </c>
      <c r="G3514">
        <f>(Table1[[#This Row],[Ship_Date]]-Table1[[#This Row],[Order_Date]])</f>
        <v>5</v>
      </c>
      <c r="H3514" t="s">
        <v>5949</v>
      </c>
      <c r="I3514" t="s">
        <v>5950</v>
      </c>
      <c r="J3514" t="s">
        <v>24</v>
      </c>
      <c r="K3514">
        <v>34</v>
      </c>
      <c r="L3514" t="str">
        <f>IF(Table1[[#This Row],[Age]]&lt;=20,"Teen",IF(Table1[[#This Row],[Age]]&gt;=21 &amp; Table1[[#This Row],[Age]]&lt;=50,"Adult","Senior"))</f>
        <v>Senior</v>
      </c>
      <c r="M3514" t="s">
        <v>116</v>
      </c>
      <c r="N3514" t="s">
        <v>117</v>
      </c>
      <c r="O3514" t="s">
        <v>86</v>
      </c>
      <c r="P3514" t="s">
        <v>39</v>
      </c>
      <c r="Q3514" t="s">
        <v>87</v>
      </c>
      <c r="R3514">
        <v>2</v>
      </c>
      <c r="S3514">
        <v>3200</v>
      </c>
      <c r="T3514">
        <v>0</v>
      </c>
      <c r="U3514">
        <v>6400</v>
      </c>
      <c r="V3514" t="str">
        <f>IF(Table1[[#This Row],[Sales]]&lt;=10000,"Low",IF(Table1[[#This Row],[Sales]]&gt;=10000 &amp; Table1[[#This Row],[Sales]]&lt;=25000,"Medium","High"))</f>
        <v>Low</v>
      </c>
      <c r="W3514">
        <v>2872.32</v>
      </c>
      <c r="X3514">
        <f>Table1[[#This Row],[Profit]]/Table1[[#This Row],[Sales]]</f>
        <v>0.44880000000000003</v>
      </c>
      <c r="Y3514" t="s">
        <v>58</v>
      </c>
      <c r="Z3514" t="s">
        <v>31</v>
      </c>
      <c r="AA3514">
        <v>4</v>
      </c>
      <c r="AB3514" t="s">
        <v>42</v>
      </c>
    </row>
    <row r="3515" spans="1:28" x14ac:dyDescent="0.35">
      <c r="A3515" t="s">
        <v>5954</v>
      </c>
      <c r="B3515" s="1">
        <v>45989</v>
      </c>
      <c r="C3515" s="1" t="str">
        <f>TEXT(Table1[[#This Row],[Order_Date]],"yyyy")</f>
        <v>2025</v>
      </c>
      <c r="D3515" s="3">
        <f>MONTH(Table1[[#This Row],[Order_Date]])</f>
        <v>11</v>
      </c>
      <c r="E3515" t="str">
        <f>TEXT(Table1[[#This Row],[Order_Date]],"mmm")</f>
        <v>Nov</v>
      </c>
      <c r="F3515" s="1">
        <v>45992</v>
      </c>
      <c r="G3515">
        <f>(Table1[[#This Row],[Ship_Date]]-Table1[[#This Row],[Order_Date]])</f>
        <v>3</v>
      </c>
      <c r="H3515" t="s">
        <v>5955</v>
      </c>
      <c r="I3515" t="s">
        <v>5956</v>
      </c>
      <c r="J3515" t="s">
        <v>24</v>
      </c>
      <c r="K3515">
        <v>32</v>
      </c>
      <c r="L3515" t="str">
        <f>IF(Table1[[#This Row],[Age]]&lt;=20,"Teen",IF(Table1[[#This Row],[Age]]&gt;=21 &amp; Table1[[#This Row],[Age]]&lt;=50,"Adult","Senior"))</f>
        <v>Senior</v>
      </c>
      <c r="M3515" t="s">
        <v>84</v>
      </c>
      <c r="N3515" t="s">
        <v>85</v>
      </c>
      <c r="O3515" t="s">
        <v>86</v>
      </c>
      <c r="P3515" t="s">
        <v>39</v>
      </c>
      <c r="Q3515" t="s">
        <v>253</v>
      </c>
      <c r="R3515">
        <v>3</v>
      </c>
      <c r="S3515">
        <v>1200</v>
      </c>
      <c r="T3515">
        <v>5</v>
      </c>
      <c r="U3515">
        <v>3420</v>
      </c>
      <c r="V3515" t="str">
        <f>IF(Table1[[#This Row],[Sales]]&lt;=10000,"Low",IF(Table1[[#This Row],[Sales]]&gt;=10000 &amp; Table1[[#This Row],[Sales]]&lt;=25000,"Medium","High"))</f>
        <v>Low</v>
      </c>
      <c r="W3515">
        <v>873.39</v>
      </c>
      <c r="X3515">
        <f>Table1[[#This Row],[Profit]]/Table1[[#This Row],[Sales]]</f>
        <v>0.25537719298245615</v>
      </c>
      <c r="Y3515" t="s">
        <v>30</v>
      </c>
      <c r="Z3515" t="s">
        <v>59</v>
      </c>
      <c r="AA3515">
        <v>3</v>
      </c>
      <c r="AB3515" t="s">
        <v>32</v>
      </c>
    </row>
    <row r="3516" spans="1:28" x14ac:dyDescent="0.35">
      <c r="A3516" t="s">
        <v>5971</v>
      </c>
      <c r="B3516" s="1">
        <v>45965</v>
      </c>
      <c r="C3516" s="1" t="str">
        <f>TEXT(Table1[[#This Row],[Order_Date]],"yyyy")</f>
        <v>2025</v>
      </c>
      <c r="D3516" s="3">
        <f>MONTH(Table1[[#This Row],[Order_Date]])</f>
        <v>11</v>
      </c>
      <c r="E3516" t="str">
        <f>TEXT(Table1[[#This Row],[Order_Date]],"mmm")</f>
        <v>Nov</v>
      </c>
      <c r="F3516" s="1">
        <v>45971</v>
      </c>
      <c r="G3516">
        <f>(Table1[[#This Row],[Ship_Date]]-Table1[[#This Row],[Order_Date]])</f>
        <v>6</v>
      </c>
      <c r="H3516" t="s">
        <v>5972</v>
      </c>
      <c r="I3516" t="s">
        <v>5973</v>
      </c>
      <c r="J3516" t="s">
        <v>24</v>
      </c>
      <c r="K3516">
        <v>19</v>
      </c>
      <c r="L3516" t="str">
        <f>IF(Table1[[#This Row],[Age]]&lt;=20,"Teen",IF(Table1[[#This Row],[Age]]&gt;=21 &amp; Table1[[#This Row],[Age]]&lt;=50,"Adult","Senior"))</f>
        <v>Teen</v>
      </c>
      <c r="M3516" t="s">
        <v>46</v>
      </c>
      <c r="N3516" t="s">
        <v>46</v>
      </c>
      <c r="O3516" t="s">
        <v>38</v>
      </c>
      <c r="P3516" t="s">
        <v>28</v>
      </c>
      <c r="Q3516" t="s">
        <v>65</v>
      </c>
      <c r="R3516">
        <v>8</v>
      </c>
      <c r="S3516">
        <v>30000</v>
      </c>
      <c r="T3516">
        <v>20</v>
      </c>
      <c r="U3516">
        <v>192000</v>
      </c>
      <c r="V3516" t="str">
        <f>IF(Table1[[#This Row],[Sales]]&lt;=10000,"Low",IF(Table1[[#This Row],[Sales]]&gt;=10000 &amp; Table1[[#This Row],[Sales]]&lt;=25000,"Medium","High"))</f>
        <v>High</v>
      </c>
      <c r="W3516">
        <v>43225.65</v>
      </c>
      <c r="X3516">
        <f>Table1[[#This Row],[Profit]]/Table1[[#This Row],[Sales]]</f>
        <v>0.22513359375</v>
      </c>
      <c r="Y3516" t="s">
        <v>93</v>
      </c>
      <c r="Z3516" t="s">
        <v>59</v>
      </c>
      <c r="AA3516">
        <v>1</v>
      </c>
      <c r="AB3516" t="s">
        <v>42</v>
      </c>
    </row>
    <row r="3517" spans="1:28" x14ac:dyDescent="0.35">
      <c r="A3517" t="s">
        <v>5988</v>
      </c>
      <c r="B3517" s="1">
        <v>45615</v>
      </c>
      <c r="C3517" s="1" t="str">
        <f>TEXT(Table1[[#This Row],[Order_Date]],"yyyy")</f>
        <v>2024</v>
      </c>
      <c r="D3517" s="3">
        <f>MONTH(Table1[[#This Row],[Order_Date]])</f>
        <v>11</v>
      </c>
      <c r="E3517" t="str">
        <f>TEXT(Table1[[#This Row],[Order_Date]],"mmm")</f>
        <v>Nov</v>
      </c>
      <c r="F3517" s="1">
        <v>45616</v>
      </c>
      <c r="G3517">
        <f>(Table1[[#This Row],[Ship_Date]]-Table1[[#This Row],[Order_Date]])</f>
        <v>1</v>
      </c>
      <c r="H3517" t="s">
        <v>5989</v>
      </c>
      <c r="I3517" t="s">
        <v>5990</v>
      </c>
      <c r="J3517" t="s">
        <v>52</v>
      </c>
      <c r="K3517">
        <v>32</v>
      </c>
      <c r="L3517" t="str">
        <f>IF(Table1[[#This Row],[Age]]&lt;=20,"Teen",IF(Table1[[#This Row],[Age]]&gt;=21 &amp; Table1[[#This Row],[Age]]&lt;=50,"Adult","Senior"))</f>
        <v>Senior</v>
      </c>
      <c r="M3517" t="s">
        <v>63</v>
      </c>
      <c r="N3517" t="s">
        <v>64</v>
      </c>
      <c r="O3517" t="s">
        <v>55</v>
      </c>
      <c r="P3517" t="s">
        <v>74</v>
      </c>
      <c r="Q3517" t="s">
        <v>231</v>
      </c>
      <c r="R3517">
        <v>5</v>
      </c>
      <c r="S3517">
        <v>18000</v>
      </c>
      <c r="T3517">
        <v>5</v>
      </c>
      <c r="U3517">
        <v>85500</v>
      </c>
      <c r="V3517" t="str">
        <f>IF(Table1[[#This Row],[Sales]]&lt;=10000,"Low",IF(Table1[[#This Row],[Sales]]&gt;=10000 &amp; Table1[[#This Row],[Sales]]&lt;=25000,"Medium","High"))</f>
        <v>High</v>
      </c>
      <c r="W3517">
        <v>24143.599999999999</v>
      </c>
      <c r="X3517">
        <f>Table1[[#This Row],[Profit]]/Table1[[#This Row],[Sales]]</f>
        <v>0.28238128654970757</v>
      </c>
      <c r="Y3517" t="s">
        <v>93</v>
      </c>
      <c r="Z3517" t="s">
        <v>41</v>
      </c>
      <c r="AA3517">
        <v>4</v>
      </c>
      <c r="AB3517" t="s">
        <v>42</v>
      </c>
    </row>
    <row r="3518" spans="1:28" x14ac:dyDescent="0.35">
      <c r="A3518" t="s">
        <v>6000</v>
      </c>
      <c r="B3518" s="1">
        <v>45987</v>
      </c>
      <c r="C3518" s="1" t="str">
        <f>TEXT(Table1[[#This Row],[Order_Date]],"yyyy")</f>
        <v>2025</v>
      </c>
      <c r="D3518" s="3">
        <f>MONTH(Table1[[#This Row],[Order_Date]])</f>
        <v>11</v>
      </c>
      <c r="E3518" t="str">
        <f>TEXT(Table1[[#This Row],[Order_Date]],"mmm")</f>
        <v>Nov</v>
      </c>
      <c r="F3518" s="1">
        <v>45991</v>
      </c>
      <c r="G3518">
        <f>(Table1[[#This Row],[Ship_Date]]-Table1[[#This Row],[Order_Date]])</f>
        <v>4</v>
      </c>
      <c r="H3518" t="s">
        <v>6001</v>
      </c>
      <c r="I3518" t="s">
        <v>6002</v>
      </c>
      <c r="J3518" t="s">
        <v>52</v>
      </c>
      <c r="K3518">
        <v>54</v>
      </c>
      <c r="L3518" t="str">
        <f>IF(Table1[[#This Row],[Age]]&lt;=20,"Teen",IF(Table1[[#This Row],[Age]]&gt;=21 &amp; Table1[[#This Row],[Age]]&lt;=50,"Adult","Senior"))</f>
        <v>Senior</v>
      </c>
      <c r="M3518" t="s">
        <v>46</v>
      </c>
      <c r="N3518" t="s">
        <v>46</v>
      </c>
      <c r="O3518" t="s">
        <v>38</v>
      </c>
      <c r="P3518" t="s">
        <v>74</v>
      </c>
      <c r="Q3518" t="s">
        <v>196</v>
      </c>
      <c r="R3518">
        <v>5</v>
      </c>
      <c r="S3518">
        <v>25000</v>
      </c>
      <c r="T3518">
        <v>5</v>
      </c>
      <c r="U3518">
        <v>118750</v>
      </c>
      <c r="V3518" t="str">
        <f>IF(Table1[[#This Row],[Sales]]&lt;=10000,"Low",IF(Table1[[#This Row],[Sales]]&gt;=10000 &amp; Table1[[#This Row],[Sales]]&lt;=25000,"Medium","High"))</f>
        <v>High</v>
      </c>
      <c r="W3518">
        <v>38104.15</v>
      </c>
      <c r="X3518">
        <f>Table1[[#This Row],[Profit]]/Table1[[#This Row],[Sales]]</f>
        <v>0.32087705263157895</v>
      </c>
      <c r="Y3518" t="s">
        <v>93</v>
      </c>
      <c r="Z3518" t="s">
        <v>31</v>
      </c>
      <c r="AA3518">
        <v>1</v>
      </c>
      <c r="AB3518" t="s">
        <v>42</v>
      </c>
    </row>
    <row r="3519" spans="1:28" x14ac:dyDescent="0.35">
      <c r="A3519" t="s">
        <v>6055</v>
      </c>
      <c r="B3519" s="1">
        <v>45985</v>
      </c>
      <c r="C3519" s="1" t="str">
        <f>TEXT(Table1[[#This Row],[Order_Date]],"yyyy")</f>
        <v>2025</v>
      </c>
      <c r="D3519" s="3">
        <f>MONTH(Table1[[#This Row],[Order_Date]])</f>
        <v>11</v>
      </c>
      <c r="E3519" t="str">
        <f>TEXT(Table1[[#This Row],[Order_Date]],"mmm")</f>
        <v>Nov</v>
      </c>
      <c r="F3519" s="1">
        <v>45987</v>
      </c>
      <c r="G3519">
        <f>(Table1[[#This Row],[Ship_Date]]-Table1[[#This Row],[Order_Date]])</f>
        <v>2</v>
      </c>
      <c r="H3519" t="s">
        <v>6056</v>
      </c>
      <c r="I3519" t="s">
        <v>6057</v>
      </c>
      <c r="J3519" t="s">
        <v>52</v>
      </c>
      <c r="K3519">
        <v>32</v>
      </c>
      <c r="L3519" t="str">
        <f>IF(Table1[[#This Row],[Age]]&lt;=20,"Teen",IF(Table1[[#This Row],[Age]]&gt;=21 &amp; Table1[[#This Row],[Age]]&lt;=50,"Adult","Senior"))</f>
        <v>Senior</v>
      </c>
      <c r="M3519" t="s">
        <v>101</v>
      </c>
      <c r="N3519" t="s">
        <v>102</v>
      </c>
      <c r="O3519" t="s">
        <v>27</v>
      </c>
      <c r="P3519" t="s">
        <v>74</v>
      </c>
      <c r="Q3519" t="s">
        <v>196</v>
      </c>
      <c r="R3519">
        <v>8</v>
      </c>
      <c r="S3519">
        <v>25000</v>
      </c>
      <c r="T3519">
        <v>5</v>
      </c>
      <c r="U3519">
        <v>190000</v>
      </c>
      <c r="V3519" t="str">
        <f>IF(Table1[[#This Row],[Sales]]&lt;=10000,"Low",IF(Table1[[#This Row],[Sales]]&gt;=10000 &amp; Table1[[#This Row],[Sales]]&lt;=25000,"Medium","High"))</f>
        <v>High</v>
      </c>
      <c r="W3519">
        <v>19437.36</v>
      </c>
      <c r="X3519">
        <f>Table1[[#This Row],[Profit]]/Table1[[#This Row],[Sales]]</f>
        <v>0.10230189473684211</v>
      </c>
      <c r="Y3519" t="s">
        <v>93</v>
      </c>
      <c r="Z3519" t="s">
        <v>31</v>
      </c>
      <c r="AA3519">
        <v>3</v>
      </c>
      <c r="AB3519" t="s">
        <v>42</v>
      </c>
    </row>
    <row r="3520" spans="1:28" x14ac:dyDescent="0.35">
      <c r="A3520" t="s">
        <v>6156</v>
      </c>
      <c r="B3520" s="1">
        <v>45626</v>
      </c>
      <c r="C3520" s="1" t="str">
        <f>TEXT(Table1[[#This Row],[Order_Date]],"yyyy")</f>
        <v>2024</v>
      </c>
      <c r="D3520" s="3">
        <f>MONTH(Table1[[#This Row],[Order_Date]])</f>
        <v>11</v>
      </c>
      <c r="E3520" t="str">
        <f>TEXT(Table1[[#This Row],[Order_Date]],"mmm")</f>
        <v>Nov</v>
      </c>
      <c r="F3520" s="1">
        <v>45633</v>
      </c>
      <c r="G3520">
        <f>(Table1[[#This Row],[Ship_Date]]-Table1[[#This Row],[Order_Date]])</f>
        <v>7</v>
      </c>
      <c r="H3520" t="s">
        <v>2087</v>
      </c>
      <c r="I3520" t="s">
        <v>6157</v>
      </c>
      <c r="J3520" t="s">
        <v>52</v>
      </c>
      <c r="K3520">
        <v>56</v>
      </c>
      <c r="L3520" t="str">
        <f>IF(Table1[[#This Row],[Age]]&lt;=20,"Teen",IF(Table1[[#This Row],[Age]]&gt;=21 &amp; Table1[[#This Row],[Age]]&lt;=50,"Adult","Senior"))</f>
        <v>Senior</v>
      </c>
      <c r="M3520" t="s">
        <v>79</v>
      </c>
      <c r="N3520" t="s">
        <v>80</v>
      </c>
      <c r="O3520" t="s">
        <v>38</v>
      </c>
      <c r="P3520" t="s">
        <v>39</v>
      </c>
      <c r="Q3520" t="s">
        <v>253</v>
      </c>
      <c r="R3520">
        <v>4</v>
      </c>
      <c r="S3520">
        <v>1200</v>
      </c>
      <c r="T3520">
        <v>10</v>
      </c>
      <c r="U3520">
        <v>4320</v>
      </c>
      <c r="V3520" t="str">
        <f>IF(Table1[[#This Row],[Sales]]&lt;=10000,"Low",IF(Table1[[#This Row],[Sales]]&gt;=10000 &amp; Table1[[#This Row],[Sales]]&lt;=25000,"Medium","High"))</f>
        <v>Low</v>
      </c>
      <c r="W3520">
        <v>1507</v>
      </c>
      <c r="X3520">
        <f>Table1[[#This Row],[Profit]]/Table1[[#This Row],[Sales]]</f>
        <v>0.34884259259259259</v>
      </c>
      <c r="Y3520" t="s">
        <v>30</v>
      </c>
      <c r="Z3520" t="s">
        <v>59</v>
      </c>
      <c r="AA3520">
        <v>5</v>
      </c>
      <c r="AB3520" t="s">
        <v>42</v>
      </c>
    </row>
    <row r="3521" spans="1:28" x14ac:dyDescent="0.35">
      <c r="A3521" t="s">
        <v>6207</v>
      </c>
      <c r="B3521" s="1">
        <v>45615</v>
      </c>
      <c r="C3521" s="1" t="str">
        <f>TEXT(Table1[[#This Row],[Order_Date]],"yyyy")</f>
        <v>2024</v>
      </c>
      <c r="D3521" s="3">
        <f>MONTH(Table1[[#This Row],[Order_Date]])</f>
        <v>11</v>
      </c>
      <c r="E3521" t="str">
        <f>TEXT(Table1[[#This Row],[Order_Date]],"mmm")</f>
        <v>Nov</v>
      </c>
      <c r="F3521" s="1">
        <v>45617</v>
      </c>
      <c r="G3521">
        <f>(Table1[[#This Row],[Ship_Date]]-Table1[[#This Row],[Order_Date]])</f>
        <v>2</v>
      </c>
      <c r="H3521" t="s">
        <v>6208</v>
      </c>
      <c r="I3521" t="s">
        <v>6209</v>
      </c>
      <c r="J3521" t="s">
        <v>24</v>
      </c>
      <c r="K3521">
        <v>55</v>
      </c>
      <c r="L3521" t="str">
        <f>IF(Table1[[#This Row],[Age]]&lt;=20,"Teen",IF(Table1[[#This Row],[Age]]&gt;=21 &amp; Table1[[#This Row],[Age]]&lt;=50,"Adult","Senior"))</f>
        <v>Senior</v>
      </c>
      <c r="M3521" t="s">
        <v>101</v>
      </c>
      <c r="N3521" t="s">
        <v>102</v>
      </c>
      <c r="O3521" t="s">
        <v>27</v>
      </c>
      <c r="P3521" t="s">
        <v>56</v>
      </c>
      <c r="Q3521" t="s">
        <v>125</v>
      </c>
      <c r="R3521">
        <v>2</v>
      </c>
      <c r="S3521">
        <v>450</v>
      </c>
      <c r="T3521">
        <v>20</v>
      </c>
      <c r="U3521">
        <v>720</v>
      </c>
      <c r="V3521" t="str">
        <f>IF(Table1[[#This Row],[Sales]]&lt;=10000,"Low",IF(Table1[[#This Row],[Sales]]&gt;=10000 &amp; Table1[[#This Row],[Sales]]&lt;=25000,"Medium","High"))</f>
        <v>Low</v>
      </c>
      <c r="W3521">
        <v>189.72</v>
      </c>
      <c r="X3521">
        <f>Table1[[#This Row],[Profit]]/Table1[[#This Row],[Sales]]</f>
        <v>0.26350000000000001</v>
      </c>
      <c r="Y3521" t="s">
        <v>30</v>
      </c>
      <c r="Z3521" t="s">
        <v>41</v>
      </c>
      <c r="AA3521">
        <v>1</v>
      </c>
      <c r="AB3521" t="s">
        <v>42</v>
      </c>
    </row>
    <row r="3522" spans="1:28" x14ac:dyDescent="0.35">
      <c r="A3522" t="s">
        <v>6305</v>
      </c>
      <c r="B3522" s="1">
        <v>45621</v>
      </c>
      <c r="C3522" s="1" t="str">
        <f>TEXT(Table1[[#This Row],[Order_Date]],"yyyy")</f>
        <v>2024</v>
      </c>
      <c r="D3522" s="3">
        <f>MONTH(Table1[[#This Row],[Order_Date]])</f>
        <v>11</v>
      </c>
      <c r="E3522" t="str">
        <f>TEXT(Table1[[#This Row],[Order_Date]],"mmm")</f>
        <v>Nov</v>
      </c>
      <c r="F3522" s="1">
        <v>45626</v>
      </c>
      <c r="G3522">
        <f>(Table1[[#This Row],[Ship_Date]]-Table1[[#This Row],[Order_Date]])</f>
        <v>5</v>
      </c>
      <c r="H3522" t="s">
        <v>6306</v>
      </c>
      <c r="I3522" t="s">
        <v>6307</v>
      </c>
      <c r="J3522" t="s">
        <v>24</v>
      </c>
      <c r="K3522">
        <v>65</v>
      </c>
      <c r="L3522" t="str">
        <f>IF(Table1[[#This Row],[Age]]&lt;=20,"Teen",IF(Table1[[#This Row],[Age]]&gt;=21 &amp; Table1[[#This Row],[Age]]&lt;=50,"Adult","Senior"))</f>
        <v>Senior</v>
      </c>
      <c r="M3522" t="s">
        <v>25</v>
      </c>
      <c r="N3522" t="s">
        <v>26</v>
      </c>
      <c r="O3522" t="s">
        <v>27</v>
      </c>
      <c r="P3522" t="s">
        <v>47</v>
      </c>
      <c r="Q3522" t="s">
        <v>69</v>
      </c>
      <c r="R3522">
        <v>3</v>
      </c>
      <c r="S3522">
        <v>800</v>
      </c>
      <c r="T3522">
        <v>20</v>
      </c>
      <c r="U3522">
        <v>1920</v>
      </c>
      <c r="V3522" t="str">
        <f>IF(Table1[[#This Row],[Sales]]&lt;=10000,"Low",IF(Table1[[#This Row],[Sales]]&gt;=10000 &amp; Table1[[#This Row],[Sales]]&lt;=25000,"Medium","High"))</f>
        <v>Low</v>
      </c>
      <c r="W3522">
        <v>651.51</v>
      </c>
      <c r="X3522">
        <f>Table1[[#This Row],[Profit]]/Table1[[#This Row],[Sales]]</f>
        <v>0.33932812499999998</v>
      </c>
      <c r="Y3522" t="s">
        <v>30</v>
      </c>
      <c r="Z3522" t="s">
        <v>31</v>
      </c>
      <c r="AA3522">
        <v>4</v>
      </c>
      <c r="AB3522" t="s">
        <v>42</v>
      </c>
    </row>
    <row r="3523" spans="1:28" x14ac:dyDescent="0.35">
      <c r="A3523" t="s">
        <v>6334</v>
      </c>
      <c r="B3523" s="1">
        <v>45597</v>
      </c>
      <c r="C3523" s="1" t="str">
        <f>TEXT(Table1[[#This Row],[Order_Date]],"yyyy")</f>
        <v>2024</v>
      </c>
      <c r="D3523" s="3">
        <f>MONTH(Table1[[#This Row],[Order_Date]])</f>
        <v>11</v>
      </c>
      <c r="E3523" t="str">
        <f>TEXT(Table1[[#This Row],[Order_Date]],"mmm")</f>
        <v>Nov</v>
      </c>
      <c r="F3523" s="1">
        <v>45602</v>
      </c>
      <c r="G3523">
        <f>(Table1[[#This Row],[Ship_Date]]-Table1[[#This Row],[Order_Date]])</f>
        <v>5</v>
      </c>
      <c r="H3523" t="s">
        <v>6335</v>
      </c>
      <c r="I3523" t="s">
        <v>6336</v>
      </c>
      <c r="J3523" t="s">
        <v>24</v>
      </c>
      <c r="K3523">
        <v>45</v>
      </c>
      <c r="L3523" t="str">
        <f>IF(Table1[[#This Row],[Age]]&lt;=20,"Teen",IF(Table1[[#This Row],[Age]]&gt;=21 &amp; Table1[[#This Row],[Age]]&lt;=50,"Adult","Senior"))</f>
        <v>Senior</v>
      </c>
      <c r="M3523" t="s">
        <v>73</v>
      </c>
      <c r="N3523" t="s">
        <v>26</v>
      </c>
      <c r="O3523" t="s">
        <v>27</v>
      </c>
      <c r="P3523" t="s">
        <v>39</v>
      </c>
      <c r="Q3523" t="s">
        <v>151</v>
      </c>
      <c r="R3523">
        <v>7</v>
      </c>
      <c r="S3523">
        <v>900</v>
      </c>
      <c r="T3523">
        <v>0</v>
      </c>
      <c r="U3523">
        <v>6300</v>
      </c>
      <c r="V3523" t="str">
        <f>IF(Table1[[#This Row],[Sales]]&lt;=10000,"Low",IF(Table1[[#This Row],[Sales]]&gt;=10000 &amp; Table1[[#This Row],[Sales]]&lt;=25000,"Medium","High"))</f>
        <v>Low</v>
      </c>
      <c r="W3523">
        <v>2538.4899999999998</v>
      </c>
      <c r="X3523">
        <f>Table1[[#This Row],[Profit]]/Table1[[#This Row],[Sales]]</f>
        <v>0.40293492063492059</v>
      </c>
      <c r="Y3523" t="s">
        <v>30</v>
      </c>
      <c r="Z3523" t="s">
        <v>59</v>
      </c>
      <c r="AA3523">
        <v>4</v>
      </c>
      <c r="AB3523" t="s">
        <v>42</v>
      </c>
    </row>
    <row r="3524" spans="1:28" x14ac:dyDescent="0.35">
      <c r="A3524" t="s">
        <v>6354</v>
      </c>
      <c r="B3524" s="1">
        <v>45621</v>
      </c>
      <c r="C3524" s="1" t="str">
        <f>TEXT(Table1[[#This Row],[Order_Date]],"yyyy")</f>
        <v>2024</v>
      </c>
      <c r="D3524" s="3">
        <f>MONTH(Table1[[#This Row],[Order_Date]])</f>
        <v>11</v>
      </c>
      <c r="E3524" t="str">
        <f>TEXT(Table1[[#This Row],[Order_Date]],"mmm")</f>
        <v>Nov</v>
      </c>
      <c r="F3524" s="1">
        <v>45628</v>
      </c>
      <c r="G3524">
        <f>(Table1[[#This Row],[Ship_Date]]-Table1[[#This Row],[Order_Date]])</f>
        <v>7</v>
      </c>
      <c r="H3524" t="s">
        <v>2462</v>
      </c>
      <c r="I3524" t="s">
        <v>2696</v>
      </c>
      <c r="J3524" t="s">
        <v>52</v>
      </c>
      <c r="K3524">
        <v>54</v>
      </c>
      <c r="L3524" t="str">
        <f>IF(Table1[[#This Row],[Age]]&lt;=20,"Teen",IF(Table1[[#This Row],[Age]]&gt;=21 &amp; Table1[[#This Row],[Age]]&lt;=50,"Adult","Senior"))</f>
        <v>Senior</v>
      </c>
      <c r="M3524" t="s">
        <v>84</v>
      </c>
      <c r="N3524" t="s">
        <v>85</v>
      </c>
      <c r="O3524" t="s">
        <v>86</v>
      </c>
      <c r="P3524" t="s">
        <v>28</v>
      </c>
      <c r="Q3524" t="s">
        <v>103</v>
      </c>
      <c r="R3524">
        <v>2</v>
      </c>
      <c r="S3524">
        <v>25000</v>
      </c>
      <c r="T3524">
        <v>25</v>
      </c>
      <c r="U3524">
        <v>37500</v>
      </c>
      <c r="V3524" t="str">
        <f>IF(Table1[[#This Row],[Sales]]&lt;=10000,"Low",IF(Table1[[#This Row],[Sales]]&gt;=10000 &amp; Table1[[#This Row],[Sales]]&lt;=25000,"Medium","High"))</f>
        <v>High</v>
      </c>
      <c r="W3524">
        <v>8424.48</v>
      </c>
      <c r="X3524">
        <f>Table1[[#This Row],[Profit]]/Table1[[#This Row],[Sales]]</f>
        <v>0.22465279999999999</v>
      </c>
      <c r="Y3524" t="s">
        <v>30</v>
      </c>
      <c r="Z3524" t="s">
        <v>59</v>
      </c>
      <c r="AA3524">
        <v>4</v>
      </c>
      <c r="AB3524" t="s">
        <v>42</v>
      </c>
    </row>
    <row r="3525" spans="1:28" x14ac:dyDescent="0.35">
      <c r="A3525" t="s">
        <v>6426</v>
      </c>
      <c r="B3525" s="1">
        <v>45606</v>
      </c>
      <c r="C3525" s="1" t="str">
        <f>TEXT(Table1[[#This Row],[Order_Date]],"yyyy")</f>
        <v>2024</v>
      </c>
      <c r="D3525" s="3">
        <f>MONTH(Table1[[#This Row],[Order_Date]])</f>
        <v>11</v>
      </c>
      <c r="E3525" t="str">
        <f>TEXT(Table1[[#This Row],[Order_Date]],"mmm")</f>
        <v>Nov</v>
      </c>
      <c r="F3525" s="1">
        <v>45611</v>
      </c>
      <c r="G3525">
        <f>(Table1[[#This Row],[Ship_Date]]-Table1[[#This Row],[Order_Date]])</f>
        <v>5</v>
      </c>
      <c r="H3525" t="s">
        <v>6427</v>
      </c>
      <c r="I3525" t="s">
        <v>6428</v>
      </c>
      <c r="J3525" t="s">
        <v>24</v>
      </c>
      <c r="K3525">
        <v>37</v>
      </c>
      <c r="L3525" t="str">
        <f>IF(Table1[[#This Row],[Age]]&lt;=20,"Teen",IF(Table1[[#This Row],[Age]]&gt;=21 &amp; Table1[[#This Row],[Age]]&lt;=50,"Adult","Senior"))</f>
        <v>Senior</v>
      </c>
      <c r="M3525" t="s">
        <v>84</v>
      </c>
      <c r="N3525" t="s">
        <v>85</v>
      </c>
      <c r="O3525" t="s">
        <v>86</v>
      </c>
      <c r="P3525" t="s">
        <v>47</v>
      </c>
      <c r="Q3525" t="s">
        <v>164</v>
      </c>
      <c r="R3525">
        <v>5</v>
      </c>
      <c r="S3525">
        <v>1800</v>
      </c>
      <c r="T3525">
        <v>0</v>
      </c>
      <c r="U3525">
        <v>9000</v>
      </c>
      <c r="V3525" t="str">
        <f>IF(Table1[[#This Row],[Sales]]&lt;=10000,"Low",IF(Table1[[#This Row],[Sales]]&gt;=10000 &amp; Table1[[#This Row],[Sales]]&lt;=25000,"Medium","High"))</f>
        <v>Low</v>
      </c>
      <c r="W3525">
        <v>2857.58</v>
      </c>
      <c r="X3525">
        <f>Table1[[#This Row],[Profit]]/Table1[[#This Row],[Sales]]</f>
        <v>0.3175088888888889</v>
      </c>
      <c r="Y3525" t="s">
        <v>93</v>
      </c>
      <c r="Z3525" t="s">
        <v>59</v>
      </c>
      <c r="AA3525">
        <v>2</v>
      </c>
      <c r="AB3525" t="s">
        <v>42</v>
      </c>
    </row>
    <row r="3526" spans="1:28" x14ac:dyDescent="0.35">
      <c r="A3526" t="s">
        <v>6511</v>
      </c>
      <c r="B3526" s="1">
        <v>45977</v>
      </c>
      <c r="C3526" s="1" t="str">
        <f>TEXT(Table1[[#This Row],[Order_Date]],"yyyy")</f>
        <v>2025</v>
      </c>
      <c r="D3526" s="3">
        <f>MONTH(Table1[[#This Row],[Order_Date]])</f>
        <v>11</v>
      </c>
      <c r="E3526" t="str">
        <f>TEXT(Table1[[#This Row],[Order_Date]],"mmm")</f>
        <v>Nov</v>
      </c>
      <c r="F3526" s="1">
        <v>45983</v>
      </c>
      <c r="G3526">
        <f>(Table1[[#This Row],[Ship_Date]]-Table1[[#This Row],[Order_Date]])</f>
        <v>6</v>
      </c>
      <c r="H3526" t="s">
        <v>6512</v>
      </c>
      <c r="I3526" t="s">
        <v>6513</v>
      </c>
      <c r="J3526" t="s">
        <v>52</v>
      </c>
      <c r="K3526">
        <v>60</v>
      </c>
      <c r="L3526" t="str">
        <f>IF(Table1[[#This Row],[Age]]&lt;=20,"Teen",IF(Table1[[#This Row],[Age]]&gt;=21 &amp; Table1[[#This Row],[Age]]&lt;=50,"Adult","Senior"))</f>
        <v>Senior</v>
      </c>
      <c r="M3526" t="s">
        <v>116</v>
      </c>
      <c r="N3526" t="s">
        <v>117</v>
      </c>
      <c r="O3526" t="s">
        <v>86</v>
      </c>
      <c r="P3526" t="s">
        <v>47</v>
      </c>
      <c r="Q3526" t="s">
        <v>185</v>
      </c>
      <c r="R3526">
        <v>7</v>
      </c>
      <c r="S3526">
        <v>4500</v>
      </c>
      <c r="T3526">
        <v>15</v>
      </c>
      <c r="U3526">
        <v>26775</v>
      </c>
      <c r="V3526" t="str">
        <f>IF(Table1[[#This Row],[Sales]]&lt;=10000,"Low",IF(Table1[[#This Row],[Sales]]&gt;=10000 &amp; Table1[[#This Row],[Sales]]&lt;=25000,"Medium","High"))</f>
        <v>High</v>
      </c>
      <c r="W3526">
        <v>5758.63</v>
      </c>
      <c r="X3526">
        <f>Table1[[#This Row],[Profit]]/Table1[[#This Row],[Sales]]</f>
        <v>0.21507488328664801</v>
      </c>
      <c r="Y3526" t="s">
        <v>93</v>
      </c>
      <c r="Z3526" t="s">
        <v>41</v>
      </c>
      <c r="AA3526">
        <v>4</v>
      </c>
      <c r="AB3526" t="s">
        <v>42</v>
      </c>
    </row>
    <row r="3527" spans="1:28" x14ac:dyDescent="0.35">
      <c r="A3527" t="s">
        <v>6554</v>
      </c>
      <c r="B3527" s="1">
        <v>45615</v>
      </c>
      <c r="C3527" s="1" t="str">
        <f>TEXT(Table1[[#This Row],[Order_Date]],"yyyy")</f>
        <v>2024</v>
      </c>
      <c r="D3527" s="3">
        <f>MONTH(Table1[[#This Row],[Order_Date]])</f>
        <v>11</v>
      </c>
      <c r="E3527" t="str">
        <f>TEXT(Table1[[#This Row],[Order_Date]],"mmm")</f>
        <v>Nov</v>
      </c>
      <c r="F3527" s="1">
        <v>45620</v>
      </c>
      <c r="G3527">
        <f>(Table1[[#This Row],[Ship_Date]]-Table1[[#This Row],[Order_Date]])</f>
        <v>5</v>
      </c>
      <c r="H3527" t="s">
        <v>6555</v>
      </c>
      <c r="I3527" t="s">
        <v>6556</v>
      </c>
      <c r="J3527" t="s">
        <v>52</v>
      </c>
      <c r="K3527">
        <v>57</v>
      </c>
      <c r="L3527" t="str">
        <f>IF(Table1[[#This Row],[Age]]&lt;=20,"Teen",IF(Table1[[#This Row],[Age]]&gt;=21 &amp; Table1[[#This Row],[Age]]&lt;=50,"Adult","Senior"))</f>
        <v>Senior</v>
      </c>
      <c r="M3527" t="s">
        <v>36</v>
      </c>
      <c r="N3527" t="s">
        <v>37</v>
      </c>
      <c r="O3527" t="s">
        <v>38</v>
      </c>
      <c r="P3527" t="s">
        <v>47</v>
      </c>
      <c r="Q3527" t="s">
        <v>48</v>
      </c>
      <c r="R3527">
        <v>6</v>
      </c>
      <c r="S3527">
        <v>3500</v>
      </c>
      <c r="T3527">
        <v>15</v>
      </c>
      <c r="U3527">
        <v>17850</v>
      </c>
      <c r="V3527" t="str">
        <f>IF(Table1[[#This Row],[Sales]]&lt;=10000,"Low",IF(Table1[[#This Row],[Sales]]&gt;=10000 &amp; Table1[[#This Row],[Sales]]&lt;=25000,"Medium","High"))</f>
        <v>High</v>
      </c>
      <c r="W3527">
        <v>5491.16</v>
      </c>
      <c r="X3527">
        <f>Table1[[#This Row],[Profit]]/Table1[[#This Row],[Sales]]</f>
        <v>0.3076280112044818</v>
      </c>
      <c r="Y3527" t="s">
        <v>30</v>
      </c>
      <c r="Z3527" t="s">
        <v>59</v>
      </c>
      <c r="AA3527">
        <v>4</v>
      </c>
      <c r="AB3527" t="s">
        <v>42</v>
      </c>
    </row>
    <row r="3528" spans="1:28" x14ac:dyDescent="0.35">
      <c r="A3528" t="s">
        <v>6571</v>
      </c>
      <c r="B3528" s="1">
        <v>45614</v>
      </c>
      <c r="C3528" s="1" t="str">
        <f>TEXT(Table1[[#This Row],[Order_Date]],"yyyy")</f>
        <v>2024</v>
      </c>
      <c r="D3528" s="3">
        <f>MONTH(Table1[[#This Row],[Order_Date]])</f>
        <v>11</v>
      </c>
      <c r="E3528" t="str">
        <f>TEXT(Table1[[#This Row],[Order_Date]],"mmm")</f>
        <v>Nov</v>
      </c>
      <c r="F3528" s="1">
        <v>45621</v>
      </c>
      <c r="G3528">
        <f>(Table1[[#This Row],[Ship_Date]]-Table1[[#This Row],[Order_Date]])</f>
        <v>7</v>
      </c>
      <c r="H3528" t="s">
        <v>6572</v>
      </c>
      <c r="I3528" t="s">
        <v>6573</v>
      </c>
      <c r="J3528" t="s">
        <v>52</v>
      </c>
      <c r="K3528">
        <v>26</v>
      </c>
      <c r="L3528" t="str">
        <f>IF(Table1[[#This Row],[Age]]&lt;=20,"Teen",IF(Table1[[#This Row],[Age]]&gt;=21 &amp; Table1[[#This Row],[Age]]&lt;=50,"Adult","Senior"))</f>
        <v>Senior</v>
      </c>
      <c r="M3528" t="s">
        <v>84</v>
      </c>
      <c r="N3528" t="s">
        <v>85</v>
      </c>
      <c r="O3528" t="s">
        <v>86</v>
      </c>
      <c r="P3528" t="s">
        <v>39</v>
      </c>
      <c r="Q3528" t="s">
        <v>87</v>
      </c>
      <c r="R3528">
        <v>1</v>
      </c>
      <c r="S3528">
        <v>3200</v>
      </c>
      <c r="T3528">
        <v>25</v>
      </c>
      <c r="U3528">
        <v>2400</v>
      </c>
      <c r="V3528" t="str">
        <f>IF(Table1[[#This Row],[Sales]]&lt;=10000,"Low",IF(Table1[[#This Row],[Sales]]&gt;=10000 &amp; Table1[[#This Row],[Sales]]&lt;=25000,"Medium","High"))</f>
        <v>Low</v>
      </c>
      <c r="W3528">
        <v>910.96</v>
      </c>
      <c r="X3528">
        <f>Table1[[#This Row],[Profit]]/Table1[[#This Row],[Sales]]</f>
        <v>0.37956666666666666</v>
      </c>
      <c r="Y3528" t="s">
        <v>58</v>
      </c>
      <c r="Z3528" t="s">
        <v>41</v>
      </c>
      <c r="AA3528">
        <v>2</v>
      </c>
      <c r="AB3528" t="s">
        <v>32</v>
      </c>
    </row>
    <row r="3529" spans="1:28" x14ac:dyDescent="0.35">
      <c r="A3529" t="s">
        <v>6579</v>
      </c>
      <c r="B3529" s="1">
        <v>45626</v>
      </c>
      <c r="C3529" s="1" t="str">
        <f>TEXT(Table1[[#This Row],[Order_Date]],"yyyy")</f>
        <v>2024</v>
      </c>
      <c r="D3529" s="3">
        <f>MONTH(Table1[[#This Row],[Order_Date]])</f>
        <v>11</v>
      </c>
      <c r="E3529" t="str">
        <f>TEXT(Table1[[#This Row],[Order_Date]],"mmm")</f>
        <v>Nov</v>
      </c>
      <c r="F3529" s="1">
        <v>45629</v>
      </c>
      <c r="G3529">
        <f>(Table1[[#This Row],[Ship_Date]]-Table1[[#This Row],[Order_Date]])</f>
        <v>3</v>
      </c>
      <c r="H3529" t="s">
        <v>6580</v>
      </c>
      <c r="I3529" t="s">
        <v>6581</v>
      </c>
      <c r="J3529" t="s">
        <v>24</v>
      </c>
      <c r="K3529">
        <v>29</v>
      </c>
      <c r="L3529" t="str">
        <f>IF(Table1[[#This Row],[Age]]&lt;=20,"Teen",IF(Table1[[#This Row],[Age]]&gt;=21 &amp; Table1[[#This Row],[Age]]&lt;=50,"Adult","Senior"))</f>
        <v>Senior</v>
      </c>
      <c r="M3529" t="s">
        <v>25</v>
      </c>
      <c r="N3529" t="s">
        <v>26</v>
      </c>
      <c r="O3529" t="s">
        <v>27</v>
      </c>
      <c r="P3529" t="s">
        <v>74</v>
      </c>
      <c r="Q3529" t="s">
        <v>109</v>
      </c>
      <c r="R3529">
        <v>6</v>
      </c>
      <c r="S3529">
        <v>40000</v>
      </c>
      <c r="T3529">
        <v>10</v>
      </c>
      <c r="U3529">
        <v>216000</v>
      </c>
      <c r="V3529" t="str">
        <f>IF(Table1[[#This Row],[Sales]]&lt;=10000,"Low",IF(Table1[[#This Row],[Sales]]&gt;=10000 &amp; Table1[[#This Row],[Sales]]&lt;=25000,"Medium","High"))</f>
        <v>High</v>
      </c>
      <c r="W3529">
        <v>30187.49</v>
      </c>
      <c r="X3529">
        <f>Table1[[#This Row],[Profit]]/Table1[[#This Row],[Sales]]</f>
        <v>0.13975689814814815</v>
      </c>
      <c r="Y3529" t="s">
        <v>30</v>
      </c>
      <c r="Z3529" t="s">
        <v>41</v>
      </c>
      <c r="AA3529">
        <v>3</v>
      </c>
      <c r="AB3529" t="s">
        <v>42</v>
      </c>
    </row>
    <row r="3530" spans="1:28" x14ac:dyDescent="0.35">
      <c r="A3530" t="s">
        <v>6598</v>
      </c>
      <c r="B3530" s="1">
        <v>45978</v>
      </c>
      <c r="C3530" s="1" t="str">
        <f>TEXT(Table1[[#This Row],[Order_Date]],"yyyy")</f>
        <v>2025</v>
      </c>
      <c r="D3530" s="3">
        <f>MONTH(Table1[[#This Row],[Order_Date]])</f>
        <v>11</v>
      </c>
      <c r="E3530" t="str">
        <f>TEXT(Table1[[#This Row],[Order_Date]],"mmm")</f>
        <v>Nov</v>
      </c>
      <c r="F3530" s="1">
        <v>45979</v>
      </c>
      <c r="G3530">
        <f>(Table1[[#This Row],[Ship_Date]]-Table1[[#This Row],[Order_Date]])</f>
        <v>1</v>
      </c>
      <c r="H3530" t="s">
        <v>6599</v>
      </c>
      <c r="I3530" t="s">
        <v>6600</v>
      </c>
      <c r="J3530" t="s">
        <v>24</v>
      </c>
      <c r="K3530">
        <v>37</v>
      </c>
      <c r="L3530" t="str">
        <f>IF(Table1[[#This Row],[Age]]&lt;=20,"Teen",IF(Table1[[#This Row],[Age]]&gt;=21 &amp; Table1[[#This Row],[Age]]&lt;=50,"Adult","Senior"))</f>
        <v>Senior</v>
      </c>
      <c r="M3530" t="s">
        <v>79</v>
      </c>
      <c r="N3530" t="s">
        <v>80</v>
      </c>
      <c r="O3530" t="s">
        <v>38</v>
      </c>
      <c r="P3530" t="s">
        <v>28</v>
      </c>
      <c r="Q3530" t="s">
        <v>103</v>
      </c>
      <c r="R3530">
        <v>4</v>
      </c>
      <c r="S3530">
        <v>25000</v>
      </c>
      <c r="T3530">
        <v>20</v>
      </c>
      <c r="U3530">
        <v>80000</v>
      </c>
      <c r="V3530" t="str">
        <f>IF(Table1[[#This Row],[Sales]]&lt;=10000,"Low",IF(Table1[[#This Row],[Sales]]&gt;=10000 &amp; Table1[[#This Row],[Sales]]&lt;=25000,"Medium","High"))</f>
        <v>High</v>
      </c>
      <c r="W3530">
        <v>25964.6</v>
      </c>
      <c r="X3530">
        <f>Table1[[#This Row],[Profit]]/Table1[[#This Row],[Sales]]</f>
        <v>0.3245575</v>
      </c>
      <c r="Y3530" t="s">
        <v>30</v>
      </c>
      <c r="Z3530" t="s">
        <v>59</v>
      </c>
      <c r="AA3530">
        <v>1</v>
      </c>
      <c r="AB3530" t="s">
        <v>42</v>
      </c>
    </row>
    <row r="3531" spans="1:28" x14ac:dyDescent="0.35">
      <c r="A3531" t="s">
        <v>6634</v>
      </c>
      <c r="B3531" s="1">
        <v>45991</v>
      </c>
      <c r="C3531" s="1" t="str">
        <f>TEXT(Table1[[#This Row],[Order_Date]],"yyyy")</f>
        <v>2025</v>
      </c>
      <c r="D3531" s="3">
        <f>MONTH(Table1[[#This Row],[Order_Date]])</f>
        <v>11</v>
      </c>
      <c r="E3531" t="str">
        <f>TEXT(Table1[[#This Row],[Order_Date]],"mmm")</f>
        <v>Nov</v>
      </c>
      <c r="F3531" s="1">
        <v>45998</v>
      </c>
      <c r="G3531">
        <f>(Table1[[#This Row],[Ship_Date]]-Table1[[#This Row],[Order_Date]])</f>
        <v>7</v>
      </c>
      <c r="H3531" t="s">
        <v>5113</v>
      </c>
      <c r="I3531" t="s">
        <v>6635</v>
      </c>
      <c r="J3531" t="s">
        <v>52</v>
      </c>
      <c r="K3531">
        <v>65</v>
      </c>
      <c r="L3531" t="str">
        <f>IF(Table1[[#This Row],[Age]]&lt;=20,"Teen",IF(Table1[[#This Row],[Age]]&gt;=21 &amp; Table1[[#This Row],[Age]]&lt;=50,"Adult","Senior"))</f>
        <v>Senior</v>
      </c>
      <c r="M3531" t="s">
        <v>73</v>
      </c>
      <c r="N3531" t="s">
        <v>26</v>
      </c>
      <c r="O3531" t="s">
        <v>27</v>
      </c>
      <c r="P3531" t="s">
        <v>47</v>
      </c>
      <c r="Q3531" t="s">
        <v>175</v>
      </c>
      <c r="R3531">
        <v>7</v>
      </c>
      <c r="S3531">
        <v>1200</v>
      </c>
      <c r="T3531">
        <v>15</v>
      </c>
      <c r="U3531">
        <v>7140</v>
      </c>
      <c r="V3531" t="str">
        <f>IF(Table1[[#This Row],[Sales]]&lt;=10000,"Low",IF(Table1[[#This Row],[Sales]]&gt;=10000 &amp; Table1[[#This Row],[Sales]]&lt;=25000,"Medium","High"))</f>
        <v>Low</v>
      </c>
      <c r="W3531">
        <v>747.08</v>
      </c>
      <c r="X3531">
        <f>Table1[[#This Row],[Profit]]/Table1[[#This Row],[Sales]]</f>
        <v>0.10463305322128852</v>
      </c>
      <c r="Y3531" t="s">
        <v>30</v>
      </c>
      <c r="Z3531" t="s">
        <v>59</v>
      </c>
      <c r="AA3531">
        <v>4</v>
      </c>
      <c r="AB3531" t="s">
        <v>42</v>
      </c>
    </row>
    <row r="3532" spans="1:28" x14ac:dyDescent="0.35">
      <c r="A3532" t="s">
        <v>6650</v>
      </c>
      <c r="B3532" s="1">
        <v>45967</v>
      </c>
      <c r="C3532" s="1" t="str">
        <f>TEXT(Table1[[#This Row],[Order_Date]],"yyyy")</f>
        <v>2025</v>
      </c>
      <c r="D3532" s="3">
        <f>MONTH(Table1[[#This Row],[Order_Date]])</f>
        <v>11</v>
      </c>
      <c r="E3532" t="str">
        <f>TEXT(Table1[[#This Row],[Order_Date]],"mmm")</f>
        <v>Nov</v>
      </c>
      <c r="F3532" s="1">
        <v>45974</v>
      </c>
      <c r="G3532">
        <f>(Table1[[#This Row],[Ship_Date]]-Table1[[#This Row],[Order_Date]])</f>
        <v>7</v>
      </c>
      <c r="H3532" t="s">
        <v>6651</v>
      </c>
      <c r="I3532" t="s">
        <v>6652</v>
      </c>
      <c r="J3532" t="s">
        <v>52</v>
      </c>
      <c r="K3532">
        <v>23</v>
      </c>
      <c r="L3532" t="str">
        <f>IF(Table1[[#This Row],[Age]]&lt;=20,"Teen",IF(Table1[[#This Row],[Age]]&gt;=21 &amp; Table1[[#This Row],[Age]]&lt;=50,"Adult","Senior"))</f>
        <v>Senior</v>
      </c>
      <c r="M3532" t="s">
        <v>63</v>
      </c>
      <c r="N3532" t="s">
        <v>64</v>
      </c>
      <c r="O3532" t="s">
        <v>55</v>
      </c>
      <c r="P3532" t="s">
        <v>39</v>
      </c>
      <c r="Q3532" t="s">
        <v>118</v>
      </c>
      <c r="R3532">
        <v>2</v>
      </c>
      <c r="S3532">
        <v>4000</v>
      </c>
      <c r="T3532">
        <v>20</v>
      </c>
      <c r="U3532">
        <v>6400</v>
      </c>
      <c r="V3532" t="str">
        <f>IF(Table1[[#This Row],[Sales]]&lt;=10000,"Low",IF(Table1[[#This Row],[Sales]]&gt;=10000 &amp; Table1[[#This Row],[Sales]]&lt;=25000,"Medium","High"))</f>
        <v>Low</v>
      </c>
      <c r="W3532">
        <v>1749.09</v>
      </c>
      <c r="X3532">
        <f>Table1[[#This Row],[Profit]]/Table1[[#This Row],[Sales]]</f>
        <v>0.2732953125</v>
      </c>
      <c r="Y3532" t="s">
        <v>30</v>
      </c>
      <c r="Z3532" t="s">
        <v>31</v>
      </c>
      <c r="AA3532">
        <v>4</v>
      </c>
      <c r="AB3532" t="s">
        <v>42</v>
      </c>
    </row>
    <row r="3533" spans="1:28" x14ac:dyDescent="0.35">
      <c r="A3533" t="s">
        <v>6665</v>
      </c>
      <c r="B3533" s="1">
        <v>45986</v>
      </c>
      <c r="C3533" s="1" t="str">
        <f>TEXT(Table1[[#This Row],[Order_Date]],"yyyy")</f>
        <v>2025</v>
      </c>
      <c r="D3533" s="3">
        <f>MONTH(Table1[[#This Row],[Order_Date]])</f>
        <v>11</v>
      </c>
      <c r="E3533" t="str">
        <f>TEXT(Table1[[#This Row],[Order_Date]],"mmm")</f>
        <v>Nov</v>
      </c>
      <c r="F3533" s="1">
        <v>45993</v>
      </c>
      <c r="G3533">
        <f>(Table1[[#This Row],[Ship_Date]]-Table1[[#This Row],[Order_Date]])</f>
        <v>7</v>
      </c>
      <c r="H3533" t="s">
        <v>6666</v>
      </c>
      <c r="I3533" t="s">
        <v>6667</v>
      </c>
      <c r="J3533" t="s">
        <v>52</v>
      </c>
      <c r="K3533">
        <v>43</v>
      </c>
      <c r="L3533" t="str">
        <f>IF(Table1[[#This Row],[Age]]&lt;=20,"Teen",IF(Table1[[#This Row],[Age]]&gt;=21 &amp; Table1[[#This Row],[Age]]&lt;=50,"Adult","Senior"))</f>
        <v>Senior</v>
      </c>
      <c r="M3533" t="s">
        <v>53</v>
      </c>
      <c r="N3533" t="s">
        <v>54</v>
      </c>
      <c r="O3533" t="s">
        <v>55</v>
      </c>
      <c r="P3533" t="s">
        <v>28</v>
      </c>
      <c r="Q3533" t="s">
        <v>65</v>
      </c>
      <c r="R3533">
        <v>2</v>
      </c>
      <c r="S3533">
        <v>30000</v>
      </c>
      <c r="T3533">
        <v>10</v>
      </c>
      <c r="U3533">
        <v>54000</v>
      </c>
      <c r="V3533" t="str">
        <f>IF(Table1[[#This Row],[Sales]]&lt;=10000,"Low",IF(Table1[[#This Row],[Sales]]&gt;=10000 &amp; Table1[[#This Row],[Sales]]&lt;=25000,"Medium","High"))</f>
        <v>High</v>
      </c>
      <c r="W3533">
        <v>20321.38</v>
      </c>
      <c r="X3533">
        <f>Table1[[#This Row],[Profit]]/Table1[[#This Row],[Sales]]</f>
        <v>0.37632185185185185</v>
      </c>
      <c r="Y3533" t="s">
        <v>93</v>
      </c>
      <c r="Z3533" t="s">
        <v>31</v>
      </c>
      <c r="AA3533">
        <v>5</v>
      </c>
      <c r="AB3533" t="s">
        <v>42</v>
      </c>
    </row>
    <row r="3534" spans="1:28" x14ac:dyDescent="0.35">
      <c r="A3534" t="s">
        <v>6674</v>
      </c>
      <c r="B3534" s="1">
        <v>45988</v>
      </c>
      <c r="C3534" s="1" t="str">
        <f>TEXT(Table1[[#This Row],[Order_Date]],"yyyy")</f>
        <v>2025</v>
      </c>
      <c r="D3534" s="3">
        <f>MONTH(Table1[[#This Row],[Order_Date]])</f>
        <v>11</v>
      </c>
      <c r="E3534" t="str">
        <f>TEXT(Table1[[#This Row],[Order_Date]],"mmm")</f>
        <v>Nov</v>
      </c>
      <c r="F3534" s="1">
        <v>45994</v>
      </c>
      <c r="G3534">
        <f>(Table1[[#This Row],[Ship_Date]]-Table1[[#This Row],[Order_Date]])</f>
        <v>6</v>
      </c>
      <c r="H3534" t="s">
        <v>6675</v>
      </c>
      <c r="I3534" t="s">
        <v>6676</v>
      </c>
      <c r="J3534" t="s">
        <v>52</v>
      </c>
      <c r="K3534">
        <v>24</v>
      </c>
      <c r="L3534" t="str">
        <f>IF(Table1[[#This Row],[Age]]&lt;=20,"Teen",IF(Table1[[#This Row],[Age]]&gt;=21 &amp; Table1[[#This Row],[Age]]&lt;=50,"Adult","Senior"))</f>
        <v>Senior</v>
      </c>
      <c r="M3534" t="s">
        <v>46</v>
      </c>
      <c r="N3534" t="s">
        <v>46</v>
      </c>
      <c r="O3534" t="s">
        <v>38</v>
      </c>
      <c r="P3534" t="s">
        <v>39</v>
      </c>
      <c r="Q3534" t="s">
        <v>151</v>
      </c>
      <c r="R3534">
        <v>6</v>
      </c>
      <c r="S3534">
        <v>900</v>
      </c>
      <c r="T3534">
        <v>15</v>
      </c>
      <c r="U3534">
        <v>4590</v>
      </c>
      <c r="V3534" t="str">
        <f>IF(Table1[[#This Row],[Sales]]&lt;=10000,"Low",IF(Table1[[#This Row],[Sales]]&gt;=10000 &amp; Table1[[#This Row],[Sales]]&lt;=25000,"Medium","High"))</f>
        <v>Low</v>
      </c>
      <c r="W3534">
        <v>1721.71</v>
      </c>
      <c r="X3534">
        <f>Table1[[#This Row],[Profit]]/Table1[[#This Row],[Sales]]</f>
        <v>0.37510021786492376</v>
      </c>
      <c r="Y3534" t="s">
        <v>93</v>
      </c>
      <c r="Z3534" t="s">
        <v>41</v>
      </c>
      <c r="AA3534">
        <v>3</v>
      </c>
      <c r="AB3534" t="s">
        <v>42</v>
      </c>
    </row>
    <row r="3535" spans="1:28" x14ac:dyDescent="0.35">
      <c r="A3535" t="s">
        <v>6677</v>
      </c>
      <c r="B3535" s="1">
        <v>45962</v>
      </c>
      <c r="C3535" s="1" t="str">
        <f>TEXT(Table1[[#This Row],[Order_Date]],"yyyy")</f>
        <v>2025</v>
      </c>
      <c r="D3535" s="3">
        <f>MONTH(Table1[[#This Row],[Order_Date]])</f>
        <v>11</v>
      </c>
      <c r="E3535" t="str">
        <f>TEXT(Table1[[#This Row],[Order_Date]],"mmm")</f>
        <v>Nov</v>
      </c>
      <c r="F3535" s="1">
        <v>45965</v>
      </c>
      <c r="G3535">
        <f>(Table1[[#This Row],[Ship_Date]]-Table1[[#This Row],[Order_Date]])</f>
        <v>3</v>
      </c>
      <c r="H3535" t="s">
        <v>6678</v>
      </c>
      <c r="I3535" t="s">
        <v>6679</v>
      </c>
      <c r="J3535" t="s">
        <v>52</v>
      </c>
      <c r="K3535">
        <v>53</v>
      </c>
      <c r="L3535" t="str">
        <f>IF(Table1[[#This Row],[Age]]&lt;=20,"Teen",IF(Table1[[#This Row],[Age]]&gt;=21 &amp; Table1[[#This Row],[Age]]&lt;=50,"Adult","Senior"))</f>
        <v>Senior</v>
      </c>
      <c r="M3535" t="s">
        <v>116</v>
      </c>
      <c r="N3535" t="s">
        <v>117</v>
      </c>
      <c r="O3535" t="s">
        <v>86</v>
      </c>
      <c r="P3535" t="s">
        <v>39</v>
      </c>
      <c r="Q3535" t="s">
        <v>151</v>
      </c>
      <c r="R3535">
        <v>8</v>
      </c>
      <c r="S3535">
        <v>900</v>
      </c>
      <c r="T3535">
        <v>25</v>
      </c>
      <c r="U3535">
        <v>5400</v>
      </c>
      <c r="V3535" t="str">
        <f>IF(Table1[[#This Row],[Sales]]&lt;=10000,"Low",IF(Table1[[#This Row],[Sales]]&gt;=10000 &amp; Table1[[#This Row],[Sales]]&lt;=25000,"Medium","High"))</f>
        <v>Low</v>
      </c>
      <c r="W3535">
        <v>1300.1500000000001</v>
      </c>
      <c r="X3535">
        <f>Table1[[#This Row],[Profit]]/Table1[[#This Row],[Sales]]</f>
        <v>0.24076851851851855</v>
      </c>
      <c r="Y3535" t="s">
        <v>58</v>
      </c>
      <c r="Z3535" t="s">
        <v>31</v>
      </c>
      <c r="AA3535">
        <v>4</v>
      </c>
      <c r="AB3535" t="s">
        <v>42</v>
      </c>
    </row>
    <row r="3536" spans="1:28" x14ac:dyDescent="0.35">
      <c r="A3536" t="s">
        <v>6687</v>
      </c>
      <c r="B3536" s="1">
        <v>45608</v>
      </c>
      <c r="C3536" s="1" t="str">
        <f>TEXT(Table1[[#This Row],[Order_Date]],"yyyy")</f>
        <v>2024</v>
      </c>
      <c r="D3536" s="3">
        <f>MONTH(Table1[[#This Row],[Order_Date]])</f>
        <v>11</v>
      </c>
      <c r="E3536" t="str">
        <f>TEXT(Table1[[#This Row],[Order_Date]],"mmm")</f>
        <v>Nov</v>
      </c>
      <c r="F3536" s="1">
        <v>45609</v>
      </c>
      <c r="G3536">
        <f>(Table1[[#This Row],[Ship_Date]]-Table1[[#This Row],[Order_Date]])</f>
        <v>1</v>
      </c>
      <c r="H3536" t="s">
        <v>6688</v>
      </c>
      <c r="I3536" t="s">
        <v>6689</v>
      </c>
      <c r="J3536" t="s">
        <v>24</v>
      </c>
      <c r="K3536">
        <v>49</v>
      </c>
      <c r="L3536" t="str">
        <f>IF(Table1[[#This Row],[Age]]&lt;=20,"Teen",IF(Table1[[#This Row],[Age]]&gt;=21 &amp; Table1[[#This Row],[Age]]&lt;=50,"Adult","Senior"))</f>
        <v>Senior</v>
      </c>
      <c r="M3536" t="s">
        <v>25</v>
      </c>
      <c r="N3536" t="s">
        <v>26</v>
      </c>
      <c r="O3536" t="s">
        <v>27</v>
      </c>
      <c r="P3536" t="s">
        <v>47</v>
      </c>
      <c r="Q3536" t="s">
        <v>185</v>
      </c>
      <c r="R3536">
        <v>1</v>
      </c>
      <c r="S3536">
        <v>4500</v>
      </c>
      <c r="T3536">
        <v>0</v>
      </c>
      <c r="U3536">
        <v>4500</v>
      </c>
      <c r="V3536" t="str">
        <f>IF(Table1[[#This Row],[Sales]]&lt;=10000,"Low",IF(Table1[[#This Row],[Sales]]&gt;=10000 &amp; Table1[[#This Row],[Sales]]&lt;=25000,"Medium","High"))</f>
        <v>Low</v>
      </c>
      <c r="W3536">
        <v>1298.17</v>
      </c>
      <c r="X3536">
        <f>Table1[[#This Row],[Profit]]/Table1[[#This Row],[Sales]]</f>
        <v>0.28848222222222225</v>
      </c>
      <c r="Y3536" t="s">
        <v>30</v>
      </c>
      <c r="Z3536" t="s">
        <v>31</v>
      </c>
      <c r="AA3536">
        <v>2</v>
      </c>
      <c r="AB3536" t="s">
        <v>42</v>
      </c>
    </row>
    <row r="3537" spans="1:28" x14ac:dyDescent="0.35">
      <c r="A3537" t="s">
        <v>6747</v>
      </c>
      <c r="B3537" s="1">
        <v>45966</v>
      </c>
      <c r="C3537" s="1" t="str">
        <f>TEXT(Table1[[#This Row],[Order_Date]],"yyyy")</f>
        <v>2025</v>
      </c>
      <c r="D3537" s="3">
        <f>MONTH(Table1[[#This Row],[Order_Date]])</f>
        <v>11</v>
      </c>
      <c r="E3537" t="str">
        <f>TEXT(Table1[[#This Row],[Order_Date]],"mmm")</f>
        <v>Nov</v>
      </c>
      <c r="F3537" s="1">
        <v>45971</v>
      </c>
      <c r="G3537">
        <f>(Table1[[#This Row],[Ship_Date]]-Table1[[#This Row],[Order_Date]])</f>
        <v>5</v>
      </c>
      <c r="H3537" t="s">
        <v>6748</v>
      </c>
      <c r="I3537" t="s">
        <v>6749</v>
      </c>
      <c r="J3537" t="s">
        <v>24</v>
      </c>
      <c r="K3537">
        <v>32</v>
      </c>
      <c r="L3537" t="str">
        <f>IF(Table1[[#This Row],[Age]]&lt;=20,"Teen",IF(Table1[[#This Row],[Age]]&gt;=21 &amp; Table1[[#This Row],[Age]]&lt;=50,"Adult","Senior"))</f>
        <v>Senior</v>
      </c>
      <c r="M3537" t="s">
        <v>25</v>
      </c>
      <c r="N3537" t="s">
        <v>26</v>
      </c>
      <c r="O3537" t="s">
        <v>27</v>
      </c>
      <c r="P3537" t="s">
        <v>28</v>
      </c>
      <c r="Q3537" t="s">
        <v>65</v>
      </c>
      <c r="R3537">
        <v>2</v>
      </c>
      <c r="S3537">
        <v>30000</v>
      </c>
      <c r="T3537">
        <v>25</v>
      </c>
      <c r="U3537">
        <v>45000</v>
      </c>
      <c r="V3537" t="str">
        <f>IF(Table1[[#This Row],[Sales]]&lt;=10000,"Low",IF(Table1[[#This Row],[Sales]]&gt;=10000 &amp; Table1[[#This Row],[Sales]]&lt;=25000,"Medium","High"))</f>
        <v>High</v>
      </c>
      <c r="W3537">
        <v>5109.08</v>
      </c>
      <c r="X3537">
        <f>Table1[[#This Row],[Profit]]/Table1[[#This Row],[Sales]]</f>
        <v>0.11353511111111111</v>
      </c>
      <c r="Y3537" t="s">
        <v>93</v>
      </c>
      <c r="Z3537" t="s">
        <v>41</v>
      </c>
      <c r="AA3537">
        <v>4</v>
      </c>
      <c r="AB3537" t="s">
        <v>42</v>
      </c>
    </row>
    <row r="3538" spans="1:28" x14ac:dyDescent="0.35">
      <c r="A3538" t="s">
        <v>6750</v>
      </c>
      <c r="B3538" s="1">
        <v>45609</v>
      </c>
      <c r="C3538" s="1" t="str">
        <f>TEXT(Table1[[#This Row],[Order_Date]],"yyyy")</f>
        <v>2024</v>
      </c>
      <c r="D3538" s="3">
        <f>MONTH(Table1[[#This Row],[Order_Date]])</f>
        <v>11</v>
      </c>
      <c r="E3538" t="str">
        <f>TEXT(Table1[[#This Row],[Order_Date]],"mmm")</f>
        <v>Nov</v>
      </c>
      <c r="F3538" s="1">
        <v>45610</v>
      </c>
      <c r="G3538">
        <f>(Table1[[#This Row],[Ship_Date]]-Table1[[#This Row],[Order_Date]])</f>
        <v>1</v>
      </c>
      <c r="H3538" t="s">
        <v>6751</v>
      </c>
      <c r="I3538" t="s">
        <v>6752</v>
      </c>
      <c r="J3538" t="s">
        <v>24</v>
      </c>
      <c r="K3538">
        <v>30</v>
      </c>
      <c r="L3538" t="str">
        <f>IF(Table1[[#This Row],[Age]]&lt;=20,"Teen",IF(Table1[[#This Row],[Age]]&gt;=21 &amp; Table1[[#This Row],[Age]]&lt;=50,"Adult","Senior"))</f>
        <v>Senior</v>
      </c>
      <c r="M3538" t="s">
        <v>46</v>
      </c>
      <c r="N3538" t="s">
        <v>46</v>
      </c>
      <c r="O3538" t="s">
        <v>38</v>
      </c>
      <c r="P3538" t="s">
        <v>39</v>
      </c>
      <c r="Q3538" t="s">
        <v>253</v>
      </c>
      <c r="R3538">
        <v>7</v>
      </c>
      <c r="S3538">
        <v>1200</v>
      </c>
      <c r="T3538">
        <v>15</v>
      </c>
      <c r="U3538">
        <v>7140</v>
      </c>
      <c r="V3538" t="str">
        <f>IF(Table1[[#This Row],[Sales]]&lt;=10000,"Low",IF(Table1[[#This Row],[Sales]]&gt;=10000 &amp; Table1[[#This Row],[Sales]]&lt;=25000,"Medium","High"))</f>
        <v>Low</v>
      </c>
      <c r="W3538">
        <v>827.74</v>
      </c>
      <c r="X3538">
        <f>Table1[[#This Row],[Profit]]/Table1[[#This Row],[Sales]]</f>
        <v>0.11592997198879552</v>
      </c>
      <c r="Y3538" t="s">
        <v>93</v>
      </c>
      <c r="Z3538" t="s">
        <v>59</v>
      </c>
      <c r="AA3538">
        <v>4</v>
      </c>
      <c r="AB3538" t="s">
        <v>42</v>
      </c>
    </row>
    <row r="3539" spans="1:28" x14ac:dyDescent="0.35">
      <c r="A3539" t="s">
        <v>6759</v>
      </c>
      <c r="B3539" s="1">
        <v>45613</v>
      </c>
      <c r="C3539" s="1" t="str">
        <f>TEXT(Table1[[#This Row],[Order_Date]],"yyyy")</f>
        <v>2024</v>
      </c>
      <c r="D3539" s="3">
        <f>MONTH(Table1[[#This Row],[Order_Date]])</f>
        <v>11</v>
      </c>
      <c r="E3539" t="str">
        <f>TEXT(Table1[[#This Row],[Order_Date]],"mmm")</f>
        <v>Nov</v>
      </c>
      <c r="F3539" s="1">
        <v>45615</v>
      </c>
      <c r="G3539">
        <f>(Table1[[#This Row],[Ship_Date]]-Table1[[#This Row],[Order_Date]])</f>
        <v>2</v>
      </c>
      <c r="H3539" t="s">
        <v>6760</v>
      </c>
      <c r="I3539" t="s">
        <v>6761</v>
      </c>
      <c r="J3539" t="s">
        <v>24</v>
      </c>
      <c r="K3539">
        <v>44</v>
      </c>
      <c r="L3539" t="str">
        <f>IF(Table1[[#This Row],[Age]]&lt;=20,"Teen",IF(Table1[[#This Row],[Age]]&gt;=21 &amp; Table1[[#This Row],[Age]]&lt;=50,"Adult","Senior"))</f>
        <v>Senior</v>
      </c>
      <c r="M3539" t="s">
        <v>101</v>
      </c>
      <c r="N3539" t="s">
        <v>102</v>
      </c>
      <c r="O3539" t="s">
        <v>27</v>
      </c>
      <c r="P3539" t="s">
        <v>56</v>
      </c>
      <c r="Q3539" t="s">
        <v>97</v>
      </c>
      <c r="R3539">
        <v>6</v>
      </c>
      <c r="S3539">
        <v>1500</v>
      </c>
      <c r="T3539">
        <v>0</v>
      </c>
      <c r="U3539">
        <v>9000</v>
      </c>
      <c r="V3539" t="str">
        <f>IF(Table1[[#This Row],[Sales]]&lt;=10000,"Low",IF(Table1[[#This Row],[Sales]]&gt;=10000 &amp; Table1[[#This Row],[Sales]]&lt;=25000,"Medium","High"))</f>
        <v>Low</v>
      </c>
      <c r="W3539">
        <v>2537.94</v>
      </c>
      <c r="X3539">
        <f>Table1[[#This Row],[Profit]]/Table1[[#This Row],[Sales]]</f>
        <v>0.28199333333333332</v>
      </c>
      <c r="Y3539" t="s">
        <v>30</v>
      </c>
      <c r="Z3539" t="s">
        <v>41</v>
      </c>
      <c r="AA3539">
        <v>3</v>
      </c>
      <c r="AB3539" t="s">
        <v>42</v>
      </c>
    </row>
    <row r="3540" spans="1:28" x14ac:dyDescent="0.35">
      <c r="A3540" t="s">
        <v>6771</v>
      </c>
      <c r="B3540" s="1">
        <v>45608</v>
      </c>
      <c r="C3540" s="1" t="str">
        <f>TEXT(Table1[[#This Row],[Order_Date]],"yyyy")</f>
        <v>2024</v>
      </c>
      <c r="D3540" s="3">
        <f>MONTH(Table1[[#This Row],[Order_Date]])</f>
        <v>11</v>
      </c>
      <c r="E3540" t="str">
        <f>TEXT(Table1[[#This Row],[Order_Date]],"mmm")</f>
        <v>Nov</v>
      </c>
      <c r="F3540" s="1">
        <v>45612</v>
      </c>
      <c r="G3540">
        <f>(Table1[[#This Row],[Ship_Date]]-Table1[[#This Row],[Order_Date]])</f>
        <v>4</v>
      </c>
      <c r="H3540" t="s">
        <v>6772</v>
      </c>
      <c r="I3540" t="s">
        <v>6773</v>
      </c>
      <c r="J3540" t="s">
        <v>24</v>
      </c>
      <c r="K3540">
        <v>53</v>
      </c>
      <c r="L3540" t="str">
        <f>IF(Table1[[#This Row],[Age]]&lt;=20,"Teen",IF(Table1[[#This Row],[Age]]&gt;=21 &amp; Table1[[#This Row],[Age]]&lt;=50,"Adult","Senior"))</f>
        <v>Senior</v>
      </c>
      <c r="M3540" t="s">
        <v>79</v>
      </c>
      <c r="N3540" t="s">
        <v>80</v>
      </c>
      <c r="O3540" t="s">
        <v>38</v>
      </c>
      <c r="P3540" t="s">
        <v>56</v>
      </c>
      <c r="Q3540" t="s">
        <v>212</v>
      </c>
      <c r="R3540">
        <v>8</v>
      </c>
      <c r="S3540">
        <v>300</v>
      </c>
      <c r="T3540">
        <v>25</v>
      </c>
      <c r="U3540">
        <v>1800</v>
      </c>
      <c r="V3540" t="str">
        <f>IF(Table1[[#This Row],[Sales]]&lt;=10000,"Low",IF(Table1[[#This Row],[Sales]]&gt;=10000 &amp; Table1[[#This Row],[Sales]]&lt;=25000,"Medium","High"))</f>
        <v>Low</v>
      </c>
      <c r="W3540">
        <v>535.58000000000004</v>
      </c>
      <c r="X3540">
        <f>Table1[[#This Row],[Profit]]/Table1[[#This Row],[Sales]]</f>
        <v>0.29754444444444444</v>
      </c>
      <c r="Y3540" t="s">
        <v>30</v>
      </c>
      <c r="Z3540" t="s">
        <v>31</v>
      </c>
      <c r="AA3540">
        <v>1</v>
      </c>
      <c r="AB3540" t="s">
        <v>32</v>
      </c>
    </row>
    <row r="3541" spans="1:28" x14ac:dyDescent="0.35">
      <c r="A3541" t="s">
        <v>6806</v>
      </c>
      <c r="B3541" s="1">
        <v>45604</v>
      </c>
      <c r="C3541" s="1" t="str">
        <f>TEXT(Table1[[#This Row],[Order_Date]],"yyyy")</f>
        <v>2024</v>
      </c>
      <c r="D3541" s="3">
        <f>MONTH(Table1[[#This Row],[Order_Date]])</f>
        <v>11</v>
      </c>
      <c r="E3541" t="str">
        <f>TEXT(Table1[[#This Row],[Order_Date]],"mmm")</f>
        <v>Nov</v>
      </c>
      <c r="F3541" s="1">
        <v>45608</v>
      </c>
      <c r="G3541">
        <f>(Table1[[#This Row],[Ship_Date]]-Table1[[#This Row],[Order_Date]])</f>
        <v>4</v>
      </c>
      <c r="H3541" t="s">
        <v>6807</v>
      </c>
      <c r="I3541" t="s">
        <v>6808</v>
      </c>
      <c r="J3541" t="s">
        <v>24</v>
      </c>
      <c r="K3541">
        <v>30</v>
      </c>
      <c r="L3541" t="str">
        <f>IF(Table1[[#This Row],[Age]]&lt;=20,"Teen",IF(Table1[[#This Row],[Age]]&gt;=21 &amp; Table1[[#This Row],[Age]]&lt;=50,"Adult","Senior"))</f>
        <v>Senior</v>
      </c>
      <c r="M3541" t="s">
        <v>101</v>
      </c>
      <c r="N3541" t="s">
        <v>102</v>
      </c>
      <c r="O3541" t="s">
        <v>27</v>
      </c>
      <c r="P3541" t="s">
        <v>56</v>
      </c>
      <c r="Q3541" t="s">
        <v>57</v>
      </c>
      <c r="R3541">
        <v>7</v>
      </c>
      <c r="S3541">
        <v>60</v>
      </c>
      <c r="T3541">
        <v>10</v>
      </c>
      <c r="U3541">
        <v>378</v>
      </c>
      <c r="V3541" t="str">
        <f>IF(Table1[[#This Row],[Sales]]&lt;=10000,"Low",IF(Table1[[#This Row],[Sales]]&gt;=10000 &amp; Table1[[#This Row],[Sales]]&lt;=25000,"Medium","High"))</f>
        <v>Low</v>
      </c>
      <c r="W3541">
        <v>67.099999999999994</v>
      </c>
      <c r="X3541">
        <f>Table1[[#This Row],[Profit]]/Table1[[#This Row],[Sales]]</f>
        <v>0.17751322751322751</v>
      </c>
      <c r="Y3541" t="s">
        <v>93</v>
      </c>
      <c r="Z3541" t="s">
        <v>41</v>
      </c>
      <c r="AA3541">
        <v>5</v>
      </c>
      <c r="AB3541" t="s">
        <v>42</v>
      </c>
    </row>
    <row r="3542" spans="1:28" x14ac:dyDescent="0.35">
      <c r="A3542" t="s">
        <v>6815</v>
      </c>
      <c r="B3542" s="1">
        <v>45598</v>
      </c>
      <c r="C3542" s="1" t="str">
        <f>TEXT(Table1[[#This Row],[Order_Date]],"yyyy")</f>
        <v>2024</v>
      </c>
      <c r="D3542" s="3">
        <f>MONTH(Table1[[#This Row],[Order_Date]])</f>
        <v>11</v>
      </c>
      <c r="E3542" t="str">
        <f>TEXT(Table1[[#This Row],[Order_Date]],"mmm")</f>
        <v>Nov</v>
      </c>
      <c r="F3542" s="1">
        <v>45605</v>
      </c>
      <c r="G3542">
        <f>(Table1[[#This Row],[Ship_Date]]-Table1[[#This Row],[Order_Date]])</f>
        <v>7</v>
      </c>
      <c r="H3542" t="s">
        <v>6816</v>
      </c>
      <c r="I3542" t="s">
        <v>6817</v>
      </c>
      <c r="J3542" t="s">
        <v>52</v>
      </c>
      <c r="K3542">
        <v>33</v>
      </c>
      <c r="L3542" t="str">
        <f>IF(Table1[[#This Row],[Age]]&lt;=20,"Teen",IF(Table1[[#This Row],[Age]]&gt;=21 &amp; Table1[[#This Row],[Age]]&lt;=50,"Adult","Senior"))</f>
        <v>Senior</v>
      </c>
      <c r="M3542" t="s">
        <v>79</v>
      </c>
      <c r="N3542" t="s">
        <v>80</v>
      </c>
      <c r="O3542" t="s">
        <v>38</v>
      </c>
      <c r="P3542" t="s">
        <v>56</v>
      </c>
      <c r="Q3542" t="s">
        <v>125</v>
      </c>
      <c r="R3542">
        <v>3</v>
      </c>
      <c r="S3542">
        <v>450</v>
      </c>
      <c r="T3542">
        <v>10</v>
      </c>
      <c r="U3542">
        <v>1215</v>
      </c>
      <c r="V3542" t="str">
        <f>IF(Table1[[#This Row],[Sales]]&lt;=10000,"Low",IF(Table1[[#This Row],[Sales]]&gt;=10000 &amp; Table1[[#This Row],[Sales]]&lt;=25000,"Medium","High"))</f>
        <v>Low</v>
      </c>
      <c r="W3542">
        <v>405.13</v>
      </c>
      <c r="X3542">
        <f>Table1[[#This Row],[Profit]]/Table1[[#This Row],[Sales]]</f>
        <v>0.33344032921810701</v>
      </c>
      <c r="Y3542" t="s">
        <v>30</v>
      </c>
      <c r="Z3542" t="s">
        <v>41</v>
      </c>
      <c r="AA3542">
        <v>1</v>
      </c>
      <c r="AB3542" t="s">
        <v>42</v>
      </c>
    </row>
    <row r="3543" spans="1:28" x14ac:dyDescent="0.35">
      <c r="A3543" t="s">
        <v>6878</v>
      </c>
      <c r="B3543" s="1">
        <v>45608</v>
      </c>
      <c r="C3543" s="1" t="str">
        <f>TEXT(Table1[[#This Row],[Order_Date]],"yyyy")</f>
        <v>2024</v>
      </c>
      <c r="D3543" s="3">
        <f>MONTH(Table1[[#This Row],[Order_Date]])</f>
        <v>11</v>
      </c>
      <c r="E3543" t="str">
        <f>TEXT(Table1[[#This Row],[Order_Date]],"mmm")</f>
        <v>Nov</v>
      </c>
      <c r="F3543" s="1">
        <v>45612</v>
      </c>
      <c r="G3543">
        <f>(Table1[[#This Row],[Ship_Date]]-Table1[[#This Row],[Order_Date]])</f>
        <v>4</v>
      </c>
      <c r="H3543" t="s">
        <v>6879</v>
      </c>
      <c r="I3543" t="s">
        <v>6880</v>
      </c>
      <c r="J3543" t="s">
        <v>24</v>
      </c>
      <c r="K3543">
        <v>36</v>
      </c>
      <c r="L3543" t="str">
        <f>IF(Table1[[#This Row],[Age]]&lt;=20,"Teen",IF(Table1[[#This Row],[Age]]&gt;=21 &amp; Table1[[#This Row],[Age]]&lt;=50,"Adult","Senior"))</f>
        <v>Senior</v>
      </c>
      <c r="M3543" t="s">
        <v>84</v>
      </c>
      <c r="N3543" t="s">
        <v>85</v>
      </c>
      <c r="O3543" t="s">
        <v>86</v>
      </c>
      <c r="P3543" t="s">
        <v>56</v>
      </c>
      <c r="Q3543" t="s">
        <v>212</v>
      </c>
      <c r="R3543">
        <v>3</v>
      </c>
      <c r="S3543">
        <v>300</v>
      </c>
      <c r="T3543">
        <v>5</v>
      </c>
      <c r="U3543">
        <v>855</v>
      </c>
      <c r="V3543" t="str">
        <f>IF(Table1[[#This Row],[Sales]]&lt;=10000,"Low",IF(Table1[[#This Row],[Sales]]&gt;=10000 &amp; Table1[[#This Row],[Sales]]&lt;=25000,"Medium","High"))</f>
        <v>Low</v>
      </c>
      <c r="W3543">
        <v>275.23</v>
      </c>
      <c r="X3543">
        <f>Table1[[#This Row],[Profit]]/Table1[[#This Row],[Sales]]</f>
        <v>0.32190643274853803</v>
      </c>
      <c r="Y3543" t="s">
        <v>93</v>
      </c>
      <c r="Z3543" t="s">
        <v>31</v>
      </c>
      <c r="AA3543">
        <v>5</v>
      </c>
      <c r="AB3543" t="s">
        <v>42</v>
      </c>
    </row>
    <row r="3544" spans="1:28" x14ac:dyDescent="0.35">
      <c r="A3544" t="s">
        <v>6958</v>
      </c>
      <c r="B3544" s="1">
        <v>45615</v>
      </c>
      <c r="C3544" s="1" t="str">
        <f>TEXT(Table1[[#This Row],[Order_Date]],"yyyy")</f>
        <v>2024</v>
      </c>
      <c r="D3544" s="3">
        <f>MONTH(Table1[[#This Row],[Order_Date]])</f>
        <v>11</v>
      </c>
      <c r="E3544" t="str">
        <f>TEXT(Table1[[#This Row],[Order_Date]],"mmm")</f>
        <v>Nov</v>
      </c>
      <c r="F3544" s="1">
        <v>45621</v>
      </c>
      <c r="G3544">
        <f>(Table1[[#This Row],[Ship_Date]]-Table1[[#This Row],[Order_Date]])</f>
        <v>6</v>
      </c>
      <c r="H3544" t="s">
        <v>6959</v>
      </c>
      <c r="I3544" t="s">
        <v>6960</v>
      </c>
      <c r="J3544" t="s">
        <v>24</v>
      </c>
      <c r="K3544">
        <v>40</v>
      </c>
      <c r="L3544" t="str">
        <f>IF(Table1[[#This Row],[Age]]&lt;=20,"Teen",IF(Table1[[#This Row],[Age]]&gt;=21 &amp; Table1[[#This Row],[Age]]&lt;=50,"Adult","Senior"))</f>
        <v>Senior</v>
      </c>
      <c r="M3544" t="s">
        <v>36</v>
      </c>
      <c r="N3544" t="s">
        <v>37</v>
      </c>
      <c r="O3544" t="s">
        <v>38</v>
      </c>
      <c r="P3544" t="s">
        <v>47</v>
      </c>
      <c r="Q3544" t="s">
        <v>185</v>
      </c>
      <c r="R3544">
        <v>6</v>
      </c>
      <c r="S3544">
        <v>4500</v>
      </c>
      <c r="T3544">
        <v>5</v>
      </c>
      <c r="U3544">
        <v>25650</v>
      </c>
      <c r="V3544" t="str">
        <f>IF(Table1[[#This Row],[Sales]]&lt;=10000,"Low",IF(Table1[[#This Row],[Sales]]&gt;=10000 &amp; Table1[[#This Row],[Sales]]&lt;=25000,"Medium","High"))</f>
        <v>High</v>
      </c>
      <c r="W3544">
        <v>9385.8700000000008</v>
      </c>
      <c r="X3544">
        <f>Table1[[#This Row],[Profit]]/Table1[[#This Row],[Sales]]</f>
        <v>0.36592085769980509</v>
      </c>
      <c r="Y3544" t="s">
        <v>30</v>
      </c>
      <c r="Z3544" t="s">
        <v>31</v>
      </c>
      <c r="AA3544">
        <v>4</v>
      </c>
      <c r="AB3544" t="s">
        <v>42</v>
      </c>
    </row>
    <row r="3545" spans="1:28" x14ac:dyDescent="0.35">
      <c r="A3545" t="s">
        <v>7049</v>
      </c>
      <c r="B3545" s="1">
        <v>45619</v>
      </c>
      <c r="C3545" s="1" t="str">
        <f>TEXT(Table1[[#This Row],[Order_Date]],"yyyy")</f>
        <v>2024</v>
      </c>
      <c r="D3545" s="3">
        <f>MONTH(Table1[[#This Row],[Order_Date]])</f>
        <v>11</v>
      </c>
      <c r="E3545" t="str">
        <f>TEXT(Table1[[#This Row],[Order_Date]],"mmm")</f>
        <v>Nov</v>
      </c>
      <c r="F3545" s="1">
        <v>45624</v>
      </c>
      <c r="G3545">
        <f>(Table1[[#This Row],[Ship_Date]]-Table1[[#This Row],[Order_Date]])</f>
        <v>5</v>
      </c>
      <c r="H3545" t="s">
        <v>7050</v>
      </c>
      <c r="I3545" t="s">
        <v>7051</v>
      </c>
      <c r="J3545" t="s">
        <v>52</v>
      </c>
      <c r="K3545">
        <v>62</v>
      </c>
      <c r="L3545" t="str">
        <f>IF(Table1[[#This Row],[Age]]&lt;=20,"Teen",IF(Table1[[#This Row],[Age]]&gt;=21 &amp; Table1[[#This Row],[Age]]&lt;=50,"Adult","Senior"))</f>
        <v>Senior</v>
      </c>
      <c r="M3545" t="s">
        <v>84</v>
      </c>
      <c r="N3545" t="s">
        <v>85</v>
      </c>
      <c r="O3545" t="s">
        <v>86</v>
      </c>
      <c r="P3545" t="s">
        <v>47</v>
      </c>
      <c r="Q3545" t="s">
        <v>175</v>
      </c>
      <c r="R3545">
        <v>8</v>
      </c>
      <c r="S3545">
        <v>1200</v>
      </c>
      <c r="T3545">
        <v>25</v>
      </c>
      <c r="U3545">
        <v>7200</v>
      </c>
      <c r="V3545" t="str">
        <f>IF(Table1[[#This Row],[Sales]]&lt;=10000,"Low",IF(Table1[[#This Row],[Sales]]&gt;=10000 &amp; Table1[[#This Row],[Sales]]&lt;=25000,"Medium","High"))</f>
        <v>Low</v>
      </c>
      <c r="W3545">
        <v>1418.61</v>
      </c>
      <c r="X3545">
        <f>Table1[[#This Row],[Profit]]/Table1[[#This Row],[Sales]]</f>
        <v>0.19702916666666664</v>
      </c>
      <c r="Y3545" t="s">
        <v>58</v>
      </c>
      <c r="Z3545" t="s">
        <v>59</v>
      </c>
      <c r="AA3545">
        <v>2</v>
      </c>
      <c r="AB3545" t="s">
        <v>42</v>
      </c>
    </row>
    <row r="3546" spans="1:28" x14ac:dyDescent="0.35">
      <c r="A3546" t="s">
        <v>7065</v>
      </c>
      <c r="B3546" s="1">
        <v>45972</v>
      </c>
      <c r="C3546" s="1" t="str">
        <f>TEXT(Table1[[#This Row],[Order_Date]],"yyyy")</f>
        <v>2025</v>
      </c>
      <c r="D3546" s="3">
        <f>MONTH(Table1[[#This Row],[Order_Date]])</f>
        <v>11</v>
      </c>
      <c r="E3546" t="str">
        <f>TEXT(Table1[[#This Row],[Order_Date]],"mmm")</f>
        <v>Nov</v>
      </c>
      <c r="F3546" s="1">
        <v>45977</v>
      </c>
      <c r="G3546">
        <f>(Table1[[#This Row],[Ship_Date]]-Table1[[#This Row],[Order_Date]])</f>
        <v>5</v>
      </c>
      <c r="H3546" t="s">
        <v>1079</v>
      </c>
      <c r="I3546" t="s">
        <v>7066</v>
      </c>
      <c r="J3546" t="s">
        <v>52</v>
      </c>
      <c r="K3546">
        <v>65</v>
      </c>
      <c r="L3546" t="str">
        <f>IF(Table1[[#This Row],[Age]]&lt;=20,"Teen",IF(Table1[[#This Row],[Age]]&gt;=21 &amp; Table1[[#This Row],[Age]]&lt;=50,"Adult","Senior"))</f>
        <v>Senior</v>
      </c>
      <c r="M3546" t="s">
        <v>91</v>
      </c>
      <c r="N3546" t="s">
        <v>92</v>
      </c>
      <c r="O3546" t="s">
        <v>55</v>
      </c>
      <c r="P3546" t="s">
        <v>28</v>
      </c>
      <c r="Q3546" t="s">
        <v>65</v>
      </c>
      <c r="R3546">
        <v>6</v>
      </c>
      <c r="S3546">
        <v>30000</v>
      </c>
      <c r="T3546">
        <v>5</v>
      </c>
      <c r="U3546">
        <v>171000</v>
      </c>
      <c r="V3546" t="str">
        <f>IF(Table1[[#This Row],[Sales]]&lt;=10000,"Low",IF(Table1[[#This Row],[Sales]]&gt;=10000 &amp; Table1[[#This Row],[Sales]]&lt;=25000,"Medium","High"))</f>
        <v>High</v>
      </c>
      <c r="W3546">
        <v>40780.449999999997</v>
      </c>
      <c r="X3546">
        <f>Table1[[#This Row],[Profit]]/Table1[[#This Row],[Sales]]</f>
        <v>0.23848216374269005</v>
      </c>
      <c r="Y3546" t="s">
        <v>58</v>
      </c>
      <c r="Z3546" t="s">
        <v>31</v>
      </c>
      <c r="AA3546">
        <v>1</v>
      </c>
      <c r="AB3546" t="s">
        <v>42</v>
      </c>
    </row>
    <row r="3547" spans="1:28" x14ac:dyDescent="0.35">
      <c r="A3547" t="s">
        <v>7093</v>
      </c>
      <c r="B3547" s="1">
        <v>45608</v>
      </c>
      <c r="C3547" s="1" t="str">
        <f>TEXT(Table1[[#This Row],[Order_Date]],"yyyy")</f>
        <v>2024</v>
      </c>
      <c r="D3547" s="3">
        <f>MONTH(Table1[[#This Row],[Order_Date]])</f>
        <v>11</v>
      </c>
      <c r="E3547" t="str">
        <f>TEXT(Table1[[#This Row],[Order_Date]],"mmm")</f>
        <v>Nov</v>
      </c>
      <c r="F3547" s="1">
        <v>45614</v>
      </c>
      <c r="G3547">
        <f>(Table1[[#This Row],[Ship_Date]]-Table1[[#This Row],[Order_Date]])</f>
        <v>6</v>
      </c>
      <c r="H3547" t="s">
        <v>7094</v>
      </c>
      <c r="I3547" t="s">
        <v>7095</v>
      </c>
      <c r="J3547" t="s">
        <v>52</v>
      </c>
      <c r="K3547">
        <v>50</v>
      </c>
      <c r="L3547" t="str">
        <f>IF(Table1[[#This Row],[Age]]&lt;=20,"Teen",IF(Table1[[#This Row],[Age]]&gt;=21 &amp; Table1[[#This Row],[Age]]&lt;=50,"Adult","Senior"))</f>
        <v>Senior</v>
      </c>
      <c r="M3547" t="s">
        <v>107</v>
      </c>
      <c r="N3547" t="s">
        <v>108</v>
      </c>
      <c r="O3547" t="s">
        <v>86</v>
      </c>
      <c r="P3547" t="s">
        <v>74</v>
      </c>
      <c r="Q3547" t="s">
        <v>132</v>
      </c>
      <c r="R3547">
        <v>5</v>
      </c>
      <c r="S3547">
        <v>55000</v>
      </c>
      <c r="T3547">
        <v>5</v>
      </c>
      <c r="U3547">
        <v>261250</v>
      </c>
      <c r="V3547" t="str">
        <f>IF(Table1[[#This Row],[Sales]]&lt;=10000,"Low",IF(Table1[[#This Row],[Sales]]&gt;=10000 &amp; Table1[[#This Row],[Sales]]&lt;=25000,"Medium","High"))</f>
        <v>High</v>
      </c>
      <c r="W3547">
        <v>97374.34</v>
      </c>
      <c r="X3547">
        <f>Table1[[#This Row],[Profit]]/Table1[[#This Row],[Sales]]</f>
        <v>0.37272474641148323</v>
      </c>
      <c r="Y3547" t="s">
        <v>58</v>
      </c>
      <c r="Z3547" t="s">
        <v>41</v>
      </c>
      <c r="AA3547">
        <v>4</v>
      </c>
      <c r="AB3547" t="s">
        <v>42</v>
      </c>
    </row>
    <row r="3548" spans="1:28" x14ac:dyDescent="0.35">
      <c r="A3548" t="s">
        <v>7147</v>
      </c>
      <c r="B3548" s="1">
        <v>45607</v>
      </c>
      <c r="C3548" s="1" t="str">
        <f>TEXT(Table1[[#This Row],[Order_Date]],"yyyy")</f>
        <v>2024</v>
      </c>
      <c r="D3548" s="3">
        <f>MONTH(Table1[[#This Row],[Order_Date]])</f>
        <v>11</v>
      </c>
      <c r="E3548" t="str">
        <f>TEXT(Table1[[#This Row],[Order_Date]],"mmm")</f>
        <v>Nov</v>
      </c>
      <c r="F3548" s="1">
        <v>45608</v>
      </c>
      <c r="G3548">
        <f>(Table1[[#This Row],[Ship_Date]]-Table1[[#This Row],[Order_Date]])</f>
        <v>1</v>
      </c>
      <c r="H3548" t="s">
        <v>7148</v>
      </c>
      <c r="I3548" t="s">
        <v>7149</v>
      </c>
      <c r="J3548" t="s">
        <v>52</v>
      </c>
      <c r="K3548">
        <v>24</v>
      </c>
      <c r="L3548" t="str">
        <f>IF(Table1[[#This Row],[Age]]&lt;=20,"Teen",IF(Table1[[#This Row],[Age]]&gt;=21 &amp; Table1[[#This Row],[Age]]&lt;=50,"Adult","Senior"))</f>
        <v>Senior</v>
      </c>
      <c r="M3548" t="s">
        <v>107</v>
      </c>
      <c r="N3548" t="s">
        <v>108</v>
      </c>
      <c r="O3548" t="s">
        <v>86</v>
      </c>
      <c r="P3548" t="s">
        <v>47</v>
      </c>
      <c r="Q3548" t="s">
        <v>69</v>
      </c>
      <c r="R3548">
        <v>6</v>
      </c>
      <c r="S3548">
        <v>800</v>
      </c>
      <c r="T3548">
        <v>0</v>
      </c>
      <c r="U3548">
        <v>4800</v>
      </c>
      <c r="V3548" t="str">
        <f>IF(Table1[[#This Row],[Sales]]&lt;=10000,"Low",IF(Table1[[#This Row],[Sales]]&gt;=10000 &amp; Table1[[#This Row],[Sales]]&lt;=25000,"Medium","High"))</f>
        <v>Low</v>
      </c>
      <c r="W3548">
        <v>1060.95</v>
      </c>
      <c r="X3548">
        <f>Table1[[#This Row],[Profit]]/Table1[[#This Row],[Sales]]</f>
        <v>0.22103125000000001</v>
      </c>
      <c r="Y3548" t="s">
        <v>58</v>
      </c>
      <c r="Z3548" t="s">
        <v>59</v>
      </c>
      <c r="AA3548">
        <v>4</v>
      </c>
      <c r="AB3548" t="s">
        <v>42</v>
      </c>
    </row>
    <row r="3549" spans="1:28" x14ac:dyDescent="0.35">
      <c r="A3549" t="s">
        <v>7150</v>
      </c>
      <c r="B3549" s="1">
        <v>45978</v>
      </c>
      <c r="C3549" s="1" t="str">
        <f>TEXT(Table1[[#This Row],[Order_Date]],"yyyy")</f>
        <v>2025</v>
      </c>
      <c r="D3549" s="3">
        <f>MONTH(Table1[[#This Row],[Order_Date]])</f>
        <v>11</v>
      </c>
      <c r="E3549" t="str">
        <f>TEXT(Table1[[#This Row],[Order_Date]],"mmm")</f>
        <v>Nov</v>
      </c>
      <c r="F3549" s="1">
        <v>45979</v>
      </c>
      <c r="G3549">
        <f>(Table1[[#This Row],[Ship_Date]]-Table1[[#This Row],[Order_Date]])</f>
        <v>1</v>
      </c>
      <c r="H3549" t="s">
        <v>2816</v>
      </c>
      <c r="I3549" t="s">
        <v>7151</v>
      </c>
      <c r="J3549" t="s">
        <v>24</v>
      </c>
      <c r="K3549">
        <v>39</v>
      </c>
      <c r="L3549" t="str">
        <f>IF(Table1[[#This Row],[Age]]&lt;=20,"Teen",IF(Table1[[#This Row],[Age]]&gt;=21 &amp; Table1[[#This Row],[Age]]&lt;=50,"Adult","Senior"))</f>
        <v>Senior</v>
      </c>
      <c r="M3549" t="s">
        <v>84</v>
      </c>
      <c r="N3549" t="s">
        <v>85</v>
      </c>
      <c r="O3549" t="s">
        <v>86</v>
      </c>
      <c r="P3549" t="s">
        <v>47</v>
      </c>
      <c r="Q3549" t="s">
        <v>48</v>
      </c>
      <c r="R3549">
        <v>3</v>
      </c>
      <c r="S3549">
        <v>3500</v>
      </c>
      <c r="T3549">
        <v>25</v>
      </c>
      <c r="U3549">
        <v>7875</v>
      </c>
      <c r="V3549" t="str">
        <f>IF(Table1[[#This Row],[Sales]]&lt;=10000,"Low",IF(Table1[[#This Row],[Sales]]&gt;=10000 &amp; Table1[[#This Row],[Sales]]&lt;=25000,"Medium","High"))</f>
        <v>Low</v>
      </c>
      <c r="W3549">
        <v>2869.73</v>
      </c>
      <c r="X3549">
        <f>Table1[[#This Row],[Profit]]/Table1[[#This Row],[Sales]]</f>
        <v>0.36441015873015875</v>
      </c>
      <c r="Y3549" t="s">
        <v>58</v>
      </c>
      <c r="Z3549" t="s">
        <v>31</v>
      </c>
      <c r="AA3549">
        <v>2</v>
      </c>
      <c r="AB3549" t="s">
        <v>42</v>
      </c>
    </row>
    <row r="3550" spans="1:28" x14ac:dyDescent="0.35">
      <c r="A3550" t="s">
        <v>7203</v>
      </c>
      <c r="B3550" s="1">
        <v>45972</v>
      </c>
      <c r="C3550" s="1" t="str">
        <f>TEXT(Table1[[#This Row],[Order_Date]],"yyyy")</f>
        <v>2025</v>
      </c>
      <c r="D3550" s="3">
        <f>MONTH(Table1[[#This Row],[Order_Date]])</f>
        <v>11</v>
      </c>
      <c r="E3550" t="str">
        <f>TEXT(Table1[[#This Row],[Order_Date]],"mmm")</f>
        <v>Nov</v>
      </c>
      <c r="F3550" s="1">
        <v>45976</v>
      </c>
      <c r="G3550">
        <f>(Table1[[#This Row],[Ship_Date]]-Table1[[#This Row],[Order_Date]])</f>
        <v>4</v>
      </c>
      <c r="H3550" t="s">
        <v>7204</v>
      </c>
      <c r="I3550" t="s">
        <v>7205</v>
      </c>
      <c r="J3550" t="s">
        <v>52</v>
      </c>
      <c r="K3550">
        <v>31</v>
      </c>
      <c r="L3550" t="str">
        <f>IF(Table1[[#This Row],[Age]]&lt;=20,"Teen",IF(Table1[[#This Row],[Age]]&gt;=21 &amp; Table1[[#This Row],[Age]]&lt;=50,"Adult","Senior"))</f>
        <v>Senior</v>
      </c>
      <c r="M3550" t="s">
        <v>25</v>
      </c>
      <c r="N3550" t="s">
        <v>26</v>
      </c>
      <c r="O3550" t="s">
        <v>27</v>
      </c>
      <c r="P3550" t="s">
        <v>74</v>
      </c>
      <c r="Q3550" t="s">
        <v>109</v>
      </c>
      <c r="R3550">
        <v>4</v>
      </c>
      <c r="S3550">
        <v>40000</v>
      </c>
      <c r="T3550">
        <v>0</v>
      </c>
      <c r="U3550">
        <v>160000</v>
      </c>
      <c r="V3550" t="str">
        <f>IF(Table1[[#This Row],[Sales]]&lt;=10000,"Low",IF(Table1[[#This Row],[Sales]]&gt;=10000 &amp; Table1[[#This Row],[Sales]]&lt;=25000,"Medium","High"))</f>
        <v>High</v>
      </c>
      <c r="W3550">
        <v>16219.59</v>
      </c>
      <c r="X3550">
        <f>Table1[[#This Row],[Profit]]/Table1[[#This Row],[Sales]]</f>
        <v>0.1013724375</v>
      </c>
      <c r="Y3550" t="s">
        <v>30</v>
      </c>
      <c r="Z3550" t="s">
        <v>59</v>
      </c>
      <c r="AA3550">
        <v>1</v>
      </c>
      <c r="AB3550" t="s">
        <v>42</v>
      </c>
    </row>
    <row r="3551" spans="1:28" x14ac:dyDescent="0.35">
      <c r="A3551" t="s">
        <v>7237</v>
      </c>
      <c r="B3551" s="1">
        <v>45970</v>
      </c>
      <c r="C3551" s="1" t="str">
        <f>TEXT(Table1[[#This Row],[Order_Date]],"yyyy")</f>
        <v>2025</v>
      </c>
      <c r="D3551" s="3">
        <f>MONTH(Table1[[#This Row],[Order_Date]])</f>
        <v>11</v>
      </c>
      <c r="E3551" t="str">
        <f>TEXT(Table1[[#This Row],[Order_Date]],"mmm")</f>
        <v>Nov</v>
      </c>
      <c r="F3551" s="1">
        <v>45971</v>
      </c>
      <c r="G3551">
        <f>(Table1[[#This Row],[Ship_Date]]-Table1[[#This Row],[Order_Date]])</f>
        <v>1</v>
      </c>
      <c r="H3551" t="s">
        <v>7238</v>
      </c>
      <c r="I3551" t="s">
        <v>7239</v>
      </c>
      <c r="J3551" t="s">
        <v>24</v>
      </c>
      <c r="K3551">
        <v>27</v>
      </c>
      <c r="L3551" t="str">
        <f>IF(Table1[[#This Row],[Age]]&lt;=20,"Teen",IF(Table1[[#This Row],[Age]]&gt;=21 &amp; Table1[[#This Row],[Age]]&lt;=50,"Adult","Senior"))</f>
        <v>Senior</v>
      </c>
      <c r="M3551" t="s">
        <v>116</v>
      </c>
      <c r="N3551" t="s">
        <v>117</v>
      </c>
      <c r="O3551" t="s">
        <v>86</v>
      </c>
      <c r="P3551" t="s">
        <v>39</v>
      </c>
      <c r="Q3551" t="s">
        <v>87</v>
      </c>
      <c r="R3551">
        <v>6</v>
      </c>
      <c r="S3551">
        <v>3200</v>
      </c>
      <c r="T3551">
        <v>10</v>
      </c>
      <c r="U3551">
        <v>17280</v>
      </c>
      <c r="V3551" t="str">
        <f>IF(Table1[[#This Row],[Sales]]&lt;=10000,"Low",IF(Table1[[#This Row],[Sales]]&gt;=10000 &amp; Table1[[#This Row],[Sales]]&lt;=25000,"Medium","High"))</f>
        <v>High</v>
      </c>
      <c r="W3551">
        <v>3684.32</v>
      </c>
      <c r="X3551">
        <f>Table1[[#This Row],[Profit]]/Table1[[#This Row],[Sales]]</f>
        <v>0.21321296296296297</v>
      </c>
      <c r="Y3551" t="s">
        <v>58</v>
      </c>
      <c r="Z3551" t="s">
        <v>31</v>
      </c>
      <c r="AA3551">
        <v>4</v>
      </c>
      <c r="AB3551" t="s">
        <v>42</v>
      </c>
    </row>
    <row r="3552" spans="1:28" x14ac:dyDescent="0.35">
      <c r="A3552" t="s">
        <v>7266</v>
      </c>
      <c r="B3552" s="1">
        <v>45963</v>
      </c>
      <c r="C3552" s="1" t="str">
        <f>TEXT(Table1[[#This Row],[Order_Date]],"yyyy")</f>
        <v>2025</v>
      </c>
      <c r="D3552" s="3">
        <f>MONTH(Table1[[#This Row],[Order_Date]])</f>
        <v>11</v>
      </c>
      <c r="E3552" t="str">
        <f>TEXT(Table1[[#This Row],[Order_Date]],"mmm")</f>
        <v>Nov</v>
      </c>
      <c r="F3552" s="1">
        <v>45967</v>
      </c>
      <c r="G3552">
        <f>(Table1[[#This Row],[Ship_Date]]-Table1[[#This Row],[Order_Date]])</f>
        <v>4</v>
      </c>
      <c r="H3552" t="s">
        <v>7267</v>
      </c>
      <c r="I3552" t="s">
        <v>7268</v>
      </c>
      <c r="J3552" t="s">
        <v>24</v>
      </c>
      <c r="K3552">
        <v>45</v>
      </c>
      <c r="L3552" t="str">
        <f>IF(Table1[[#This Row],[Age]]&lt;=20,"Teen",IF(Table1[[#This Row],[Age]]&gt;=21 &amp; Table1[[#This Row],[Age]]&lt;=50,"Adult","Senior"))</f>
        <v>Senior</v>
      </c>
      <c r="M3552" t="s">
        <v>107</v>
      </c>
      <c r="N3552" t="s">
        <v>108</v>
      </c>
      <c r="O3552" t="s">
        <v>86</v>
      </c>
      <c r="P3552" t="s">
        <v>28</v>
      </c>
      <c r="Q3552" t="s">
        <v>103</v>
      </c>
      <c r="R3552">
        <v>8</v>
      </c>
      <c r="S3552">
        <v>25000</v>
      </c>
      <c r="T3552">
        <v>5</v>
      </c>
      <c r="U3552">
        <v>190000</v>
      </c>
      <c r="V3552" t="str">
        <f>IF(Table1[[#This Row],[Sales]]&lt;=10000,"Low",IF(Table1[[#This Row],[Sales]]&gt;=10000 &amp; Table1[[#This Row],[Sales]]&lt;=25000,"Medium","High"))</f>
        <v>High</v>
      </c>
      <c r="W3552">
        <v>49207.23</v>
      </c>
      <c r="X3552">
        <f>Table1[[#This Row],[Profit]]/Table1[[#This Row],[Sales]]</f>
        <v>0.25898542105263161</v>
      </c>
      <c r="Y3552" t="s">
        <v>93</v>
      </c>
      <c r="Z3552" t="s">
        <v>41</v>
      </c>
      <c r="AA3552">
        <v>2</v>
      </c>
      <c r="AB3552" t="s">
        <v>42</v>
      </c>
    </row>
    <row r="3553" spans="1:28" x14ac:dyDescent="0.35">
      <c r="A3553" t="s">
        <v>7297</v>
      </c>
      <c r="B3553" s="1">
        <v>45606</v>
      </c>
      <c r="C3553" s="1" t="str">
        <f>TEXT(Table1[[#This Row],[Order_Date]],"yyyy")</f>
        <v>2024</v>
      </c>
      <c r="D3553" s="3">
        <f>MONTH(Table1[[#This Row],[Order_Date]])</f>
        <v>11</v>
      </c>
      <c r="E3553" t="str">
        <f>TEXT(Table1[[#This Row],[Order_Date]],"mmm")</f>
        <v>Nov</v>
      </c>
      <c r="F3553" s="1">
        <v>45608</v>
      </c>
      <c r="G3553">
        <f>(Table1[[#This Row],[Ship_Date]]-Table1[[#This Row],[Order_Date]])</f>
        <v>2</v>
      </c>
      <c r="H3553" t="s">
        <v>7298</v>
      </c>
      <c r="I3553" t="s">
        <v>7299</v>
      </c>
      <c r="J3553" t="s">
        <v>52</v>
      </c>
      <c r="K3553">
        <v>20</v>
      </c>
      <c r="L3553" t="str">
        <f>IF(Table1[[#This Row],[Age]]&lt;=20,"Teen",IF(Table1[[#This Row],[Age]]&gt;=21 &amp; Table1[[#This Row],[Age]]&lt;=50,"Adult","Senior"))</f>
        <v>Teen</v>
      </c>
      <c r="M3553" t="s">
        <v>63</v>
      </c>
      <c r="N3553" t="s">
        <v>64</v>
      </c>
      <c r="O3553" t="s">
        <v>55</v>
      </c>
      <c r="P3553" t="s">
        <v>47</v>
      </c>
      <c r="Q3553" t="s">
        <v>69</v>
      </c>
      <c r="R3553">
        <v>4</v>
      </c>
      <c r="S3553">
        <v>800</v>
      </c>
      <c r="T3553">
        <v>5</v>
      </c>
      <c r="U3553">
        <v>3040</v>
      </c>
      <c r="V3553" t="str">
        <f>IF(Table1[[#This Row],[Sales]]&lt;=10000,"Low",IF(Table1[[#This Row],[Sales]]&gt;=10000 &amp; Table1[[#This Row],[Sales]]&lt;=25000,"Medium","High"))</f>
        <v>Low</v>
      </c>
      <c r="W3553">
        <v>880.06</v>
      </c>
      <c r="X3553">
        <f>Table1[[#This Row],[Profit]]/Table1[[#This Row],[Sales]]</f>
        <v>0.28949342105263154</v>
      </c>
      <c r="Y3553" t="s">
        <v>30</v>
      </c>
      <c r="Z3553" t="s">
        <v>59</v>
      </c>
      <c r="AA3553">
        <v>5</v>
      </c>
      <c r="AB3553" t="s">
        <v>42</v>
      </c>
    </row>
    <row r="3554" spans="1:28" x14ac:dyDescent="0.35">
      <c r="A3554" t="s">
        <v>7313</v>
      </c>
      <c r="B3554" s="1">
        <v>45619</v>
      </c>
      <c r="C3554" s="1" t="str">
        <f>TEXT(Table1[[#This Row],[Order_Date]],"yyyy")</f>
        <v>2024</v>
      </c>
      <c r="D3554" s="3">
        <f>MONTH(Table1[[#This Row],[Order_Date]])</f>
        <v>11</v>
      </c>
      <c r="E3554" t="str">
        <f>TEXT(Table1[[#This Row],[Order_Date]],"mmm")</f>
        <v>Nov</v>
      </c>
      <c r="F3554" s="1">
        <v>45622</v>
      </c>
      <c r="G3554">
        <f>(Table1[[#This Row],[Ship_Date]]-Table1[[#This Row],[Order_Date]])</f>
        <v>3</v>
      </c>
      <c r="H3554" t="s">
        <v>942</v>
      </c>
      <c r="I3554" t="s">
        <v>7314</v>
      </c>
      <c r="J3554" t="s">
        <v>24</v>
      </c>
      <c r="K3554">
        <v>22</v>
      </c>
      <c r="L3554" t="str">
        <f>IF(Table1[[#This Row],[Age]]&lt;=20,"Teen",IF(Table1[[#This Row],[Age]]&gt;=21 &amp; Table1[[#This Row],[Age]]&lt;=50,"Adult","Senior"))</f>
        <v>Senior</v>
      </c>
      <c r="M3554" t="s">
        <v>73</v>
      </c>
      <c r="N3554" t="s">
        <v>26</v>
      </c>
      <c r="O3554" t="s">
        <v>27</v>
      </c>
      <c r="P3554" t="s">
        <v>47</v>
      </c>
      <c r="Q3554" t="s">
        <v>175</v>
      </c>
      <c r="R3554">
        <v>7</v>
      </c>
      <c r="S3554">
        <v>1200</v>
      </c>
      <c r="T3554">
        <v>0</v>
      </c>
      <c r="U3554">
        <v>8400</v>
      </c>
      <c r="V3554" t="str">
        <f>IF(Table1[[#This Row],[Sales]]&lt;=10000,"Low",IF(Table1[[#This Row],[Sales]]&gt;=10000 &amp; Table1[[#This Row],[Sales]]&lt;=25000,"Medium","High"))</f>
        <v>Low</v>
      </c>
      <c r="W3554">
        <v>2309.7600000000002</v>
      </c>
      <c r="X3554">
        <f>Table1[[#This Row],[Profit]]/Table1[[#This Row],[Sales]]</f>
        <v>0.27497142857142859</v>
      </c>
      <c r="Y3554" t="s">
        <v>58</v>
      </c>
      <c r="Z3554" t="s">
        <v>59</v>
      </c>
      <c r="AA3554">
        <v>2</v>
      </c>
      <c r="AB3554" t="s">
        <v>32</v>
      </c>
    </row>
    <row r="3555" spans="1:28" x14ac:dyDescent="0.35">
      <c r="A3555" t="s">
        <v>7361</v>
      </c>
      <c r="B3555" s="1">
        <v>45607</v>
      </c>
      <c r="C3555" s="1" t="str">
        <f>TEXT(Table1[[#This Row],[Order_Date]],"yyyy")</f>
        <v>2024</v>
      </c>
      <c r="D3555" s="3">
        <f>MONTH(Table1[[#This Row],[Order_Date]])</f>
        <v>11</v>
      </c>
      <c r="E3555" t="str">
        <f>TEXT(Table1[[#This Row],[Order_Date]],"mmm")</f>
        <v>Nov</v>
      </c>
      <c r="F3555" s="1">
        <v>45611</v>
      </c>
      <c r="G3555">
        <f>(Table1[[#This Row],[Ship_Date]]-Table1[[#This Row],[Order_Date]])</f>
        <v>4</v>
      </c>
      <c r="H3555" t="s">
        <v>309</v>
      </c>
      <c r="I3555" t="s">
        <v>7362</v>
      </c>
      <c r="J3555" t="s">
        <v>52</v>
      </c>
      <c r="K3555">
        <v>29</v>
      </c>
      <c r="L3555" t="str">
        <f>IF(Table1[[#This Row],[Age]]&lt;=20,"Teen",IF(Table1[[#This Row],[Age]]&gt;=21 &amp; Table1[[#This Row],[Age]]&lt;=50,"Adult","Senior"))</f>
        <v>Senior</v>
      </c>
      <c r="M3555" t="s">
        <v>36</v>
      </c>
      <c r="N3555" t="s">
        <v>37</v>
      </c>
      <c r="O3555" t="s">
        <v>38</v>
      </c>
      <c r="P3555" t="s">
        <v>39</v>
      </c>
      <c r="Q3555" t="s">
        <v>253</v>
      </c>
      <c r="R3555">
        <v>5</v>
      </c>
      <c r="S3555">
        <v>1200</v>
      </c>
      <c r="T3555">
        <v>15</v>
      </c>
      <c r="U3555">
        <v>5100</v>
      </c>
      <c r="V3555" t="str">
        <f>IF(Table1[[#This Row],[Sales]]&lt;=10000,"Low",IF(Table1[[#This Row],[Sales]]&gt;=10000 &amp; Table1[[#This Row],[Sales]]&lt;=25000,"Medium","High"))</f>
        <v>Low</v>
      </c>
      <c r="W3555">
        <v>718.08</v>
      </c>
      <c r="X3555">
        <f>Table1[[#This Row],[Profit]]/Table1[[#This Row],[Sales]]</f>
        <v>0.14080000000000001</v>
      </c>
      <c r="Y3555" t="s">
        <v>93</v>
      </c>
      <c r="Z3555" t="s">
        <v>31</v>
      </c>
      <c r="AA3555">
        <v>3</v>
      </c>
      <c r="AB3555" t="s">
        <v>42</v>
      </c>
    </row>
    <row r="3556" spans="1:28" x14ac:dyDescent="0.35">
      <c r="A3556" t="s">
        <v>7396</v>
      </c>
      <c r="B3556" s="1">
        <v>45617</v>
      </c>
      <c r="C3556" s="1" t="str">
        <f>TEXT(Table1[[#This Row],[Order_Date]],"yyyy")</f>
        <v>2024</v>
      </c>
      <c r="D3556" s="3">
        <f>MONTH(Table1[[#This Row],[Order_Date]])</f>
        <v>11</v>
      </c>
      <c r="E3556" t="str">
        <f>TEXT(Table1[[#This Row],[Order_Date]],"mmm")</f>
        <v>Nov</v>
      </c>
      <c r="F3556" s="1">
        <v>45624</v>
      </c>
      <c r="G3556">
        <f>(Table1[[#This Row],[Ship_Date]]-Table1[[#This Row],[Order_Date]])</f>
        <v>7</v>
      </c>
      <c r="H3556" t="s">
        <v>7397</v>
      </c>
      <c r="I3556" t="s">
        <v>7398</v>
      </c>
      <c r="J3556" t="s">
        <v>24</v>
      </c>
      <c r="K3556">
        <v>44</v>
      </c>
      <c r="L3556" t="str">
        <f>IF(Table1[[#This Row],[Age]]&lt;=20,"Teen",IF(Table1[[#This Row],[Age]]&gt;=21 &amp; Table1[[#This Row],[Age]]&lt;=50,"Adult","Senior"))</f>
        <v>Senior</v>
      </c>
      <c r="M3556" t="s">
        <v>25</v>
      </c>
      <c r="N3556" t="s">
        <v>26</v>
      </c>
      <c r="O3556" t="s">
        <v>27</v>
      </c>
      <c r="P3556" t="s">
        <v>74</v>
      </c>
      <c r="Q3556" t="s">
        <v>109</v>
      </c>
      <c r="R3556">
        <v>7</v>
      </c>
      <c r="S3556">
        <v>40000</v>
      </c>
      <c r="T3556">
        <v>0</v>
      </c>
      <c r="U3556">
        <v>280000</v>
      </c>
      <c r="V3556" t="str">
        <f>IF(Table1[[#This Row],[Sales]]&lt;=10000,"Low",IF(Table1[[#This Row],[Sales]]&gt;=10000 &amp; Table1[[#This Row],[Sales]]&lt;=25000,"Medium","High"))</f>
        <v>High</v>
      </c>
      <c r="W3556">
        <v>63654.36</v>
      </c>
      <c r="X3556">
        <f>Table1[[#This Row],[Profit]]/Table1[[#This Row],[Sales]]</f>
        <v>0.22733700000000001</v>
      </c>
      <c r="Y3556" t="s">
        <v>93</v>
      </c>
      <c r="Z3556" t="s">
        <v>31</v>
      </c>
      <c r="AA3556">
        <v>5</v>
      </c>
      <c r="AB3556" t="s">
        <v>42</v>
      </c>
    </row>
    <row r="3557" spans="1:28" x14ac:dyDescent="0.35">
      <c r="A3557" t="s">
        <v>7554</v>
      </c>
      <c r="B3557" s="1">
        <v>45978</v>
      </c>
      <c r="C3557" s="1" t="str">
        <f>TEXT(Table1[[#This Row],[Order_Date]],"yyyy")</f>
        <v>2025</v>
      </c>
      <c r="D3557" s="3">
        <f>MONTH(Table1[[#This Row],[Order_Date]])</f>
        <v>11</v>
      </c>
      <c r="E3557" t="str">
        <f>TEXT(Table1[[#This Row],[Order_Date]],"mmm")</f>
        <v>Nov</v>
      </c>
      <c r="F3557" s="1">
        <v>45984</v>
      </c>
      <c r="G3557">
        <f>(Table1[[#This Row],[Ship_Date]]-Table1[[#This Row],[Order_Date]])</f>
        <v>6</v>
      </c>
      <c r="H3557" t="s">
        <v>7555</v>
      </c>
      <c r="I3557" t="s">
        <v>7556</v>
      </c>
      <c r="J3557" t="s">
        <v>24</v>
      </c>
      <c r="K3557">
        <v>54</v>
      </c>
      <c r="L3557" t="str">
        <f>IF(Table1[[#This Row],[Age]]&lt;=20,"Teen",IF(Table1[[#This Row],[Age]]&gt;=21 &amp; Table1[[#This Row],[Age]]&lt;=50,"Adult","Senior"))</f>
        <v>Senior</v>
      </c>
      <c r="M3557" t="s">
        <v>63</v>
      </c>
      <c r="N3557" t="s">
        <v>64</v>
      </c>
      <c r="O3557" t="s">
        <v>55</v>
      </c>
      <c r="P3557" t="s">
        <v>47</v>
      </c>
      <c r="Q3557" t="s">
        <v>185</v>
      </c>
      <c r="R3557">
        <v>2</v>
      </c>
      <c r="S3557">
        <v>4500</v>
      </c>
      <c r="T3557">
        <v>15</v>
      </c>
      <c r="U3557">
        <v>7650</v>
      </c>
      <c r="V3557" t="str">
        <f>IF(Table1[[#This Row],[Sales]]&lt;=10000,"Low",IF(Table1[[#This Row],[Sales]]&gt;=10000 &amp; Table1[[#This Row],[Sales]]&lt;=25000,"Medium","High"))</f>
        <v>Low</v>
      </c>
      <c r="W3557">
        <v>2619.33</v>
      </c>
      <c r="X3557">
        <f>Table1[[#This Row],[Profit]]/Table1[[#This Row],[Sales]]</f>
        <v>0.34239607843137254</v>
      </c>
      <c r="Y3557" t="s">
        <v>93</v>
      </c>
      <c r="Z3557" t="s">
        <v>41</v>
      </c>
      <c r="AA3557">
        <v>5</v>
      </c>
      <c r="AB3557" t="s">
        <v>42</v>
      </c>
    </row>
    <row r="3558" spans="1:28" x14ac:dyDescent="0.35">
      <c r="A3558" t="s">
        <v>7574</v>
      </c>
      <c r="B3558" s="1">
        <v>45973</v>
      </c>
      <c r="C3558" s="1" t="str">
        <f>TEXT(Table1[[#This Row],[Order_Date]],"yyyy")</f>
        <v>2025</v>
      </c>
      <c r="D3558" s="3">
        <f>MONTH(Table1[[#This Row],[Order_Date]])</f>
        <v>11</v>
      </c>
      <c r="E3558" t="str">
        <f>TEXT(Table1[[#This Row],[Order_Date]],"mmm")</f>
        <v>Nov</v>
      </c>
      <c r="F3558" s="1">
        <v>45977</v>
      </c>
      <c r="G3558">
        <f>(Table1[[#This Row],[Ship_Date]]-Table1[[#This Row],[Order_Date]])</f>
        <v>4</v>
      </c>
      <c r="H3558" t="s">
        <v>7575</v>
      </c>
      <c r="I3558" t="s">
        <v>7576</v>
      </c>
      <c r="J3558" t="s">
        <v>52</v>
      </c>
      <c r="K3558">
        <v>28</v>
      </c>
      <c r="L3558" t="str">
        <f>IF(Table1[[#This Row],[Age]]&lt;=20,"Teen",IF(Table1[[#This Row],[Age]]&gt;=21 &amp; Table1[[#This Row],[Age]]&lt;=50,"Adult","Senior"))</f>
        <v>Senior</v>
      </c>
      <c r="M3558" t="s">
        <v>101</v>
      </c>
      <c r="N3558" t="s">
        <v>102</v>
      </c>
      <c r="O3558" t="s">
        <v>27</v>
      </c>
      <c r="P3558" t="s">
        <v>56</v>
      </c>
      <c r="Q3558" t="s">
        <v>97</v>
      </c>
      <c r="R3558">
        <v>4</v>
      </c>
      <c r="S3558">
        <v>1500</v>
      </c>
      <c r="T3558">
        <v>0</v>
      </c>
      <c r="U3558">
        <v>6000</v>
      </c>
      <c r="V3558" t="str">
        <f>IF(Table1[[#This Row],[Sales]]&lt;=10000,"Low",IF(Table1[[#This Row],[Sales]]&gt;=10000 &amp; Table1[[#This Row],[Sales]]&lt;=25000,"Medium","High"))</f>
        <v>Low</v>
      </c>
      <c r="W3558">
        <v>1415.25</v>
      </c>
      <c r="X3558">
        <f>Table1[[#This Row],[Profit]]/Table1[[#This Row],[Sales]]</f>
        <v>0.235875</v>
      </c>
      <c r="Y3558" t="s">
        <v>30</v>
      </c>
      <c r="Z3558" t="s">
        <v>59</v>
      </c>
      <c r="AA3558">
        <v>1</v>
      </c>
      <c r="AB3558" t="s">
        <v>42</v>
      </c>
    </row>
    <row r="3559" spans="1:28" x14ac:dyDescent="0.35">
      <c r="A3559" t="s">
        <v>7600</v>
      </c>
      <c r="B3559" s="1">
        <v>45617</v>
      </c>
      <c r="C3559" s="1" t="str">
        <f>TEXT(Table1[[#This Row],[Order_Date]],"yyyy")</f>
        <v>2024</v>
      </c>
      <c r="D3559" s="3">
        <f>MONTH(Table1[[#This Row],[Order_Date]])</f>
        <v>11</v>
      </c>
      <c r="E3559" t="str">
        <f>TEXT(Table1[[#This Row],[Order_Date]],"mmm")</f>
        <v>Nov</v>
      </c>
      <c r="F3559" s="1">
        <v>45623</v>
      </c>
      <c r="G3559">
        <f>(Table1[[#This Row],[Ship_Date]]-Table1[[#This Row],[Order_Date]])</f>
        <v>6</v>
      </c>
      <c r="H3559" t="s">
        <v>1725</v>
      </c>
      <c r="I3559" t="s">
        <v>7601</v>
      </c>
      <c r="J3559" t="s">
        <v>24</v>
      </c>
      <c r="K3559">
        <v>47</v>
      </c>
      <c r="L3559" t="str">
        <f>IF(Table1[[#This Row],[Age]]&lt;=20,"Teen",IF(Table1[[#This Row],[Age]]&gt;=21 &amp; Table1[[#This Row],[Age]]&lt;=50,"Adult","Senior"))</f>
        <v>Senior</v>
      </c>
      <c r="M3559" t="s">
        <v>91</v>
      </c>
      <c r="N3559" t="s">
        <v>92</v>
      </c>
      <c r="O3559" t="s">
        <v>55</v>
      </c>
      <c r="P3559" t="s">
        <v>28</v>
      </c>
      <c r="Q3559" t="s">
        <v>311</v>
      </c>
      <c r="R3559">
        <v>5</v>
      </c>
      <c r="S3559">
        <v>5000</v>
      </c>
      <c r="T3559">
        <v>0</v>
      </c>
      <c r="U3559">
        <v>25000</v>
      </c>
      <c r="V3559" t="str">
        <f>IF(Table1[[#This Row],[Sales]]&lt;=10000,"Low",IF(Table1[[#This Row],[Sales]]&gt;=10000 &amp; Table1[[#This Row],[Sales]]&lt;=25000,"Medium","High"))</f>
        <v>High</v>
      </c>
      <c r="W3559">
        <v>8421.92</v>
      </c>
      <c r="X3559">
        <f>Table1[[#This Row],[Profit]]/Table1[[#This Row],[Sales]]</f>
        <v>0.33687679999999998</v>
      </c>
      <c r="Y3559" t="s">
        <v>30</v>
      </c>
      <c r="Z3559" t="s">
        <v>31</v>
      </c>
      <c r="AA3559">
        <v>2</v>
      </c>
      <c r="AB3559" t="s">
        <v>42</v>
      </c>
    </row>
    <row r="3560" spans="1:28" x14ac:dyDescent="0.35">
      <c r="A3560" t="s">
        <v>7610</v>
      </c>
      <c r="B3560" s="1">
        <v>45970</v>
      </c>
      <c r="C3560" s="1" t="str">
        <f>TEXT(Table1[[#This Row],[Order_Date]],"yyyy")</f>
        <v>2025</v>
      </c>
      <c r="D3560" s="3">
        <f>MONTH(Table1[[#This Row],[Order_Date]])</f>
        <v>11</v>
      </c>
      <c r="E3560" t="str">
        <f>TEXT(Table1[[#This Row],[Order_Date]],"mmm")</f>
        <v>Nov</v>
      </c>
      <c r="F3560" s="1">
        <v>45975</v>
      </c>
      <c r="G3560">
        <f>(Table1[[#This Row],[Ship_Date]]-Table1[[#This Row],[Order_Date]])</f>
        <v>5</v>
      </c>
      <c r="H3560" t="s">
        <v>7611</v>
      </c>
      <c r="I3560" t="s">
        <v>7612</v>
      </c>
      <c r="J3560" t="s">
        <v>24</v>
      </c>
      <c r="K3560">
        <v>43</v>
      </c>
      <c r="L3560" t="str">
        <f>IF(Table1[[#This Row],[Age]]&lt;=20,"Teen",IF(Table1[[#This Row],[Age]]&gt;=21 &amp; Table1[[#This Row],[Age]]&lt;=50,"Adult","Senior"))</f>
        <v>Senior</v>
      </c>
      <c r="M3560" t="s">
        <v>63</v>
      </c>
      <c r="N3560" t="s">
        <v>64</v>
      </c>
      <c r="O3560" t="s">
        <v>55</v>
      </c>
      <c r="P3560" t="s">
        <v>56</v>
      </c>
      <c r="Q3560" t="s">
        <v>97</v>
      </c>
      <c r="R3560">
        <v>5</v>
      </c>
      <c r="S3560">
        <v>1500</v>
      </c>
      <c r="T3560">
        <v>15</v>
      </c>
      <c r="U3560">
        <v>6375</v>
      </c>
      <c r="V3560" t="str">
        <f>IF(Table1[[#This Row],[Sales]]&lt;=10000,"Low",IF(Table1[[#This Row],[Sales]]&gt;=10000 &amp; Table1[[#This Row],[Sales]]&lt;=25000,"Medium","High"))</f>
        <v>Low</v>
      </c>
      <c r="W3560">
        <v>1937.09</v>
      </c>
      <c r="X3560">
        <f>Table1[[#This Row],[Profit]]/Table1[[#This Row],[Sales]]</f>
        <v>0.30385725490196075</v>
      </c>
      <c r="Y3560" t="s">
        <v>58</v>
      </c>
      <c r="Z3560" t="s">
        <v>41</v>
      </c>
      <c r="AA3560">
        <v>1</v>
      </c>
      <c r="AB3560" t="s">
        <v>42</v>
      </c>
    </row>
    <row r="3561" spans="1:28" x14ac:dyDescent="0.35">
      <c r="A3561" t="s">
        <v>7619</v>
      </c>
      <c r="B3561" s="1">
        <v>45603</v>
      </c>
      <c r="C3561" s="1" t="str">
        <f>TEXT(Table1[[#This Row],[Order_Date]],"yyyy")</f>
        <v>2024</v>
      </c>
      <c r="D3561" s="3">
        <f>MONTH(Table1[[#This Row],[Order_Date]])</f>
        <v>11</v>
      </c>
      <c r="E3561" t="str">
        <f>TEXT(Table1[[#This Row],[Order_Date]],"mmm")</f>
        <v>Nov</v>
      </c>
      <c r="F3561" s="1">
        <v>45606</v>
      </c>
      <c r="G3561">
        <f>(Table1[[#This Row],[Ship_Date]]-Table1[[#This Row],[Order_Date]])</f>
        <v>3</v>
      </c>
      <c r="H3561" t="s">
        <v>2102</v>
      </c>
      <c r="I3561" t="s">
        <v>7620</v>
      </c>
      <c r="J3561" t="s">
        <v>52</v>
      </c>
      <c r="K3561">
        <v>32</v>
      </c>
      <c r="L3561" t="str">
        <f>IF(Table1[[#This Row],[Age]]&lt;=20,"Teen",IF(Table1[[#This Row],[Age]]&gt;=21 &amp; Table1[[#This Row],[Age]]&lt;=50,"Adult","Senior"))</f>
        <v>Senior</v>
      </c>
      <c r="M3561" t="s">
        <v>91</v>
      </c>
      <c r="N3561" t="s">
        <v>92</v>
      </c>
      <c r="O3561" t="s">
        <v>55</v>
      </c>
      <c r="P3561" t="s">
        <v>39</v>
      </c>
      <c r="Q3561" t="s">
        <v>151</v>
      </c>
      <c r="R3561">
        <v>6</v>
      </c>
      <c r="S3561">
        <v>900</v>
      </c>
      <c r="T3561">
        <v>20</v>
      </c>
      <c r="U3561">
        <v>4320</v>
      </c>
      <c r="V3561" t="str">
        <f>IF(Table1[[#This Row],[Sales]]&lt;=10000,"Low",IF(Table1[[#This Row],[Sales]]&gt;=10000 &amp; Table1[[#This Row],[Sales]]&lt;=25000,"Medium","High"))</f>
        <v>Low</v>
      </c>
      <c r="W3561">
        <v>1506.99</v>
      </c>
      <c r="X3561">
        <f>Table1[[#This Row],[Profit]]/Table1[[#This Row],[Sales]]</f>
        <v>0.34884027777777776</v>
      </c>
      <c r="Y3561" t="s">
        <v>30</v>
      </c>
      <c r="Z3561" t="s">
        <v>59</v>
      </c>
      <c r="AA3561">
        <v>2</v>
      </c>
      <c r="AB3561" t="s">
        <v>42</v>
      </c>
    </row>
    <row r="3562" spans="1:28" x14ac:dyDescent="0.35">
      <c r="A3562" t="s">
        <v>7653</v>
      </c>
      <c r="B3562" s="1">
        <v>45972</v>
      </c>
      <c r="C3562" s="1" t="str">
        <f>TEXT(Table1[[#This Row],[Order_Date]],"yyyy")</f>
        <v>2025</v>
      </c>
      <c r="D3562" s="3">
        <f>MONTH(Table1[[#This Row],[Order_Date]])</f>
        <v>11</v>
      </c>
      <c r="E3562" t="str">
        <f>TEXT(Table1[[#This Row],[Order_Date]],"mmm")</f>
        <v>Nov</v>
      </c>
      <c r="F3562" s="1">
        <v>45979</v>
      </c>
      <c r="G3562">
        <f>(Table1[[#This Row],[Ship_Date]]-Table1[[#This Row],[Order_Date]])</f>
        <v>7</v>
      </c>
      <c r="H3562" t="s">
        <v>7654</v>
      </c>
      <c r="I3562" t="s">
        <v>7655</v>
      </c>
      <c r="J3562" t="s">
        <v>52</v>
      </c>
      <c r="K3562">
        <v>42</v>
      </c>
      <c r="L3562" t="str">
        <f>IF(Table1[[#This Row],[Age]]&lt;=20,"Teen",IF(Table1[[#This Row],[Age]]&gt;=21 &amp; Table1[[#This Row],[Age]]&lt;=50,"Adult","Senior"))</f>
        <v>Senior</v>
      </c>
      <c r="M3562" t="s">
        <v>116</v>
      </c>
      <c r="N3562" t="s">
        <v>117</v>
      </c>
      <c r="O3562" t="s">
        <v>86</v>
      </c>
      <c r="P3562" t="s">
        <v>28</v>
      </c>
      <c r="Q3562" t="s">
        <v>103</v>
      </c>
      <c r="R3562">
        <v>8</v>
      </c>
      <c r="S3562">
        <v>25000</v>
      </c>
      <c r="T3562">
        <v>0</v>
      </c>
      <c r="U3562">
        <v>200000</v>
      </c>
      <c r="V3562" t="str">
        <f>IF(Table1[[#This Row],[Sales]]&lt;=10000,"Low",IF(Table1[[#This Row],[Sales]]&gt;=10000 &amp; Table1[[#This Row],[Sales]]&lt;=25000,"Medium","High"))</f>
        <v>High</v>
      </c>
      <c r="W3562">
        <v>89642.37</v>
      </c>
      <c r="X3562">
        <f>Table1[[#This Row],[Profit]]/Table1[[#This Row],[Sales]]</f>
        <v>0.44821184999999997</v>
      </c>
      <c r="Y3562" t="s">
        <v>30</v>
      </c>
      <c r="Z3562" t="s">
        <v>59</v>
      </c>
      <c r="AA3562">
        <v>5</v>
      </c>
      <c r="AB3562" t="s">
        <v>32</v>
      </c>
    </row>
    <row r="3563" spans="1:28" x14ac:dyDescent="0.35">
      <c r="A3563" t="s">
        <v>7875</v>
      </c>
      <c r="B3563" s="1">
        <v>45974</v>
      </c>
      <c r="C3563" s="1" t="str">
        <f>TEXT(Table1[[#This Row],[Order_Date]],"yyyy")</f>
        <v>2025</v>
      </c>
      <c r="D3563" s="3">
        <f>MONTH(Table1[[#This Row],[Order_Date]])</f>
        <v>11</v>
      </c>
      <c r="E3563" t="str">
        <f>TEXT(Table1[[#This Row],[Order_Date]],"mmm")</f>
        <v>Nov</v>
      </c>
      <c r="F3563" s="1">
        <v>45977</v>
      </c>
      <c r="G3563">
        <f>(Table1[[#This Row],[Ship_Date]]-Table1[[#This Row],[Order_Date]])</f>
        <v>3</v>
      </c>
      <c r="H3563" t="s">
        <v>7617</v>
      </c>
      <c r="I3563" t="s">
        <v>7876</v>
      </c>
      <c r="J3563" t="s">
        <v>24</v>
      </c>
      <c r="K3563">
        <v>63</v>
      </c>
      <c r="L3563" t="str">
        <f>IF(Table1[[#This Row],[Age]]&lt;=20,"Teen",IF(Table1[[#This Row],[Age]]&gt;=21 &amp; Table1[[#This Row],[Age]]&lt;=50,"Adult","Senior"))</f>
        <v>Senior</v>
      </c>
      <c r="M3563" t="s">
        <v>91</v>
      </c>
      <c r="N3563" t="s">
        <v>92</v>
      </c>
      <c r="O3563" t="s">
        <v>55</v>
      </c>
      <c r="P3563" t="s">
        <v>47</v>
      </c>
      <c r="Q3563" t="s">
        <v>69</v>
      </c>
      <c r="R3563">
        <v>1</v>
      </c>
      <c r="S3563">
        <v>800</v>
      </c>
      <c r="T3563">
        <v>0</v>
      </c>
      <c r="U3563">
        <v>800</v>
      </c>
      <c r="V3563" t="str">
        <f>IF(Table1[[#This Row],[Sales]]&lt;=10000,"Low",IF(Table1[[#This Row],[Sales]]&gt;=10000 &amp; Table1[[#This Row],[Sales]]&lt;=25000,"Medium","High"))</f>
        <v>Low</v>
      </c>
      <c r="W3563">
        <v>354.08</v>
      </c>
      <c r="X3563">
        <f>Table1[[#This Row],[Profit]]/Table1[[#This Row],[Sales]]</f>
        <v>0.44259999999999999</v>
      </c>
      <c r="Y3563" t="s">
        <v>30</v>
      </c>
      <c r="Z3563" t="s">
        <v>41</v>
      </c>
      <c r="AA3563">
        <v>4</v>
      </c>
      <c r="AB3563" t="s">
        <v>42</v>
      </c>
    </row>
    <row r="3564" spans="1:28" x14ac:dyDescent="0.35">
      <c r="A3564" t="s">
        <v>7880</v>
      </c>
      <c r="B3564" s="1">
        <v>45979</v>
      </c>
      <c r="C3564" s="1" t="str">
        <f>TEXT(Table1[[#This Row],[Order_Date]],"yyyy")</f>
        <v>2025</v>
      </c>
      <c r="D3564" s="3">
        <f>MONTH(Table1[[#This Row],[Order_Date]])</f>
        <v>11</v>
      </c>
      <c r="E3564" t="str">
        <f>TEXT(Table1[[#This Row],[Order_Date]],"mmm")</f>
        <v>Nov</v>
      </c>
      <c r="F3564" s="1">
        <v>45986</v>
      </c>
      <c r="G3564">
        <f>(Table1[[#This Row],[Ship_Date]]-Table1[[#This Row],[Order_Date]])</f>
        <v>7</v>
      </c>
      <c r="H3564" t="s">
        <v>3442</v>
      </c>
      <c r="I3564" t="s">
        <v>7881</v>
      </c>
      <c r="J3564" t="s">
        <v>52</v>
      </c>
      <c r="K3564">
        <v>23</v>
      </c>
      <c r="L3564" t="str">
        <f>IF(Table1[[#This Row],[Age]]&lt;=20,"Teen",IF(Table1[[#This Row],[Age]]&gt;=21 &amp; Table1[[#This Row],[Age]]&lt;=50,"Adult","Senior"))</f>
        <v>Senior</v>
      </c>
      <c r="M3564" t="s">
        <v>25</v>
      </c>
      <c r="N3564" t="s">
        <v>26</v>
      </c>
      <c r="O3564" t="s">
        <v>27</v>
      </c>
      <c r="P3564" t="s">
        <v>47</v>
      </c>
      <c r="Q3564" t="s">
        <v>164</v>
      </c>
      <c r="R3564">
        <v>6</v>
      </c>
      <c r="S3564">
        <v>1800</v>
      </c>
      <c r="T3564">
        <v>15</v>
      </c>
      <c r="U3564">
        <v>9180</v>
      </c>
      <c r="V3564" t="str">
        <f>IF(Table1[[#This Row],[Sales]]&lt;=10000,"Low",IF(Table1[[#This Row],[Sales]]&gt;=10000 &amp; Table1[[#This Row],[Sales]]&lt;=25000,"Medium","High"))</f>
        <v>Low</v>
      </c>
      <c r="W3564">
        <v>1360.72</v>
      </c>
      <c r="X3564">
        <f>Table1[[#This Row],[Profit]]/Table1[[#This Row],[Sales]]</f>
        <v>0.14822657952069718</v>
      </c>
      <c r="Y3564" t="s">
        <v>30</v>
      </c>
      <c r="Z3564" t="s">
        <v>41</v>
      </c>
      <c r="AA3564">
        <v>3</v>
      </c>
      <c r="AB3564" t="s">
        <v>42</v>
      </c>
    </row>
    <row r="3565" spans="1:28" x14ac:dyDescent="0.35">
      <c r="A3565" t="s">
        <v>7972</v>
      </c>
      <c r="B3565" s="1">
        <v>45977</v>
      </c>
      <c r="C3565" s="1" t="str">
        <f>TEXT(Table1[[#This Row],[Order_Date]],"yyyy")</f>
        <v>2025</v>
      </c>
      <c r="D3565" s="3">
        <f>MONTH(Table1[[#This Row],[Order_Date]])</f>
        <v>11</v>
      </c>
      <c r="E3565" t="str">
        <f>TEXT(Table1[[#This Row],[Order_Date]],"mmm")</f>
        <v>Nov</v>
      </c>
      <c r="F3565" s="1">
        <v>45979</v>
      </c>
      <c r="G3565">
        <f>(Table1[[#This Row],[Ship_Date]]-Table1[[#This Row],[Order_Date]])</f>
        <v>2</v>
      </c>
      <c r="H3565" t="s">
        <v>7973</v>
      </c>
      <c r="I3565" t="s">
        <v>4715</v>
      </c>
      <c r="J3565" t="s">
        <v>52</v>
      </c>
      <c r="K3565">
        <v>20</v>
      </c>
      <c r="L3565" t="str">
        <f>IF(Table1[[#This Row],[Age]]&lt;=20,"Teen",IF(Table1[[#This Row],[Age]]&gt;=21 &amp; Table1[[#This Row],[Age]]&lt;=50,"Adult","Senior"))</f>
        <v>Teen</v>
      </c>
      <c r="M3565" t="s">
        <v>36</v>
      </c>
      <c r="N3565" t="s">
        <v>37</v>
      </c>
      <c r="O3565" t="s">
        <v>38</v>
      </c>
      <c r="P3565" t="s">
        <v>39</v>
      </c>
      <c r="Q3565" t="s">
        <v>118</v>
      </c>
      <c r="R3565">
        <v>6</v>
      </c>
      <c r="S3565">
        <v>4000</v>
      </c>
      <c r="T3565">
        <v>25</v>
      </c>
      <c r="U3565">
        <v>18000</v>
      </c>
      <c r="V3565" t="str">
        <f>IF(Table1[[#This Row],[Sales]]&lt;=10000,"Low",IF(Table1[[#This Row],[Sales]]&gt;=10000 &amp; Table1[[#This Row],[Sales]]&lt;=25000,"Medium","High"))</f>
        <v>High</v>
      </c>
      <c r="W3565">
        <v>3820.93</v>
      </c>
      <c r="X3565">
        <f>Table1[[#This Row],[Profit]]/Table1[[#This Row],[Sales]]</f>
        <v>0.21227388888888887</v>
      </c>
      <c r="Y3565" t="s">
        <v>30</v>
      </c>
      <c r="Z3565" t="s">
        <v>41</v>
      </c>
      <c r="AA3565">
        <v>1</v>
      </c>
      <c r="AB3565" t="s">
        <v>32</v>
      </c>
    </row>
    <row r="3566" spans="1:28" x14ac:dyDescent="0.35">
      <c r="A3566" t="s">
        <v>8007</v>
      </c>
      <c r="B3566" s="1">
        <v>45621</v>
      </c>
      <c r="C3566" s="1" t="str">
        <f>TEXT(Table1[[#This Row],[Order_Date]],"yyyy")</f>
        <v>2024</v>
      </c>
      <c r="D3566" s="3">
        <f>MONTH(Table1[[#This Row],[Order_Date]])</f>
        <v>11</v>
      </c>
      <c r="E3566" t="str">
        <f>TEXT(Table1[[#This Row],[Order_Date]],"mmm")</f>
        <v>Nov</v>
      </c>
      <c r="F3566" s="1">
        <v>45628</v>
      </c>
      <c r="G3566">
        <f>(Table1[[#This Row],[Ship_Date]]-Table1[[#This Row],[Order_Date]])</f>
        <v>7</v>
      </c>
      <c r="H3566" t="s">
        <v>8008</v>
      </c>
      <c r="I3566" t="s">
        <v>8009</v>
      </c>
      <c r="J3566" t="s">
        <v>52</v>
      </c>
      <c r="K3566">
        <v>59</v>
      </c>
      <c r="L3566" t="str">
        <f>IF(Table1[[#This Row],[Age]]&lt;=20,"Teen",IF(Table1[[#This Row],[Age]]&gt;=21 &amp; Table1[[#This Row],[Age]]&lt;=50,"Adult","Senior"))</f>
        <v>Senior</v>
      </c>
      <c r="M3566" t="s">
        <v>63</v>
      </c>
      <c r="N3566" t="s">
        <v>64</v>
      </c>
      <c r="O3566" t="s">
        <v>55</v>
      </c>
      <c r="P3566" t="s">
        <v>47</v>
      </c>
      <c r="Q3566" t="s">
        <v>185</v>
      </c>
      <c r="R3566">
        <v>7</v>
      </c>
      <c r="S3566">
        <v>4500</v>
      </c>
      <c r="T3566">
        <v>20</v>
      </c>
      <c r="U3566">
        <v>25200</v>
      </c>
      <c r="V3566" t="str">
        <f>IF(Table1[[#This Row],[Sales]]&lt;=10000,"Low",IF(Table1[[#This Row],[Sales]]&gt;=10000 &amp; Table1[[#This Row],[Sales]]&lt;=25000,"Medium","High"))</f>
        <v>High</v>
      </c>
      <c r="W3566">
        <v>5368.85</v>
      </c>
      <c r="X3566">
        <f>Table1[[#This Row],[Profit]]/Table1[[#This Row],[Sales]]</f>
        <v>0.2130496031746032</v>
      </c>
      <c r="Y3566" t="s">
        <v>30</v>
      </c>
      <c r="Z3566" t="s">
        <v>31</v>
      </c>
      <c r="AA3566">
        <v>1</v>
      </c>
      <c r="AB3566" t="s">
        <v>42</v>
      </c>
    </row>
    <row r="3567" spans="1:28" x14ac:dyDescent="0.35">
      <c r="A3567" t="s">
        <v>8018</v>
      </c>
      <c r="B3567" s="1">
        <v>45973</v>
      </c>
      <c r="C3567" s="1" t="str">
        <f>TEXT(Table1[[#This Row],[Order_Date]],"yyyy")</f>
        <v>2025</v>
      </c>
      <c r="D3567" s="3">
        <f>MONTH(Table1[[#This Row],[Order_Date]])</f>
        <v>11</v>
      </c>
      <c r="E3567" t="str">
        <f>TEXT(Table1[[#This Row],[Order_Date]],"mmm")</f>
        <v>Nov</v>
      </c>
      <c r="F3567" s="1">
        <v>45975</v>
      </c>
      <c r="G3567">
        <f>(Table1[[#This Row],[Ship_Date]]-Table1[[#This Row],[Order_Date]])</f>
        <v>2</v>
      </c>
      <c r="H3567" t="s">
        <v>8019</v>
      </c>
      <c r="I3567" t="s">
        <v>8020</v>
      </c>
      <c r="J3567" t="s">
        <v>24</v>
      </c>
      <c r="K3567">
        <v>58</v>
      </c>
      <c r="L3567" t="str">
        <f>IF(Table1[[#This Row],[Age]]&lt;=20,"Teen",IF(Table1[[#This Row],[Age]]&gt;=21 &amp; Table1[[#This Row],[Age]]&lt;=50,"Adult","Senior"))</f>
        <v>Senior</v>
      </c>
      <c r="M3567" t="s">
        <v>91</v>
      </c>
      <c r="N3567" t="s">
        <v>92</v>
      </c>
      <c r="O3567" t="s">
        <v>55</v>
      </c>
      <c r="P3567" t="s">
        <v>74</v>
      </c>
      <c r="Q3567" t="s">
        <v>231</v>
      </c>
      <c r="R3567">
        <v>6</v>
      </c>
      <c r="S3567">
        <v>18000</v>
      </c>
      <c r="T3567">
        <v>25</v>
      </c>
      <c r="U3567">
        <v>81000</v>
      </c>
      <c r="V3567" t="str">
        <f>IF(Table1[[#This Row],[Sales]]&lt;=10000,"Low",IF(Table1[[#This Row],[Sales]]&gt;=10000 &amp; Table1[[#This Row],[Sales]]&lt;=25000,"Medium","High"))</f>
        <v>High</v>
      </c>
      <c r="W3567">
        <v>9686</v>
      </c>
      <c r="X3567">
        <f>Table1[[#This Row],[Profit]]/Table1[[#This Row],[Sales]]</f>
        <v>0.11958024691358024</v>
      </c>
      <c r="Y3567" t="s">
        <v>30</v>
      </c>
      <c r="Z3567" t="s">
        <v>59</v>
      </c>
      <c r="AA3567">
        <v>1</v>
      </c>
      <c r="AB3567" t="s">
        <v>42</v>
      </c>
    </row>
    <row r="3568" spans="1:28" x14ac:dyDescent="0.35">
      <c r="A3568" t="s">
        <v>8031</v>
      </c>
      <c r="B3568" s="1">
        <v>45986</v>
      </c>
      <c r="C3568" s="1" t="str">
        <f>TEXT(Table1[[#This Row],[Order_Date]],"yyyy")</f>
        <v>2025</v>
      </c>
      <c r="D3568" s="3">
        <f>MONTH(Table1[[#This Row],[Order_Date]])</f>
        <v>11</v>
      </c>
      <c r="E3568" t="str">
        <f>TEXT(Table1[[#This Row],[Order_Date]],"mmm")</f>
        <v>Nov</v>
      </c>
      <c r="F3568" s="1">
        <v>45987</v>
      </c>
      <c r="G3568">
        <f>(Table1[[#This Row],[Ship_Date]]-Table1[[#This Row],[Order_Date]])</f>
        <v>1</v>
      </c>
      <c r="H3568" t="s">
        <v>5272</v>
      </c>
      <c r="I3568" t="s">
        <v>8032</v>
      </c>
      <c r="J3568" t="s">
        <v>52</v>
      </c>
      <c r="K3568">
        <v>57</v>
      </c>
      <c r="L3568" t="str">
        <f>IF(Table1[[#This Row],[Age]]&lt;=20,"Teen",IF(Table1[[#This Row],[Age]]&gt;=21 &amp; Table1[[#This Row],[Age]]&lt;=50,"Adult","Senior"))</f>
        <v>Senior</v>
      </c>
      <c r="M3568" t="s">
        <v>91</v>
      </c>
      <c r="N3568" t="s">
        <v>92</v>
      </c>
      <c r="O3568" t="s">
        <v>55</v>
      </c>
      <c r="P3568" t="s">
        <v>56</v>
      </c>
      <c r="Q3568" t="s">
        <v>168</v>
      </c>
      <c r="R3568">
        <v>2</v>
      </c>
      <c r="S3568">
        <v>1200</v>
      </c>
      <c r="T3568">
        <v>10</v>
      </c>
      <c r="U3568">
        <v>2160</v>
      </c>
      <c r="V3568" t="str">
        <f>IF(Table1[[#This Row],[Sales]]&lt;=10000,"Low",IF(Table1[[#This Row],[Sales]]&gt;=10000 &amp; Table1[[#This Row],[Sales]]&lt;=25000,"Medium","High"))</f>
        <v>Low</v>
      </c>
      <c r="W3568">
        <v>809.03</v>
      </c>
      <c r="X3568">
        <f>Table1[[#This Row],[Profit]]/Table1[[#This Row],[Sales]]</f>
        <v>0.37455092592592593</v>
      </c>
      <c r="Y3568" t="s">
        <v>93</v>
      </c>
      <c r="Z3568" t="s">
        <v>59</v>
      </c>
      <c r="AA3568">
        <v>5</v>
      </c>
      <c r="AB3568" t="s">
        <v>42</v>
      </c>
    </row>
    <row r="3569" spans="1:28" x14ac:dyDescent="0.35">
      <c r="A3569" t="s">
        <v>8057</v>
      </c>
      <c r="B3569" s="1">
        <v>45973</v>
      </c>
      <c r="C3569" s="1" t="str">
        <f>TEXT(Table1[[#This Row],[Order_Date]],"yyyy")</f>
        <v>2025</v>
      </c>
      <c r="D3569" s="3">
        <f>MONTH(Table1[[#This Row],[Order_Date]])</f>
        <v>11</v>
      </c>
      <c r="E3569" t="str">
        <f>TEXT(Table1[[#This Row],[Order_Date]],"mmm")</f>
        <v>Nov</v>
      </c>
      <c r="F3569" s="1">
        <v>45976</v>
      </c>
      <c r="G3569">
        <f>(Table1[[#This Row],[Ship_Date]]-Table1[[#This Row],[Order_Date]])</f>
        <v>3</v>
      </c>
      <c r="H3569" t="s">
        <v>8058</v>
      </c>
      <c r="I3569" t="s">
        <v>8059</v>
      </c>
      <c r="J3569" t="s">
        <v>24</v>
      </c>
      <c r="K3569">
        <v>38</v>
      </c>
      <c r="L3569" t="str">
        <f>IF(Table1[[#This Row],[Age]]&lt;=20,"Teen",IF(Table1[[#This Row],[Age]]&gt;=21 &amp; Table1[[#This Row],[Age]]&lt;=50,"Adult","Senior"))</f>
        <v>Senior</v>
      </c>
      <c r="M3569" t="s">
        <v>107</v>
      </c>
      <c r="N3569" t="s">
        <v>108</v>
      </c>
      <c r="O3569" t="s">
        <v>86</v>
      </c>
      <c r="P3569" t="s">
        <v>74</v>
      </c>
      <c r="Q3569" t="s">
        <v>231</v>
      </c>
      <c r="R3569">
        <v>4</v>
      </c>
      <c r="S3569">
        <v>18000</v>
      </c>
      <c r="T3569">
        <v>5</v>
      </c>
      <c r="U3569">
        <v>68400</v>
      </c>
      <c r="V3569" t="str">
        <f>IF(Table1[[#This Row],[Sales]]&lt;=10000,"Low",IF(Table1[[#This Row],[Sales]]&gt;=10000 &amp; Table1[[#This Row],[Sales]]&lt;=25000,"Medium","High"))</f>
        <v>High</v>
      </c>
      <c r="W3569">
        <v>23970.67</v>
      </c>
      <c r="X3569">
        <f>Table1[[#This Row],[Profit]]/Table1[[#This Row],[Sales]]</f>
        <v>0.35044839181286547</v>
      </c>
      <c r="Y3569" t="s">
        <v>93</v>
      </c>
      <c r="Z3569" t="s">
        <v>59</v>
      </c>
      <c r="AA3569">
        <v>3</v>
      </c>
      <c r="AB3569" t="s">
        <v>42</v>
      </c>
    </row>
    <row r="3570" spans="1:28" x14ac:dyDescent="0.35">
      <c r="A3570" t="s">
        <v>8060</v>
      </c>
      <c r="B3570" s="1">
        <v>45980</v>
      </c>
      <c r="C3570" s="1" t="str">
        <f>TEXT(Table1[[#This Row],[Order_Date]],"yyyy")</f>
        <v>2025</v>
      </c>
      <c r="D3570" s="3">
        <f>MONTH(Table1[[#This Row],[Order_Date]])</f>
        <v>11</v>
      </c>
      <c r="E3570" t="str">
        <f>TEXT(Table1[[#This Row],[Order_Date]],"mmm")</f>
        <v>Nov</v>
      </c>
      <c r="F3570" s="1">
        <v>45982</v>
      </c>
      <c r="G3570">
        <f>(Table1[[#This Row],[Ship_Date]]-Table1[[#This Row],[Order_Date]])</f>
        <v>2</v>
      </c>
      <c r="H3570" t="s">
        <v>8061</v>
      </c>
      <c r="I3570" t="s">
        <v>8062</v>
      </c>
      <c r="J3570" t="s">
        <v>24</v>
      </c>
      <c r="K3570">
        <v>38</v>
      </c>
      <c r="L3570" t="str">
        <f>IF(Table1[[#This Row],[Age]]&lt;=20,"Teen",IF(Table1[[#This Row],[Age]]&gt;=21 &amp; Table1[[#This Row],[Age]]&lt;=50,"Adult","Senior"))</f>
        <v>Senior</v>
      </c>
      <c r="M3570" t="s">
        <v>79</v>
      </c>
      <c r="N3570" t="s">
        <v>80</v>
      </c>
      <c r="O3570" t="s">
        <v>38</v>
      </c>
      <c r="P3570" t="s">
        <v>47</v>
      </c>
      <c r="Q3570" t="s">
        <v>48</v>
      </c>
      <c r="R3570">
        <v>4</v>
      </c>
      <c r="S3570">
        <v>3500</v>
      </c>
      <c r="T3570">
        <v>15</v>
      </c>
      <c r="U3570">
        <v>11900</v>
      </c>
      <c r="V3570" t="str">
        <f>IF(Table1[[#This Row],[Sales]]&lt;=10000,"Low",IF(Table1[[#This Row],[Sales]]&gt;=10000 &amp; Table1[[#This Row],[Sales]]&lt;=25000,"Medium","High"))</f>
        <v>High</v>
      </c>
      <c r="W3570">
        <v>2437.1799999999998</v>
      </c>
      <c r="X3570">
        <f>Table1[[#This Row],[Profit]]/Table1[[#This Row],[Sales]]</f>
        <v>0.20480504201680672</v>
      </c>
      <c r="Y3570" t="s">
        <v>58</v>
      </c>
      <c r="Z3570" t="s">
        <v>59</v>
      </c>
      <c r="AA3570">
        <v>1</v>
      </c>
      <c r="AB3570" t="s">
        <v>32</v>
      </c>
    </row>
    <row r="3571" spans="1:28" x14ac:dyDescent="0.35">
      <c r="A3571" t="s">
        <v>8063</v>
      </c>
      <c r="B3571" s="1">
        <v>45606</v>
      </c>
      <c r="C3571" s="1" t="str">
        <f>TEXT(Table1[[#This Row],[Order_Date]],"yyyy")</f>
        <v>2024</v>
      </c>
      <c r="D3571" s="3">
        <f>MONTH(Table1[[#This Row],[Order_Date]])</f>
        <v>11</v>
      </c>
      <c r="E3571" t="str">
        <f>TEXT(Table1[[#This Row],[Order_Date]],"mmm")</f>
        <v>Nov</v>
      </c>
      <c r="F3571" s="1">
        <v>45607</v>
      </c>
      <c r="G3571">
        <f>(Table1[[#This Row],[Ship_Date]]-Table1[[#This Row],[Order_Date]])</f>
        <v>1</v>
      </c>
      <c r="H3571" t="s">
        <v>8064</v>
      </c>
      <c r="I3571" t="s">
        <v>8065</v>
      </c>
      <c r="J3571" t="s">
        <v>52</v>
      </c>
      <c r="K3571">
        <v>32</v>
      </c>
      <c r="L3571" t="str">
        <f>IF(Table1[[#This Row],[Age]]&lt;=20,"Teen",IF(Table1[[#This Row],[Age]]&gt;=21 &amp; Table1[[#This Row],[Age]]&lt;=50,"Adult","Senior"))</f>
        <v>Senior</v>
      </c>
      <c r="M3571" t="s">
        <v>79</v>
      </c>
      <c r="N3571" t="s">
        <v>80</v>
      </c>
      <c r="O3571" t="s">
        <v>38</v>
      </c>
      <c r="P3571" t="s">
        <v>56</v>
      </c>
      <c r="Q3571" t="s">
        <v>168</v>
      </c>
      <c r="R3571">
        <v>3</v>
      </c>
      <c r="S3571">
        <v>1200</v>
      </c>
      <c r="T3571">
        <v>0</v>
      </c>
      <c r="U3571">
        <v>3600</v>
      </c>
      <c r="V3571" t="str">
        <f>IF(Table1[[#This Row],[Sales]]&lt;=10000,"Low",IF(Table1[[#This Row],[Sales]]&gt;=10000 &amp; Table1[[#This Row],[Sales]]&lt;=25000,"Medium","High"))</f>
        <v>Low</v>
      </c>
      <c r="W3571">
        <v>629.27</v>
      </c>
      <c r="X3571">
        <f>Table1[[#This Row],[Profit]]/Table1[[#This Row],[Sales]]</f>
        <v>0.17479722222222221</v>
      </c>
      <c r="Y3571" t="s">
        <v>58</v>
      </c>
      <c r="Z3571" t="s">
        <v>59</v>
      </c>
      <c r="AA3571">
        <v>1</v>
      </c>
      <c r="AB3571" t="s">
        <v>42</v>
      </c>
    </row>
    <row r="3572" spans="1:28" x14ac:dyDescent="0.35">
      <c r="A3572" t="s">
        <v>8069</v>
      </c>
      <c r="B3572" s="1">
        <v>45990</v>
      </c>
      <c r="C3572" s="1" t="str">
        <f>TEXT(Table1[[#This Row],[Order_Date]],"yyyy")</f>
        <v>2025</v>
      </c>
      <c r="D3572" s="3">
        <f>MONTH(Table1[[#This Row],[Order_Date]])</f>
        <v>11</v>
      </c>
      <c r="E3572" t="str">
        <f>TEXT(Table1[[#This Row],[Order_Date]],"mmm")</f>
        <v>Nov</v>
      </c>
      <c r="F3572" s="1">
        <v>45996</v>
      </c>
      <c r="G3572">
        <f>(Table1[[#This Row],[Ship_Date]]-Table1[[#This Row],[Order_Date]])</f>
        <v>6</v>
      </c>
      <c r="H3572" t="s">
        <v>2318</v>
      </c>
      <c r="I3572" t="s">
        <v>8070</v>
      </c>
      <c r="J3572" t="s">
        <v>52</v>
      </c>
      <c r="K3572">
        <v>42</v>
      </c>
      <c r="L3572" t="str">
        <f>IF(Table1[[#This Row],[Age]]&lt;=20,"Teen",IF(Table1[[#This Row],[Age]]&gt;=21 &amp; Table1[[#This Row],[Age]]&lt;=50,"Adult","Senior"))</f>
        <v>Senior</v>
      </c>
      <c r="M3572" t="s">
        <v>36</v>
      </c>
      <c r="N3572" t="s">
        <v>37</v>
      </c>
      <c r="O3572" t="s">
        <v>38</v>
      </c>
      <c r="P3572" t="s">
        <v>74</v>
      </c>
      <c r="Q3572" t="s">
        <v>109</v>
      </c>
      <c r="R3572">
        <v>7</v>
      </c>
      <c r="S3572">
        <v>40000</v>
      </c>
      <c r="T3572">
        <v>20</v>
      </c>
      <c r="U3572">
        <v>224000</v>
      </c>
      <c r="V3572" t="str">
        <f>IF(Table1[[#This Row],[Sales]]&lt;=10000,"Low",IF(Table1[[#This Row],[Sales]]&gt;=10000 &amp; Table1[[#This Row],[Sales]]&lt;=25000,"Medium","High"))</f>
        <v>High</v>
      </c>
      <c r="W3572">
        <v>65955.13</v>
      </c>
      <c r="X3572">
        <f>Table1[[#This Row],[Profit]]/Table1[[#This Row],[Sales]]</f>
        <v>0.29444254464285718</v>
      </c>
      <c r="Y3572" t="s">
        <v>93</v>
      </c>
      <c r="Z3572" t="s">
        <v>59</v>
      </c>
      <c r="AA3572">
        <v>1</v>
      </c>
      <c r="AB3572" t="s">
        <v>42</v>
      </c>
    </row>
    <row r="3573" spans="1:28" x14ac:dyDescent="0.35">
      <c r="A3573" t="s">
        <v>8190</v>
      </c>
      <c r="B3573" s="1">
        <v>45621</v>
      </c>
      <c r="C3573" s="1" t="str">
        <f>TEXT(Table1[[#This Row],[Order_Date]],"yyyy")</f>
        <v>2024</v>
      </c>
      <c r="D3573" s="3">
        <f>MONTH(Table1[[#This Row],[Order_Date]])</f>
        <v>11</v>
      </c>
      <c r="E3573" t="str">
        <f>TEXT(Table1[[#This Row],[Order_Date]],"mmm")</f>
        <v>Nov</v>
      </c>
      <c r="F3573" s="1">
        <v>45623</v>
      </c>
      <c r="G3573">
        <f>(Table1[[#This Row],[Ship_Date]]-Table1[[#This Row],[Order_Date]])</f>
        <v>2</v>
      </c>
      <c r="H3573" t="s">
        <v>3870</v>
      </c>
      <c r="I3573" t="s">
        <v>8191</v>
      </c>
      <c r="J3573" t="s">
        <v>52</v>
      </c>
      <c r="K3573">
        <v>46</v>
      </c>
      <c r="L3573" t="str">
        <f>IF(Table1[[#This Row],[Age]]&lt;=20,"Teen",IF(Table1[[#This Row],[Age]]&gt;=21 &amp; Table1[[#This Row],[Age]]&lt;=50,"Adult","Senior"))</f>
        <v>Senior</v>
      </c>
      <c r="M3573" t="s">
        <v>116</v>
      </c>
      <c r="N3573" t="s">
        <v>117</v>
      </c>
      <c r="O3573" t="s">
        <v>86</v>
      </c>
      <c r="P3573" t="s">
        <v>56</v>
      </c>
      <c r="Q3573" t="s">
        <v>212</v>
      </c>
      <c r="R3573">
        <v>7</v>
      </c>
      <c r="S3573">
        <v>300</v>
      </c>
      <c r="T3573">
        <v>0</v>
      </c>
      <c r="U3573">
        <v>2100</v>
      </c>
      <c r="V3573" t="str">
        <f>IF(Table1[[#This Row],[Sales]]&lt;=10000,"Low",IF(Table1[[#This Row],[Sales]]&gt;=10000 &amp; Table1[[#This Row],[Sales]]&lt;=25000,"Medium","High"))</f>
        <v>Low</v>
      </c>
      <c r="W3573">
        <v>716.46</v>
      </c>
      <c r="X3573">
        <f>Table1[[#This Row],[Profit]]/Table1[[#This Row],[Sales]]</f>
        <v>0.34117142857142857</v>
      </c>
      <c r="Y3573" t="s">
        <v>58</v>
      </c>
      <c r="Z3573" t="s">
        <v>31</v>
      </c>
      <c r="AA3573">
        <v>2</v>
      </c>
      <c r="AB3573" t="s">
        <v>42</v>
      </c>
    </row>
    <row r="3574" spans="1:28" x14ac:dyDescent="0.35">
      <c r="A3574" t="s">
        <v>8261</v>
      </c>
      <c r="B3574" s="1">
        <v>45986</v>
      </c>
      <c r="C3574" s="1" t="str">
        <f>TEXT(Table1[[#This Row],[Order_Date]],"yyyy")</f>
        <v>2025</v>
      </c>
      <c r="D3574" s="3">
        <f>MONTH(Table1[[#This Row],[Order_Date]])</f>
        <v>11</v>
      </c>
      <c r="E3574" t="str">
        <f>TEXT(Table1[[#This Row],[Order_Date]],"mmm")</f>
        <v>Nov</v>
      </c>
      <c r="F3574" s="1">
        <v>45988</v>
      </c>
      <c r="G3574">
        <f>(Table1[[#This Row],[Ship_Date]]-Table1[[#This Row],[Order_Date]])</f>
        <v>2</v>
      </c>
      <c r="H3574" t="s">
        <v>8262</v>
      </c>
      <c r="I3574" t="s">
        <v>8263</v>
      </c>
      <c r="J3574" t="s">
        <v>52</v>
      </c>
      <c r="K3574">
        <v>41</v>
      </c>
      <c r="L3574" t="str">
        <f>IF(Table1[[#This Row],[Age]]&lt;=20,"Teen",IF(Table1[[#This Row],[Age]]&gt;=21 &amp; Table1[[#This Row],[Age]]&lt;=50,"Adult","Senior"))</f>
        <v>Senior</v>
      </c>
      <c r="M3574" t="s">
        <v>107</v>
      </c>
      <c r="N3574" t="s">
        <v>108</v>
      </c>
      <c r="O3574" t="s">
        <v>86</v>
      </c>
      <c r="P3574" t="s">
        <v>39</v>
      </c>
      <c r="Q3574" t="s">
        <v>151</v>
      </c>
      <c r="R3574">
        <v>6</v>
      </c>
      <c r="S3574">
        <v>900</v>
      </c>
      <c r="T3574">
        <v>10</v>
      </c>
      <c r="U3574">
        <v>4860</v>
      </c>
      <c r="V3574" t="str">
        <f>IF(Table1[[#This Row],[Sales]]&lt;=10000,"Low",IF(Table1[[#This Row],[Sales]]&gt;=10000 &amp; Table1[[#This Row],[Sales]]&lt;=25000,"Medium","High"))</f>
        <v>Low</v>
      </c>
      <c r="W3574">
        <v>929.51</v>
      </c>
      <c r="X3574">
        <f>Table1[[#This Row],[Profit]]/Table1[[#This Row],[Sales]]</f>
        <v>0.19125720164609053</v>
      </c>
      <c r="Y3574" t="s">
        <v>93</v>
      </c>
      <c r="Z3574" t="s">
        <v>41</v>
      </c>
      <c r="AA3574">
        <v>4</v>
      </c>
      <c r="AB3574" t="s">
        <v>42</v>
      </c>
    </row>
    <row r="3575" spans="1:28" x14ac:dyDescent="0.35">
      <c r="A3575" t="s">
        <v>8340</v>
      </c>
      <c r="B3575" s="1">
        <v>45979</v>
      </c>
      <c r="C3575" s="1" t="str">
        <f>TEXT(Table1[[#This Row],[Order_Date]],"yyyy")</f>
        <v>2025</v>
      </c>
      <c r="D3575" s="3">
        <f>MONTH(Table1[[#This Row],[Order_Date]])</f>
        <v>11</v>
      </c>
      <c r="E3575" t="str">
        <f>TEXT(Table1[[#This Row],[Order_Date]],"mmm")</f>
        <v>Nov</v>
      </c>
      <c r="F3575" s="1">
        <v>45983</v>
      </c>
      <c r="G3575">
        <f>(Table1[[#This Row],[Ship_Date]]-Table1[[#This Row],[Order_Date]])</f>
        <v>4</v>
      </c>
      <c r="H3575" t="s">
        <v>4967</v>
      </c>
      <c r="I3575" t="s">
        <v>8341</v>
      </c>
      <c r="J3575" t="s">
        <v>52</v>
      </c>
      <c r="K3575">
        <v>59</v>
      </c>
      <c r="L3575" t="str">
        <f>IF(Table1[[#This Row],[Age]]&lt;=20,"Teen",IF(Table1[[#This Row],[Age]]&gt;=21 &amp; Table1[[#This Row],[Age]]&lt;=50,"Adult","Senior"))</f>
        <v>Senior</v>
      </c>
      <c r="M3575" t="s">
        <v>25</v>
      </c>
      <c r="N3575" t="s">
        <v>26</v>
      </c>
      <c r="O3575" t="s">
        <v>27</v>
      </c>
      <c r="P3575" t="s">
        <v>56</v>
      </c>
      <c r="Q3575" t="s">
        <v>168</v>
      </c>
      <c r="R3575">
        <v>2</v>
      </c>
      <c r="S3575">
        <v>1200</v>
      </c>
      <c r="T3575">
        <v>5</v>
      </c>
      <c r="U3575">
        <v>2280</v>
      </c>
      <c r="V3575" t="str">
        <f>IF(Table1[[#This Row],[Sales]]&lt;=10000,"Low",IF(Table1[[#This Row],[Sales]]&gt;=10000 &amp; Table1[[#This Row],[Sales]]&lt;=25000,"Medium","High"))</f>
        <v>Low</v>
      </c>
      <c r="W3575">
        <v>929.22</v>
      </c>
      <c r="X3575">
        <f>Table1[[#This Row],[Profit]]/Table1[[#This Row],[Sales]]</f>
        <v>0.40755263157894739</v>
      </c>
      <c r="Y3575" t="s">
        <v>93</v>
      </c>
      <c r="Z3575" t="s">
        <v>59</v>
      </c>
      <c r="AA3575">
        <v>3</v>
      </c>
      <c r="AB3575" t="s">
        <v>32</v>
      </c>
    </row>
    <row r="3576" spans="1:28" x14ac:dyDescent="0.35">
      <c r="A3576" t="s">
        <v>8354</v>
      </c>
      <c r="B3576" s="1">
        <v>45975</v>
      </c>
      <c r="C3576" s="1" t="str">
        <f>TEXT(Table1[[#This Row],[Order_Date]],"yyyy")</f>
        <v>2025</v>
      </c>
      <c r="D3576" s="3">
        <f>MONTH(Table1[[#This Row],[Order_Date]])</f>
        <v>11</v>
      </c>
      <c r="E3576" t="str">
        <f>TEXT(Table1[[#This Row],[Order_Date]],"mmm")</f>
        <v>Nov</v>
      </c>
      <c r="F3576" s="1">
        <v>45978</v>
      </c>
      <c r="G3576">
        <f>(Table1[[#This Row],[Ship_Date]]-Table1[[#This Row],[Order_Date]])</f>
        <v>3</v>
      </c>
      <c r="H3576" t="s">
        <v>8355</v>
      </c>
      <c r="I3576" t="s">
        <v>8356</v>
      </c>
      <c r="J3576" t="s">
        <v>52</v>
      </c>
      <c r="K3576">
        <v>39</v>
      </c>
      <c r="L3576" t="str">
        <f>IF(Table1[[#This Row],[Age]]&lt;=20,"Teen",IF(Table1[[#This Row],[Age]]&gt;=21 &amp; Table1[[#This Row],[Age]]&lt;=50,"Adult","Senior"))</f>
        <v>Senior</v>
      </c>
      <c r="M3576" t="s">
        <v>25</v>
      </c>
      <c r="N3576" t="s">
        <v>26</v>
      </c>
      <c r="O3576" t="s">
        <v>27</v>
      </c>
      <c r="P3576" t="s">
        <v>39</v>
      </c>
      <c r="Q3576" t="s">
        <v>151</v>
      </c>
      <c r="R3576">
        <v>6</v>
      </c>
      <c r="S3576">
        <v>900</v>
      </c>
      <c r="T3576">
        <v>15</v>
      </c>
      <c r="U3576">
        <v>4590</v>
      </c>
      <c r="V3576" t="str">
        <f>IF(Table1[[#This Row],[Sales]]&lt;=10000,"Low",IF(Table1[[#This Row],[Sales]]&gt;=10000 &amp; Table1[[#This Row],[Sales]]&lt;=25000,"Medium","High"))</f>
        <v>Low</v>
      </c>
      <c r="W3576">
        <v>887.86</v>
      </c>
      <c r="X3576">
        <f>Table1[[#This Row],[Profit]]/Table1[[#This Row],[Sales]]</f>
        <v>0.19343355119825709</v>
      </c>
      <c r="Y3576" t="s">
        <v>58</v>
      </c>
      <c r="Z3576" t="s">
        <v>31</v>
      </c>
      <c r="AA3576">
        <v>1</v>
      </c>
      <c r="AB3576" t="s">
        <v>42</v>
      </c>
    </row>
    <row r="3577" spans="1:28" x14ac:dyDescent="0.35">
      <c r="A3577" t="s">
        <v>8370</v>
      </c>
      <c r="B3577" s="1">
        <v>45979</v>
      </c>
      <c r="C3577" s="1" t="str">
        <f>TEXT(Table1[[#This Row],[Order_Date]],"yyyy")</f>
        <v>2025</v>
      </c>
      <c r="D3577" s="3">
        <f>MONTH(Table1[[#This Row],[Order_Date]])</f>
        <v>11</v>
      </c>
      <c r="E3577" t="str">
        <f>TEXT(Table1[[#This Row],[Order_Date]],"mmm")</f>
        <v>Nov</v>
      </c>
      <c r="F3577" s="1">
        <v>45986</v>
      </c>
      <c r="G3577">
        <f>(Table1[[#This Row],[Ship_Date]]-Table1[[#This Row],[Order_Date]])</f>
        <v>7</v>
      </c>
      <c r="H3577" t="s">
        <v>8371</v>
      </c>
      <c r="I3577" t="s">
        <v>3977</v>
      </c>
      <c r="J3577" t="s">
        <v>52</v>
      </c>
      <c r="K3577">
        <v>30</v>
      </c>
      <c r="L3577" t="str">
        <f>IF(Table1[[#This Row],[Age]]&lt;=20,"Teen",IF(Table1[[#This Row],[Age]]&gt;=21 &amp; Table1[[#This Row],[Age]]&lt;=50,"Adult","Senior"))</f>
        <v>Senior</v>
      </c>
      <c r="M3577" t="s">
        <v>53</v>
      </c>
      <c r="N3577" t="s">
        <v>54</v>
      </c>
      <c r="O3577" t="s">
        <v>55</v>
      </c>
      <c r="P3577" t="s">
        <v>28</v>
      </c>
      <c r="Q3577" t="s">
        <v>311</v>
      </c>
      <c r="R3577">
        <v>4</v>
      </c>
      <c r="S3577">
        <v>5000</v>
      </c>
      <c r="T3577">
        <v>20</v>
      </c>
      <c r="U3577">
        <v>16000</v>
      </c>
      <c r="V3577" t="str">
        <f>IF(Table1[[#This Row],[Sales]]&lt;=10000,"Low",IF(Table1[[#This Row],[Sales]]&gt;=10000 &amp; Table1[[#This Row],[Sales]]&lt;=25000,"Medium","High"))</f>
        <v>High</v>
      </c>
      <c r="W3577">
        <v>4857.91</v>
      </c>
      <c r="X3577">
        <f>Table1[[#This Row],[Profit]]/Table1[[#This Row],[Sales]]</f>
        <v>0.30361937499999997</v>
      </c>
      <c r="Y3577" t="s">
        <v>30</v>
      </c>
      <c r="Z3577" t="s">
        <v>31</v>
      </c>
      <c r="AA3577">
        <v>5</v>
      </c>
      <c r="AB3577" t="s">
        <v>42</v>
      </c>
    </row>
    <row r="3578" spans="1:28" x14ac:dyDescent="0.35">
      <c r="A3578" t="s">
        <v>8387</v>
      </c>
      <c r="B3578" s="1">
        <v>45605</v>
      </c>
      <c r="C3578" s="1" t="str">
        <f>TEXT(Table1[[#This Row],[Order_Date]],"yyyy")</f>
        <v>2024</v>
      </c>
      <c r="D3578" s="3">
        <f>MONTH(Table1[[#This Row],[Order_Date]])</f>
        <v>11</v>
      </c>
      <c r="E3578" t="str">
        <f>TEXT(Table1[[#This Row],[Order_Date]],"mmm")</f>
        <v>Nov</v>
      </c>
      <c r="F3578" s="1">
        <v>45607</v>
      </c>
      <c r="G3578">
        <f>(Table1[[#This Row],[Ship_Date]]-Table1[[#This Row],[Order_Date]])</f>
        <v>2</v>
      </c>
      <c r="H3578" t="s">
        <v>8388</v>
      </c>
      <c r="I3578" t="s">
        <v>8389</v>
      </c>
      <c r="J3578" t="s">
        <v>24</v>
      </c>
      <c r="K3578">
        <v>53</v>
      </c>
      <c r="L3578" t="str">
        <f>IF(Table1[[#This Row],[Age]]&lt;=20,"Teen",IF(Table1[[#This Row],[Age]]&gt;=21 &amp; Table1[[#This Row],[Age]]&lt;=50,"Adult","Senior"))</f>
        <v>Senior</v>
      </c>
      <c r="M3578" t="s">
        <v>63</v>
      </c>
      <c r="N3578" t="s">
        <v>64</v>
      </c>
      <c r="O3578" t="s">
        <v>55</v>
      </c>
      <c r="P3578" t="s">
        <v>56</v>
      </c>
      <c r="Q3578" t="s">
        <v>168</v>
      </c>
      <c r="R3578">
        <v>3</v>
      </c>
      <c r="S3578">
        <v>1200</v>
      </c>
      <c r="T3578">
        <v>0</v>
      </c>
      <c r="U3578">
        <v>3600</v>
      </c>
      <c r="V3578" t="str">
        <f>IF(Table1[[#This Row],[Sales]]&lt;=10000,"Low",IF(Table1[[#This Row],[Sales]]&gt;=10000 &amp; Table1[[#This Row],[Sales]]&lt;=25000,"Medium","High"))</f>
        <v>Low</v>
      </c>
      <c r="W3578">
        <v>961.72</v>
      </c>
      <c r="X3578">
        <f>Table1[[#This Row],[Profit]]/Table1[[#This Row],[Sales]]</f>
        <v>0.26714444444444446</v>
      </c>
      <c r="Y3578" t="s">
        <v>93</v>
      </c>
      <c r="Z3578" t="s">
        <v>41</v>
      </c>
      <c r="AA3578">
        <v>3</v>
      </c>
      <c r="AB3578" t="s">
        <v>42</v>
      </c>
    </row>
    <row r="3579" spans="1:28" x14ac:dyDescent="0.35">
      <c r="A3579" t="s">
        <v>8439</v>
      </c>
      <c r="B3579" s="1">
        <v>45599</v>
      </c>
      <c r="C3579" s="1" t="str">
        <f>TEXT(Table1[[#This Row],[Order_Date]],"yyyy")</f>
        <v>2024</v>
      </c>
      <c r="D3579" s="3">
        <f>MONTH(Table1[[#This Row],[Order_Date]])</f>
        <v>11</v>
      </c>
      <c r="E3579" t="str">
        <f>TEXT(Table1[[#This Row],[Order_Date]],"mmm")</f>
        <v>Nov</v>
      </c>
      <c r="F3579" s="1">
        <v>45606</v>
      </c>
      <c r="G3579">
        <f>(Table1[[#This Row],[Ship_Date]]-Table1[[#This Row],[Order_Date]])</f>
        <v>7</v>
      </c>
      <c r="H3579" t="s">
        <v>8440</v>
      </c>
      <c r="I3579" t="s">
        <v>8441</v>
      </c>
      <c r="J3579" t="s">
        <v>24</v>
      </c>
      <c r="K3579">
        <v>46</v>
      </c>
      <c r="L3579" t="str">
        <f>IF(Table1[[#This Row],[Age]]&lt;=20,"Teen",IF(Table1[[#This Row],[Age]]&gt;=21 &amp; Table1[[#This Row],[Age]]&lt;=50,"Adult","Senior"))</f>
        <v>Senior</v>
      </c>
      <c r="M3579" t="s">
        <v>116</v>
      </c>
      <c r="N3579" t="s">
        <v>117</v>
      </c>
      <c r="O3579" t="s">
        <v>86</v>
      </c>
      <c r="P3579" t="s">
        <v>74</v>
      </c>
      <c r="Q3579" t="s">
        <v>75</v>
      </c>
      <c r="R3579">
        <v>2</v>
      </c>
      <c r="S3579">
        <v>2000</v>
      </c>
      <c r="T3579">
        <v>25</v>
      </c>
      <c r="U3579">
        <v>3000</v>
      </c>
      <c r="V3579" t="str">
        <f>IF(Table1[[#This Row],[Sales]]&lt;=10000,"Low",IF(Table1[[#This Row],[Sales]]&gt;=10000 &amp; Table1[[#This Row],[Sales]]&lt;=25000,"Medium","High"))</f>
        <v>Low</v>
      </c>
      <c r="W3579">
        <v>438.93</v>
      </c>
      <c r="X3579">
        <f>Table1[[#This Row],[Profit]]/Table1[[#This Row],[Sales]]</f>
        <v>0.14631</v>
      </c>
      <c r="Y3579" t="s">
        <v>30</v>
      </c>
      <c r="Z3579" t="s">
        <v>31</v>
      </c>
      <c r="AA3579">
        <v>4</v>
      </c>
      <c r="AB3579" t="s">
        <v>42</v>
      </c>
    </row>
    <row r="3580" spans="1:28" x14ac:dyDescent="0.35">
      <c r="A3580" t="s">
        <v>8459</v>
      </c>
      <c r="B3580" s="1">
        <v>45982</v>
      </c>
      <c r="C3580" s="1" t="str">
        <f>TEXT(Table1[[#This Row],[Order_Date]],"yyyy")</f>
        <v>2025</v>
      </c>
      <c r="D3580" s="3">
        <f>MONTH(Table1[[#This Row],[Order_Date]])</f>
        <v>11</v>
      </c>
      <c r="E3580" t="str">
        <f>TEXT(Table1[[#This Row],[Order_Date]],"mmm")</f>
        <v>Nov</v>
      </c>
      <c r="F3580" s="1">
        <v>45983</v>
      </c>
      <c r="G3580">
        <f>(Table1[[#This Row],[Ship_Date]]-Table1[[#This Row],[Order_Date]])</f>
        <v>1</v>
      </c>
      <c r="H3580" t="s">
        <v>8460</v>
      </c>
      <c r="I3580" t="s">
        <v>8461</v>
      </c>
      <c r="J3580" t="s">
        <v>52</v>
      </c>
      <c r="K3580">
        <v>42</v>
      </c>
      <c r="L3580" t="str">
        <f>IF(Table1[[#This Row],[Age]]&lt;=20,"Teen",IF(Table1[[#This Row],[Age]]&gt;=21 &amp; Table1[[#This Row],[Age]]&lt;=50,"Adult","Senior"))</f>
        <v>Senior</v>
      </c>
      <c r="M3580" t="s">
        <v>116</v>
      </c>
      <c r="N3580" t="s">
        <v>117</v>
      </c>
      <c r="O3580" t="s">
        <v>86</v>
      </c>
      <c r="P3580" t="s">
        <v>47</v>
      </c>
      <c r="Q3580" t="s">
        <v>48</v>
      </c>
      <c r="R3580">
        <v>7</v>
      </c>
      <c r="S3580">
        <v>3500</v>
      </c>
      <c r="T3580">
        <v>20</v>
      </c>
      <c r="U3580">
        <v>19600</v>
      </c>
      <c r="V3580" t="str">
        <f>IF(Table1[[#This Row],[Sales]]&lt;=10000,"Low",IF(Table1[[#This Row],[Sales]]&gt;=10000 &amp; Table1[[#This Row],[Sales]]&lt;=25000,"Medium","High"))</f>
        <v>High</v>
      </c>
      <c r="W3580">
        <v>4778.8</v>
      </c>
      <c r="X3580">
        <f>Table1[[#This Row],[Profit]]/Table1[[#This Row],[Sales]]</f>
        <v>0.24381632653061225</v>
      </c>
      <c r="Y3580" t="s">
        <v>93</v>
      </c>
      <c r="Z3580" t="s">
        <v>59</v>
      </c>
      <c r="AA3580">
        <v>2</v>
      </c>
      <c r="AB3580" t="s">
        <v>42</v>
      </c>
    </row>
    <row r="3581" spans="1:28" x14ac:dyDescent="0.35">
      <c r="A3581" t="s">
        <v>8535</v>
      </c>
      <c r="B3581" s="1">
        <v>45984</v>
      </c>
      <c r="C3581" s="1" t="str">
        <f>TEXT(Table1[[#This Row],[Order_Date]],"yyyy")</f>
        <v>2025</v>
      </c>
      <c r="D3581" s="3">
        <f>MONTH(Table1[[#This Row],[Order_Date]])</f>
        <v>11</v>
      </c>
      <c r="E3581" t="str">
        <f>TEXT(Table1[[#This Row],[Order_Date]],"mmm")</f>
        <v>Nov</v>
      </c>
      <c r="F3581" s="1">
        <v>45986</v>
      </c>
      <c r="G3581">
        <f>(Table1[[#This Row],[Ship_Date]]-Table1[[#This Row],[Order_Date]])</f>
        <v>2</v>
      </c>
      <c r="H3581" t="s">
        <v>8536</v>
      </c>
      <c r="I3581" t="s">
        <v>8537</v>
      </c>
      <c r="J3581" t="s">
        <v>24</v>
      </c>
      <c r="K3581">
        <v>56</v>
      </c>
      <c r="L3581" t="str">
        <f>IF(Table1[[#This Row],[Age]]&lt;=20,"Teen",IF(Table1[[#This Row],[Age]]&gt;=21 &amp; Table1[[#This Row],[Age]]&lt;=50,"Adult","Senior"))</f>
        <v>Senior</v>
      </c>
      <c r="M3581" t="s">
        <v>91</v>
      </c>
      <c r="N3581" t="s">
        <v>92</v>
      </c>
      <c r="O3581" t="s">
        <v>55</v>
      </c>
      <c r="P3581" t="s">
        <v>74</v>
      </c>
      <c r="Q3581" t="s">
        <v>196</v>
      </c>
      <c r="R3581">
        <v>8</v>
      </c>
      <c r="S3581">
        <v>25000</v>
      </c>
      <c r="T3581">
        <v>0</v>
      </c>
      <c r="U3581">
        <v>200000</v>
      </c>
      <c r="V3581" t="str">
        <f>IF(Table1[[#This Row],[Sales]]&lt;=10000,"Low",IF(Table1[[#This Row],[Sales]]&gt;=10000 &amp; Table1[[#This Row],[Sales]]&lt;=25000,"Medium","High"))</f>
        <v>High</v>
      </c>
      <c r="W3581">
        <v>41794.089999999997</v>
      </c>
      <c r="X3581">
        <f>Table1[[#This Row],[Profit]]/Table1[[#This Row],[Sales]]</f>
        <v>0.20897044999999997</v>
      </c>
      <c r="Y3581" t="s">
        <v>30</v>
      </c>
      <c r="Z3581" t="s">
        <v>59</v>
      </c>
      <c r="AA3581">
        <v>1</v>
      </c>
      <c r="AB3581" t="s">
        <v>42</v>
      </c>
    </row>
    <row r="3582" spans="1:28" x14ac:dyDescent="0.35">
      <c r="A3582" t="s">
        <v>8718</v>
      </c>
      <c r="B3582" s="1">
        <v>45978</v>
      </c>
      <c r="C3582" s="1" t="str">
        <f>TEXT(Table1[[#This Row],[Order_Date]],"yyyy")</f>
        <v>2025</v>
      </c>
      <c r="D3582" s="3">
        <f>MONTH(Table1[[#This Row],[Order_Date]])</f>
        <v>11</v>
      </c>
      <c r="E3582" t="str">
        <f>TEXT(Table1[[#This Row],[Order_Date]],"mmm")</f>
        <v>Nov</v>
      </c>
      <c r="F3582" s="1">
        <v>45985</v>
      </c>
      <c r="G3582">
        <f>(Table1[[#This Row],[Ship_Date]]-Table1[[#This Row],[Order_Date]])</f>
        <v>7</v>
      </c>
      <c r="H3582" t="s">
        <v>8719</v>
      </c>
      <c r="I3582" t="s">
        <v>8720</v>
      </c>
      <c r="J3582" t="s">
        <v>52</v>
      </c>
      <c r="K3582">
        <v>33</v>
      </c>
      <c r="L3582" t="str">
        <f>IF(Table1[[#This Row],[Age]]&lt;=20,"Teen",IF(Table1[[#This Row],[Age]]&gt;=21 &amp; Table1[[#This Row],[Age]]&lt;=50,"Adult","Senior"))</f>
        <v>Senior</v>
      </c>
      <c r="M3582" t="s">
        <v>116</v>
      </c>
      <c r="N3582" t="s">
        <v>117</v>
      </c>
      <c r="O3582" t="s">
        <v>86</v>
      </c>
      <c r="P3582" t="s">
        <v>74</v>
      </c>
      <c r="Q3582" t="s">
        <v>109</v>
      </c>
      <c r="R3582">
        <v>6</v>
      </c>
      <c r="S3582">
        <v>40000</v>
      </c>
      <c r="T3582">
        <v>0</v>
      </c>
      <c r="U3582">
        <v>240000</v>
      </c>
      <c r="V3582" t="str">
        <f>IF(Table1[[#This Row],[Sales]]&lt;=10000,"Low",IF(Table1[[#This Row],[Sales]]&gt;=10000 &amp; Table1[[#This Row],[Sales]]&lt;=25000,"Medium","High"))</f>
        <v>High</v>
      </c>
      <c r="W3582">
        <v>86068.39</v>
      </c>
      <c r="X3582">
        <f>Table1[[#This Row],[Profit]]/Table1[[#This Row],[Sales]]</f>
        <v>0.35861829166666664</v>
      </c>
      <c r="Y3582" t="s">
        <v>93</v>
      </c>
      <c r="Z3582" t="s">
        <v>59</v>
      </c>
      <c r="AA3582">
        <v>1</v>
      </c>
      <c r="AB3582" t="s">
        <v>42</v>
      </c>
    </row>
    <row r="3583" spans="1:28" x14ac:dyDescent="0.35">
      <c r="A3583" t="s">
        <v>8721</v>
      </c>
      <c r="B3583" s="1">
        <v>45989</v>
      </c>
      <c r="C3583" s="1" t="str">
        <f>TEXT(Table1[[#This Row],[Order_Date]],"yyyy")</f>
        <v>2025</v>
      </c>
      <c r="D3583" s="3">
        <f>MONTH(Table1[[#This Row],[Order_Date]])</f>
        <v>11</v>
      </c>
      <c r="E3583" t="str">
        <f>TEXT(Table1[[#This Row],[Order_Date]],"mmm")</f>
        <v>Nov</v>
      </c>
      <c r="F3583" s="1">
        <v>45993</v>
      </c>
      <c r="G3583">
        <f>(Table1[[#This Row],[Ship_Date]]-Table1[[#This Row],[Order_Date]])</f>
        <v>4</v>
      </c>
      <c r="H3583" t="s">
        <v>8722</v>
      </c>
      <c r="I3583" t="s">
        <v>8464</v>
      </c>
      <c r="J3583" t="s">
        <v>24</v>
      </c>
      <c r="K3583">
        <v>21</v>
      </c>
      <c r="L3583" t="str">
        <f>IF(Table1[[#This Row],[Age]]&lt;=20,"Teen",IF(Table1[[#This Row],[Age]]&gt;=21 &amp; Table1[[#This Row],[Age]]&lt;=50,"Adult","Senior"))</f>
        <v>Senior</v>
      </c>
      <c r="M3583" t="s">
        <v>101</v>
      </c>
      <c r="N3583" t="s">
        <v>102</v>
      </c>
      <c r="O3583" t="s">
        <v>27</v>
      </c>
      <c r="P3583" t="s">
        <v>56</v>
      </c>
      <c r="Q3583" t="s">
        <v>57</v>
      </c>
      <c r="R3583">
        <v>3</v>
      </c>
      <c r="S3583">
        <v>60</v>
      </c>
      <c r="T3583">
        <v>10</v>
      </c>
      <c r="U3583">
        <v>162</v>
      </c>
      <c r="V3583" t="str">
        <f>IF(Table1[[#This Row],[Sales]]&lt;=10000,"Low",IF(Table1[[#This Row],[Sales]]&gt;=10000 &amp; Table1[[#This Row],[Sales]]&lt;=25000,"Medium","High"))</f>
        <v>Low</v>
      </c>
      <c r="W3583">
        <v>54.51</v>
      </c>
      <c r="X3583">
        <f>Table1[[#This Row],[Profit]]/Table1[[#This Row],[Sales]]</f>
        <v>0.33648148148148149</v>
      </c>
      <c r="Y3583" t="s">
        <v>93</v>
      </c>
      <c r="Z3583" t="s">
        <v>41</v>
      </c>
      <c r="AA3583">
        <v>2</v>
      </c>
      <c r="AB3583" t="s">
        <v>42</v>
      </c>
    </row>
    <row r="3584" spans="1:28" x14ac:dyDescent="0.35">
      <c r="A3584" t="s">
        <v>8728</v>
      </c>
      <c r="B3584" s="1">
        <v>45971</v>
      </c>
      <c r="C3584" s="1" t="str">
        <f>TEXT(Table1[[#This Row],[Order_Date]],"yyyy")</f>
        <v>2025</v>
      </c>
      <c r="D3584" s="3">
        <f>MONTH(Table1[[#This Row],[Order_Date]])</f>
        <v>11</v>
      </c>
      <c r="E3584" t="str">
        <f>TEXT(Table1[[#This Row],[Order_Date]],"mmm")</f>
        <v>Nov</v>
      </c>
      <c r="F3584" s="1">
        <v>45975</v>
      </c>
      <c r="G3584">
        <f>(Table1[[#This Row],[Ship_Date]]-Table1[[#This Row],[Order_Date]])</f>
        <v>4</v>
      </c>
      <c r="H3584" t="s">
        <v>3586</v>
      </c>
      <c r="I3584" t="s">
        <v>8729</v>
      </c>
      <c r="J3584" t="s">
        <v>24</v>
      </c>
      <c r="K3584">
        <v>65</v>
      </c>
      <c r="L3584" t="str">
        <f>IF(Table1[[#This Row],[Age]]&lt;=20,"Teen",IF(Table1[[#This Row],[Age]]&gt;=21 &amp; Table1[[#This Row],[Age]]&lt;=50,"Adult","Senior"))</f>
        <v>Senior</v>
      </c>
      <c r="M3584" t="s">
        <v>79</v>
      </c>
      <c r="N3584" t="s">
        <v>80</v>
      </c>
      <c r="O3584" t="s">
        <v>38</v>
      </c>
      <c r="P3584" t="s">
        <v>47</v>
      </c>
      <c r="Q3584" t="s">
        <v>175</v>
      </c>
      <c r="R3584">
        <v>2</v>
      </c>
      <c r="S3584">
        <v>1200</v>
      </c>
      <c r="T3584">
        <v>5</v>
      </c>
      <c r="U3584">
        <v>2280</v>
      </c>
      <c r="V3584" t="str">
        <f>IF(Table1[[#This Row],[Sales]]&lt;=10000,"Low",IF(Table1[[#This Row],[Sales]]&gt;=10000 &amp; Table1[[#This Row],[Sales]]&lt;=25000,"Medium","High"))</f>
        <v>Low</v>
      </c>
      <c r="W3584">
        <v>388.41</v>
      </c>
      <c r="X3584">
        <f>Table1[[#This Row],[Profit]]/Table1[[#This Row],[Sales]]</f>
        <v>0.17035526315789476</v>
      </c>
      <c r="Y3584" t="s">
        <v>30</v>
      </c>
      <c r="Z3584" t="s">
        <v>41</v>
      </c>
      <c r="AA3584">
        <v>1</v>
      </c>
      <c r="AB3584" t="s">
        <v>42</v>
      </c>
    </row>
    <row r="3585" spans="1:28" x14ac:dyDescent="0.35">
      <c r="A3585" t="s">
        <v>8739</v>
      </c>
      <c r="B3585" s="1">
        <v>45979</v>
      </c>
      <c r="C3585" s="1" t="str">
        <f>TEXT(Table1[[#This Row],[Order_Date]],"yyyy")</f>
        <v>2025</v>
      </c>
      <c r="D3585" s="3">
        <f>MONTH(Table1[[#This Row],[Order_Date]])</f>
        <v>11</v>
      </c>
      <c r="E3585" t="str">
        <f>TEXT(Table1[[#This Row],[Order_Date]],"mmm")</f>
        <v>Nov</v>
      </c>
      <c r="F3585" s="1">
        <v>45984</v>
      </c>
      <c r="G3585">
        <f>(Table1[[#This Row],[Ship_Date]]-Table1[[#This Row],[Order_Date]])</f>
        <v>5</v>
      </c>
      <c r="H3585" t="s">
        <v>8740</v>
      </c>
      <c r="I3585" t="s">
        <v>8741</v>
      </c>
      <c r="J3585" t="s">
        <v>24</v>
      </c>
      <c r="K3585">
        <v>41</v>
      </c>
      <c r="L3585" t="str">
        <f>IF(Table1[[#This Row],[Age]]&lt;=20,"Teen",IF(Table1[[#This Row],[Age]]&gt;=21 &amp; Table1[[#This Row],[Age]]&lt;=50,"Adult","Senior"))</f>
        <v>Senior</v>
      </c>
      <c r="M3585" t="s">
        <v>116</v>
      </c>
      <c r="N3585" t="s">
        <v>117</v>
      </c>
      <c r="O3585" t="s">
        <v>86</v>
      </c>
      <c r="P3585" t="s">
        <v>56</v>
      </c>
      <c r="Q3585" t="s">
        <v>57</v>
      </c>
      <c r="R3585">
        <v>7</v>
      </c>
      <c r="S3585">
        <v>60</v>
      </c>
      <c r="T3585">
        <v>15</v>
      </c>
      <c r="U3585">
        <v>357</v>
      </c>
      <c r="V3585" t="str">
        <f>IF(Table1[[#This Row],[Sales]]&lt;=10000,"Low",IF(Table1[[#This Row],[Sales]]&gt;=10000 &amp; Table1[[#This Row],[Sales]]&lt;=25000,"Medium","High"))</f>
        <v>Low</v>
      </c>
      <c r="W3585">
        <v>83.45</v>
      </c>
      <c r="X3585">
        <f>Table1[[#This Row],[Profit]]/Table1[[#This Row],[Sales]]</f>
        <v>0.23375350140056023</v>
      </c>
      <c r="Y3585" t="s">
        <v>30</v>
      </c>
      <c r="Z3585" t="s">
        <v>31</v>
      </c>
      <c r="AA3585">
        <v>4</v>
      </c>
      <c r="AB3585" t="s">
        <v>42</v>
      </c>
    </row>
    <row r="3586" spans="1:28" x14ac:dyDescent="0.35">
      <c r="A3586" t="s">
        <v>8749</v>
      </c>
      <c r="B3586" s="1">
        <v>45611</v>
      </c>
      <c r="C3586" s="1" t="str">
        <f>TEXT(Table1[[#This Row],[Order_Date]],"yyyy")</f>
        <v>2024</v>
      </c>
      <c r="D3586" s="3">
        <f>MONTH(Table1[[#This Row],[Order_Date]])</f>
        <v>11</v>
      </c>
      <c r="E3586" t="str">
        <f>TEXT(Table1[[#This Row],[Order_Date]],"mmm")</f>
        <v>Nov</v>
      </c>
      <c r="F3586" s="1">
        <v>45614</v>
      </c>
      <c r="G3586">
        <f>(Table1[[#This Row],[Ship_Date]]-Table1[[#This Row],[Order_Date]])</f>
        <v>3</v>
      </c>
      <c r="H3586" t="s">
        <v>2810</v>
      </c>
      <c r="I3586" t="s">
        <v>8750</v>
      </c>
      <c r="J3586" t="s">
        <v>52</v>
      </c>
      <c r="K3586">
        <v>48</v>
      </c>
      <c r="L3586" t="str">
        <f>IF(Table1[[#This Row],[Age]]&lt;=20,"Teen",IF(Table1[[#This Row],[Age]]&gt;=21 &amp; Table1[[#This Row],[Age]]&lt;=50,"Adult","Senior"))</f>
        <v>Senior</v>
      </c>
      <c r="M3586" t="s">
        <v>91</v>
      </c>
      <c r="N3586" t="s">
        <v>92</v>
      </c>
      <c r="O3586" t="s">
        <v>55</v>
      </c>
      <c r="P3586" t="s">
        <v>56</v>
      </c>
      <c r="Q3586" t="s">
        <v>57</v>
      </c>
      <c r="R3586">
        <v>4</v>
      </c>
      <c r="S3586">
        <v>60</v>
      </c>
      <c r="T3586">
        <v>15</v>
      </c>
      <c r="U3586">
        <v>204</v>
      </c>
      <c r="V3586" t="str">
        <f>IF(Table1[[#This Row],[Sales]]&lt;=10000,"Low",IF(Table1[[#This Row],[Sales]]&gt;=10000 &amp; Table1[[#This Row],[Sales]]&lt;=25000,"Medium","High"))</f>
        <v>Low</v>
      </c>
      <c r="W3586">
        <v>60.13</v>
      </c>
      <c r="X3586">
        <f>Table1[[#This Row],[Profit]]/Table1[[#This Row],[Sales]]</f>
        <v>0.2947549019607843</v>
      </c>
      <c r="Y3586" t="s">
        <v>58</v>
      </c>
      <c r="Z3586" t="s">
        <v>41</v>
      </c>
      <c r="AA3586">
        <v>1</v>
      </c>
      <c r="AB3586" t="s">
        <v>42</v>
      </c>
    </row>
    <row r="3587" spans="1:28" x14ac:dyDescent="0.35">
      <c r="A3587" t="s">
        <v>8791</v>
      </c>
      <c r="B3587" s="1">
        <v>45612</v>
      </c>
      <c r="C3587" s="1" t="str">
        <f>TEXT(Table1[[#This Row],[Order_Date]],"yyyy")</f>
        <v>2024</v>
      </c>
      <c r="D3587" s="3">
        <f>MONTH(Table1[[#This Row],[Order_Date]])</f>
        <v>11</v>
      </c>
      <c r="E3587" t="str">
        <f>TEXT(Table1[[#This Row],[Order_Date]],"mmm")</f>
        <v>Nov</v>
      </c>
      <c r="F3587" s="1">
        <v>45618</v>
      </c>
      <c r="G3587">
        <f>(Table1[[#This Row],[Ship_Date]]-Table1[[#This Row],[Order_Date]])</f>
        <v>6</v>
      </c>
      <c r="H3587" t="s">
        <v>8792</v>
      </c>
      <c r="I3587" t="s">
        <v>8793</v>
      </c>
      <c r="J3587" t="s">
        <v>24</v>
      </c>
      <c r="K3587">
        <v>58</v>
      </c>
      <c r="L3587" t="str">
        <f>IF(Table1[[#This Row],[Age]]&lt;=20,"Teen",IF(Table1[[#This Row],[Age]]&gt;=21 &amp; Table1[[#This Row],[Age]]&lt;=50,"Adult","Senior"))</f>
        <v>Senior</v>
      </c>
      <c r="M3587" t="s">
        <v>91</v>
      </c>
      <c r="N3587" t="s">
        <v>92</v>
      </c>
      <c r="O3587" t="s">
        <v>55</v>
      </c>
      <c r="P3587" t="s">
        <v>28</v>
      </c>
      <c r="Q3587" t="s">
        <v>192</v>
      </c>
      <c r="R3587">
        <v>4</v>
      </c>
      <c r="S3587">
        <v>7000</v>
      </c>
      <c r="T3587">
        <v>15</v>
      </c>
      <c r="U3587">
        <v>23800</v>
      </c>
      <c r="V3587" t="str">
        <f>IF(Table1[[#This Row],[Sales]]&lt;=10000,"Low",IF(Table1[[#This Row],[Sales]]&gt;=10000 &amp; Table1[[#This Row],[Sales]]&lt;=25000,"Medium","High"))</f>
        <v>High</v>
      </c>
      <c r="W3587">
        <v>3124.75</v>
      </c>
      <c r="X3587">
        <f>Table1[[#This Row],[Profit]]/Table1[[#This Row],[Sales]]</f>
        <v>0.1312920168067227</v>
      </c>
      <c r="Y3587" t="s">
        <v>93</v>
      </c>
      <c r="Z3587" t="s">
        <v>41</v>
      </c>
      <c r="AA3587">
        <v>5</v>
      </c>
      <c r="AB3587" t="s">
        <v>32</v>
      </c>
    </row>
    <row r="3588" spans="1:28" x14ac:dyDescent="0.35">
      <c r="A3588" t="s">
        <v>8809</v>
      </c>
      <c r="B3588" s="1">
        <v>45625</v>
      </c>
      <c r="C3588" s="1" t="str">
        <f>TEXT(Table1[[#This Row],[Order_Date]],"yyyy")</f>
        <v>2024</v>
      </c>
      <c r="D3588" s="3">
        <f>MONTH(Table1[[#This Row],[Order_Date]])</f>
        <v>11</v>
      </c>
      <c r="E3588" t="str">
        <f>TEXT(Table1[[#This Row],[Order_Date]],"mmm")</f>
        <v>Nov</v>
      </c>
      <c r="F3588" s="1">
        <v>45632</v>
      </c>
      <c r="G3588">
        <f>(Table1[[#This Row],[Ship_Date]]-Table1[[#This Row],[Order_Date]])</f>
        <v>7</v>
      </c>
      <c r="H3588" t="s">
        <v>8810</v>
      </c>
      <c r="I3588" t="s">
        <v>8811</v>
      </c>
      <c r="J3588" t="s">
        <v>24</v>
      </c>
      <c r="K3588">
        <v>40</v>
      </c>
      <c r="L3588" t="str">
        <f>IF(Table1[[#This Row],[Age]]&lt;=20,"Teen",IF(Table1[[#This Row],[Age]]&gt;=21 &amp; Table1[[#This Row],[Age]]&lt;=50,"Adult","Senior"))</f>
        <v>Senior</v>
      </c>
      <c r="M3588" t="s">
        <v>84</v>
      </c>
      <c r="N3588" t="s">
        <v>85</v>
      </c>
      <c r="O3588" t="s">
        <v>86</v>
      </c>
      <c r="P3588" t="s">
        <v>74</v>
      </c>
      <c r="Q3588" t="s">
        <v>196</v>
      </c>
      <c r="R3588">
        <v>4</v>
      </c>
      <c r="S3588">
        <v>25000</v>
      </c>
      <c r="T3588">
        <v>25</v>
      </c>
      <c r="U3588">
        <v>75000</v>
      </c>
      <c r="V3588" t="str">
        <f>IF(Table1[[#This Row],[Sales]]&lt;=10000,"Low",IF(Table1[[#This Row],[Sales]]&gt;=10000 &amp; Table1[[#This Row],[Sales]]&lt;=25000,"Medium","High"))</f>
        <v>High</v>
      </c>
      <c r="W3588">
        <v>12812.82</v>
      </c>
      <c r="X3588">
        <f>Table1[[#This Row],[Profit]]/Table1[[#This Row],[Sales]]</f>
        <v>0.17083760000000001</v>
      </c>
      <c r="Y3588" t="s">
        <v>93</v>
      </c>
      <c r="Z3588" t="s">
        <v>59</v>
      </c>
      <c r="AA3588">
        <v>3</v>
      </c>
      <c r="AB3588" t="s">
        <v>42</v>
      </c>
    </row>
    <row r="3589" spans="1:28" x14ac:dyDescent="0.35">
      <c r="A3589" t="s">
        <v>8856</v>
      </c>
      <c r="B3589" s="1">
        <v>45611</v>
      </c>
      <c r="C3589" s="1" t="str">
        <f>TEXT(Table1[[#This Row],[Order_Date]],"yyyy")</f>
        <v>2024</v>
      </c>
      <c r="D3589" s="3">
        <f>MONTH(Table1[[#This Row],[Order_Date]])</f>
        <v>11</v>
      </c>
      <c r="E3589" t="str">
        <f>TEXT(Table1[[#This Row],[Order_Date]],"mmm")</f>
        <v>Nov</v>
      </c>
      <c r="F3589" s="1">
        <v>45614</v>
      </c>
      <c r="G3589">
        <f>(Table1[[#This Row],[Ship_Date]]-Table1[[#This Row],[Order_Date]])</f>
        <v>3</v>
      </c>
      <c r="H3589" t="s">
        <v>8857</v>
      </c>
      <c r="I3589" t="s">
        <v>8858</v>
      </c>
      <c r="J3589" t="s">
        <v>52</v>
      </c>
      <c r="K3589">
        <v>18</v>
      </c>
      <c r="L3589" t="str">
        <f>IF(Table1[[#This Row],[Age]]&lt;=20,"Teen",IF(Table1[[#This Row],[Age]]&gt;=21 &amp; Table1[[#This Row],[Age]]&lt;=50,"Adult","Senior"))</f>
        <v>Teen</v>
      </c>
      <c r="M3589" t="s">
        <v>46</v>
      </c>
      <c r="N3589" t="s">
        <v>46</v>
      </c>
      <c r="O3589" t="s">
        <v>38</v>
      </c>
      <c r="P3589" t="s">
        <v>28</v>
      </c>
      <c r="Q3589" t="s">
        <v>29</v>
      </c>
      <c r="R3589">
        <v>4</v>
      </c>
      <c r="S3589">
        <v>15000</v>
      </c>
      <c r="T3589">
        <v>0</v>
      </c>
      <c r="U3589">
        <v>60000</v>
      </c>
      <c r="V3589" t="str">
        <f>IF(Table1[[#This Row],[Sales]]&lt;=10000,"Low",IF(Table1[[#This Row],[Sales]]&gt;=10000 &amp; Table1[[#This Row],[Sales]]&lt;=25000,"Medium","High"))</f>
        <v>High</v>
      </c>
      <c r="W3589">
        <v>18322.21</v>
      </c>
      <c r="X3589">
        <f>Table1[[#This Row],[Profit]]/Table1[[#This Row],[Sales]]</f>
        <v>0.30537016666666666</v>
      </c>
      <c r="Y3589" t="s">
        <v>93</v>
      </c>
      <c r="Z3589" t="s">
        <v>41</v>
      </c>
      <c r="AA3589">
        <v>3</v>
      </c>
      <c r="AB3589" t="s">
        <v>42</v>
      </c>
    </row>
    <row r="3590" spans="1:28" x14ac:dyDescent="0.35">
      <c r="A3590" t="s">
        <v>8859</v>
      </c>
      <c r="B3590" s="1">
        <v>45983</v>
      </c>
      <c r="C3590" s="1" t="str">
        <f>TEXT(Table1[[#This Row],[Order_Date]],"yyyy")</f>
        <v>2025</v>
      </c>
      <c r="D3590" s="3">
        <f>MONTH(Table1[[#This Row],[Order_Date]])</f>
        <v>11</v>
      </c>
      <c r="E3590" t="str">
        <f>TEXT(Table1[[#This Row],[Order_Date]],"mmm")</f>
        <v>Nov</v>
      </c>
      <c r="F3590" s="1">
        <v>45989</v>
      </c>
      <c r="G3590">
        <f>(Table1[[#This Row],[Ship_Date]]-Table1[[#This Row],[Order_Date]])</f>
        <v>6</v>
      </c>
      <c r="H3590" t="s">
        <v>8860</v>
      </c>
      <c r="I3590" t="s">
        <v>8861</v>
      </c>
      <c r="J3590" t="s">
        <v>52</v>
      </c>
      <c r="K3590">
        <v>47</v>
      </c>
      <c r="L3590" t="str">
        <f>IF(Table1[[#This Row],[Age]]&lt;=20,"Teen",IF(Table1[[#This Row],[Age]]&gt;=21 &amp; Table1[[#This Row],[Age]]&lt;=50,"Adult","Senior"))</f>
        <v>Senior</v>
      </c>
      <c r="M3590" t="s">
        <v>101</v>
      </c>
      <c r="N3590" t="s">
        <v>102</v>
      </c>
      <c r="O3590" t="s">
        <v>27</v>
      </c>
      <c r="P3590" t="s">
        <v>56</v>
      </c>
      <c r="Q3590" t="s">
        <v>57</v>
      </c>
      <c r="R3590">
        <v>5</v>
      </c>
      <c r="S3590">
        <v>60</v>
      </c>
      <c r="T3590">
        <v>5</v>
      </c>
      <c r="U3590">
        <v>285</v>
      </c>
      <c r="V3590" t="str">
        <f>IF(Table1[[#This Row],[Sales]]&lt;=10000,"Low",IF(Table1[[#This Row],[Sales]]&gt;=10000 &amp; Table1[[#This Row],[Sales]]&lt;=25000,"Medium","High"))</f>
        <v>Low</v>
      </c>
      <c r="W3590">
        <v>51.81</v>
      </c>
      <c r="X3590">
        <f>Table1[[#This Row],[Profit]]/Table1[[#This Row],[Sales]]</f>
        <v>0.18178947368421053</v>
      </c>
      <c r="Y3590" t="s">
        <v>93</v>
      </c>
      <c r="Z3590" t="s">
        <v>31</v>
      </c>
      <c r="AA3590">
        <v>5</v>
      </c>
      <c r="AB3590" t="s">
        <v>42</v>
      </c>
    </row>
    <row r="3591" spans="1:28" x14ac:dyDescent="0.35">
      <c r="A3591" t="s">
        <v>8980</v>
      </c>
      <c r="B3591" s="1">
        <v>45991</v>
      </c>
      <c r="C3591" s="1" t="str">
        <f>TEXT(Table1[[#This Row],[Order_Date]],"yyyy")</f>
        <v>2025</v>
      </c>
      <c r="D3591" s="3">
        <f>MONTH(Table1[[#This Row],[Order_Date]])</f>
        <v>11</v>
      </c>
      <c r="E3591" t="str">
        <f>TEXT(Table1[[#This Row],[Order_Date]],"mmm")</f>
        <v>Nov</v>
      </c>
      <c r="F3591" s="1">
        <v>45993</v>
      </c>
      <c r="G3591">
        <f>(Table1[[#This Row],[Ship_Date]]-Table1[[#This Row],[Order_Date]])</f>
        <v>2</v>
      </c>
      <c r="H3591" t="s">
        <v>8981</v>
      </c>
      <c r="I3591" t="s">
        <v>8982</v>
      </c>
      <c r="J3591" t="s">
        <v>24</v>
      </c>
      <c r="K3591">
        <v>52</v>
      </c>
      <c r="L3591" t="str">
        <f>IF(Table1[[#This Row],[Age]]&lt;=20,"Teen",IF(Table1[[#This Row],[Age]]&gt;=21 &amp; Table1[[#This Row],[Age]]&lt;=50,"Adult","Senior"))</f>
        <v>Senior</v>
      </c>
      <c r="M3591" t="s">
        <v>36</v>
      </c>
      <c r="N3591" t="s">
        <v>37</v>
      </c>
      <c r="O3591" t="s">
        <v>38</v>
      </c>
      <c r="P3591" t="s">
        <v>74</v>
      </c>
      <c r="Q3591" t="s">
        <v>196</v>
      </c>
      <c r="R3591">
        <v>3</v>
      </c>
      <c r="S3591">
        <v>25000</v>
      </c>
      <c r="T3591">
        <v>10</v>
      </c>
      <c r="U3591">
        <v>67500</v>
      </c>
      <c r="V3591" t="str">
        <f>IF(Table1[[#This Row],[Sales]]&lt;=10000,"Low",IF(Table1[[#This Row],[Sales]]&gt;=10000 &amp; Table1[[#This Row],[Sales]]&lt;=25000,"Medium","High"))</f>
        <v>High</v>
      </c>
      <c r="W3591">
        <v>6859.38</v>
      </c>
      <c r="X3591">
        <f>Table1[[#This Row],[Profit]]/Table1[[#This Row],[Sales]]</f>
        <v>0.10162044444444444</v>
      </c>
      <c r="Y3591" t="s">
        <v>30</v>
      </c>
      <c r="Z3591" t="s">
        <v>31</v>
      </c>
      <c r="AA3591">
        <v>2</v>
      </c>
      <c r="AB3591" t="s">
        <v>42</v>
      </c>
    </row>
    <row r="3592" spans="1:28" x14ac:dyDescent="0.35">
      <c r="A3592" t="s">
        <v>8983</v>
      </c>
      <c r="B3592" s="1">
        <v>45618</v>
      </c>
      <c r="C3592" s="1" t="str">
        <f>TEXT(Table1[[#This Row],[Order_Date]],"yyyy")</f>
        <v>2024</v>
      </c>
      <c r="D3592" s="3">
        <f>MONTH(Table1[[#This Row],[Order_Date]])</f>
        <v>11</v>
      </c>
      <c r="E3592" t="str">
        <f>TEXT(Table1[[#This Row],[Order_Date]],"mmm")</f>
        <v>Nov</v>
      </c>
      <c r="F3592" s="1">
        <v>45624</v>
      </c>
      <c r="G3592">
        <f>(Table1[[#This Row],[Ship_Date]]-Table1[[#This Row],[Order_Date]])</f>
        <v>6</v>
      </c>
      <c r="H3592" t="s">
        <v>8984</v>
      </c>
      <c r="I3592" t="s">
        <v>8985</v>
      </c>
      <c r="J3592" t="s">
        <v>52</v>
      </c>
      <c r="K3592">
        <v>28</v>
      </c>
      <c r="L3592" t="str">
        <f>IF(Table1[[#This Row],[Age]]&lt;=20,"Teen",IF(Table1[[#This Row],[Age]]&gt;=21 &amp; Table1[[#This Row],[Age]]&lt;=50,"Adult","Senior"))</f>
        <v>Senior</v>
      </c>
      <c r="M3592" t="s">
        <v>53</v>
      </c>
      <c r="N3592" t="s">
        <v>54</v>
      </c>
      <c r="O3592" t="s">
        <v>55</v>
      </c>
      <c r="P3592" t="s">
        <v>39</v>
      </c>
      <c r="Q3592" t="s">
        <v>87</v>
      </c>
      <c r="R3592">
        <v>8</v>
      </c>
      <c r="S3592">
        <v>3200</v>
      </c>
      <c r="T3592">
        <v>25</v>
      </c>
      <c r="U3592">
        <v>19200</v>
      </c>
      <c r="V3592" t="str">
        <f>IF(Table1[[#This Row],[Sales]]&lt;=10000,"Low",IF(Table1[[#This Row],[Sales]]&gt;=10000 &amp; Table1[[#This Row],[Sales]]&lt;=25000,"Medium","High"))</f>
        <v>High</v>
      </c>
      <c r="W3592">
        <v>6953.7</v>
      </c>
      <c r="X3592">
        <f>Table1[[#This Row],[Profit]]/Table1[[#This Row],[Sales]]</f>
        <v>0.36217187499999998</v>
      </c>
      <c r="Y3592" t="s">
        <v>93</v>
      </c>
      <c r="Z3592" t="s">
        <v>31</v>
      </c>
      <c r="AA3592">
        <v>4</v>
      </c>
      <c r="AB3592" t="s">
        <v>42</v>
      </c>
    </row>
    <row r="3593" spans="1:28" x14ac:dyDescent="0.35">
      <c r="A3593" t="s">
        <v>8989</v>
      </c>
      <c r="B3593" s="1">
        <v>45963</v>
      </c>
      <c r="C3593" s="1" t="str">
        <f>TEXT(Table1[[#This Row],[Order_Date]],"yyyy")</f>
        <v>2025</v>
      </c>
      <c r="D3593" s="3">
        <f>MONTH(Table1[[#This Row],[Order_Date]])</f>
        <v>11</v>
      </c>
      <c r="E3593" t="str">
        <f>TEXT(Table1[[#This Row],[Order_Date]],"mmm")</f>
        <v>Nov</v>
      </c>
      <c r="F3593" s="1">
        <v>45967</v>
      </c>
      <c r="G3593">
        <f>(Table1[[#This Row],[Ship_Date]]-Table1[[#This Row],[Order_Date]])</f>
        <v>4</v>
      </c>
      <c r="H3593" t="s">
        <v>8990</v>
      </c>
      <c r="I3593" t="s">
        <v>8991</v>
      </c>
      <c r="J3593" t="s">
        <v>24</v>
      </c>
      <c r="K3593">
        <v>54</v>
      </c>
      <c r="L3593" t="str">
        <f>IF(Table1[[#This Row],[Age]]&lt;=20,"Teen",IF(Table1[[#This Row],[Age]]&gt;=21 &amp; Table1[[#This Row],[Age]]&lt;=50,"Adult","Senior"))</f>
        <v>Senior</v>
      </c>
      <c r="M3593" t="s">
        <v>73</v>
      </c>
      <c r="N3593" t="s">
        <v>26</v>
      </c>
      <c r="O3593" t="s">
        <v>27</v>
      </c>
      <c r="P3593" t="s">
        <v>74</v>
      </c>
      <c r="Q3593" t="s">
        <v>231</v>
      </c>
      <c r="R3593">
        <v>3</v>
      </c>
      <c r="S3593">
        <v>18000</v>
      </c>
      <c r="T3593">
        <v>5</v>
      </c>
      <c r="U3593">
        <v>51300</v>
      </c>
      <c r="V3593" t="str">
        <f>IF(Table1[[#This Row],[Sales]]&lt;=10000,"Low",IF(Table1[[#This Row],[Sales]]&gt;=10000 &amp; Table1[[#This Row],[Sales]]&lt;=25000,"Medium","High"))</f>
        <v>High</v>
      </c>
      <c r="W3593">
        <v>10087.299999999999</v>
      </c>
      <c r="X3593">
        <f>Table1[[#This Row],[Profit]]/Table1[[#This Row],[Sales]]</f>
        <v>0.19663352826510719</v>
      </c>
      <c r="Y3593" t="s">
        <v>58</v>
      </c>
      <c r="Z3593" t="s">
        <v>31</v>
      </c>
      <c r="AA3593">
        <v>3</v>
      </c>
      <c r="AB3593" t="s">
        <v>32</v>
      </c>
    </row>
    <row r="3594" spans="1:28" x14ac:dyDescent="0.35">
      <c r="A3594" t="s">
        <v>9018</v>
      </c>
      <c r="B3594" s="1">
        <v>45977</v>
      </c>
      <c r="C3594" s="1" t="str">
        <f>TEXT(Table1[[#This Row],[Order_Date]],"yyyy")</f>
        <v>2025</v>
      </c>
      <c r="D3594" s="3">
        <f>MONTH(Table1[[#This Row],[Order_Date]])</f>
        <v>11</v>
      </c>
      <c r="E3594" t="str">
        <f>TEXT(Table1[[#This Row],[Order_Date]],"mmm")</f>
        <v>Nov</v>
      </c>
      <c r="F3594" s="1">
        <v>45979</v>
      </c>
      <c r="G3594">
        <f>(Table1[[#This Row],[Ship_Date]]-Table1[[#This Row],[Order_Date]])</f>
        <v>2</v>
      </c>
      <c r="H3594" t="s">
        <v>4869</v>
      </c>
      <c r="I3594" t="s">
        <v>9019</v>
      </c>
      <c r="J3594" t="s">
        <v>24</v>
      </c>
      <c r="K3594">
        <v>63</v>
      </c>
      <c r="L3594" t="str">
        <f>IF(Table1[[#This Row],[Age]]&lt;=20,"Teen",IF(Table1[[#This Row],[Age]]&gt;=21 &amp; Table1[[#This Row],[Age]]&lt;=50,"Adult","Senior"))</f>
        <v>Senior</v>
      </c>
      <c r="M3594" t="s">
        <v>53</v>
      </c>
      <c r="N3594" t="s">
        <v>54</v>
      </c>
      <c r="O3594" t="s">
        <v>55</v>
      </c>
      <c r="P3594" t="s">
        <v>74</v>
      </c>
      <c r="Q3594" t="s">
        <v>109</v>
      </c>
      <c r="R3594">
        <v>7</v>
      </c>
      <c r="S3594">
        <v>40000</v>
      </c>
      <c r="T3594">
        <v>5</v>
      </c>
      <c r="U3594">
        <v>266000</v>
      </c>
      <c r="V3594" t="str">
        <f>IF(Table1[[#This Row],[Sales]]&lt;=10000,"Low",IF(Table1[[#This Row],[Sales]]&gt;=10000 &amp; Table1[[#This Row],[Sales]]&lt;=25000,"Medium","High"))</f>
        <v>High</v>
      </c>
      <c r="W3594">
        <v>48143.02</v>
      </c>
      <c r="X3594">
        <f>Table1[[#This Row],[Profit]]/Table1[[#This Row],[Sales]]</f>
        <v>0.18098879699248119</v>
      </c>
      <c r="Y3594" t="s">
        <v>93</v>
      </c>
      <c r="Z3594" t="s">
        <v>41</v>
      </c>
      <c r="AA3594">
        <v>4</v>
      </c>
      <c r="AB3594" t="s">
        <v>42</v>
      </c>
    </row>
    <row r="3595" spans="1:28" x14ac:dyDescent="0.35">
      <c r="A3595" t="s">
        <v>9054</v>
      </c>
      <c r="B3595" s="1">
        <v>45984</v>
      </c>
      <c r="C3595" s="1" t="str">
        <f>TEXT(Table1[[#This Row],[Order_Date]],"yyyy")</f>
        <v>2025</v>
      </c>
      <c r="D3595" s="3">
        <f>MONTH(Table1[[#This Row],[Order_Date]])</f>
        <v>11</v>
      </c>
      <c r="E3595" t="str">
        <f>TEXT(Table1[[#This Row],[Order_Date]],"mmm")</f>
        <v>Nov</v>
      </c>
      <c r="F3595" s="1">
        <v>45986</v>
      </c>
      <c r="G3595">
        <f>(Table1[[#This Row],[Ship_Date]]-Table1[[#This Row],[Order_Date]])</f>
        <v>2</v>
      </c>
      <c r="H3595" t="s">
        <v>9055</v>
      </c>
      <c r="I3595" t="s">
        <v>9056</v>
      </c>
      <c r="J3595" t="s">
        <v>52</v>
      </c>
      <c r="K3595">
        <v>36</v>
      </c>
      <c r="L3595" t="str">
        <f>IF(Table1[[#This Row],[Age]]&lt;=20,"Teen",IF(Table1[[#This Row],[Age]]&gt;=21 &amp; Table1[[#This Row],[Age]]&lt;=50,"Adult","Senior"))</f>
        <v>Senior</v>
      </c>
      <c r="M3595" t="s">
        <v>116</v>
      </c>
      <c r="N3595" t="s">
        <v>117</v>
      </c>
      <c r="O3595" t="s">
        <v>86</v>
      </c>
      <c r="P3595" t="s">
        <v>28</v>
      </c>
      <c r="Q3595" t="s">
        <v>311</v>
      </c>
      <c r="R3595">
        <v>7</v>
      </c>
      <c r="S3595">
        <v>5000</v>
      </c>
      <c r="T3595">
        <v>10</v>
      </c>
      <c r="U3595">
        <v>31500</v>
      </c>
      <c r="V3595" t="str">
        <f>IF(Table1[[#This Row],[Sales]]&lt;=10000,"Low",IF(Table1[[#This Row],[Sales]]&gt;=10000 &amp; Table1[[#This Row],[Sales]]&lt;=25000,"Medium","High"))</f>
        <v>High</v>
      </c>
      <c r="W3595">
        <v>11342.78</v>
      </c>
      <c r="X3595">
        <f>Table1[[#This Row],[Profit]]/Table1[[#This Row],[Sales]]</f>
        <v>0.360088253968254</v>
      </c>
      <c r="Y3595" t="s">
        <v>30</v>
      </c>
      <c r="Z3595" t="s">
        <v>31</v>
      </c>
      <c r="AA3595">
        <v>5</v>
      </c>
      <c r="AB3595" t="s">
        <v>42</v>
      </c>
    </row>
    <row r="3596" spans="1:28" x14ac:dyDescent="0.35">
      <c r="A3596" t="s">
        <v>9068</v>
      </c>
      <c r="B3596" s="1">
        <v>45599</v>
      </c>
      <c r="C3596" s="1" t="str">
        <f>TEXT(Table1[[#This Row],[Order_Date]],"yyyy")</f>
        <v>2024</v>
      </c>
      <c r="D3596" s="3">
        <f>MONTH(Table1[[#This Row],[Order_Date]])</f>
        <v>11</v>
      </c>
      <c r="E3596" t="str">
        <f>TEXT(Table1[[#This Row],[Order_Date]],"mmm")</f>
        <v>Nov</v>
      </c>
      <c r="F3596" s="1">
        <v>45600</v>
      </c>
      <c r="G3596">
        <f>(Table1[[#This Row],[Ship_Date]]-Table1[[#This Row],[Order_Date]])</f>
        <v>1</v>
      </c>
      <c r="H3596" t="s">
        <v>9069</v>
      </c>
      <c r="I3596" t="s">
        <v>9070</v>
      </c>
      <c r="J3596" t="s">
        <v>24</v>
      </c>
      <c r="K3596">
        <v>63</v>
      </c>
      <c r="L3596" t="str">
        <f>IF(Table1[[#This Row],[Age]]&lt;=20,"Teen",IF(Table1[[#This Row],[Age]]&gt;=21 &amp; Table1[[#This Row],[Age]]&lt;=50,"Adult","Senior"))</f>
        <v>Senior</v>
      </c>
      <c r="M3596" t="s">
        <v>25</v>
      </c>
      <c r="N3596" t="s">
        <v>26</v>
      </c>
      <c r="O3596" t="s">
        <v>27</v>
      </c>
      <c r="P3596" t="s">
        <v>47</v>
      </c>
      <c r="Q3596" t="s">
        <v>185</v>
      </c>
      <c r="R3596">
        <v>5</v>
      </c>
      <c r="S3596">
        <v>4500</v>
      </c>
      <c r="T3596">
        <v>20</v>
      </c>
      <c r="U3596">
        <v>18000</v>
      </c>
      <c r="V3596" t="str">
        <f>IF(Table1[[#This Row],[Sales]]&lt;=10000,"Low",IF(Table1[[#This Row],[Sales]]&gt;=10000 &amp; Table1[[#This Row],[Sales]]&lt;=25000,"Medium","High"))</f>
        <v>High</v>
      </c>
      <c r="W3596">
        <v>5604.39</v>
      </c>
      <c r="X3596">
        <f>Table1[[#This Row],[Profit]]/Table1[[#This Row],[Sales]]</f>
        <v>0.31135499999999999</v>
      </c>
      <c r="Y3596" t="s">
        <v>30</v>
      </c>
      <c r="Z3596" t="s">
        <v>59</v>
      </c>
      <c r="AA3596">
        <v>4</v>
      </c>
      <c r="AB3596" t="s">
        <v>42</v>
      </c>
    </row>
    <row r="3597" spans="1:28" x14ac:dyDescent="0.35">
      <c r="A3597" t="s">
        <v>9108</v>
      </c>
      <c r="B3597" s="1">
        <v>45963</v>
      </c>
      <c r="C3597" s="1" t="str">
        <f>TEXT(Table1[[#This Row],[Order_Date]],"yyyy")</f>
        <v>2025</v>
      </c>
      <c r="D3597" s="3">
        <f>MONTH(Table1[[#This Row],[Order_Date]])</f>
        <v>11</v>
      </c>
      <c r="E3597" t="str">
        <f>TEXT(Table1[[#This Row],[Order_Date]],"mmm")</f>
        <v>Nov</v>
      </c>
      <c r="F3597" s="1">
        <v>45967</v>
      </c>
      <c r="G3597">
        <f>(Table1[[#This Row],[Ship_Date]]-Table1[[#This Row],[Order_Date]])</f>
        <v>4</v>
      </c>
      <c r="H3597" t="s">
        <v>7063</v>
      </c>
      <c r="I3597" t="s">
        <v>9109</v>
      </c>
      <c r="J3597" t="s">
        <v>52</v>
      </c>
      <c r="K3597">
        <v>62</v>
      </c>
      <c r="L3597" t="str">
        <f>IF(Table1[[#This Row],[Age]]&lt;=20,"Teen",IF(Table1[[#This Row],[Age]]&gt;=21 &amp; Table1[[#This Row],[Age]]&lt;=50,"Adult","Senior"))</f>
        <v>Senior</v>
      </c>
      <c r="M3597" t="s">
        <v>84</v>
      </c>
      <c r="N3597" t="s">
        <v>85</v>
      </c>
      <c r="O3597" t="s">
        <v>86</v>
      </c>
      <c r="P3597" t="s">
        <v>39</v>
      </c>
      <c r="Q3597" t="s">
        <v>40</v>
      </c>
      <c r="R3597">
        <v>3</v>
      </c>
      <c r="S3597">
        <v>2500</v>
      </c>
      <c r="T3597">
        <v>20</v>
      </c>
      <c r="U3597">
        <v>6000</v>
      </c>
      <c r="V3597" t="str">
        <f>IF(Table1[[#This Row],[Sales]]&lt;=10000,"Low",IF(Table1[[#This Row],[Sales]]&gt;=10000 &amp; Table1[[#This Row],[Sales]]&lt;=25000,"Medium","High"))</f>
        <v>Low</v>
      </c>
      <c r="W3597">
        <v>935.86</v>
      </c>
      <c r="X3597">
        <f>Table1[[#This Row],[Profit]]/Table1[[#This Row],[Sales]]</f>
        <v>0.15597666666666668</v>
      </c>
      <c r="Y3597" t="s">
        <v>58</v>
      </c>
      <c r="Z3597" t="s">
        <v>41</v>
      </c>
      <c r="AA3597">
        <v>2</v>
      </c>
      <c r="AB3597" t="s">
        <v>42</v>
      </c>
    </row>
    <row r="3598" spans="1:28" x14ac:dyDescent="0.35">
      <c r="A3598" t="s">
        <v>9128</v>
      </c>
      <c r="B3598" s="1">
        <v>45987</v>
      </c>
      <c r="C3598" s="1" t="str">
        <f>TEXT(Table1[[#This Row],[Order_Date]],"yyyy")</f>
        <v>2025</v>
      </c>
      <c r="D3598" s="3">
        <f>MONTH(Table1[[#This Row],[Order_Date]])</f>
        <v>11</v>
      </c>
      <c r="E3598" t="str">
        <f>TEXT(Table1[[#This Row],[Order_Date]],"mmm")</f>
        <v>Nov</v>
      </c>
      <c r="F3598" s="1">
        <v>45993</v>
      </c>
      <c r="G3598">
        <f>(Table1[[#This Row],[Ship_Date]]-Table1[[#This Row],[Order_Date]])</f>
        <v>6</v>
      </c>
      <c r="H3598" t="s">
        <v>9129</v>
      </c>
      <c r="I3598" t="s">
        <v>9130</v>
      </c>
      <c r="J3598" t="s">
        <v>52</v>
      </c>
      <c r="K3598">
        <v>59</v>
      </c>
      <c r="L3598" t="str">
        <f>IF(Table1[[#This Row],[Age]]&lt;=20,"Teen",IF(Table1[[#This Row],[Age]]&gt;=21 &amp; Table1[[#This Row],[Age]]&lt;=50,"Adult","Senior"))</f>
        <v>Senior</v>
      </c>
      <c r="M3598" t="s">
        <v>53</v>
      </c>
      <c r="N3598" t="s">
        <v>54</v>
      </c>
      <c r="O3598" t="s">
        <v>55</v>
      </c>
      <c r="P3598" t="s">
        <v>39</v>
      </c>
      <c r="Q3598" t="s">
        <v>40</v>
      </c>
      <c r="R3598">
        <v>7</v>
      </c>
      <c r="S3598">
        <v>2500</v>
      </c>
      <c r="T3598">
        <v>25</v>
      </c>
      <c r="U3598">
        <v>13125</v>
      </c>
      <c r="V3598" t="str">
        <f>IF(Table1[[#This Row],[Sales]]&lt;=10000,"Low",IF(Table1[[#This Row],[Sales]]&gt;=10000 &amp; Table1[[#This Row],[Sales]]&lt;=25000,"Medium","High"))</f>
        <v>High</v>
      </c>
      <c r="W3598">
        <v>2201</v>
      </c>
      <c r="X3598">
        <f>Table1[[#This Row],[Profit]]/Table1[[#This Row],[Sales]]</f>
        <v>0.16769523809523809</v>
      </c>
      <c r="Y3598" t="s">
        <v>30</v>
      </c>
      <c r="Z3598" t="s">
        <v>31</v>
      </c>
      <c r="AA3598">
        <v>4</v>
      </c>
      <c r="AB3598" t="s">
        <v>42</v>
      </c>
    </row>
    <row r="3599" spans="1:28" x14ac:dyDescent="0.35">
      <c r="A3599" t="s">
        <v>9200</v>
      </c>
      <c r="B3599" s="1">
        <v>45981</v>
      </c>
      <c r="C3599" s="1" t="str">
        <f>TEXT(Table1[[#This Row],[Order_Date]],"yyyy")</f>
        <v>2025</v>
      </c>
      <c r="D3599" s="3">
        <f>MONTH(Table1[[#This Row],[Order_Date]])</f>
        <v>11</v>
      </c>
      <c r="E3599" t="str">
        <f>TEXT(Table1[[#This Row],[Order_Date]],"mmm")</f>
        <v>Nov</v>
      </c>
      <c r="F3599" s="1">
        <v>45982</v>
      </c>
      <c r="G3599">
        <f>(Table1[[#This Row],[Ship_Date]]-Table1[[#This Row],[Order_Date]])</f>
        <v>1</v>
      </c>
      <c r="H3599" t="s">
        <v>7044</v>
      </c>
      <c r="I3599" t="s">
        <v>9201</v>
      </c>
      <c r="J3599" t="s">
        <v>24</v>
      </c>
      <c r="K3599">
        <v>36</v>
      </c>
      <c r="L3599" t="str">
        <f>IF(Table1[[#This Row],[Age]]&lt;=20,"Teen",IF(Table1[[#This Row],[Age]]&gt;=21 &amp; Table1[[#This Row],[Age]]&lt;=50,"Adult","Senior"))</f>
        <v>Senior</v>
      </c>
      <c r="M3599" t="s">
        <v>91</v>
      </c>
      <c r="N3599" t="s">
        <v>92</v>
      </c>
      <c r="O3599" t="s">
        <v>55</v>
      </c>
      <c r="P3599" t="s">
        <v>39</v>
      </c>
      <c r="Q3599" t="s">
        <v>151</v>
      </c>
      <c r="R3599">
        <v>1</v>
      </c>
      <c r="S3599">
        <v>900</v>
      </c>
      <c r="T3599">
        <v>10</v>
      </c>
      <c r="U3599">
        <v>810</v>
      </c>
      <c r="V3599" t="str">
        <f>IF(Table1[[#This Row],[Sales]]&lt;=10000,"Low",IF(Table1[[#This Row],[Sales]]&gt;=10000 &amp; Table1[[#This Row],[Sales]]&lt;=25000,"Medium","High"))</f>
        <v>Low</v>
      </c>
      <c r="W3599">
        <v>297.83999999999997</v>
      </c>
      <c r="X3599">
        <f>Table1[[#This Row],[Profit]]/Table1[[#This Row],[Sales]]</f>
        <v>0.3677037037037037</v>
      </c>
      <c r="Y3599" t="s">
        <v>30</v>
      </c>
      <c r="Z3599" t="s">
        <v>59</v>
      </c>
      <c r="AA3599">
        <v>5</v>
      </c>
      <c r="AB3599" t="s">
        <v>42</v>
      </c>
    </row>
    <row r="3600" spans="1:28" x14ac:dyDescent="0.35">
      <c r="A3600" t="s">
        <v>9202</v>
      </c>
      <c r="B3600" s="1">
        <v>45605</v>
      </c>
      <c r="C3600" s="1" t="str">
        <f>TEXT(Table1[[#This Row],[Order_Date]],"yyyy")</f>
        <v>2024</v>
      </c>
      <c r="D3600" s="3">
        <f>MONTH(Table1[[#This Row],[Order_Date]])</f>
        <v>11</v>
      </c>
      <c r="E3600" t="str">
        <f>TEXT(Table1[[#This Row],[Order_Date]],"mmm")</f>
        <v>Nov</v>
      </c>
      <c r="F3600" s="1">
        <v>45611</v>
      </c>
      <c r="G3600">
        <f>(Table1[[#This Row],[Ship_Date]]-Table1[[#This Row],[Order_Date]])</f>
        <v>6</v>
      </c>
      <c r="H3600" t="s">
        <v>9203</v>
      </c>
      <c r="I3600" t="s">
        <v>9204</v>
      </c>
      <c r="J3600" t="s">
        <v>52</v>
      </c>
      <c r="K3600">
        <v>35</v>
      </c>
      <c r="L3600" t="str">
        <f>IF(Table1[[#This Row],[Age]]&lt;=20,"Teen",IF(Table1[[#This Row],[Age]]&gt;=21 &amp; Table1[[#This Row],[Age]]&lt;=50,"Adult","Senior"))</f>
        <v>Senior</v>
      </c>
      <c r="M3600" t="s">
        <v>101</v>
      </c>
      <c r="N3600" t="s">
        <v>102</v>
      </c>
      <c r="O3600" t="s">
        <v>27</v>
      </c>
      <c r="P3600" t="s">
        <v>74</v>
      </c>
      <c r="Q3600" t="s">
        <v>231</v>
      </c>
      <c r="R3600">
        <v>7</v>
      </c>
      <c r="S3600">
        <v>18000</v>
      </c>
      <c r="T3600">
        <v>5</v>
      </c>
      <c r="U3600">
        <v>119700</v>
      </c>
      <c r="V3600" t="str">
        <f>IF(Table1[[#This Row],[Sales]]&lt;=10000,"Low",IF(Table1[[#This Row],[Sales]]&gt;=10000 &amp; Table1[[#This Row],[Sales]]&lt;=25000,"Medium","High"))</f>
        <v>High</v>
      </c>
      <c r="W3600">
        <v>17180.14</v>
      </c>
      <c r="X3600">
        <f>Table1[[#This Row],[Profit]]/Table1[[#This Row],[Sales]]</f>
        <v>0.14352664995822889</v>
      </c>
      <c r="Y3600" t="s">
        <v>93</v>
      </c>
      <c r="Z3600" t="s">
        <v>31</v>
      </c>
      <c r="AA3600">
        <v>5</v>
      </c>
      <c r="AB3600" t="s">
        <v>42</v>
      </c>
    </row>
    <row r="3601" spans="1:28" x14ac:dyDescent="0.35">
      <c r="A3601" t="s">
        <v>9222</v>
      </c>
      <c r="B3601" s="1">
        <v>45966</v>
      </c>
      <c r="C3601" s="1" t="str">
        <f>TEXT(Table1[[#This Row],[Order_Date]],"yyyy")</f>
        <v>2025</v>
      </c>
      <c r="D3601" s="3">
        <f>MONTH(Table1[[#This Row],[Order_Date]])</f>
        <v>11</v>
      </c>
      <c r="E3601" t="str">
        <f>TEXT(Table1[[#This Row],[Order_Date]],"mmm")</f>
        <v>Nov</v>
      </c>
      <c r="F3601" s="1">
        <v>45968</v>
      </c>
      <c r="G3601">
        <f>(Table1[[#This Row],[Ship_Date]]-Table1[[#This Row],[Order_Date]])</f>
        <v>2</v>
      </c>
      <c r="H3601" t="s">
        <v>9223</v>
      </c>
      <c r="I3601" t="s">
        <v>9224</v>
      </c>
      <c r="J3601" t="s">
        <v>24</v>
      </c>
      <c r="K3601">
        <v>23</v>
      </c>
      <c r="L3601" t="str">
        <f>IF(Table1[[#This Row],[Age]]&lt;=20,"Teen",IF(Table1[[#This Row],[Age]]&gt;=21 &amp; Table1[[#This Row],[Age]]&lt;=50,"Adult","Senior"))</f>
        <v>Senior</v>
      </c>
      <c r="M3601" t="s">
        <v>79</v>
      </c>
      <c r="N3601" t="s">
        <v>80</v>
      </c>
      <c r="O3601" t="s">
        <v>38</v>
      </c>
      <c r="P3601" t="s">
        <v>56</v>
      </c>
      <c r="Q3601" t="s">
        <v>168</v>
      </c>
      <c r="R3601">
        <v>1</v>
      </c>
      <c r="S3601">
        <v>1200</v>
      </c>
      <c r="T3601">
        <v>15</v>
      </c>
      <c r="U3601">
        <v>1020</v>
      </c>
      <c r="V3601" t="str">
        <f>IF(Table1[[#This Row],[Sales]]&lt;=10000,"Low",IF(Table1[[#This Row],[Sales]]&gt;=10000 &amp; Table1[[#This Row],[Sales]]&lt;=25000,"Medium","High"))</f>
        <v>Low</v>
      </c>
      <c r="W3601">
        <v>412.61</v>
      </c>
      <c r="X3601">
        <f>Table1[[#This Row],[Profit]]/Table1[[#This Row],[Sales]]</f>
        <v>0.40451960784313729</v>
      </c>
      <c r="Y3601" t="s">
        <v>93</v>
      </c>
      <c r="Z3601" t="s">
        <v>31</v>
      </c>
      <c r="AA3601">
        <v>3</v>
      </c>
      <c r="AB3601" t="s">
        <v>42</v>
      </c>
    </row>
    <row r="3602" spans="1:28" x14ac:dyDescent="0.35">
      <c r="A3602" t="s">
        <v>9303</v>
      </c>
      <c r="B3602" s="1">
        <v>45974</v>
      </c>
      <c r="C3602" s="1" t="str">
        <f>TEXT(Table1[[#This Row],[Order_Date]],"yyyy")</f>
        <v>2025</v>
      </c>
      <c r="D3602" s="3">
        <f>MONTH(Table1[[#This Row],[Order_Date]])</f>
        <v>11</v>
      </c>
      <c r="E3602" t="str">
        <f>TEXT(Table1[[#This Row],[Order_Date]],"mmm")</f>
        <v>Nov</v>
      </c>
      <c r="F3602" s="1">
        <v>45980</v>
      </c>
      <c r="G3602">
        <f>(Table1[[#This Row],[Ship_Date]]-Table1[[#This Row],[Order_Date]])</f>
        <v>6</v>
      </c>
      <c r="H3602" t="s">
        <v>9304</v>
      </c>
      <c r="I3602" t="s">
        <v>9305</v>
      </c>
      <c r="J3602" t="s">
        <v>52</v>
      </c>
      <c r="K3602">
        <v>34</v>
      </c>
      <c r="L3602" t="str">
        <f>IF(Table1[[#This Row],[Age]]&lt;=20,"Teen",IF(Table1[[#This Row],[Age]]&gt;=21 &amp; Table1[[#This Row],[Age]]&lt;=50,"Adult","Senior"))</f>
        <v>Senior</v>
      </c>
      <c r="M3602" t="s">
        <v>116</v>
      </c>
      <c r="N3602" t="s">
        <v>117</v>
      </c>
      <c r="O3602" t="s">
        <v>86</v>
      </c>
      <c r="P3602" t="s">
        <v>56</v>
      </c>
      <c r="Q3602" t="s">
        <v>57</v>
      </c>
      <c r="R3602">
        <v>8</v>
      </c>
      <c r="S3602">
        <v>60</v>
      </c>
      <c r="T3602">
        <v>25</v>
      </c>
      <c r="U3602">
        <v>360</v>
      </c>
      <c r="V3602" t="str">
        <f>IF(Table1[[#This Row],[Sales]]&lt;=10000,"Low",IF(Table1[[#This Row],[Sales]]&gt;=10000 &amp; Table1[[#This Row],[Sales]]&lt;=25000,"Medium","High"))</f>
        <v>Low</v>
      </c>
      <c r="W3602">
        <v>40.4</v>
      </c>
      <c r="X3602">
        <f>Table1[[#This Row],[Profit]]/Table1[[#This Row],[Sales]]</f>
        <v>0.11222222222222222</v>
      </c>
      <c r="Y3602" t="s">
        <v>58</v>
      </c>
      <c r="Z3602" t="s">
        <v>31</v>
      </c>
      <c r="AA3602">
        <v>1</v>
      </c>
      <c r="AB3602" t="s">
        <v>42</v>
      </c>
    </row>
    <row r="3603" spans="1:28" x14ac:dyDescent="0.35">
      <c r="A3603" t="s">
        <v>9308</v>
      </c>
      <c r="B3603" s="1">
        <v>45977</v>
      </c>
      <c r="C3603" s="1" t="str">
        <f>TEXT(Table1[[#This Row],[Order_Date]],"yyyy")</f>
        <v>2025</v>
      </c>
      <c r="D3603" s="3">
        <f>MONTH(Table1[[#This Row],[Order_Date]])</f>
        <v>11</v>
      </c>
      <c r="E3603" t="str">
        <f>TEXT(Table1[[#This Row],[Order_Date]],"mmm")</f>
        <v>Nov</v>
      </c>
      <c r="F3603" s="1">
        <v>45980</v>
      </c>
      <c r="G3603">
        <f>(Table1[[#This Row],[Ship_Date]]-Table1[[#This Row],[Order_Date]])</f>
        <v>3</v>
      </c>
      <c r="H3603" t="s">
        <v>9309</v>
      </c>
      <c r="I3603" t="s">
        <v>9310</v>
      </c>
      <c r="J3603" t="s">
        <v>52</v>
      </c>
      <c r="K3603">
        <v>46</v>
      </c>
      <c r="L3603" t="str">
        <f>IF(Table1[[#This Row],[Age]]&lt;=20,"Teen",IF(Table1[[#This Row],[Age]]&gt;=21 &amp; Table1[[#This Row],[Age]]&lt;=50,"Adult","Senior"))</f>
        <v>Senior</v>
      </c>
      <c r="M3603" t="s">
        <v>79</v>
      </c>
      <c r="N3603" t="s">
        <v>80</v>
      </c>
      <c r="O3603" t="s">
        <v>38</v>
      </c>
      <c r="P3603" t="s">
        <v>56</v>
      </c>
      <c r="Q3603" t="s">
        <v>168</v>
      </c>
      <c r="R3603">
        <v>6</v>
      </c>
      <c r="S3603">
        <v>1200</v>
      </c>
      <c r="T3603">
        <v>10</v>
      </c>
      <c r="U3603">
        <v>6480</v>
      </c>
      <c r="V3603" t="str">
        <f>IF(Table1[[#This Row],[Sales]]&lt;=10000,"Low",IF(Table1[[#This Row],[Sales]]&gt;=10000 &amp; Table1[[#This Row],[Sales]]&lt;=25000,"Medium","High"))</f>
        <v>Low</v>
      </c>
      <c r="W3603">
        <v>2239.6799999999998</v>
      </c>
      <c r="X3603">
        <f>Table1[[#This Row],[Profit]]/Table1[[#This Row],[Sales]]</f>
        <v>0.34562962962962962</v>
      </c>
      <c r="Y3603" t="s">
        <v>93</v>
      </c>
      <c r="Z3603" t="s">
        <v>59</v>
      </c>
      <c r="AA3603">
        <v>5</v>
      </c>
      <c r="AB3603" t="s">
        <v>42</v>
      </c>
    </row>
    <row r="3604" spans="1:28" x14ac:dyDescent="0.35">
      <c r="A3604" t="s">
        <v>9395</v>
      </c>
      <c r="B3604" s="1">
        <v>45601</v>
      </c>
      <c r="C3604" s="1" t="str">
        <f>TEXT(Table1[[#This Row],[Order_Date]],"yyyy")</f>
        <v>2024</v>
      </c>
      <c r="D3604" s="3">
        <f>MONTH(Table1[[#This Row],[Order_Date]])</f>
        <v>11</v>
      </c>
      <c r="E3604" t="str">
        <f>TEXT(Table1[[#This Row],[Order_Date]],"mmm")</f>
        <v>Nov</v>
      </c>
      <c r="F3604" s="1">
        <v>45608</v>
      </c>
      <c r="G3604">
        <f>(Table1[[#This Row],[Ship_Date]]-Table1[[#This Row],[Order_Date]])</f>
        <v>7</v>
      </c>
      <c r="H3604" t="s">
        <v>9396</v>
      </c>
      <c r="I3604" t="s">
        <v>9397</v>
      </c>
      <c r="J3604" t="s">
        <v>24</v>
      </c>
      <c r="K3604">
        <v>50</v>
      </c>
      <c r="L3604" t="str">
        <f>IF(Table1[[#This Row],[Age]]&lt;=20,"Teen",IF(Table1[[#This Row],[Age]]&gt;=21 &amp; Table1[[#This Row],[Age]]&lt;=50,"Adult","Senior"))</f>
        <v>Senior</v>
      </c>
      <c r="M3604" t="s">
        <v>63</v>
      </c>
      <c r="N3604" t="s">
        <v>64</v>
      </c>
      <c r="O3604" t="s">
        <v>55</v>
      </c>
      <c r="P3604" t="s">
        <v>39</v>
      </c>
      <c r="Q3604" t="s">
        <v>151</v>
      </c>
      <c r="R3604">
        <v>1</v>
      </c>
      <c r="S3604">
        <v>900</v>
      </c>
      <c r="T3604">
        <v>15</v>
      </c>
      <c r="U3604">
        <v>765</v>
      </c>
      <c r="V3604" t="str">
        <f>IF(Table1[[#This Row],[Sales]]&lt;=10000,"Low",IF(Table1[[#This Row],[Sales]]&gt;=10000 &amp; Table1[[#This Row],[Sales]]&lt;=25000,"Medium","High"))</f>
        <v>Low</v>
      </c>
      <c r="W3604">
        <v>256.07</v>
      </c>
      <c r="X3604">
        <f>Table1[[#This Row],[Profit]]/Table1[[#This Row],[Sales]]</f>
        <v>0.33473202614379083</v>
      </c>
      <c r="Y3604" t="s">
        <v>58</v>
      </c>
      <c r="Z3604" t="s">
        <v>41</v>
      </c>
      <c r="AA3604">
        <v>3</v>
      </c>
      <c r="AB3604" t="s">
        <v>42</v>
      </c>
    </row>
    <row r="3605" spans="1:28" x14ac:dyDescent="0.35">
      <c r="A3605" t="s">
        <v>9481</v>
      </c>
      <c r="B3605" s="1">
        <v>45977</v>
      </c>
      <c r="C3605" s="1" t="str">
        <f>TEXT(Table1[[#This Row],[Order_Date]],"yyyy")</f>
        <v>2025</v>
      </c>
      <c r="D3605" s="3">
        <f>MONTH(Table1[[#This Row],[Order_Date]])</f>
        <v>11</v>
      </c>
      <c r="E3605" t="str">
        <f>TEXT(Table1[[#This Row],[Order_Date]],"mmm")</f>
        <v>Nov</v>
      </c>
      <c r="F3605" s="1">
        <v>45978</v>
      </c>
      <c r="G3605">
        <f>(Table1[[#This Row],[Ship_Date]]-Table1[[#This Row],[Order_Date]])</f>
        <v>1</v>
      </c>
      <c r="H3605" t="s">
        <v>9482</v>
      </c>
      <c r="I3605" t="s">
        <v>9483</v>
      </c>
      <c r="J3605" t="s">
        <v>52</v>
      </c>
      <c r="K3605">
        <v>59</v>
      </c>
      <c r="L3605" t="str">
        <f>IF(Table1[[#This Row],[Age]]&lt;=20,"Teen",IF(Table1[[#This Row],[Age]]&gt;=21 &amp; Table1[[#This Row],[Age]]&lt;=50,"Adult","Senior"))</f>
        <v>Senior</v>
      </c>
      <c r="M3605" t="s">
        <v>36</v>
      </c>
      <c r="N3605" t="s">
        <v>37</v>
      </c>
      <c r="O3605" t="s">
        <v>38</v>
      </c>
      <c r="P3605" t="s">
        <v>28</v>
      </c>
      <c r="Q3605" t="s">
        <v>192</v>
      </c>
      <c r="R3605">
        <v>8</v>
      </c>
      <c r="S3605">
        <v>7000</v>
      </c>
      <c r="T3605">
        <v>5</v>
      </c>
      <c r="U3605">
        <v>53200</v>
      </c>
      <c r="V3605" t="str">
        <f>IF(Table1[[#This Row],[Sales]]&lt;=10000,"Low",IF(Table1[[#This Row],[Sales]]&gt;=10000 &amp; Table1[[#This Row],[Sales]]&lt;=25000,"Medium","High"))</f>
        <v>High</v>
      </c>
      <c r="W3605">
        <v>15173.46</v>
      </c>
      <c r="X3605">
        <f>Table1[[#This Row],[Profit]]/Table1[[#This Row],[Sales]]</f>
        <v>0.28521541353383456</v>
      </c>
      <c r="Y3605" t="s">
        <v>93</v>
      </c>
      <c r="Z3605" t="s">
        <v>59</v>
      </c>
      <c r="AA3605">
        <v>2</v>
      </c>
      <c r="AB3605" t="s">
        <v>42</v>
      </c>
    </row>
    <row r="3606" spans="1:28" x14ac:dyDescent="0.35">
      <c r="A3606" t="s">
        <v>9502</v>
      </c>
      <c r="B3606" s="1">
        <v>45979</v>
      </c>
      <c r="C3606" s="1" t="str">
        <f>TEXT(Table1[[#This Row],[Order_Date]],"yyyy")</f>
        <v>2025</v>
      </c>
      <c r="D3606" s="3">
        <f>MONTH(Table1[[#This Row],[Order_Date]])</f>
        <v>11</v>
      </c>
      <c r="E3606" t="str">
        <f>TEXT(Table1[[#This Row],[Order_Date]],"mmm")</f>
        <v>Nov</v>
      </c>
      <c r="F3606" s="1">
        <v>45981</v>
      </c>
      <c r="G3606">
        <f>(Table1[[#This Row],[Ship_Date]]-Table1[[#This Row],[Order_Date]])</f>
        <v>2</v>
      </c>
      <c r="H3606" t="s">
        <v>445</v>
      </c>
      <c r="I3606" t="s">
        <v>3304</v>
      </c>
      <c r="J3606" t="s">
        <v>24</v>
      </c>
      <c r="K3606">
        <v>59</v>
      </c>
      <c r="L3606" t="str">
        <f>IF(Table1[[#This Row],[Age]]&lt;=20,"Teen",IF(Table1[[#This Row],[Age]]&gt;=21 &amp; Table1[[#This Row],[Age]]&lt;=50,"Adult","Senior"))</f>
        <v>Senior</v>
      </c>
      <c r="M3606" t="s">
        <v>101</v>
      </c>
      <c r="N3606" t="s">
        <v>102</v>
      </c>
      <c r="O3606" t="s">
        <v>27</v>
      </c>
      <c r="P3606" t="s">
        <v>74</v>
      </c>
      <c r="Q3606" t="s">
        <v>231</v>
      </c>
      <c r="R3606">
        <v>1</v>
      </c>
      <c r="S3606">
        <v>18000</v>
      </c>
      <c r="T3606">
        <v>0</v>
      </c>
      <c r="U3606">
        <v>18000</v>
      </c>
      <c r="V3606" t="str">
        <f>IF(Table1[[#This Row],[Sales]]&lt;=10000,"Low",IF(Table1[[#This Row],[Sales]]&gt;=10000 &amp; Table1[[#This Row],[Sales]]&lt;=25000,"Medium","High"))</f>
        <v>High</v>
      </c>
      <c r="W3606">
        <v>5592.52</v>
      </c>
      <c r="X3606">
        <f>Table1[[#This Row],[Profit]]/Table1[[#This Row],[Sales]]</f>
        <v>0.31069555555555556</v>
      </c>
      <c r="Y3606" t="s">
        <v>93</v>
      </c>
      <c r="Z3606" t="s">
        <v>31</v>
      </c>
      <c r="AA3606">
        <v>3</v>
      </c>
      <c r="AB3606" t="s">
        <v>42</v>
      </c>
    </row>
    <row r="3607" spans="1:28" x14ac:dyDescent="0.35">
      <c r="A3607" t="s">
        <v>9543</v>
      </c>
      <c r="B3607" s="1">
        <v>45624</v>
      </c>
      <c r="C3607" s="1" t="str">
        <f>TEXT(Table1[[#This Row],[Order_Date]],"yyyy")</f>
        <v>2024</v>
      </c>
      <c r="D3607" s="3">
        <f>MONTH(Table1[[#This Row],[Order_Date]])</f>
        <v>11</v>
      </c>
      <c r="E3607" t="str">
        <f>TEXT(Table1[[#This Row],[Order_Date]],"mmm")</f>
        <v>Nov</v>
      </c>
      <c r="F3607" s="1">
        <v>45629</v>
      </c>
      <c r="G3607">
        <f>(Table1[[#This Row],[Ship_Date]]-Table1[[#This Row],[Order_Date]])</f>
        <v>5</v>
      </c>
      <c r="H3607" t="s">
        <v>5840</v>
      </c>
      <c r="I3607" t="s">
        <v>9544</v>
      </c>
      <c r="J3607" t="s">
        <v>24</v>
      </c>
      <c r="K3607">
        <v>25</v>
      </c>
      <c r="L3607" t="str">
        <f>IF(Table1[[#This Row],[Age]]&lt;=20,"Teen",IF(Table1[[#This Row],[Age]]&gt;=21 &amp; Table1[[#This Row],[Age]]&lt;=50,"Adult","Senior"))</f>
        <v>Senior</v>
      </c>
      <c r="M3607" t="s">
        <v>79</v>
      </c>
      <c r="N3607" t="s">
        <v>80</v>
      </c>
      <c r="O3607" t="s">
        <v>38</v>
      </c>
      <c r="P3607" t="s">
        <v>28</v>
      </c>
      <c r="Q3607" t="s">
        <v>192</v>
      </c>
      <c r="R3607">
        <v>2</v>
      </c>
      <c r="S3607">
        <v>7000</v>
      </c>
      <c r="T3607">
        <v>5</v>
      </c>
      <c r="U3607">
        <v>13300</v>
      </c>
      <c r="V3607" t="str">
        <f>IF(Table1[[#This Row],[Sales]]&lt;=10000,"Low",IF(Table1[[#This Row],[Sales]]&gt;=10000 &amp; Table1[[#This Row],[Sales]]&lt;=25000,"Medium","High"))</f>
        <v>High</v>
      </c>
      <c r="W3607">
        <v>2419.81</v>
      </c>
      <c r="X3607">
        <f>Table1[[#This Row],[Profit]]/Table1[[#This Row],[Sales]]</f>
        <v>0.1819406015037594</v>
      </c>
      <c r="Y3607" t="s">
        <v>93</v>
      </c>
      <c r="Z3607" t="s">
        <v>59</v>
      </c>
      <c r="AA3607">
        <v>5</v>
      </c>
      <c r="AB3607" t="s">
        <v>42</v>
      </c>
    </row>
    <row r="3608" spans="1:28" x14ac:dyDescent="0.35">
      <c r="A3608" t="s">
        <v>9646</v>
      </c>
      <c r="B3608" s="1">
        <v>45623</v>
      </c>
      <c r="C3608" s="1" t="str">
        <f>TEXT(Table1[[#This Row],[Order_Date]],"yyyy")</f>
        <v>2024</v>
      </c>
      <c r="D3608" s="3">
        <f>MONTH(Table1[[#This Row],[Order_Date]])</f>
        <v>11</v>
      </c>
      <c r="E3608" t="str">
        <f>TEXT(Table1[[#This Row],[Order_Date]],"mmm")</f>
        <v>Nov</v>
      </c>
      <c r="F3608" s="1">
        <v>45628</v>
      </c>
      <c r="G3608">
        <f>(Table1[[#This Row],[Ship_Date]]-Table1[[#This Row],[Order_Date]])</f>
        <v>5</v>
      </c>
      <c r="H3608" t="s">
        <v>9647</v>
      </c>
      <c r="I3608" t="s">
        <v>9648</v>
      </c>
      <c r="J3608" t="s">
        <v>52</v>
      </c>
      <c r="K3608">
        <v>36</v>
      </c>
      <c r="L3608" t="str">
        <f>IF(Table1[[#This Row],[Age]]&lt;=20,"Teen",IF(Table1[[#This Row],[Age]]&gt;=21 &amp; Table1[[#This Row],[Age]]&lt;=50,"Adult","Senior"))</f>
        <v>Senior</v>
      </c>
      <c r="M3608" t="s">
        <v>63</v>
      </c>
      <c r="N3608" t="s">
        <v>64</v>
      </c>
      <c r="O3608" t="s">
        <v>55</v>
      </c>
      <c r="P3608" t="s">
        <v>28</v>
      </c>
      <c r="Q3608" t="s">
        <v>311</v>
      </c>
      <c r="R3608">
        <v>4</v>
      </c>
      <c r="S3608">
        <v>5000</v>
      </c>
      <c r="T3608">
        <v>15</v>
      </c>
      <c r="U3608">
        <v>17000</v>
      </c>
      <c r="V3608" t="str">
        <f>IF(Table1[[#This Row],[Sales]]&lt;=10000,"Low",IF(Table1[[#This Row],[Sales]]&gt;=10000 &amp; Table1[[#This Row],[Sales]]&lt;=25000,"Medium","High"))</f>
        <v>High</v>
      </c>
      <c r="W3608">
        <v>4169.42</v>
      </c>
      <c r="X3608">
        <f>Table1[[#This Row],[Profit]]/Table1[[#This Row],[Sales]]</f>
        <v>0.24526000000000001</v>
      </c>
      <c r="Y3608" t="s">
        <v>58</v>
      </c>
      <c r="Z3608" t="s">
        <v>41</v>
      </c>
      <c r="AA3608">
        <v>4</v>
      </c>
      <c r="AB3608" t="s">
        <v>42</v>
      </c>
    </row>
    <row r="3609" spans="1:28" x14ac:dyDescent="0.35">
      <c r="A3609" t="s">
        <v>9670</v>
      </c>
      <c r="B3609" s="1">
        <v>45979</v>
      </c>
      <c r="C3609" s="1" t="str">
        <f>TEXT(Table1[[#This Row],[Order_Date]],"yyyy")</f>
        <v>2025</v>
      </c>
      <c r="D3609" s="3">
        <f>MONTH(Table1[[#This Row],[Order_Date]])</f>
        <v>11</v>
      </c>
      <c r="E3609" t="str">
        <f>TEXT(Table1[[#This Row],[Order_Date]],"mmm")</f>
        <v>Nov</v>
      </c>
      <c r="F3609" s="1">
        <v>45986</v>
      </c>
      <c r="G3609">
        <f>(Table1[[#This Row],[Ship_Date]]-Table1[[#This Row],[Order_Date]])</f>
        <v>7</v>
      </c>
      <c r="H3609" t="s">
        <v>9671</v>
      </c>
      <c r="I3609" t="s">
        <v>9672</v>
      </c>
      <c r="J3609" t="s">
        <v>24</v>
      </c>
      <c r="K3609">
        <v>18</v>
      </c>
      <c r="L3609" t="str">
        <f>IF(Table1[[#This Row],[Age]]&lt;=20,"Teen",IF(Table1[[#This Row],[Age]]&gt;=21 &amp; Table1[[#This Row],[Age]]&lt;=50,"Adult","Senior"))</f>
        <v>Teen</v>
      </c>
      <c r="M3609" t="s">
        <v>101</v>
      </c>
      <c r="N3609" t="s">
        <v>102</v>
      </c>
      <c r="O3609" t="s">
        <v>27</v>
      </c>
      <c r="P3609" t="s">
        <v>28</v>
      </c>
      <c r="Q3609" t="s">
        <v>65</v>
      </c>
      <c r="R3609">
        <v>6</v>
      </c>
      <c r="S3609">
        <v>30000</v>
      </c>
      <c r="T3609">
        <v>25</v>
      </c>
      <c r="U3609">
        <v>135000</v>
      </c>
      <c r="V3609" t="str">
        <f>IF(Table1[[#This Row],[Sales]]&lt;=10000,"Low",IF(Table1[[#This Row],[Sales]]&gt;=10000 &amp; Table1[[#This Row],[Sales]]&lt;=25000,"Medium","High"))</f>
        <v>High</v>
      </c>
      <c r="W3609">
        <v>16177.85</v>
      </c>
      <c r="X3609">
        <f>Table1[[#This Row],[Profit]]/Table1[[#This Row],[Sales]]</f>
        <v>0.11983592592592593</v>
      </c>
      <c r="Y3609" t="s">
        <v>93</v>
      </c>
      <c r="Z3609" t="s">
        <v>59</v>
      </c>
      <c r="AA3609">
        <v>5</v>
      </c>
      <c r="AB3609" t="s">
        <v>42</v>
      </c>
    </row>
    <row r="3610" spans="1:28" x14ac:dyDescent="0.35">
      <c r="A3610" t="s">
        <v>9956</v>
      </c>
      <c r="B3610" s="1">
        <v>45620</v>
      </c>
      <c r="C3610" s="1" t="str">
        <f>TEXT(Table1[[#This Row],[Order_Date]],"yyyy")</f>
        <v>2024</v>
      </c>
      <c r="D3610" s="3">
        <f>MONTH(Table1[[#This Row],[Order_Date]])</f>
        <v>11</v>
      </c>
      <c r="E3610" t="str">
        <f>TEXT(Table1[[#This Row],[Order_Date]],"mmm")</f>
        <v>Nov</v>
      </c>
      <c r="F3610" s="1">
        <v>45627</v>
      </c>
      <c r="G3610">
        <f>(Table1[[#This Row],[Ship_Date]]-Table1[[#This Row],[Order_Date]])</f>
        <v>7</v>
      </c>
      <c r="H3610" t="s">
        <v>9957</v>
      </c>
      <c r="I3610" t="s">
        <v>9958</v>
      </c>
      <c r="J3610" t="s">
        <v>52</v>
      </c>
      <c r="K3610">
        <v>47</v>
      </c>
      <c r="L3610" t="str">
        <f>IF(Table1[[#This Row],[Age]]&lt;=20,"Teen",IF(Table1[[#This Row],[Age]]&gt;=21 &amp; Table1[[#This Row],[Age]]&lt;=50,"Adult","Senior"))</f>
        <v>Senior</v>
      </c>
      <c r="M3610" t="s">
        <v>36</v>
      </c>
      <c r="N3610" t="s">
        <v>37</v>
      </c>
      <c r="O3610" t="s">
        <v>38</v>
      </c>
      <c r="P3610" t="s">
        <v>28</v>
      </c>
      <c r="Q3610" t="s">
        <v>103</v>
      </c>
      <c r="R3610">
        <v>2</v>
      </c>
      <c r="S3610">
        <v>25000</v>
      </c>
      <c r="T3610">
        <v>15</v>
      </c>
      <c r="U3610">
        <v>42500</v>
      </c>
      <c r="V3610" t="str">
        <f>IF(Table1[[#This Row],[Sales]]&lt;=10000,"Low",IF(Table1[[#This Row],[Sales]]&gt;=10000 &amp; Table1[[#This Row],[Sales]]&lt;=25000,"Medium","High"))</f>
        <v>High</v>
      </c>
      <c r="W3610">
        <v>11026.41</v>
      </c>
      <c r="X3610">
        <f>Table1[[#This Row],[Profit]]/Table1[[#This Row],[Sales]]</f>
        <v>0.2594449411764706</v>
      </c>
      <c r="Y3610" t="s">
        <v>93</v>
      </c>
      <c r="Z3610" t="s">
        <v>59</v>
      </c>
      <c r="AA3610">
        <v>5</v>
      </c>
      <c r="AB3610" t="s">
        <v>42</v>
      </c>
    </row>
    <row r="3611" spans="1:28" x14ac:dyDescent="0.35">
      <c r="A3611" t="s">
        <v>9961</v>
      </c>
      <c r="B3611" s="1">
        <v>45970</v>
      </c>
      <c r="C3611" s="1" t="str">
        <f>TEXT(Table1[[#This Row],[Order_Date]],"yyyy")</f>
        <v>2025</v>
      </c>
      <c r="D3611" s="3">
        <f>MONTH(Table1[[#This Row],[Order_Date]])</f>
        <v>11</v>
      </c>
      <c r="E3611" t="str">
        <f>TEXT(Table1[[#This Row],[Order_Date]],"mmm")</f>
        <v>Nov</v>
      </c>
      <c r="F3611" s="1">
        <v>45974</v>
      </c>
      <c r="G3611">
        <f>(Table1[[#This Row],[Ship_Date]]-Table1[[#This Row],[Order_Date]])</f>
        <v>4</v>
      </c>
      <c r="H3611" t="s">
        <v>9962</v>
      </c>
      <c r="I3611" t="s">
        <v>9963</v>
      </c>
      <c r="J3611" t="s">
        <v>24</v>
      </c>
      <c r="K3611">
        <v>45</v>
      </c>
      <c r="L3611" t="str">
        <f>IF(Table1[[#This Row],[Age]]&lt;=20,"Teen",IF(Table1[[#This Row],[Age]]&gt;=21 &amp; Table1[[#This Row],[Age]]&lt;=50,"Adult","Senior"))</f>
        <v>Senior</v>
      </c>
      <c r="M3611" t="s">
        <v>36</v>
      </c>
      <c r="N3611" t="s">
        <v>37</v>
      </c>
      <c r="O3611" t="s">
        <v>38</v>
      </c>
      <c r="P3611" t="s">
        <v>74</v>
      </c>
      <c r="Q3611" t="s">
        <v>109</v>
      </c>
      <c r="R3611">
        <v>3</v>
      </c>
      <c r="S3611">
        <v>40000</v>
      </c>
      <c r="T3611">
        <v>5</v>
      </c>
      <c r="U3611">
        <v>114000</v>
      </c>
      <c r="V3611" t="str">
        <f>IF(Table1[[#This Row],[Sales]]&lt;=10000,"Low",IF(Table1[[#This Row],[Sales]]&gt;=10000 &amp; Table1[[#This Row],[Sales]]&lt;=25000,"Medium","High"))</f>
        <v>High</v>
      </c>
      <c r="W3611">
        <v>26111.29</v>
      </c>
      <c r="X3611">
        <f>Table1[[#This Row],[Profit]]/Table1[[#This Row],[Sales]]</f>
        <v>0.22904640350877195</v>
      </c>
      <c r="Y3611" t="s">
        <v>58</v>
      </c>
      <c r="Z3611" t="s">
        <v>59</v>
      </c>
      <c r="AA3611">
        <v>1</v>
      </c>
      <c r="AB3611" t="s">
        <v>42</v>
      </c>
    </row>
    <row r="3612" spans="1:28" x14ac:dyDescent="0.35">
      <c r="A3612" t="s">
        <v>9967</v>
      </c>
      <c r="B3612" s="1">
        <v>45981</v>
      </c>
      <c r="C3612" s="1" t="str">
        <f>TEXT(Table1[[#This Row],[Order_Date]],"yyyy")</f>
        <v>2025</v>
      </c>
      <c r="D3612" s="3">
        <f>MONTH(Table1[[#This Row],[Order_Date]])</f>
        <v>11</v>
      </c>
      <c r="E3612" t="str">
        <f>TEXT(Table1[[#This Row],[Order_Date]],"mmm")</f>
        <v>Nov</v>
      </c>
      <c r="F3612" s="1">
        <v>45988</v>
      </c>
      <c r="G3612">
        <f>(Table1[[#This Row],[Ship_Date]]-Table1[[#This Row],[Order_Date]])</f>
        <v>7</v>
      </c>
      <c r="H3612" t="s">
        <v>9968</v>
      </c>
      <c r="I3612" t="s">
        <v>9969</v>
      </c>
      <c r="J3612" t="s">
        <v>52</v>
      </c>
      <c r="K3612">
        <v>34</v>
      </c>
      <c r="L3612" t="str">
        <f>IF(Table1[[#This Row],[Age]]&lt;=20,"Teen",IF(Table1[[#This Row],[Age]]&gt;=21 &amp; Table1[[#This Row],[Age]]&lt;=50,"Adult","Senior"))</f>
        <v>Senior</v>
      </c>
      <c r="M3612" t="s">
        <v>36</v>
      </c>
      <c r="N3612" t="s">
        <v>37</v>
      </c>
      <c r="O3612" t="s">
        <v>38</v>
      </c>
      <c r="P3612" t="s">
        <v>56</v>
      </c>
      <c r="Q3612" t="s">
        <v>57</v>
      </c>
      <c r="R3612">
        <v>1</v>
      </c>
      <c r="S3612">
        <v>60</v>
      </c>
      <c r="T3612">
        <v>10</v>
      </c>
      <c r="U3612">
        <v>54</v>
      </c>
      <c r="V3612" t="str">
        <f>IF(Table1[[#This Row],[Sales]]&lt;=10000,"Low",IF(Table1[[#This Row],[Sales]]&gt;=10000 &amp; Table1[[#This Row],[Sales]]&lt;=25000,"Medium","High"))</f>
        <v>Low</v>
      </c>
      <c r="W3612">
        <v>7.34</v>
      </c>
      <c r="X3612">
        <f>Table1[[#This Row],[Profit]]/Table1[[#This Row],[Sales]]</f>
        <v>0.13592592592592592</v>
      </c>
      <c r="Y3612" t="s">
        <v>30</v>
      </c>
      <c r="Z3612" t="s">
        <v>59</v>
      </c>
      <c r="AA3612">
        <v>5</v>
      </c>
      <c r="AB3612" t="s">
        <v>42</v>
      </c>
    </row>
    <row r="3613" spans="1:28" x14ac:dyDescent="0.35">
      <c r="A3613" t="s">
        <v>9979</v>
      </c>
      <c r="B3613" s="1">
        <v>45965</v>
      </c>
      <c r="C3613" s="1" t="str">
        <f>TEXT(Table1[[#This Row],[Order_Date]],"yyyy")</f>
        <v>2025</v>
      </c>
      <c r="D3613" s="3">
        <f>MONTH(Table1[[#This Row],[Order_Date]])</f>
        <v>11</v>
      </c>
      <c r="E3613" t="str">
        <f>TEXT(Table1[[#This Row],[Order_Date]],"mmm")</f>
        <v>Nov</v>
      </c>
      <c r="F3613" s="1">
        <v>45971</v>
      </c>
      <c r="G3613">
        <f>(Table1[[#This Row],[Ship_Date]]-Table1[[#This Row],[Order_Date]])</f>
        <v>6</v>
      </c>
      <c r="H3613" t="s">
        <v>9980</v>
      </c>
      <c r="I3613" t="s">
        <v>9981</v>
      </c>
      <c r="J3613" t="s">
        <v>52</v>
      </c>
      <c r="K3613">
        <v>24</v>
      </c>
      <c r="L3613" t="str">
        <f>IF(Table1[[#This Row],[Age]]&lt;=20,"Teen",IF(Table1[[#This Row],[Age]]&gt;=21 &amp; Table1[[#This Row],[Age]]&lt;=50,"Adult","Senior"))</f>
        <v>Senior</v>
      </c>
      <c r="M3613" t="s">
        <v>84</v>
      </c>
      <c r="N3613" t="s">
        <v>85</v>
      </c>
      <c r="O3613" t="s">
        <v>86</v>
      </c>
      <c r="P3613" t="s">
        <v>56</v>
      </c>
      <c r="Q3613" t="s">
        <v>57</v>
      </c>
      <c r="R3613">
        <v>8</v>
      </c>
      <c r="S3613">
        <v>60</v>
      </c>
      <c r="T3613">
        <v>0</v>
      </c>
      <c r="U3613">
        <v>480</v>
      </c>
      <c r="V3613" t="str">
        <f>IF(Table1[[#This Row],[Sales]]&lt;=10000,"Low",IF(Table1[[#This Row],[Sales]]&gt;=10000 &amp; Table1[[#This Row],[Sales]]&lt;=25000,"Medium","High"))</f>
        <v>Low</v>
      </c>
      <c r="W3613">
        <v>167.73</v>
      </c>
      <c r="X3613">
        <f>Table1[[#This Row],[Profit]]/Table1[[#This Row],[Sales]]</f>
        <v>0.34943749999999996</v>
      </c>
      <c r="Y3613" t="s">
        <v>30</v>
      </c>
      <c r="Z3613" t="s">
        <v>59</v>
      </c>
      <c r="AA3613">
        <v>1</v>
      </c>
      <c r="AB3613" t="s">
        <v>42</v>
      </c>
    </row>
    <row r="3614" spans="1:28" x14ac:dyDescent="0.35">
      <c r="A3614" t="s">
        <v>9987</v>
      </c>
      <c r="B3614" s="1">
        <v>45976</v>
      </c>
      <c r="C3614" s="1" t="str">
        <f>TEXT(Table1[[#This Row],[Order_Date]],"yyyy")</f>
        <v>2025</v>
      </c>
      <c r="D3614" s="3">
        <f>MONTH(Table1[[#This Row],[Order_Date]])</f>
        <v>11</v>
      </c>
      <c r="E3614" t="str">
        <f>TEXT(Table1[[#This Row],[Order_Date]],"mmm")</f>
        <v>Nov</v>
      </c>
      <c r="F3614" s="1">
        <v>45980</v>
      </c>
      <c r="G3614">
        <f>(Table1[[#This Row],[Ship_Date]]-Table1[[#This Row],[Order_Date]])</f>
        <v>4</v>
      </c>
      <c r="H3614" t="s">
        <v>9988</v>
      </c>
      <c r="I3614" t="s">
        <v>9989</v>
      </c>
      <c r="J3614" t="s">
        <v>24</v>
      </c>
      <c r="K3614">
        <v>40</v>
      </c>
      <c r="L3614" t="str">
        <f>IF(Table1[[#This Row],[Age]]&lt;=20,"Teen",IF(Table1[[#This Row],[Age]]&gt;=21 &amp; Table1[[#This Row],[Age]]&lt;=50,"Adult","Senior"))</f>
        <v>Senior</v>
      </c>
      <c r="M3614" t="s">
        <v>63</v>
      </c>
      <c r="N3614" t="s">
        <v>64</v>
      </c>
      <c r="O3614" t="s">
        <v>55</v>
      </c>
      <c r="P3614" t="s">
        <v>39</v>
      </c>
      <c r="Q3614" t="s">
        <v>87</v>
      </c>
      <c r="R3614">
        <v>7</v>
      </c>
      <c r="S3614">
        <v>3200</v>
      </c>
      <c r="T3614">
        <v>15</v>
      </c>
      <c r="U3614">
        <v>19040</v>
      </c>
      <c r="V3614" t="str">
        <f>IF(Table1[[#This Row],[Sales]]&lt;=10000,"Low",IF(Table1[[#This Row],[Sales]]&gt;=10000 &amp; Table1[[#This Row],[Sales]]&lt;=25000,"Medium","High"))</f>
        <v>High</v>
      </c>
      <c r="W3614">
        <v>7669.28</v>
      </c>
      <c r="X3614">
        <f>Table1[[#This Row],[Profit]]/Table1[[#This Row],[Sales]]</f>
        <v>0.40279831932773108</v>
      </c>
      <c r="Y3614" t="s">
        <v>93</v>
      </c>
      <c r="Z3614" t="s">
        <v>59</v>
      </c>
      <c r="AA3614">
        <v>5</v>
      </c>
      <c r="AB3614" t="s">
        <v>42</v>
      </c>
    </row>
    <row r="3615" spans="1:28" x14ac:dyDescent="0.35">
      <c r="A3615" t="s">
        <v>10033</v>
      </c>
      <c r="B3615" s="1">
        <v>45602</v>
      </c>
      <c r="C3615" s="1" t="str">
        <f>TEXT(Table1[[#This Row],[Order_Date]],"yyyy")</f>
        <v>2024</v>
      </c>
      <c r="D3615" s="3">
        <f>MONTH(Table1[[#This Row],[Order_Date]])</f>
        <v>11</v>
      </c>
      <c r="E3615" t="str">
        <f>TEXT(Table1[[#This Row],[Order_Date]],"mmm")</f>
        <v>Nov</v>
      </c>
      <c r="F3615" s="1">
        <v>45608</v>
      </c>
      <c r="G3615">
        <f>(Table1[[#This Row],[Ship_Date]]-Table1[[#This Row],[Order_Date]])</f>
        <v>6</v>
      </c>
      <c r="H3615" t="s">
        <v>10034</v>
      </c>
      <c r="I3615" t="s">
        <v>10035</v>
      </c>
      <c r="J3615" t="s">
        <v>24</v>
      </c>
      <c r="K3615">
        <v>34</v>
      </c>
      <c r="L3615" t="str">
        <f>IF(Table1[[#This Row],[Age]]&lt;=20,"Teen",IF(Table1[[#This Row],[Age]]&gt;=21 &amp; Table1[[#This Row],[Age]]&lt;=50,"Adult","Senior"))</f>
        <v>Senior</v>
      </c>
      <c r="M3615" t="s">
        <v>53</v>
      </c>
      <c r="N3615" t="s">
        <v>54</v>
      </c>
      <c r="O3615" t="s">
        <v>55</v>
      </c>
      <c r="P3615" t="s">
        <v>74</v>
      </c>
      <c r="Q3615" t="s">
        <v>75</v>
      </c>
      <c r="R3615">
        <v>6</v>
      </c>
      <c r="S3615">
        <v>2000</v>
      </c>
      <c r="T3615">
        <v>5</v>
      </c>
      <c r="U3615">
        <v>11400</v>
      </c>
      <c r="V3615" t="str">
        <f>IF(Table1[[#This Row],[Sales]]&lt;=10000,"Low",IF(Table1[[#This Row],[Sales]]&gt;=10000 &amp; Table1[[#This Row],[Sales]]&lt;=25000,"Medium","High"))</f>
        <v>High</v>
      </c>
      <c r="W3615">
        <v>1290.58</v>
      </c>
      <c r="X3615">
        <f>Table1[[#This Row],[Profit]]/Table1[[#This Row],[Sales]]</f>
        <v>0.11320877192982455</v>
      </c>
      <c r="Y3615" t="s">
        <v>93</v>
      </c>
      <c r="Z3615" t="s">
        <v>31</v>
      </c>
      <c r="AA3615">
        <v>5</v>
      </c>
      <c r="AB3615" t="s">
        <v>42</v>
      </c>
    </row>
    <row r="3616" spans="1:28" x14ac:dyDescent="0.35">
      <c r="A3616" t="s">
        <v>10079</v>
      </c>
      <c r="B3616" s="1">
        <v>45616</v>
      </c>
      <c r="C3616" s="1" t="str">
        <f>TEXT(Table1[[#This Row],[Order_Date]],"yyyy")</f>
        <v>2024</v>
      </c>
      <c r="D3616" s="3">
        <f>MONTH(Table1[[#This Row],[Order_Date]])</f>
        <v>11</v>
      </c>
      <c r="E3616" t="str">
        <f>TEXT(Table1[[#This Row],[Order_Date]],"mmm")</f>
        <v>Nov</v>
      </c>
      <c r="F3616" s="1">
        <v>45621</v>
      </c>
      <c r="G3616">
        <f>(Table1[[#This Row],[Ship_Date]]-Table1[[#This Row],[Order_Date]])</f>
        <v>5</v>
      </c>
      <c r="H3616" t="s">
        <v>10080</v>
      </c>
      <c r="I3616" t="s">
        <v>8009</v>
      </c>
      <c r="J3616" t="s">
        <v>24</v>
      </c>
      <c r="K3616">
        <v>48</v>
      </c>
      <c r="L3616" t="str">
        <f>IF(Table1[[#This Row],[Age]]&lt;=20,"Teen",IF(Table1[[#This Row],[Age]]&gt;=21 &amp; Table1[[#This Row],[Age]]&lt;=50,"Adult","Senior"))</f>
        <v>Senior</v>
      </c>
      <c r="M3616" t="s">
        <v>25</v>
      </c>
      <c r="N3616" t="s">
        <v>26</v>
      </c>
      <c r="O3616" t="s">
        <v>27</v>
      </c>
      <c r="P3616" t="s">
        <v>56</v>
      </c>
      <c r="Q3616" t="s">
        <v>57</v>
      </c>
      <c r="R3616">
        <v>8</v>
      </c>
      <c r="S3616">
        <v>60</v>
      </c>
      <c r="T3616">
        <v>0</v>
      </c>
      <c r="U3616">
        <v>480</v>
      </c>
      <c r="V3616" t="str">
        <f>IF(Table1[[#This Row],[Sales]]&lt;=10000,"Low",IF(Table1[[#This Row],[Sales]]&gt;=10000 &amp; Table1[[#This Row],[Sales]]&lt;=25000,"Medium","High"))</f>
        <v>Low</v>
      </c>
      <c r="W3616">
        <v>155.33000000000001</v>
      </c>
      <c r="X3616">
        <f>Table1[[#This Row],[Profit]]/Table1[[#This Row],[Sales]]</f>
        <v>0.32360416666666669</v>
      </c>
      <c r="Y3616" t="s">
        <v>93</v>
      </c>
      <c r="Z3616" t="s">
        <v>31</v>
      </c>
      <c r="AA3616">
        <v>3</v>
      </c>
      <c r="AB3616" t="s">
        <v>42</v>
      </c>
    </row>
    <row r="3617" spans="1:28" x14ac:dyDescent="0.35">
      <c r="A3617" t="s">
        <v>10170</v>
      </c>
      <c r="B3617" s="1">
        <v>45615</v>
      </c>
      <c r="C3617" s="1" t="str">
        <f>TEXT(Table1[[#This Row],[Order_Date]],"yyyy")</f>
        <v>2024</v>
      </c>
      <c r="D3617" s="3">
        <f>MONTH(Table1[[#This Row],[Order_Date]])</f>
        <v>11</v>
      </c>
      <c r="E3617" t="str">
        <f>TEXT(Table1[[#This Row],[Order_Date]],"mmm")</f>
        <v>Nov</v>
      </c>
      <c r="F3617" s="1">
        <v>45618</v>
      </c>
      <c r="G3617">
        <f>(Table1[[#This Row],[Ship_Date]]-Table1[[#This Row],[Order_Date]])</f>
        <v>3</v>
      </c>
      <c r="H3617" t="s">
        <v>255</v>
      </c>
      <c r="I3617" t="s">
        <v>10171</v>
      </c>
      <c r="J3617" t="s">
        <v>52</v>
      </c>
      <c r="K3617">
        <v>55</v>
      </c>
      <c r="L3617" t="str">
        <f>IF(Table1[[#This Row],[Age]]&lt;=20,"Teen",IF(Table1[[#This Row],[Age]]&gt;=21 &amp; Table1[[#This Row],[Age]]&lt;=50,"Adult","Senior"))</f>
        <v>Senior</v>
      </c>
      <c r="M3617" t="s">
        <v>101</v>
      </c>
      <c r="N3617" t="s">
        <v>102</v>
      </c>
      <c r="O3617" t="s">
        <v>27</v>
      </c>
      <c r="P3617" t="s">
        <v>39</v>
      </c>
      <c r="Q3617" t="s">
        <v>253</v>
      </c>
      <c r="R3617">
        <v>3</v>
      </c>
      <c r="S3617">
        <v>1200</v>
      </c>
      <c r="T3617">
        <v>10</v>
      </c>
      <c r="U3617">
        <v>3240</v>
      </c>
      <c r="V3617" t="str">
        <f>IF(Table1[[#This Row],[Sales]]&lt;=10000,"Low",IF(Table1[[#This Row],[Sales]]&gt;=10000 &amp; Table1[[#This Row],[Sales]]&lt;=25000,"Medium","High"))</f>
        <v>Low</v>
      </c>
      <c r="W3617">
        <v>1372.63</v>
      </c>
      <c r="X3617">
        <f>Table1[[#This Row],[Profit]]/Table1[[#This Row],[Sales]]</f>
        <v>0.42365123456790127</v>
      </c>
      <c r="Y3617" t="s">
        <v>93</v>
      </c>
      <c r="Z3617" t="s">
        <v>31</v>
      </c>
      <c r="AA3617">
        <v>5</v>
      </c>
      <c r="AB3617" t="s">
        <v>32</v>
      </c>
    </row>
    <row r="3618" spans="1:28" x14ac:dyDescent="0.35">
      <c r="A3618" t="s">
        <v>10245</v>
      </c>
      <c r="B3618" s="1">
        <v>45973</v>
      </c>
      <c r="C3618" s="1" t="str">
        <f>TEXT(Table1[[#This Row],[Order_Date]],"yyyy")</f>
        <v>2025</v>
      </c>
      <c r="D3618" s="3">
        <f>MONTH(Table1[[#This Row],[Order_Date]])</f>
        <v>11</v>
      </c>
      <c r="E3618" t="str">
        <f>TEXT(Table1[[#This Row],[Order_Date]],"mmm")</f>
        <v>Nov</v>
      </c>
      <c r="F3618" s="1">
        <v>45974</v>
      </c>
      <c r="G3618">
        <f>(Table1[[#This Row],[Ship_Date]]-Table1[[#This Row],[Order_Date]])</f>
        <v>1</v>
      </c>
      <c r="H3618" t="s">
        <v>10246</v>
      </c>
      <c r="I3618" t="s">
        <v>10247</v>
      </c>
      <c r="J3618" t="s">
        <v>24</v>
      </c>
      <c r="K3618">
        <v>49</v>
      </c>
      <c r="L3618" t="str">
        <f>IF(Table1[[#This Row],[Age]]&lt;=20,"Teen",IF(Table1[[#This Row],[Age]]&gt;=21 &amp; Table1[[#This Row],[Age]]&lt;=50,"Adult","Senior"))</f>
        <v>Senior</v>
      </c>
      <c r="M3618" t="s">
        <v>36</v>
      </c>
      <c r="N3618" t="s">
        <v>37</v>
      </c>
      <c r="O3618" t="s">
        <v>38</v>
      </c>
      <c r="P3618" t="s">
        <v>74</v>
      </c>
      <c r="Q3618" t="s">
        <v>109</v>
      </c>
      <c r="R3618">
        <v>1</v>
      </c>
      <c r="S3618">
        <v>40000</v>
      </c>
      <c r="T3618">
        <v>10</v>
      </c>
      <c r="U3618">
        <v>36000</v>
      </c>
      <c r="V3618" t="str">
        <f>IF(Table1[[#This Row],[Sales]]&lt;=10000,"Low",IF(Table1[[#This Row],[Sales]]&gt;=10000 &amp; Table1[[#This Row],[Sales]]&lt;=25000,"Medium","High"))</f>
        <v>High</v>
      </c>
      <c r="W3618">
        <v>13960.55</v>
      </c>
      <c r="X3618">
        <f>Table1[[#This Row],[Profit]]/Table1[[#This Row],[Sales]]</f>
        <v>0.38779305555555554</v>
      </c>
      <c r="Y3618" t="s">
        <v>30</v>
      </c>
      <c r="Z3618" t="s">
        <v>59</v>
      </c>
      <c r="AA3618">
        <v>2</v>
      </c>
      <c r="AB3618" t="s">
        <v>42</v>
      </c>
    </row>
    <row r="3619" spans="1:28" x14ac:dyDescent="0.35">
      <c r="A3619" t="s">
        <v>10253</v>
      </c>
      <c r="B3619" s="1">
        <v>45599</v>
      </c>
      <c r="C3619" s="1" t="str">
        <f>TEXT(Table1[[#This Row],[Order_Date]],"yyyy")</f>
        <v>2024</v>
      </c>
      <c r="D3619" s="3">
        <f>MONTH(Table1[[#This Row],[Order_Date]])</f>
        <v>11</v>
      </c>
      <c r="E3619" t="str">
        <f>TEXT(Table1[[#This Row],[Order_Date]],"mmm")</f>
        <v>Nov</v>
      </c>
      <c r="F3619" s="1">
        <v>45606</v>
      </c>
      <c r="G3619">
        <f>(Table1[[#This Row],[Ship_Date]]-Table1[[#This Row],[Order_Date]])</f>
        <v>7</v>
      </c>
      <c r="H3619" t="s">
        <v>10254</v>
      </c>
      <c r="I3619" t="s">
        <v>10255</v>
      </c>
      <c r="J3619" t="s">
        <v>52</v>
      </c>
      <c r="K3619">
        <v>56</v>
      </c>
      <c r="L3619" t="str">
        <f>IF(Table1[[#This Row],[Age]]&lt;=20,"Teen",IF(Table1[[#This Row],[Age]]&gt;=21 &amp; Table1[[#This Row],[Age]]&lt;=50,"Adult","Senior"))</f>
        <v>Senior</v>
      </c>
      <c r="M3619" t="s">
        <v>63</v>
      </c>
      <c r="N3619" t="s">
        <v>64</v>
      </c>
      <c r="O3619" t="s">
        <v>55</v>
      </c>
      <c r="P3619" t="s">
        <v>28</v>
      </c>
      <c r="Q3619" t="s">
        <v>65</v>
      </c>
      <c r="R3619">
        <v>2</v>
      </c>
      <c r="S3619">
        <v>30000</v>
      </c>
      <c r="T3619">
        <v>5</v>
      </c>
      <c r="U3619">
        <v>57000</v>
      </c>
      <c r="V3619" t="str">
        <f>IF(Table1[[#This Row],[Sales]]&lt;=10000,"Low",IF(Table1[[#This Row],[Sales]]&gt;=10000 &amp; Table1[[#This Row],[Sales]]&lt;=25000,"Medium","High"))</f>
        <v>High</v>
      </c>
      <c r="W3619">
        <v>17730.7</v>
      </c>
      <c r="X3619">
        <f>Table1[[#This Row],[Profit]]/Table1[[#This Row],[Sales]]</f>
        <v>0.31106491228070177</v>
      </c>
      <c r="Y3619" t="s">
        <v>58</v>
      </c>
      <c r="Z3619" t="s">
        <v>41</v>
      </c>
      <c r="AA3619">
        <v>2</v>
      </c>
      <c r="AB3619" t="s">
        <v>42</v>
      </c>
    </row>
    <row r="3620" spans="1:28" x14ac:dyDescent="0.35">
      <c r="A3620" t="s">
        <v>10292</v>
      </c>
      <c r="B3620" s="1">
        <v>45605</v>
      </c>
      <c r="C3620" s="1" t="str">
        <f>TEXT(Table1[[#This Row],[Order_Date]],"yyyy")</f>
        <v>2024</v>
      </c>
      <c r="D3620" s="3">
        <f>MONTH(Table1[[#This Row],[Order_Date]])</f>
        <v>11</v>
      </c>
      <c r="E3620" t="str">
        <f>TEXT(Table1[[#This Row],[Order_Date]],"mmm")</f>
        <v>Nov</v>
      </c>
      <c r="F3620" s="1">
        <v>45607</v>
      </c>
      <c r="G3620">
        <f>(Table1[[#This Row],[Ship_Date]]-Table1[[#This Row],[Order_Date]])</f>
        <v>2</v>
      </c>
      <c r="H3620" t="s">
        <v>10293</v>
      </c>
      <c r="I3620" t="s">
        <v>10294</v>
      </c>
      <c r="J3620" t="s">
        <v>52</v>
      </c>
      <c r="K3620">
        <v>42</v>
      </c>
      <c r="L3620" t="str">
        <f>IF(Table1[[#This Row],[Age]]&lt;=20,"Teen",IF(Table1[[#This Row],[Age]]&gt;=21 &amp; Table1[[#This Row],[Age]]&lt;=50,"Adult","Senior"))</f>
        <v>Senior</v>
      </c>
      <c r="M3620" t="s">
        <v>25</v>
      </c>
      <c r="N3620" t="s">
        <v>26</v>
      </c>
      <c r="O3620" t="s">
        <v>27</v>
      </c>
      <c r="P3620" t="s">
        <v>74</v>
      </c>
      <c r="Q3620" t="s">
        <v>75</v>
      </c>
      <c r="R3620">
        <v>5</v>
      </c>
      <c r="S3620">
        <v>2000</v>
      </c>
      <c r="T3620">
        <v>5</v>
      </c>
      <c r="U3620">
        <v>9500</v>
      </c>
      <c r="V3620" t="str">
        <f>IF(Table1[[#This Row],[Sales]]&lt;=10000,"Low",IF(Table1[[#This Row],[Sales]]&gt;=10000 &amp; Table1[[#This Row],[Sales]]&lt;=25000,"Medium","High"))</f>
        <v>Low</v>
      </c>
      <c r="W3620">
        <v>1872.41</v>
      </c>
      <c r="X3620">
        <f>Table1[[#This Row],[Profit]]/Table1[[#This Row],[Sales]]</f>
        <v>0.19709578947368422</v>
      </c>
      <c r="Y3620" t="s">
        <v>58</v>
      </c>
      <c r="Z3620" t="s">
        <v>59</v>
      </c>
      <c r="AA3620">
        <v>4</v>
      </c>
      <c r="AB3620" t="s">
        <v>42</v>
      </c>
    </row>
    <row r="3621" spans="1:28" x14ac:dyDescent="0.35">
      <c r="A3621" t="s">
        <v>10330</v>
      </c>
      <c r="B3621" s="1">
        <v>45977</v>
      </c>
      <c r="C3621" s="1" t="str">
        <f>TEXT(Table1[[#This Row],[Order_Date]],"yyyy")</f>
        <v>2025</v>
      </c>
      <c r="D3621" s="3">
        <f>MONTH(Table1[[#This Row],[Order_Date]])</f>
        <v>11</v>
      </c>
      <c r="E3621" t="str">
        <f>TEXT(Table1[[#This Row],[Order_Date]],"mmm")</f>
        <v>Nov</v>
      </c>
      <c r="F3621" s="1">
        <v>45984</v>
      </c>
      <c r="G3621">
        <f>(Table1[[#This Row],[Ship_Date]]-Table1[[#This Row],[Order_Date]])</f>
        <v>7</v>
      </c>
      <c r="H3621" t="s">
        <v>10331</v>
      </c>
      <c r="I3621" t="s">
        <v>10332</v>
      </c>
      <c r="J3621" t="s">
        <v>24</v>
      </c>
      <c r="K3621">
        <v>40</v>
      </c>
      <c r="L3621" t="str">
        <f>IF(Table1[[#This Row],[Age]]&lt;=20,"Teen",IF(Table1[[#This Row],[Age]]&gt;=21 &amp; Table1[[#This Row],[Age]]&lt;=50,"Adult","Senior"))</f>
        <v>Senior</v>
      </c>
      <c r="M3621" t="s">
        <v>84</v>
      </c>
      <c r="N3621" t="s">
        <v>85</v>
      </c>
      <c r="O3621" t="s">
        <v>86</v>
      </c>
      <c r="P3621" t="s">
        <v>39</v>
      </c>
      <c r="Q3621" t="s">
        <v>253</v>
      </c>
      <c r="R3621">
        <v>1</v>
      </c>
      <c r="S3621">
        <v>1200</v>
      </c>
      <c r="T3621">
        <v>10</v>
      </c>
      <c r="U3621">
        <v>1080</v>
      </c>
      <c r="V3621" t="str">
        <f>IF(Table1[[#This Row],[Sales]]&lt;=10000,"Low",IF(Table1[[#This Row],[Sales]]&gt;=10000 &amp; Table1[[#This Row],[Sales]]&lt;=25000,"Medium","High"))</f>
        <v>Low</v>
      </c>
      <c r="W3621">
        <v>412.38</v>
      </c>
      <c r="X3621">
        <f>Table1[[#This Row],[Profit]]/Table1[[#This Row],[Sales]]</f>
        <v>0.3818333333333333</v>
      </c>
      <c r="Y3621" t="s">
        <v>93</v>
      </c>
      <c r="Z3621" t="s">
        <v>41</v>
      </c>
      <c r="AA3621">
        <v>4</v>
      </c>
      <c r="AB3621" t="s">
        <v>42</v>
      </c>
    </row>
    <row r="3622" spans="1:28" x14ac:dyDescent="0.35">
      <c r="A3622" t="s">
        <v>10349</v>
      </c>
      <c r="B3622" s="1">
        <v>45623</v>
      </c>
      <c r="C3622" s="1" t="str">
        <f>TEXT(Table1[[#This Row],[Order_Date]],"yyyy")</f>
        <v>2024</v>
      </c>
      <c r="D3622" s="3">
        <f>MONTH(Table1[[#This Row],[Order_Date]])</f>
        <v>11</v>
      </c>
      <c r="E3622" t="str">
        <f>TEXT(Table1[[#This Row],[Order_Date]],"mmm")</f>
        <v>Nov</v>
      </c>
      <c r="F3622" s="1">
        <v>45629</v>
      </c>
      <c r="G3622">
        <f>(Table1[[#This Row],[Ship_Date]]-Table1[[#This Row],[Order_Date]])</f>
        <v>6</v>
      </c>
      <c r="H3622" t="s">
        <v>8312</v>
      </c>
      <c r="I3622" t="s">
        <v>10350</v>
      </c>
      <c r="J3622" t="s">
        <v>52</v>
      </c>
      <c r="K3622">
        <v>22</v>
      </c>
      <c r="L3622" t="str">
        <f>IF(Table1[[#This Row],[Age]]&lt;=20,"Teen",IF(Table1[[#This Row],[Age]]&gt;=21 &amp; Table1[[#This Row],[Age]]&lt;=50,"Adult","Senior"))</f>
        <v>Senior</v>
      </c>
      <c r="M3622" t="s">
        <v>63</v>
      </c>
      <c r="N3622" t="s">
        <v>64</v>
      </c>
      <c r="O3622" t="s">
        <v>55</v>
      </c>
      <c r="P3622" t="s">
        <v>28</v>
      </c>
      <c r="Q3622" t="s">
        <v>65</v>
      </c>
      <c r="R3622">
        <v>4</v>
      </c>
      <c r="S3622">
        <v>30000</v>
      </c>
      <c r="T3622">
        <v>0</v>
      </c>
      <c r="U3622">
        <v>120000</v>
      </c>
      <c r="V3622" t="str">
        <f>IF(Table1[[#This Row],[Sales]]&lt;=10000,"Low",IF(Table1[[#This Row],[Sales]]&gt;=10000 &amp; Table1[[#This Row],[Sales]]&lt;=25000,"Medium","High"))</f>
        <v>High</v>
      </c>
      <c r="W3622">
        <v>16503.11</v>
      </c>
      <c r="X3622">
        <f>Table1[[#This Row],[Profit]]/Table1[[#This Row],[Sales]]</f>
        <v>0.13752591666666666</v>
      </c>
      <c r="Y3622" t="s">
        <v>93</v>
      </c>
      <c r="Z3622" t="s">
        <v>31</v>
      </c>
      <c r="AA3622">
        <v>4</v>
      </c>
      <c r="AB3622" t="s">
        <v>42</v>
      </c>
    </row>
    <row r="3623" spans="1:28" x14ac:dyDescent="0.35">
      <c r="A3623" t="s">
        <v>10351</v>
      </c>
      <c r="B3623" s="1">
        <v>45598</v>
      </c>
      <c r="C3623" s="1" t="str">
        <f>TEXT(Table1[[#This Row],[Order_Date]],"yyyy")</f>
        <v>2024</v>
      </c>
      <c r="D3623" s="3">
        <f>MONTH(Table1[[#This Row],[Order_Date]])</f>
        <v>11</v>
      </c>
      <c r="E3623" t="str">
        <f>TEXT(Table1[[#This Row],[Order_Date]],"mmm")</f>
        <v>Nov</v>
      </c>
      <c r="F3623" s="1">
        <v>45603</v>
      </c>
      <c r="G3623">
        <f>(Table1[[#This Row],[Ship_Date]]-Table1[[#This Row],[Order_Date]])</f>
        <v>5</v>
      </c>
      <c r="H3623" t="s">
        <v>10352</v>
      </c>
      <c r="I3623" t="s">
        <v>10353</v>
      </c>
      <c r="J3623" t="s">
        <v>52</v>
      </c>
      <c r="K3623">
        <v>42</v>
      </c>
      <c r="L3623" t="str">
        <f>IF(Table1[[#This Row],[Age]]&lt;=20,"Teen",IF(Table1[[#This Row],[Age]]&gt;=21 &amp; Table1[[#This Row],[Age]]&lt;=50,"Adult","Senior"))</f>
        <v>Senior</v>
      </c>
      <c r="M3623" t="s">
        <v>53</v>
      </c>
      <c r="N3623" t="s">
        <v>54</v>
      </c>
      <c r="O3623" t="s">
        <v>55</v>
      </c>
      <c r="P3623" t="s">
        <v>39</v>
      </c>
      <c r="Q3623" t="s">
        <v>40</v>
      </c>
      <c r="R3623">
        <v>7</v>
      </c>
      <c r="S3623">
        <v>2500</v>
      </c>
      <c r="T3623">
        <v>0</v>
      </c>
      <c r="U3623">
        <v>17500</v>
      </c>
      <c r="V3623" t="str">
        <f>IF(Table1[[#This Row],[Sales]]&lt;=10000,"Low",IF(Table1[[#This Row],[Sales]]&gt;=10000 &amp; Table1[[#This Row],[Sales]]&lt;=25000,"Medium","High"))</f>
        <v>High</v>
      </c>
      <c r="W3623">
        <v>2162.7800000000002</v>
      </c>
      <c r="X3623">
        <f>Table1[[#This Row],[Profit]]/Table1[[#This Row],[Sales]]</f>
        <v>0.12358742857142858</v>
      </c>
      <c r="Y3623" t="s">
        <v>30</v>
      </c>
      <c r="Z3623" t="s">
        <v>31</v>
      </c>
      <c r="AA3623">
        <v>1</v>
      </c>
      <c r="AB3623" t="s">
        <v>42</v>
      </c>
    </row>
    <row r="3624" spans="1:28" x14ac:dyDescent="0.35">
      <c r="A3624" t="s">
        <v>10374</v>
      </c>
      <c r="B3624" s="1">
        <v>45969</v>
      </c>
      <c r="C3624" s="1" t="str">
        <f>TEXT(Table1[[#This Row],[Order_Date]],"yyyy")</f>
        <v>2025</v>
      </c>
      <c r="D3624" s="3">
        <f>MONTH(Table1[[#This Row],[Order_Date]])</f>
        <v>11</v>
      </c>
      <c r="E3624" t="str">
        <f>TEXT(Table1[[#This Row],[Order_Date]],"mmm")</f>
        <v>Nov</v>
      </c>
      <c r="F3624" s="1">
        <v>45976</v>
      </c>
      <c r="G3624">
        <f>(Table1[[#This Row],[Ship_Date]]-Table1[[#This Row],[Order_Date]])</f>
        <v>7</v>
      </c>
      <c r="H3624" t="s">
        <v>10375</v>
      </c>
      <c r="I3624" t="s">
        <v>10376</v>
      </c>
      <c r="J3624" t="s">
        <v>52</v>
      </c>
      <c r="K3624">
        <v>31</v>
      </c>
      <c r="L3624" t="str">
        <f>IF(Table1[[#This Row],[Age]]&lt;=20,"Teen",IF(Table1[[#This Row],[Age]]&gt;=21 &amp; Table1[[#This Row],[Age]]&lt;=50,"Adult","Senior"))</f>
        <v>Senior</v>
      </c>
      <c r="M3624" t="s">
        <v>46</v>
      </c>
      <c r="N3624" t="s">
        <v>46</v>
      </c>
      <c r="O3624" t="s">
        <v>38</v>
      </c>
      <c r="P3624" t="s">
        <v>28</v>
      </c>
      <c r="Q3624" t="s">
        <v>192</v>
      </c>
      <c r="R3624">
        <v>5</v>
      </c>
      <c r="S3624">
        <v>7000</v>
      </c>
      <c r="T3624">
        <v>20</v>
      </c>
      <c r="U3624">
        <v>28000</v>
      </c>
      <c r="V3624" t="str">
        <f>IF(Table1[[#This Row],[Sales]]&lt;=10000,"Low",IF(Table1[[#This Row],[Sales]]&gt;=10000 &amp; Table1[[#This Row],[Sales]]&lt;=25000,"Medium","High"))</f>
        <v>High</v>
      </c>
      <c r="W3624">
        <v>10687.56</v>
      </c>
      <c r="X3624">
        <f>Table1[[#This Row],[Profit]]/Table1[[#This Row],[Sales]]</f>
        <v>0.38169857142857139</v>
      </c>
      <c r="Y3624" t="s">
        <v>93</v>
      </c>
      <c r="Z3624" t="s">
        <v>59</v>
      </c>
      <c r="AA3624">
        <v>1</v>
      </c>
      <c r="AB3624" t="s">
        <v>42</v>
      </c>
    </row>
    <row r="3625" spans="1:28" x14ac:dyDescent="0.35">
      <c r="A3625" t="s">
        <v>10408</v>
      </c>
      <c r="B3625" s="1">
        <v>45963</v>
      </c>
      <c r="C3625" s="1" t="str">
        <f>TEXT(Table1[[#This Row],[Order_Date]],"yyyy")</f>
        <v>2025</v>
      </c>
      <c r="D3625" s="3">
        <f>MONTH(Table1[[#This Row],[Order_Date]])</f>
        <v>11</v>
      </c>
      <c r="E3625" t="str">
        <f>TEXT(Table1[[#This Row],[Order_Date]],"mmm")</f>
        <v>Nov</v>
      </c>
      <c r="F3625" s="1">
        <v>45969</v>
      </c>
      <c r="G3625">
        <f>(Table1[[#This Row],[Ship_Date]]-Table1[[#This Row],[Order_Date]])</f>
        <v>6</v>
      </c>
      <c r="H3625" t="s">
        <v>8835</v>
      </c>
      <c r="I3625" t="s">
        <v>10409</v>
      </c>
      <c r="J3625" t="s">
        <v>52</v>
      </c>
      <c r="K3625">
        <v>32</v>
      </c>
      <c r="L3625" t="str">
        <f>IF(Table1[[#This Row],[Age]]&lt;=20,"Teen",IF(Table1[[#This Row],[Age]]&gt;=21 &amp; Table1[[#This Row],[Age]]&lt;=50,"Adult","Senior"))</f>
        <v>Senior</v>
      </c>
      <c r="M3625" t="s">
        <v>84</v>
      </c>
      <c r="N3625" t="s">
        <v>85</v>
      </c>
      <c r="O3625" t="s">
        <v>86</v>
      </c>
      <c r="P3625" t="s">
        <v>56</v>
      </c>
      <c r="Q3625" t="s">
        <v>212</v>
      </c>
      <c r="R3625">
        <v>7</v>
      </c>
      <c r="S3625">
        <v>300</v>
      </c>
      <c r="T3625">
        <v>0</v>
      </c>
      <c r="U3625">
        <v>2100</v>
      </c>
      <c r="V3625" t="str">
        <f>IF(Table1[[#This Row],[Sales]]&lt;=10000,"Low",IF(Table1[[#This Row],[Sales]]&gt;=10000 &amp; Table1[[#This Row],[Sales]]&lt;=25000,"Medium","High"))</f>
        <v>Low</v>
      </c>
      <c r="W3625">
        <v>427.93</v>
      </c>
      <c r="X3625">
        <f>Table1[[#This Row],[Profit]]/Table1[[#This Row],[Sales]]</f>
        <v>0.20377619047619047</v>
      </c>
      <c r="Y3625" t="s">
        <v>58</v>
      </c>
      <c r="Z3625" t="s">
        <v>41</v>
      </c>
      <c r="AA3625">
        <v>2</v>
      </c>
      <c r="AB3625" t="s">
        <v>42</v>
      </c>
    </row>
    <row r="3626" spans="1:28" x14ac:dyDescent="0.35">
      <c r="A3626" t="s">
        <v>10465</v>
      </c>
      <c r="B3626" s="1">
        <v>45605</v>
      </c>
      <c r="C3626" s="1" t="str">
        <f>TEXT(Table1[[#This Row],[Order_Date]],"yyyy")</f>
        <v>2024</v>
      </c>
      <c r="D3626" s="3">
        <f>MONTH(Table1[[#This Row],[Order_Date]])</f>
        <v>11</v>
      </c>
      <c r="E3626" t="str">
        <f>TEXT(Table1[[#This Row],[Order_Date]],"mmm")</f>
        <v>Nov</v>
      </c>
      <c r="F3626" s="1">
        <v>45612</v>
      </c>
      <c r="G3626">
        <f>(Table1[[#This Row],[Ship_Date]]-Table1[[#This Row],[Order_Date]])</f>
        <v>7</v>
      </c>
      <c r="H3626" t="s">
        <v>2453</v>
      </c>
      <c r="I3626" t="s">
        <v>10466</v>
      </c>
      <c r="J3626" t="s">
        <v>24</v>
      </c>
      <c r="K3626">
        <v>64</v>
      </c>
      <c r="L3626" t="str">
        <f>IF(Table1[[#This Row],[Age]]&lt;=20,"Teen",IF(Table1[[#This Row],[Age]]&gt;=21 &amp; Table1[[#This Row],[Age]]&lt;=50,"Adult","Senior"))</f>
        <v>Senior</v>
      </c>
      <c r="M3626" t="s">
        <v>84</v>
      </c>
      <c r="N3626" t="s">
        <v>85</v>
      </c>
      <c r="O3626" t="s">
        <v>86</v>
      </c>
      <c r="P3626" t="s">
        <v>47</v>
      </c>
      <c r="Q3626" t="s">
        <v>175</v>
      </c>
      <c r="R3626">
        <v>7</v>
      </c>
      <c r="S3626">
        <v>1200</v>
      </c>
      <c r="T3626">
        <v>15</v>
      </c>
      <c r="U3626">
        <v>7140</v>
      </c>
      <c r="V3626" t="str">
        <f>IF(Table1[[#This Row],[Sales]]&lt;=10000,"Low",IF(Table1[[#This Row],[Sales]]&gt;=10000 &amp; Table1[[#This Row],[Sales]]&lt;=25000,"Medium","High"))</f>
        <v>Low</v>
      </c>
      <c r="W3626">
        <v>2667.91</v>
      </c>
      <c r="X3626">
        <f>Table1[[#This Row],[Profit]]/Table1[[#This Row],[Sales]]</f>
        <v>0.37365686274509802</v>
      </c>
      <c r="Y3626" t="s">
        <v>30</v>
      </c>
      <c r="Z3626" t="s">
        <v>59</v>
      </c>
      <c r="AA3626">
        <v>1</v>
      </c>
      <c r="AB3626" t="s">
        <v>42</v>
      </c>
    </row>
    <row r="3627" spans="1:28" x14ac:dyDescent="0.35">
      <c r="A3627" t="s">
        <v>10610</v>
      </c>
      <c r="B3627" s="1">
        <v>45988</v>
      </c>
      <c r="C3627" s="1" t="str">
        <f>TEXT(Table1[[#This Row],[Order_Date]],"yyyy")</f>
        <v>2025</v>
      </c>
      <c r="D3627" s="3">
        <f>MONTH(Table1[[#This Row],[Order_Date]])</f>
        <v>11</v>
      </c>
      <c r="E3627" t="str">
        <f>TEXT(Table1[[#This Row],[Order_Date]],"mmm")</f>
        <v>Nov</v>
      </c>
      <c r="F3627" s="1">
        <v>45995</v>
      </c>
      <c r="G3627">
        <f>(Table1[[#This Row],[Ship_Date]]-Table1[[#This Row],[Order_Date]])</f>
        <v>7</v>
      </c>
      <c r="H3627" t="s">
        <v>10611</v>
      </c>
      <c r="I3627" t="s">
        <v>10612</v>
      </c>
      <c r="J3627" t="s">
        <v>52</v>
      </c>
      <c r="K3627">
        <v>53</v>
      </c>
      <c r="L3627" t="str">
        <f>IF(Table1[[#This Row],[Age]]&lt;=20,"Teen",IF(Table1[[#This Row],[Age]]&gt;=21 &amp; Table1[[#This Row],[Age]]&lt;=50,"Adult","Senior"))</f>
        <v>Senior</v>
      </c>
      <c r="M3627" t="s">
        <v>63</v>
      </c>
      <c r="N3627" t="s">
        <v>64</v>
      </c>
      <c r="O3627" t="s">
        <v>55</v>
      </c>
      <c r="P3627" t="s">
        <v>74</v>
      </c>
      <c r="Q3627" t="s">
        <v>231</v>
      </c>
      <c r="R3627">
        <v>7</v>
      </c>
      <c r="S3627">
        <v>18000</v>
      </c>
      <c r="T3627">
        <v>25</v>
      </c>
      <c r="U3627">
        <v>94500</v>
      </c>
      <c r="V3627" t="str">
        <f>IF(Table1[[#This Row],[Sales]]&lt;=10000,"Low",IF(Table1[[#This Row],[Sales]]&gt;=10000 &amp; Table1[[#This Row],[Sales]]&lt;=25000,"Medium","High"))</f>
        <v>High</v>
      </c>
      <c r="W3627">
        <v>39909.61</v>
      </c>
      <c r="X3627">
        <f>Table1[[#This Row],[Profit]]/Table1[[#This Row],[Sales]]</f>
        <v>0.42232391534391533</v>
      </c>
      <c r="Y3627" t="s">
        <v>58</v>
      </c>
      <c r="Z3627" t="s">
        <v>31</v>
      </c>
      <c r="AA3627">
        <v>2</v>
      </c>
      <c r="AB3627" t="s">
        <v>42</v>
      </c>
    </row>
    <row r="3628" spans="1:28" x14ac:dyDescent="0.35">
      <c r="A3628" t="s">
        <v>10633</v>
      </c>
      <c r="B3628" s="1">
        <v>45962</v>
      </c>
      <c r="C3628" s="1" t="str">
        <f>TEXT(Table1[[#This Row],[Order_Date]],"yyyy")</f>
        <v>2025</v>
      </c>
      <c r="D3628" s="3">
        <f>MONTH(Table1[[#This Row],[Order_Date]])</f>
        <v>11</v>
      </c>
      <c r="E3628" t="str">
        <f>TEXT(Table1[[#This Row],[Order_Date]],"mmm")</f>
        <v>Nov</v>
      </c>
      <c r="F3628" s="1">
        <v>45968</v>
      </c>
      <c r="G3628">
        <f>(Table1[[#This Row],[Ship_Date]]-Table1[[#This Row],[Order_Date]])</f>
        <v>6</v>
      </c>
      <c r="H3628" t="s">
        <v>5432</v>
      </c>
      <c r="I3628" t="s">
        <v>10634</v>
      </c>
      <c r="J3628" t="s">
        <v>24</v>
      </c>
      <c r="K3628">
        <v>62</v>
      </c>
      <c r="L3628" t="str">
        <f>IF(Table1[[#This Row],[Age]]&lt;=20,"Teen",IF(Table1[[#This Row],[Age]]&gt;=21 &amp; Table1[[#This Row],[Age]]&lt;=50,"Adult","Senior"))</f>
        <v>Senior</v>
      </c>
      <c r="M3628" t="s">
        <v>107</v>
      </c>
      <c r="N3628" t="s">
        <v>108</v>
      </c>
      <c r="O3628" t="s">
        <v>86</v>
      </c>
      <c r="P3628" t="s">
        <v>47</v>
      </c>
      <c r="Q3628" t="s">
        <v>175</v>
      </c>
      <c r="R3628">
        <v>6</v>
      </c>
      <c r="S3628">
        <v>1200</v>
      </c>
      <c r="T3628">
        <v>25</v>
      </c>
      <c r="U3628">
        <v>5400</v>
      </c>
      <c r="V3628" t="str">
        <f>IF(Table1[[#This Row],[Sales]]&lt;=10000,"Low",IF(Table1[[#This Row],[Sales]]&gt;=10000 &amp; Table1[[#This Row],[Sales]]&lt;=25000,"Medium","High"))</f>
        <v>Low</v>
      </c>
      <c r="W3628">
        <v>1135.8699999999999</v>
      </c>
      <c r="X3628">
        <f>Table1[[#This Row],[Profit]]/Table1[[#This Row],[Sales]]</f>
        <v>0.21034629629629628</v>
      </c>
      <c r="Y3628" t="s">
        <v>58</v>
      </c>
      <c r="Z3628" t="s">
        <v>59</v>
      </c>
      <c r="AA3628">
        <v>2</v>
      </c>
      <c r="AB3628" t="s">
        <v>42</v>
      </c>
    </row>
    <row r="3629" spans="1:28" x14ac:dyDescent="0.35">
      <c r="A3629" t="s">
        <v>10707</v>
      </c>
      <c r="B3629" s="1">
        <v>45966</v>
      </c>
      <c r="C3629" s="1" t="str">
        <f>TEXT(Table1[[#This Row],[Order_Date]],"yyyy")</f>
        <v>2025</v>
      </c>
      <c r="D3629" s="3">
        <f>MONTH(Table1[[#This Row],[Order_Date]])</f>
        <v>11</v>
      </c>
      <c r="E3629" t="str">
        <f>TEXT(Table1[[#This Row],[Order_Date]],"mmm")</f>
        <v>Nov</v>
      </c>
      <c r="F3629" s="1">
        <v>45968</v>
      </c>
      <c r="G3629">
        <f>(Table1[[#This Row],[Ship_Date]]-Table1[[#This Row],[Order_Date]])</f>
        <v>2</v>
      </c>
      <c r="H3629" t="s">
        <v>10708</v>
      </c>
      <c r="I3629" t="s">
        <v>10709</v>
      </c>
      <c r="J3629" t="s">
        <v>52</v>
      </c>
      <c r="K3629">
        <v>51</v>
      </c>
      <c r="L3629" t="str">
        <f>IF(Table1[[#This Row],[Age]]&lt;=20,"Teen",IF(Table1[[#This Row],[Age]]&gt;=21 &amp; Table1[[#This Row],[Age]]&lt;=50,"Adult","Senior"))</f>
        <v>Senior</v>
      </c>
      <c r="M3629" t="s">
        <v>36</v>
      </c>
      <c r="N3629" t="s">
        <v>37</v>
      </c>
      <c r="O3629" t="s">
        <v>38</v>
      </c>
      <c r="P3629" t="s">
        <v>47</v>
      </c>
      <c r="Q3629" t="s">
        <v>185</v>
      </c>
      <c r="R3629">
        <v>3</v>
      </c>
      <c r="S3629">
        <v>4500</v>
      </c>
      <c r="T3629">
        <v>20</v>
      </c>
      <c r="U3629">
        <v>10800</v>
      </c>
      <c r="V3629" t="str">
        <f>IF(Table1[[#This Row],[Sales]]&lt;=10000,"Low",IF(Table1[[#This Row],[Sales]]&gt;=10000 &amp; Table1[[#This Row],[Sales]]&lt;=25000,"Medium","High"))</f>
        <v>High</v>
      </c>
      <c r="W3629">
        <v>2405.0500000000002</v>
      </c>
      <c r="X3629">
        <f>Table1[[#This Row],[Profit]]/Table1[[#This Row],[Sales]]</f>
        <v>0.22268981481481484</v>
      </c>
      <c r="Y3629" t="s">
        <v>93</v>
      </c>
      <c r="Z3629" t="s">
        <v>41</v>
      </c>
      <c r="AA3629">
        <v>3</v>
      </c>
      <c r="AB3629" t="s">
        <v>42</v>
      </c>
    </row>
    <row r="3630" spans="1:28" x14ac:dyDescent="0.35">
      <c r="A3630" t="s">
        <v>10740</v>
      </c>
      <c r="B3630" s="1">
        <v>45614</v>
      </c>
      <c r="C3630" s="1" t="str">
        <f>TEXT(Table1[[#This Row],[Order_Date]],"yyyy")</f>
        <v>2024</v>
      </c>
      <c r="D3630" s="3">
        <f>MONTH(Table1[[#This Row],[Order_Date]])</f>
        <v>11</v>
      </c>
      <c r="E3630" t="str">
        <f>TEXT(Table1[[#This Row],[Order_Date]],"mmm")</f>
        <v>Nov</v>
      </c>
      <c r="F3630" s="1">
        <v>45617</v>
      </c>
      <c r="G3630">
        <f>(Table1[[#This Row],[Ship_Date]]-Table1[[#This Row],[Order_Date]])</f>
        <v>3</v>
      </c>
      <c r="H3630" t="s">
        <v>10741</v>
      </c>
      <c r="I3630" t="s">
        <v>10742</v>
      </c>
      <c r="J3630" t="s">
        <v>24</v>
      </c>
      <c r="K3630">
        <v>60</v>
      </c>
      <c r="L3630" t="str">
        <f>IF(Table1[[#This Row],[Age]]&lt;=20,"Teen",IF(Table1[[#This Row],[Age]]&gt;=21 &amp; Table1[[#This Row],[Age]]&lt;=50,"Adult","Senior"))</f>
        <v>Senior</v>
      </c>
      <c r="M3630" t="s">
        <v>36</v>
      </c>
      <c r="N3630" t="s">
        <v>37</v>
      </c>
      <c r="O3630" t="s">
        <v>38</v>
      </c>
      <c r="P3630" t="s">
        <v>39</v>
      </c>
      <c r="Q3630" t="s">
        <v>40</v>
      </c>
      <c r="R3630">
        <v>2</v>
      </c>
      <c r="S3630">
        <v>2500</v>
      </c>
      <c r="T3630">
        <v>25</v>
      </c>
      <c r="U3630">
        <v>3750</v>
      </c>
      <c r="V3630" t="str">
        <f>IF(Table1[[#This Row],[Sales]]&lt;=10000,"Low",IF(Table1[[#This Row],[Sales]]&gt;=10000 &amp; Table1[[#This Row],[Sales]]&lt;=25000,"Medium","High"))</f>
        <v>Low</v>
      </c>
      <c r="W3630">
        <v>1612.97</v>
      </c>
      <c r="X3630">
        <f>Table1[[#This Row],[Profit]]/Table1[[#This Row],[Sales]]</f>
        <v>0.43012533333333336</v>
      </c>
      <c r="Y3630" t="s">
        <v>58</v>
      </c>
      <c r="Z3630" t="s">
        <v>59</v>
      </c>
      <c r="AA3630">
        <v>4</v>
      </c>
      <c r="AB3630" t="s">
        <v>42</v>
      </c>
    </row>
    <row r="3631" spans="1:28" x14ac:dyDescent="0.35">
      <c r="A3631" t="s">
        <v>10770</v>
      </c>
      <c r="B3631" s="1">
        <v>45963</v>
      </c>
      <c r="C3631" s="1" t="str">
        <f>TEXT(Table1[[#This Row],[Order_Date]],"yyyy")</f>
        <v>2025</v>
      </c>
      <c r="D3631" s="3">
        <f>MONTH(Table1[[#This Row],[Order_Date]])</f>
        <v>11</v>
      </c>
      <c r="E3631" t="str">
        <f>TEXT(Table1[[#This Row],[Order_Date]],"mmm")</f>
        <v>Nov</v>
      </c>
      <c r="F3631" s="1">
        <v>45968</v>
      </c>
      <c r="G3631">
        <f>(Table1[[#This Row],[Ship_Date]]-Table1[[#This Row],[Order_Date]])</f>
        <v>5</v>
      </c>
      <c r="H3631" t="s">
        <v>10771</v>
      </c>
      <c r="I3631" t="s">
        <v>10772</v>
      </c>
      <c r="J3631" t="s">
        <v>24</v>
      </c>
      <c r="K3631">
        <v>46</v>
      </c>
      <c r="L3631" t="str">
        <f>IF(Table1[[#This Row],[Age]]&lt;=20,"Teen",IF(Table1[[#This Row],[Age]]&gt;=21 &amp; Table1[[#This Row],[Age]]&lt;=50,"Adult","Senior"))</f>
        <v>Senior</v>
      </c>
      <c r="M3631" t="s">
        <v>107</v>
      </c>
      <c r="N3631" t="s">
        <v>108</v>
      </c>
      <c r="O3631" t="s">
        <v>86</v>
      </c>
      <c r="P3631" t="s">
        <v>47</v>
      </c>
      <c r="Q3631" t="s">
        <v>164</v>
      </c>
      <c r="R3631">
        <v>7</v>
      </c>
      <c r="S3631">
        <v>1800</v>
      </c>
      <c r="T3631">
        <v>20</v>
      </c>
      <c r="U3631">
        <v>10080</v>
      </c>
      <c r="V3631" t="str">
        <f>IF(Table1[[#This Row],[Sales]]&lt;=10000,"Low",IF(Table1[[#This Row],[Sales]]&gt;=10000 &amp; Table1[[#This Row],[Sales]]&lt;=25000,"Medium","High"))</f>
        <v>High</v>
      </c>
      <c r="W3631">
        <v>1820.66</v>
      </c>
      <c r="X3631">
        <f>Table1[[#This Row],[Profit]]/Table1[[#This Row],[Sales]]</f>
        <v>0.18062103174603175</v>
      </c>
      <c r="Y3631" t="s">
        <v>58</v>
      </c>
      <c r="Z3631" t="s">
        <v>31</v>
      </c>
      <c r="AA3631">
        <v>4</v>
      </c>
      <c r="AB3631" t="s">
        <v>42</v>
      </c>
    </row>
    <row r="3632" spans="1:28" x14ac:dyDescent="0.35">
      <c r="A3632" t="s">
        <v>10794</v>
      </c>
      <c r="B3632" s="1">
        <v>45626</v>
      </c>
      <c r="C3632" s="1" t="str">
        <f>TEXT(Table1[[#This Row],[Order_Date]],"yyyy")</f>
        <v>2024</v>
      </c>
      <c r="D3632" s="3">
        <f>MONTH(Table1[[#This Row],[Order_Date]])</f>
        <v>11</v>
      </c>
      <c r="E3632" t="str">
        <f>TEXT(Table1[[#This Row],[Order_Date]],"mmm")</f>
        <v>Nov</v>
      </c>
      <c r="F3632" s="1">
        <v>45628</v>
      </c>
      <c r="G3632">
        <f>(Table1[[#This Row],[Ship_Date]]-Table1[[#This Row],[Order_Date]])</f>
        <v>2</v>
      </c>
      <c r="H3632" t="s">
        <v>10795</v>
      </c>
      <c r="I3632" t="s">
        <v>10796</v>
      </c>
      <c r="J3632" t="s">
        <v>24</v>
      </c>
      <c r="K3632">
        <v>47</v>
      </c>
      <c r="L3632" t="str">
        <f>IF(Table1[[#This Row],[Age]]&lt;=20,"Teen",IF(Table1[[#This Row],[Age]]&gt;=21 &amp; Table1[[#This Row],[Age]]&lt;=50,"Adult","Senior"))</f>
        <v>Senior</v>
      </c>
      <c r="M3632" t="s">
        <v>25</v>
      </c>
      <c r="N3632" t="s">
        <v>26</v>
      </c>
      <c r="O3632" t="s">
        <v>27</v>
      </c>
      <c r="P3632" t="s">
        <v>74</v>
      </c>
      <c r="Q3632" t="s">
        <v>196</v>
      </c>
      <c r="R3632">
        <v>2</v>
      </c>
      <c r="S3632">
        <v>25000</v>
      </c>
      <c r="T3632">
        <v>0</v>
      </c>
      <c r="U3632">
        <v>50000</v>
      </c>
      <c r="V3632" t="str">
        <f>IF(Table1[[#This Row],[Sales]]&lt;=10000,"Low",IF(Table1[[#This Row],[Sales]]&gt;=10000 &amp; Table1[[#This Row],[Sales]]&lt;=25000,"Medium","High"))</f>
        <v>High</v>
      </c>
      <c r="W3632">
        <v>5659.91</v>
      </c>
      <c r="X3632">
        <f>Table1[[#This Row],[Profit]]/Table1[[#This Row],[Sales]]</f>
        <v>0.1131982</v>
      </c>
      <c r="Y3632" t="s">
        <v>30</v>
      </c>
      <c r="Z3632" t="s">
        <v>59</v>
      </c>
      <c r="AA3632">
        <v>1</v>
      </c>
      <c r="AB3632" t="s">
        <v>42</v>
      </c>
    </row>
    <row r="3633" spans="1:28" x14ac:dyDescent="0.35">
      <c r="A3633" t="s">
        <v>10814</v>
      </c>
      <c r="B3633" s="1">
        <v>45963</v>
      </c>
      <c r="C3633" s="1" t="str">
        <f>TEXT(Table1[[#This Row],[Order_Date]],"yyyy")</f>
        <v>2025</v>
      </c>
      <c r="D3633" s="3">
        <f>MONTH(Table1[[#This Row],[Order_Date]])</f>
        <v>11</v>
      </c>
      <c r="E3633" t="str">
        <f>TEXT(Table1[[#This Row],[Order_Date]],"mmm")</f>
        <v>Nov</v>
      </c>
      <c r="F3633" s="1">
        <v>45968</v>
      </c>
      <c r="G3633">
        <f>(Table1[[#This Row],[Ship_Date]]-Table1[[#This Row],[Order_Date]])</f>
        <v>5</v>
      </c>
      <c r="H3633" t="s">
        <v>10815</v>
      </c>
      <c r="I3633" t="s">
        <v>10816</v>
      </c>
      <c r="J3633" t="s">
        <v>24</v>
      </c>
      <c r="K3633">
        <v>53</v>
      </c>
      <c r="L3633" t="str">
        <f>IF(Table1[[#This Row],[Age]]&lt;=20,"Teen",IF(Table1[[#This Row],[Age]]&gt;=21 &amp; Table1[[#This Row],[Age]]&lt;=50,"Adult","Senior"))</f>
        <v>Senior</v>
      </c>
      <c r="M3633" t="s">
        <v>25</v>
      </c>
      <c r="N3633" t="s">
        <v>26</v>
      </c>
      <c r="O3633" t="s">
        <v>27</v>
      </c>
      <c r="P3633" t="s">
        <v>28</v>
      </c>
      <c r="Q3633" t="s">
        <v>103</v>
      </c>
      <c r="R3633">
        <v>8</v>
      </c>
      <c r="S3633">
        <v>25000</v>
      </c>
      <c r="T3633">
        <v>10</v>
      </c>
      <c r="U3633">
        <v>180000</v>
      </c>
      <c r="V3633" t="str">
        <f>IF(Table1[[#This Row],[Sales]]&lt;=10000,"Low",IF(Table1[[#This Row],[Sales]]&gt;=10000 &amp; Table1[[#This Row],[Sales]]&lt;=25000,"Medium","High"))</f>
        <v>High</v>
      </c>
      <c r="W3633">
        <v>47617.88</v>
      </c>
      <c r="X3633">
        <f>Table1[[#This Row],[Profit]]/Table1[[#This Row],[Sales]]</f>
        <v>0.26454377777777777</v>
      </c>
      <c r="Y3633" t="s">
        <v>93</v>
      </c>
      <c r="Z3633" t="s">
        <v>31</v>
      </c>
      <c r="AA3633">
        <v>4</v>
      </c>
      <c r="AB3633" t="s">
        <v>42</v>
      </c>
    </row>
    <row r="3634" spans="1:28" x14ac:dyDescent="0.35">
      <c r="A3634" t="s">
        <v>10840</v>
      </c>
      <c r="B3634" s="1">
        <v>45980</v>
      </c>
      <c r="C3634" s="1" t="str">
        <f>TEXT(Table1[[#This Row],[Order_Date]],"yyyy")</f>
        <v>2025</v>
      </c>
      <c r="D3634" s="3">
        <f>MONTH(Table1[[#This Row],[Order_Date]])</f>
        <v>11</v>
      </c>
      <c r="E3634" t="str">
        <f>TEXT(Table1[[#This Row],[Order_Date]],"mmm")</f>
        <v>Nov</v>
      </c>
      <c r="F3634" s="1">
        <v>45983</v>
      </c>
      <c r="G3634">
        <f>(Table1[[#This Row],[Ship_Date]]-Table1[[#This Row],[Order_Date]])</f>
        <v>3</v>
      </c>
      <c r="H3634" t="s">
        <v>10841</v>
      </c>
      <c r="I3634" t="s">
        <v>10842</v>
      </c>
      <c r="J3634" t="s">
        <v>24</v>
      </c>
      <c r="K3634">
        <v>58</v>
      </c>
      <c r="L3634" t="str">
        <f>IF(Table1[[#This Row],[Age]]&lt;=20,"Teen",IF(Table1[[#This Row],[Age]]&gt;=21 &amp; Table1[[#This Row],[Age]]&lt;=50,"Adult","Senior"))</f>
        <v>Senior</v>
      </c>
      <c r="M3634" t="s">
        <v>79</v>
      </c>
      <c r="N3634" t="s">
        <v>80</v>
      </c>
      <c r="O3634" t="s">
        <v>38</v>
      </c>
      <c r="P3634" t="s">
        <v>56</v>
      </c>
      <c r="Q3634" t="s">
        <v>97</v>
      </c>
      <c r="R3634">
        <v>5</v>
      </c>
      <c r="S3634">
        <v>1500</v>
      </c>
      <c r="T3634">
        <v>25</v>
      </c>
      <c r="U3634">
        <v>5625</v>
      </c>
      <c r="V3634" t="str">
        <f>IF(Table1[[#This Row],[Sales]]&lt;=10000,"Low",IF(Table1[[#This Row],[Sales]]&gt;=10000 &amp; Table1[[#This Row],[Sales]]&lt;=25000,"Medium","High"))</f>
        <v>Low</v>
      </c>
      <c r="W3634">
        <v>1160.3399999999999</v>
      </c>
      <c r="X3634">
        <f>Table1[[#This Row],[Profit]]/Table1[[#This Row],[Sales]]</f>
        <v>0.20628266666666664</v>
      </c>
      <c r="Y3634" t="s">
        <v>30</v>
      </c>
      <c r="Z3634" t="s">
        <v>59</v>
      </c>
      <c r="AA3634">
        <v>3</v>
      </c>
      <c r="AB3634" t="s">
        <v>42</v>
      </c>
    </row>
    <row r="3635" spans="1:28" x14ac:dyDescent="0.35">
      <c r="A3635" t="s">
        <v>10862</v>
      </c>
      <c r="B3635" s="1">
        <v>45608</v>
      </c>
      <c r="C3635" s="1" t="str">
        <f>TEXT(Table1[[#This Row],[Order_Date]],"yyyy")</f>
        <v>2024</v>
      </c>
      <c r="D3635" s="3">
        <f>MONTH(Table1[[#This Row],[Order_Date]])</f>
        <v>11</v>
      </c>
      <c r="E3635" t="str">
        <f>TEXT(Table1[[#This Row],[Order_Date]],"mmm")</f>
        <v>Nov</v>
      </c>
      <c r="F3635" s="1">
        <v>45610</v>
      </c>
      <c r="G3635">
        <f>(Table1[[#This Row],[Ship_Date]]-Table1[[#This Row],[Order_Date]])</f>
        <v>2</v>
      </c>
      <c r="H3635" t="s">
        <v>10863</v>
      </c>
      <c r="I3635" t="s">
        <v>10864</v>
      </c>
      <c r="J3635" t="s">
        <v>52</v>
      </c>
      <c r="K3635">
        <v>35</v>
      </c>
      <c r="L3635" t="str">
        <f>IF(Table1[[#This Row],[Age]]&lt;=20,"Teen",IF(Table1[[#This Row],[Age]]&gt;=21 &amp; Table1[[#This Row],[Age]]&lt;=50,"Adult","Senior"))</f>
        <v>Senior</v>
      </c>
      <c r="M3635" t="s">
        <v>107</v>
      </c>
      <c r="N3635" t="s">
        <v>108</v>
      </c>
      <c r="O3635" t="s">
        <v>86</v>
      </c>
      <c r="P3635" t="s">
        <v>47</v>
      </c>
      <c r="Q3635" t="s">
        <v>164</v>
      </c>
      <c r="R3635">
        <v>6</v>
      </c>
      <c r="S3635">
        <v>1800</v>
      </c>
      <c r="T3635">
        <v>20</v>
      </c>
      <c r="U3635">
        <v>8640</v>
      </c>
      <c r="V3635" t="str">
        <f>IF(Table1[[#This Row],[Sales]]&lt;=10000,"Low",IF(Table1[[#This Row],[Sales]]&gt;=10000 &amp; Table1[[#This Row],[Sales]]&lt;=25000,"Medium","High"))</f>
        <v>Low</v>
      </c>
      <c r="W3635">
        <v>1411.35</v>
      </c>
      <c r="X3635">
        <f>Table1[[#This Row],[Profit]]/Table1[[#This Row],[Sales]]</f>
        <v>0.16335069444444444</v>
      </c>
      <c r="Y3635" t="s">
        <v>58</v>
      </c>
      <c r="Z3635" t="s">
        <v>59</v>
      </c>
      <c r="AA3635">
        <v>2</v>
      </c>
      <c r="AB3635" t="s">
        <v>42</v>
      </c>
    </row>
    <row r="3636" spans="1:28" x14ac:dyDescent="0.35">
      <c r="A3636" t="s">
        <v>10922</v>
      </c>
      <c r="B3636" s="1">
        <v>45614</v>
      </c>
      <c r="C3636" s="1" t="str">
        <f>TEXT(Table1[[#This Row],[Order_Date]],"yyyy")</f>
        <v>2024</v>
      </c>
      <c r="D3636" s="3">
        <f>MONTH(Table1[[#This Row],[Order_Date]])</f>
        <v>11</v>
      </c>
      <c r="E3636" t="str">
        <f>TEXT(Table1[[#This Row],[Order_Date]],"mmm")</f>
        <v>Nov</v>
      </c>
      <c r="F3636" s="1">
        <v>45617</v>
      </c>
      <c r="G3636">
        <f>(Table1[[#This Row],[Ship_Date]]-Table1[[#This Row],[Order_Date]])</f>
        <v>3</v>
      </c>
      <c r="H3636" t="s">
        <v>1428</v>
      </c>
      <c r="I3636" t="s">
        <v>10923</v>
      </c>
      <c r="J3636" t="s">
        <v>24</v>
      </c>
      <c r="K3636">
        <v>37</v>
      </c>
      <c r="L3636" t="str">
        <f>IF(Table1[[#This Row],[Age]]&lt;=20,"Teen",IF(Table1[[#This Row],[Age]]&gt;=21 &amp; Table1[[#This Row],[Age]]&lt;=50,"Adult","Senior"))</f>
        <v>Senior</v>
      </c>
      <c r="M3636" t="s">
        <v>116</v>
      </c>
      <c r="N3636" t="s">
        <v>117</v>
      </c>
      <c r="O3636" t="s">
        <v>86</v>
      </c>
      <c r="P3636" t="s">
        <v>39</v>
      </c>
      <c r="Q3636" t="s">
        <v>118</v>
      </c>
      <c r="R3636">
        <v>7</v>
      </c>
      <c r="S3636">
        <v>4000</v>
      </c>
      <c r="T3636">
        <v>25</v>
      </c>
      <c r="U3636">
        <v>21000</v>
      </c>
      <c r="V3636" t="str">
        <f>IF(Table1[[#This Row],[Sales]]&lt;=10000,"Low",IF(Table1[[#This Row],[Sales]]&gt;=10000 &amp; Table1[[#This Row],[Sales]]&lt;=25000,"Medium","High"))</f>
        <v>High</v>
      </c>
      <c r="W3636">
        <v>3634.91</v>
      </c>
      <c r="X3636">
        <f>Table1[[#This Row],[Profit]]/Table1[[#This Row],[Sales]]</f>
        <v>0.17309095238095237</v>
      </c>
      <c r="Y3636" t="s">
        <v>58</v>
      </c>
      <c r="Z3636" t="s">
        <v>31</v>
      </c>
      <c r="AA3636">
        <v>5</v>
      </c>
      <c r="AB3636" t="s">
        <v>42</v>
      </c>
    </row>
    <row r="3637" spans="1:28" x14ac:dyDescent="0.35">
      <c r="A3637" t="s">
        <v>10932</v>
      </c>
      <c r="B3637" s="1">
        <v>45606</v>
      </c>
      <c r="C3637" s="1" t="str">
        <f>TEXT(Table1[[#This Row],[Order_Date]],"yyyy")</f>
        <v>2024</v>
      </c>
      <c r="D3637" s="3">
        <f>MONTH(Table1[[#This Row],[Order_Date]])</f>
        <v>11</v>
      </c>
      <c r="E3637" t="str">
        <f>TEXT(Table1[[#This Row],[Order_Date]],"mmm")</f>
        <v>Nov</v>
      </c>
      <c r="F3637" s="1">
        <v>45612</v>
      </c>
      <c r="G3637">
        <f>(Table1[[#This Row],[Ship_Date]]-Table1[[#This Row],[Order_Date]])</f>
        <v>6</v>
      </c>
      <c r="H3637" t="s">
        <v>10933</v>
      </c>
      <c r="I3637" t="s">
        <v>10934</v>
      </c>
      <c r="J3637" t="s">
        <v>24</v>
      </c>
      <c r="K3637">
        <v>27</v>
      </c>
      <c r="L3637" t="str">
        <f>IF(Table1[[#This Row],[Age]]&lt;=20,"Teen",IF(Table1[[#This Row],[Age]]&gt;=21 &amp; Table1[[#This Row],[Age]]&lt;=50,"Adult","Senior"))</f>
        <v>Senior</v>
      </c>
      <c r="M3637" t="s">
        <v>46</v>
      </c>
      <c r="N3637" t="s">
        <v>46</v>
      </c>
      <c r="O3637" t="s">
        <v>38</v>
      </c>
      <c r="P3637" t="s">
        <v>56</v>
      </c>
      <c r="Q3637" t="s">
        <v>125</v>
      </c>
      <c r="R3637">
        <v>3</v>
      </c>
      <c r="S3637">
        <v>450</v>
      </c>
      <c r="T3637">
        <v>15</v>
      </c>
      <c r="U3637">
        <v>1147.5</v>
      </c>
      <c r="V3637" t="str">
        <f>IF(Table1[[#This Row],[Sales]]&lt;=10000,"Low",IF(Table1[[#This Row],[Sales]]&gt;=10000 &amp; Table1[[#This Row],[Sales]]&lt;=25000,"Medium","High"))</f>
        <v>Low</v>
      </c>
      <c r="W3637">
        <v>418.84</v>
      </c>
      <c r="X3637">
        <f>Table1[[#This Row],[Profit]]/Table1[[#This Row],[Sales]]</f>
        <v>0.36500217864923745</v>
      </c>
      <c r="Y3637" t="s">
        <v>30</v>
      </c>
      <c r="Z3637" t="s">
        <v>59</v>
      </c>
      <c r="AA3637">
        <v>4</v>
      </c>
      <c r="AB3637" t="s">
        <v>42</v>
      </c>
    </row>
    <row r="3638" spans="1:28" x14ac:dyDescent="0.35">
      <c r="A3638" t="s">
        <v>10968</v>
      </c>
      <c r="B3638" s="1">
        <v>45609</v>
      </c>
      <c r="C3638" s="1" t="str">
        <f>TEXT(Table1[[#This Row],[Order_Date]],"yyyy")</f>
        <v>2024</v>
      </c>
      <c r="D3638" s="3">
        <f>MONTH(Table1[[#This Row],[Order_Date]])</f>
        <v>11</v>
      </c>
      <c r="E3638" t="str">
        <f>TEXT(Table1[[#This Row],[Order_Date]],"mmm")</f>
        <v>Nov</v>
      </c>
      <c r="F3638" s="1">
        <v>45616</v>
      </c>
      <c r="G3638">
        <f>(Table1[[#This Row],[Ship_Date]]-Table1[[#This Row],[Order_Date]])</f>
        <v>7</v>
      </c>
      <c r="H3638" t="s">
        <v>10969</v>
      </c>
      <c r="I3638" t="s">
        <v>10970</v>
      </c>
      <c r="J3638" t="s">
        <v>52</v>
      </c>
      <c r="K3638">
        <v>46</v>
      </c>
      <c r="L3638" t="str">
        <f>IF(Table1[[#This Row],[Age]]&lt;=20,"Teen",IF(Table1[[#This Row],[Age]]&gt;=21 &amp; Table1[[#This Row],[Age]]&lt;=50,"Adult","Senior"))</f>
        <v>Senior</v>
      </c>
      <c r="M3638" t="s">
        <v>25</v>
      </c>
      <c r="N3638" t="s">
        <v>26</v>
      </c>
      <c r="O3638" t="s">
        <v>27</v>
      </c>
      <c r="P3638" t="s">
        <v>39</v>
      </c>
      <c r="Q3638" t="s">
        <v>40</v>
      </c>
      <c r="R3638">
        <v>2</v>
      </c>
      <c r="S3638">
        <v>2500</v>
      </c>
      <c r="T3638">
        <v>15</v>
      </c>
      <c r="U3638">
        <v>4250</v>
      </c>
      <c r="V3638" t="str">
        <f>IF(Table1[[#This Row],[Sales]]&lt;=10000,"Low",IF(Table1[[#This Row],[Sales]]&gt;=10000 &amp; Table1[[#This Row],[Sales]]&lt;=25000,"Medium","High"))</f>
        <v>Low</v>
      </c>
      <c r="W3638">
        <v>1264.76</v>
      </c>
      <c r="X3638">
        <f>Table1[[#This Row],[Profit]]/Table1[[#This Row],[Sales]]</f>
        <v>0.29759058823529411</v>
      </c>
      <c r="Y3638" t="s">
        <v>58</v>
      </c>
      <c r="Z3638" t="s">
        <v>41</v>
      </c>
      <c r="AA3638">
        <v>3</v>
      </c>
      <c r="AB3638" t="s">
        <v>42</v>
      </c>
    </row>
    <row r="3639" spans="1:28" x14ac:dyDescent="0.35">
      <c r="A3639" t="s">
        <v>10998</v>
      </c>
      <c r="B3639" s="1">
        <v>45598</v>
      </c>
      <c r="C3639" s="1" t="str">
        <f>TEXT(Table1[[#This Row],[Order_Date]],"yyyy")</f>
        <v>2024</v>
      </c>
      <c r="D3639" s="3">
        <f>MONTH(Table1[[#This Row],[Order_Date]])</f>
        <v>11</v>
      </c>
      <c r="E3639" t="str">
        <f>TEXT(Table1[[#This Row],[Order_Date]],"mmm")</f>
        <v>Nov</v>
      </c>
      <c r="F3639" s="1">
        <v>45604</v>
      </c>
      <c r="G3639">
        <f>(Table1[[#This Row],[Ship_Date]]-Table1[[#This Row],[Order_Date]])</f>
        <v>6</v>
      </c>
      <c r="H3639" t="s">
        <v>10999</v>
      </c>
      <c r="I3639" t="s">
        <v>11000</v>
      </c>
      <c r="J3639" t="s">
        <v>52</v>
      </c>
      <c r="K3639">
        <v>32</v>
      </c>
      <c r="L3639" t="str">
        <f>IF(Table1[[#This Row],[Age]]&lt;=20,"Teen",IF(Table1[[#This Row],[Age]]&gt;=21 &amp; Table1[[#This Row],[Age]]&lt;=50,"Adult","Senior"))</f>
        <v>Senior</v>
      </c>
      <c r="M3639" t="s">
        <v>46</v>
      </c>
      <c r="N3639" t="s">
        <v>46</v>
      </c>
      <c r="O3639" t="s">
        <v>38</v>
      </c>
      <c r="P3639" t="s">
        <v>74</v>
      </c>
      <c r="Q3639" t="s">
        <v>231</v>
      </c>
      <c r="R3639">
        <v>1</v>
      </c>
      <c r="S3639">
        <v>18000</v>
      </c>
      <c r="T3639">
        <v>20</v>
      </c>
      <c r="U3639">
        <v>14400</v>
      </c>
      <c r="V3639" t="str">
        <f>IF(Table1[[#This Row],[Sales]]&lt;=10000,"Low",IF(Table1[[#This Row],[Sales]]&gt;=10000 &amp; Table1[[#This Row],[Sales]]&lt;=25000,"Medium","High"))</f>
        <v>High</v>
      </c>
      <c r="W3639">
        <v>4820.3900000000003</v>
      </c>
      <c r="X3639">
        <f>Table1[[#This Row],[Profit]]/Table1[[#This Row],[Sales]]</f>
        <v>0.3347493055555556</v>
      </c>
      <c r="Y3639" t="s">
        <v>58</v>
      </c>
      <c r="Z3639" t="s">
        <v>59</v>
      </c>
      <c r="AA3639">
        <v>3</v>
      </c>
      <c r="AB3639" t="s">
        <v>42</v>
      </c>
    </row>
    <row r="3640" spans="1:28" x14ac:dyDescent="0.35">
      <c r="A3640" t="s">
        <v>11001</v>
      </c>
      <c r="B3640" s="1">
        <v>45982</v>
      </c>
      <c r="C3640" s="1" t="str">
        <f>TEXT(Table1[[#This Row],[Order_Date]],"yyyy")</f>
        <v>2025</v>
      </c>
      <c r="D3640" s="3">
        <f>MONTH(Table1[[#This Row],[Order_Date]])</f>
        <v>11</v>
      </c>
      <c r="E3640" t="str">
        <f>TEXT(Table1[[#This Row],[Order_Date]],"mmm")</f>
        <v>Nov</v>
      </c>
      <c r="F3640" s="1">
        <v>45987</v>
      </c>
      <c r="G3640">
        <f>(Table1[[#This Row],[Ship_Date]]-Table1[[#This Row],[Order_Date]])</f>
        <v>5</v>
      </c>
      <c r="H3640" t="s">
        <v>11002</v>
      </c>
      <c r="I3640" t="s">
        <v>11003</v>
      </c>
      <c r="J3640" t="s">
        <v>52</v>
      </c>
      <c r="K3640">
        <v>43</v>
      </c>
      <c r="L3640" t="str">
        <f>IF(Table1[[#This Row],[Age]]&lt;=20,"Teen",IF(Table1[[#This Row],[Age]]&gt;=21 &amp; Table1[[#This Row],[Age]]&lt;=50,"Adult","Senior"))</f>
        <v>Senior</v>
      </c>
      <c r="M3640" t="s">
        <v>73</v>
      </c>
      <c r="N3640" t="s">
        <v>26</v>
      </c>
      <c r="O3640" t="s">
        <v>27</v>
      </c>
      <c r="P3640" t="s">
        <v>74</v>
      </c>
      <c r="Q3640" t="s">
        <v>231</v>
      </c>
      <c r="R3640">
        <v>4</v>
      </c>
      <c r="S3640">
        <v>18000</v>
      </c>
      <c r="T3640">
        <v>25</v>
      </c>
      <c r="U3640">
        <v>54000</v>
      </c>
      <c r="V3640" t="str">
        <f>IF(Table1[[#This Row],[Sales]]&lt;=10000,"Low",IF(Table1[[#This Row],[Sales]]&gt;=10000 &amp; Table1[[#This Row],[Sales]]&lt;=25000,"Medium","High"))</f>
        <v>High</v>
      </c>
      <c r="W3640">
        <v>19481.87</v>
      </c>
      <c r="X3640">
        <f>Table1[[#This Row],[Profit]]/Table1[[#This Row],[Sales]]</f>
        <v>0.36077537037037033</v>
      </c>
      <c r="Y3640" t="s">
        <v>93</v>
      </c>
      <c r="Z3640" t="s">
        <v>59</v>
      </c>
      <c r="AA3640">
        <v>5</v>
      </c>
      <c r="AB3640" t="s">
        <v>32</v>
      </c>
    </row>
    <row r="3641" spans="1:28" x14ac:dyDescent="0.35">
      <c r="A3641" t="s">
        <v>11009</v>
      </c>
      <c r="B3641" s="1">
        <v>45965</v>
      </c>
      <c r="C3641" s="1" t="str">
        <f>TEXT(Table1[[#This Row],[Order_Date]],"yyyy")</f>
        <v>2025</v>
      </c>
      <c r="D3641" s="3">
        <f>MONTH(Table1[[#This Row],[Order_Date]])</f>
        <v>11</v>
      </c>
      <c r="E3641" t="str">
        <f>TEXT(Table1[[#This Row],[Order_Date]],"mmm")</f>
        <v>Nov</v>
      </c>
      <c r="F3641" s="1">
        <v>45970</v>
      </c>
      <c r="G3641">
        <f>(Table1[[#This Row],[Ship_Date]]-Table1[[#This Row],[Order_Date]])</f>
        <v>5</v>
      </c>
      <c r="H3641" t="s">
        <v>701</v>
      </c>
      <c r="I3641" t="s">
        <v>11010</v>
      </c>
      <c r="J3641" t="s">
        <v>24</v>
      </c>
      <c r="K3641">
        <v>63</v>
      </c>
      <c r="L3641" t="str">
        <f>IF(Table1[[#This Row],[Age]]&lt;=20,"Teen",IF(Table1[[#This Row],[Age]]&gt;=21 &amp; Table1[[#This Row],[Age]]&lt;=50,"Adult","Senior"))</f>
        <v>Senior</v>
      </c>
      <c r="M3641" t="s">
        <v>25</v>
      </c>
      <c r="N3641" t="s">
        <v>26</v>
      </c>
      <c r="O3641" t="s">
        <v>27</v>
      </c>
      <c r="P3641" t="s">
        <v>28</v>
      </c>
      <c r="Q3641" t="s">
        <v>65</v>
      </c>
      <c r="R3641">
        <v>7</v>
      </c>
      <c r="S3641">
        <v>30000</v>
      </c>
      <c r="T3641">
        <v>10</v>
      </c>
      <c r="U3641">
        <v>189000</v>
      </c>
      <c r="V3641" t="str">
        <f>IF(Table1[[#This Row],[Sales]]&lt;=10000,"Low",IF(Table1[[#This Row],[Sales]]&gt;=10000 &amp; Table1[[#This Row],[Sales]]&lt;=25000,"Medium","High"))</f>
        <v>High</v>
      </c>
      <c r="W3641">
        <v>48511.1</v>
      </c>
      <c r="X3641">
        <f>Table1[[#This Row],[Profit]]/Table1[[#This Row],[Sales]]</f>
        <v>0.25667248677248677</v>
      </c>
      <c r="Y3641" t="s">
        <v>30</v>
      </c>
      <c r="Z3641" t="s">
        <v>59</v>
      </c>
      <c r="AA3641">
        <v>5</v>
      </c>
      <c r="AB3641" t="s">
        <v>42</v>
      </c>
    </row>
    <row r="3642" spans="1:28" x14ac:dyDescent="0.35">
      <c r="A3642" t="s">
        <v>11020</v>
      </c>
      <c r="B3642" s="1">
        <v>45984</v>
      </c>
      <c r="C3642" s="1" t="str">
        <f>TEXT(Table1[[#This Row],[Order_Date]],"yyyy")</f>
        <v>2025</v>
      </c>
      <c r="D3642" s="3">
        <f>MONTH(Table1[[#This Row],[Order_Date]])</f>
        <v>11</v>
      </c>
      <c r="E3642" t="str">
        <f>TEXT(Table1[[#This Row],[Order_Date]],"mmm")</f>
        <v>Nov</v>
      </c>
      <c r="F3642" s="1">
        <v>45989</v>
      </c>
      <c r="G3642">
        <f>(Table1[[#This Row],[Ship_Date]]-Table1[[#This Row],[Order_Date]])</f>
        <v>5</v>
      </c>
      <c r="H3642" t="s">
        <v>6030</v>
      </c>
      <c r="I3642" t="s">
        <v>11021</v>
      </c>
      <c r="J3642" t="s">
        <v>24</v>
      </c>
      <c r="K3642">
        <v>36</v>
      </c>
      <c r="L3642" t="str">
        <f>IF(Table1[[#This Row],[Age]]&lt;=20,"Teen",IF(Table1[[#This Row],[Age]]&gt;=21 &amp; Table1[[#This Row],[Age]]&lt;=50,"Adult","Senior"))</f>
        <v>Senior</v>
      </c>
      <c r="M3642" t="s">
        <v>53</v>
      </c>
      <c r="N3642" t="s">
        <v>54</v>
      </c>
      <c r="O3642" t="s">
        <v>55</v>
      </c>
      <c r="P3642" t="s">
        <v>39</v>
      </c>
      <c r="Q3642" t="s">
        <v>87</v>
      </c>
      <c r="R3642">
        <v>7</v>
      </c>
      <c r="S3642">
        <v>3200</v>
      </c>
      <c r="T3642">
        <v>0</v>
      </c>
      <c r="U3642">
        <v>22400</v>
      </c>
      <c r="V3642" t="str">
        <f>IF(Table1[[#This Row],[Sales]]&lt;=10000,"Low",IF(Table1[[#This Row],[Sales]]&gt;=10000 &amp; Table1[[#This Row],[Sales]]&lt;=25000,"Medium","High"))</f>
        <v>High</v>
      </c>
      <c r="W3642">
        <v>9486.49</v>
      </c>
      <c r="X3642">
        <f>Table1[[#This Row],[Profit]]/Table1[[#This Row],[Sales]]</f>
        <v>0.42350401785714287</v>
      </c>
      <c r="Y3642" t="s">
        <v>58</v>
      </c>
      <c r="Z3642" t="s">
        <v>31</v>
      </c>
      <c r="AA3642">
        <v>1</v>
      </c>
      <c r="AB3642" t="s">
        <v>42</v>
      </c>
    </row>
    <row r="3643" spans="1:28" x14ac:dyDescent="0.35">
      <c r="A3643" t="s">
        <v>11087</v>
      </c>
      <c r="B3643" s="1">
        <v>45623</v>
      </c>
      <c r="C3643" s="1" t="str">
        <f>TEXT(Table1[[#This Row],[Order_Date]],"yyyy")</f>
        <v>2024</v>
      </c>
      <c r="D3643" s="3">
        <f>MONTH(Table1[[#This Row],[Order_Date]])</f>
        <v>11</v>
      </c>
      <c r="E3643" t="str">
        <f>TEXT(Table1[[#This Row],[Order_Date]],"mmm")</f>
        <v>Nov</v>
      </c>
      <c r="F3643" s="1">
        <v>45630</v>
      </c>
      <c r="G3643">
        <f>(Table1[[#This Row],[Ship_Date]]-Table1[[#This Row],[Order_Date]])</f>
        <v>7</v>
      </c>
      <c r="H3643" t="s">
        <v>11088</v>
      </c>
      <c r="I3643" t="s">
        <v>11089</v>
      </c>
      <c r="J3643" t="s">
        <v>24</v>
      </c>
      <c r="K3643">
        <v>24</v>
      </c>
      <c r="L3643" t="str">
        <f>IF(Table1[[#This Row],[Age]]&lt;=20,"Teen",IF(Table1[[#This Row],[Age]]&gt;=21 &amp; Table1[[#This Row],[Age]]&lt;=50,"Adult","Senior"))</f>
        <v>Senior</v>
      </c>
      <c r="M3643" t="s">
        <v>46</v>
      </c>
      <c r="N3643" t="s">
        <v>46</v>
      </c>
      <c r="O3643" t="s">
        <v>38</v>
      </c>
      <c r="P3643" t="s">
        <v>47</v>
      </c>
      <c r="Q3643" t="s">
        <v>48</v>
      </c>
      <c r="R3643">
        <v>4</v>
      </c>
      <c r="S3643">
        <v>3500</v>
      </c>
      <c r="T3643">
        <v>20</v>
      </c>
      <c r="U3643">
        <v>11200</v>
      </c>
      <c r="V3643" t="str">
        <f>IF(Table1[[#This Row],[Sales]]&lt;=10000,"Low",IF(Table1[[#This Row],[Sales]]&gt;=10000 &amp; Table1[[#This Row],[Sales]]&lt;=25000,"Medium","High"))</f>
        <v>High</v>
      </c>
      <c r="W3643">
        <v>4269.9399999999996</v>
      </c>
      <c r="X3643">
        <f>Table1[[#This Row],[Profit]]/Table1[[#This Row],[Sales]]</f>
        <v>0.38124464285714282</v>
      </c>
      <c r="Y3643" t="s">
        <v>93</v>
      </c>
      <c r="Z3643" t="s">
        <v>59</v>
      </c>
      <c r="AA3643">
        <v>4</v>
      </c>
      <c r="AB3643" t="s">
        <v>42</v>
      </c>
    </row>
    <row r="3644" spans="1:28" x14ac:dyDescent="0.35">
      <c r="A3644" t="s">
        <v>11102</v>
      </c>
      <c r="B3644" s="1">
        <v>45608</v>
      </c>
      <c r="C3644" s="1" t="str">
        <f>TEXT(Table1[[#This Row],[Order_Date]],"yyyy")</f>
        <v>2024</v>
      </c>
      <c r="D3644" s="3">
        <f>MONTH(Table1[[#This Row],[Order_Date]])</f>
        <v>11</v>
      </c>
      <c r="E3644" t="str">
        <f>TEXT(Table1[[#This Row],[Order_Date]],"mmm")</f>
        <v>Nov</v>
      </c>
      <c r="F3644" s="1">
        <v>45612</v>
      </c>
      <c r="G3644">
        <f>(Table1[[#This Row],[Ship_Date]]-Table1[[#This Row],[Order_Date]])</f>
        <v>4</v>
      </c>
      <c r="H3644" t="s">
        <v>6590</v>
      </c>
      <c r="I3644" t="s">
        <v>11103</v>
      </c>
      <c r="J3644" t="s">
        <v>52</v>
      </c>
      <c r="K3644">
        <v>26</v>
      </c>
      <c r="L3644" t="str">
        <f>IF(Table1[[#This Row],[Age]]&lt;=20,"Teen",IF(Table1[[#This Row],[Age]]&gt;=21 &amp; Table1[[#This Row],[Age]]&lt;=50,"Adult","Senior"))</f>
        <v>Senior</v>
      </c>
      <c r="M3644" t="s">
        <v>91</v>
      </c>
      <c r="N3644" t="s">
        <v>92</v>
      </c>
      <c r="O3644" t="s">
        <v>55</v>
      </c>
      <c r="P3644" t="s">
        <v>47</v>
      </c>
      <c r="Q3644" t="s">
        <v>164</v>
      </c>
      <c r="R3644">
        <v>3</v>
      </c>
      <c r="S3644">
        <v>1800</v>
      </c>
      <c r="T3644">
        <v>0</v>
      </c>
      <c r="U3644">
        <v>5400</v>
      </c>
      <c r="V3644" t="str">
        <f>IF(Table1[[#This Row],[Sales]]&lt;=10000,"Low",IF(Table1[[#This Row],[Sales]]&gt;=10000 &amp; Table1[[#This Row],[Sales]]&lt;=25000,"Medium","High"))</f>
        <v>Low</v>
      </c>
      <c r="W3644">
        <v>2260.69</v>
      </c>
      <c r="X3644">
        <f>Table1[[#This Row],[Profit]]/Table1[[#This Row],[Sales]]</f>
        <v>0.41864629629629629</v>
      </c>
      <c r="Y3644" t="s">
        <v>30</v>
      </c>
      <c r="Z3644" t="s">
        <v>31</v>
      </c>
      <c r="AA3644">
        <v>2</v>
      </c>
      <c r="AB3644" t="s">
        <v>42</v>
      </c>
    </row>
    <row r="3645" spans="1:28" x14ac:dyDescent="0.35">
      <c r="A3645" t="s">
        <v>11107</v>
      </c>
      <c r="B3645" s="1">
        <v>45616</v>
      </c>
      <c r="C3645" s="1" t="str">
        <f>TEXT(Table1[[#This Row],[Order_Date]],"yyyy")</f>
        <v>2024</v>
      </c>
      <c r="D3645" s="3">
        <f>MONTH(Table1[[#This Row],[Order_Date]])</f>
        <v>11</v>
      </c>
      <c r="E3645" t="str">
        <f>TEXT(Table1[[#This Row],[Order_Date]],"mmm")</f>
        <v>Nov</v>
      </c>
      <c r="F3645" s="1">
        <v>45617</v>
      </c>
      <c r="G3645">
        <f>(Table1[[#This Row],[Ship_Date]]-Table1[[#This Row],[Order_Date]])</f>
        <v>1</v>
      </c>
      <c r="H3645" t="s">
        <v>11108</v>
      </c>
      <c r="I3645" t="s">
        <v>11109</v>
      </c>
      <c r="J3645" t="s">
        <v>24</v>
      </c>
      <c r="K3645">
        <v>31</v>
      </c>
      <c r="L3645" t="str">
        <f>IF(Table1[[#This Row],[Age]]&lt;=20,"Teen",IF(Table1[[#This Row],[Age]]&gt;=21 &amp; Table1[[#This Row],[Age]]&lt;=50,"Adult","Senior"))</f>
        <v>Senior</v>
      </c>
      <c r="M3645" t="s">
        <v>36</v>
      </c>
      <c r="N3645" t="s">
        <v>37</v>
      </c>
      <c r="O3645" t="s">
        <v>38</v>
      </c>
      <c r="P3645" t="s">
        <v>28</v>
      </c>
      <c r="Q3645" t="s">
        <v>103</v>
      </c>
      <c r="R3645">
        <v>4</v>
      </c>
      <c r="S3645">
        <v>25000</v>
      </c>
      <c r="T3645">
        <v>20</v>
      </c>
      <c r="U3645">
        <v>80000</v>
      </c>
      <c r="V3645" t="str">
        <f>IF(Table1[[#This Row],[Sales]]&lt;=10000,"Low",IF(Table1[[#This Row],[Sales]]&gt;=10000 &amp; Table1[[#This Row],[Sales]]&lt;=25000,"Medium","High"))</f>
        <v>High</v>
      </c>
      <c r="W3645">
        <v>14812.27</v>
      </c>
      <c r="X3645">
        <f>Table1[[#This Row],[Profit]]/Table1[[#This Row],[Sales]]</f>
        <v>0.18515337500000001</v>
      </c>
      <c r="Y3645" t="s">
        <v>93</v>
      </c>
      <c r="Z3645" t="s">
        <v>31</v>
      </c>
      <c r="AA3645">
        <v>5</v>
      </c>
      <c r="AB3645" t="s">
        <v>42</v>
      </c>
    </row>
    <row r="3646" spans="1:28" x14ac:dyDescent="0.35">
      <c r="A3646" t="s">
        <v>11128</v>
      </c>
      <c r="B3646" s="1">
        <v>45983</v>
      </c>
      <c r="C3646" s="1" t="str">
        <f>TEXT(Table1[[#This Row],[Order_Date]],"yyyy")</f>
        <v>2025</v>
      </c>
      <c r="D3646" s="3">
        <f>MONTH(Table1[[#This Row],[Order_Date]])</f>
        <v>11</v>
      </c>
      <c r="E3646" t="str">
        <f>TEXT(Table1[[#This Row],[Order_Date]],"mmm")</f>
        <v>Nov</v>
      </c>
      <c r="F3646" s="1">
        <v>45985</v>
      </c>
      <c r="G3646">
        <f>(Table1[[#This Row],[Ship_Date]]-Table1[[#This Row],[Order_Date]])</f>
        <v>2</v>
      </c>
      <c r="H3646" t="s">
        <v>11129</v>
      </c>
      <c r="I3646" t="s">
        <v>11130</v>
      </c>
      <c r="J3646" t="s">
        <v>24</v>
      </c>
      <c r="K3646">
        <v>18</v>
      </c>
      <c r="L3646" t="str">
        <f>IF(Table1[[#This Row],[Age]]&lt;=20,"Teen",IF(Table1[[#This Row],[Age]]&gt;=21 &amp; Table1[[#This Row],[Age]]&lt;=50,"Adult","Senior"))</f>
        <v>Teen</v>
      </c>
      <c r="M3646" t="s">
        <v>91</v>
      </c>
      <c r="N3646" t="s">
        <v>92</v>
      </c>
      <c r="O3646" t="s">
        <v>55</v>
      </c>
      <c r="P3646" t="s">
        <v>56</v>
      </c>
      <c r="Q3646" t="s">
        <v>168</v>
      </c>
      <c r="R3646">
        <v>2</v>
      </c>
      <c r="S3646">
        <v>1200</v>
      </c>
      <c r="T3646">
        <v>10</v>
      </c>
      <c r="U3646">
        <v>2160</v>
      </c>
      <c r="V3646" t="str">
        <f>IF(Table1[[#This Row],[Sales]]&lt;=10000,"Low",IF(Table1[[#This Row],[Sales]]&gt;=10000 &amp; Table1[[#This Row],[Sales]]&lt;=25000,"Medium","High"))</f>
        <v>Low</v>
      </c>
      <c r="W3646">
        <v>823.49</v>
      </c>
      <c r="X3646">
        <f>Table1[[#This Row],[Profit]]/Table1[[#This Row],[Sales]]</f>
        <v>0.38124537037037037</v>
      </c>
      <c r="Y3646" t="s">
        <v>93</v>
      </c>
      <c r="Z3646" t="s">
        <v>59</v>
      </c>
      <c r="AA3646">
        <v>2</v>
      </c>
      <c r="AB3646" t="s">
        <v>42</v>
      </c>
    </row>
    <row r="3647" spans="1:28" x14ac:dyDescent="0.35">
      <c r="A3647" t="s">
        <v>11170</v>
      </c>
      <c r="B3647" s="1">
        <v>45985</v>
      </c>
      <c r="C3647" s="1" t="str">
        <f>TEXT(Table1[[#This Row],[Order_Date]],"yyyy")</f>
        <v>2025</v>
      </c>
      <c r="D3647" s="3">
        <f>MONTH(Table1[[#This Row],[Order_Date]])</f>
        <v>11</v>
      </c>
      <c r="E3647" t="str">
        <f>TEXT(Table1[[#This Row],[Order_Date]],"mmm")</f>
        <v>Nov</v>
      </c>
      <c r="F3647" s="1">
        <v>45991</v>
      </c>
      <c r="G3647">
        <f>(Table1[[#This Row],[Ship_Date]]-Table1[[#This Row],[Order_Date]])</f>
        <v>6</v>
      </c>
      <c r="H3647" t="s">
        <v>11171</v>
      </c>
      <c r="I3647" t="s">
        <v>11172</v>
      </c>
      <c r="J3647" t="s">
        <v>52</v>
      </c>
      <c r="K3647">
        <v>33</v>
      </c>
      <c r="L3647" t="str">
        <f>IF(Table1[[#This Row],[Age]]&lt;=20,"Teen",IF(Table1[[#This Row],[Age]]&gt;=21 &amp; Table1[[#This Row],[Age]]&lt;=50,"Adult","Senior"))</f>
        <v>Senior</v>
      </c>
      <c r="M3647" t="s">
        <v>84</v>
      </c>
      <c r="N3647" t="s">
        <v>85</v>
      </c>
      <c r="O3647" t="s">
        <v>86</v>
      </c>
      <c r="P3647" t="s">
        <v>28</v>
      </c>
      <c r="Q3647" t="s">
        <v>103</v>
      </c>
      <c r="R3647">
        <v>4</v>
      </c>
      <c r="S3647">
        <v>25000</v>
      </c>
      <c r="T3647">
        <v>15</v>
      </c>
      <c r="U3647">
        <v>85000</v>
      </c>
      <c r="V3647" t="str">
        <f>IF(Table1[[#This Row],[Sales]]&lt;=10000,"Low",IF(Table1[[#This Row],[Sales]]&gt;=10000 &amp; Table1[[#This Row],[Sales]]&lt;=25000,"Medium","High"))</f>
        <v>High</v>
      </c>
      <c r="W3647">
        <v>23228</v>
      </c>
      <c r="X3647">
        <f>Table1[[#This Row],[Profit]]/Table1[[#This Row],[Sales]]</f>
        <v>0.2732705882352941</v>
      </c>
      <c r="Y3647" t="s">
        <v>30</v>
      </c>
      <c r="Z3647" t="s">
        <v>59</v>
      </c>
      <c r="AA3647">
        <v>1</v>
      </c>
      <c r="AB3647" t="s">
        <v>42</v>
      </c>
    </row>
    <row r="3648" spans="1:28" x14ac:dyDescent="0.35">
      <c r="A3648" t="s">
        <v>98</v>
      </c>
      <c r="B3648" s="1">
        <v>46006</v>
      </c>
      <c r="C3648" s="1" t="str">
        <f>TEXT(Table1[[#This Row],[Order_Date]],"yyyy")</f>
        <v>2025</v>
      </c>
      <c r="D3648" s="3">
        <f>MONTH(Table1[[#This Row],[Order_Date]])</f>
        <v>12</v>
      </c>
      <c r="E3648" t="str">
        <f>TEXT(Table1[[#This Row],[Order_Date]],"mmm")</f>
        <v>Dec</v>
      </c>
      <c r="F3648" s="1">
        <v>46007</v>
      </c>
      <c r="G3648">
        <f>(Table1[[#This Row],[Ship_Date]]-Table1[[#This Row],[Order_Date]])</f>
        <v>1</v>
      </c>
      <c r="H3648" t="s">
        <v>99</v>
      </c>
      <c r="I3648" t="s">
        <v>100</v>
      </c>
      <c r="J3648" t="s">
        <v>24</v>
      </c>
      <c r="K3648">
        <v>27</v>
      </c>
      <c r="L3648" t="str">
        <f>IF(Table1[[#This Row],[Age]]&lt;=20,"Teen",IF(Table1[[#This Row],[Age]]&gt;=21 &amp; Table1[[#This Row],[Age]]&lt;=50,"Adult","Senior"))</f>
        <v>Senior</v>
      </c>
      <c r="M3648" t="s">
        <v>101</v>
      </c>
      <c r="N3648" t="s">
        <v>102</v>
      </c>
      <c r="O3648" t="s">
        <v>27</v>
      </c>
      <c r="P3648" t="s">
        <v>28</v>
      </c>
      <c r="Q3648" t="s">
        <v>103</v>
      </c>
      <c r="R3648">
        <v>1</v>
      </c>
      <c r="S3648">
        <v>25000</v>
      </c>
      <c r="T3648">
        <v>20</v>
      </c>
      <c r="U3648">
        <v>20000</v>
      </c>
      <c r="V3648" t="str">
        <f>IF(Table1[[#This Row],[Sales]]&lt;=10000,"Low",IF(Table1[[#This Row],[Sales]]&gt;=10000 &amp; Table1[[#This Row],[Sales]]&lt;=25000,"Medium","High"))</f>
        <v>High</v>
      </c>
      <c r="W3648">
        <v>6730.91</v>
      </c>
      <c r="X3648">
        <f>Table1[[#This Row],[Profit]]/Table1[[#This Row],[Sales]]</f>
        <v>0.3365455</v>
      </c>
      <c r="Y3648" t="s">
        <v>30</v>
      </c>
      <c r="Z3648" t="s">
        <v>59</v>
      </c>
      <c r="AA3648">
        <v>1</v>
      </c>
      <c r="AB3648" t="s">
        <v>42</v>
      </c>
    </row>
    <row r="3649" spans="1:28" x14ac:dyDescent="0.35">
      <c r="A3649" t="s">
        <v>126</v>
      </c>
      <c r="B3649" s="1">
        <v>46000</v>
      </c>
      <c r="C3649" s="1" t="str">
        <f>TEXT(Table1[[#This Row],[Order_Date]],"yyyy")</f>
        <v>2025</v>
      </c>
      <c r="D3649" s="3">
        <f>MONTH(Table1[[#This Row],[Order_Date]])</f>
        <v>12</v>
      </c>
      <c r="E3649" t="str">
        <f>TEXT(Table1[[#This Row],[Order_Date]],"mmm")</f>
        <v>Dec</v>
      </c>
      <c r="F3649" s="1">
        <v>46001</v>
      </c>
      <c r="G3649">
        <f>(Table1[[#This Row],[Ship_Date]]-Table1[[#This Row],[Order_Date]])</f>
        <v>1</v>
      </c>
      <c r="H3649" t="s">
        <v>127</v>
      </c>
      <c r="I3649" t="s">
        <v>128</v>
      </c>
      <c r="J3649" t="s">
        <v>52</v>
      </c>
      <c r="K3649">
        <v>24</v>
      </c>
      <c r="L3649" t="str">
        <f>IF(Table1[[#This Row],[Age]]&lt;=20,"Teen",IF(Table1[[#This Row],[Age]]&gt;=21 &amp; Table1[[#This Row],[Age]]&lt;=50,"Adult","Senior"))</f>
        <v>Senior</v>
      </c>
      <c r="M3649" t="s">
        <v>73</v>
      </c>
      <c r="N3649" t="s">
        <v>26</v>
      </c>
      <c r="O3649" t="s">
        <v>27</v>
      </c>
      <c r="P3649" t="s">
        <v>28</v>
      </c>
      <c r="Q3649" t="s">
        <v>29</v>
      </c>
      <c r="R3649">
        <v>8</v>
      </c>
      <c r="S3649">
        <v>15000</v>
      </c>
      <c r="T3649">
        <v>5</v>
      </c>
      <c r="U3649">
        <v>114000</v>
      </c>
      <c r="V3649" t="str">
        <f>IF(Table1[[#This Row],[Sales]]&lt;=10000,"Low",IF(Table1[[#This Row],[Sales]]&gt;=10000 &amp; Table1[[#This Row],[Sales]]&lt;=25000,"Medium","High"))</f>
        <v>High</v>
      </c>
      <c r="W3649">
        <v>34466.92</v>
      </c>
      <c r="X3649">
        <f>Table1[[#This Row],[Profit]]/Table1[[#This Row],[Sales]]</f>
        <v>0.30234140350877192</v>
      </c>
      <c r="Y3649" t="s">
        <v>93</v>
      </c>
      <c r="Z3649" t="s">
        <v>59</v>
      </c>
      <c r="AA3649">
        <v>3</v>
      </c>
      <c r="AB3649" t="s">
        <v>42</v>
      </c>
    </row>
    <row r="3650" spans="1:28" x14ac:dyDescent="0.35">
      <c r="A3650" t="s">
        <v>142</v>
      </c>
      <c r="B3650" s="1">
        <v>45646</v>
      </c>
      <c r="C3650" s="1" t="str">
        <f>TEXT(Table1[[#This Row],[Order_Date]],"yyyy")</f>
        <v>2024</v>
      </c>
      <c r="D3650" s="3">
        <f>MONTH(Table1[[#This Row],[Order_Date]])</f>
        <v>12</v>
      </c>
      <c r="E3650" t="str">
        <f>TEXT(Table1[[#This Row],[Order_Date]],"mmm")</f>
        <v>Dec</v>
      </c>
      <c r="F3650" s="1">
        <v>45651</v>
      </c>
      <c r="G3650">
        <f>(Table1[[#This Row],[Ship_Date]]-Table1[[#This Row],[Order_Date]])</f>
        <v>5</v>
      </c>
      <c r="H3650" t="s">
        <v>143</v>
      </c>
      <c r="I3650" t="s">
        <v>144</v>
      </c>
      <c r="J3650" t="s">
        <v>52</v>
      </c>
      <c r="K3650">
        <v>60</v>
      </c>
      <c r="L3650" t="str">
        <f>IF(Table1[[#This Row],[Age]]&lt;=20,"Teen",IF(Table1[[#This Row],[Age]]&gt;=21 &amp; Table1[[#This Row],[Age]]&lt;=50,"Adult","Senior"))</f>
        <v>Senior</v>
      </c>
      <c r="M3650" t="s">
        <v>91</v>
      </c>
      <c r="N3650" t="s">
        <v>92</v>
      </c>
      <c r="O3650" t="s">
        <v>55</v>
      </c>
      <c r="P3650" t="s">
        <v>39</v>
      </c>
      <c r="Q3650" t="s">
        <v>118</v>
      </c>
      <c r="R3650">
        <v>6</v>
      </c>
      <c r="S3650">
        <v>4000</v>
      </c>
      <c r="T3650">
        <v>10</v>
      </c>
      <c r="U3650">
        <v>21600</v>
      </c>
      <c r="V3650" t="str">
        <f>IF(Table1[[#This Row],[Sales]]&lt;=10000,"Low",IF(Table1[[#This Row],[Sales]]&gt;=10000 &amp; Table1[[#This Row],[Sales]]&lt;=25000,"Medium","High"))</f>
        <v>High</v>
      </c>
      <c r="W3650">
        <v>8175.8</v>
      </c>
      <c r="X3650">
        <f>Table1[[#This Row],[Profit]]/Table1[[#This Row],[Sales]]</f>
        <v>0.37850925925925927</v>
      </c>
      <c r="Y3650" t="s">
        <v>30</v>
      </c>
      <c r="Z3650" t="s">
        <v>31</v>
      </c>
      <c r="AA3650">
        <v>3</v>
      </c>
      <c r="AB3650" t="s">
        <v>42</v>
      </c>
    </row>
    <row r="3651" spans="1:28" x14ac:dyDescent="0.35">
      <c r="A3651" t="s">
        <v>193</v>
      </c>
      <c r="B3651" s="1">
        <v>46003</v>
      </c>
      <c r="C3651" s="1" t="str">
        <f>TEXT(Table1[[#This Row],[Order_Date]],"yyyy")</f>
        <v>2025</v>
      </c>
      <c r="D3651" s="3">
        <f>MONTH(Table1[[#This Row],[Order_Date]])</f>
        <v>12</v>
      </c>
      <c r="E3651" t="str">
        <f>TEXT(Table1[[#This Row],[Order_Date]],"mmm")</f>
        <v>Dec</v>
      </c>
      <c r="F3651" s="1">
        <v>46006</v>
      </c>
      <c r="G3651">
        <f>(Table1[[#This Row],[Ship_Date]]-Table1[[#This Row],[Order_Date]])</f>
        <v>3</v>
      </c>
      <c r="H3651" t="s">
        <v>194</v>
      </c>
      <c r="I3651" t="s">
        <v>195</v>
      </c>
      <c r="J3651" t="s">
        <v>24</v>
      </c>
      <c r="K3651">
        <v>27</v>
      </c>
      <c r="L3651" t="str">
        <f>IF(Table1[[#This Row],[Age]]&lt;=20,"Teen",IF(Table1[[#This Row],[Age]]&gt;=21 &amp; Table1[[#This Row],[Age]]&lt;=50,"Adult","Senior"))</f>
        <v>Senior</v>
      </c>
      <c r="M3651" t="s">
        <v>116</v>
      </c>
      <c r="N3651" t="s">
        <v>117</v>
      </c>
      <c r="O3651" t="s">
        <v>86</v>
      </c>
      <c r="P3651" t="s">
        <v>74</v>
      </c>
      <c r="Q3651" t="s">
        <v>196</v>
      </c>
      <c r="R3651">
        <v>8</v>
      </c>
      <c r="S3651">
        <v>25000</v>
      </c>
      <c r="T3651">
        <v>20</v>
      </c>
      <c r="U3651">
        <v>160000</v>
      </c>
      <c r="V3651" t="str">
        <f>IF(Table1[[#This Row],[Sales]]&lt;=10000,"Low",IF(Table1[[#This Row],[Sales]]&gt;=10000 &amp; Table1[[#This Row],[Sales]]&lt;=25000,"Medium","High"))</f>
        <v>High</v>
      </c>
      <c r="W3651">
        <v>24414.69</v>
      </c>
      <c r="X3651">
        <f>Table1[[#This Row],[Profit]]/Table1[[#This Row],[Sales]]</f>
        <v>0.15259181249999998</v>
      </c>
      <c r="Y3651" t="s">
        <v>58</v>
      </c>
      <c r="Z3651" t="s">
        <v>41</v>
      </c>
      <c r="AA3651">
        <v>1</v>
      </c>
      <c r="AB3651" t="s">
        <v>42</v>
      </c>
    </row>
    <row r="3652" spans="1:28" x14ac:dyDescent="0.35">
      <c r="A3652" t="s">
        <v>200</v>
      </c>
      <c r="B3652" s="1">
        <v>46006</v>
      </c>
      <c r="C3652" s="1" t="str">
        <f>TEXT(Table1[[#This Row],[Order_Date]],"yyyy")</f>
        <v>2025</v>
      </c>
      <c r="D3652" s="3">
        <f>MONTH(Table1[[#This Row],[Order_Date]])</f>
        <v>12</v>
      </c>
      <c r="E3652" t="str">
        <f>TEXT(Table1[[#This Row],[Order_Date]],"mmm")</f>
        <v>Dec</v>
      </c>
      <c r="F3652" s="1">
        <v>46013</v>
      </c>
      <c r="G3652">
        <f>(Table1[[#This Row],[Ship_Date]]-Table1[[#This Row],[Order_Date]])</f>
        <v>7</v>
      </c>
      <c r="H3652" t="s">
        <v>201</v>
      </c>
      <c r="I3652" t="s">
        <v>202</v>
      </c>
      <c r="J3652" t="s">
        <v>52</v>
      </c>
      <c r="K3652">
        <v>26</v>
      </c>
      <c r="L3652" t="str">
        <f>IF(Table1[[#This Row],[Age]]&lt;=20,"Teen",IF(Table1[[#This Row],[Age]]&gt;=21 &amp; Table1[[#This Row],[Age]]&lt;=50,"Adult","Senior"))</f>
        <v>Senior</v>
      </c>
      <c r="M3652" t="s">
        <v>79</v>
      </c>
      <c r="N3652" t="s">
        <v>80</v>
      </c>
      <c r="O3652" t="s">
        <v>38</v>
      </c>
      <c r="P3652" t="s">
        <v>39</v>
      </c>
      <c r="Q3652" t="s">
        <v>118</v>
      </c>
      <c r="R3652">
        <v>6</v>
      </c>
      <c r="S3652">
        <v>4000</v>
      </c>
      <c r="T3652">
        <v>15</v>
      </c>
      <c r="U3652">
        <v>20400</v>
      </c>
      <c r="V3652" t="str">
        <f>IF(Table1[[#This Row],[Sales]]&lt;=10000,"Low",IF(Table1[[#This Row],[Sales]]&gt;=10000 &amp; Table1[[#This Row],[Sales]]&lt;=25000,"Medium","High"))</f>
        <v>High</v>
      </c>
      <c r="W3652">
        <v>4805.66</v>
      </c>
      <c r="X3652">
        <f>Table1[[#This Row],[Profit]]/Table1[[#This Row],[Sales]]</f>
        <v>0.23557156862745096</v>
      </c>
      <c r="Y3652" t="s">
        <v>58</v>
      </c>
      <c r="Z3652" t="s">
        <v>59</v>
      </c>
      <c r="AA3652">
        <v>5</v>
      </c>
      <c r="AB3652" t="s">
        <v>42</v>
      </c>
    </row>
    <row r="3653" spans="1:28" x14ac:dyDescent="0.35">
      <c r="A3653" t="s">
        <v>209</v>
      </c>
      <c r="B3653" s="1">
        <v>45639</v>
      </c>
      <c r="C3653" s="1" t="str">
        <f>TEXT(Table1[[#This Row],[Order_Date]],"yyyy")</f>
        <v>2024</v>
      </c>
      <c r="D3653" s="3">
        <f>MONTH(Table1[[#This Row],[Order_Date]])</f>
        <v>12</v>
      </c>
      <c r="E3653" t="str">
        <f>TEXT(Table1[[#This Row],[Order_Date]],"mmm")</f>
        <v>Dec</v>
      </c>
      <c r="F3653" s="1">
        <v>45644</v>
      </c>
      <c r="G3653">
        <f>(Table1[[#This Row],[Ship_Date]]-Table1[[#This Row],[Order_Date]])</f>
        <v>5</v>
      </c>
      <c r="H3653" t="s">
        <v>210</v>
      </c>
      <c r="I3653" t="s">
        <v>211</v>
      </c>
      <c r="J3653" t="s">
        <v>52</v>
      </c>
      <c r="K3653">
        <v>21</v>
      </c>
      <c r="L3653" t="str">
        <f>IF(Table1[[#This Row],[Age]]&lt;=20,"Teen",IF(Table1[[#This Row],[Age]]&gt;=21 &amp; Table1[[#This Row],[Age]]&lt;=50,"Adult","Senior"))</f>
        <v>Senior</v>
      </c>
      <c r="M3653" t="s">
        <v>73</v>
      </c>
      <c r="N3653" t="s">
        <v>26</v>
      </c>
      <c r="O3653" t="s">
        <v>27</v>
      </c>
      <c r="P3653" t="s">
        <v>56</v>
      </c>
      <c r="Q3653" t="s">
        <v>212</v>
      </c>
      <c r="R3653">
        <v>1</v>
      </c>
      <c r="S3653">
        <v>300</v>
      </c>
      <c r="T3653">
        <v>20</v>
      </c>
      <c r="U3653">
        <v>240</v>
      </c>
      <c r="V3653" t="str">
        <f>IF(Table1[[#This Row],[Sales]]&lt;=10000,"Low",IF(Table1[[#This Row],[Sales]]&gt;=10000 &amp; Table1[[#This Row],[Sales]]&lt;=25000,"Medium","High"))</f>
        <v>Low</v>
      </c>
      <c r="W3653">
        <v>76.05</v>
      </c>
      <c r="X3653">
        <f>Table1[[#This Row],[Profit]]/Table1[[#This Row],[Sales]]</f>
        <v>0.31687499999999996</v>
      </c>
      <c r="Y3653" t="s">
        <v>30</v>
      </c>
      <c r="Z3653" t="s">
        <v>59</v>
      </c>
      <c r="AA3653">
        <v>1</v>
      </c>
      <c r="AB3653" t="s">
        <v>42</v>
      </c>
    </row>
    <row r="3654" spans="1:28" x14ac:dyDescent="0.35">
      <c r="A3654" t="s">
        <v>219</v>
      </c>
      <c r="B3654" s="1">
        <v>45651</v>
      </c>
      <c r="C3654" s="1" t="str">
        <f>TEXT(Table1[[#This Row],[Order_Date]],"yyyy")</f>
        <v>2024</v>
      </c>
      <c r="D3654" s="3">
        <f>MONTH(Table1[[#This Row],[Order_Date]])</f>
        <v>12</v>
      </c>
      <c r="E3654" t="str">
        <f>TEXT(Table1[[#This Row],[Order_Date]],"mmm")</f>
        <v>Dec</v>
      </c>
      <c r="F3654" s="1">
        <v>45654</v>
      </c>
      <c r="G3654">
        <f>(Table1[[#This Row],[Ship_Date]]-Table1[[#This Row],[Order_Date]])</f>
        <v>3</v>
      </c>
      <c r="H3654" t="s">
        <v>220</v>
      </c>
      <c r="I3654" t="s">
        <v>221</v>
      </c>
      <c r="J3654" t="s">
        <v>52</v>
      </c>
      <c r="K3654">
        <v>38</v>
      </c>
      <c r="L3654" t="str">
        <f>IF(Table1[[#This Row],[Age]]&lt;=20,"Teen",IF(Table1[[#This Row],[Age]]&gt;=21 &amp; Table1[[#This Row],[Age]]&lt;=50,"Adult","Senior"))</f>
        <v>Senior</v>
      </c>
      <c r="M3654" t="s">
        <v>101</v>
      </c>
      <c r="N3654" t="s">
        <v>102</v>
      </c>
      <c r="O3654" t="s">
        <v>27</v>
      </c>
      <c r="P3654" t="s">
        <v>56</v>
      </c>
      <c r="Q3654" t="s">
        <v>125</v>
      </c>
      <c r="R3654">
        <v>7</v>
      </c>
      <c r="S3654">
        <v>450</v>
      </c>
      <c r="T3654">
        <v>10</v>
      </c>
      <c r="U3654">
        <v>2835</v>
      </c>
      <c r="V3654" t="str">
        <f>IF(Table1[[#This Row],[Sales]]&lt;=10000,"Low",IF(Table1[[#This Row],[Sales]]&gt;=10000 &amp; Table1[[#This Row],[Sales]]&lt;=25000,"Medium","High"))</f>
        <v>Low</v>
      </c>
      <c r="W3654">
        <v>447.31</v>
      </c>
      <c r="X3654">
        <f>Table1[[#This Row],[Profit]]/Table1[[#This Row],[Sales]]</f>
        <v>0.15778130511463845</v>
      </c>
      <c r="Y3654" t="s">
        <v>58</v>
      </c>
      <c r="Z3654" t="s">
        <v>31</v>
      </c>
      <c r="AA3654">
        <v>4</v>
      </c>
      <c r="AB3654" t="s">
        <v>32</v>
      </c>
    </row>
    <row r="3655" spans="1:28" x14ac:dyDescent="0.35">
      <c r="A3655" t="s">
        <v>222</v>
      </c>
      <c r="B3655" s="1">
        <v>45993</v>
      </c>
      <c r="C3655" s="1" t="str">
        <f>TEXT(Table1[[#This Row],[Order_Date]],"yyyy")</f>
        <v>2025</v>
      </c>
      <c r="D3655" s="3">
        <f>MONTH(Table1[[#This Row],[Order_Date]])</f>
        <v>12</v>
      </c>
      <c r="E3655" t="str">
        <f>TEXT(Table1[[#This Row],[Order_Date]],"mmm")</f>
        <v>Dec</v>
      </c>
      <c r="F3655" s="1">
        <v>45996</v>
      </c>
      <c r="G3655">
        <f>(Table1[[#This Row],[Ship_Date]]-Table1[[#This Row],[Order_Date]])</f>
        <v>3</v>
      </c>
      <c r="H3655" t="s">
        <v>223</v>
      </c>
      <c r="I3655" t="s">
        <v>224</v>
      </c>
      <c r="J3655" t="s">
        <v>24</v>
      </c>
      <c r="K3655">
        <v>59</v>
      </c>
      <c r="L3655" t="str">
        <f>IF(Table1[[#This Row],[Age]]&lt;=20,"Teen",IF(Table1[[#This Row],[Age]]&gt;=21 &amp; Table1[[#This Row],[Age]]&lt;=50,"Adult","Senior"))</f>
        <v>Senior</v>
      </c>
      <c r="M3655" t="s">
        <v>116</v>
      </c>
      <c r="N3655" t="s">
        <v>117</v>
      </c>
      <c r="O3655" t="s">
        <v>86</v>
      </c>
      <c r="P3655" t="s">
        <v>74</v>
      </c>
      <c r="Q3655" t="s">
        <v>196</v>
      </c>
      <c r="R3655">
        <v>4</v>
      </c>
      <c r="S3655">
        <v>25000</v>
      </c>
      <c r="T3655">
        <v>0</v>
      </c>
      <c r="U3655">
        <v>100000</v>
      </c>
      <c r="V3655" t="str">
        <f>IF(Table1[[#This Row],[Sales]]&lt;=10000,"Low",IF(Table1[[#This Row],[Sales]]&gt;=10000 &amp; Table1[[#This Row],[Sales]]&lt;=25000,"Medium","High"))</f>
        <v>High</v>
      </c>
      <c r="W3655">
        <v>23253.25</v>
      </c>
      <c r="X3655">
        <f>Table1[[#This Row],[Profit]]/Table1[[#This Row],[Sales]]</f>
        <v>0.2325325</v>
      </c>
      <c r="Y3655" t="s">
        <v>58</v>
      </c>
      <c r="Z3655" t="s">
        <v>31</v>
      </c>
      <c r="AA3655">
        <v>2</v>
      </c>
      <c r="AB3655" t="s">
        <v>42</v>
      </c>
    </row>
    <row r="3656" spans="1:28" x14ac:dyDescent="0.35">
      <c r="A3656" t="s">
        <v>228</v>
      </c>
      <c r="B3656" s="1">
        <v>46021</v>
      </c>
      <c r="C3656" s="1" t="str">
        <f>TEXT(Table1[[#This Row],[Order_Date]],"yyyy")</f>
        <v>2025</v>
      </c>
      <c r="D3656" s="3">
        <f>MONTH(Table1[[#This Row],[Order_Date]])</f>
        <v>12</v>
      </c>
      <c r="E3656" t="str">
        <f>TEXT(Table1[[#This Row],[Order_Date]],"mmm")</f>
        <v>Dec</v>
      </c>
      <c r="F3656" s="1">
        <v>46027</v>
      </c>
      <c r="G3656">
        <f>(Table1[[#This Row],[Ship_Date]]-Table1[[#This Row],[Order_Date]])</f>
        <v>6</v>
      </c>
      <c r="H3656" t="s">
        <v>229</v>
      </c>
      <c r="I3656" t="s">
        <v>230</v>
      </c>
      <c r="J3656" t="s">
        <v>52</v>
      </c>
      <c r="K3656">
        <v>63</v>
      </c>
      <c r="L3656" t="str">
        <f>IF(Table1[[#This Row],[Age]]&lt;=20,"Teen",IF(Table1[[#This Row],[Age]]&gt;=21 &amp; Table1[[#This Row],[Age]]&lt;=50,"Adult","Senior"))</f>
        <v>Senior</v>
      </c>
      <c r="M3656" t="s">
        <v>73</v>
      </c>
      <c r="N3656" t="s">
        <v>26</v>
      </c>
      <c r="O3656" t="s">
        <v>27</v>
      </c>
      <c r="P3656" t="s">
        <v>74</v>
      </c>
      <c r="Q3656" t="s">
        <v>231</v>
      </c>
      <c r="R3656">
        <v>4</v>
      </c>
      <c r="S3656">
        <v>18000</v>
      </c>
      <c r="T3656">
        <v>0</v>
      </c>
      <c r="U3656">
        <v>72000</v>
      </c>
      <c r="V3656" t="str">
        <f>IF(Table1[[#This Row],[Sales]]&lt;=10000,"Low",IF(Table1[[#This Row],[Sales]]&gt;=10000 &amp; Table1[[#This Row],[Sales]]&lt;=25000,"Medium","High"))</f>
        <v>High</v>
      </c>
      <c r="W3656">
        <v>14830.74</v>
      </c>
      <c r="X3656">
        <f>Table1[[#This Row],[Profit]]/Table1[[#This Row],[Sales]]</f>
        <v>0.20598249999999999</v>
      </c>
      <c r="Y3656" t="s">
        <v>58</v>
      </c>
      <c r="Z3656" t="s">
        <v>31</v>
      </c>
      <c r="AA3656">
        <v>3</v>
      </c>
      <c r="AB3656" t="s">
        <v>42</v>
      </c>
    </row>
    <row r="3657" spans="1:28" x14ac:dyDescent="0.35">
      <c r="A3657" t="s">
        <v>263</v>
      </c>
      <c r="B3657" s="1">
        <v>46003</v>
      </c>
      <c r="C3657" s="1" t="str">
        <f>TEXT(Table1[[#This Row],[Order_Date]],"yyyy")</f>
        <v>2025</v>
      </c>
      <c r="D3657" s="3">
        <f>MONTH(Table1[[#This Row],[Order_Date]])</f>
        <v>12</v>
      </c>
      <c r="E3657" t="str">
        <f>TEXT(Table1[[#This Row],[Order_Date]],"mmm")</f>
        <v>Dec</v>
      </c>
      <c r="F3657" s="1">
        <v>46008</v>
      </c>
      <c r="G3657">
        <f>(Table1[[#This Row],[Ship_Date]]-Table1[[#This Row],[Order_Date]])</f>
        <v>5</v>
      </c>
      <c r="H3657" t="s">
        <v>264</v>
      </c>
      <c r="I3657" t="s">
        <v>265</v>
      </c>
      <c r="J3657" t="s">
        <v>24</v>
      </c>
      <c r="K3657">
        <v>51</v>
      </c>
      <c r="L3657" t="str">
        <f>IF(Table1[[#This Row],[Age]]&lt;=20,"Teen",IF(Table1[[#This Row],[Age]]&gt;=21 &amp; Table1[[#This Row],[Age]]&lt;=50,"Adult","Senior"))</f>
        <v>Senior</v>
      </c>
      <c r="M3657" t="s">
        <v>46</v>
      </c>
      <c r="N3657" t="s">
        <v>46</v>
      </c>
      <c r="O3657" t="s">
        <v>38</v>
      </c>
      <c r="P3657" t="s">
        <v>56</v>
      </c>
      <c r="Q3657" t="s">
        <v>212</v>
      </c>
      <c r="R3657">
        <v>5</v>
      </c>
      <c r="S3657">
        <v>300</v>
      </c>
      <c r="T3657">
        <v>20</v>
      </c>
      <c r="U3657">
        <v>1200</v>
      </c>
      <c r="V3657" t="str">
        <f>IF(Table1[[#This Row],[Sales]]&lt;=10000,"Low",IF(Table1[[#This Row],[Sales]]&gt;=10000 &amp; Table1[[#This Row],[Sales]]&lt;=25000,"Medium","High"))</f>
        <v>Low</v>
      </c>
      <c r="W3657">
        <v>124.19</v>
      </c>
      <c r="X3657">
        <f>Table1[[#This Row],[Profit]]/Table1[[#This Row],[Sales]]</f>
        <v>0.10349166666666666</v>
      </c>
      <c r="Y3657" t="s">
        <v>93</v>
      </c>
      <c r="Z3657" t="s">
        <v>41</v>
      </c>
      <c r="AA3657">
        <v>3</v>
      </c>
      <c r="AB3657" t="s">
        <v>42</v>
      </c>
    </row>
    <row r="3658" spans="1:28" x14ac:dyDescent="0.35">
      <c r="A3658" t="s">
        <v>293</v>
      </c>
      <c r="B3658" s="1">
        <v>45657</v>
      </c>
      <c r="C3658" s="1" t="str">
        <f>TEXT(Table1[[#This Row],[Order_Date]],"yyyy")</f>
        <v>2024</v>
      </c>
      <c r="D3658" s="3">
        <f>MONTH(Table1[[#This Row],[Order_Date]])</f>
        <v>12</v>
      </c>
      <c r="E3658" t="str">
        <f>TEXT(Table1[[#This Row],[Order_Date]],"mmm")</f>
        <v>Dec</v>
      </c>
      <c r="F3658" s="1">
        <v>45658</v>
      </c>
      <c r="G3658">
        <f>(Table1[[#This Row],[Ship_Date]]-Table1[[#This Row],[Order_Date]])</f>
        <v>1</v>
      </c>
      <c r="H3658" t="s">
        <v>294</v>
      </c>
      <c r="I3658" t="s">
        <v>295</v>
      </c>
      <c r="J3658" t="s">
        <v>24</v>
      </c>
      <c r="K3658">
        <v>32</v>
      </c>
      <c r="L3658" t="str">
        <f>IF(Table1[[#This Row],[Age]]&lt;=20,"Teen",IF(Table1[[#This Row],[Age]]&gt;=21 &amp; Table1[[#This Row],[Age]]&lt;=50,"Adult","Senior"))</f>
        <v>Senior</v>
      </c>
      <c r="M3658" t="s">
        <v>107</v>
      </c>
      <c r="N3658" t="s">
        <v>108</v>
      </c>
      <c r="O3658" t="s">
        <v>86</v>
      </c>
      <c r="P3658" t="s">
        <v>56</v>
      </c>
      <c r="Q3658" t="s">
        <v>168</v>
      </c>
      <c r="R3658">
        <v>3</v>
      </c>
      <c r="S3658">
        <v>1200</v>
      </c>
      <c r="T3658">
        <v>15</v>
      </c>
      <c r="U3658">
        <v>3060</v>
      </c>
      <c r="V3658" t="str">
        <f>IF(Table1[[#This Row],[Sales]]&lt;=10000,"Low",IF(Table1[[#This Row],[Sales]]&gt;=10000 &amp; Table1[[#This Row],[Sales]]&lt;=25000,"Medium","High"))</f>
        <v>Low</v>
      </c>
      <c r="W3658">
        <v>378.13</v>
      </c>
      <c r="X3658">
        <f>Table1[[#This Row],[Profit]]/Table1[[#This Row],[Sales]]</f>
        <v>0.1235718954248366</v>
      </c>
      <c r="Y3658" t="s">
        <v>30</v>
      </c>
      <c r="Z3658" t="s">
        <v>59</v>
      </c>
      <c r="AA3658">
        <v>3</v>
      </c>
      <c r="AB3658" t="s">
        <v>42</v>
      </c>
    </row>
    <row r="3659" spans="1:28" x14ac:dyDescent="0.35">
      <c r="A3659" t="s">
        <v>330</v>
      </c>
      <c r="B3659" s="1">
        <v>45641</v>
      </c>
      <c r="C3659" s="1" t="str">
        <f>TEXT(Table1[[#This Row],[Order_Date]],"yyyy")</f>
        <v>2024</v>
      </c>
      <c r="D3659" s="3">
        <f>MONTH(Table1[[#This Row],[Order_Date]])</f>
        <v>12</v>
      </c>
      <c r="E3659" t="str">
        <f>TEXT(Table1[[#This Row],[Order_Date]],"mmm")</f>
        <v>Dec</v>
      </c>
      <c r="F3659" s="1">
        <v>45648</v>
      </c>
      <c r="G3659">
        <f>(Table1[[#This Row],[Ship_Date]]-Table1[[#This Row],[Order_Date]])</f>
        <v>7</v>
      </c>
      <c r="H3659" t="s">
        <v>331</v>
      </c>
      <c r="I3659" t="s">
        <v>332</v>
      </c>
      <c r="J3659" t="s">
        <v>24</v>
      </c>
      <c r="K3659">
        <v>56</v>
      </c>
      <c r="L3659" t="str">
        <f>IF(Table1[[#This Row],[Age]]&lt;=20,"Teen",IF(Table1[[#This Row],[Age]]&gt;=21 &amp; Table1[[#This Row],[Age]]&lt;=50,"Adult","Senior"))</f>
        <v>Senior</v>
      </c>
      <c r="M3659" t="s">
        <v>101</v>
      </c>
      <c r="N3659" t="s">
        <v>102</v>
      </c>
      <c r="O3659" t="s">
        <v>27</v>
      </c>
      <c r="P3659" t="s">
        <v>28</v>
      </c>
      <c r="Q3659" t="s">
        <v>29</v>
      </c>
      <c r="R3659">
        <v>5</v>
      </c>
      <c r="S3659">
        <v>15000</v>
      </c>
      <c r="T3659">
        <v>25</v>
      </c>
      <c r="U3659">
        <v>56250</v>
      </c>
      <c r="V3659" t="str">
        <f>IF(Table1[[#This Row],[Sales]]&lt;=10000,"Low",IF(Table1[[#This Row],[Sales]]&gt;=10000 &amp; Table1[[#This Row],[Sales]]&lt;=25000,"Medium","High"))</f>
        <v>High</v>
      </c>
      <c r="W3659">
        <v>10437.07</v>
      </c>
      <c r="X3659">
        <f>Table1[[#This Row],[Profit]]/Table1[[#This Row],[Sales]]</f>
        <v>0.1855479111111111</v>
      </c>
      <c r="Y3659" t="s">
        <v>58</v>
      </c>
      <c r="Z3659" t="s">
        <v>41</v>
      </c>
      <c r="AA3659">
        <v>2</v>
      </c>
      <c r="AB3659" t="s">
        <v>42</v>
      </c>
    </row>
    <row r="3660" spans="1:28" x14ac:dyDescent="0.35">
      <c r="A3660" t="s">
        <v>333</v>
      </c>
      <c r="B3660" s="1">
        <v>45647</v>
      </c>
      <c r="C3660" s="1" t="str">
        <f>TEXT(Table1[[#This Row],[Order_Date]],"yyyy")</f>
        <v>2024</v>
      </c>
      <c r="D3660" s="3">
        <f>MONTH(Table1[[#This Row],[Order_Date]])</f>
        <v>12</v>
      </c>
      <c r="E3660" t="str">
        <f>TEXT(Table1[[#This Row],[Order_Date]],"mmm")</f>
        <v>Dec</v>
      </c>
      <c r="F3660" s="1">
        <v>45648</v>
      </c>
      <c r="G3660">
        <f>(Table1[[#This Row],[Ship_Date]]-Table1[[#This Row],[Order_Date]])</f>
        <v>1</v>
      </c>
      <c r="H3660" t="s">
        <v>334</v>
      </c>
      <c r="I3660" t="s">
        <v>335</v>
      </c>
      <c r="J3660" t="s">
        <v>52</v>
      </c>
      <c r="K3660">
        <v>20</v>
      </c>
      <c r="L3660" t="str">
        <f>IF(Table1[[#This Row],[Age]]&lt;=20,"Teen",IF(Table1[[#This Row],[Age]]&gt;=21 &amp; Table1[[#This Row],[Age]]&lt;=50,"Adult","Senior"))</f>
        <v>Teen</v>
      </c>
      <c r="M3660" t="s">
        <v>91</v>
      </c>
      <c r="N3660" t="s">
        <v>92</v>
      </c>
      <c r="O3660" t="s">
        <v>55</v>
      </c>
      <c r="P3660" t="s">
        <v>47</v>
      </c>
      <c r="Q3660" t="s">
        <v>164</v>
      </c>
      <c r="R3660">
        <v>2</v>
      </c>
      <c r="S3660">
        <v>1800</v>
      </c>
      <c r="T3660">
        <v>10</v>
      </c>
      <c r="U3660">
        <v>3240</v>
      </c>
      <c r="V3660" t="str">
        <f>IF(Table1[[#This Row],[Sales]]&lt;=10000,"Low",IF(Table1[[#This Row],[Sales]]&gt;=10000 &amp; Table1[[#This Row],[Sales]]&lt;=25000,"Medium","High"))</f>
        <v>Low</v>
      </c>
      <c r="W3660">
        <v>1087.5</v>
      </c>
      <c r="X3660">
        <f>Table1[[#This Row],[Profit]]/Table1[[#This Row],[Sales]]</f>
        <v>0.33564814814814814</v>
      </c>
      <c r="Y3660" t="s">
        <v>93</v>
      </c>
      <c r="Z3660" t="s">
        <v>41</v>
      </c>
      <c r="AA3660">
        <v>4</v>
      </c>
      <c r="AB3660" t="s">
        <v>42</v>
      </c>
    </row>
    <row r="3661" spans="1:28" x14ac:dyDescent="0.35">
      <c r="A3661" t="s">
        <v>420</v>
      </c>
      <c r="B3661" s="1">
        <v>46001</v>
      </c>
      <c r="C3661" s="1" t="str">
        <f>TEXT(Table1[[#This Row],[Order_Date]],"yyyy")</f>
        <v>2025</v>
      </c>
      <c r="D3661" s="3">
        <f>MONTH(Table1[[#This Row],[Order_Date]])</f>
        <v>12</v>
      </c>
      <c r="E3661" t="str">
        <f>TEXT(Table1[[#This Row],[Order_Date]],"mmm")</f>
        <v>Dec</v>
      </c>
      <c r="F3661" s="1">
        <v>46002</v>
      </c>
      <c r="G3661">
        <f>(Table1[[#This Row],[Ship_Date]]-Table1[[#This Row],[Order_Date]])</f>
        <v>1</v>
      </c>
      <c r="H3661" t="s">
        <v>421</v>
      </c>
      <c r="I3661" t="s">
        <v>422</v>
      </c>
      <c r="J3661" t="s">
        <v>24</v>
      </c>
      <c r="K3661">
        <v>39</v>
      </c>
      <c r="L3661" t="str">
        <f>IF(Table1[[#This Row],[Age]]&lt;=20,"Teen",IF(Table1[[#This Row],[Age]]&gt;=21 &amp; Table1[[#This Row],[Age]]&lt;=50,"Adult","Senior"))</f>
        <v>Senior</v>
      </c>
      <c r="M3661" t="s">
        <v>53</v>
      </c>
      <c r="N3661" t="s">
        <v>54</v>
      </c>
      <c r="O3661" t="s">
        <v>55</v>
      </c>
      <c r="P3661" t="s">
        <v>74</v>
      </c>
      <c r="Q3661" t="s">
        <v>231</v>
      </c>
      <c r="R3661">
        <v>3</v>
      </c>
      <c r="S3661">
        <v>18000</v>
      </c>
      <c r="T3661">
        <v>0</v>
      </c>
      <c r="U3661">
        <v>54000</v>
      </c>
      <c r="V3661" t="str">
        <f>IF(Table1[[#This Row],[Sales]]&lt;=10000,"Low",IF(Table1[[#This Row],[Sales]]&gt;=10000 &amp; Table1[[#This Row],[Sales]]&lt;=25000,"Medium","High"))</f>
        <v>High</v>
      </c>
      <c r="W3661">
        <v>19617.64</v>
      </c>
      <c r="X3661">
        <f>Table1[[#This Row],[Profit]]/Table1[[#This Row],[Sales]]</f>
        <v>0.36328962962962963</v>
      </c>
      <c r="Y3661" t="s">
        <v>58</v>
      </c>
      <c r="Z3661" t="s">
        <v>41</v>
      </c>
      <c r="AA3661">
        <v>4</v>
      </c>
      <c r="AB3661" t="s">
        <v>42</v>
      </c>
    </row>
    <row r="3662" spans="1:28" x14ac:dyDescent="0.35">
      <c r="A3662" t="s">
        <v>435</v>
      </c>
      <c r="B3662" s="1">
        <v>45992</v>
      </c>
      <c r="C3662" s="1" t="str">
        <f>TEXT(Table1[[#This Row],[Order_Date]],"yyyy")</f>
        <v>2025</v>
      </c>
      <c r="D3662" s="3">
        <f>MONTH(Table1[[#This Row],[Order_Date]])</f>
        <v>12</v>
      </c>
      <c r="E3662" t="str">
        <f>TEXT(Table1[[#This Row],[Order_Date]],"mmm")</f>
        <v>Dec</v>
      </c>
      <c r="F3662" s="1">
        <v>45994</v>
      </c>
      <c r="G3662">
        <f>(Table1[[#This Row],[Ship_Date]]-Table1[[#This Row],[Order_Date]])</f>
        <v>2</v>
      </c>
      <c r="H3662" t="s">
        <v>436</v>
      </c>
      <c r="I3662" t="s">
        <v>437</v>
      </c>
      <c r="J3662" t="s">
        <v>24</v>
      </c>
      <c r="K3662">
        <v>22</v>
      </c>
      <c r="L3662" t="str">
        <f>IF(Table1[[#This Row],[Age]]&lt;=20,"Teen",IF(Table1[[#This Row],[Age]]&gt;=21 &amp; Table1[[#This Row],[Age]]&lt;=50,"Adult","Senior"))</f>
        <v>Senior</v>
      </c>
      <c r="M3662" t="s">
        <v>25</v>
      </c>
      <c r="N3662" t="s">
        <v>26</v>
      </c>
      <c r="O3662" t="s">
        <v>27</v>
      </c>
      <c r="P3662" t="s">
        <v>74</v>
      </c>
      <c r="Q3662" t="s">
        <v>231</v>
      </c>
      <c r="R3662">
        <v>1</v>
      </c>
      <c r="S3662">
        <v>18000</v>
      </c>
      <c r="T3662">
        <v>25</v>
      </c>
      <c r="U3662">
        <v>13500</v>
      </c>
      <c r="V3662" t="str">
        <f>IF(Table1[[#This Row],[Sales]]&lt;=10000,"Low",IF(Table1[[#This Row],[Sales]]&gt;=10000 &amp; Table1[[#This Row],[Sales]]&lt;=25000,"Medium","High"))</f>
        <v>High</v>
      </c>
      <c r="W3662">
        <v>4483.79</v>
      </c>
      <c r="X3662">
        <f>Table1[[#This Row],[Profit]]/Table1[[#This Row],[Sales]]</f>
        <v>0.33213259259259259</v>
      </c>
      <c r="Y3662" t="s">
        <v>30</v>
      </c>
      <c r="Z3662" t="s">
        <v>31</v>
      </c>
      <c r="AA3662">
        <v>5</v>
      </c>
      <c r="AB3662" t="s">
        <v>42</v>
      </c>
    </row>
    <row r="3663" spans="1:28" x14ac:dyDescent="0.35">
      <c r="A3663" t="s">
        <v>459</v>
      </c>
      <c r="B3663" s="1">
        <v>46018</v>
      </c>
      <c r="C3663" s="1" t="str">
        <f>TEXT(Table1[[#This Row],[Order_Date]],"yyyy")</f>
        <v>2025</v>
      </c>
      <c r="D3663" s="3">
        <f>MONTH(Table1[[#This Row],[Order_Date]])</f>
        <v>12</v>
      </c>
      <c r="E3663" t="str">
        <f>TEXT(Table1[[#This Row],[Order_Date]],"mmm")</f>
        <v>Dec</v>
      </c>
      <c r="F3663" s="1">
        <v>46023</v>
      </c>
      <c r="G3663">
        <f>(Table1[[#This Row],[Ship_Date]]-Table1[[#This Row],[Order_Date]])</f>
        <v>5</v>
      </c>
      <c r="H3663" t="s">
        <v>460</v>
      </c>
      <c r="I3663" t="s">
        <v>461</v>
      </c>
      <c r="J3663" t="s">
        <v>24</v>
      </c>
      <c r="K3663">
        <v>36</v>
      </c>
      <c r="L3663" t="str">
        <f>IF(Table1[[#This Row],[Age]]&lt;=20,"Teen",IF(Table1[[#This Row],[Age]]&gt;=21 &amp; Table1[[#This Row],[Age]]&lt;=50,"Adult","Senior"))</f>
        <v>Senior</v>
      </c>
      <c r="M3663" t="s">
        <v>46</v>
      </c>
      <c r="N3663" t="s">
        <v>46</v>
      </c>
      <c r="O3663" t="s">
        <v>38</v>
      </c>
      <c r="P3663" t="s">
        <v>74</v>
      </c>
      <c r="Q3663" t="s">
        <v>231</v>
      </c>
      <c r="R3663">
        <v>6</v>
      </c>
      <c r="S3663">
        <v>18000</v>
      </c>
      <c r="T3663">
        <v>5</v>
      </c>
      <c r="U3663">
        <v>102600</v>
      </c>
      <c r="V3663" t="str">
        <f>IF(Table1[[#This Row],[Sales]]&lt;=10000,"Low",IF(Table1[[#This Row],[Sales]]&gt;=10000 &amp; Table1[[#This Row],[Sales]]&lt;=25000,"Medium","High"))</f>
        <v>High</v>
      </c>
      <c r="W3663">
        <v>25677.47</v>
      </c>
      <c r="X3663">
        <f>Table1[[#This Row],[Profit]]/Table1[[#This Row],[Sales]]</f>
        <v>0.250267738791423</v>
      </c>
      <c r="Y3663" t="s">
        <v>93</v>
      </c>
      <c r="Z3663" t="s">
        <v>41</v>
      </c>
      <c r="AA3663">
        <v>2</v>
      </c>
      <c r="AB3663" t="s">
        <v>42</v>
      </c>
    </row>
    <row r="3664" spans="1:28" x14ac:dyDescent="0.35">
      <c r="A3664" t="s">
        <v>486</v>
      </c>
      <c r="B3664" s="1">
        <v>46013</v>
      </c>
      <c r="C3664" s="1" t="str">
        <f>TEXT(Table1[[#This Row],[Order_Date]],"yyyy")</f>
        <v>2025</v>
      </c>
      <c r="D3664" s="3">
        <f>MONTH(Table1[[#This Row],[Order_Date]])</f>
        <v>12</v>
      </c>
      <c r="E3664" t="str">
        <f>TEXT(Table1[[#This Row],[Order_Date]],"mmm")</f>
        <v>Dec</v>
      </c>
      <c r="F3664" s="1">
        <v>46018</v>
      </c>
      <c r="G3664">
        <f>(Table1[[#This Row],[Ship_Date]]-Table1[[#This Row],[Order_Date]])</f>
        <v>5</v>
      </c>
      <c r="H3664" t="s">
        <v>487</v>
      </c>
      <c r="I3664" t="s">
        <v>488</v>
      </c>
      <c r="J3664" t="s">
        <v>52</v>
      </c>
      <c r="K3664">
        <v>41</v>
      </c>
      <c r="L3664" t="str">
        <f>IF(Table1[[#This Row],[Age]]&lt;=20,"Teen",IF(Table1[[#This Row],[Age]]&gt;=21 &amp; Table1[[#This Row],[Age]]&lt;=50,"Adult","Senior"))</f>
        <v>Senior</v>
      </c>
      <c r="M3664" t="s">
        <v>101</v>
      </c>
      <c r="N3664" t="s">
        <v>102</v>
      </c>
      <c r="O3664" t="s">
        <v>27</v>
      </c>
      <c r="P3664" t="s">
        <v>56</v>
      </c>
      <c r="Q3664" t="s">
        <v>168</v>
      </c>
      <c r="R3664">
        <v>3</v>
      </c>
      <c r="S3664">
        <v>1200</v>
      </c>
      <c r="T3664">
        <v>20</v>
      </c>
      <c r="U3664">
        <v>2880</v>
      </c>
      <c r="V3664" t="str">
        <f>IF(Table1[[#This Row],[Sales]]&lt;=10000,"Low",IF(Table1[[#This Row],[Sales]]&gt;=10000 &amp; Table1[[#This Row],[Sales]]&lt;=25000,"Medium","High"))</f>
        <v>Low</v>
      </c>
      <c r="W3664">
        <v>926.11</v>
      </c>
      <c r="X3664">
        <f>Table1[[#This Row],[Profit]]/Table1[[#This Row],[Sales]]</f>
        <v>0.32156597222222222</v>
      </c>
      <c r="Y3664" t="s">
        <v>93</v>
      </c>
      <c r="Z3664" t="s">
        <v>31</v>
      </c>
      <c r="AA3664">
        <v>3</v>
      </c>
      <c r="AB3664" t="s">
        <v>42</v>
      </c>
    </row>
    <row r="3665" spans="1:28" x14ac:dyDescent="0.35">
      <c r="A3665" t="s">
        <v>513</v>
      </c>
      <c r="B3665" s="1">
        <v>45629</v>
      </c>
      <c r="C3665" s="1" t="str">
        <f>TEXT(Table1[[#This Row],[Order_Date]],"yyyy")</f>
        <v>2024</v>
      </c>
      <c r="D3665" s="3">
        <f>MONTH(Table1[[#This Row],[Order_Date]])</f>
        <v>12</v>
      </c>
      <c r="E3665" t="str">
        <f>TEXT(Table1[[#This Row],[Order_Date]],"mmm")</f>
        <v>Dec</v>
      </c>
      <c r="F3665" s="1">
        <v>45633</v>
      </c>
      <c r="G3665">
        <f>(Table1[[#This Row],[Ship_Date]]-Table1[[#This Row],[Order_Date]])</f>
        <v>4</v>
      </c>
      <c r="H3665" t="s">
        <v>514</v>
      </c>
      <c r="I3665" t="s">
        <v>515</v>
      </c>
      <c r="J3665" t="s">
        <v>52</v>
      </c>
      <c r="K3665">
        <v>58</v>
      </c>
      <c r="L3665" t="str">
        <f>IF(Table1[[#This Row],[Age]]&lt;=20,"Teen",IF(Table1[[#This Row],[Age]]&gt;=21 &amp; Table1[[#This Row],[Age]]&lt;=50,"Adult","Senior"))</f>
        <v>Senior</v>
      </c>
      <c r="M3665" t="s">
        <v>36</v>
      </c>
      <c r="N3665" t="s">
        <v>37</v>
      </c>
      <c r="O3665" t="s">
        <v>38</v>
      </c>
      <c r="P3665" t="s">
        <v>47</v>
      </c>
      <c r="Q3665" t="s">
        <v>48</v>
      </c>
      <c r="R3665">
        <v>8</v>
      </c>
      <c r="S3665">
        <v>3500</v>
      </c>
      <c r="T3665">
        <v>5</v>
      </c>
      <c r="U3665">
        <v>26600</v>
      </c>
      <c r="V3665" t="str">
        <f>IF(Table1[[#This Row],[Sales]]&lt;=10000,"Low",IF(Table1[[#This Row],[Sales]]&gt;=10000 &amp; Table1[[#This Row],[Sales]]&lt;=25000,"Medium","High"))</f>
        <v>High</v>
      </c>
      <c r="W3665">
        <v>4478.3500000000004</v>
      </c>
      <c r="X3665">
        <f>Table1[[#This Row],[Profit]]/Table1[[#This Row],[Sales]]</f>
        <v>0.16835902255639099</v>
      </c>
      <c r="Y3665" t="s">
        <v>93</v>
      </c>
      <c r="Z3665" t="s">
        <v>41</v>
      </c>
      <c r="AA3665">
        <v>4</v>
      </c>
      <c r="AB3665" t="s">
        <v>42</v>
      </c>
    </row>
    <row r="3666" spans="1:28" x14ac:dyDescent="0.35">
      <c r="A3666" t="s">
        <v>539</v>
      </c>
      <c r="B3666" s="1">
        <v>45645</v>
      </c>
      <c r="C3666" s="1" t="str">
        <f>TEXT(Table1[[#This Row],[Order_Date]],"yyyy")</f>
        <v>2024</v>
      </c>
      <c r="D3666" s="3">
        <f>MONTH(Table1[[#This Row],[Order_Date]])</f>
        <v>12</v>
      </c>
      <c r="E3666" t="str">
        <f>TEXT(Table1[[#This Row],[Order_Date]],"mmm")</f>
        <v>Dec</v>
      </c>
      <c r="F3666" s="1">
        <v>45648</v>
      </c>
      <c r="G3666">
        <f>(Table1[[#This Row],[Ship_Date]]-Table1[[#This Row],[Order_Date]])</f>
        <v>3</v>
      </c>
      <c r="H3666" t="s">
        <v>540</v>
      </c>
      <c r="I3666" t="s">
        <v>541</v>
      </c>
      <c r="J3666" t="s">
        <v>52</v>
      </c>
      <c r="K3666">
        <v>63</v>
      </c>
      <c r="L3666" t="str">
        <f>IF(Table1[[#This Row],[Age]]&lt;=20,"Teen",IF(Table1[[#This Row],[Age]]&gt;=21 &amp; Table1[[#This Row],[Age]]&lt;=50,"Adult","Senior"))</f>
        <v>Senior</v>
      </c>
      <c r="M3666" t="s">
        <v>91</v>
      </c>
      <c r="N3666" t="s">
        <v>92</v>
      </c>
      <c r="O3666" t="s">
        <v>55</v>
      </c>
      <c r="P3666" t="s">
        <v>47</v>
      </c>
      <c r="Q3666" t="s">
        <v>185</v>
      </c>
      <c r="R3666">
        <v>1</v>
      </c>
      <c r="S3666">
        <v>4500</v>
      </c>
      <c r="T3666">
        <v>10</v>
      </c>
      <c r="U3666">
        <v>4050</v>
      </c>
      <c r="V3666" t="str">
        <f>IF(Table1[[#This Row],[Sales]]&lt;=10000,"Low",IF(Table1[[#This Row],[Sales]]&gt;=10000 &amp; Table1[[#This Row],[Sales]]&lt;=25000,"Medium","High"))</f>
        <v>Low</v>
      </c>
      <c r="W3666">
        <v>1352.97</v>
      </c>
      <c r="X3666">
        <f>Table1[[#This Row],[Profit]]/Table1[[#This Row],[Sales]]</f>
        <v>0.33406666666666668</v>
      </c>
      <c r="Y3666" t="s">
        <v>58</v>
      </c>
      <c r="Z3666" t="s">
        <v>59</v>
      </c>
      <c r="AA3666">
        <v>1</v>
      </c>
      <c r="AB3666" t="s">
        <v>42</v>
      </c>
    </row>
    <row r="3667" spans="1:28" x14ac:dyDescent="0.35">
      <c r="A3667" t="s">
        <v>557</v>
      </c>
      <c r="B3667" s="1">
        <v>45629</v>
      </c>
      <c r="C3667" s="1" t="str">
        <f>TEXT(Table1[[#This Row],[Order_Date]],"yyyy")</f>
        <v>2024</v>
      </c>
      <c r="D3667" s="3">
        <f>MONTH(Table1[[#This Row],[Order_Date]])</f>
        <v>12</v>
      </c>
      <c r="E3667" t="str">
        <f>TEXT(Table1[[#This Row],[Order_Date]],"mmm")</f>
        <v>Dec</v>
      </c>
      <c r="F3667" s="1">
        <v>45634</v>
      </c>
      <c r="G3667">
        <f>(Table1[[#This Row],[Ship_Date]]-Table1[[#This Row],[Order_Date]])</f>
        <v>5</v>
      </c>
      <c r="H3667" t="s">
        <v>558</v>
      </c>
      <c r="I3667" t="s">
        <v>559</v>
      </c>
      <c r="J3667" t="s">
        <v>52</v>
      </c>
      <c r="K3667">
        <v>40</v>
      </c>
      <c r="L3667" t="str">
        <f>IF(Table1[[#This Row],[Age]]&lt;=20,"Teen",IF(Table1[[#This Row],[Age]]&gt;=21 &amp; Table1[[#This Row],[Age]]&lt;=50,"Adult","Senior"))</f>
        <v>Senior</v>
      </c>
      <c r="M3667" t="s">
        <v>84</v>
      </c>
      <c r="N3667" t="s">
        <v>85</v>
      </c>
      <c r="O3667" t="s">
        <v>86</v>
      </c>
      <c r="P3667" t="s">
        <v>47</v>
      </c>
      <c r="Q3667" t="s">
        <v>69</v>
      </c>
      <c r="R3667">
        <v>5</v>
      </c>
      <c r="S3667">
        <v>800</v>
      </c>
      <c r="T3667">
        <v>25</v>
      </c>
      <c r="U3667">
        <v>3000</v>
      </c>
      <c r="V3667" t="str">
        <f>IF(Table1[[#This Row],[Sales]]&lt;=10000,"Low",IF(Table1[[#This Row],[Sales]]&gt;=10000 &amp; Table1[[#This Row],[Sales]]&lt;=25000,"Medium","High"))</f>
        <v>Low</v>
      </c>
      <c r="W3667">
        <v>1267.02</v>
      </c>
      <c r="X3667">
        <f>Table1[[#This Row],[Profit]]/Table1[[#This Row],[Sales]]</f>
        <v>0.42233999999999999</v>
      </c>
      <c r="Y3667" t="s">
        <v>58</v>
      </c>
      <c r="Z3667" t="s">
        <v>59</v>
      </c>
      <c r="AA3667">
        <v>4</v>
      </c>
      <c r="AB3667" t="s">
        <v>42</v>
      </c>
    </row>
    <row r="3668" spans="1:28" x14ac:dyDescent="0.35">
      <c r="A3668" t="s">
        <v>572</v>
      </c>
      <c r="B3668" s="1">
        <v>45652</v>
      </c>
      <c r="C3668" s="1" t="str">
        <f>TEXT(Table1[[#This Row],[Order_Date]],"yyyy")</f>
        <v>2024</v>
      </c>
      <c r="D3668" s="3">
        <f>MONTH(Table1[[#This Row],[Order_Date]])</f>
        <v>12</v>
      </c>
      <c r="E3668" t="str">
        <f>TEXT(Table1[[#This Row],[Order_Date]],"mmm")</f>
        <v>Dec</v>
      </c>
      <c r="F3668" s="1">
        <v>45657</v>
      </c>
      <c r="G3668">
        <f>(Table1[[#This Row],[Ship_Date]]-Table1[[#This Row],[Order_Date]])</f>
        <v>5</v>
      </c>
      <c r="H3668" t="s">
        <v>573</v>
      </c>
      <c r="I3668" t="s">
        <v>574</v>
      </c>
      <c r="J3668" t="s">
        <v>52</v>
      </c>
      <c r="K3668">
        <v>36</v>
      </c>
      <c r="L3668" t="str">
        <f>IF(Table1[[#This Row],[Age]]&lt;=20,"Teen",IF(Table1[[#This Row],[Age]]&gt;=21 &amp; Table1[[#This Row],[Age]]&lt;=50,"Adult","Senior"))</f>
        <v>Senior</v>
      </c>
      <c r="M3668" t="s">
        <v>79</v>
      </c>
      <c r="N3668" t="s">
        <v>80</v>
      </c>
      <c r="O3668" t="s">
        <v>38</v>
      </c>
      <c r="P3668" t="s">
        <v>39</v>
      </c>
      <c r="Q3668" t="s">
        <v>118</v>
      </c>
      <c r="R3668">
        <v>8</v>
      </c>
      <c r="S3668">
        <v>4000</v>
      </c>
      <c r="T3668">
        <v>5</v>
      </c>
      <c r="U3668">
        <v>30400</v>
      </c>
      <c r="V3668" t="str">
        <f>IF(Table1[[#This Row],[Sales]]&lt;=10000,"Low",IF(Table1[[#This Row],[Sales]]&gt;=10000 &amp; Table1[[#This Row],[Sales]]&lt;=25000,"Medium","High"))</f>
        <v>High</v>
      </c>
      <c r="W3668">
        <v>4624.72</v>
      </c>
      <c r="X3668">
        <f>Table1[[#This Row],[Profit]]/Table1[[#This Row],[Sales]]</f>
        <v>0.15212894736842106</v>
      </c>
      <c r="Y3668" t="s">
        <v>93</v>
      </c>
      <c r="Z3668" t="s">
        <v>59</v>
      </c>
      <c r="AA3668">
        <v>4</v>
      </c>
      <c r="AB3668" t="s">
        <v>42</v>
      </c>
    </row>
    <row r="3669" spans="1:28" x14ac:dyDescent="0.35">
      <c r="A3669" t="s">
        <v>578</v>
      </c>
      <c r="B3669" s="1">
        <v>46006</v>
      </c>
      <c r="C3669" s="1" t="str">
        <f>TEXT(Table1[[#This Row],[Order_Date]],"yyyy")</f>
        <v>2025</v>
      </c>
      <c r="D3669" s="3">
        <f>MONTH(Table1[[#This Row],[Order_Date]])</f>
        <v>12</v>
      </c>
      <c r="E3669" t="str">
        <f>TEXT(Table1[[#This Row],[Order_Date]],"mmm")</f>
        <v>Dec</v>
      </c>
      <c r="F3669" s="1">
        <v>46013</v>
      </c>
      <c r="G3669">
        <f>(Table1[[#This Row],[Ship_Date]]-Table1[[#This Row],[Order_Date]])</f>
        <v>7</v>
      </c>
      <c r="H3669" t="s">
        <v>579</v>
      </c>
      <c r="I3669" t="s">
        <v>580</v>
      </c>
      <c r="J3669" t="s">
        <v>52</v>
      </c>
      <c r="K3669">
        <v>23</v>
      </c>
      <c r="L3669" t="str">
        <f>IF(Table1[[#This Row],[Age]]&lt;=20,"Teen",IF(Table1[[#This Row],[Age]]&gt;=21 &amp; Table1[[#This Row],[Age]]&lt;=50,"Adult","Senior"))</f>
        <v>Senior</v>
      </c>
      <c r="M3669" t="s">
        <v>46</v>
      </c>
      <c r="N3669" t="s">
        <v>46</v>
      </c>
      <c r="O3669" t="s">
        <v>38</v>
      </c>
      <c r="P3669" t="s">
        <v>74</v>
      </c>
      <c r="Q3669" t="s">
        <v>196</v>
      </c>
      <c r="R3669">
        <v>3</v>
      </c>
      <c r="S3669">
        <v>25000</v>
      </c>
      <c r="T3669">
        <v>15</v>
      </c>
      <c r="U3669">
        <v>63750</v>
      </c>
      <c r="V3669" t="str">
        <f>IF(Table1[[#This Row],[Sales]]&lt;=10000,"Low",IF(Table1[[#This Row],[Sales]]&gt;=10000 &amp; Table1[[#This Row],[Sales]]&lt;=25000,"Medium","High"))</f>
        <v>High</v>
      </c>
      <c r="W3669">
        <v>21467.14</v>
      </c>
      <c r="X3669">
        <f>Table1[[#This Row],[Profit]]/Table1[[#This Row],[Sales]]</f>
        <v>0.33673945098039215</v>
      </c>
      <c r="Y3669" t="s">
        <v>30</v>
      </c>
      <c r="Z3669" t="s">
        <v>31</v>
      </c>
      <c r="AA3669">
        <v>2</v>
      </c>
      <c r="AB3669" t="s">
        <v>32</v>
      </c>
    </row>
    <row r="3670" spans="1:28" x14ac:dyDescent="0.35">
      <c r="A3670" t="s">
        <v>596</v>
      </c>
      <c r="B3670" s="1">
        <v>46002</v>
      </c>
      <c r="C3670" s="1" t="str">
        <f>TEXT(Table1[[#This Row],[Order_Date]],"yyyy")</f>
        <v>2025</v>
      </c>
      <c r="D3670" s="3">
        <f>MONTH(Table1[[#This Row],[Order_Date]])</f>
        <v>12</v>
      </c>
      <c r="E3670" t="str">
        <f>TEXT(Table1[[#This Row],[Order_Date]],"mmm")</f>
        <v>Dec</v>
      </c>
      <c r="F3670" s="1">
        <v>46008</v>
      </c>
      <c r="G3670">
        <f>(Table1[[#This Row],[Ship_Date]]-Table1[[#This Row],[Order_Date]])</f>
        <v>6</v>
      </c>
      <c r="H3670" t="s">
        <v>597</v>
      </c>
      <c r="I3670" t="s">
        <v>598</v>
      </c>
      <c r="J3670" t="s">
        <v>24</v>
      </c>
      <c r="K3670">
        <v>43</v>
      </c>
      <c r="L3670" t="str">
        <f>IF(Table1[[#This Row],[Age]]&lt;=20,"Teen",IF(Table1[[#This Row],[Age]]&gt;=21 &amp; Table1[[#This Row],[Age]]&lt;=50,"Adult","Senior"))</f>
        <v>Senior</v>
      </c>
      <c r="M3670" t="s">
        <v>25</v>
      </c>
      <c r="N3670" t="s">
        <v>26</v>
      </c>
      <c r="O3670" t="s">
        <v>27</v>
      </c>
      <c r="P3670" t="s">
        <v>74</v>
      </c>
      <c r="Q3670" t="s">
        <v>196</v>
      </c>
      <c r="R3670">
        <v>2</v>
      </c>
      <c r="S3670">
        <v>25000</v>
      </c>
      <c r="T3670">
        <v>0</v>
      </c>
      <c r="U3670">
        <v>50000</v>
      </c>
      <c r="V3670" t="str">
        <f>IF(Table1[[#This Row],[Sales]]&lt;=10000,"Low",IF(Table1[[#This Row],[Sales]]&gt;=10000 &amp; Table1[[#This Row],[Sales]]&lt;=25000,"Medium","High"))</f>
        <v>High</v>
      </c>
      <c r="W3670">
        <v>15085.3</v>
      </c>
      <c r="X3670">
        <f>Table1[[#This Row],[Profit]]/Table1[[#This Row],[Sales]]</f>
        <v>0.30170599999999997</v>
      </c>
      <c r="Y3670" t="s">
        <v>93</v>
      </c>
      <c r="Z3670" t="s">
        <v>31</v>
      </c>
      <c r="AA3670">
        <v>1</v>
      </c>
      <c r="AB3670" t="s">
        <v>42</v>
      </c>
    </row>
    <row r="3671" spans="1:28" x14ac:dyDescent="0.35">
      <c r="A3671" t="s">
        <v>608</v>
      </c>
      <c r="B3671" s="1">
        <v>46008</v>
      </c>
      <c r="C3671" s="1" t="str">
        <f>TEXT(Table1[[#This Row],[Order_Date]],"yyyy")</f>
        <v>2025</v>
      </c>
      <c r="D3671" s="3">
        <f>MONTH(Table1[[#This Row],[Order_Date]])</f>
        <v>12</v>
      </c>
      <c r="E3671" t="str">
        <f>TEXT(Table1[[#This Row],[Order_Date]],"mmm")</f>
        <v>Dec</v>
      </c>
      <c r="F3671" s="1">
        <v>46009</v>
      </c>
      <c r="G3671">
        <f>(Table1[[#This Row],[Ship_Date]]-Table1[[#This Row],[Order_Date]])</f>
        <v>1</v>
      </c>
      <c r="H3671" t="s">
        <v>609</v>
      </c>
      <c r="I3671" t="s">
        <v>610</v>
      </c>
      <c r="J3671" t="s">
        <v>24</v>
      </c>
      <c r="K3671">
        <v>33</v>
      </c>
      <c r="L3671" t="str">
        <f>IF(Table1[[#This Row],[Age]]&lt;=20,"Teen",IF(Table1[[#This Row],[Age]]&gt;=21 &amp; Table1[[#This Row],[Age]]&lt;=50,"Adult","Senior"))</f>
        <v>Senior</v>
      </c>
      <c r="M3671" t="s">
        <v>73</v>
      </c>
      <c r="N3671" t="s">
        <v>26</v>
      </c>
      <c r="O3671" t="s">
        <v>27</v>
      </c>
      <c r="P3671" t="s">
        <v>74</v>
      </c>
      <c r="Q3671" t="s">
        <v>132</v>
      </c>
      <c r="R3671">
        <v>1</v>
      </c>
      <c r="S3671">
        <v>55000</v>
      </c>
      <c r="T3671">
        <v>15</v>
      </c>
      <c r="U3671">
        <v>46750</v>
      </c>
      <c r="V3671" t="str">
        <f>IF(Table1[[#This Row],[Sales]]&lt;=10000,"Low",IF(Table1[[#This Row],[Sales]]&gt;=10000 &amp; Table1[[#This Row],[Sales]]&lt;=25000,"Medium","High"))</f>
        <v>High</v>
      </c>
      <c r="W3671">
        <v>11256.24</v>
      </c>
      <c r="X3671">
        <f>Table1[[#This Row],[Profit]]/Table1[[#This Row],[Sales]]</f>
        <v>0.2407751871657754</v>
      </c>
      <c r="Y3671" t="s">
        <v>93</v>
      </c>
      <c r="Z3671" t="s">
        <v>59</v>
      </c>
      <c r="AA3671">
        <v>1</v>
      </c>
      <c r="AB3671" t="s">
        <v>42</v>
      </c>
    </row>
    <row r="3672" spans="1:28" x14ac:dyDescent="0.35">
      <c r="A3672" t="s">
        <v>632</v>
      </c>
      <c r="B3672" s="1">
        <v>46006</v>
      </c>
      <c r="C3672" s="1" t="str">
        <f>TEXT(Table1[[#This Row],[Order_Date]],"yyyy")</f>
        <v>2025</v>
      </c>
      <c r="D3672" s="3">
        <f>MONTH(Table1[[#This Row],[Order_Date]])</f>
        <v>12</v>
      </c>
      <c r="E3672" t="str">
        <f>TEXT(Table1[[#This Row],[Order_Date]],"mmm")</f>
        <v>Dec</v>
      </c>
      <c r="F3672" s="1">
        <v>46009</v>
      </c>
      <c r="G3672">
        <f>(Table1[[#This Row],[Ship_Date]]-Table1[[#This Row],[Order_Date]])</f>
        <v>3</v>
      </c>
      <c r="H3672" t="s">
        <v>633</v>
      </c>
      <c r="I3672" t="s">
        <v>634</v>
      </c>
      <c r="J3672" t="s">
        <v>52</v>
      </c>
      <c r="K3672">
        <v>41</v>
      </c>
      <c r="L3672" t="str">
        <f>IF(Table1[[#This Row],[Age]]&lt;=20,"Teen",IF(Table1[[#This Row],[Age]]&gt;=21 &amp; Table1[[#This Row],[Age]]&lt;=50,"Adult","Senior"))</f>
        <v>Senior</v>
      </c>
      <c r="M3672" t="s">
        <v>36</v>
      </c>
      <c r="N3672" t="s">
        <v>37</v>
      </c>
      <c r="O3672" t="s">
        <v>38</v>
      </c>
      <c r="P3672" t="s">
        <v>56</v>
      </c>
      <c r="Q3672" t="s">
        <v>212</v>
      </c>
      <c r="R3672">
        <v>2</v>
      </c>
      <c r="S3672">
        <v>300</v>
      </c>
      <c r="T3672">
        <v>25</v>
      </c>
      <c r="U3672">
        <v>450</v>
      </c>
      <c r="V3672" t="str">
        <f>IF(Table1[[#This Row],[Sales]]&lt;=10000,"Low",IF(Table1[[#This Row],[Sales]]&gt;=10000 &amp; Table1[[#This Row],[Sales]]&lt;=25000,"Medium","High"))</f>
        <v>Low</v>
      </c>
      <c r="W3672">
        <v>128.56</v>
      </c>
      <c r="X3672">
        <f>Table1[[#This Row],[Profit]]/Table1[[#This Row],[Sales]]</f>
        <v>0.28568888888888888</v>
      </c>
      <c r="Y3672" t="s">
        <v>30</v>
      </c>
      <c r="Z3672" t="s">
        <v>59</v>
      </c>
      <c r="AA3672">
        <v>3</v>
      </c>
      <c r="AB3672" t="s">
        <v>42</v>
      </c>
    </row>
    <row r="3673" spans="1:28" x14ac:dyDescent="0.35">
      <c r="A3673" t="s">
        <v>641</v>
      </c>
      <c r="B3673" s="1">
        <v>45634</v>
      </c>
      <c r="C3673" s="1" t="str">
        <f>TEXT(Table1[[#This Row],[Order_Date]],"yyyy")</f>
        <v>2024</v>
      </c>
      <c r="D3673" s="3">
        <f>MONTH(Table1[[#This Row],[Order_Date]])</f>
        <v>12</v>
      </c>
      <c r="E3673" t="str">
        <f>TEXT(Table1[[#This Row],[Order_Date]],"mmm")</f>
        <v>Dec</v>
      </c>
      <c r="F3673" s="1">
        <v>45636</v>
      </c>
      <c r="G3673">
        <f>(Table1[[#This Row],[Ship_Date]]-Table1[[#This Row],[Order_Date]])</f>
        <v>2</v>
      </c>
      <c r="H3673" t="s">
        <v>496</v>
      </c>
      <c r="I3673" t="s">
        <v>642</v>
      </c>
      <c r="J3673" t="s">
        <v>24</v>
      </c>
      <c r="K3673">
        <v>51</v>
      </c>
      <c r="L3673" t="str">
        <f>IF(Table1[[#This Row],[Age]]&lt;=20,"Teen",IF(Table1[[#This Row],[Age]]&gt;=21 &amp; Table1[[#This Row],[Age]]&lt;=50,"Adult","Senior"))</f>
        <v>Senior</v>
      </c>
      <c r="M3673" t="s">
        <v>116</v>
      </c>
      <c r="N3673" t="s">
        <v>117</v>
      </c>
      <c r="O3673" t="s">
        <v>86</v>
      </c>
      <c r="P3673" t="s">
        <v>74</v>
      </c>
      <c r="Q3673" t="s">
        <v>132</v>
      </c>
      <c r="R3673">
        <v>1</v>
      </c>
      <c r="S3673">
        <v>55000</v>
      </c>
      <c r="T3673">
        <v>15</v>
      </c>
      <c r="U3673">
        <v>46750</v>
      </c>
      <c r="V3673" t="str">
        <f>IF(Table1[[#This Row],[Sales]]&lt;=10000,"Low",IF(Table1[[#This Row],[Sales]]&gt;=10000 &amp; Table1[[#This Row],[Sales]]&lt;=25000,"Medium","High"))</f>
        <v>High</v>
      </c>
      <c r="W3673">
        <v>18787.79</v>
      </c>
      <c r="X3673">
        <f>Table1[[#This Row],[Profit]]/Table1[[#This Row],[Sales]]</f>
        <v>0.40187786096256689</v>
      </c>
      <c r="Y3673" t="s">
        <v>93</v>
      </c>
      <c r="Z3673" t="s">
        <v>31</v>
      </c>
      <c r="AA3673">
        <v>2</v>
      </c>
      <c r="AB3673" t="s">
        <v>32</v>
      </c>
    </row>
    <row r="3674" spans="1:28" x14ac:dyDescent="0.35">
      <c r="A3674" t="s">
        <v>685</v>
      </c>
      <c r="B3674" s="1">
        <v>45994</v>
      </c>
      <c r="C3674" s="1" t="str">
        <f>TEXT(Table1[[#This Row],[Order_Date]],"yyyy")</f>
        <v>2025</v>
      </c>
      <c r="D3674" s="3">
        <f>MONTH(Table1[[#This Row],[Order_Date]])</f>
        <v>12</v>
      </c>
      <c r="E3674" t="str">
        <f>TEXT(Table1[[#This Row],[Order_Date]],"mmm")</f>
        <v>Dec</v>
      </c>
      <c r="F3674" s="1">
        <v>45997</v>
      </c>
      <c r="G3674">
        <f>(Table1[[#This Row],[Ship_Date]]-Table1[[#This Row],[Order_Date]])</f>
        <v>3</v>
      </c>
      <c r="H3674" t="s">
        <v>686</v>
      </c>
      <c r="I3674" t="s">
        <v>687</v>
      </c>
      <c r="J3674" t="s">
        <v>52</v>
      </c>
      <c r="K3674">
        <v>54</v>
      </c>
      <c r="L3674" t="str">
        <f>IF(Table1[[#This Row],[Age]]&lt;=20,"Teen",IF(Table1[[#This Row],[Age]]&gt;=21 &amp; Table1[[#This Row],[Age]]&lt;=50,"Adult","Senior"))</f>
        <v>Senior</v>
      </c>
      <c r="M3674" t="s">
        <v>73</v>
      </c>
      <c r="N3674" t="s">
        <v>26</v>
      </c>
      <c r="O3674" t="s">
        <v>27</v>
      </c>
      <c r="P3674" t="s">
        <v>47</v>
      </c>
      <c r="Q3674" t="s">
        <v>185</v>
      </c>
      <c r="R3674">
        <v>5</v>
      </c>
      <c r="S3674">
        <v>4500</v>
      </c>
      <c r="T3674">
        <v>15</v>
      </c>
      <c r="U3674">
        <v>19125</v>
      </c>
      <c r="V3674" t="str">
        <f>IF(Table1[[#This Row],[Sales]]&lt;=10000,"Low",IF(Table1[[#This Row],[Sales]]&gt;=10000 &amp; Table1[[#This Row],[Sales]]&lt;=25000,"Medium","High"))</f>
        <v>High</v>
      </c>
      <c r="W3674">
        <v>6162.93</v>
      </c>
      <c r="X3674">
        <f>Table1[[#This Row],[Profit]]/Table1[[#This Row],[Sales]]</f>
        <v>0.32224470588235293</v>
      </c>
      <c r="Y3674" t="s">
        <v>58</v>
      </c>
      <c r="Z3674" t="s">
        <v>31</v>
      </c>
      <c r="AA3674">
        <v>5</v>
      </c>
      <c r="AB3674" t="s">
        <v>42</v>
      </c>
    </row>
    <row r="3675" spans="1:28" x14ac:dyDescent="0.35">
      <c r="A3675" t="s">
        <v>721</v>
      </c>
      <c r="B3675" s="1">
        <v>46016</v>
      </c>
      <c r="C3675" s="1" t="str">
        <f>TEXT(Table1[[#This Row],[Order_Date]],"yyyy")</f>
        <v>2025</v>
      </c>
      <c r="D3675" s="3">
        <f>MONTH(Table1[[#This Row],[Order_Date]])</f>
        <v>12</v>
      </c>
      <c r="E3675" t="str">
        <f>TEXT(Table1[[#This Row],[Order_Date]],"mmm")</f>
        <v>Dec</v>
      </c>
      <c r="F3675" s="1">
        <v>46020</v>
      </c>
      <c r="G3675">
        <f>(Table1[[#This Row],[Ship_Date]]-Table1[[#This Row],[Order_Date]])</f>
        <v>4</v>
      </c>
      <c r="H3675" t="s">
        <v>722</v>
      </c>
      <c r="I3675" t="s">
        <v>723</v>
      </c>
      <c r="J3675" t="s">
        <v>52</v>
      </c>
      <c r="K3675">
        <v>45</v>
      </c>
      <c r="L3675" t="str">
        <f>IF(Table1[[#This Row],[Age]]&lt;=20,"Teen",IF(Table1[[#This Row],[Age]]&gt;=21 &amp; Table1[[#This Row],[Age]]&lt;=50,"Adult","Senior"))</f>
        <v>Senior</v>
      </c>
      <c r="M3675" t="s">
        <v>84</v>
      </c>
      <c r="N3675" t="s">
        <v>85</v>
      </c>
      <c r="O3675" t="s">
        <v>86</v>
      </c>
      <c r="P3675" t="s">
        <v>56</v>
      </c>
      <c r="Q3675" t="s">
        <v>57</v>
      </c>
      <c r="R3675">
        <v>3</v>
      </c>
      <c r="S3675">
        <v>60</v>
      </c>
      <c r="T3675">
        <v>20</v>
      </c>
      <c r="U3675">
        <v>144</v>
      </c>
      <c r="V3675" t="str">
        <f>IF(Table1[[#This Row],[Sales]]&lt;=10000,"Low",IF(Table1[[#This Row],[Sales]]&gt;=10000 &amp; Table1[[#This Row],[Sales]]&lt;=25000,"Medium","High"))</f>
        <v>Low</v>
      </c>
      <c r="W3675">
        <v>56.39</v>
      </c>
      <c r="X3675">
        <f>Table1[[#This Row],[Profit]]/Table1[[#This Row],[Sales]]</f>
        <v>0.39159722222222221</v>
      </c>
      <c r="Y3675" t="s">
        <v>30</v>
      </c>
      <c r="Z3675" t="s">
        <v>59</v>
      </c>
      <c r="AA3675">
        <v>3</v>
      </c>
      <c r="AB3675" t="s">
        <v>42</v>
      </c>
    </row>
    <row r="3676" spans="1:28" x14ac:dyDescent="0.35">
      <c r="A3676" t="s">
        <v>739</v>
      </c>
      <c r="B3676" s="1">
        <v>46017</v>
      </c>
      <c r="C3676" s="1" t="str">
        <f>TEXT(Table1[[#This Row],[Order_Date]],"yyyy")</f>
        <v>2025</v>
      </c>
      <c r="D3676" s="3">
        <f>MONTH(Table1[[#This Row],[Order_Date]])</f>
        <v>12</v>
      </c>
      <c r="E3676" t="str">
        <f>TEXT(Table1[[#This Row],[Order_Date]],"mmm")</f>
        <v>Dec</v>
      </c>
      <c r="F3676" s="1">
        <v>46020</v>
      </c>
      <c r="G3676">
        <f>(Table1[[#This Row],[Ship_Date]]-Table1[[#This Row],[Order_Date]])</f>
        <v>3</v>
      </c>
      <c r="H3676" t="s">
        <v>740</v>
      </c>
      <c r="I3676" t="s">
        <v>741</v>
      </c>
      <c r="J3676" t="s">
        <v>52</v>
      </c>
      <c r="K3676">
        <v>54</v>
      </c>
      <c r="L3676" t="str">
        <f>IF(Table1[[#This Row],[Age]]&lt;=20,"Teen",IF(Table1[[#This Row],[Age]]&gt;=21 &amp; Table1[[#This Row],[Age]]&lt;=50,"Adult","Senior"))</f>
        <v>Senior</v>
      </c>
      <c r="M3676" t="s">
        <v>25</v>
      </c>
      <c r="N3676" t="s">
        <v>26</v>
      </c>
      <c r="O3676" t="s">
        <v>27</v>
      </c>
      <c r="P3676" t="s">
        <v>39</v>
      </c>
      <c r="Q3676" t="s">
        <v>40</v>
      </c>
      <c r="R3676">
        <v>3</v>
      </c>
      <c r="S3676">
        <v>2500</v>
      </c>
      <c r="T3676">
        <v>15</v>
      </c>
      <c r="U3676">
        <v>6375</v>
      </c>
      <c r="V3676" t="str">
        <f>IF(Table1[[#This Row],[Sales]]&lt;=10000,"Low",IF(Table1[[#This Row],[Sales]]&gt;=10000 &amp; Table1[[#This Row],[Sales]]&lt;=25000,"Medium","High"))</f>
        <v>Low</v>
      </c>
      <c r="W3676">
        <v>818.75</v>
      </c>
      <c r="X3676">
        <f>Table1[[#This Row],[Profit]]/Table1[[#This Row],[Sales]]</f>
        <v>0.1284313725490196</v>
      </c>
      <c r="Y3676" t="s">
        <v>93</v>
      </c>
      <c r="Z3676" t="s">
        <v>41</v>
      </c>
      <c r="AA3676">
        <v>3</v>
      </c>
      <c r="AB3676" t="s">
        <v>42</v>
      </c>
    </row>
    <row r="3677" spans="1:28" x14ac:dyDescent="0.35">
      <c r="A3677" t="s">
        <v>754</v>
      </c>
      <c r="B3677" s="1">
        <v>45657</v>
      </c>
      <c r="C3677" s="1" t="str">
        <f>TEXT(Table1[[#This Row],[Order_Date]],"yyyy")</f>
        <v>2024</v>
      </c>
      <c r="D3677" s="3">
        <f>MONTH(Table1[[#This Row],[Order_Date]])</f>
        <v>12</v>
      </c>
      <c r="E3677" t="str">
        <f>TEXT(Table1[[#This Row],[Order_Date]],"mmm")</f>
        <v>Dec</v>
      </c>
      <c r="F3677" s="1">
        <v>45661</v>
      </c>
      <c r="G3677">
        <f>(Table1[[#This Row],[Ship_Date]]-Table1[[#This Row],[Order_Date]])</f>
        <v>4</v>
      </c>
      <c r="H3677" t="s">
        <v>755</v>
      </c>
      <c r="I3677" t="s">
        <v>756</v>
      </c>
      <c r="J3677" t="s">
        <v>52</v>
      </c>
      <c r="K3677">
        <v>30</v>
      </c>
      <c r="L3677" t="str">
        <f>IF(Table1[[#This Row],[Age]]&lt;=20,"Teen",IF(Table1[[#This Row],[Age]]&gt;=21 &amp; Table1[[#This Row],[Age]]&lt;=50,"Adult","Senior"))</f>
        <v>Senior</v>
      </c>
      <c r="M3677" t="s">
        <v>53</v>
      </c>
      <c r="N3677" t="s">
        <v>54</v>
      </c>
      <c r="O3677" t="s">
        <v>55</v>
      </c>
      <c r="P3677" t="s">
        <v>28</v>
      </c>
      <c r="Q3677" t="s">
        <v>65</v>
      </c>
      <c r="R3677">
        <v>3</v>
      </c>
      <c r="S3677">
        <v>30000</v>
      </c>
      <c r="T3677">
        <v>10</v>
      </c>
      <c r="U3677">
        <v>81000</v>
      </c>
      <c r="V3677" t="str">
        <f>IF(Table1[[#This Row],[Sales]]&lt;=10000,"Low",IF(Table1[[#This Row],[Sales]]&gt;=10000 &amp; Table1[[#This Row],[Sales]]&lt;=25000,"Medium","High"))</f>
        <v>High</v>
      </c>
      <c r="W3677">
        <v>33803.81</v>
      </c>
      <c r="X3677">
        <f>Table1[[#This Row],[Profit]]/Table1[[#This Row],[Sales]]</f>
        <v>0.41733098765432097</v>
      </c>
      <c r="Y3677" t="s">
        <v>30</v>
      </c>
      <c r="Z3677" t="s">
        <v>41</v>
      </c>
      <c r="AA3677">
        <v>3</v>
      </c>
      <c r="AB3677" t="s">
        <v>42</v>
      </c>
    </row>
    <row r="3678" spans="1:28" x14ac:dyDescent="0.35">
      <c r="A3678" t="s">
        <v>816</v>
      </c>
      <c r="B3678" s="1">
        <v>46004</v>
      </c>
      <c r="C3678" s="1" t="str">
        <f>TEXT(Table1[[#This Row],[Order_Date]],"yyyy")</f>
        <v>2025</v>
      </c>
      <c r="D3678" s="3">
        <f>MONTH(Table1[[#This Row],[Order_Date]])</f>
        <v>12</v>
      </c>
      <c r="E3678" t="str">
        <f>TEXT(Table1[[#This Row],[Order_Date]],"mmm")</f>
        <v>Dec</v>
      </c>
      <c r="F3678" s="1">
        <v>46008</v>
      </c>
      <c r="G3678">
        <f>(Table1[[#This Row],[Ship_Date]]-Table1[[#This Row],[Order_Date]])</f>
        <v>4</v>
      </c>
      <c r="H3678" t="s">
        <v>817</v>
      </c>
      <c r="I3678" t="s">
        <v>818</v>
      </c>
      <c r="J3678" t="s">
        <v>24</v>
      </c>
      <c r="K3678">
        <v>36</v>
      </c>
      <c r="L3678" t="str">
        <f>IF(Table1[[#This Row],[Age]]&lt;=20,"Teen",IF(Table1[[#This Row],[Age]]&gt;=21 &amp; Table1[[#This Row],[Age]]&lt;=50,"Adult","Senior"))</f>
        <v>Senior</v>
      </c>
      <c r="M3678" t="s">
        <v>25</v>
      </c>
      <c r="N3678" t="s">
        <v>26</v>
      </c>
      <c r="O3678" t="s">
        <v>27</v>
      </c>
      <c r="P3678" t="s">
        <v>47</v>
      </c>
      <c r="Q3678" t="s">
        <v>185</v>
      </c>
      <c r="R3678">
        <v>6</v>
      </c>
      <c r="S3678">
        <v>4500</v>
      </c>
      <c r="T3678">
        <v>10</v>
      </c>
      <c r="U3678">
        <v>24300</v>
      </c>
      <c r="V3678" t="str">
        <f>IF(Table1[[#This Row],[Sales]]&lt;=10000,"Low",IF(Table1[[#This Row],[Sales]]&gt;=10000 &amp; Table1[[#This Row],[Sales]]&lt;=25000,"Medium","High"))</f>
        <v>High</v>
      </c>
      <c r="W3678">
        <v>7084.29</v>
      </c>
      <c r="X3678">
        <f>Table1[[#This Row],[Profit]]/Table1[[#This Row],[Sales]]</f>
        <v>0.29153456790123455</v>
      </c>
      <c r="Y3678" t="s">
        <v>93</v>
      </c>
      <c r="Z3678" t="s">
        <v>31</v>
      </c>
      <c r="AA3678">
        <v>2</v>
      </c>
      <c r="AB3678" t="s">
        <v>32</v>
      </c>
    </row>
    <row r="3679" spans="1:28" x14ac:dyDescent="0.35">
      <c r="A3679" t="s">
        <v>837</v>
      </c>
      <c r="B3679" s="1">
        <v>45639</v>
      </c>
      <c r="C3679" s="1" t="str">
        <f>TEXT(Table1[[#This Row],[Order_Date]],"yyyy")</f>
        <v>2024</v>
      </c>
      <c r="D3679" s="3">
        <f>MONTH(Table1[[#This Row],[Order_Date]])</f>
        <v>12</v>
      </c>
      <c r="E3679" t="str">
        <f>TEXT(Table1[[#This Row],[Order_Date]],"mmm")</f>
        <v>Dec</v>
      </c>
      <c r="F3679" s="1">
        <v>45640</v>
      </c>
      <c r="G3679">
        <f>(Table1[[#This Row],[Ship_Date]]-Table1[[#This Row],[Order_Date]])</f>
        <v>1</v>
      </c>
      <c r="H3679" t="s">
        <v>838</v>
      </c>
      <c r="I3679" t="s">
        <v>839</v>
      </c>
      <c r="J3679" t="s">
        <v>52</v>
      </c>
      <c r="K3679">
        <v>49</v>
      </c>
      <c r="L3679" t="str">
        <f>IF(Table1[[#This Row],[Age]]&lt;=20,"Teen",IF(Table1[[#This Row],[Age]]&gt;=21 &amp; Table1[[#This Row],[Age]]&lt;=50,"Adult","Senior"))</f>
        <v>Senior</v>
      </c>
      <c r="M3679" t="s">
        <v>46</v>
      </c>
      <c r="N3679" t="s">
        <v>46</v>
      </c>
      <c r="O3679" t="s">
        <v>38</v>
      </c>
      <c r="P3679" t="s">
        <v>39</v>
      </c>
      <c r="Q3679" t="s">
        <v>87</v>
      </c>
      <c r="R3679">
        <v>1</v>
      </c>
      <c r="S3679">
        <v>3200</v>
      </c>
      <c r="T3679">
        <v>0</v>
      </c>
      <c r="U3679">
        <v>3200</v>
      </c>
      <c r="V3679" t="str">
        <f>IF(Table1[[#This Row],[Sales]]&lt;=10000,"Low",IF(Table1[[#This Row],[Sales]]&gt;=10000 &amp; Table1[[#This Row],[Sales]]&lt;=25000,"Medium","High"))</f>
        <v>Low</v>
      </c>
      <c r="W3679">
        <v>1126.6500000000001</v>
      </c>
      <c r="X3679">
        <f>Table1[[#This Row],[Profit]]/Table1[[#This Row],[Sales]]</f>
        <v>0.35207812500000002</v>
      </c>
      <c r="Y3679" t="s">
        <v>58</v>
      </c>
      <c r="Z3679" t="s">
        <v>41</v>
      </c>
      <c r="AA3679">
        <v>2</v>
      </c>
      <c r="AB3679" t="s">
        <v>42</v>
      </c>
    </row>
    <row r="3680" spans="1:28" x14ac:dyDescent="0.35">
      <c r="A3680" t="s">
        <v>858</v>
      </c>
      <c r="B3680" s="1">
        <v>46018</v>
      </c>
      <c r="C3680" s="1" t="str">
        <f>TEXT(Table1[[#This Row],[Order_Date]],"yyyy")</f>
        <v>2025</v>
      </c>
      <c r="D3680" s="3">
        <f>MONTH(Table1[[#This Row],[Order_Date]])</f>
        <v>12</v>
      </c>
      <c r="E3680" t="str">
        <f>TEXT(Table1[[#This Row],[Order_Date]],"mmm")</f>
        <v>Dec</v>
      </c>
      <c r="F3680" s="1">
        <v>46021</v>
      </c>
      <c r="G3680">
        <f>(Table1[[#This Row],[Ship_Date]]-Table1[[#This Row],[Order_Date]])</f>
        <v>3</v>
      </c>
      <c r="H3680" t="s">
        <v>859</v>
      </c>
      <c r="I3680" t="s">
        <v>860</v>
      </c>
      <c r="J3680" t="s">
        <v>24</v>
      </c>
      <c r="K3680">
        <v>64</v>
      </c>
      <c r="L3680" t="str">
        <f>IF(Table1[[#This Row],[Age]]&lt;=20,"Teen",IF(Table1[[#This Row],[Age]]&gt;=21 &amp; Table1[[#This Row],[Age]]&lt;=50,"Adult","Senior"))</f>
        <v>Senior</v>
      </c>
      <c r="M3680" t="s">
        <v>46</v>
      </c>
      <c r="N3680" t="s">
        <v>46</v>
      </c>
      <c r="O3680" t="s">
        <v>38</v>
      </c>
      <c r="P3680" t="s">
        <v>56</v>
      </c>
      <c r="Q3680" t="s">
        <v>125</v>
      </c>
      <c r="R3680">
        <v>3</v>
      </c>
      <c r="S3680">
        <v>450</v>
      </c>
      <c r="T3680">
        <v>25</v>
      </c>
      <c r="U3680">
        <v>1012.5</v>
      </c>
      <c r="V3680" t="str">
        <f>IF(Table1[[#This Row],[Sales]]&lt;=10000,"Low",IF(Table1[[#This Row],[Sales]]&gt;=10000 &amp; Table1[[#This Row],[Sales]]&lt;=25000,"Medium","High"))</f>
        <v>Low</v>
      </c>
      <c r="W3680">
        <v>112.33</v>
      </c>
      <c r="X3680">
        <f>Table1[[#This Row],[Profit]]/Table1[[#This Row],[Sales]]</f>
        <v>0.11094320987654321</v>
      </c>
      <c r="Y3680" t="s">
        <v>93</v>
      </c>
      <c r="Z3680" t="s">
        <v>41</v>
      </c>
      <c r="AA3680">
        <v>5</v>
      </c>
      <c r="AB3680" t="s">
        <v>42</v>
      </c>
    </row>
    <row r="3681" spans="1:28" x14ac:dyDescent="0.35">
      <c r="A3681" t="s">
        <v>875</v>
      </c>
      <c r="B3681" s="1">
        <v>46007</v>
      </c>
      <c r="C3681" s="1" t="str">
        <f>TEXT(Table1[[#This Row],[Order_Date]],"yyyy")</f>
        <v>2025</v>
      </c>
      <c r="D3681" s="3">
        <f>MONTH(Table1[[#This Row],[Order_Date]])</f>
        <v>12</v>
      </c>
      <c r="E3681" t="str">
        <f>TEXT(Table1[[#This Row],[Order_Date]],"mmm")</f>
        <v>Dec</v>
      </c>
      <c r="F3681" s="1">
        <v>46009</v>
      </c>
      <c r="G3681">
        <f>(Table1[[#This Row],[Ship_Date]]-Table1[[#This Row],[Order_Date]])</f>
        <v>2</v>
      </c>
      <c r="H3681" t="s">
        <v>876</v>
      </c>
      <c r="I3681" t="s">
        <v>877</v>
      </c>
      <c r="J3681" t="s">
        <v>24</v>
      </c>
      <c r="K3681">
        <v>39</v>
      </c>
      <c r="L3681" t="str">
        <f>IF(Table1[[#This Row],[Age]]&lt;=20,"Teen",IF(Table1[[#This Row],[Age]]&gt;=21 &amp; Table1[[#This Row],[Age]]&lt;=50,"Adult","Senior"))</f>
        <v>Senior</v>
      </c>
      <c r="M3681" t="s">
        <v>91</v>
      </c>
      <c r="N3681" t="s">
        <v>92</v>
      </c>
      <c r="O3681" t="s">
        <v>55</v>
      </c>
      <c r="P3681" t="s">
        <v>39</v>
      </c>
      <c r="Q3681" t="s">
        <v>87</v>
      </c>
      <c r="R3681">
        <v>1</v>
      </c>
      <c r="S3681">
        <v>3200</v>
      </c>
      <c r="T3681">
        <v>15</v>
      </c>
      <c r="U3681">
        <v>2720</v>
      </c>
      <c r="V3681" t="str">
        <f>IF(Table1[[#This Row],[Sales]]&lt;=10000,"Low",IF(Table1[[#This Row],[Sales]]&gt;=10000 &amp; Table1[[#This Row],[Sales]]&lt;=25000,"Medium","High"))</f>
        <v>Low</v>
      </c>
      <c r="W3681">
        <v>326.79000000000002</v>
      </c>
      <c r="X3681">
        <f>Table1[[#This Row],[Profit]]/Table1[[#This Row],[Sales]]</f>
        <v>0.12014338235294118</v>
      </c>
      <c r="Y3681" t="s">
        <v>30</v>
      </c>
      <c r="Z3681" t="s">
        <v>31</v>
      </c>
      <c r="AA3681">
        <v>2</v>
      </c>
      <c r="AB3681" t="s">
        <v>42</v>
      </c>
    </row>
    <row r="3682" spans="1:28" x14ac:dyDescent="0.35">
      <c r="A3682" t="s">
        <v>905</v>
      </c>
      <c r="B3682" s="1">
        <v>45633</v>
      </c>
      <c r="C3682" s="1" t="str">
        <f>TEXT(Table1[[#This Row],[Order_Date]],"yyyy")</f>
        <v>2024</v>
      </c>
      <c r="D3682" s="3">
        <f>MONTH(Table1[[#This Row],[Order_Date]])</f>
        <v>12</v>
      </c>
      <c r="E3682" t="str">
        <f>TEXT(Table1[[#This Row],[Order_Date]],"mmm")</f>
        <v>Dec</v>
      </c>
      <c r="F3682" s="1">
        <v>45637</v>
      </c>
      <c r="G3682">
        <f>(Table1[[#This Row],[Ship_Date]]-Table1[[#This Row],[Order_Date]])</f>
        <v>4</v>
      </c>
      <c r="H3682" t="s">
        <v>906</v>
      </c>
      <c r="I3682" t="s">
        <v>907</v>
      </c>
      <c r="J3682" t="s">
        <v>52</v>
      </c>
      <c r="K3682">
        <v>59</v>
      </c>
      <c r="L3682" t="str">
        <f>IF(Table1[[#This Row],[Age]]&lt;=20,"Teen",IF(Table1[[#This Row],[Age]]&gt;=21 &amp; Table1[[#This Row],[Age]]&lt;=50,"Adult","Senior"))</f>
        <v>Senior</v>
      </c>
      <c r="M3682" t="s">
        <v>79</v>
      </c>
      <c r="N3682" t="s">
        <v>80</v>
      </c>
      <c r="O3682" t="s">
        <v>38</v>
      </c>
      <c r="P3682" t="s">
        <v>39</v>
      </c>
      <c r="Q3682" t="s">
        <v>118</v>
      </c>
      <c r="R3682">
        <v>8</v>
      </c>
      <c r="S3682">
        <v>4000</v>
      </c>
      <c r="T3682">
        <v>0</v>
      </c>
      <c r="U3682">
        <v>32000</v>
      </c>
      <c r="V3682" t="str">
        <f>IF(Table1[[#This Row],[Sales]]&lt;=10000,"Low",IF(Table1[[#This Row],[Sales]]&gt;=10000 &amp; Table1[[#This Row],[Sales]]&lt;=25000,"Medium","High"))</f>
        <v>High</v>
      </c>
      <c r="W3682">
        <v>12471.36</v>
      </c>
      <c r="X3682">
        <f>Table1[[#This Row],[Profit]]/Table1[[#This Row],[Sales]]</f>
        <v>0.38973000000000002</v>
      </c>
      <c r="Y3682" t="s">
        <v>58</v>
      </c>
      <c r="Z3682" t="s">
        <v>41</v>
      </c>
      <c r="AA3682">
        <v>4</v>
      </c>
      <c r="AB3682" t="s">
        <v>42</v>
      </c>
    </row>
    <row r="3683" spans="1:28" x14ac:dyDescent="0.35">
      <c r="A3683" t="s">
        <v>994</v>
      </c>
      <c r="B3683" s="1">
        <v>45647</v>
      </c>
      <c r="C3683" s="1" t="str">
        <f>TEXT(Table1[[#This Row],[Order_Date]],"yyyy")</f>
        <v>2024</v>
      </c>
      <c r="D3683" s="3">
        <f>MONTH(Table1[[#This Row],[Order_Date]])</f>
        <v>12</v>
      </c>
      <c r="E3683" t="str">
        <f>TEXT(Table1[[#This Row],[Order_Date]],"mmm")</f>
        <v>Dec</v>
      </c>
      <c r="F3683" s="1">
        <v>45648</v>
      </c>
      <c r="G3683">
        <f>(Table1[[#This Row],[Ship_Date]]-Table1[[#This Row],[Order_Date]])</f>
        <v>1</v>
      </c>
      <c r="H3683" t="s">
        <v>995</v>
      </c>
      <c r="I3683" t="s">
        <v>996</v>
      </c>
      <c r="J3683" t="s">
        <v>24</v>
      </c>
      <c r="K3683">
        <v>28</v>
      </c>
      <c r="L3683" t="str">
        <f>IF(Table1[[#This Row],[Age]]&lt;=20,"Teen",IF(Table1[[#This Row],[Age]]&gt;=21 &amp; Table1[[#This Row],[Age]]&lt;=50,"Adult","Senior"))</f>
        <v>Senior</v>
      </c>
      <c r="M3683" t="s">
        <v>107</v>
      </c>
      <c r="N3683" t="s">
        <v>108</v>
      </c>
      <c r="O3683" t="s">
        <v>86</v>
      </c>
      <c r="P3683" t="s">
        <v>56</v>
      </c>
      <c r="Q3683" t="s">
        <v>57</v>
      </c>
      <c r="R3683">
        <v>8</v>
      </c>
      <c r="S3683">
        <v>60</v>
      </c>
      <c r="T3683">
        <v>20</v>
      </c>
      <c r="U3683">
        <v>384</v>
      </c>
      <c r="V3683" t="str">
        <f>IF(Table1[[#This Row],[Sales]]&lt;=10000,"Low",IF(Table1[[#This Row],[Sales]]&gt;=10000 &amp; Table1[[#This Row],[Sales]]&lt;=25000,"Medium","High"))</f>
        <v>Low</v>
      </c>
      <c r="W3683">
        <v>81.62</v>
      </c>
      <c r="X3683">
        <f>Table1[[#This Row],[Profit]]/Table1[[#This Row],[Sales]]</f>
        <v>0.21255208333333334</v>
      </c>
      <c r="Y3683" t="s">
        <v>30</v>
      </c>
      <c r="Z3683" t="s">
        <v>41</v>
      </c>
      <c r="AA3683">
        <v>2</v>
      </c>
      <c r="AB3683" t="s">
        <v>42</v>
      </c>
    </row>
    <row r="3684" spans="1:28" x14ac:dyDescent="0.35">
      <c r="A3684" t="s">
        <v>1054</v>
      </c>
      <c r="B3684" s="1">
        <v>45627</v>
      </c>
      <c r="C3684" s="1" t="str">
        <f>TEXT(Table1[[#This Row],[Order_Date]],"yyyy")</f>
        <v>2024</v>
      </c>
      <c r="D3684" s="3">
        <f>MONTH(Table1[[#This Row],[Order_Date]])</f>
        <v>12</v>
      </c>
      <c r="E3684" t="str">
        <f>TEXT(Table1[[#This Row],[Order_Date]],"mmm")</f>
        <v>Dec</v>
      </c>
      <c r="F3684" s="1">
        <v>45632</v>
      </c>
      <c r="G3684">
        <f>(Table1[[#This Row],[Ship_Date]]-Table1[[#This Row],[Order_Date]])</f>
        <v>5</v>
      </c>
      <c r="H3684" t="s">
        <v>1055</v>
      </c>
      <c r="I3684" t="s">
        <v>1056</v>
      </c>
      <c r="J3684" t="s">
        <v>24</v>
      </c>
      <c r="K3684">
        <v>51</v>
      </c>
      <c r="L3684" t="str">
        <f>IF(Table1[[#This Row],[Age]]&lt;=20,"Teen",IF(Table1[[#This Row],[Age]]&gt;=21 &amp; Table1[[#This Row],[Age]]&lt;=50,"Adult","Senior"))</f>
        <v>Senior</v>
      </c>
      <c r="M3684" t="s">
        <v>107</v>
      </c>
      <c r="N3684" t="s">
        <v>108</v>
      </c>
      <c r="O3684" t="s">
        <v>86</v>
      </c>
      <c r="P3684" t="s">
        <v>39</v>
      </c>
      <c r="Q3684" t="s">
        <v>253</v>
      </c>
      <c r="R3684">
        <v>7</v>
      </c>
      <c r="S3684">
        <v>1200</v>
      </c>
      <c r="T3684">
        <v>20</v>
      </c>
      <c r="U3684">
        <v>6720</v>
      </c>
      <c r="V3684" t="str">
        <f>IF(Table1[[#This Row],[Sales]]&lt;=10000,"Low",IF(Table1[[#This Row],[Sales]]&gt;=10000 &amp; Table1[[#This Row],[Sales]]&lt;=25000,"Medium","High"))</f>
        <v>Low</v>
      </c>
      <c r="W3684">
        <v>1760.89</v>
      </c>
      <c r="X3684">
        <f>Table1[[#This Row],[Profit]]/Table1[[#This Row],[Sales]]</f>
        <v>0.26203720238095241</v>
      </c>
      <c r="Y3684" t="s">
        <v>93</v>
      </c>
      <c r="Z3684" t="s">
        <v>41</v>
      </c>
      <c r="AA3684">
        <v>1</v>
      </c>
      <c r="AB3684" t="s">
        <v>42</v>
      </c>
    </row>
    <row r="3685" spans="1:28" x14ac:dyDescent="0.35">
      <c r="A3685" t="s">
        <v>1087</v>
      </c>
      <c r="B3685" s="1">
        <v>46019</v>
      </c>
      <c r="C3685" s="1" t="str">
        <f>TEXT(Table1[[#This Row],[Order_Date]],"yyyy")</f>
        <v>2025</v>
      </c>
      <c r="D3685" s="3">
        <f>MONTH(Table1[[#This Row],[Order_Date]])</f>
        <v>12</v>
      </c>
      <c r="E3685" t="str">
        <f>TEXT(Table1[[#This Row],[Order_Date]],"mmm")</f>
        <v>Dec</v>
      </c>
      <c r="F3685" s="1">
        <v>46026</v>
      </c>
      <c r="G3685">
        <f>(Table1[[#This Row],[Ship_Date]]-Table1[[#This Row],[Order_Date]])</f>
        <v>7</v>
      </c>
      <c r="H3685" t="s">
        <v>1088</v>
      </c>
      <c r="I3685" t="s">
        <v>1089</v>
      </c>
      <c r="J3685" t="s">
        <v>52</v>
      </c>
      <c r="K3685">
        <v>59</v>
      </c>
      <c r="L3685" t="str">
        <f>IF(Table1[[#This Row],[Age]]&lt;=20,"Teen",IF(Table1[[#This Row],[Age]]&gt;=21 &amp; Table1[[#This Row],[Age]]&lt;=50,"Adult","Senior"))</f>
        <v>Senior</v>
      </c>
      <c r="M3685" t="s">
        <v>36</v>
      </c>
      <c r="N3685" t="s">
        <v>37</v>
      </c>
      <c r="O3685" t="s">
        <v>38</v>
      </c>
      <c r="P3685" t="s">
        <v>74</v>
      </c>
      <c r="Q3685" t="s">
        <v>75</v>
      </c>
      <c r="R3685">
        <v>2</v>
      </c>
      <c r="S3685">
        <v>2000</v>
      </c>
      <c r="T3685">
        <v>10</v>
      </c>
      <c r="U3685">
        <v>3600</v>
      </c>
      <c r="V3685" t="str">
        <f>IF(Table1[[#This Row],[Sales]]&lt;=10000,"Low",IF(Table1[[#This Row],[Sales]]&gt;=10000 &amp; Table1[[#This Row],[Sales]]&lt;=25000,"Medium","High"))</f>
        <v>Low</v>
      </c>
      <c r="W3685">
        <v>1496.26</v>
      </c>
      <c r="X3685">
        <f>Table1[[#This Row],[Profit]]/Table1[[#This Row],[Sales]]</f>
        <v>0.41562777777777776</v>
      </c>
      <c r="Y3685" t="s">
        <v>30</v>
      </c>
      <c r="Z3685" t="s">
        <v>59</v>
      </c>
      <c r="AA3685">
        <v>5</v>
      </c>
      <c r="AB3685" t="s">
        <v>42</v>
      </c>
    </row>
    <row r="3686" spans="1:28" x14ac:dyDescent="0.35">
      <c r="A3686" t="s">
        <v>1156</v>
      </c>
      <c r="B3686" s="1">
        <v>46002</v>
      </c>
      <c r="C3686" s="1" t="str">
        <f>TEXT(Table1[[#This Row],[Order_Date]],"yyyy")</f>
        <v>2025</v>
      </c>
      <c r="D3686" s="3">
        <f>MONTH(Table1[[#This Row],[Order_Date]])</f>
        <v>12</v>
      </c>
      <c r="E3686" t="str">
        <f>TEXT(Table1[[#This Row],[Order_Date]],"mmm")</f>
        <v>Dec</v>
      </c>
      <c r="F3686" s="1">
        <v>46008</v>
      </c>
      <c r="G3686">
        <f>(Table1[[#This Row],[Ship_Date]]-Table1[[#This Row],[Order_Date]])</f>
        <v>6</v>
      </c>
      <c r="H3686" t="s">
        <v>1157</v>
      </c>
      <c r="I3686" t="s">
        <v>1158</v>
      </c>
      <c r="J3686" t="s">
        <v>52</v>
      </c>
      <c r="K3686">
        <v>63</v>
      </c>
      <c r="L3686" t="str">
        <f>IF(Table1[[#This Row],[Age]]&lt;=20,"Teen",IF(Table1[[#This Row],[Age]]&gt;=21 &amp; Table1[[#This Row],[Age]]&lt;=50,"Adult","Senior"))</f>
        <v>Senior</v>
      </c>
      <c r="M3686" t="s">
        <v>91</v>
      </c>
      <c r="N3686" t="s">
        <v>92</v>
      </c>
      <c r="O3686" t="s">
        <v>55</v>
      </c>
      <c r="P3686" t="s">
        <v>74</v>
      </c>
      <c r="Q3686" t="s">
        <v>196</v>
      </c>
      <c r="R3686">
        <v>8</v>
      </c>
      <c r="S3686">
        <v>25000</v>
      </c>
      <c r="T3686">
        <v>15</v>
      </c>
      <c r="U3686">
        <v>170000</v>
      </c>
      <c r="V3686" t="str">
        <f>IF(Table1[[#This Row],[Sales]]&lt;=10000,"Low",IF(Table1[[#This Row],[Sales]]&gt;=10000 &amp; Table1[[#This Row],[Sales]]&lt;=25000,"Medium","High"))</f>
        <v>High</v>
      </c>
      <c r="W3686">
        <v>75862.73</v>
      </c>
      <c r="X3686">
        <f>Table1[[#This Row],[Profit]]/Table1[[#This Row],[Sales]]</f>
        <v>0.44625135294117646</v>
      </c>
      <c r="Y3686" t="s">
        <v>93</v>
      </c>
      <c r="Z3686" t="s">
        <v>41</v>
      </c>
      <c r="AA3686">
        <v>5</v>
      </c>
      <c r="AB3686" t="s">
        <v>42</v>
      </c>
    </row>
    <row r="3687" spans="1:28" x14ac:dyDescent="0.35">
      <c r="A3687" t="s">
        <v>1225</v>
      </c>
      <c r="B3687" s="1">
        <v>45992</v>
      </c>
      <c r="C3687" s="1" t="str">
        <f>TEXT(Table1[[#This Row],[Order_Date]],"yyyy")</f>
        <v>2025</v>
      </c>
      <c r="D3687" s="3">
        <f>MONTH(Table1[[#This Row],[Order_Date]])</f>
        <v>12</v>
      </c>
      <c r="E3687" t="str">
        <f>TEXT(Table1[[#This Row],[Order_Date]],"mmm")</f>
        <v>Dec</v>
      </c>
      <c r="F3687" s="1">
        <v>45997</v>
      </c>
      <c r="G3687">
        <f>(Table1[[#This Row],[Ship_Date]]-Table1[[#This Row],[Order_Date]])</f>
        <v>5</v>
      </c>
      <c r="H3687" t="s">
        <v>1226</v>
      </c>
      <c r="I3687" t="s">
        <v>1227</v>
      </c>
      <c r="J3687" t="s">
        <v>52</v>
      </c>
      <c r="K3687">
        <v>48</v>
      </c>
      <c r="L3687" t="str">
        <f>IF(Table1[[#This Row],[Age]]&lt;=20,"Teen",IF(Table1[[#This Row],[Age]]&gt;=21 &amp; Table1[[#This Row],[Age]]&lt;=50,"Adult","Senior"))</f>
        <v>Senior</v>
      </c>
      <c r="M3687" t="s">
        <v>36</v>
      </c>
      <c r="N3687" t="s">
        <v>37</v>
      </c>
      <c r="O3687" t="s">
        <v>38</v>
      </c>
      <c r="P3687" t="s">
        <v>28</v>
      </c>
      <c r="Q3687" t="s">
        <v>192</v>
      </c>
      <c r="R3687">
        <v>8</v>
      </c>
      <c r="S3687">
        <v>7000</v>
      </c>
      <c r="T3687">
        <v>10</v>
      </c>
      <c r="U3687">
        <v>50400</v>
      </c>
      <c r="V3687" t="str">
        <f>IF(Table1[[#This Row],[Sales]]&lt;=10000,"Low",IF(Table1[[#This Row],[Sales]]&gt;=10000 &amp; Table1[[#This Row],[Sales]]&lt;=25000,"Medium","High"))</f>
        <v>High</v>
      </c>
      <c r="W3687">
        <v>16227.58</v>
      </c>
      <c r="X3687">
        <f>Table1[[#This Row],[Profit]]/Table1[[#This Row],[Sales]]</f>
        <v>0.32197579365079365</v>
      </c>
      <c r="Y3687" t="s">
        <v>93</v>
      </c>
      <c r="Z3687" t="s">
        <v>31</v>
      </c>
      <c r="AA3687">
        <v>3</v>
      </c>
      <c r="AB3687" t="s">
        <v>42</v>
      </c>
    </row>
    <row r="3688" spans="1:28" x14ac:dyDescent="0.35">
      <c r="A3688" t="s">
        <v>1249</v>
      </c>
      <c r="B3688" s="1">
        <v>46007</v>
      </c>
      <c r="C3688" s="1" t="str">
        <f>TEXT(Table1[[#This Row],[Order_Date]],"yyyy")</f>
        <v>2025</v>
      </c>
      <c r="D3688" s="3">
        <f>MONTH(Table1[[#This Row],[Order_Date]])</f>
        <v>12</v>
      </c>
      <c r="E3688" t="str">
        <f>TEXT(Table1[[#This Row],[Order_Date]],"mmm")</f>
        <v>Dec</v>
      </c>
      <c r="F3688" s="1">
        <v>46012</v>
      </c>
      <c r="G3688">
        <f>(Table1[[#This Row],[Ship_Date]]-Table1[[#This Row],[Order_Date]])</f>
        <v>5</v>
      </c>
      <c r="H3688" t="s">
        <v>1250</v>
      </c>
      <c r="I3688" t="s">
        <v>1251</v>
      </c>
      <c r="J3688" t="s">
        <v>52</v>
      </c>
      <c r="K3688">
        <v>42</v>
      </c>
      <c r="L3688" t="str">
        <f>IF(Table1[[#This Row],[Age]]&lt;=20,"Teen",IF(Table1[[#This Row],[Age]]&gt;=21 &amp; Table1[[#This Row],[Age]]&lt;=50,"Adult","Senior"))</f>
        <v>Senior</v>
      </c>
      <c r="M3688" t="s">
        <v>63</v>
      </c>
      <c r="N3688" t="s">
        <v>64</v>
      </c>
      <c r="O3688" t="s">
        <v>55</v>
      </c>
      <c r="P3688" t="s">
        <v>47</v>
      </c>
      <c r="Q3688" t="s">
        <v>48</v>
      </c>
      <c r="R3688">
        <v>3</v>
      </c>
      <c r="S3688">
        <v>3500</v>
      </c>
      <c r="T3688">
        <v>25</v>
      </c>
      <c r="U3688">
        <v>7875</v>
      </c>
      <c r="V3688" t="str">
        <f>IF(Table1[[#This Row],[Sales]]&lt;=10000,"Low",IF(Table1[[#This Row],[Sales]]&gt;=10000 &amp; Table1[[#This Row],[Sales]]&lt;=25000,"Medium","High"))</f>
        <v>Low</v>
      </c>
      <c r="W3688">
        <v>1536.55</v>
      </c>
      <c r="X3688">
        <f>Table1[[#This Row],[Profit]]/Table1[[#This Row],[Sales]]</f>
        <v>0.1951174603174603</v>
      </c>
      <c r="Y3688" t="s">
        <v>30</v>
      </c>
      <c r="Z3688" t="s">
        <v>59</v>
      </c>
      <c r="AA3688">
        <v>5</v>
      </c>
      <c r="AB3688" t="s">
        <v>42</v>
      </c>
    </row>
    <row r="3689" spans="1:28" x14ac:dyDescent="0.35">
      <c r="A3689" t="s">
        <v>1258</v>
      </c>
      <c r="B3689" s="1">
        <v>45629</v>
      </c>
      <c r="C3689" s="1" t="str">
        <f>TEXT(Table1[[#This Row],[Order_Date]],"yyyy")</f>
        <v>2024</v>
      </c>
      <c r="D3689" s="3">
        <f>MONTH(Table1[[#This Row],[Order_Date]])</f>
        <v>12</v>
      </c>
      <c r="E3689" t="str">
        <f>TEXT(Table1[[#This Row],[Order_Date]],"mmm")</f>
        <v>Dec</v>
      </c>
      <c r="F3689" s="1">
        <v>45634</v>
      </c>
      <c r="G3689">
        <f>(Table1[[#This Row],[Ship_Date]]-Table1[[#This Row],[Order_Date]])</f>
        <v>5</v>
      </c>
      <c r="H3689" t="s">
        <v>1259</v>
      </c>
      <c r="I3689" t="s">
        <v>1260</v>
      </c>
      <c r="J3689" t="s">
        <v>24</v>
      </c>
      <c r="K3689">
        <v>21</v>
      </c>
      <c r="L3689" t="str">
        <f>IF(Table1[[#This Row],[Age]]&lt;=20,"Teen",IF(Table1[[#This Row],[Age]]&gt;=21 &amp; Table1[[#This Row],[Age]]&lt;=50,"Adult","Senior"))</f>
        <v>Senior</v>
      </c>
      <c r="M3689" t="s">
        <v>101</v>
      </c>
      <c r="N3689" t="s">
        <v>102</v>
      </c>
      <c r="O3689" t="s">
        <v>27</v>
      </c>
      <c r="P3689" t="s">
        <v>28</v>
      </c>
      <c r="Q3689" t="s">
        <v>103</v>
      </c>
      <c r="R3689">
        <v>2</v>
      </c>
      <c r="S3689">
        <v>25000</v>
      </c>
      <c r="T3689">
        <v>5</v>
      </c>
      <c r="U3689">
        <v>47500</v>
      </c>
      <c r="V3689" t="str">
        <f>IF(Table1[[#This Row],[Sales]]&lt;=10000,"Low",IF(Table1[[#This Row],[Sales]]&gt;=10000 &amp; Table1[[#This Row],[Sales]]&lt;=25000,"Medium","High"))</f>
        <v>High</v>
      </c>
      <c r="W3689">
        <v>13264.61</v>
      </c>
      <c r="X3689">
        <f>Table1[[#This Row],[Profit]]/Table1[[#This Row],[Sales]]</f>
        <v>0.27925494736842105</v>
      </c>
      <c r="Y3689" t="s">
        <v>58</v>
      </c>
      <c r="Z3689" t="s">
        <v>59</v>
      </c>
      <c r="AA3689">
        <v>3</v>
      </c>
      <c r="AB3689" t="s">
        <v>42</v>
      </c>
    </row>
    <row r="3690" spans="1:28" x14ac:dyDescent="0.35">
      <c r="A3690" t="s">
        <v>1261</v>
      </c>
      <c r="B3690" s="1">
        <v>46008</v>
      </c>
      <c r="C3690" s="1" t="str">
        <f>TEXT(Table1[[#This Row],[Order_Date]],"yyyy")</f>
        <v>2025</v>
      </c>
      <c r="D3690" s="3">
        <f>MONTH(Table1[[#This Row],[Order_Date]])</f>
        <v>12</v>
      </c>
      <c r="E3690" t="str">
        <f>TEXT(Table1[[#This Row],[Order_Date]],"mmm")</f>
        <v>Dec</v>
      </c>
      <c r="F3690" s="1">
        <v>46015</v>
      </c>
      <c r="G3690">
        <f>(Table1[[#This Row],[Ship_Date]]-Table1[[#This Row],[Order_Date]])</f>
        <v>7</v>
      </c>
      <c r="H3690" t="s">
        <v>1262</v>
      </c>
      <c r="I3690" t="s">
        <v>1263</v>
      </c>
      <c r="J3690" t="s">
        <v>24</v>
      </c>
      <c r="K3690">
        <v>19</v>
      </c>
      <c r="L3690" t="str">
        <f>IF(Table1[[#This Row],[Age]]&lt;=20,"Teen",IF(Table1[[#This Row],[Age]]&gt;=21 &amp; Table1[[#This Row],[Age]]&lt;=50,"Adult","Senior"))</f>
        <v>Teen</v>
      </c>
      <c r="M3690" t="s">
        <v>53</v>
      </c>
      <c r="N3690" t="s">
        <v>54</v>
      </c>
      <c r="O3690" t="s">
        <v>55</v>
      </c>
      <c r="P3690" t="s">
        <v>56</v>
      </c>
      <c r="Q3690" t="s">
        <v>125</v>
      </c>
      <c r="R3690">
        <v>3</v>
      </c>
      <c r="S3690">
        <v>450</v>
      </c>
      <c r="T3690">
        <v>10</v>
      </c>
      <c r="U3690">
        <v>1215</v>
      </c>
      <c r="V3690" t="str">
        <f>IF(Table1[[#This Row],[Sales]]&lt;=10000,"Low",IF(Table1[[#This Row],[Sales]]&gt;=10000 &amp; Table1[[#This Row],[Sales]]&lt;=25000,"Medium","High"))</f>
        <v>Low</v>
      </c>
      <c r="W3690">
        <v>164.59</v>
      </c>
      <c r="X3690">
        <f>Table1[[#This Row],[Profit]]/Table1[[#This Row],[Sales]]</f>
        <v>0.13546502057613169</v>
      </c>
      <c r="Y3690" t="s">
        <v>58</v>
      </c>
      <c r="Z3690" t="s">
        <v>59</v>
      </c>
      <c r="AA3690">
        <v>4</v>
      </c>
      <c r="AB3690" t="s">
        <v>42</v>
      </c>
    </row>
    <row r="3691" spans="1:28" x14ac:dyDescent="0.35">
      <c r="A3691" t="s">
        <v>1267</v>
      </c>
      <c r="B3691" s="1">
        <v>46011</v>
      </c>
      <c r="C3691" s="1" t="str">
        <f>TEXT(Table1[[#This Row],[Order_Date]],"yyyy")</f>
        <v>2025</v>
      </c>
      <c r="D3691" s="3">
        <f>MONTH(Table1[[#This Row],[Order_Date]])</f>
        <v>12</v>
      </c>
      <c r="E3691" t="str">
        <f>TEXT(Table1[[#This Row],[Order_Date]],"mmm")</f>
        <v>Dec</v>
      </c>
      <c r="F3691" s="1">
        <v>46012</v>
      </c>
      <c r="G3691">
        <f>(Table1[[#This Row],[Ship_Date]]-Table1[[#This Row],[Order_Date]])</f>
        <v>1</v>
      </c>
      <c r="H3691" t="s">
        <v>1268</v>
      </c>
      <c r="I3691" t="s">
        <v>1269</v>
      </c>
      <c r="J3691" t="s">
        <v>24</v>
      </c>
      <c r="K3691">
        <v>46</v>
      </c>
      <c r="L3691" t="str">
        <f>IF(Table1[[#This Row],[Age]]&lt;=20,"Teen",IF(Table1[[#This Row],[Age]]&gt;=21 &amp; Table1[[#This Row],[Age]]&lt;=50,"Adult","Senior"))</f>
        <v>Senior</v>
      </c>
      <c r="M3691" t="s">
        <v>25</v>
      </c>
      <c r="N3691" t="s">
        <v>26</v>
      </c>
      <c r="O3691" t="s">
        <v>27</v>
      </c>
      <c r="P3691" t="s">
        <v>47</v>
      </c>
      <c r="Q3691" t="s">
        <v>175</v>
      </c>
      <c r="R3691">
        <v>6</v>
      </c>
      <c r="S3691">
        <v>1200</v>
      </c>
      <c r="T3691">
        <v>15</v>
      </c>
      <c r="U3691">
        <v>6120</v>
      </c>
      <c r="V3691" t="str">
        <f>IF(Table1[[#This Row],[Sales]]&lt;=10000,"Low",IF(Table1[[#This Row],[Sales]]&gt;=10000 &amp; Table1[[#This Row],[Sales]]&lt;=25000,"Medium","High"))</f>
        <v>Low</v>
      </c>
      <c r="W3691">
        <v>2752.46</v>
      </c>
      <c r="X3691">
        <f>Table1[[#This Row],[Profit]]/Table1[[#This Row],[Sales]]</f>
        <v>0.44974836601307189</v>
      </c>
      <c r="Y3691" t="s">
        <v>93</v>
      </c>
      <c r="Z3691" t="s">
        <v>31</v>
      </c>
      <c r="AA3691">
        <v>5</v>
      </c>
      <c r="AB3691" t="s">
        <v>42</v>
      </c>
    </row>
    <row r="3692" spans="1:28" x14ac:dyDescent="0.35">
      <c r="A3692" t="s">
        <v>1282</v>
      </c>
      <c r="B3692" s="1">
        <v>45627</v>
      </c>
      <c r="C3692" s="1" t="str">
        <f>TEXT(Table1[[#This Row],[Order_Date]],"yyyy")</f>
        <v>2024</v>
      </c>
      <c r="D3692" s="3">
        <f>MONTH(Table1[[#This Row],[Order_Date]])</f>
        <v>12</v>
      </c>
      <c r="E3692" t="str">
        <f>TEXT(Table1[[#This Row],[Order_Date]],"mmm")</f>
        <v>Dec</v>
      </c>
      <c r="F3692" s="1">
        <v>45634</v>
      </c>
      <c r="G3692">
        <f>(Table1[[#This Row],[Ship_Date]]-Table1[[#This Row],[Order_Date]])</f>
        <v>7</v>
      </c>
      <c r="H3692" t="s">
        <v>1283</v>
      </c>
      <c r="I3692" t="s">
        <v>1284</v>
      </c>
      <c r="J3692" t="s">
        <v>52</v>
      </c>
      <c r="K3692">
        <v>51</v>
      </c>
      <c r="L3692" t="str">
        <f>IF(Table1[[#This Row],[Age]]&lt;=20,"Teen",IF(Table1[[#This Row],[Age]]&gt;=21 &amp; Table1[[#This Row],[Age]]&lt;=50,"Adult","Senior"))</f>
        <v>Senior</v>
      </c>
      <c r="M3692" t="s">
        <v>116</v>
      </c>
      <c r="N3692" t="s">
        <v>117</v>
      </c>
      <c r="O3692" t="s">
        <v>86</v>
      </c>
      <c r="P3692" t="s">
        <v>74</v>
      </c>
      <c r="Q3692" t="s">
        <v>75</v>
      </c>
      <c r="R3692">
        <v>2</v>
      </c>
      <c r="S3692">
        <v>2000</v>
      </c>
      <c r="T3692">
        <v>5</v>
      </c>
      <c r="U3692">
        <v>3800</v>
      </c>
      <c r="V3692" t="str">
        <f>IF(Table1[[#This Row],[Sales]]&lt;=10000,"Low",IF(Table1[[#This Row],[Sales]]&gt;=10000 &amp; Table1[[#This Row],[Sales]]&lt;=25000,"Medium","High"))</f>
        <v>Low</v>
      </c>
      <c r="W3692">
        <v>432.42</v>
      </c>
      <c r="X3692">
        <f>Table1[[#This Row],[Profit]]/Table1[[#This Row],[Sales]]</f>
        <v>0.11379473684210527</v>
      </c>
      <c r="Y3692" t="s">
        <v>93</v>
      </c>
      <c r="Z3692" t="s">
        <v>41</v>
      </c>
      <c r="AA3692">
        <v>1</v>
      </c>
      <c r="AB3692" t="s">
        <v>42</v>
      </c>
    </row>
    <row r="3693" spans="1:28" x14ac:dyDescent="0.35">
      <c r="A3693" t="s">
        <v>1348</v>
      </c>
      <c r="B3693" s="1">
        <v>45629</v>
      </c>
      <c r="C3693" s="1" t="str">
        <f>TEXT(Table1[[#This Row],[Order_Date]],"yyyy")</f>
        <v>2024</v>
      </c>
      <c r="D3693" s="3">
        <f>MONTH(Table1[[#This Row],[Order_Date]])</f>
        <v>12</v>
      </c>
      <c r="E3693" t="str">
        <f>TEXT(Table1[[#This Row],[Order_Date]],"mmm")</f>
        <v>Dec</v>
      </c>
      <c r="F3693" s="1">
        <v>45635</v>
      </c>
      <c r="G3693">
        <f>(Table1[[#This Row],[Ship_Date]]-Table1[[#This Row],[Order_Date]])</f>
        <v>6</v>
      </c>
      <c r="H3693" t="s">
        <v>517</v>
      </c>
      <c r="I3693" t="s">
        <v>1349</v>
      </c>
      <c r="J3693" t="s">
        <v>52</v>
      </c>
      <c r="K3693">
        <v>22</v>
      </c>
      <c r="L3693" t="str">
        <f>IF(Table1[[#This Row],[Age]]&lt;=20,"Teen",IF(Table1[[#This Row],[Age]]&gt;=21 &amp; Table1[[#This Row],[Age]]&lt;=50,"Adult","Senior"))</f>
        <v>Senior</v>
      </c>
      <c r="M3693" t="s">
        <v>36</v>
      </c>
      <c r="N3693" t="s">
        <v>37</v>
      </c>
      <c r="O3693" t="s">
        <v>38</v>
      </c>
      <c r="P3693" t="s">
        <v>39</v>
      </c>
      <c r="Q3693" t="s">
        <v>40</v>
      </c>
      <c r="R3693">
        <v>3</v>
      </c>
      <c r="S3693">
        <v>2500</v>
      </c>
      <c r="T3693">
        <v>10</v>
      </c>
      <c r="U3693">
        <v>6750</v>
      </c>
      <c r="V3693" t="str">
        <f>IF(Table1[[#This Row],[Sales]]&lt;=10000,"Low",IF(Table1[[#This Row],[Sales]]&gt;=10000 &amp; Table1[[#This Row],[Sales]]&lt;=25000,"Medium","High"))</f>
        <v>Low</v>
      </c>
      <c r="W3693">
        <v>1054.1300000000001</v>
      </c>
      <c r="X3693">
        <f>Table1[[#This Row],[Profit]]/Table1[[#This Row],[Sales]]</f>
        <v>0.15616740740740742</v>
      </c>
      <c r="Y3693" t="s">
        <v>30</v>
      </c>
      <c r="Z3693" t="s">
        <v>59</v>
      </c>
      <c r="AA3693">
        <v>2</v>
      </c>
      <c r="AB3693" t="s">
        <v>42</v>
      </c>
    </row>
    <row r="3694" spans="1:28" x14ac:dyDescent="0.35">
      <c r="A3694" t="s">
        <v>1394</v>
      </c>
      <c r="B3694" s="1">
        <v>45647</v>
      </c>
      <c r="C3694" s="1" t="str">
        <f>TEXT(Table1[[#This Row],[Order_Date]],"yyyy")</f>
        <v>2024</v>
      </c>
      <c r="D3694" s="3">
        <f>MONTH(Table1[[#This Row],[Order_Date]])</f>
        <v>12</v>
      </c>
      <c r="E3694" t="str">
        <f>TEXT(Table1[[#This Row],[Order_Date]],"mmm")</f>
        <v>Dec</v>
      </c>
      <c r="F3694" s="1">
        <v>45649</v>
      </c>
      <c r="G3694">
        <f>(Table1[[#This Row],[Ship_Date]]-Table1[[#This Row],[Order_Date]])</f>
        <v>2</v>
      </c>
      <c r="H3694" t="s">
        <v>1395</v>
      </c>
      <c r="I3694" t="s">
        <v>1396</v>
      </c>
      <c r="J3694" t="s">
        <v>24</v>
      </c>
      <c r="K3694">
        <v>24</v>
      </c>
      <c r="L3694" t="str">
        <f>IF(Table1[[#This Row],[Age]]&lt;=20,"Teen",IF(Table1[[#This Row],[Age]]&gt;=21 &amp; Table1[[#This Row],[Age]]&lt;=50,"Adult","Senior"))</f>
        <v>Senior</v>
      </c>
      <c r="M3694" t="s">
        <v>91</v>
      </c>
      <c r="N3694" t="s">
        <v>92</v>
      </c>
      <c r="O3694" t="s">
        <v>55</v>
      </c>
      <c r="P3694" t="s">
        <v>39</v>
      </c>
      <c r="Q3694" t="s">
        <v>40</v>
      </c>
      <c r="R3694">
        <v>8</v>
      </c>
      <c r="S3694">
        <v>2500</v>
      </c>
      <c r="T3694">
        <v>25</v>
      </c>
      <c r="U3694">
        <v>15000</v>
      </c>
      <c r="V3694" t="str">
        <f>IF(Table1[[#This Row],[Sales]]&lt;=10000,"Low",IF(Table1[[#This Row],[Sales]]&gt;=10000 &amp; Table1[[#This Row],[Sales]]&lt;=25000,"Medium","High"))</f>
        <v>High</v>
      </c>
      <c r="W3694">
        <v>3134.57</v>
      </c>
      <c r="X3694">
        <f>Table1[[#This Row],[Profit]]/Table1[[#This Row],[Sales]]</f>
        <v>0.20897133333333334</v>
      </c>
      <c r="Y3694" t="s">
        <v>30</v>
      </c>
      <c r="Z3694" t="s">
        <v>59</v>
      </c>
      <c r="AA3694">
        <v>3</v>
      </c>
      <c r="AB3694" t="s">
        <v>42</v>
      </c>
    </row>
    <row r="3695" spans="1:28" x14ac:dyDescent="0.35">
      <c r="A3695" t="s">
        <v>1427</v>
      </c>
      <c r="B3695" s="1">
        <v>45648</v>
      </c>
      <c r="C3695" s="1" t="str">
        <f>TEXT(Table1[[#This Row],[Order_Date]],"yyyy")</f>
        <v>2024</v>
      </c>
      <c r="D3695" s="3">
        <f>MONTH(Table1[[#This Row],[Order_Date]])</f>
        <v>12</v>
      </c>
      <c r="E3695" t="str">
        <f>TEXT(Table1[[#This Row],[Order_Date]],"mmm")</f>
        <v>Dec</v>
      </c>
      <c r="F3695" s="1">
        <v>45650</v>
      </c>
      <c r="G3695">
        <f>(Table1[[#This Row],[Ship_Date]]-Table1[[#This Row],[Order_Date]])</f>
        <v>2</v>
      </c>
      <c r="H3695" t="s">
        <v>1428</v>
      </c>
      <c r="I3695" t="s">
        <v>1429</v>
      </c>
      <c r="J3695" t="s">
        <v>24</v>
      </c>
      <c r="K3695">
        <v>30</v>
      </c>
      <c r="L3695" t="str">
        <f>IF(Table1[[#This Row],[Age]]&lt;=20,"Teen",IF(Table1[[#This Row],[Age]]&gt;=21 &amp; Table1[[#This Row],[Age]]&lt;=50,"Adult","Senior"))</f>
        <v>Senior</v>
      </c>
      <c r="M3695" t="s">
        <v>25</v>
      </c>
      <c r="N3695" t="s">
        <v>26</v>
      </c>
      <c r="O3695" t="s">
        <v>27</v>
      </c>
      <c r="P3695" t="s">
        <v>47</v>
      </c>
      <c r="Q3695" t="s">
        <v>175</v>
      </c>
      <c r="R3695">
        <v>6</v>
      </c>
      <c r="S3695">
        <v>1200</v>
      </c>
      <c r="T3695">
        <v>15</v>
      </c>
      <c r="U3695">
        <v>6120</v>
      </c>
      <c r="V3695" t="str">
        <f>IF(Table1[[#This Row],[Sales]]&lt;=10000,"Low",IF(Table1[[#This Row],[Sales]]&gt;=10000 &amp; Table1[[#This Row],[Sales]]&lt;=25000,"Medium","High"))</f>
        <v>Low</v>
      </c>
      <c r="W3695">
        <v>1316.45</v>
      </c>
      <c r="X3695">
        <f>Table1[[#This Row],[Profit]]/Table1[[#This Row],[Sales]]</f>
        <v>0.2151062091503268</v>
      </c>
      <c r="Y3695" t="s">
        <v>30</v>
      </c>
      <c r="Z3695" t="s">
        <v>31</v>
      </c>
      <c r="AA3695">
        <v>3</v>
      </c>
      <c r="AB3695" t="s">
        <v>42</v>
      </c>
    </row>
    <row r="3696" spans="1:28" x14ac:dyDescent="0.35">
      <c r="A3696" t="s">
        <v>1501</v>
      </c>
      <c r="B3696" s="1">
        <v>45997</v>
      </c>
      <c r="C3696" s="1" t="str">
        <f>TEXT(Table1[[#This Row],[Order_Date]],"yyyy")</f>
        <v>2025</v>
      </c>
      <c r="D3696" s="3">
        <f>MONTH(Table1[[#This Row],[Order_Date]])</f>
        <v>12</v>
      </c>
      <c r="E3696" t="str">
        <f>TEXT(Table1[[#This Row],[Order_Date]],"mmm")</f>
        <v>Dec</v>
      </c>
      <c r="F3696" s="1">
        <v>46004</v>
      </c>
      <c r="G3696">
        <f>(Table1[[#This Row],[Ship_Date]]-Table1[[#This Row],[Order_Date]])</f>
        <v>7</v>
      </c>
      <c r="H3696" t="s">
        <v>1502</v>
      </c>
      <c r="I3696" t="s">
        <v>1503</v>
      </c>
      <c r="J3696" t="s">
        <v>24</v>
      </c>
      <c r="K3696">
        <v>36</v>
      </c>
      <c r="L3696" t="str">
        <f>IF(Table1[[#This Row],[Age]]&lt;=20,"Teen",IF(Table1[[#This Row],[Age]]&gt;=21 &amp; Table1[[#This Row],[Age]]&lt;=50,"Adult","Senior"))</f>
        <v>Senior</v>
      </c>
      <c r="M3696" t="s">
        <v>79</v>
      </c>
      <c r="N3696" t="s">
        <v>80</v>
      </c>
      <c r="O3696" t="s">
        <v>38</v>
      </c>
      <c r="P3696" t="s">
        <v>56</v>
      </c>
      <c r="Q3696" t="s">
        <v>125</v>
      </c>
      <c r="R3696">
        <v>1</v>
      </c>
      <c r="S3696">
        <v>450</v>
      </c>
      <c r="T3696">
        <v>0</v>
      </c>
      <c r="U3696">
        <v>450</v>
      </c>
      <c r="V3696" t="str">
        <f>IF(Table1[[#This Row],[Sales]]&lt;=10000,"Low",IF(Table1[[#This Row],[Sales]]&gt;=10000 &amp; Table1[[#This Row],[Sales]]&lt;=25000,"Medium","High"))</f>
        <v>Low</v>
      </c>
      <c r="W3696">
        <v>57.96</v>
      </c>
      <c r="X3696">
        <f>Table1[[#This Row],[Profit]]/Table1[[#This Row],[Sales]]</f>
        <v>0.1288</v>
      </c>
      <c r="Y3696" t="s">
        <v>30</v>
      </c>
      <c r="Z3696" t="s">
        <v>41</v>
      </c>
      <c r="AA3696">
        <v>3</v>
      </c>
      <c r="AB3696" t="s">
        <v>42</v>
      </c>
    </row>
    <row r="3697" spans="1:28" x14ac:dyDescent="0.35">
      <c r="A3697" t="s">
        <v>1507</v>
      </c>
      <c r="B3697" s="1">
        <v>45631</v>
      </c>
      <c r="C3697" s="1" t="str">
        <f>TEXT(Table1[[#This Row],[Order_Date]],"yyyy")</f>
        <v>2024</v>
      </c>
      <c r="D3697" s="3">
        <f>MONTH(Table1[[#This Row],[Order_Date]])</f>
        <v>12</v>
      </c>
      <c r="E3697" t="str">
        <f>TEXT(Table1[[#This Row],[Order_Date]],"mmm")</f>
        <v>Dec</v>
      </c>
      <c r="F3697" s="1">
        <v>45636</v>
      </c>
      <c r="G3697">
        <f>(Table1[[#This Row],[Ship_Date]]-Table1[[#This Row],[Order_Date]])</f>
        <v>5</v>
      </c>
      <c r="H3697" t="s">
        <v>1508</v>
      </c>
      <c r="I3697" t="s">
        <v>1509</v>
      </c>
      <c r="J3697" t="s">
        <v>24</v>
      </c>
      <c r="K3697">
        <v>38</v>
      </c>
      <c r="L3697" t="str">
        <f>IF(Table1[[#This Row],[Age]]&lt;=20,"Teen",IF(Table1[[#This Row],[Age]]&gt;=21 &amp; Table1[[#This Row],[Age]]&lt;=50,"Adult","Senior"))</f>
        <v>Senior</v>
      </c>
      <c r="M3697" t="s">
        <v>36</v>
      </c>
      <c r="N3697" t="s">
        <v>37</v>
      </c>
      <c r="O3697" t="s">
        <v>38</v>
      </c>
      <c r="P3697" t="s">
        <v>74</v>
      </c>
      <c r="Q3697" t="s">
        <v>132</v>
      </c>
      <c r="R3697">
        <v>2</v>
      </c>
      <c r="S3697">
        <v>55000</v>
      </c>
      <c r="T3697">
        <v>0</v>
      </c>
      <c r="U3697">
        <v>110000</v>
      </c>
      <c r="V3697" t="str">
        <f>IF(Table1[[#This Row],[Sales]]&lt;=10000,"Low",IF(Table1[[#This Row],[Sales]]&gt;=10000 &amp; Table1[[#This Row],[Sales]]&lt;=25000,"Medium","High"))</f>
        <v>High</v>
      </c>
      <c r="W3697">
        <v>33666.92</v>
      </c>
      <c r="X3697">
        <f>Table1[[#This Row],[Profit]]/Table1[[#This Row],[Sales]]</f>
        <v>0.30606290909090905</v>
      </c>
      <c r="Y3697" t="s">
        <v>30</v>
      </c>
      <c r="Z3697" t="s">
        <v>59</v>
      </c>
      <c r="AA3697">
        <v>5</v>
      </c>
      <c r="AB3697" t="s">
        <v>42</v>
      </c>
    </row>
    <row r="3698" spans="1:28" x14ac:dyDescent="0.35">
      <c r="A3698" t="s">
        <v>1513</v>
      </c>
      <c r="B3698" s="1">
        <v>45643</v>
      </c>
      <c r="C3698" s="1" t="str">
        <f>TEXT(Table1[[#This Row],[Order_Date]],"yyyy")</f>
        <v>2024</v>
      </c>
      <c r="D3698" s="3">
        <f>MONTH(Table1[[#This Row],[Order_Date]])</f>
        <v>12</v>
      </c>
      <c r="E3698" t="str">
        <f>TEXT(Table1[[#This Row],[Order_Date]],"mmm")</f>
        <v>Dec</v>
      </c>
      <c r="F3698" s="1">
        <v>45649</v>
      </c>
      <c r="G3698">
        <f>(Table1[[#This Row],[Ship_Date]]-Table1[[#This Row],[Order_Date]])</f>
        <v>6</v>
      </c>
      <c r="H3698" t="s">
        <v>1514</v>
      </c>
      <c r="I3698" t="s">
        <v>1515</v>
      </c>
      <c r="J3698" t="s">
        <v>24</v>
      </c>
      <c r="K3698">
        <v>56</v>
      </c>
      <c r="L3698" t="str">
        <f>IF(Table1[[#This Row],[Age]]&lt;=20,"Teen",IF(Table1[[#This Row],[Age]]&gt;=21 &amp; Table1[[#This Row],[Age]]&lt;=50,"Adult","Senior"))</f>
        <v>Senior</v>
      </c>
      <c r="M3698" t="s">
        <v>84</v>
      </c>
      <c r="N3698" t="s">
        <v>85</v>
      </c>
      <c r="O3698" t="s">
        <v>86</v>
      </c>
      <c r="P3698" t="s">
        <v>56</v>
      </c>
      <c r="Q3698" t="s">
        <v>57</v>
      </c>
      <c r="R3698">
        <v>3</v>
      </c>
      <c r="S3698">
        <v>60</v>
      </c>
      <c r="T3698">
        <v>0</v>
      </c>
      <c r="U3698">
        <v>180</v>
      </c>
      <c r="V3698" t="str">
        <f>IF(Table1[[#This Row],[Sales]]&lt;=10000,"Low",IF(Table1[[#This Row],[Sales]]&gt;=10000 &amp; Table1[[#This Row],[Sales]]&lt;=25000,"Medium","High"))</f>
        <v>Low</v>
      </c>
      <c r="W3698">
        <v>37.17</v>
      </c>
      <c r="X3698">
        <f>Table1[[#This Row],[Profit]]/Table1[[#This Row],[Sales]]</f>
        <v>0.20650000000000002</v>
      </c>
      <c r="Y3698" t="s">
        <v>58</v>
      </c>
      <c r="Z3698" t="s">
        <v>31</v>
      </c>
      <c r="AA3698">
        <v>3</v>
      </c>
      <c r="AB3698" t="s">
        <v>42</v>
      </c>
    </row>
    <row r="3699" spans="1:28" x14ac:dyDescent="0.35">
      <c r="A3699" t="s">
        <v>1564</v>
      </c>
      <c r="B3699" s="1">
        <v>45992</v>
      </c>
      <c r="C3699" s="1" t="str">
        <f>TEXT(Table1[[#This Row],[Order_Date]],"yyyy")</f>
        <v>2025</v>
      </c>
      <c r="D3699" s="3">
        <f>MONTH(Table1[[#This Row],[Order_Date]])</f>
        <v>12</v>
      </c>
      <c r="E3699" t="str">
        <f>TEXT(Table1[[#This Row],[Order_Date]],"mmm")</f>
        <v>Dec</v>
      </c>
      <c r="F3699" s="1">
        <v>45993</v>
      </c>
      <c r="G3699">
        <f>(Table1[[#This Row],[Ship_Date]]-Table1[[#This Row],[Order_Date]])</f>
        <v>1</v>
      </c>
      <c r="H3699" t="s">
        <v>1565</v>
      </c>
      <c r="I3699" t="s">
        <v>1566</v>
      </c>
      <c r="J3699" t="s">
        <v>24</v>
      </c>
      <c r="K3699">
        <v>47</v>
      </c>
      <c r="L3699" t="str">
        <f>IF(Table1[[#This Row],[Age]]&lt;=20,"Teen",IF(Table1[[#This Row],[Age]]&gt;=21 &amp; Table1[[#This Row],[Age]]&lt;=50,"Adult","Senior"))</f>
        <v>Senior</v>
      </c>
      <c r="M3699" t="s">
        <v>63</v>
      </c>
      <c r="N3699" t="s">
        <v>64</v>
      </c>
      <c r="O3699" t="s">
        <v>55</v>
      </c>
      <c r="P3699" t="s">
        <v>28</v>
      </c>
      <c r="Q3699" t="s">
        <v>65</v>
      </c>
      <c r="R3699">
        <v>1</v>
      </c>
      <c r="S3699">
        <v>30000</v>
      </c>
      <c r="T3699">
        <v>5</v>
      </c>
      <c r="U3699">
        <v>28500</v>
      </c>
      <c r="V3699" t="str">
        <f>IF(Table1[[#This Row],[Sales]]&lt;=10000,"Low",IF(Table1[[#This Row],[Sales]]&gt;=10000 &amp; Table1[[#This Row],[Sales]]&lt;=25000,"Medium","High"))</f>
        <v>High</v>
      </c>
      <c r="W3699">
        <v>11701.03</v>
      </c>
      <c r="X3699">
        <f>Table1[[#This Row],[Profit]]/Table1[[#This Row],[Sales]]</f>
        <v>0.41056245614035092</v>
      </c>
      <c r="Y3699" t="s">
        <v>30</v>
      </c>
      <c r="Z3699" t="s">
        <v>59</v>
      </c>
      <c r="AA3699">
        <v>2</v>
      </c>
      <c r="AB3699" t="s">
        <v>42</v>
      </c>
    </row>
    <row r="3700" spans="1:28" x14ac:dyDescent="0.35">
      <c r="A3700" t="s">
        <v>1579</v>
      </c>
      <c r="B3700" s="1">
        <v>45655</v>
      </c>
      <c r="C3700" s="1" t="str">
        <f>TEXT(Table1[[#This Row],[Order_Date]],"yyyy")</f>
        <v>2024</v>
      </c>
      <c r="D3700" s="3">
        <f>MONTH(Table1[[#This Row],[Order_Date]])</f>
        <v>12</v>
      </c>
      <c r="E3700" t="str">
        <f>TEXT(Table1[[#This Row],[Order_Date]],"mmm")</f>
        <v>Dec</v>
      </c>
      <c r="F3700" s="1">
        <v>45658</v>
      </c>
      <c r="G3700">
        <f>(Table1[[#This Row],[Ship_Date]]-Table1[[#This Row],[Order_Date]])</f>
        <v>3</v>
      </c>
      <c r="H3700" t="s">
        <v>1580</v>
      </c>
      <c r="I3700" t="s">
        <v>1581</v>
      </c>
      <c r="J3700" t="s">
        <v>24</v>
      </c>
      <c r="K3700">
        <v>39</v>
      </c>
      <c r="L3700" t="str">
        <f>IF(Table1[[#This Row],[Age]]&lt;=20,"Teen",IF(Table1[[#This Row],[Age]]&gt;=21 &amp; Table1[[#This Row],[Age]]&lt;=50,"Adult","Senior"))</f>
        <v>Senior</v>
      </c>
      <c r="M3700" t="s">
        <v>84</v>
      </c>
      <c r="N3700" t="s">
        <v>85</v>
      </c>
      <c r="O3700" t="s">
        <v>86</v>
      </c>
      <c r="P3700" t="s">
        <v>74</v>
      </c>
      <c r="Q3700" t="s">
        <v>231</v>
      </c>
      <c r="R3700">
        <v>1</v>
      </c>
      <c r="S3700">
        <v>18000</v>
      </c>
      <c r="T3700">
        <v>10</v>
      </c>
      <c r="U3700">
        <v>16200</v>
      </c>
      <c r="V3700" t="str">
        <f>IF(Table1[[#This Row],[Sales]]&lt;=10000,"Low",IF(Table1[[#This Row],[Sales]]&gt;=10000 &amp; Table1[[#This Row],[Sales]]&lt;=25000,"Medium","High"))</f>
        <v>High</v>
      </c>
      <c r="W3700">
        <v>6516.04</v>
      </c>
      <c r="X3700">
        <f>Table1[[#This Row],[Profit]]/Table1[[#This Row],[Sales]]</f>
        <v>0.40222469135802469</v>
      </c>
      <c r="Y3700" t="s">
        <v>93</v>
      </c>
      <c r="Z3700" t="s">
        <v>59</v>
      </c>
      <c r="AA3700">
        <v>4</v>
      </c>
      <c r="AB3700" t="s">
        <v>42</v>
      </c>
    </row>
    <row r="3701" spans="1:28" x14ac:dyDescent="0.35">
      <c r="A3701" t="s">
        <v>1582</v>
      </c>
      <c r="B3701" s="1">
        <v>45646</v>
      </c>
      <c r="C3701" s="1" t="str">
        <f>TEXT(Table1[[#This Row],[Order_Date]],"yyyy")</f>
        <v>2024</v>
      </c>
      <c r="D3701" s="3">
        <f>MONTH(Table1[[#This Row],[Order_Date]])</f>
        <v>12</v>
      </c>
      <c r="E3701" t="str">
        <f>TEXT(Table1[[#This Row],[Order_Date]],"mmm")</f>
        <v>Dec</v>
      </c>
      <c r="F3701" s="1">
        <v>45648</v>
      </c>
      <c r="G3701">
        <f>(Table1[[#This Row],[Ship_Date]]-Table1[[#This Row],[Order_Date]])</f>
        <v>2</v>
      </c>
      <c r="H3701" t="s">
        <v>1583</v>
      </c>
      <c r="I3701" t="s">
        <v>1584</v>
      </c>
      <c r="J3701" t="s">
        <v>24</v>
      </c>
      <c r="K3701">
        <v>58</v>
      </c>
      <c r="L3701" t="str">
        <f>IF(Table1[[#This Row],[Age]]&lt;=20,"Teen",IF(Table1[[#This Row],[Age]]&gt;=21 &amp; Table1[[#This Row],[Age]]&lt;=50,"Adult","Senior"))</f>
        <v>Senior</v>
      </c>
      <c r="M3701" t="s">
        <v>91</v>
      </c>
      <c r="N3701" t="s">
        <v>92</v>
      </c>
      <c r="O3701" t="s">
        <v>55</v>
      </c>
      <c r="P3701" t="s">
        <v>28</v>
      </c>
      <c r="Q3701" t="s">
        <v>103</v>
      </c>
      <c r="R3701">
        <v>4</v>
      </c>
      <c r="S3701">
        <v>25000</v>
      </c>
      <c r="T3701">
        <v>0</v>
      </c>
      <c r="U3701">
        <v>100000</v>
      </c>
      <c r="V3701" t="str">
        <f>IF(Table1[[#This Row],[Sales]]&lt;=10000,"Low",IF(Table1[[#This Row],[Sales]]&gt;=10000 &amp; Table1[[#This Row],[Sales]]&lt;=25000,"Medium","High"))</f>
        <v>High</v>
      </c>
      <c r="W3701">
        <v>30590.639999999999</v>
      </c>
      <c r="X3701">
        <f>Table1[[#This Row],[Profit]]/Table1[[#This Row],[Sales]]</f>
        <v>0.30590639999999997</v>
      </c>
      <c r="Y3701" t="s">
        <v>93</v>
      </c>
      <c r="Z3701" t="s">
        <v>41</v>
      </c>
      <c r="AA3701">
        <v>5</v>
      </c>
      <c r="AB3701" t="s">
        <v>42</v>
      </c>
    </row>
    <row r="3702" spans="1:28" x14ac:dyDescent="0.35">
      <c r="A3702" t="s">
        <v>1620</v>
      </c>
      <c r="B3702" s="1">
        <v>46002</v>
      </c>
      <c r="C3702" s="1" t="str">
        <f>TEXT(Table1[[#This Row],[Order_Date]],"yyyy")</f>
        <v>2025</v>
      </c>
      <c r="D3702" s="3">
        <f>MONTH(Table1[[#This Row],[Order_Date]])</f>
        <v>12</v>
      </c>
      <c r="E3702" t="str">
        <f>TEXT(Table1[[#This Row],[Order_Date]],"mmm")</f>
        <v>Dec</v>
      </c>
      <c r="F3702" s="1">
        <v>46009</v>
      </c>
      <c r="G3702">
        <f>(Table1[[#This Row],[Ship_Date]]-Table1[[#This Row],[Order_Date]])</f>
        <v>7</v>
      </c>
      <c r="H3702" t="s">
        <v>1621</v>
      </c>
      <c r="I3702" t="s">
        <v>1622</v>
      </c>
      <c r="J3702" t="s">
        <v>52</v>
      </c>
      <c r="K3702">
        <v>55</v>
      </c>
      <c r="L3702" t="str">
        <f>IF(Table1[[#This Row],[Age]]&lt;=20,"Teen",IF(Table1[[#This Row],[Age]]&gt;=21 &amp; Table1[[#This Row],[Age]]&lt;=50,"Adult","Senior"))</f>
        <v>Senior</v>
      </c>
      <c r="M3702" t="s">
        <v>63</v>
      </c>
      <c r="N3702" t="s">
        <v>64</v>
      </c>
      <c r="O3702" t="s">
        <v>55</v>
      </c>
      <c r="P3702" t="s">
        <v>39</v>
      </c>
      <c r="Q3702" t="s">
        <v>118</v>
      </c>
      <c r="R3702">
        <v>8</v>
      </c>
      <c r="S3702">
        <v>4000</v>
      </c>
      <c r="T3702">
        <v>15</v>
      </c>
      <c r="U3702">
        <v>27200</v>
      </c>
      <c r="V3702" t="str">
        <f>IF(Table1[[#This Row],[Sales]]&lt;=10000,"Low",IF(Table1[[#This Row],[Sales]]&gt;=10000 &amp; Table1[[#This Row],[Sales]]&lt;=25000,"Medium","High"))</f>
        <v>High</v>
      </c>
      <c r="W3702">
        <v>9345.14</v>
      </c>
      <c r="X3702">
        <f>Table1[[#This Row],[Profit]]/Table1[[#This Row],[Sales]]</f>
        <v>0.34357132352941172</v>
      </c>
      <c r="Y3702" t="s">
        <v>30</v>
      </c>
      <c r="Z3702" t="s">
        <v>31</v>
      </c>
      <c r="AA3702">
        <v>2</v>
      </c>
      <c r="AB3702" t="s">
        <v>42</v>
      </c>
    </row>
    <row r="3703" spans="1:28" x14ac:dyDescent="0.35">
      <c r="A3703" t="s">
        <v>1659</v>
      </c>
      <c r="B3703" s="1">
        <v>45636</v>
      </c>
      <c r="C3703" s="1" t="str">
        <f>TEXT(Table1[[#This Row],[Order_Date]],"yyyy")</f>
        <v>2024</v>
      </c>
      <c r="D3703" s="3">
        <f>MONTH(Table1[[#This Row],[Order_Date]])</f>
        <v>12</v>
      </c>
      <c r="E3703" t="str">
        <f>TEXT(Table1[[#This Row],[Order_Date]],"mmm")</f>
        <v>Dec</v>
      </c>
      <c r="F3703" s="1">
        <v>45637</v>
      </c>
      <c r="G3703">
        <f>(Table1[[#This Row],[Ship_Date]]-Table1[[#This Row],[Order_Date]])</f>
        <v>1</v>
      </c>
      <c r="H3703" t="s">
        <v>1660</v>
      </c>
      <c r="I3703" t="s">
        <v>1661</v>
      </c>
      <c r="J3703" t="s">
        <v>52</v>
      </c>
      <c r="K3703">
        <v>29</v>
      </c>
      <c r="L3703" t="str">
        <f>IF(Table1[[#This Row],[Age]]&lt;=20,"Teen",IF(Table1[[#This Row],[Age]]&gt;=21 &amp; Table1[[#This Row],[Age]]&lt;=50,"Adult","Senior"))</f>
        <v>Senior</v>
      </c>
      <c r="M3703" t="s">
        <v>79</v>
      </c>
      <c r="N3703" t="s">
        <v>80</v>
      </c>
      <c r="O3703" t="s">
        <v>38</v>
      </c>
      <c r="P3703" t="s">
        <v>28</v>
      </c>
      <c r="Q3703" t="s">
        <v>192</v>
      </c>
      <c r="R3703">
        <v>2</v>
      </c>
      <c r="S3703">
        <v>7000</v>
      </c>
      <c r="T3703">
        <v>10</v>
      </c>
      <c r="U3703">
        <v>12600</v>
      </c>
      <c r="V3703" t="str">
        <f>IF(Table1[[#This Row],[Sales]]&lt;=10000,"Low",IF(Table1[[#This Row],[Sales]]&gt;=10000 &amp; Table1[[#This Row],[Sales]]&lt;=25000,"Medium","High"))</f>
        <v>High</v>
      </c>
      <c r="W3703">
        <v>3495.65</v>
      </c>
      <c r="X3703">
        <f>Table1[[#This Row],[Profit]]/Table1[[#This Row],[Sales]]</f>
        <v>0.27743253968253967</v>
      </c>
      <c r="Y3703" t="s">
        <v>30</v>
      </c>
      <c r="Z3703" t="s">
        <v>41</v>
      </c>
      <c r="AA3703">
        <v>1</v>
      </c>
      <c r="AB3703" t="s">
        <v>42</v>
      </c>
    </row>
    <row r="3704" spans="1:28" x14ac:dyDescent="0.35">
      <c r="A3704" t="s">
        <v>1679</v>
      </c>
      <c r="B3704" s="1">
        <v>45646</v>
      </c>
      <c r="C3704" s="1" t="str">
        <f>TEXT(Table1[[#This Row],[Order_Date]],"yyyy")</f>
        <v>2024</v>
      </c>
      <c r="D3704" s="3">
        <f>MONTH(Table1[[#This Row],[Order_Date]])</f>
        <v>12</v>
      </c>
      <c r="E3704" t="str">
        <f>TEXT(Table1[[#This Row],[Order_Date]],"mmm")</f>
        <v>Dec</v>
      </c>
      <c r="F3704" s="1">
        <v>45648</v>
      </c>
      <c r="G3704">
        <f>(Table1[[#This Row],[Ship_Date]]-Table1[[#This Row],[Order_Date]])</f>
        <v>2</v>
      </c>
      <c r="H3704" t="s">
        <v>1680</v>
      </c>
      <c r="I3704" t="s">
        <v>1681</v>
      </c>
      <c r="J3704" t="s">
        <v>24</v>
      </c>
      <c r="K3704">
        <v>37</v>
      </c>
      <c r="L3704" t="str">
        <f>IF(Table1[[#This Row],[Age]]&lt;=20,"Teen",IF(Table1[[#This Row],[Age]]&gt;=21 &amp; Table1[[#This Row],[Age]]&lt;=50,"Adult","Senior"))</f>
        <v>Senior</v>
      </c>
      <c r="M3704" t="s">
        <v>84</v>
      </c>
      <c r="N3704" t="s">
        <v>85</v>
      </c>
      <c r="O3704" t="s">
        <v>86</v>
      </c>
      <c r="P3704" t="s">
        <v>28</v>
      </c>
      <c r="Q3704" t="s">
        <v>29</v>
      </c>
      <c r="R3704">
        <v>2</v>
      </c>
      <c r="S3704">
        <v>15000</v>
      </c>
      <c r="T3704">
        <v>15</v>
      </c>
      <c r="U3704">
        <v>25500</v>
      </c>
      <c r="V3704" t="str">
        <f>IF(Table1[[#This Row],[Sales]]&lt;=10000,"Low",IF(Table1[[#This Row],[Sales]]&gt;=10000 &amp; Table1[[#This Row],[Sales]]&lt;=25000,"Medium","High"))</f>
        <v>High</v>
      </c>
      <c r="W3704">
        <v>5309.45</v>
      </c>
      <c r="X3704">
        <f>Table1[[#This Row],[Profit]]/Table1[[#This Row],[Sales]]</f>
        <v>0.20821372549019607</v>
      </c>
      <c r="Y3704" t="s">
        <v>30</v>
      </c>
      <c r="Z3704" t="s">
        <v>59</v>
      </c>
      <c r="AA3704">
        <v>1</v>
      </c>
      <c r="AB3704" t="s">
        <v>32</v>
      </c>
    </row>
    <row r="3705" spans="1:28" x14ac:dyDescent="0.35">
      <c r="A3705" t="s">
        <v>1718</v>
      </c>
      <c r="B3705" s="1">
        <v>45644</v>
      </c>
      <c r="C3705" s="1" t="str">
        <f>TEXT(Table1[[#This Row],[Order_Date]],"yyyy")</f>
        <v>2024</v>
      </c>
      <c r="D3705" s="3">
        <f>MONTH(Table1[[#This Row],[Order_Date]])</f>
        <v>12</v>
      </c>
      <c r="E3705" t="str">
        <f>TEXT(Table1[[#This Row],[Order_Date]],"mmm")</f>
        <v>Dec</v>
      </c>
      <c r="F3705" s="1">
        <v>45647</v>
      </c>
      <c r="G3705">
        <f>(Table1[[#This Row],[Ship_Date]]-Table1[[#This Row],[Order_Date]])</f>
        <v>3</v>
      </c>
      <c r="H3705" t="s">
        <v>1719</v>
      </c>
      <c r="I3705" t="s">
        <v>1720</v>
      </c>
      <c r="J3705" t="s">
        <v>24</v>
      </c>
      <c r="K3705">
        <v>20</v>
      </c>
      <c r="L3705" t="str">
        <f>IF(Table1[[#This Row],[Age]]&lt;=20,"Teen",IF(Table1[[#This Row],[Age]]&gt;=21 &amp; Table1[[#This Row],[Age]]&lt;=50,"Adult","Senior"))</f>
        <v>Teen</v>
      </c>
      <c r="M3705" t="s">
        <v>46</v>
      </c>
      <c r="N3705" t="s">
        <v>46</v>
      </c>
      <c r="O3705" t="s">
        <v>38</v>
      </c>
      <c r="P3705" t="s">
        <v>74</v>
      </c>
      <c r="Q3705" t="s">
        <v>109</v>
      </c>
      <c r="R3705">
        <v>8</v>
      </c>
      <c r="S3705">
        <v>40000</v>
      </c>
      <c r="T3705">
        <v>10</v>
      </c>
      <c r="U3705">
        <v>288000</v>
      </c>
      <c r="V3705" t="str">
        <f>IF(Table1[[#This Row],[Sales]]&lt;=10000,"Low",IF(Table1[[#This Row],[Sales]]&gt;=10000 &amp; Table1[[#This Row],[Sales]]&lt;=25000,"Medium","High"))</f>
        <v>High</v>
      </c>
      <c r="W3705">
        <v>43630.27</v>
      </c>
      <c r="X3705">
        <f>Table1[[#This Row],[Profit]]/Table1[[#This Row],[Sales]]</f>
        <v>0.15149399305555555</v>
      </c>
      <c r="Y3705" t="s">
        <v>93</v>
      </c>
      <c r="Z3705" t="s">
        <v>31</v>
      </c>
      <c r="AA3705">
        <v>4</v>
      </c>
      <c r="AB3705" t="s">
        <v>42</v>
      </c>
    </row>
    <row r="3706" spans="1:28" x14ac:dyDescent="0.35">
      <c r="A3706" t="s">
        <v>1770</v>
      </c>
      <c r="B3706" s="1">
        <v>45653</v>
      </c>
      <c r="C3706" s="1" t="str">
        <f>TEXT(Table1[[#This Row],[Order_Date]],"yyyy")</f>
        <v>2024</v>
      </c>
      <c r="D3706" s="3">
        <f>MONTH(Table1[[#This Row],[Order_Date]])</f>
        <v>12</v>
      </c>
      <c r="E3706" t="str">
        <f>TEXT(Table1[[#This Row],[Order_Date]],"mmm")</f>
        <v>Dec</v>
      </c>
      <c r="F3706" s="1">
        <v>45659</v>
      </c>
      <c r="G3706">
        <f>(Table1[[#This Row],[Ship_Date]]-Table1[[#This Row],[Order_Date]])</f>
        <v>6</v>
      </c>
      <c r="H3706" t="s">
        <v>1771</v>
      </c>
      <c r="I3706" t="s">
        <v>1772</v>
      </c>
      <c r="J3706" t="s">
        <v>52</v>
      </c>
      <c r="K3706">
        <v>52</v>
      </c>
      <c r="L3706" t="str">
        <f>IF(Table1[[#This Row],[Age]]&lt;=20,"Teen",IF(Table1[[#This Row],[Age]]&gt;=21 &amp; Table1[[#This Row],[Age]]&lt;=50,"Adult","Senior"))</f>
        <v>Senior</v>
      </c>
      <c r="M3706" t="s">
        <v>46</v>
      </c>
      <c r="N3706" t="s">
        <v>46</v>
      </c>
      <c r="O3706" t="s">
        <v>38</v>
      </c>
      <c r="P3706" t="s">
        <v>56</v>
      </c>
      <c r="Q3706" t="s">
        <v>97</v>
      </c>
      <c r="R3706">
        <v>5</v>
      </c>
      <c r="S3706">
        <v>1500</v>
      </c>
      <c r="T3706">
        <v>5</v>
      </c>
      <c r="U3706">
        <v>7125</v>
      </c>
      <c r="V3706" t="str">
        <f>IF(Table1[[#This Row],[Sales]]&lt;=10000,"Low",IF(Table1[[#This Row],[Sales]]&gt;=10000 &amp; Table1[[#This Row],[Sales]]&lt;=25000,"Medium","High"))</f>
        <v>Low</v>
      </c>
      <c r="W3706">
        <v>2301.02</v>
      </c>
      <c r="X3706">
        <f>Table1[[#This Row],[Profit]]/Table1[[#This Row],[Sales]]</f>
        <v>0.3229501754385965</v>
      </c>
      <c r="Y3706" t="s">
        <v>93</v>
      </c>
      <c r="Z3706" t="s">
        <v>41</v>
      </c>
      <c r="AA3706">
        <v>3</v>
      </c>
      <c r="AB3706" t="s">
        <v>42</v>
      </c>
    </row>
    <row r="3707" spans="1:28" x14ac:dyDescent="0.35">
      <c r="A3707" t="s">
        <v>1797</v>
      </c>
      <c r="B3707" s="1">
        <v>46005</v>
      </c>
      <c r="C3707" s="1" t="str">
        <f>TEXT(Table1[[#This Row],[Order_Date]],"yyyy")</f>
        <v>2025</v>
      </c>
      <c r="D3707" s="3">
        <f>MONTH(Table1[[#This Row],[Order_Date]])</f>
        <v>12</v>
      </c>
      <c r="E3707" t="str">
        <f>TEXT(Table1[[#This Row],[Order_Date]],"mmm")</f>
        <v>Dec</v>
      </c>
      <c r="F3707" s="1">
        <v>46006</v>
      </c>
      <c r="G3707">
        <f>(Table1[[#This Row],[Ship_Date]]-Table1[[#This Row],[Order_Date]])</f>
        <v>1</v>
      </c>
      <c r="H3707" t="s">
        <v>1798</v>
      </c>
      <c r="I3707" t="s">
        <v>1799</v>
      </c>
      <c r="J3707" t="s">
        <v>52</v>
      </c>
      <c r="K3707">
        <v>47</v>
      </c>
      <c r="L3707" t="str">
        <f>IF(Table1[[#This Row],[Age]]&lt;=20,"Teen",IF(Table1[[#This Row],[Age]]&gt;=21 &amp; Table1[[#This Row],[Age]]&lt;=50,"Adult","Senior"))</f>
        <v>Senior</v>
      </c>
      <c r="M3707" t="s">
        <v>63</v>
      </c>
      <c r="N3707" t="s">
        <v>64</v>
      </c>
      <c r="O3707" t="s">
        <v>55</v>
      </c>
      <c r="P3707" t="s">
        <v>56</v>
      </c>
      <c r="Q3707" t="s">
        <v>168</v>
      </c>
      <c r="R3707">
        <v>4</v>
      </c>
      <c r="S3707">
        <v>1200</v>
      </c>
      <c r="T3707">
        <v>25</v>
      </c>
      <c r="U3707">
        <v>3600</v>
      </c>
      <c r="V3707" t="str">
        <f>IF(Table1[[#This Row],[Sales]]&lt;=10000,"Low",IF(Table1[[#This Row],[Sales]]&gt;=10000 &amp; Table1[[#This Row],[Sales]]&lt;=25000,"Medium","High"))</f>
        <v>Low</v>
      </c>
      <c r="W3707">
        <v>1364.04</v>
      </c>
      <c r="X3707">
        <f>Table1[[#This Row],[Profit]]/Table1[[#This Row],[Sales]]</f>
        <v>0.37890000000000001</v>
      </c>
      <c r="Y3707" t="s">
        <v>30</v>
      </c>
      <c r="Z3707" t="s">
        <v>59</v>
      </c>
      <c r="AA3707">
        <v>3</v>
      </c>
      <c r="AB3707" t="s">
        <v>42</v>
      </c>
    </row>
    <row r="3708" spans="1:28" x14ac:dyDescent="0.35">
      <c r="A3708" t="s">
        <v>1838</v>
      </c>
      <c r="B3708" s="1">
        <v>45627</v>
      </c>
      <c r="C3708" s="1" t="str">
        <f>TEXT(Table1[[#This Row],[Order_Date]],"yyyy")</f>
        <v>2024</v>
      </c>
      <c r="D3708" s="3">
        <f>MONTH(Table1[[#This Row],[Order_Date]])</f>
        <v>12</v>
      </c>
      <c r="E3708" t="str">
        <f>TEXT(Table1[[#This Row],[Order_Date]],"mmm")</f>
        <v>Dec</v>
      </c>
      <c r="F3708" s="1">
        <v>45633</v>
      </c>
      <c r="G3708">
        <f>(Table1[[#This Row],[Ship_Date]]-Table1[[#This Row],[Order_Date]])</f>
        <v>6</v>
      </c>
      <c r="H3708" t="s">
        <v>692</v>
      </c>
      <c r="I3708" t="s">
        <v>1839</v>
      </c>
      <c r="J3708" t="s">
        <v>24</v>
      </c>
      <c r="K3708">
        <v>37</v>
      </c>
      <c r="L3708" t="str">
        <f>IF(Table1[[#This Row],[Age]]&lt;=20,"Teen",IF(Table1[[#This Row],[Age]]&gt;=21 &amp; Table1[[#This Row],[Age]]&lt;=50,"Adult","Senior"))</f>
        <v>Senior</v>
      </c>
      <c r="M3708" t="s">
        <v>79</v>
      </c>
      <c r="N3708" t="s">
        <v>80</v>
      </c>
      <c r="O3708" t="s">
        <v>38</v>
      </c>
      <c r="P3708" t="s">
        <v>56</v>
      </c>
      <c r="Q3708" t="s">
        <v>125</v>
      </c>
      <c r="R3708">
        <v>3</v>
      </c>
      <c r="S3708">
        <v>450</v>
      </c>
      <c r="T3708">
        <v>10</v>
      </c>
      <c r="U3708">
        <v>1215</v>
      </c>
      <c r="V3708" t="str">
        <f>IF(Table1[[#This Row],[Sales]]&lt;=10000,"Low",IF(Table1[[#This Row],[Sales]]&gt;=10000 &amp; Table1[[#This Row],[Sales]]&lt;=25000,"Medium","High"))</f>
        <v>Low</v>
      </c>
      <c r="W3708">
        <v>263.74</v>
      </c>
      <c r="X3708">
        <f>Table1[[#This Row],[Profit]]/Table1[[#This Row],[Sales]]</f>
        <v>0.21706995884773664</v>
      </c>
      <c r="Y3708" t="s">
        <v>30</v>
      </c>
      <c r="Z3708" t="s">
        <v>59</v>
      </c>
      <c r="AA3708">
        <v>3</v>
      </c>
      <c r="AB3708" t="s">
        <v>42</v>
      </c>
    </row>
    <row r="3709" spans="1:28" x14ac:dyDescent="0.35">
      <c r="A3709" t="s">
        <v>1932</v>
      </c>
      <c r="B3709" s="1">
        <v>45643</v>
      </c>
      <c r="C3709" s="1" t="str">
        <f>TEXT(Table1[[#This Row],[Order_Date]],"yyyy")</f>
        <v>2024</v>
      </c>
      <c r="D3709" s="3">
        <f>MONTH(Table1[[#This Row],[Order_Date]])</f>
        <v>12</v>
      </c>
      <c r="E3709" t="str">
        <f>TEXT(Table1[[#This Row],[Order_Date]],"mmm")</f>
        <v>Dec</v>
      </c>
      <c r="F3709" s="1">
        <v>45648</v>
      </c>
      <c r="G3709">
        <f>(Table1[[#This Row],[Ship_Date]]-Table1[[#This Row],[Order_Date]])</f>
        <v>5</v>
      </c>
      <c r="H3709" t="s">
        <v>1933</v>
      </c>
      <c r="I3709" t="s">
        <v>1934</v>
      </c>
      <c r="J3709" t="s">
        <v>52</v>
      </c>
      <c r="K3709">
        <v>46</v>
      </c>
      <c r="L3709" t="str">
        <f>IF(Table1[[#This Row],[Age]]&lt;=20,"Teen",IF(Table1[[#This Row],[Age]]&gt;=21 &amp; Table1[[#This Row],[Age]]&lt;=50,"Adult","Senior"))</f>
        <v>Senior</v>
      </c>
      <c r="M3709" t="s">
        <v>53</v>
      </c>
      <c r="N3709" t="s">
        <v>54</v>
      </c>
      <c r="O3709" t="s">
        <v>55</v>
      </c>
      <c r="P3709" t="s">
        <v>56</v>
      </c>
      <c r="Q3709" t="s">
        <v>212</v>
      </c>
      <c r="R3709">
        <v>3</v>
      </c>
      <c r="S3709">
        <v>300</v>
      </c>
      <c r="T3709">
        <v>5</v>
      </c>
      <c r="U3709">
        <v>855</v>
      </c>
      <c r="V3709" t="str">
        <f>IF(Table1[[#This Row],[Sales]]&lt;=10000,"Low",IF(Table1[[#This Row],[Sales]]&gt;=10000 &amp; Table1[[#This Row],[Sales]]&lt;=25000,"Medium","High"))</f>
        <v>Low</v>
      </c>
      <c r="W3709">
        <v>233.39</v>
      </c>
      <c r="X3709">
        <f>Table1[[#This Row],[Profit]]/Table1[[#This Row],[Sales]]</f>
        <v>0.27297076023391809</v>
      </c>
      <c r="Y3709" t="s">
        <v>93</v>
      </c>
      <c r="Z3709" t="s">
        <v>41</v>
      </c>
      <c r="AA3709">
        <v>4</v>
      </c>
      <c r="AB3709" t="s">
        <v>42</v>
      </c>
    </row>
    <row r="3710" spans="1:28" x14ac:dyDescent="0.35">
      <c r="A3710" t="s">
        <v>1950</v>
      </c>
      <c r="B3710" s="1">
        <v>45999</v>
      </c>
      <c r="C3710" s="1" t="str">
        <f>TEXT(Table1[[#This Row],[Order_Date]],"yyyy")</f>
        <v>2025</v>
      </c>
      <c r="D3710" s="3">
        <f>MONTH(Table1[[#This Row],[Order_Date]])</f>
        <v>12</v>
      </c>
      <c r="E3710" t="str">
        <f>TEXT(Table1[[#This Row],[Order_Date]],"mmm")</f>
        <v>Dec</v>
      </c>
      <c r="F3710" s="1">
        <v>46004</v>
      </c>
      <c r="G3710">
        <f>(Table1[[#This Row],[Ship_Date]]-Table1[[#This Row],[Order_Date]])</f>
        <v>5</v>
      </c>
      <c r="H3710" t="s">
        <v>1951</v>
      </c>
      <c r="I3710" t="s">
        <v>1952</v>
      </c>
      <c r="J3710" t="s">
        <v>52</v>
      </c>
      <c r="K3710">
        <v>32</v>
      </c>
      <c r="L3710" t="str">
        <f>IF(Table1[[#This Row],[Age]]&lt;=20,"Teen",IF(Table1[[#This Row],[Age]]&gt;=21 &amp; Table1[[#This Row],[Age]]&lt;=50,"Adult","Senior"))</f>
        <v>Senior</v>
      </c>
      <c r="M3710" t="s">
        <v>46</v>
      </c>
      <c r="N3710" t="s">
        <v>46</v>
      </c>
      <c r="O3710" t="s">
        <v>38</v>
      </c>
      <c r="P3710" t="s">
        <v>47</v>
      </c>
      <c r="Q3710" t="s">
        <v>175</v>
      </c>
      <c r="R3710">
        <v>1</v>
      </c>
      <c r="S3710">
        <v>1200</v>
      </c>
      <c r="T3710">
        <v>25</v>
      </c>
      <c r="U3710">
        <v>900</v>
      </c>
      <c r="V3710" t="str">
        <f>IF(Table1[[#This Row],[Sales]]&lt;=10000,"Low",IF(Table1[[#This Row],[Sales]]&gt;=10000 &amp; Table1[[#This Row],[Sales]]&lt;=25000,"Medium","High"))</f>
        <v>Low</v>
      </c>
      <c r="W3710">
        <v>124.64</v>
      </c>
      <c r="X3710">
        <f>Table1[[#This Row],[Profit]]/Table1[[#This Row],[Sales]]</f>
        <v>0.13848888888888888</v>
      </c>
      <c r="Y3710" t="s">
        <v>93</v>
      </c>
      <c r="Z3710" t="s">
        <v>41</v>
      </c>
      <c r="AA3710">
        <v>3</v>
      </c>
      <c r="AB3710" t="s">
        <v>42</v>
      </c>
    </row>
    <row r="3711" spans="1:28" x14ac:dyDescent="0.35">
      <c r="A3711" t="s">
        <v>1983</v>
      </c>
      <c r="B3711" s="1">
        <v>46000</v>
      </c>
      <c r="C3711" s="1" t="str">
        <f>TEXT(Table1[[#This Row],[Order_Date]],"yyyy")</f>
        <v>2025</v>
      </c>
      <c r="D3711" s="3">
        <f>MONTH(Table1[[#This Row],[Order_Date]])</f>
        <v>12</v>
      </c>
      <c r="E3711" t="str">
        <f>TEXT(Table1[[#This Row],[Order_Date]],"mmm")</f>
        <v>Dec</v>
      </c>
      <c r="F3711" s="1">
        <v>46003</v>
      </c>
      <c r="G3711">
        <f>(Table1[[#This Row],[Ship_Date]]-Table1[[#This Row],[Order_Date]])</f>
        <v>3</v>
      </c>
      <c r="H3711" t="s">
        <v>1984</v>
      </c>
      <c r="I3711" t="s">
        <v>1985</v>
      </c>
      <c r="J3711" t="s">
        <v>24</v>
      </c>
      <c r="K3711">
        <v>57</v>
      </c>
      <c r="L3711" t="str">
        <f>IF(Table1[[#This Row],[Age]]&lt;=20,"Teen",IF(Table1[[#This Row],[Age]]&gt;=21 &amp; Table1[[#This Row],[Age]]&lt;=50,"Adult","Senior"))</f>
        <v>Senior</v>
      </c>
      <c r="M3711" t="s">
        <v>36</v>
      </c>
      <c r="N3711" t="s">
        <v>37</v>
      </c>
      <c r="O3711" t="s">
        <v>38</v>
      </c>
      <c r="P3711" t="s">
        <v>47</v>
      </c>
      <c r="Q3711" t="s">
        <v>48</v>
      </c>
      <c r="R3711">
        <v>5</v>
      </c>
      <c r="S3711">
        <v>3500</v>
      </c>
      <c r="T3711">
        <v>25</v>
      </c>
      <c r="U3711">
        <v>13125</v>
      </c>
      <c r="V3711" t="str">
        <f>IF(Table1[[#This Row],[Sales]]&lt;=10000,"Low",IF(Table1[[#This Row],[Sales]]&gt;=10000 &amp; Table1[[#This Row],[Sales]]&lt;=25000,"Medium","High"))</f>
        <v>High</v>
      </c>
      <c r="W3711">
        <v>3826.58</v>
      </c>
      <c r="X3711">
        <f>Table1[[#This Row],[Profit]]/Table1[[#This Row],[Sales]]</f>
        <v>0.29154895238095235</v>
      </c>
      <c r="Y3711" t="s">
        <v>30</v>
      </c>
      <c r="Z3711" t="s">
        <v>59</v>
      </c>
      <c r="AA3711">
        <v>2</v>
      </c>
      <c r="AB3711" t="s">
        <v>42</v>
      </c>
    </row>
    <row r="3712" spans="1:28" x14ac:dyDescent="0.35">
      <c r="A3712" t="s">
        <v>2051</v>
      </c>
      <c r="B3712" s="1">
        <v>46007</v>
      </c>
      <c r="C3712" s="1" t="str">
        <f>TEXT(Table1[[#This Row],[Order_Date]],"yyyy")</f>
        <v>2025</v>
      </c>
      <c r="D3712" s="3">
        <f>MONTH(Table1[[#This Row],[Order_Date]])</f>
        <v>12</v>
      </c>
      <c r="E3712" t="str">
        <f>TEXT(Table1[[#This Row],[Order_Date]],"mmm")</f>
        <v>Dec</v>
      </c>
      <c r="F3712" s="1">
        <v>46009</v>
      </c>
      <c r="G3712">
        <f>(Table1[[#This Row],[Ship_Date]]-Table1[[#This Row],[Order_Date]])</f>
        <v>2</v>
      </c>
      <c r="H3712" t="s">
        <v>177</v>
      </c>
      <c r="I3712" t="s">
        <v>2052</v>
      </c>
      <c r="J3712" t="s">
        <v>24</v>
      </c>
      <c r="K3712">
        <v>19</v>
      </c>
      <c r="L3712" t="str">
        <f>IF(Table1[[#This Row],[Age]]&lt;=20,"Teen",IF(Table1[[#This Row],[Age]]&gt;=21 &amp; Table1[[#This Row],[Age]]&lt;=50,"Adult","Senior"))</f>
        <v>Teen</v>
      </c>
      <c r="M3712" t="s">
        <v>84</v>
      </c>
      <c r="N3712" t="s">
        <v>85</v>
      </c>
      <c r="O3712" t="s">
        <v>86</v>
      </c>
      <c r="P3712" t="s">
        <v>47</v>
      </c>
      <c r="Q3712" t="s">
        <v>69</v>
      </c>
      <c r="R3712">
        <v>1</v>
      </c>
      <c r="S3712">
        <v>800</v>
      </c>
      <c r="T3712">
        <v>25</v>
      </c>
      <c r="U3712">
        <v>600</v>
      </c>
      <c r="V3712" t="str">
        <f>IF(Table1[[#This Row],[Sales]]&lt;=10000,"Low",IF(Table1[[#This Row],[Sales]]&gt;=10000 &amp; Table1[[#This Row],[Sales]]&lt;=25000,"Medium","High"))</f>
        <v>Low</v>
      </c>
      <c r="W3712">
        <v>241.18</v>
      </c>
      <c r="X3712">
        <f>Table1[[#This Row],[Profit]]/Table1[[#This Row],[Sales]]</f>
        <v>0.40196666666666669</v>
      </c>
      <c r="Y3712" t="s">
        <v>93</v>
      </c>
      <c r="Z3712" t="s">
        <v>59</v>
      </c>
      <c r="AA3712">
        <v>1</v>
      </c>
      <c r="AB3712" t="s">
        <v>42</v>
      </c>
    </row>
    <row r="3713" spans="1:28" x14ac:dyDescent="0.35">
      <c r="A3713" t="s">
        <v>2056</v>
      </c>
      <c r="B3713" s="1">
        <v>45639</v>
      </c>
      <c r="C3713" s="1" t="str">
        <f>TEXT(Table1[[#This Row],[Order_Date]],"yyyy")</f>
        <v>2024</v>
      </c>
      <c r="D3713" s="3">
        <f>MONTH(Table1[[#This Row],[Order_Date]])</f>
        <v>12</v>
      </c>
      <c r="E3713" t="str">
        <f>TEXT(Table1[[#This Row],[Order_Date]],"mmm")</f>
        <v>Dec</v>
      </c>
      <c r="F3713" s="1">
        <v>45641</v>
      </c>
      <c r="G3713">
        <f>(Table1[[#This Row],[Ship_Date]]-Table1[[#This Row],[Order_Date]])</f>
        <v>2</v>
      </c>
      <c r="H3713" t="s">
        <v>2057</v>
      </c>
      <c r="I3713" t="s">
        <v>2058</v>
      </c>
      <c r="J3713" t="s">
        <v>52</v>
      </c>
      <c r="K3713">
        <v>62</v>
      </c>
      <c r="L3713" t="str">
        <f>IF(Table1[[#This Row],[Age]]&lt;=20,"Teen",IF(Table1[[#This Row],[Age]]&gt;=21 &amp; Table1[[#This Row],[Age]]&lt;=50,"Adult","Senior"))</f>
        <v>Senior</v>
      </c>
      <c r="M3713" t="s">
        <v>101</v>
      </c>
      <c r="N3713" t="s">
        <v>102</v>
      </c>
      <c r="O3713" t="s">
        <v>27</v>
      </c>
      <c r="P3713" t="s">
        <v>47</v>
      </c>
      <c r="Q3713" t="s">
        <v>175</v>
      </c>
      <c r="R3713">
        <v>7</v>
      </c>
      <c r="S3713">
        <v>1200</v>
      </c>
      <c r="T3713">
        <v>25</v>
      </c>
      <c r="U3713">
        <v>6300</v>
      </c>
      <c r="V3713" t="str">
        <f>IF(Table1[[#This Row],[Sales]]&lt;=10000,"Low",IF(Table1[[#This Row],[Sales]]&gt;=10000 &amp; Table1[[#This Row],[Sales]]&lt;=25000,"Medium","High"))</f>
        <v>Low</v>
      </c>
      <c r="W3713">
        <v>2295.77</v>
      </c>
      <c r="X3713">
        <f>Table1[[#This Row],[Profit]]/Table1[[#This Row],[Sales]]</f>
        <v>0.36440793650793651</v>
      </c>
      <c r="Y3713" t="s">
        <v>58</v>
      </c>
      <c r="Z3713" t="s">
        <v>31</v>
      </c>
      <c r="AA3713">
        <v>1</v>
      </c>
      <c r="AB3713" t="s">
        <v>42</v>
      </c>
    </row>
    <row r="3714" spans="1:28" x14ac:dyDescent="0.35">
      <c r="A3714" t="s">
        <v>2158</v>
      </c>
      <c r="B3714" s="1">
        <v>46000</v>
      </c>
      <c r="C3714" s="1" t="str">
        <f>TEXT(Table1[[#This Row],[Order_Date]],"yyyy")</f>
        <v>2025</v>
      </c>
      <c r="D3714" s="3">
        <f>MONTH(Table1[[#This Row],[Order_Date]])</f>
        <v>12</v>
      </c>
      <c r="E3714" t="str">
        <f>TEXT(Table1[[#This Row],[Order_Date]],"mmm")</f>
        <v>Dec</v>
      </c>
      <c r="F3714" s="1">
        <v>46001</v>
      </c>
      <c r="G3714">
        <f>(Table1[[#This Row],[Ship_Date]]-Table1[[#This Row],[Order_Date]])</f>
        <v>1</v>
      </c>
      <c r="H3714" t="s">
        <v>2159</v>
      </c>
      <c r="I3714" t="s">
        <v>2160</v>
      </c>
      <c r="J3714" t="s">
        <v>52</v>
      </c>
      <c r="K3714">
        <v>65</v>
      </c>
      <c r="L3714" t="str">
        <f>IF(Table1[[#This Row],[Age]]&lt;=20,"Teen",IF(Table1[[#This Row],[Age]]&gt;=21 &amp; Table1[[#This Row],[Age]]&lt;=50,"Adult","Senior"))</f>
        <v>Senior</v>
      </c>
      <c r="M3714" t="s">
        <v>101</v>
      </c>
      <c r="N3714" t="s">
        <v>102</v>
      </c>
      <c r="O3714" t="s">
        <v>27</v>
      </c>
      <c r="P3714" t="s">
        <v>28</v>
      </c>
      <c r="Q3714" t="s">
        <v>65</v>
      </c>
      <c r="R3714">
        <v>6</v>
      </c>
      <c r="S3714">
        <v>30000</v>
      </c>
      <c r="T3714">
        <v>25</v>
      </c>
      <c r="U3714">
        <v>135000</v>
      </c>
      <c r="V3714" t="str">
        <f>IF(Table1[[#This Row],[Sales]]&lt;=10000,"Low",IF(Table1[[#This Row],[Sales]]&gt;=10000 &amp; Table1[[#This Row],[Sales]]&lt;=25000,"Medium","High"))</f>
        <v>High</v>
      </c>
      <c r="W3714">
        <v>23565.63</v>
      </c>
      <c r="X3714">
        <f>Table1[[#This Row],[Profit]]/Table1[[#This Row],[Sales]]</f>
        <v>0.17456022222222223</v>
      </c>
      <c r="Y3714" t="s">
        <v>30</v>
      </c>
      <c r="Z3714" t="s">
        <v>41</v>
      </c>
      <c r="AA3714">
        <v>1</v>
      </c>
      <c r="AB3714" t="s">
        <v>42</v>
      </c>
    </row>
    <row r="3715" spans="1:28" x14ac:dyDescent="0.35">
      <c r="A3715" t="s">
        <v>2161</v>
      </c>
      <c r="B3715" s="1">
        <v>46008</v>
      </c>
      <c r="C3715" s="1" t="str">
        <f>TEXT(Table1[[#This Row],[Order_Date]],"yyyy")</f>
        <v>2025</v>
      </c>
      <c r="D3715" s="3">
        <f>MONTH(Table1[[#This Row],[Order_Date]])</f>
        <v>12</v>
      </c>
      <c r="E3715" t="str">
        <f>TEXT(Table1[[#This Row],[Order_Date]],"mmm")</f>
        <v>Dec</v>
      </c>
      <c r="F3715" s="1">
        <v>46015</v>
      </c>
      <c r="G3715">
        <f>(Table1[[#This Row],[Ship_Date]]-Table1[[#This Row],[Order_Date]])</f>
        <v>7</v>
      </c>
      <c r="H3715" t="s">
        <v>2162</v>
      </c>
      <c r="I3715" t="s">
        <v>2163</v>
      </c>
      <c r="J3715" t="s">
        <v>24</v>
      </c>
      <c r="K3715">
        <v>32</v>
      </c>
      <c r="L3715" t="str">
        <f>IF(Table1[[#This Row],[Age]]&lt;=20,"Teen",IF(Table1[[#This Row],[Age]]&gt;=21 &amp; Table1[[#This Row],[Age]]&lt;=50,"Adult","Senior"))</f>
        <v>Senior</v>
      </c>
      <c r="M3715" t="s">
        <v>53</v>
      </c>
      <c r="N3715" t="s">
        <v>54</v>
      </c>
      <c r="O3715" t="s">
        <v>55</v>
      </c>
      <c r="P3715" t="s">
        <v>47</v>
      </c>
      <c r="Q3715" t="s">
        <v>48</v>
      </c>
      <c r="R3715">
        <v>4</v>
      </c>
      <c r="S3715">
        <v>3500</v>
      </c>
      <c r="T3715">
        <v>5</v>
      </c>
      <c r="U3715">
        <v>13300</v>
      </c>
      <c r="V3715" t="str">
        <f>IF(Table1[[#This Row],[Sales]]&lt;=10000,"Low",IF(Table1[[#This Row],[Sales]]&gt;=10000 &amp; Table1[[#This Row],[Sales]]&lt;=25000,"Medium","High"))</f>
        <v>High</v>
      </c>
      <c r="W3715">
        <v>3474.5</v>
      </c>
      <c r="X3715">
        <f>Table1[[#This Row],[Profit]]/Table1[[#This Row],[Sales]]</f>
        <v>0.26124060150375938</v>
      </c>
      <c r="Y3715" t="s">
        <v>58</v>
      </c>
      <c r="Z3715" t="s">
        <v>41</v>
      </c>
      <c r="AA3715">
        <v>2</v>
      </c>
      <c r="AB3715" t="s">
        <v>42</v>
      </c>
    </row>
    <row r="3716" spans="1:28" x14ac:dyDescent="0.35">
      <c r="A3716" t="s">
        <v>2185</v>
      </c>
      <c r="B3716" s="1">
        <v>46018</v>
      </c>
      <c r="C3716" s="1" t="str">
        <f>TEXT(Table1[[#This Row],[Order_Date]],"yyyy")</f>
        <v>2025</v>
      </c>
      <c r="D3716" s="3">
        <f>MONTH(Table1[[#This Row],[Order_Date]])</f>
        <v>12</v>
      </c>
      <c r="E3716" t="str">
        <f>TEXT(Table1[[#This Row],[Order_Date]],"mmm")</f>
        <v>Dec</v>
      </c>
      <c r="F3716" s="1">
        <v>46022</v>
      </c>
      <c r="G3716">
        <f>(Table1[[#This Row],[Ship_Date]]-Table1[[#This Row],[Order_Date]])</f>
        <v>4</v>
      </c>
      <c r="H3716" t="s">
        <v>2186</v>
      </c>
      <c r="I3716" t="s">
        <v>2187</v>
      </c>
      <c r="J3716" t="s">
        <v>24</v>
      </c>
      <c r="K3716">
        <v>45</v>
      </c>
      <c r="L3716" t="str">
        <f>IF(Table1[[#This Row],[Age]]&lt;=20,"Teen",IF(Table1[[#This Row],[Age]]&gt;=21 &amp; Table1[[#This Row],[Age]]&lt;=50,"Adult","Senior"))</f>
        <v>Senior</v>
      </c>
      <c r="M3716" t="s">
        <v>25</v>
      </c>
      <c r="N3716" t="s">
        <v>26</v>
      </c>
      <c r="O3716" t="s">
        <v>27</v>
      </c>
      <c r="P3716" t="s">
        <v>47</v>
      </c>
      <c r="Q3716" t="s">
        <v>175</v>
      </c>
      <c r="R3716">
        <v>8</v>
      </c>
      <c r="S3716">
        <v>1200</v>
      </c>
      <c r="T3716">
        <v>25</v>
      </c>
      <c r="U3716">
        <v>7200</v>
      </c>
      <c r="V3716" t="str">
        <f>IF(Table1[[#This Row],[Sales]]&lt;=10000,"Low",IF(Table1[[#This Row],[Sales]]&gt;=10000 &amp; Table1[[#This Row],[Sales]]&lt;=25000,"Medium","High"))</f>
        <v>Low</v>
      </c>
      <c r="W3716">
        <v>1505.01</v>
      </c>
      <c r="X3716">
        <f>Table1[[#This Row],[Profit]]/Table1[[#This Row],[Sales]]</f>
        <v>0.20902916666666665</v>
      </c>
      <c r="Y3716" t="s">
        <v>30</v>
      </c>
      <c r="Z3716" t="s">
        <v>41</v>
      </c>
      <c r="AA3716">
        <v>1</v>
      </c>
      <c r="AB3716" t="s">
        <v>42</v>
      </c>
    </row>
    <row r="3717" spans="1:28" x14ac:dyDescent="0.35">
      <c r="A3717" t="s">
        <v>2191</v>
      </c>
      <c r="B3717" s="1">
        <v>45647</v>
      </c>
      <c r="C3717" s="1" t="str">
        <f>TEXT(Table1[[#This Row],[Order_Date]],"yyyy")</f>
        <v>2024</v>
      </c>
      <c r="D3717" s="3">
        <f>MONTH(Table1[[#This Row],[Order_Date]])</f>
        <v>12</v>
      </c>
      <c r="E3717" t="str">
        <f>TEXT(Table1[[#This Row],[Order_Date]],"mmm")</f>
        <v>Dec</v>
      </c>
      <c r="F3717" s="1">
        <v>45653</v>
      </c>
      <c r="G3717">
        <f>(Table1[[#This Row],[Ship_Date]]-Table1[[#This Row],[Order_Date]])</f>
        <v>6</v>
      </c>
      <c r="H3717" t="s">
        <v>2192</v>
      </c>
      <c r="I3717" t="s">
        <v>1509</v>
      </c>
      <c r="J3717" t="s">
        <v>24</v>
      </c>
      <c r="K3717">
        <v>25</v>
      </c>
      <c r="L3717" t="str">
        <f>IF(Table1[[#This Row],[Age]]&lt;=20,"Teen",IF(Table1[[#This Row],[Age]]&gt;=21 &amp; Table1[[#This Row],[Age]]&lt;=50,"Adult","Senior"))</f>
        <v>Senior</v>
      </c>
      <c r="M3717" t="s">
        <v>107</v>
      </c>
      <c r="N3717" t="s">
        <v>108</v>
      </c>
      <c r="O3717" t="s">
        <v>86</v>
      </c>
      <c r="P3717" t="s">
        <v>56</v>
      </c>
      <c r="Q3717" t="s">
        <v>212</v>
      </c>
      <c r="R3717">
        <v>2</v>
      </c>
      <c r="S3717">
        <v>300</v>
      </c>
      <c r="T3717">
        <v>20</v>
      </c>
      <c r="U3717">
        <v>480</v>
      </c>
      <c r="V3717" t="str">
        <f>IF(Table1[[#This Row],[Sales]]&lt;=10000,"Low",IF(Table1[[#This Row],[Sales]]&gt;=10000 &amp; Table1[[#This Row],[Sales]]&lt;=25000,"Medium","High"))</f>
        <v>Low</v>
      </c>
      <c r="W3717">
        <v>63.13</v>
      </c>
      <c r="X3717">
        <f>Table1[[#This Row],[Profit]]/Table1[[#This Row],[Sales]]</f>
        <v>0.13152083333333334</v>
      </c>
      <c r="Y3717" t="s">
        <v>30</v>
      </c>
      <c r="Z3717" t="s">
        <v>59</v>
      </c>
      <c r="AA3717">
        <v>4</v>
      </c>
      <c r="AB3717" t="s">
        <v>42</v>
      </c>
    </row>
    <row r="3718" spans="1:28" x14ac:dyDescent="0.35">
      <c r="A3718" t="s">
        <v>2202</v>
      </c>
      <c r="B3718" s="1">
        <v>46022</v>
      </c>
      <c r="C3718" s="1" t="str">
        <f>TEXT(Table1[[#This Row],[Order_Date]],"yyyy")</f>
        <v>2025</v>
      </c>
      <c r="D3718" s="3">
        <f>MONTH(Table1[[#This Row],[Order_Date]])</f>
        <v>12</v>
      </c>
      <c r="E3718" t="str">
        <f>TEXT(Table1[[#This Row],[Order_Date]],"mmm")</f>
        <v>Dec</v>
      </c>
      <c r="F3718" s="1">
        <v>46024</v>
      </c>
      <c r="G3718">
        <f>(Table1[[#This Row],[Ship_Date]]-Table1[[#This Row],[Order_Date]])</f>
        <v>2</v>
      </c>
      <c r="H3718" t="s">
        <v>2203</v>
      </c>
      <c r="I3718" t="s">
        <v>2204</v>
      </c>
      <c r="J3718" t="s">
        <v>24</v>
      </c>
      <c r="K3718">
        <v>30</v>
      </c>
      <c r="L3718" t="str">
        <f>IF(Table1[[#This Row],[Age]]&lt;=20,"Teen",IF(Table1[[#This Row],[Age]]&gt;=21 &amp; Table1[[#This Row],[Age]]&lt;=50,"Adult","Senior"))</f>
        <v>Senior</v>
      </c>
      <c r="M3718" t="s">
        <v>25</v>
      </c>
      <c r="N3718" t="s">
        <v>26</v>
      </c>
      <c r="O3718" t="s">
        <v>27</v>
      </c>
      <c r="P3718" t="s">
        <v>56</v>
      </c>
      <c r="Q3718" t="s">
        <v>212</v>
      </c>
      <c r="R3718">
        <v>2</v>
      </c>
      <c r="S3718">
        <v>300</v>
      </c>
      <c r="T3718">
        <v>25</v>
      </c>
      <c r="U3718">
        <v>450</v>
      </c>
      <c r="V3718" t="str">
        <f>IF(Table1[[#This Row],[Sales]]&lt;=10000,"Low",IF(Table1[[#This Row],[Sales]]&gt;=10000 &amp; Table1[[#This Row],[Sales]]&lt;=25000,"Medium","High"))</f>
        <v>Low</v>
      </c>
      <c r="W3718">
        <v>176.34</v>
      </c>
      <c r="X3718">
        <f>Table1[[#This Row],[Profit]]/Table1[[#This Row],[Sales]]</f>
        <v>0.3918666666666667</v>
      </c>
      <c r="Y3718" t="s">
        <v>93</v>
      </c>
      <c r="Z3718" t="s">
        <v>59</v>
      </c>
      <c r="AA3718">
        <v>3</v>
      </c>
      <c r="AB3718" t="s">
        <v>32</v>
      </c>
    </row>
    <row r="3719" spans="1:28" x14ac:dyDescent="0.35">
      <c r="A3719" t="s">
        <v>2281</v>
      </c>
      <c r="B3719" s="1">
        <v>45654</v>
      </c>
      <c r="C3719" s="1" t="str">
        <f>TEXT(Table1[[#This Row],[Order_Date]],"yyyy")</f>
        <v>2024</v>
      </c>
      <c r="D3719" s="3">
        <f>MONTH(Table1[[#This Row],[Order_Date]])</f>
        <v>12</v>
      </c>
      <c r="E3719" t="str">
        <f>TEXT(Table1[[#This Row],[Order_Date]],"mmm")</f>
        <v>Dec</v>
      </c>
      <c r="F3719" s="1">
        <v>45656</v>
      </c>
      <c r="G3719">
        <f>(Table1[[#This Row],[Ship_Date]]-Table1[[#This Row],[Order_Date]])</f>
        <v>2</v>
      </c>
      <c r="H3719" t="s">
        <v>2282</v>
      </c>
      <c r="I3719" t="s">
        <v>2283</v>
      </c>
      <c r="J3719" t="s">
        <v>24</v>
      </c>
      <c r="K3719">
        <v>27</v>
      </c>
      <c r="L3719" t="str">
        <f>IF(Table1[[#This Row],[Age]]&lt;=20,"Teen",IF(Table1[[#This Row],[Age]]&gt;=21 &amp; Table1[[#This Row],[Age]]&lt;=50,"Adult","Senior"))</f>
        <v>Senior</v>
      </c>
      <c r="M3719" t="s">
        <v>25</v>
      </c>
      <c r="N3719" t="s">
        <v>26</v>
      </c>
      <c r="O3719" t="s">
        <v>27</v>
      </c>
      <c r="P3719" t="s">
        <v>28</v>
      </c>
      <c r="Q3719" t="s">
        <v>29</v>
      </c>
      <c r="R3719">
        <v>4</v>
      </c>
      <c r="S3719">
        <v>15000</v>
      </c>
      <c r="T3719">
        <v>20</v>
      </c>
      <c r="U3719">
        <v>48000</v>
      </c>
      <c r="V3719" t="str">
        <f>IF(Table1[[#This Row],[Sales]]&lt;=10000,"Low",IF(Table1[[#This Row],[Sales]]&gt;=10000 &amp; Table1[[#This Row],[Sales]]&lt;=25000,"Medium","High"))</f>
        <v>High</v>
      </c>
      <c r="W3719">
        <v>15567.71</v>
      </c>
      <c r="X3719">
        <f>Table1[[#This Row],[Profit]]/Table1[[#This Row],[Sales]]</f>
        <v>0.32432729166666663</v>
      </c>
      <c r="Y3719" t="s">
        <v>30</v>
      </c>
      <c r="Z3719" t="s">
        <v>31</v>
      </c>
      <c r="AA3719">
        <v>2</v>
      </c>
      <c r="AB3719" t="s">
        <v>42</v>
      </c>
    </row>
    <row r="3720" spans="1:28" x14ac:dyDescent="0.35">
      <c r="A3720" t="s">
        <v>2292</v>
      </c>
      <c r="B3720" s="1">
        <v>45649</v>
      </c>
      <c r="C3720" s="1" t="str">
        <f>TEXT(Table1[[#This Row],[Order_Date]],"yyyy")</f>
        <v>2024</v>
      </c>
      <c r="D3720" s="3">
        <f>MONTH(Table1[[#This Row],[Order_Date]])</f>
        <v>12</v>
      </c>
      <c r="E3720" t="str">
        <f>TEXT(Table1[[#This Row],[Order_Date]],"mmm")</f>
        <v>Dec</v>
      </c>
      <c r="F3720" s="1">
        <v>45651</v>
      </c>
      <c r="G3720">
        <f>(Table1[[#This Row],[Ship_Date]]-Table1[[#This Row],[Order_Date]])</f>
        <v>2</v>
      </c>
      <c r="H3720" t="s">
        <v>1476</v>
      </c>
      <c r="I3720" t="s">
        <v>2293</v>
      </c>
      <c r="J3720" t="s">
        <v>52</v>
      </c>
      <c r="K3720">
        <v>18</v>
      </c>
      <c r="L3720" t="str">
        <f>IF(Table1[[#This Row],[Age]]&lt;=20,"Teen",IF(Table1[[#This Row],[Age]]&gt;=21 &amp; Table1[[#This Row],[Age]]&lt;=50,"Adult","Senior"))</f>
        <v>Teen</v>
      </c>
      <c r="M3720" t="s">
        <v>107</v>
      </c>
      <c r="N3720" t="s">
        <v>108</v>
      </c>
      <c r="O3720" t="s">
        <v>86</v>
      </c>
      <c r="P3720" t="s">
        <v>56</v>
      </c>
      <c r="Q3720" t="s">
        <v>97</v>
      </c>
      <c r="R3720">
        <v>7</v>
      </c>
      <c r="S3720">
        <v>1500</v>
      </c>
      <c r="T3720">
        <v>0</v>
      </c>
      <c r="U3720">
        <v>10500</v>
      </c>
      <c r="V3720" t="str">
        <f>IF(Table1[[#This Row],[Sales]]&lt;=10000,"Low",IF(Table1[[#This Row],[Sales]]&gt;=10000 &amp; Table1[[#This Row],[Sales]]&lt;=25000,"Medium","High"))</f>
        <v>High</v>
      </c>
      <c r="W3720">
        <v>1848.45</v>
      </c>
      <c r="X3720">
        <f>Table1[[#This Row],[Profit]]/Table1[[#This Row],[Sales]]</f>
        <v>0.17604285714285714</v>
      </c>
      <c r="Y3720" t="s">
        <v>58</v>
      </c>
      <c r="Z3720" t="s">
        <v>59</v>
      </c>
      <c r="AA3720">
        <v>1</v>
      </c>
      <c r="AB3720" t="s">
        <v>42</v>
      </c>
    </row>
    <row r="3721" spans="1:28" x14ac:dyDescent="0.35">
      <c r="A3721" t="s">
        <v>2320</v>
      </c>
      <c r="B3721" s="1">
        <v>45650</v>
      </c>
      <c r="C3721" s="1" t="str">
        <f>TEXT(Table1[[#This Row],[Order_Date]],"yyyy")</f>
        <v>2024</v>
      </c>
      <c r="D3721" s="3">
        <f>MONTH(Table1[[#This Row],[Order_Date]])</f>
        <v>12</v>
      </c>
      <c r="E3721" t="str">
        <f>TEXT(Table1[[#This Row],[Order_Date]],"mmm")</f>
        <v>Dec</v>
      </c>
      <c r="F3721" s="1">
        <v>45655</v>
      </c>
      <c r="G3721">
        <f>(Table1[[#This Row],[Ship_Date]]-Table1[[#This Row],[Order_Date]])</f>
        <v>5</v>
      </c>
      <c r="H3721" t="s">
        <v>2321</v>
      </c>
      <c r="I3721" t="s">
        <v>2322</v>
      </c>
      <c r="J3721" t="s">
        <v>52</v>
      </c>
      <c r="K3721">
        <v>57</v>
      </c>
      <c r="L3721" t="str">
        <f>IF(Table1[[#This Row],[Age]]&lt;=20,"Teen",IF(Table1[[#This Row],[Age]]&gt;=21 &amp; Table1[[#This Row],[Age]]&lt;=50,"Adult","Senior"))</f>
        <v>Senior</v>
      </c>
      <c r="M3721" t="s">
        <v>79</v>
      </c>
      <c r="N3721" t="s">
        <v>80</v>
      </c>
      <c r="O3721" t="s">
        <v>38</v>
      </c>
      <c r="P3721" t="s">
        <v>74</v>
      </c>
      <c r="Q3721" t="s">
        <v>75</v>
      </c>
      <c r="R3721">
        <v>1</v>
      </c>
      <c r="S3721">
        <v>2000</v>
      </c>
      <c r="T3721">
        <v>20</v>
      </c>
      <c r="U3721">
        <v>1600</v>
      </c>
      <c r="V3721" t="str">
        <f>IF(Table1[[#This Row],[Sales]]&lt;=10000,"Low",IF(Table1[[#This Row],[Sales]]&gt;=10000 &amp; Table1[[#This Row],[Sales]]&lt;=25000,"Medium","High"))</f>
        <v>Low</v>
      </c>
      <c r="W3721">
        <v>462.2</v>
      </c>
      <c r="X3721">
        <f>Table1[[#This Row],[Profit]]/Table1[[#This Row],[Sales]]</f>
        <v>0.28887499999999999</v>
      </c>
      <c r="Y3721" t="s">
        <v>93</v>
      </c>
      <c r="Z3721" t="s">
        <v>59</v>
      </c>
      <c r="AA3721">
        <v>3</v>
      </c>
      <c r="AB3721" t="s">
        <v>42</v>
      </c>
    </row>
    <row r="3722" spans="1:28" x14ac:dyDescent="0.35">
      <c r="A3722" t="s">
        <v>2326</v>
      </c>
      <c r="B3722" s="1">
        <v>46007</v>
      </c>
      <c r="C3722" s="1" t="str">
        <f>TEXT(Table1[[#This Row],[Order_Date]],"yyyy")</f>
        <v>2025</v>
      </c>
      <c r="D3722" s="3">
        <f>MONTH(Table1[[#This Row],[Order_Date]])</f>
        <v>12</v>
      </c>
      <c r="E3722" t="str">
        <f>TEXT(Table1[[#This Row],[Order_Date]],"mmm")</f>
        <v>Dec</v>
      </c>
      <c r="F3722" s="1">
        <v>46011</v>
      </c>
      <c r="G3722">
        <f>(Table1[[#This Row],[Ship_Date]]-Table1[[#This Row],[Order_Date]])</f>
        <v>4</v>
      </c>
      <c r="H3722" t="s">
        <v>2327</v>
      </c>
      <c r="I3722" t="s">
        <v>2328</v>
      </c>
      <c r="J3722" t="s">
        <v>24</v>
      </c>
      <c r="K3722">
        <v>60</v>
      </c>
      <c r="L3722" t="str">
        <f>IF(Table1[[#This Row],[Age]]&lt;=20,"Teen",IF(Table1[[#This Row],[Age]]&gt;=21 &amp; Table1[[#This Row],[Age]]&lt;=50,"Adult","Senior"))</f>
        <v>Senior</v>
      </c>
      <c r="M3722" t="s">
        <v>25</v>
      </c>
      <c r="N3722" t="s">
        <v>26</v>
      </c>
      <c r="O3722" t="s">
        <v>27</v>
      </c>
      <c r="P3722" t="s">
        <v>28</v>
      </c>
      <c r="Q3722" t="s">
        <v>311</v>
      </c>
      <c r="R3722">
        <v>7</v>
      </c>
      <c r="S3722">
        <v>5000</v>
      </c>
      <c r="T3722">
        <v>10</v>
      </c>
      <c r="U3722">
        <v>31500</v>
      </c>
      <c r="V3722" t="str">
        <f>IF(Table1[[#This Row],[Sales]]&lt;=10000,"Low",IF(Table1[[#This Row],[Sales]]&gt;=10000 &amp; Table1[[#This Row],[Sales]]&lt;=25000,"Medium","High"))</f>
        <v>High</v>
      </c>
      <c r="W3722">
        <v>10875.38</v>
      </c>
      <c r="X3722">
        <f>Table1[[#This Row],[Profit]]/Table1[[#This Row],[Sales]]</f>
        <v>0.34525015873015868</v>
      </c>
      <c r="Y3722" t="s">
        <v>58</v>
      </c>
      <c r="Z3722" t="s">
        <v>59</v>
      </c>
      <c r="AA3722">
        <v>4</v>
      </c>
      <c r="AB3722" t="s">
        <v>42</v>
      </c>
    </row>
    <row r="3723" spans="1:28" x14ac:dyDescent="0.35">
      <c r="A3723" t="s">
        <v>2422</v>
      </c>
      <c r="B3723" s="1">
        <v>46016</v>
      </c>
      <c r="C3723" s="1" t="str">
        <f>TEXT(Table1[[#This Row],[Order_Date]],"yyyy")</f>
        <v>2025</v>
      </c>
      <c r="D3723" s="3">
        <f>MONTH(Table1[[#This Row],[Order_Date]])</f>
        <v>12</v>
      </c>
      <c r="E3723" t="str">
        <f>TEXT(Table1[[#This Row],[Order_Date]],"mmm")</f>
        <v>Dec</v>
      </c>
      <c r="F3723" s="1">
        <v>46021</v>
      </c>
      <c r="G3723">
        <f>(Table1[[#This Row],[Ship_Date]]-Table1[[#This Row],[Order_Date]])</f>
        <v>5</v>
      </c>
      <c r="H3723" t="s">
        <v>2423</v>
      </c>
      <c r="I3723" t="s">
        <v>2424</v>
      </c>
      <c r="J3723" t="s">
        <v>52</v>
      </c>
      <c r="K3723">
        <v>52</v>
      </c>
      <c r="L3723" t="str">
        <f>IF(Table1[[#This Row],[Age]]&lt;=20,"Teen",IF(Table1[[#This Row],[Age]]&gt;=21 &amp; Table1[[#This Row],[Age]]&lt;=50,"Adult","Senior"))</f>
        <v>Senior</v>
      </c>
      <c r="M3723" t="s">
        <v>36</v>
      </c>
      <c r="N3723" t="s">
        <v>37</v>
      </c>
      <c r="O3723" t="s">
        <v>38</v>
      </c>
      <c r="P3723" t="s">
        <v>28</v>
      </c>
      <c r="Q3723" t="s">
        <v>311</v>
      </c>
      <c r="R3723">
        <v>2</v>
      </c>
      <c r="S3723">
        <v>5000</v>
      </c>
      <c r="T3723">
        <v>20</v>
      </c>
      <c r="U3723">
        <v>8000</v>
      </c>
      <c r="V3723" t="str">
        <f>IF(Table1[[#This Row],[Sales]]&lt;=10000,"Low",IF(Table1[[#This Row],[Sales]]&gt;=10000 &amp; Table1[[#This Row],[Sales]]&lt;=25000,"Medium","High"))</f>
        <v>Low</v>
      </c>
      <c r="W3723">
        <v>1598.22</v>
      </c>
      <c r="X3723">
        <f>Table1[[#This Row],[Profit]]/Table1[[#This Row],[Sales]]</f>
        <v>0.1997775</v>
      </c>
      <c r="Y3723" t="s">
        <v>58</v>
      </c>
      <c r="Z3723" t="s">
        <v>41</v>
      </c>
      <c r="AA3723">
        <v>5</v>
      </c>
      <c r="AB3723" t="s">
        <v>42</v>
      </c>
    </row>
    <row r="3724" spans="1:28" x14ac:dyDescent="0.35">
      <c r="A3724" t="s">
        <v>2443</v>
      </c>
      <c r="B3724" s="1">
        <v>45637</v>
      </c>
      <c r="C3724" s="1" t="str">
        <f>TEXT(Table1[[#This Row],[Order_Date]],"yyyy")</f>
        <v>2024</v>
      </c>
      <c r="D3724" s="3">
        <f>MONTH(Table1[[#This Row],[Order_Date]])</f>
        <v>12</v>
      </c>
      <c r="E3724" t="str">
        <f>TEXT(Table1[[#This Row],[Order_Date]],"mmm")</f>
        <v>Dec</v>
      </c>
      <c r="F3724" s="1">
        <v>45638</v>
      </c>
      <c r="G3724">
        <f>(Table1[[#This Row],[Ship_Date]]-Table1[[#This Row],[Order_Date]])</f>
        <v>1</v>
      </c>
      <c r="H3724" t="s">
        <v>2444</v>
      </c>
      <c r="I3724" t="s">
        <v>2445</v>
      </c>
      <c r="J3724" t="s">
        <v>52</v>
      </c>
      <c r="K3724">
        <v>26</v>
      </c>
      <c r="L3724" t="str">
        <f>IF(Table1[[#This Row],[Age]]&lt;=20,"Teen",IF(Table1[[#This Row],[Age]]&gt;=21 &amp; Table1[[#This Row],[Age]]&lt;=50,"Adult","Senior"))</f>
        <v>Senior</v>
      </c>
      <c r="M3724" t="s">
        <v>53</v>
      </c>
      <c r="N3724" t="s">
        <v>54</v>
      </c>
      <c r="O3724" t="s">
        <v>55</v>
      </c>
      <c r="P3724" t="s">
        <v>28</v>
      </c>
      <c r="Q3724" t="s">
        <v>311</v>
      </c>
      <c r="R3724">
        <v>1</v>
      </c>
      <c r="S3724">
        <v>5000</v>
      </c>
      <c r="T3724">
        <v>5</v>
      </c>
      <c r="U3724">
        <v>4750</v>
      </c>
      <c r="V3724" t="str">
        <f>IF(Table1[[#This Row],[Sales]]&lt;=10000,"Low",IF(Table1[[#This Row],[Sales]]&gt;=10000 &amp; Table1[[#This Row],[Sales]]&lt;=25000,"Medium","High"))</f>
        <v>Low</v>
      </c>
      <c r="W3724">
        <v>1485.32</v>
      </c>
      <c r="X3724">
        <f>Table1[[#This Row],[Profit]]/Table1[[#This Row],[Sales]]</f>
        <v>0.31269894736842102</v>
      </c>
      <c r="Y3724" t="s">
        <v>93</v>
      </c>
      <c r="Z3724" t="s">
        <v>41</v>
      </c>
      <c r="AA3724">
        <v>5</v>
      </c>
      <c r="AB3724" t="s">
        <v>42</v>
      </c>
    </row>
    <row r="3725" spans="1:28" x14ac:dyDescent="0.35">
      <c r="A3725" t="s">
        <v>2461</v>
      </c>
      <c r="B3725" s="1">
        <v>45630</v>
      </c>
      <c r="C3725" s="1" t="str">
        <f>TEXT(Table1[[#This Row],[Order_Date]],"yyyy")</f>
        <v>2024</v>
      </c>
      <c r="D3725" s="3">
        <f>MONTH(Table1[[#This Row],[Order_Date]])</f>
        <v>12</v>
      </c>
      <c r="E3725" t="str">
        <f>TEXT(Table1[[#This Row],[Order_Date]],"mmm")</f>
        <v>Dec</v>
      </c>
      <c r="F3725" s="1">
        <v>45634</v>
      </c>
      <c r="G3725">
        <f>(Table1[[#This Row],[Ship_Date]]-Table1[[#This Row],[Order_Date]])</f>
        <v>4</v>
      </c>
      <c r="H3725" t="s">
        <v>2462</v>
      </c>
      <c r="I3725" t="s">
        <v>2463</v>
      </c>
      <c r="J3725" t="s">
        <v>24</v>
      </c>
      <c r="K3725">
        <v>63</v>
      </c>
      <c r="L3725" t="str">
        <f>IF(Table1[[#This Row],[Age]]&lt;=20,"Teen",IF(Table1[[#This Row],[Age]]&gt;=21 &amp; Table1[[#This Row],[Age]]&lt;=50,"Adult","Senior"))</f>
        <v>Senior</v>
      </c>
      <c r="M3725" t="s">
        <v>73</v>
      </c>
      <c r="N3725" t="s">
        <v>26</v>
      </c>
      <c r="O3725" t="s">
        <v>27</v>
      </c>
      <c r="P3725" t="s">
        <v>28</v>
      </c>
      <c r="Q3725" t="s">
        <v>29</v>
      </c>
      <c r="R3725">
        <v>3</v>
      </c>
      <c r="S3725">
        <v>15000</v>
      </c>
      <c r="T3725">
        <v>20</v>
      </c>
      <c r="U3725">
        <v>36000</v>
      </c>
      <c r="V3725" t="str">
        <f>IF(Table1[[#This Row],[Sales]]&lt;=10000,"Low",IF(Table1[[#This Row],[Sales]]&gt;=10000 &amp; Table1[[#This Row],[Sales]]&lt;=25000,"Medium","High"))</f>
        <v>High</v>
      </c>
      <c r="W3725">
        <v>9694.61</v>
      </c>
      <c r="X3725">
        <f>Table1[[#This Row],[Profit]]/Table1[[#This Row],[Sales]]</f>
        <v>0.26929472222222223</v>
      </c>
      <c r="Y3725" t="s">
        <v>30</v>
      </c>
      <c r="Z3725" t="s">
        <v>59</v>
      </c>
      <c r="AA3725">
        <v>5</v>
      </c>
      <c r="AB3725" t="s">
        <v>42</v>
      </c>
    </row>
    <row r="3726" spans="1:28" x14ac:dyDescent="0.35">
      <c r="A3726" t="s">
        <v>2464</v>
      </c>
      <c r="B3726" s="1">
        <v>45995</v>
      </c>
      <c r="C3726" s="1" t="str">
        <f>TEXT(Table1[[#This Row],[Order_Date]],"yyyy")</f>
        <v>2025</v>
      </c>
      <c r="D3726" s="3">
        <f>MONTH(Table1[[#This Row],[Order_Date]])</f>
        <v>12</v>
      </c>
      <c r="E3726" t="str">
        <f>TEXT(Table1[[#This Row],[Order_Date]],"mmm")</f>
        <v>Dec</v>
      </c>
      <c r="F3726" s="1">
        <v>46002</v>
      </c>
      <c r="G3726">
        <f>(Table1[[#This Row],[Ship_Date]]-Table1[[#This Row],[Order_Date]])</f>
        <v>7</v>
      </c>
      <c r="H3726" t="s">
        <v>2465</v>
      </c>
      <c r="I3726" t="s">
        <v>2466</v>
      </c>
      <c r="J3726" t="s">
        <v>52</v>
      </c>
      <c r="K3726">
        <v>36</v>
      </c>
      <c r="L3726" t="str">
        <f>IF(Table1[[#This Row],[Age]]&lt;=20,"Teen",IF(Table1[[#This Row],[Age]]&gt;=21 &amp; Table1[[#This Row],[Age]]&lt;=50,"Adult","Senior"))</f>
        <v>Senior</v>
      </c>
      <c r="M3726" t="s">
        <v>101</v>
      </c>
      <c r="N3726" t="s">
        <v>102</v>
      </c>
      <c r="O3726" t="s">
        <v>27</v>
      </c>
      <c r="P3726" t="s">
        <v>39</v>
      </c>
      <c r="Q3726" t="s">
        <v>87</v>
      </c>
      <c r="R3726">
        <v>1</v>
      </c>
      <c r="S3726">
        <v>3200</v>
      </c>
      <c r="T3726">
        <v>25</v>
      </c>
      <c r="U3726">
        <v>2400</v>
      </c>
      <c r="V3726" t="str">
        <f>IF(Table1[[#This Row],[Sales]]&lt;=10000,"Low",IF(Table1[[#This Row],[Sales]]&gt;=10000 &amp; Table1[[#This Row],[Sales]]&lt;=25000,"Medium","High"))</f>
        <v>Low</v>
      </c>
      <c r="W3726">
        <v>429.69</v>
      </c>
      <c r="X3726">
        <f>Table1[[#This Row],[Profit]]/Table1[[#This Row],[Sales]]</f>
        <v>0.17903749999999999</v>
      </c>
      <c r="Y3726" t="s">
        <v>58</v>
      </c>
      <c r="Z3726" t="s">
        <v>41</v>
      </c>
      <c r="AA3726">
        <v>4</v>
      </c>
      <c r="AB3726" t="s">
        <v>42</v>
      </c>
    </row>
    <row r="3727" spans="1:28" x14ac:dyDescent="0.35">
      <c r="A3727" t="s">
        <v>2482</v>
      </c>
      <c r="B3727" s="1">
        <v>45998</v>
      </c>
      <c r="C3727" s="1" t="str">
        <f>TEXT(Table1[[#This Row],[Order_Date]],"yyyy")</f>
        <v>2025</v>
      </c>
      <c r="D3727" s="3">
        <f>MONTH(Table1[[#This Row],[Order_Date]])</f>
        <v>12</v>
      </c>
      <c r="E3727" t="str">
        <f>TEXT(Table1[[#This Row],[Order_Date]],"mmm")</f>
        <v>Dec</v>
      </c>
      <c r="F3727" s="1">
        <v>46002</v>
      </c>
      <c r="G3727">
        <f>(Table1[[#This Row],[Ship_Date]]-Table1[[#This Row],[Order_Date]])</f>
        <v>4</v>
      </c>
      <c r="H3727" t="s">
        <v>2483</v>
      </c>
      <c r="I3727" t="s">
        <v>2484</v>
      </c>
      <c r="J3727" t="s">
        <v>52</v>
      </c>
      <c r="K3727">
        <v>24</v>
      </c>
      <c r="L3727" t="str">
        <f>IF(Table1[[#This Row],[Age]]&lt;=20,"Teen",IF(Table1[[#This Row],[Age]]&gt;=21 &amp; Table1[[#This Row],[Age]]&lt;=50,"Adult","Senior"))</f>
        <v>Senior</v>
      </c>
      <c r="M3727" t="s">
        <v>107</v>
      </c>
      <c r="N3727" t="s">
        <v>108</v>
      </c>
      <c r="O3727" t="s">
        <v>86</v>
      </c>
      <c r="P3727" t="s">
        <v>28</v>
      </c>
      <c r="Q3727" t="s">
        <v>192</v>
      </c>
      <c r="R3727">
        <v>7</v>
      </c>
      <c r="S3727">
        <v>7000</v>
      </c>
      <c r="T3727">
        <v>15</v>
      </c>
      <c r="U3727">
        <v>41650</v>
      </c>
      <c r="V3727" t="str">
        <f>IF(Table1[[#This Row],[Sales]]&lt;=10000,"Low",IF(Table1[[#This Row],[Sales]]&gt;=10000 &amp; Table1[[#This Row],[Sales]]&lt;=25000,"Medium","High"))</f>
        <v>High</v>
      </c>
      <c r="W3727">
        <v>15834.71</v>
      </c>
      <c r="X3727">
        <f>Table1[[#This Row],[Profit]]/Table1[[#This Row],[Sales]]</f>
        <v>0.38018511404561822</v>
      </c>
      <c r="Y3727" t="s">
        <v>30</v>
      </c>
      <c r="Z3727" t="s">
        <v>41</v>
      </c>
      <c r="AA3727">
        <v>3</v>
      </c>
      <c r="AB3727" t="s">
        <v>32</v>
      </c>
    </row>
    <row r="3728" spans="1:28" x14ac:dyDescent="0.35">
      <c r="A3728" t="s">
        <v>2485</v>
      </c>
      <c r="B3728" s="1">
        <v>45638</v>
      </c>
      <c r="C3728" s="1" t="str">
        <f>TEXT(Table1[[#This Row],[Order_Date]],"yyyy")</f>
        <v>2024</v>
      </c>
      <c r="D3728" s="3">
        <f>MONTH(Table1[[#This Row],[Order_Date]])</f>
        <v>12</v>
      </c>
      <c r="E3728" t="str">
        <f>TEXT(Table1[[#This Row],[Order_Date]],"mmm")</f>
        <v>Dec</v>
      </c>
      <c r="F3728" s="1">
        <v>45642</v>
      </c>
      <c r="G3728">
        <f>(Table1[[#This Row],[Ship_Date]]-Table1[[#This Row],[Order_Date]])</f>
        <v>4</v>
      </c>
      <c r="H3728" t="s">
        <v>2486</v>
      </c>
      <c r="I3728" t="s">
        <v>2487</v>
      </c>
      <c r="J3728" t="s">
        <v>52</v>
      </c>
      <c r="K3728">
        <v>25</v>
      </c>
      <c r="L3728" t="str">
        <f>IF(Table1[[#This Row],[Age]]&lt;=20,"Teen",IF(Table1[[#This Row],[Age]]&gt;=21 &amp; Table1[[#This Row],[Age]]&lt;=50,"Adult","Senior"))</f>
        <v>Senior</v>
      </c>
      <c r="M3728" t="s">
        <v>25</v>
      </c>
      <c r="N3728" t="s">
        <v>26</v>
      </c>
      <c r="O3728" t="s">
        <v>27</v>
      </c>
      <c r="P3728" t="s">
        <v>56</v>
      </c>
      <c r="Q3728" t="s">
        <v>168</v>
      </c>
      <c r="R3728">
        <v>3</v>
      </c>
      <c r="S3728">
        <v>1200</v>
      </c>
      <c r="T3728">
        <v>15</v>
      </c>
      <c r="U3728">
        <v>3060</v>
      </c>
      <c r="V3728" t="str">
        <f>IF(Table1[[#This Row],[Sales]]&lt;=10000,"Low",IF(Table1[[#This Row],[Sales]]&gt;=10000 &amp; Table1[[#This Row],[Sales]]&lt;=25000,"Medium","High"))</f>
        <v>Low</v>
      </c>
      <c r="W3728">
        <v>1221.1500000000001</v>
      </c>
      <c r="X3728">
        <f>Table1[[#This Row],[Profit]]/Table1[[#This Row],[Sales]]</f>
        <v>0.39906862745098043</v>
      </c>
      <c r="Y3728" t="s">
        <v>93</v>
      </c>
      <c r="Z3728" t="s">
        <v>41</v>
      </c>
      <c r="AA3728">
        <v>2</v>
      </c>
      <c r="AB3728" t="s">
        <v>42</v>
      </c>
    </row>
    <row r="3729" spans="1:28" x14ac:dyDescent="0.35">
      <c r="A3729" t="s">
        <v>2515</v>
      </c>
      <c r="B3729" s="1">
        <v>45627</v>
      </c>
      <c r="C3729" s="1" t="str">
        <f>TEXT(Table1[[#This Row],[Order_Date]],"yyyy")</f>
        <v>2024</v>
      </c>
      <c r="D3729" s="3">
        <f>MONTH(Table1[[#This Row],[Order_Date]])</f>
        <v>12</v>
      </c>
      <c r="E3729" t="str">
        <f>TEXT(Table1[[#This Row],[Order_Date]],"mmm")</f>
        <v>Dec</v>
      </c>
      <c r="F3729" s="1">
        <v>45631</v>
      </c>
      <c r="G3729">
        <f>(Table1[[#This Row],[Ship_Date]]-Table1[[#This Row],[Order_Date]])</f>
        <v>4</v>
      </c>
      <c r="H3729" t="s">
        <v>2516</v>
      </c>
      <c r="I3729" t="s">
        <v>2517</v>
      </c>
      <c r="J3729" t="s">
        <v>24</v>
      </c>
      <c r="K3729">
        <v>48</v>
      </c>
      <c r="L3729" t="str">
        <f>IF(Table1[[#This Row],[Age]]&lt;=20,"Teen",IF(Table1[[#This Row],[Age]]&gt;=21 &amp; Table1[[#This Row],[Age]]&lt;=50,"Adult","Senior"))</f>
        <v>Senior</v>
      </c>
      <c r="M3729" t="s">
        <v>107</v>
      </c>
      <c r="N3729" t="s">
        <v>108</v>
      </c>
      <c r="O3729" t="s">
        <v>86</v>
      </c>
      <c r="P3729" t="s">
        <v>47</v>
      </c>
      <c r="Q3729" t="s">
        <v>185</v>
      </c>
      <c r="R3729">
        <v>7</v>
      </c>
      <c r="S3729">
        <v>4500</v>
      </c>
      <c r="T3729">
        <v>25</v>
      </c>
      <c r="U3729">
        <v>23625</v>
      </c>
      <c r="V3729" t="str">
        <f>IF(Table1[[#This Row],[Sales]]&lt;=10000,"Low",IF(Table1[[#This Row],[Sales]]&gt;=10000 &amp; Table1[[#This Row],[Sales]]&lt;=25000,"Medium","High"))</f>
        <v>High</v>
      </c>
      <c r="W3729">
        <v>4811.41</v>
      </c>
      <c r="X3729">
        <f>Table1[[#This Row],[Profit]]/Table1[[#This Row],[Sales]]</f>
        <v>0.20365756613756614</v>
      </c>
      <c r="Y3729" t="s">
        <v>30</v>
      </c>
      <c r="Z3729" t="s">
        <v>31</v>
      </c>
      <c r="AA3729">
        <v>4</v>
      </c>
      <c r="AB3729" t="s">
        <v>32</v>
      </c>
    </row>
    <row r="3730" spans="1:28" x14ac:dyDescent="0.35">
      <c r="A3730" t="s">
        <v>2602</v>
      </c>
      <c r="B3730" s="1">
        <v>45646</v>
      </c>
      <c r="C3730" s="1" t="str">
        <f>TEXT(Table1[[#This Row],[Order_Date]],"yyyy")</f>
        <v>2024</v>
      </c>
      <c r="D3730" s="3">
        <f>MONTH(Table1[[#This Row],[Order_Date]])</f>
        <v>12</v>
      </c>
      <c r="E3730" t="str">
        <f>TEXT(Table1[[#This Row],[Order_Date]],"mmm")</f>
        <v>Dec</v>
      </c>
      <c r="F3730" s="1">
        <v>45649</v>
      </c>
      <c r="G3730">
        <f>(Table1[[#This Row],[Ship_Date]]-Table1[[#This Row],[Order_Date]])</f>
        <v>3</v>
      </c>
      <c r="H3730" t="s">
        <v>2603</v>
      </c>
      <c r="I3730" t="s">
        <v>2604</v>
      </c>
      <c r="J3730" t="s">
        <v>24</v>
      </c>
      <c r="K3730">
        <v>53</v>
      </c>
      <c r="L3730" t="str">
        <f>IF(Table1[[#This Row],[Age]]&lt;=20,"Teen",IF(Table1[[#This Row],[Age]]&gt;=21 &amp; Table1[[#This Row],[Age]]&lt;=50,"Adult","Senior"))</f>
        <v>Senior</v>
      </c>
      <c r="M3730" t="s">
        <v>107</v>
      </c>
      <c r="N3730" t="s">
        <v>108</v>
      </c>
      <c r="O3730" t="s">
        <v>86</v>
      </c>
      <c r="P3730" t="s">
        <v>47</v>
      </c>
      <c r="Q3730" t="s">
        <v>185</v>
      </c>
      <c r="R3730">
        <v>4</v>
      </c>
      <c r="S3730">
        <v>4500</v>
      </c>
      <c r="T3730">
        <v>5</v>
      </c>
      <c r="U3730">
        <v>17100</v>
      </c>
      <c r="V3730" t="str">
        <f>IF(Table1[[#This Row],[Sales]]&lt;=10000,"Low",IF(Table1[[#This Row],[Sales]]&gt;=10000 &amp; Table1[[#This Row],[Sales]]&lt;=25000,"Medium","High"))</f>
        <v>High</v>
      </c>
      <c r="W3730">
        <v>5319.39</v>
      </c>
      <c r="X3730">
        <f>Table1[[#This Row],[Profit]]/Table1[[#This Row],[Sales]]</f>
        <v>0.31107543859649123</v>
      </c>
      <c r="Y3730" t="s">
        <v>93</v>
      </c>
      <c r="Z3730" t="s">
        <v>59</v>
      </c>
      <c r="AA3730">
        <v>4</v>
      </c>
      <c r="AB3730" t="s">
        <v>42</v>
      </c>
    </row>
    <row r="3731" spans="1:28" x14ac:dyDescent="0.35">
      <c r="A3731" t="s">
        <v>2653</v>
      </c>
      <c r="B3731" s="1">
        <v>45998</v>
      </c>
      <c r="C3731" s="1" t="str">
        <f>TEXT(Table1[[#This Row],[Order_Date]],"yyyy")</f>
        <v>2025</v>
      </c>
      <c r="D3731" s="3">
        <f>MONTH(Table1[[#This Row],[Order_Date]])</f>
        <v>12</v>
      </c>
      <c r="E3731" t="str">
        <f>TEXT(Table1[[#This Row],[Order_Date]],"mmm")</f>
        <v>Dec</v>
      </c>
      <c r="F3731" s="1">
        <v>46001</v>
      </c>
      <c r="G3731">
        <f>(Table1[[#This Row],[Ship_Date]]-Table1[[#This Row],[Order_Date]])</f>
        <v>3</v>
      </c>
      <c r="H3731" t="s">
        <v>2654</v>
      </c>
      <c r="I3731" t="s">
        <v>2655</v>
      </c>
      <c r="J3731" t="s">
        <v>24</v>
      </c>
      <c r="K3731">
        <v>37</v>
      </c>
      <c r="L3731" t="str">
        <f>IF(Table1[[#This Row],[Age]]&lt;=20,"Teen",IF(Table1[[#This Row],[Age]]&gt;=21 &amp; Table1[[#This Row],[Age]]&lt;=50,"Adult","Senior"))</f>
        <v>Senior</v>
      </c>
      <c r="M3731" t="s">
        <v>91</v>
      </c>
      <c r="N3731" t="s">
        <v>92</v>
      </c>
      <c r="O3731" t="s">
        <v>55</v>
      </c>
      <c r="P3731" t="s">
        <v>56</v>
      </c>
      <c r="Q3731" t="s">
        <v>57</v>
      </c>
      <c r="R3731">
        <v>3</v>
      </c>
      <c r="S3731">
        <v>60</v>
      </c>
      <c r="T3731">
        <v>15</v>
      </c>
      <c r="U3731">
        <v>153</v>
      </c>
      <c r="V3731" t="str">
        <f>IF(Table1[[#This Row],[Sales]]&lt;=10000,"Low",IF(Table1[[#This Row],[Sales]]&gt;=10000 &amp; Table1[[#This Row],[Sales]]&lt;=25000,"Medium","High"))</f>
        <v>Low</v>
      </c>
      <c r="W3731">
        <v>26.95</v>
      </c>
      <c r="X3731">
        <f>Table1[[#This Row],[Profit]]/Table1[[#This Row],[Sales]]</f>
        <v>0.17614379084967319</v>
      </c>
      <c r="Y3731" t="s">
        <v>58</v>
      </c>
      <c r="Z3731" t="s">
        <v>59</v>
      </c>
      <c r="AA3731">
        <v>4</v>
      </c>
      <c r="AB3731" t="s">
        <v>32</v>
      </c>
    </row>
    <row r="3732" spans="1:28" x14ac:dyDescent="0.35">
      <c r="A3732" t="s">
        <v>2656</v>
      </c>
      <c r="B3732" s="1">
        <v>46012</v>
      </c>
      <c r="C3732" s="1" t="str">
        <f>TEXT(Table1[[#This Row],[Order_Date]],"yyyy")</f>
        <v>2025</v>
      </c>
      <c r="D3732" s="3">
        <f>MONTH(Table1[[#This Row],[Order_Date]])</f>
        <v>12</v>
      </c>
      <c r="E3732" t="str">
        <f>TEXT(Table1[[#This Row],[Order_Date]],"mmm")</f>
        <v>Dec</v>
      </c>
      <c r="F3732" s="1">
        <v>46018</v>
      </c>
      <c r="G3732">
        <f>(Table1[[#This Row],[Ship_Date]]-Table1[[#This Row],[Order_Date]])</f>
        <v>6</v>
      </c>
      <c r="H3732" t="s">
        <v>2657</v>
      </c>
      <c r="I3732" t="s">
        <v>2658</v>
      </c>
      <c r="J3732" t="s">
        <v>52</v>
      </c>
      <c r="K3732">
        <v>47</v>
      </c>
      <c r="L3732" t="str">
        <f>IF(Table1[[#This Row],[Age]]&lt;=20,"Teen",IF(Table1[[#This Row],[Age]]&gt;=21 &amp; Table1[[#This Row],[Age]]&lt;=50,"Adult","Senior"))</f>
        <v>Senior</v>
      </c>
      <c r="M3732" t="s">
        <v>101</v>
      </c>
      <c r="N3732" t="s">
        <v>102</v>
      </c>
      <c r="O3732" t="s">
        <v>27</v>
      </c>
      <c r="P3732" t="s">
        <v>56</v>
      </c>
      <c r="Q3732" t="s">
        <v>212</v>
      </c>
      <c r="R3732">
        <v>7</v>
      </c>
      <c r="S3732">
        <v>300</v>
      </c>
      <c r="T3732">
        <v>15</v>
      </c>
      <c r="U3732">
        <v>1785</v>
      </c>
      <c r="V3732" t="str">
        <f>IF(Table1[[#This Row],[Sales]]&lt;=10000,"Low",IF(Table1[[#This Row],[Sales]]&gt;=10000 &amp; Table1[[#This Row],[Sales]]&lt;=25000,"Medium","High"))</f>
        <v>Low</v>
      </c>
      <c r="W3732">
        <v>515.05999999999995</v>
      </c>
      <c r="X3732">
        <f>Table1[[#This Row],[Profit]]/Table1[[#This Row],[Sales]]</f>
        <v>0.28854901960784313</v>
      </c>
      <c r="Y3732" t="s">
        <v>30</v>
      </c>
      <c r="Z3732" t="s">
        <v>31</v>
      </c>
      <c r="AA3732">
        <v>5</v>
      </c>
      <c r="AB3732" t="s">
        <v>32</v>
      </c>
    </row>
    <row r="3733" spans="1:28" x14ac:dyDescent="0.35">
      <c r="A3733" t="s">
        <v>2668</v>
      </c>
      <c r="B3733" s="1">
        <v>45652</v>
      </c>
      <c r="C3733" s="1" t="str">
        <f>TEXT(Table1[[#This Row],[Order_Date]],"yyyy")</f>
        <v>2024</v>
      </c>
      <c r="D3733" s="3">
        <f>MONTH(Table1[[#This Row],[Order_Date]])</f>
        <v>12</v>
      </c>
      <c r="E3733" t="str">
        <f>TEXT(Table1[[#This Row],[Order_Date]],"mmm")</f>
        <v>Dec</v>
      </c>
      <c r="F3733" s="1">
        <v>45654</v>
      </c>
      <c r="G3733">
        <f>(Table1[[#This Row],[Ship_Date]]-Table1[[#This Row],[Order_Date]])</f>
        <v>2</v>
      </c>
      <c r="H3733" t="s">
        <v>2669</v>
      </c>
      <c r="I3733" t="s">
        <v>2670</v>
      </c>
      <c r="J3733" t="s">
        <v>52</v>
      </c>
      <c r="K3733">
        <v>58</v>
      </c>
      <c r="L3733" t="str">
        <f>IF(Table1[[#This Row],[Age]]&lt;=20,"Teen",IF(Table1[[#This Row],[Age]]&gt;=21 &amp; Table1[[#This Row],[Age]]&lt;=50,"Adult","Senior"))</f>
        <v>Senior</v>
      </c>
      <c r="M3733" t="s">
        <v>25</v>
      </c>
      <c r="N3733" t="s">
        <v>26</v>
      </c>
      <c r="O3733" t="s">
        <v>27</v>
      </c>
      <c r="P3733" t="s">
        <v>74</v>
      </c>
      <c r="Q3733" t="s">
        <v>109</v>
      </c>
      <c r="R3733">
        <v>4</v>
      </c>
      <c r="S3733">
        <v>40000</v>
      </c>
      <c r="T3733">
        <v>0</v>
      </c>
      <c r="U3733">
        <v>160000</v>
      </c>
      <c r="V3733" t="str">
        <f>IF(Table1[[#This Row],[Sales]]&lt;=10000,"Low",IF(Table1[[#This Row],[Sales]]&gt;=10000 &amp; Table1[[#This Row],[Sales]]&lt;=25000,"Medium","High"))</f>
        <v>High</v>
      </c>
      <c r="W3733">
        <v>68240.039999999994</v>
      </c>
      <c r="X3733">
        <f>Table1[[#This Row],[Profit]]/Table1[[#This Row],[Sales]]</f>
        <v>0.42650024999999997</v>
      </c>
      <c r="Y3733" t="s">
        <v>93</v>
      </c>
      <c r="Z3733" t="s">
        <v>41</v>
      </c>
      <c r="AA3733">
        <v>2</v>
      </c>
      <c r="AB3733" t="s">
        <v>42</v>
      </c>
    </row>
    <row r="3734" spans="1:28" x14ac:dyDescent="0.35">
      <c r="A3734" t="s">
        <v>2723</v>
      </c>
      <c r="B3734" s="1">
        <v>45636</v>
      </c>
      <c r="C3734" s="1" t="str">
        <f>TEXT(Table1[[#This Row],[Order_Date]],"yyyy")</f>
        <v>2024</v>
      </c>
      <c r="D3734" s="3">
        <f>MONTH(Table1[[#This Row],[Order_Date]])</f>
        <v>12</v>
      </c>
      <c r="E3734" t="str">
        <f>TEXT(Table1[[#This Row],[Order_Date]],"mmm")</f>
        <v>Dec</v>
      </c>
      <c r="F3734" s="1">
        <v>45641</v>
      </c>
      <c r="G3734">
        <f>(Table1[[#This Row],[Ship_Date]]-Table1[[#This Row],[Order_Date]])</f>
        <v>5</v>
      </c>
      <c r="H3734" t="s">
        <v>2724</v>
      </c>
      <c r="I3734" t="s">
        <v>2725</v>
      </c>
      <c r="J3734" t="s">
        <v>24</v>
      </c>
      <c r="K3734">
        <v>53</v>
      </c>
      <c r="L3734" t="str">
        <f>IF(Table1[[#This Row],[Age]]&lt;=20,"Teen",IF(Table1[[#This Row],[Age]]&gt;=21 &amp; Table1[[#This Row],[Age]]&lt;=50,"Adult","Senior"))</f>
        <v>Senior</v>
      </c>
      <c r="M3734" t="s">
        <v>79</v>
      </c>
      <c r="N3734" t="s">
        <v>80</v>
      </c>
      <c r="O3734" t="s">
        <v>38</v>
      </c>
      <c r="P3734" t="s">
        <v>74</v>
      </c>
      <c r="Q3734" t="s">
        <v>109</v>
      </c>
      <c r="R3734">
        <v>7</v>
      </c>
      <c r="S3734">
        <v>40000</v>
      </c>
      <c r="T3734">
        <v>25</v>
      </c>
      <c r="U3734">
        <v>210000</v>
      </c>
      <c r="V3734" t="str">
        <f>IF(Table1[[#This Row],[Sales]]&lt;=10000,"Low",IF(Table1[[#This Row],[Sales]]&gt;=10000 &amp; Table1[[#This Row],[Sales]]&lt;=25000,"Medium","High"))</f>
        <v>High</v>
      </c>
      <c r="W3734">
        <v>85295.05</v>
      </c>
      <c r="X3734">
        <f>Table1[[#This Row],[Profit]]/Table1[[#This Row],[Sales]]</f>
        <v>0.40616690476190476</v>
      </c>
      <c r="Y3734" t="s">
        <v>93</v>
      </c>
      <c r="Z3734" t="s">
        <v>59</v>
      </c>
      <c r="AA3734">
        <v>4</v>
      </c>
      <c r="AB3734" t="s">
        <v>42</v>
      </c>
    </row>
    <row r="3735" spans="1:28" x14ac:dyDescent="0.35">
      <c r="A3735" t="s">
        <v>2731</v>
      </c>
      <c r="B3735" s="1">
        <v>45631</v>
      </c>
      <c r="C3735" s="1" t="str">
        <f>TEXT(Table1[[#This Row],[Order_Date]],"yyyy")</f>
        <v>2024</v>
      </c>
      <c r="D3735" s="3">
        <f>MONTH(Table1[[#This Row],[Order_Date]])</f>
        <v>12</v>
      </c>
      <c r="E3735" t="str">
        <f>TEXT(Table1[[#This Row],[Order_Date]],"mmm")</f>
        <v>Dec</v>
      </c>
      <c r="F3735" s="1">
        <v>45637</v>
      </c>
      <c r="G3735">
        <f>(Table1[[#This Row],[Ship_Date]]-Table1[[#This Row],[Order_Date]])</f>
        <v>6</v>
      </c>
      <c r="H3735" t="s">
        <v>2732</v>
      </c>
      <c r="I3735" t="s">
        <v>2733</v>
      </c>
      <c r="J3735" t="s">
        <v>52</v>
      </c>
      <c r="K3735">
        <v>26</v>
      </c>
      <c r="L3735" t="str">
        <f>IF(Table1[[#This Row],[Age]]&lt;=20,"Teen",IF(Table1[[#This Row],[Age]]&gt;=21 &amp; Table1[[#This Row],[Age]]&lt;=50,"Adult","Senior"))</f>
        <v>Senior</v>
      </c>
      <c r="M3735" t="s">
        <v>91</v>
      </c>
      <c r="N3735" t="s">
        <v>92</v>
      </c>
      <c r="O3735" t="s">
        <v>55</v>
      </c>
      <c r="P3735" t="s">
        <v>56</v>
      </c>
      <c r="Q3735" t="s">
        <v>212</v>
      </c>
      <c r="R3735">
        <v>2</v>
      </c>
      <c r="S3735">
        <v>300</v>
      </c>
      <c r="T3735">
        <v>25</v>
      </c>
      <c r="U3735">
        <v>450</v>
      </c>
      <c r="V3735" t="str">
        <f>IF(Table1[[#This Row],[Sales]]&lt;=10000,"Low",IF(Table1[[#This Row],[Sales]]&gt;=10000 &amp; Table1[[#This Row],[Sales]]&lt;=25000,"Medium","High"))</f>
        <v>Low</v>
      </c>
      <c r="W3735">
        <v>190.4</v>
      </c>
      <c r="X3735">
        <f>Table1[[#This Row],[Profit]]/Table1[[#This Row],[Sales]]</f>
        <v>0.4231111111111111</v>
      </c>
      <c r="Y3735" t="s">
        <v>93</v>
      </c>
      <c r="Z3735" t="s">
        <v>59</v>
      </c>
      <c r="AA3735">
        <v>3</v>
      </c>
      <c r="AB3735" t="s">
        <v>42</v>
      </c>
    </row>
    <row r="3736" spans="1:28" x14ac:dyDescent="0.35">
      <c r="A3736" t="s">
        <v>2773</v>
      </c>
      <c r="B3736" s="1">
        <v>45998</v>
      </c>
      <c r="C3736" s="1" t="str">
        <f>TEXT(Table1[[#This Row],[Order_Date]],"yyyy")</f>
        <v>2025</v>
      </c>
      <c r="D3736" s="3">
        <f>MONTH(Table1[[#This Row],[Order_Date]])</f>
        <v>12</v>
      </c>
      <c r="E3736" t="str">
        <f>TEXT(Table1[[#This Row],[Order_Date]],"mmm")</f>
        <v>Dec</v>
      </c>
      <c r="F3736" s="1">
        <v>45999</v>
      </c>
      <c r="G3736">
        <f>(Table1[[#This Row],[Ship_Date]]-Table1[[#This Row],[Order_Date]])</f>
        <v>1</v>
      </c>
      <c r="H3736" t="s">
        <v>2774</v>
      </c>
      <c r="I3736" t="s">
        <v>2775</v>
      </c>
      <c r="J3736" t="s">
        <v>52</v>
      </c>
      <c r="K3736">
        <v>27</v>
      </c>
      <c r="L3736" t="str">
        <f>IF(Table1[[#This Row],[Age]]&lt;=20,"Teen",IF(Table1[[#This Row],[Age]]&gt;=21 &amp; Table1[[#This Row],[Age]]&lt;=50,"Adult","Senior"))</f>
        <v>Senior</v>
      </c>
      <c r="M3736" t="s">
        <v>116</v>
      </c>
      <c r="N3736" t="s">
        <v>117</v>
      </c>
      <c r="O3736" t="s">
        <v>86</v>
      </c>
      <c r="P3736" t="s">
        <v>47</v>
      </c>
      <c r="Q3736" t="s">
        <v>175</v>
      </c>
      <c r="R3736">
        <v>6</v>
      </c>
      <c r="S3736">
        <v>1200</v>
      </c>
      <c r="T3736">
        <v>10</v>
      </c>
      <c r="U3736">
        <v>6480</v>
      </c>
      <c r="V3736" t="str">
        <f>IF(Table1[[#This Row],[Sales]]&lt;=10000,"Low",IF(Table1[[#This Row],[Sales]]&gt;=10000 &amp; Table1[[#This Row],[Sales]]&lt;=25000,"Medium","High"))</f>
        <v>Low</v>
      </c>
      <c r="W3736">
        <v>704.48</v>
      </c>
      <c r="X3736">
        <f>Table1[[#This Row],[Profit]]/Table1[[#This Row],[Sales]]</f>
        <v>0.10871604938271605</v>
      </c>
      <c r="Y3736" t="s">
        <v>30</v>
      </c>
      <c r="Z3736" t="s">
        <v>41</v>
      </c>
      <c r="AA3736">
        <v>3</v>
      </c>
      <c r="AB3736" t="s">
        <v>42</v>
      </c>
    </row>
    <row r="3737" spans="1:28" x14ac:dyDescent="0.35">
      <c r="A3737" t="s">
        <v>2820</v>
      </c>
      <c r="B3737" s="1">
        <v>45651</v>
      </c>
      <c r="C3737" s="1" t="str">
        <f>TEXT(Table1[[#This Row],[Order_Date]],"yyyy")</f>
        <v>2024</v>
      </c>
      <c r="D3737" s="3">
        <f>MONTH(Table1[[#This Row],[Order_Date]])</f>
        <v>12</v>
      </c>
      <c r="E3737" t="str">
        <f>TEXT(Table1[[#This Row],[Order_Date]],"mmm")</f>
        <v>Dec</v>
      </c>
      <c r="F3737" s="1">
        <v>45658</v>
      </c>
      <c r="G3737">
        <f>(Table1[[#This Row],[Ship_Date]]-Table1[[#This Row],[Order_Date]])</f>
        <v>7</v>
      </c>
      <c r="H3737" t="s">
        <v>2821</v>
      </c>
      <c r="I3737" t="s">
        <v>2822</v>
      </c>
      <c r="J3737" t="s">
        <v>24</v>
      </c>
      <c r="K3737">
        <v>38</v>
      </c>
      <c r="L3737" t="str">
        <f>IF(Table1[[#This Row],[Age]]&lt;=20,"Teen",IF(Table1[[#This Row],[Age]]&gt;=21 &amp; Table1[[#This Row],[Age]]&lt;=50,"Adult","Senior"))</f>
        <v>Senior</v>
      </c>
      <c r="M3737" t="s">
        <v>84</v>
      </c>
      <c r="N3737" t="s">
        <v>85</v>
      </c>
      <c r="O3737" t="s">
        <v>86</v>
      </c>
      <c r="P3737" t="s">
        <v>39</v>
      </c>
      <c r="Q3737" t="s">
        <v>151</v>
      </c>
      <c r="R3737">
        <v>5</v>
      </c>
      <c r="S3737">
        <v>900</v>
      </c>
      <c r="T3737">
        <v>15</v>
      </c>
      <c r="U3737">
        <v>3825</v>
      </c>
      <c r="V3737" t="str">
        <f>IF(Table1[[#This Row],[Sales]]&lt;=10000,"Low",IF(Table1[[#This Row],[Sales]]&gt;=10000 &amp; Table1[[#This Row],[Sales]]&lt;=25000,"Medium","High"))</f>
        <v>Low</v>
      </c>
      <c r="W3737">
        <v>877</v>
      </c>
      <c r="X3737">
        <f>Table1[[#This Row],[Profit]]/Table1[[#This Row],[Sales]]</f>
        <v>0.22928104575163399</v>
      </c>
      <c r="Y3737" t="s">
        <v>93</v>
      </c>
      <c r="Z3737" t="s">
        <v>41</v>
      </c>
      <c r="AA3737">
        <v>5</v>
      </c>
      <c r="AB3737" t="s">
        <v>42</v>
      </c>
    </row>
    <row r="3738" spans="1:28" x14ac:dyDescent="0.35">
      <c r="A3738" t="s">
        <v>2823</v>
      </c>
      <c r="B3738" s="1">
        <v>45992</v>
      </c>
      <c r="C3738" s="1" t="str">
        <f>TEXT(Table1[[#This Row],[Order_Date]],"yyyy")</f>
        <v>2025</v>
      </c>
      <c r="D3738" s="3">
        <f>MONTH(Table1[[#This Row],[Order_Date]])</f>
        <v>12</v>
      </c>
      <c r="E3738" t="str">
        <f>TEXT(Table1[[#This Row],[Order_Date]],"mmm")</f>
        <v>Dec</v>
      </c>
      <c r="F3738" s="1">
        <v>45998</v>
      </c>
      <c r="G3738">
        <f>(Table1[[#This Row],[Ship_Date]]-Table1[[#This Row],[Order_Date]])</f>
        <v>6</v>
      </c>
      <c r="H3738" t="s">
        <v>2824</v>
      </c>
      <c r="I3738" t="s">
        <v>2825</v>
      </c>
      <c r="J3738" t="s">
        <v>24</v>
      </c>
      <c r="K3738">
        <v>45</v>
      </c>
      <c r="L3738" t="str">
        <f>IF(Table1[[#This Row],[Age]]&lt;=20,"Teen",IF(Table1[[#This Row],[Age]]&gt;=21 &amp; Table1[[#This Row],[Age]]&lt;=50,"Adult","Senior"))</f>
        <v>Senior</v>
      </c>
      <c r="M3738" t="s">
        <v>107</v>
      </c>
      <c r="N3738" t="s">
        <v>108</v>
      </c>
      <c r="O3738" t="s">
        <v>86</v>
      </c>
      <c r="P3738" t="s">
        <v>39</v>
      </c>
      <c r="Q3738" t="s">
        <v>151</v>
      </c>
      <c r="R3738">
        <v>4</v>
      </c>
      <c r="S3738">
        <v>900</v>
      </c>
      <c r="T3738">
        <v>20</v>
      </c>
      <c r="U3738">
        <v>2880</v>
      </c>
      <c r="V3738" t="str">
        <f>IF(Table1[[#This Row],[Sales]]&lt;=10000,"Low",IF(Table1[[#This Row],[Sales]]&gt;=10000 &amp; Table1[[#This Row],[Sales]]&lt;=25000,"Medium","High"))</f>
        <v>Low</v>
      </c>
      <c r="W3738">
        <v>629.58000000000004</v>
      </c>
      <c r="X3738">
        <f>Table1[[#This Row],[Profit]]/Table1[[#This Row],[Sales]]</f>
        <v>0.21860416666666668</v>
      </c>
      <c r="Y3738" t="s">
        <v>58</v>
      </c>
      <c r="Z3738" t="s">
        <v>31</v>
      </c>
      <c r="AA3738">
        <v>1</v>
      </c>
      <c r="AB3738" t="s">
        <v>42</v>
      </c>
    </row>
    <row r="3739" spans="1:28" x14ac:dyDescent="0.35">
      <c r="A3739" t="s">
        <v>2858</v>
      </c>
      <c r="B3739" s="1">
        <v>46014</v>
      </c>
      <c r="C3739" s="1" t="str">
        <f>TEXT(Table1[[#This Row],[Order_Date]],"yyyy")</f>
        <v>2025</v>
      </c>
      <c r="D3739" s="3">
        <f>MONTH(Table1[[#This Row],[Order_Date]])</f>
        <v>12</v>
      </c>
      <c r="E3739" t="str">
        <f>TEXT(Table1[[#This Row],[Order_Date]],"mmm")</f>
        <v>Dec</v>
      </c>
      <c r="F3739" s="1">
        <v>46019</v>
      </c>
      <c r="G3739">
        <f>(Table1[[#This Row],[Ship_Date]]-Table1[[#This Row],[Order_Date]])</f>
        <v>5</v>
      </c>
      <c r="H3739" t="s">
        <v>2859</v>
      </c>
      <c r="I3739" t="s">
        <v>2860</v>
      </c>
      <c r="J3739" t="s">
        <v>24</v>
      </c>
      <c r="K3739">
        <v>18</v>
      </c>
      <c r="L3739" t="str">
        <f>IF(Table1[[#This Row],[Age]]&lt;=20,"Teen",IF(Table1[[#This Row],[Age]]&gt;=21 &amp; Table1[[#This Row],[Age]]&lt;=50,"Adult","Senior"))</f>
        <v>Teen</v>
      </c>
      <c r="M3739" t="s">
        <v>53</v>
      </c>
      <c r="N3739" t="s">
        <v>54</v>
      </c>
      <c r="O3739" t="s">
        <v>55</v>
      </c>
      <c r="P3739" t="s">
        <v>39</v>
      </c>
      <c r="Q3739" t="s">
        <v>118</v>
      </c>
      <c r="R3739">
        <v>3</v>
      </c>
      <c r="S3739">
        <v>4000</v>
      </c>
      <c r="T3739">
        <v>0</v>
      </c>
      <c r="U3739">
        <v>12000</v>
      </c>
      <c r="V3739" t="str">
        <f>IF(Table1[[#This Row],[Sales]]&lt;=10000,"Low",IF(Table1[[#This Row],[Sales]]&gt;=10000 &amp; Table1[[#This Row],[Sales]]&lt;=25000,"Medium","High"))</f>
        <v>High</v>
      </c>
      <c r="W3739">
        <v>2309.33</v>
      </c>
      <c r="X3739">
        <f>Table1[[#This Row],[Profit]]/Table1[[#This Row],[Sales]]</f>
        <v>0.19244416666666667</v>
      </c>
      <c r="Y3739" t="s">
        <v>58</v>
      </c>
      <c r="Z3739" t="s">
        <v>59</v>
      </c>
      <c r="AA3739">
        <v>4</v>
      </c>
      <c r="AB3739" t="s">
        <v>42</v>
      </c>
    </row>
    <row r="3740" spans="1:28" x14ac:dyDescent="0.35">
      <c r="A3740" t="s">
        <v>2875</v>
      </c>
      <c r="B3740" s="1">
        <v>45629</v>
      </c>
      <c r="C3740" s="1" t="str">
        <f>TEXT(Table1[[#This Row],[Order_Date]],"yyyy")</f>
        <v>2024</v>
      </c>
      <c r="D3740" s="3">
        <f>MONTH(Table1[[#This Row],[Order_Date]])</f>
        <v>12</v>
      </c>
      <c r="E3740" t="str">
        <f>TEXT(Table1[[#This Row],[Order_Date]],"mmm")</f>
        <v>Dec</v>
      </c>
      <c r="F3740" s="1">
        <v>45634</v>
      </c>
      <c r="G3740">
        <f>(Table1[[#This Row],[Ship_Date]]-Table1[[#This Row],[Order_Date]])</f>
        <v>5</v>
      </c>
      <c r="H3740" t="s">
        <v>2876</v>
      </c>
      <c r="I3740" t="s">
        <v>2877</v>
      </c>
      <c r="J3740" t="s">
        <v>24</v>
      </c>
      <c r="K3740">
        <v>35</v>
      </c>
      <c r="L3740" t="str">
        <f>IF(Table1[[#This Row],[Age]]&lt;=20,"Teen",IF(Table1[[#This Row],[Age]]&gt;=21 &amp; Table1[[#This Row],[Age]]&lt;=50,"Adult","Senior"))</f>
        <v>Senior</v>
      </c>
      <c r="M3740" t="s">
        <v>53</v>
      </c>
      <c r="N3740" t="s">
        <v>54</v>
      </c>
      <c r="O3740" t="s">
        <v>55</v>
      </c>
      <c r="P3740" t="s">
        <v>28</v>
      </c>
      <c r="Q3740" t="s">
        <v>103</v>
      </c>
      <c r="R3740">
        <v>8</v>
      </c>
      <c r="S3740">
        <v>25000</v>
      </c>
      <c r="T3740">
        <v>20</v>
      </c>
      <c r="U3740">
        <v>160000</v>
      </c>
      <c r="V3740" t="str">
        <f>IF(Table1[[#This Row],[Sales]]&lt;=10000,"Low",IF(Table1[[#This Row],[Sales]]&gt;=10000 &amp; Table1[[#This Row],[Sales]]&lt;=25000,"Medium","High"))</f>
        <v>High</v>
      </c>
      <c r="W3740">
        <v>44010.33</v>
      </c>
      <c r="X3740">
        <f>Table1[[#This Row],[Profit]]/Table1[[#This Row],[Sales]]</f>
        <v>0.2750645625</v>
      </c>
      <c r="Y3740" t="s">
        <v>58</v>
      </c>
      <c r="Z3740" t="s">
        <v>59</v>
      </c>
      <c r="AA3740">
        <v>2</v>
      </c>
      <c r="AB3740" t="s">
        <v>42</v>
      </c>
    </row>
    <row r="3741" spans="1:28" x14ac:dyDescent="0.35">
      <c r="A3741" t="s">
        <v>2890</v>
      </c>
      <c r="B3741" s="1">
        <v>45632</v>
      </c>
      <c r="C3741" s="1" t="str">
        <f>TEXT(Table1[[#This Row],[Order_Date]],"yyyy")</f>
        <v>2024</v>
      </c>
      <c r="D3741" s="3">
        <f>MONTH(Table1[[#This Row],[Order_Date]])</f>
        <v>12</v>
      </c>
      <c r="E3741" t="str">
        <f>TEXT(Table1[[#This Row],[Order_Date]],"mmm")</f>
        <v>Dec</v>
      </c>
      <c r="F3741" s="1">
        <v>45634</v>
      </c>
      <c r="G3741">
        <f>(Table1[[#This Row],[Ship_Date]]-Table1[[#This Row],[Order_Date]])</f>
        <v>2</v>
      </c>
      <c r="H3741" t="s">
        <v>2891</v>
      </c>
      <c r="I3741" t="s">
        <v>2892</v>
      </c>
      <c r="J3741" t="s">
        <v>24</v>
      </c>
      <c r="K3741">
        <v>18</v>
      </c>
      <c r="L3741" t="str">
        <f>IF(Table1[[#This Row],[Age]]&lt;=20,"Teen",IF(Table1[[#This Row],[Age]]&gt;=21 &amp; Table1[[#This Row],[Age]]&lt;=50,"Adult","Senior"))</f>
        <v>Teen</v>
      </c>
      <c r="M3741" t="s">
        <v>25</v>
      </c>
      <c r="N3741" t="s">
        <v>26</v>
      </c>
      <c r="O3741" t="s">
        <v>27</v>
      </c>
      <c r="P3741" t="s">
        <v>28</v>
      </c>
      <c r="Q3741" t="s">
        <v>29</v>
      </c>
      <c r="R3741">
        <v>2</v>
      </c>
      <c r="S3741">
        <v>15000</v>
      </c>
      <c r="T3741">
        <v>20</v>
      </c>
      <c r="U3741">
        <v>24000</v>
      </c>
      <c r="V3741" t="str">
        <f>IF(Table1[[#This Row],[Sales]]&lt;=10000,"Low",IF(Table1[[#This Row],[Sales]]&gt;=10000 &amp; Table1[[#This Row],[Sales]]&lt;=25000,"Medium","High"))</f>
        <v>High</v>
      </c>
      <c r="W3741">
        <v>6947.81</v>
      </c>
      <c r="X3741">
        <f>Table1[[#This Row],[Profit]]/Table1[[#This Row],[Sales]]</f>
        <v>0.28949208333333337</v>
      </c>
      <c r="Y3741" t="s">
        <v>30</v>
      </c>
      <c r="Z3741" t="s">
        <v>41</v>
      </c>
      <c r="AA3741">
        <v>1</v>
      </c>
      <c r="AB3741" t="s">
        <v>32</v>
      </c>
    </row>
    <row r="3742" spans="1:28" x14ac:dyDescent="0.35">
      <c r="A3742" t="s">
        <v>2965</v>
      </c>
      <c r="B3742" s="1">
        <v>45655</v>
      </c>
      <c r="C3742" s="1" t="str">
        <f>TEXT(Table1[[#This Row],[Order_Date]],"yyyy")</f>
        <v>2024</v>
      </c>
      <c r="D3742" s="3">
        <f>MONTH(Table1[[#This Row],[Order_Date]])</f>
        <v>12</v>
      </c>
      <c r="E3742" t="str">
        <f>TEXT(Table1[[#This Row],[Order_Date]],"mmm")</f>
        <v>Dec</v>
      </c>
      <c r="F3742" s="1">
        <v>45662</v>
      </c>
      <c r="G3742">
        <f>(Table1[[#This Row],[Ship_Date]]-Table1[[#This Row],[Order_Date]])</f>
        <v>7</v>
      </c>
      <c r="H3742" t="s">
        <v>2966</v>
      </c>
      <c r="I3742" t="s">
        <v>2967</v>
      </c>
      <c r="J3742" t="s">
        <v>52</v>
      </c>
      <c r="K3742">
        <v>23</v>
      </c>
      <c r="L3742" t="str">
        <f>IF(Table1[[#This Row],[Age]]&lt;=20,"Teen",IF(Table1[[#This Row],[Age]]&gt;=21 &amp; Table1[[#This Row],[Age]]&lt;=50,"Adult","Senior"))</f>
        <v>Senior</v>
      </c>
      <c r="M3742" t="s">
        <v>53</v>
      </c>
      <c r="N3742" t="s">
        <v>54</v>
      </c>
      <c r="O3742" t="s">
        <v>55</v>
      </c>
      <c r="P3742" t="s">
        <v>28</v>
      </c>
      <c r="Q3742" t="s">
        <v>29</v>
      </c>
      <c r="R3742">
        <v>6</v>
      </c>
      <c r="S3742">
        <v>15000</v>
      </c>
      <c r="T3742">
        <v>0</v>
      </c>
      <c r="U3742">
        <v>90000</v>
      </c>
      <c r="V3742" t="str">
        <f>IF(Table1[[#This Row],[Sales]]&lt;=10000,"Low",IF(Table1[[#This Row],[Sales]]&gt;=10000 &amp; Table1[[#This Row],[Sales]]&lt;=25000,"Medium","High"))</f>
        <v>High</v>
      </c>
      <c r="W3742">
        <v>25463.66</v>
      </c>
      <c r="X3742">
        <f>Table1[[#This Row],[Profit]]/Table1[[#This Row],[Sales]]</f>
        <v>0.28292955555555555</v>
      </c>
      <c r="Y3742" t="s">
        <v>58</v>
      </c>
      <c r="Z3742" t="s">
        <v>41</v>
      </c>
      <c r="AA3742">
        <v>3</v>
      </c>
      <c r="AB3742" t="s">
        <v>32</v>
      </c>
    </row>
    <row r="3743" spans="1:28" x14ac:dyDescent="0.35">
      <c r="A3743" t="s">
        <v>3025</v>
      </c>
      <c r="B3743" s="1">
        <v>46019</v>
      </c>
      <c r="C3743" s="1" t="str">
        <f>TEXT(Table1[[#This Row],[Order_Date]],"yyyy")</f>
        <v>2025</v>
      </c>
      <c r="D3743" s="3">
        <f>MONTH(Table1[[#This Row],[Order_Date]])</f>
        <v>12</v>
      </c>
      <c r="E3743" t="str">
        <f>TEXT(Table1[[#This Row],[Order_Date]],"mmm")</f>
        <v>Dec</v>
      </c>
      <c r="F3743" s="1">
        <v>46023</v>
      </c>
      <c r="G3743">
        <f>(Table1[[#This Row],[Ship_Date]]-Table1[[#This Row],[Order_Date]])</f>
        <v>4</v>
      </c>
      <c r="H3743" t="s">
        <v>3026</v>
      </c>
      <c r="I3743" t="s">
        <v>3027</v>
      </c>
      <c r="J3743" t="s">
        <v>24</v>
      </c>
      <c r="K3743">
        <v>25</v>
      </c>
      <c r="L3743" t="str">
        <f>IF(Table1[[#This Row],[Age]]&lt;=20,"Teen",IF(Table1[[#This Row],[Age]]&gt;=21 &amp; Table1[[#This Row],[Age]]&lt;=50,"Adult","Senior"))</f>
        <v>Senior</v>
      </c>
      <c r="M3743" t="s">
        <v>91</v>
      </c>
      <c r="N3743" t="s">
        <v>92</v>
      </c>
      <c r="O3743" t="s">
        <v>55</v>
      </c>
      <c r="P3743" t="s">
        <v>47</v>
      </c>
      <c r="Q3743" t="s">
        <v>164</v>
      </c>
      <c r="R3743">
        <v>3</v>
      </c>
      <c r="S3743">
        <v>1800</v>
      </c>
      <c r="T3743">
        <v>25</v>
      </c>
      <c r="U3743">
        <v>4050</v>
      </c>
      <c r="V3743" t="str">
        <f>IF(Table1[[#This Row],[Sales]]&lt;=10000,"Low",IF(Table1[[#This Row],[Sales]]&gt;=10000 &amp; Table1[[#This Row],[Sales]]&lt;=25000,"Medium","High"))</f>
        <v>Low</v>
      </c>
      <c r="W3743">
        <v>434.91</v>
      </c>
      <c r="X3743">
        <f>Table1[[#This Row],[Profit]]/Table1[[#This Row],[Sales]]</f>
        <v>0.10738518518518519</v>
      </c>
      <c r="Y3743" t="s">
        <v>93</v>
      </c>
      <c r="Z3743" t="s">
        <v>59</v>
      </c>
      <c r="AA3743">
        <v>5</v>
      </c>
      <c r="AB3743" t="s">
        <v>42</v>
      </c>
    </row>
    <row r="3744" spans="1:28" x14ac:dyDescent="0.35">
      <c r="A3744" t="s">
        <v>3082</v>
      </c>
      <c r="B3744" s="1">
        <v>45640</v>
      </c>
      <c r="C3744" s="1" t="str">
        <f>TEXT(Table1[[#This Row],[Order_Date]],"yyyy")</f>
        <v>2024</v>
      </c>
      <c r="D3744" s="3">
        <f>MONTH(Table1[[#This Row],[Order_Date]])</f>
        <v>12</v>
      </c>
      <c r="E3744" t="str">
        <f>TEXT(Table1[[#This Row],[Order_Date]],"mmm")</f>
        <v>Dec</v>
      </c>
      <c r="F3744" s="1">
        <v>45647</v>
      </c>
      <c r="G3744">
        <f>(Table1[[#This Row],[Ship_Date]]-Table1[[#This Row],[Order_Date]])</f>
        <v>7</v>
      </c>
      <c r="H3744" t="s">
        <v>3083</v>
      </c>
      <c r="I3744" t="s">
        <v>3084</v>
      </c>
      <c r="J3744" t="s">
        <v>52</v>
      </c>
      <c r="K3744">
        <v>58</v>
      </c>
      <c r="L3744" t="str">
        <f>IF(Table1[[#This Row],[Age]]&lt;=20,"Teen",IF(Table1[[#This Row],[Age]]&gt;=21 &amp; Table1[[#This Row],[Age]]&lt;=50,"Adult","Senior"))</f>
        <v>Senior</v>
      </c>
      <c r="M3744" t="s">
        <v>107</v>
      </c>
      <c r="N3744" t="s">
        <v>108</v>
      </c>
      <c r="O3744" t="s">
        <v>86</v>
      </c>
      <c r="P3744" t="s">
        <v>28</v>
      </c>
      <c r="Q3744" t="s">
        <v>311</v>
      </c>
      <c r="R3744">
        <v>2</v>
      </c>
      <c r="S3744">
        <v>5000</v>
      </c>
      <c r="T3744">
        <v>15</v>
      </c>
      <c r="U3744">
        <v>8500</v>
      </c>
      <c r="V3744" t="str">
        <f>IF(Table1[[#This Row],[Sales]]&lt;=10000,"Low",IF(Table1[[#This Row],[Sales]]&gt;=10000 &amp; Table1[[#This Row],[Sales]]&lt;=25000,"Medium","High"))</f>
        <v>Low</v>
      </c>
      <c r="W3744">
        <v>3576.93</v>
      </c>
      <c r="X3744">
        <f>Table1[[#This Row],[Profit]]/Table1[[#This Row],[Sales]]</f>
        <v>0.42081529411764707</v>
      </c>
      <c r="Y3744" t="s">
        <v>58</v>
      </c>
      <c r="Z3744" t="s">
        <v>31</v>
      </c>
      <c r="AA3744">
        <v>2</v>
      </c>
      <c r="AB3744" t="s">
        <v>32</v>
      </c>
    </row>
    <row r="3745" spans="1:28" x14ac:dyDescent="0.35">
      <c r="A3745" t="s">
        <v>3126</v>
      </c>
      <c r="B3745" s="1">
        <v>45640</v>
      </c>
      <c r="C3745" s="1" t="str">
        <f>TEXT(Table1[[#This Row],[Order_Date]],"yyyy")</f>
        <v>2024</v>
      </c>
      <c r="D3745" s="3">
        <f>MONTH(Table1[[#This Row],[Order_Date]])</f>
        <v>12</v>
      </c>
      <c r="E3745" t="str">
        <f>TEXT(Table1[[#This Row],[Order_Date]],"mmm")</f>
        <v>Dec</v>
      </c>
      <c r="F3745" s="1">
        <v>45643</v>
      </c>
      <c r="G3745">
        <f>(Table1[[#This Row],[Ship_Date]]-Table1[[#This Row],[Order_Date]])</f>
        <v>3</v>
      </c>
      <c r="H3745" t="s">
        <v>3127</v>
      </c>
      <c r="I3745" t="s">
        <v>3128</v>
      </c>
      <c r="J3745" t="s">
        <v>24</v>
      </c>
      <c r="K3745">
        <v>26</v>
      </c>
      <c r="L3745" t="str">
        <f>IF(Table1[[#This Row],[Age]]&lt;=20,"Teen",IF(Table1[[#This Row],[Age]]&gt;=21 &amp; Table1[[#This Row],[Age]]&lt;=50,"Adult","Senior"))</f>
        <v>Senior</v>
      </c>
      <c r="M3745" t="s">
        <v>107</v>
      </c>
      <c r="N3745" t="s">
        <v>108</v>
      </c>
      <c r="O3745" t="s">
        <v>86</v>
      </c>
      <c r="P3745" t="s">
        <v>56</v>
      </c>
      <c r="Q3745" t="s">
        <v>212</v>
      </c>
      <c r="R3745">
        <v>7</v>
      </c>
      <c r="S3745">
        <v>300</v>
      </c>
      <c r="T3745">
        <v>15</v>
      </c>
      <c r="U3745">
        <v>1785</v>
      </c>
      <c r="V3745" t="str">
        <f>IF(Table1[[#This Row],[Sales]]&lt;=10000,"Low",IF(Table1[[#This Row],[Sales]]&gt;=10000 &amp; Table1[[#This Row],[Sales]]&lt;=25000,"Medium","High"))</f>
        <v>Low</v>
      </c>
      <c r="W3745">
        <v>304.64</v>
      </c>
      <c r="X3745">
        <f>Table1[[#This Row],[Profit]]/Table1[[#This Row],[Sales]]</f>
        <v>0.17066666666666666</v>
      </c>
      <c r="Y3745" t="s">
        <v>58</v>
      </c>
      <c r="Z3745" t="s">
        <v>59</v>
      </c>
      <c r="AA3745">
        <v>5</v>
      </c>
      <c r="AB3745" t="s">
        <v>32</v>
      </c>
    </row>
    <row r="3746" spans="1:28" x14ac:dyDescent="0.35">
      <c r="A3746" t="s">
        <v>3201</v>
      </c>
      <c r="B3746" s="1">
        <v>45644</v>
      </c>
      <c r="C3746" s="1" t="str">
        <f>TEXT(Table1[[#This Row],[Order_Date]],"yyyy")</f>
        <v>2024</v>
      </c>
      <c r="D3746" s="3">
        <f>MONTH(Table1[[#This Row],[Order_Date]])</f>
        <v>12</v>
      </c>
      <c r="E3746" t="str">
        <f>TEXT(Table1[[#This Row],[Order_Date]],"mmm")</f>
        <v>Dec</v>
      </c>
      <c r="F3746" s="1">
        <v>45651</v>
      </c>
      <c r="G3746">
        <f>(Table1[[#This Row],[Ship_Date]]-Table1[[#This Row],[Order_Date]])</f>
        <v>7</v>
      </c>
      <c r="H3746" t="s">
        <v>3202</v>
      </c>
      <c r="I3746" t="s">
        <v>3203</v>
      </c>
      <c r="J3746" t="s">
        <v>24</v>
      </c>
      <c r="K3746">
        <v>52</v>
      </c>
      <c r="L3746" t="str">
        <f>IF(Table1[[#This Row],[Age]]&lt;=20,"Teen",IF(Table1[[#This Row],[Age]]&gt;=21 &amp; Table1[[#This Row],[Age]]&lt;=50,"Adult","Senior"))</f>
        <v>Senior</v>
      </c>
      <c r="M3746" t="s">
        <v>101</v>
      </c>
      <c r="N3746" t="s">
        <v>102</v>
      </c>
      <c r="O3746" t="s">
        <v>27</v>
      </c>
      <c r="P3746" t="s">
        <v>39</v>
      </c>
      <c r="Q3746" t="s">
        <v>253</v>
      </c>
      <c r="R3746">
        <v>3</v>
      </c>
      <c r="S3746">
        <v>1200</v>
      </c>
      <c r="T3746">
        <v>10</v>
      </c>
      <c r="U3746">
        <v>3240</v>
      </c>
      <c r="V3746" t="str">
        <f>IF(Table1[[#This Row],[Sales]]&lt;=10000,"Low",IF(Table1[[#This Row],[Sales]]&gt;=10000 &amp; Table1[[#This Row],[Sales]]&lt;=25000,"Medium","High"))</f>
        <v>Low</v>
      </c>
      <c r="W3746">
        <v>1277.98</v>
      </c>
      <c r="X3746">
        <f>Table1[[#This Row],[Profit]]/Table1[[#This Row],[Sales]]</f>
        <v>0.39443827160493827</v>
      </c>
      <c r="Y3746" t="s">
        <v>58</v>
      </c>
      <c r="Z3746" t="s">
        <v>31</v>
      </c>
      <c r="AA3746">
        <v>2</v>
      </c>
      <c r="AB3746" t="s">
        <v>42</v>
      </c>
    </row>
    <row r="3747" spans="1:28" x14ac:dyDescent="0.35">
      <c r="A3747" t="s">
        <v>3240</v>
      </c>
      <c r="B3747" s="1">
        <v>45994</v>
      </c>
      <c r="C3747" s="1" t="str">
        <f>TEXT(Table1[[#This Row],[Order_Date]],"yyyy")</f>
        <v>2025</v>
      </c>
      <c r="D3747" s="3">
        <f>MONTH(Table1[[#This Row],[Order_Date]])</f>
        <v>12</v>
      </c>
      <c r="E3747" t="str">
        <f>TEXT(Table1[[#This Row],[Order_Date]],"mmm")</f>
        <v>Dec</v>
      </c>
      <c r="F3747" s="1">
        <v>46000</v>
      </c>
      <c r="G3747">
        <f>(Table1[[#This Row],[Ship_Date]]-Table1[[#This Row],[Order_Date]])</f>
        <v>6</v>
      </c>
      <c r="H3747" t="s">
        <v>3241</v>
      </c>
      <c r="I3747" t="s">
        <v>3242</v>
      </c>
      <c r="J3747" t="s">
        <v>52</v>
      </c>
      <c r="K3747">
        <v>37</v>
      </c>
      <c r="L3747" t="str">
        <f>IF(Table1[[#This Row],[Age]]&lt;=20,"Teen",IF(Table1[[#This Row],[Age]]&gt;=21 &amp; Table1[[#This Row],[Age]]&lt;=50,"Adult","Senior"))</f>
        <v>Senior</v>
      </c>
      <c r="M3747" t="s">
        <v>107</v>
      </c>
      <c r="N3747" t="s">
        <v>108</v>
      </c>
      <c r="O3747" t="s">
        <v>86</v>
      </c>
      <c r="P3747" t="s">
        <v>74</v>
      </c>
      <c r="Q3747" t="s">
        <v>109</v>
      </c>
      <c r="R3747">
        <v>6</v>
      </c>
      <c r="S3747">
        <v>40000</v>
      </c>
      <c r="T3747">
        <v>20</v>
      </c>
      <c r="U3747">
        <v>192000</v>
      </c>
      <c r="V3747" t="str">
        <f>IF(Table1[[#This Row],[Sales]]&lt;=10000,"Low",IF(Table1[[#This Row],[Sales]]&gt;=10000 &amp; Table1[[#This Row],[Sales]]&lt;=25000,"Medium","High"))</f>
        <v>High</v>
      </c>
      <c r="W3747">
        <v>52988.65</v>
      </c>
      <c r="X3747">
        <f>Table1[[#This Row],[Profit]]/Table1[[#This Row],[Sales]]</f>
        <v>0.27598255208333333</v>
      </c>
      <c r="Y3747" t="s">
        <v>93</v>
      </c>
      <c r="Z3747" t="s">
        <v>59</v>
      </c>
      <c r="AA3747">
        <v>2</v>
      </c>
      <c r="AB3747" t="s">
        <v>42</v>
      </c>
    </row>
    <row r="3748" spans="1:28" x14ac:dyDescent="0.35">
      <c r="A3748" t="s">
        <v>3415</v>
      </c>
      <c r="B3748" s="1">
        <v>45649</v>
      </c>
      <c r="C3748" s="1" t="str">
        <f>TEXT(Table1[[#This Row],[Order_Date]],"yyyy")</f>
        <v>2024</v>
      </c>
      <c r="D3748" s="3">
        <f>MONTH(Table1[[#This Row],[Order_Date]])</f>
        <v>12</v>
      </c>
      <c r="E3748" t="str">
        <f>TEXT(Table1[[#This Row],[Order_Date]],"mmm")</f>
        <v>Dec</v>
      </c>
      <c r="F3748" s="1">
        <v>45651</v>
      </c>
      <c r="G3748">
        <f>(Table1[[#This Row],[Ship_Date]]-Table1[[#This Row],[Order_Date]])</f>
        <v>2</v>
      </c>
      <c r="H3748" t="s">
        <v>3416</v>
      </c>
      <c r="I3748" t="s">
        <v>3417</v>
      </c>
      <c r="J3748" t="s">
        <v>24</v>
      </c>
      <c r="K3748">
        <v>42</v>
      </c>
      <c r="L3748" t="str">
        <f>IF(Table1[[#This Row],[Age]]&lt;=20,"Teen",IF(Table1[[#This Row],[Age]]&gt;=21 &amp; Table1[[#This Row],[Age]]&lt;=50,"Adult","Senior"))</f>
        <v>Senior</v>
      </c>
      <c r="M3748" t="s">
        <v>101</v>
      </c>
      <c r="N3748" t="s">
        <v>102</v>
      </c>
      <c r="O3748" t="s">
        <v>27</v>
      </c>
      <c r="P3748" t="s">
        <v>39</v>
      </c>
      <c r="Q3748" t="s">
        <v>253</v>
      </c>
      <c r="R3748">
        <v>8</v>
      </c>
      <c r="S3748">
        <v>1200</v>
      </c>
      <c r="T3748">
        <v>5</v>
      </c>
      <c r="U3748">
        <v>9120</v>
      </c>
      <c r="V3748" t="str">
        <f>IF(Table1[[#This Row],[Sales]]&lt;=10000,"Low",IF(Table1[[#This Row],[Sales]]&gt;=10000 &amp; Table1[[#This Row],[Sales]]&lt;=25000,"Medium","High"))</f>
        <v>Low</v>
      </c>
      <c r="W3748">
        <v>1843.31</v>
      </c>
      <c r="X3748">
        <f>Table1[[#This Row],[Profit]]/Table1[[#This Row],[Sales]]</f>
        <v>0.20211732456140349</v>
      </c>
      <c r="Y3748" t="s">
        <v>93</v>
      </c>
      <c r="Z3748" t="s">
        <v>59</v>
      </c>
      <c r="AA3748">
        <v>4</v>
      </c>
      <c r="AB3748" t="s">
        <v>42</v>
      </c>
    </row>
    <row r="3749" spans="1:28" x14ac:dyDescent="0.35">
      <c r="A3749" t="s">
        <v>3441</v>
      </c>
      <c r="B3749" s="1">
        <v>45631</v>
      </c>
      <c r="C3749" s="1" t="str">
        <f>TEXT(Table1[[#This Row],[Order_Date]],"yyyy")</f>
        <v>2024</v>
      </c>
      <c r="D3749" s="3">
        <f>MONTH(Table1[[#This Row],[Order_Date]])</f>
        <v>12</v>
      </c>
      <c r="E3749" t="str">
        <f>TEXT(Table1[[#This Row],[Order_Date]],"mmm")</f>
        <v>Dec</v>
      </c>
      <c r="F3749" s="1">
        <v>45633</v>
      </c>
      <c r="G3749">
        <f>(Table1[[#This Row],[Ship_Date]]-Table1[[#This Row],[Order_Date]])</f>
        <v>2</v>
      </c>
      <c r="H3749" t="s">
        <v>3442</v>
      </c>
      <c r="I3749" t="s">
        <v>3443</v>
      </c>
      <c r="J3749" t="s">
        <v>52</v>
      </c>
      <c r="K3749">
        <v>43</v>
      </c>
      <c r="L3749" t="str">
        <f>IF(Table1[[#This Row],[Age]]&lt;=20,"Teen",IF(Table1[[#This Row],[Age]]&gt;=21 &amp; Table1[[#This Row],[Age]]&lt;=50,"Adult","Senior"))</f>
        <v>Senior</v>
      </c>
      <c r="M3749" t="s">
        <v>84</v>
      </c>
      <c r="N3749" t="s">
        <v>85</v>
      </c>
      <c r="O3749" t="s">
        <v>86</v>
      </c>
      <c r="P3749" t="s">
        <v>47</v>
      </c>
      <c r="Q3749" t="s">
        <v>175</v>
      </c>
      <c r="R3749">
        <v>5</v>
      </c>
      <c r="S3749">
        <v>1200</v>
      </c>
      <c r="T3749">
        <v>5</v>
      </c>
      <c r="U3749">
        <v>5700</v>
      </c>
      <c r="V3749" t="str">
        <f>IF(Table1[[#This Row],[Sales]]&lt;=10000,"Low",IF(Table1[[#This Row],[Sales]]&gt;=10000 &amp; Table1[[#This Row],[Sales]]&lt;=25000,"Medium","High"))</f>
        <v>Low</v>
      </c>
      <c r="W3749">
        <v>2186.06</v>
      </c>
      <c r="X3749">
        <f>Table1[[#This Row],[Profit]]/Table1[[#This Row],[Sales]]</f>
        <v>0.38351929824561404</v>
      </c>
      <c r="Y3749" t="s">
        <v>30</v>
      </c>
      <c r="Z3749" t="s">
        <v>59</v>
      </c>
      <c r="AA3749">
        <v>5</v>
      </c>
      <c r="AB3749" t="s">
        <v>42</v>
      </c>
    </row>
    <row r="3750" spans="1:28" x14ac:dyDescent="0.35">
      <c r="A3750" t="s">
        <v>3447</v>
      </c>
      <c r="B3750" s="1">
        <v>46009</v>
      </c>
      <c r="C3750" s="1" t="str">
        <f>TEXT(Table1[[#This Row],[Order_Date]],"yyyy")</f>
        <v>2025</v>
      </c>
      <c r="D3750" s="3">
        <f>MONTH(Table1[[#This Row],[Order_Date]])</f>
        <v>12</v>
      </c>
      <c r="E3750" t="str">
        <f>TEXT(Table1[[#This Row],[Order_Date]],"mmm")</f>
        <v>Dec</v>
      </c>
      <c r="F3750" s="1">
        <v>46013</v>
      </c>
      <c r="G3750">
        <f>(Table1[[#This Row],[Ship_Date]]-Table1[[#This Row],[Order_Date]])</f>
        <v>4</v>
      </c>
      <c r="H3750" t="s">
        <v>3448</v>
      </c>
      <c r="I3750" t="s">
        <v>3449</v>
      </c>
      <c r="J3750" t="s">
        <v>52</v>
      </c>
      <c r="K3750">
        <v>49</v>
      </c>
      <c r="L3750" t="str">
        <f>IF(Table1[[#This Row],[Age]]&lt;=20,"Teen",IF(Table1[[#This Row],[Age]]&gt;=21 &amp; Table1[[#This Row],[Age]]&lt;=50,"Adult","Senior"))</f>
        <v>Senior</v>
      </c>
      <c r="M3750" t="s">
        <v>116</v>
      </c>
      <c r="N3750" t="s">
        <v>117</v>
      </c>
      <c r="O3750" t="s">
        <v>86</v>
      </c>
      <c r="P3750" t="s">
        <v>47</v>
      </c>
      <c r="Q3750" t="s">
        <v>164</v>
      </c>
      <c r="R3750">
        <v>6</v>
      </c>
      <c r="S3750">
        <v>1800</v>
      </c>
      <c r="T3750">
        <v>25</v>
      </c>
      <c r="U3750">
        <v>8100</v>
      </c>
      <c r="V3750" t="str">
        <f>IF(Table1[[#This Row],[Sales]]&lt;=10000,"Low",IF(Table1[[#This Row],[Sales]]&gt;=10000 &amp; Table1[[#This Row],[Sales]]&lt;=25000,"Medium","High"))</f>
        <v>Low</v>
      </c>
      <c r="W3750">
        <v>2764.42</v>
      </c>
      <c r="X3750">
        <f>Table1[[#This Row],[Profit]]/Table1[[#This Row],[Sales]]</f>
        <v>0.34128641975308643</v>
      </c>
      <c r="Y3750" t="s">
        <v>93</v>
      </c>
      <c r="Z3750" t="s">
        <v>41</v>
      </c>
      <c r="AA3750">
        <v>5</v>
      </c>
      <c r="AB3750" t="s">
        <v>42</v>
      </c>
    </row>
    <row r="3751" spans="1:28" x14ac:dyDescent="0.35">
      <c r="A3751" t="s">
        <v>3541</v>
      </c>
      <c r="B3751" s="1">
        <v>45642</v>
      </c>
      <c r="C3751" s="1" t="str">
        <f>TEXT(Table1[[#This Row],[Order_Date]],"yyyy")</f>
        <v>2024</v>
      </c>
      <c r="D3751" s="3">
        <f>MONTH(Table1[[#This Row],[Order_Date]])</f>
        <v>12</v>
      </c>
      <c r="E3751" t="str">
        <f>TEXT(Table1[[#This Row],[Order_Date]],"mmm")</f>
        <v>Dec</v>
      </c>
      <c r="F3751" s="1">
        <v>45643</v>
      </c>
      <c r="G3751">
        <f>(Table1[[#This Row],[Ship_Date]]-Table1[[#This Row],[Order_Date]])</f>
        <v>1</v>
      </c>
      <c r="H3751" t="s">
        <v>3542</v>
      </c>
      <c r="I3751" t="s">
        <v>3543</v>
      </c>
      <c r="J3751" t="s">
        <v>24</v>
      </c>
      <c r="K3751">
        <v>65</v>
      </c>
      <c r="L3751" t="str">
        <f>IF(Table1[[#This Row],[Age]]&lt;=20,"Teen",IF(Table1[[#This Row],[Age]]&gt;=21 &amp; Table1[[#This Row],[Age]]&lt;=50,"Adult","Senior"))</f>
        <v>Senior</v>
      </c>
      <c r="M3751" t="s">
        <v>73</v>
      </c>
      <c r="N3751" t="s">
        <v>26</v>
      </c>
      <c r="O3751" t="s">
        <v>27</v>
      </c>
      <c r="P3751" t="s">
        <v>47</v>
      </c>
      <c r="Q3751" t="s">
        <v>185</v>
      </c>
      <c r="R3751">
        <v>2</v>
      </c>
      <c r="S3751">
        <v>4500</v>
      </c>
      <c r="T3751">
        <v>10</v>
      </c>
      <c r="U3751">
        <v>8100</v>
      </c>
      <c r="V3751" t="str">
        <f>IF(Table1[[#This Row],[Sales]]&lt;=10000,"Low",IF(Table1[[#This Row],[Sales]]&gt;=10000 &amp; Table1[[#This Row],[Sales]]&lt;=25000,"Medium","High"))</f>
        <v>Low</v>
      </c>
      <c r="W3751">
        <v>1570.19</v>
      </c>
      <c r="X3751">
        <f>Table1[[#This Row],[Profit]]/Table1[[#This Row],[Sales]]</f>
        <v>0.19385061728395062</v>
      </c>
      <c r="Y3751" t="s">
        <v>30</v>
      </c>
      <c r="Z3751" t="s">
        <v>41</v>
      </c>
      <c r="AA3751">
        <v>3</v>
      </c>
      <c r="AB3751" t="s">
        <v>42</v>
      </c>
    </row>
    <row r="3752" spans="1:28" x14ac:dyDescent="0.35">
      <c r="A3752" t="s">
        <v>3564</v>
      </c>
      <c r="B3752" s="1">
        <v>46016</v>
      </c>
      <c r="C3752" s="1" t="str">
        <f>TEXT(Table1[[#This Row],[Order_Date]],"yyyy")</f>
        <v>2025</v>
      </c>
      <c r="D3752" s="3">
        <f>MONTH(Table1[[#This Row],[Order_Date]])</f>
        <v>12</v>
      </c>
      <c r="E3752" t="str">
        <f>TEXT(Table1[[#This Row],[Order_Date]],"mmm")</f>
        <v>Dec</v>
      </c>
      <c r="F3752" s="1">
        <v>46021</v>
      </c>
      <c r="G3752">
        <f>(Table1[[#This Row],[Ship_Date]]-Table1[[#This Row],[Order_Date]])</f>
        <v>5</v>
      </c>
      <c r="H3752" t="s">
        <v>3565</v>
      </c>
      <c r="I3752" t="s">
        <v>3566</v>
      </c>
      <c r="J3752" t="s">
        <v>24</v>
      </c>
      <c r="K3752">
        <v>18</v>
      </c>
      <c r="L3752" t="str">
        <f>IF(Table1[[#This Row],[Age]]&lt;=20,"Teen",IF(Table1[[#This Row],[Age]]&gt;=21 &amp; Table1[[#This Row],[Age]]&lt;=50,"Adult","Senior"))</f>
        <v>Teen</v>
      </c>
      <c r="M3752" t="s">
        <v>63</v>
      </c>
      <c r="N3752" t="s">
        <v>64</v>
      </c>
      <c r="O3752" t="s">
        <v>55</v>
      </c>
      <c r="P3752" t="s">
        <v>28</v>
      </c>
      <c r="Q3752" t="s">
        <v>103</v>
      </c>
      <c r="R3752">
        <v>1</v>
      </c>
      <c r="S3752">
        <v>25000</v>
      </c>
      <c r="T3752">
        <v>20</v>
      </c>
      <c r="U3752">
        <v>20000</v>
      </c>
      <c r="V3752" t="str">
        <f>IF(Table1[[#This Row],[Sales]]&lt;=10000,"Low",IF(Table1[[#This Row],[Sales]]&gt;=10000 &amp; Table1[[#This Row],[Sales]]&lt;=25000,"Medium","High"))</f>
        <v>High</v>
      </c>
      <c r="W3752">
        <v>5888.99</v>
      </c>
      <c r="X3752">
        <f>Table1[[#This Row],[Profit]]/Table1[[#This Row],[Sales]]</f>
        <v>0.29444949999999998</v>
      </c>
      <c r="Y3752" t="s">
        <v>30</v>
      </c>
      <c r="Z3752" t="s">
        <v>41</v>
      </c>
      <c r="AA3752">
        <v>5</v>
      </c>
      <c r="AB3752" t="s">
        <v>42</v>
      </c>
    </row>
    <row r="3753" spans="1:28" x14ac:dyDescent="0.35">
      <c r="A3753" t="s">
        <v>3573</v>
      </c>
      <c r="B3753" s="1">
        <v>45631</v>
      </c>
      <c r="C3753" s="1" t="str">
        <f>TEXT(Table1[[#This Row],[Order_Date]],"yyyy")</f>
        <v>2024</v>
      </c>
      <c r="D3753" s="3">
        <f>MONTH(Table1[[#This Row],[Order_Date]])</f>
        <v>12</v>
      </c>
      <c r="E3753" t="str">
        <f>TEXT(Table1[[#This Row],[Order_Date]],"mmm")</f>
        <v>Dec</v>
      </c>
      <c r="F3753" s="1">
        <v>45633</v>
      </c>
      <c r="G3753">
        <f>(Table1[[#This Row],[Ship_Date]]-Table1[[#This Row],[Order_Date]])</f>
        <v>2</v>
      </c>
      <c r="H3753" t="s">
        <v>3574</v>
      </c>
      <c r="I3753" t="s">
        <v>3575</v>
      </c>
      <c r="J3753" t="s">
        <v>24</v>
      </c>
      <c r="K3753">
        <v>37</v>
      </c>
      <c r="L3753" t="str">
        <f>IF(Table1[[#This Row],[Age]]&lt;=20,"Teen",IF(Table1[[#This Row],[Age]]&gt;=21 &amp; Table1[[#This Row],[Age]]&lt;=50,"Adult","Senior"))</f>
        <v>Senior</v>
      </c>
      <c r="M3753" t="s">
        <v>84</v>
      </c>
      <c r="N3753" t="s">
        <v>85</v>
      </c>
      <c r="O3753" t="s">
        <v>86</v>
      </c>
      <c r="P3753" t="s">
        <v>28</v>
      </c>
      <c r="Q3753" t="s">
        <v>65</v>
      </c>
      <c r="R3753">
        <v>8</v>
      </c>
      <c r="S3753">
        <v>30000</v>
      </c>
      <c r="T3753">
        <v>5</v>
      </c>
      <c r="U3753">
        <v>228000</v>
      </c>
      <c r="V3753" t="str">
        <f>IF(Table1[[#This Row],[Sales]]&lt;=10000,"Low",IF(Table1[[#This Row],[Sales]]&gt;=10000 &amp; Table1[[#This Row],[Sales]]&lt;=25000,"Medium","High"))</f>
        <v>High</v>
      </c>
      <c r="W3753">
        <v>45636.53</v>
      </c>
      <c r="X3753">
        <f>Table1[[#This Row],[Profit]]/Table1[[#This Row],[Sales]]</f>
        <v>0.2001602192982456</v>
      </c>
      <c r="Y3753" t="s">
        <v>93</v>
      </c>
      <c r="Z3753" t="s">
        <v>31</v>
      </c>
      <c r="AA3753">
        <v>1</v>
      </c>
      <c r="AB3753" t="s">
        <v>42</v>
      </c>
    </row>
    <row r="3754" spans="1:28" x14ac:dyDescent="0.35">
      <c r="A3754" t="s">
        <v>3579</v>
      </c>
      <c r="B3754" s="1">
        <v>45640</v>
      </c>
      <c r="C3754" s="1" t="str">
        <f>TEXT(Table1[[#This Row],[Order_Date]],"yyyy")</f>
        <v>2024</v>
      </c>
      <c r="D3754" s="3">
        <f>MONTH(Table1[[#This Row],[Order_Date]])</f>
        <v>12</v>
      </c>
      <c r="E3754" t="str">
        <f>TEXT(Table1[[#This Row],[Order_Date]],"mmm")</f>
        <v>Dec</v>
      </c>
      <c r="F3754" s="1">
        <v>45645</v>
      </c>
      <c r="G3754">
        <f>(Table1[[#This Row],[Ship_Date]]-Table1[[#This Row],[Order_Date]])</f>
        <v>5</v>
      </c>
      <c r="H3754" t="s">
        <v>3580</v>
      </c>
      <c r="I3754" t="s">
        <v>3581</v>
      </c>
      <c r="J3754" t="s">
        <v>24</v>
      </c>
      <c r="K3754">
        <v>22</v>
      </c>
      <c r="L3754" t="str">
        <f>IF(Table1[[#This Row],[Age]]&lt;=20,"Teen",IF(Table1[[#This Row],[Age]]&gt;=21 &amp; Table1[[#This Row],[Age]]&lt;=50,"Adult","Senior"))</f>
        <v>Senior</v>
      </c>
      <c r="M3754" t="s">
        <v>107</v>
      </c>
      <c r="N3754" t="s">
        <v>108</v>
      </c>
      <c r="O3754" t="s">
        <v>86</v>
      </c>
      <c r="P3754" t="s">
        <v>47</v>
      </c>
      <c r="Q3754" t="s">
        <v>48</v>
      </c>
      <c r="R3754">
        <v>8</v>
      </c>
      <c r="S3754">
        <v>3500</v>
      </c>
      <c r="T3754">
        <v>15</v>
      </c>
      <c r="U3754">
        <v>23800</v>
      </c>
      <c r="V3754" t="str">
        <f>IF(Table1[[#This Row],[Sales]]&lt;=10000,"Low",IF(Table1[[#This Row],[Sales]]&gt;=10000 &amp; Table1[[#This Row],[Sales]]&lt;=25000,"Medium","High"))</f>
        <v>High</v>
      </c>
      <c r="W3754">
        <v>6485.74</v>
      </c>
      <c r="X3754">
        <f>Table1[[#This Row],[Profit]]/Table1[[#This Row],[Sales]]</f>
        <v>0.27251008403361343</v>
      </c>
      <c r="Y3754" t="s">
        <v>93</v>
      </c>
      <c r="Z3754" t="s">
        <v>31</v>
      </c>
      <c r="AA3754">
        <v>2</v>
      </c>
      <c r="AB3754" t="s">
        <v>42</v>
      </c>
    </row>
    <row r="3755" spans="1:28" x14ac:dyDescent="0.35">
      <c r="A3755" t="s">
        <v>3588</v>
      </c>
      <c r="B3755" s="1">
        <v>45633</v>
      </c>
      <c r="C3755" s="1" t="str">
        <f>TEXT(Table1[[#This Row],[Order_Date]],"yyyy")</f>
        <v>2024</v>
      </c>
      <c r="D3755" s="3">
        <f>MONTH(Table1[[#This Row],[Order_Date]])</f>
        <v>12</v>
      </c>
      <c r="E3755" t="str">
        <f>TEXT(Table1[[#This Row],[Order_Date]],"mmm")</f>
        <v>Dec</v>
      </c>
      <c r="F3755" s="1">
        <v>45640</v>
      </c>
      <c r="G3755">
        <f>(Table1[[#This Row],[Ship_Date]]-Table1[[#This Row],[Order_Date]])</f>
        <v>7</v>
      </c>
      <c r="H3755" t="s">
        <v>3589</v>
      </c>
      <c r="I3755" t="s">
        <v>3590</v>
      </c>
      <c r="J3755" t="s">
        <v>24</v>
      </c>
      <c r="K3755">
        <v>51</v>
      </c>
      <c r="L3755" t="str">
        <f>IF(Table1[[#This Row],[Age]]&lt;=20,"Teen",IF(Table1[[#This Row],[Age]]&gt;=21 &amp; Table1[[#This Row],[Age]]&lt;=50,"Adult","Senior"))</f>
        <v>Senior</v>
      </c>
      <c r="M3755" t="s">
        <v>63</v>
      </c>
      <c r="N3755" t="s">
        <v>64</v>
      </c>
      <c r="O3755" t="s">
        <v>55</v>
      </c>
      <c r="P3755" t="s">
        <v>47</v>
      </c>
      <c r="Q3755" t="s">
        <v>175</v>
      </c>
      <c r="R3755">
        <v>1</v>
      </c>
      <c r="S3755">
        <v>1200</v>
      </c>
      <c r="T3755">
        <v>10</v>
      </c>
      <c r="U3755">
        <v>1080</v>
      </c>
      <c r="V3755" t="str">
        <f>IF(Table1[[#This Row],[Sales]]&lt;=10000,"Low",IF(Table1[[#This Row],[Sales]]&gt;=10000 &amp; Table1[[#This Row],[Sales]]&lt;=25000,"Medium","High"))</f>
        <v>Low</v>
      </c>
      <c r="W3755">
        <v>153.21</v>
      </c>
      <c r="X3755">
        <f>Table1[[#This Row],[Profit]]/Table1[[#This Row],[Sales]]</f>
        <v>0.14186111111111113</v>
      </c>
      <c r="Y3755" t="s">
        <v>93</v>
      </c>
      <c r="Z3755" t="s">
        <v>59</v>
      </c>
      <c r="AA3755">
        <v>2</v>
      </c>
      <c r="AB3755" t="s">
        <v>42</v>
      </c>
    </row>
    <row r="3756" spans="1:28" x14ac:dyDescent="0.35">
      <c r="A3756" t="s">
        <v>3624</v>
      </c>
      <c r="B3756" s="1">
        <v>45631</v>
      </c>
      <c r="C3756" s="1" t="str">
        <f>TEXT(Table1[[#This Row],[Order_Date]],"yyyy")</f>
        <v>2024</v>
      </c>
      <c r="D3756" s="3">
        <f>MONTH(Table1[[#This Row],[Order_Date]])</f>
        <v>12</v>
      </c>
      <c r="E3756" t="str">
        <f>TEXT(Table1[[#This Row],[Order_Date]],"mmm")</f>
        <v>Dec</v>
      </c>
      <c r="F3756" s="1">
        <v>45634</v>
      </c>
      <c r="G3756">
        <f>(Table1[[#This Row],[Ship_Date]]-Table1[[#This Row],[Order_Date]])</f>
        <v>3</v>
      </c>
      <c r="H3756" t="s">
        <v>3625</v>
      </c>
      <c r="I3756" t="s">
        <v>3626</v>
      </c>
      <c r="J3756" t="s">
        <v>52</v>
      </c>
      <c r="K3756">
        <v>58</v>
      </c>
      <c r="L3756" t="str">
        <f>IF(Table1[[#This Row],[Age]]&lt;=20,"Teen",IF(Table1[[#This Row],[Age]]&gt;=21 &amp; Table1[[#This Row],[Age]]&lt;=50,"Adult","Senior"))</f>
        <v>Senior</v>
      </c>
      <c r="M3756" t="s">
        <v>79</v>
      </c>
      <c r="N3756" t="s">
        <v>80</v>
      </c>
      <c r="O3756" t="s">
        <v>38</v>
      </c>
      <c r="P3756" t="s">
        <v>39</v>
      </c>
      <c r="Q3756" t="s">
        <v>40</v>
      </c>
      <c r="R3756">
        <v>8</v>
      </c>
      <c r="S3756">
        <v>2500</v>
      </c>
      <c r="T3756">
        <v>15</v>
      </c>
      <c r="U3756">
        <v>17000</v>
      </c>
      <c r="V3756" t="str">
        <f>IF(Table1[[#This Row],[Sales]]&lt;=10000,"Low",IF(Table1[[#This Row],[Sales]]&gt;=10000 &amp; Table1[[#This Row],[Sales]]&lt;=25000,"Medium","High"))</f>
        <v>High</v>
      </c>
      <c r="W3756">
        <v>5348.04</v>
      </c>
      <c r="X3756">
        <f>Table1[[#This Row],[Profit]]/Table1[[#This Row],[Sales]]</f>
        <v>0.31459058823529412</v>
      </c>
      <c r="Y3756" t="s">
        <v>93</v>
      </c>
      <c r="Z3756" t="s">
        <v>59</v>
      </c>
      <c r="AA3756">
        <v>1</v>
      </c>
      <c r="AB3756" t="s">
        <v>42</v>
      </c>
    </row>
    <row r="3757" spans="1:28" x14ac:dyDescent="0.35">
      <c r="A3757" t="s">
        <v>3723</v>
      </c>
      <c r="B3757" s="1">
        <v>45652</v>
      </c>
      <c r="C3757" s="1" t="str">
        <f>TEXT(Table1[[#This Row],[Order_Date]],"yyyy")</f>
        <v>2024</v>
      </c>
      <c r="D3757" s="3">
        <f>MONTH(Table1[[#This Row],[Order_Date]])</f>
        <v>12</v>
      </c>
      <c r="E3757" t="str">
        <f>TEXT(Table1[[#This Row],[Order_Date]],"mmm")</f>
        <v>Dec</v>
      </c>
      <c r="F3757" s="1">
        <v>45656</v>
      </c>
      <c r="G3757">
        <f>(Table1[[#This Row],[Ship_Date]]-Table1[[#This Row],[Order_Date]])</f>
        <v>4</v>
      </c>
      <c r="H3757" t="s">
        <v>3724</v>
      </c>
      <c r="I3757" t="s">
        <v>3725</v>
      </c>
      <c r="J3757" t="s">
        <v>24</v>
      </c>
      <c r="K3757">
        <v>44</v>
      </c>
      <c r="L3757" t="str">
        <f>IF(Table1[[#This Row],[Age]]&lt;=20,"Teen",IF(Table1[[#This Row],[Age]]&gt;=21 &amp; Table1[[#This Row],[Age]]&lt;=50,"Adult","Senior"))</f>
        <v>Senior</v>
      </c>
      <c r="M3757" t="s">
        <v>79</v>
      </c>
      <c r="N3757" t="s">
        <v>80</v>
      </c>
      <c r="O3757" t="s">
        <v>38</v>
      </c>
      <c r="P3757" t="s">
        <v>74</v>
      </c>
      <c r="Q3757" t="s">
        <v>75</v>
      </c>
      <c r="R3757">
        <v>6</v>
      </c>
      <c r="S3757">
        <v>2000</v>
      </c>
      <c r="T3757">
        <v>0</v>
      </c>
      <c r="U3757">
        <v>12000</v>
      </c>
      <c r="V3757" t="str">
        <f>IF(Table1[[#This Row],[Sales]]&lt;=10000,"Low",IF(Table1[[#This Row],[Sales]]&gt;=10000 &amp; Table1[[#This Row],[Sales]]&lt;=25000,"Medium","High"))</f>
        <v>High</v>
      </c>
      <c r="W3757">
        <v>4106.37</v>
      </c>
      <c r="X3757">
        <f>Table1[[#This Row],[Profit]]/Table1[[#This Row],[Sales]]</f>
        <v>0.34219749999999999</v>
      </c>
      <c r="Y3757" t="s">
        <v>30</v>
      </c>
      <c r="Z3757" t="s">
        <v>59</v>
      </c>
      <c r="AA3757">
        <v>4</v>
      </c>
      <c r="AB3757" t="s">
        <v>42</v>
      </c>
    </row>
    <row r="3758" spans="1:28" x14ac:dyDescent="0.35">
      <c r="A3758" t="s">
        <v>3805</v>
      </c>
      <c r="B3758" s="1">
        <v>45656</v>
      </c>
      <c r="C3758" s="1" t="str">
        <f>TEXT(Table1[[#This Row],[Order_Date]],"yyyy")</f>
        <v>2024</v>
      </c>
      <c r="D3758" s="3">
        <f>MONTH(Table1[[#This Row],[Order_Date]])</f>
        <v>12</v>
      </c>
      <c r="E3758" t="str">
        <f>TEXT(Table1[[#This Row],[Order_Date]],"mmm")</f>
        <v>Dec</v>
      </c>
      <c r="F3758" s="1">
        <v>45657</v>
      </c>
      <c r="G3758">
        <f>(Table1[[#This Row],[Ship_Date]]-Table1[[#This Row],[Order_Date]])</f>
        <v>1</v>
      </c>
      <c r="H3758" t="s">
        <v>3806</v>
      </c>
      <c r="I3758" t="s">
        <v>3807</v>
      </c>
      <c r="J3758" t="s">
        <v>52</v>
      </c>
      <c r="K3758">
        <v>65</v>
      </c>
      <c r="L3758" t="str">
        <f>IF(Table1[[#This Row],[Age]]&lt;=20,"Teen",IF(Table1[[#This Row],[Age]]&gt;=21 &amp; Table1[[#This Row],[Age]]&lt;=50,"Adult","Senior"))</f>
        <v>Senior</v>
      </c>
      <c r="M3758" t="s">
        <v>25</v>
      </c>
      <c r="N3758" t="s">
        <v>26</v>
      </c>
      <c r="O3758" t="s">
        <v>27</v>
      </c>
      <c r="P3758" t="s">
        <v>56</v>
      </c>
      <c r="Q3758" t="s">
        <v>168</v>
      </c>
      <c r="R3758">
        <v>1</v>
      </c>
      <c r="S3758">
        <v>1200</v>
      </c>
      <c r="T3758">
        <v>10</v>
      </c>
      <c r="U3758">
        <v>1080</v>
      </c>
      <c r="V3758" t="str">
        <f>IF(Table1[[#This Row],[Sales]]&lt;=10000,"Low",IF(Table1[[#This Row],[Sales]]&gt;=10000 &amp; Table1[[#This Row],[Sales]]&lt;=25000,"Medium","High"))</f>
        <v>Low</v>
      </c>
      <c r="W3758">
        <v>362.11</v>
      </c>
      <c r="X3758">
        <f>Table1[[#This Row],[Profit]]/Table1[[#This Row],[Sales]]</f>
        <v>0.33528703703703705</v>
      </c>
      <c r="Y3758" t="s">
        <v>58</v>
      </c>
      <c r="Z3758" t="s">
        <v>41</v>
      </c>
      <c r="AA3758">
        <v>1</v>
      </c>
      <c r="AB3758" t="s">
        <v>42</v>
      </c>
    </row>
    <row r="3759" spans="1:28" x14ac:dyDescent="0.35">
      <c r="A3759" t="s">
        <v>3816</v>
      </c>
      <c r="B3759" s="1">
        <v>46016</v>
      </c>
      <c r="C3759" s="1" t="str">
        <f>TEXT(Table1[[#This Row],[Order_Date]],"yyyy")</f>
        <v>2025</v>
      </c>
      <c r="D3759" s="3">
        <f>MONTH(Table1[[#This Row],[Order_Date]])</f>
        <v>12</v>
      </c>
      <c r="E3759" t="str">
        <f>TEXT(Table1[[#This Row],[Order_Date]],"mmm")</f>
        <v>Dec</v>
      </c>
      <c r="F3759" s="1">
        <v>46020</v>
      </c>
      <c r="G3759">
        <f>(Table1[[#This Row],[Ship_Date]]-Table1[[#This Row],[Order_Date]])</f>
        <v>4</v>
      </c>
      <c r="H3759" t="s">
        <v>3817</v>
      </c>
      <c r="I3759" t="s">
        <v>3818</v>
      </c>
      <c r="J3759" t="s">
        <v>52</v>
      </c>
      <c r="K3759">
        <v>52</v>
      </c>
      <c r="L3759" t="str">
        <f>IF(Table1[[#This Row],[Age]]&lt;=20,"Teen",IF(Table1[[#This Row],[Age]]&gt;=21 &amp; Table1[[#This Row],[Age]]&lt;=50,"Adult","Senior"))</f>
        <v>Senior</v>
      </c>
      <c r="M3759" t="s">
        <v>107</v>
      </c>
      <c r="N3759" t="s">
        <v>108</v>
      </c>
      <c r="O3759" t="s">
        <v>86</v>
      </c>
      <c r="P3759" t="s">
        <v>47</v>
      </c>
      <c r="Q3759" t="s">
        <v>164</v>
      </c>
      <c r="R3759">
        <v>4</v>
      </c>
      <c r="S3759">
        <v>1800</v>
      </c>
      <c r="T3759">
        <v>0</v>
      </c>
      <c r="U3759">
        <v>7200</v>
      </c>
      <c r="V3759" t="str">
        <f>IF(Table1[[#This Row],[Sales]]&lt;=10000,"Low",IF(Table1[[#This Row],[Sales]]&gt;=10000 &amp; Table1[[#This Row],[Sales]]&lt;=25000,"Medium","High"))</f>
        <v>Low</v>
      </c>
      <c r="W3759">
        <v>2398.16</v>
      </c>
      <c r="X3759">
        <f>Table1[[#This Row],[Profit]]/Table1[[#This Row],[Sales]]</f>
        <v>0.33307777777777775</v>
      </c>
      <c r="Y3759" t="s">
        <v>58</v>
      </c>
      <c r="Z3759" t="s">
        <v>41</v>
      </c>
      <c r="AA3759">
        <v>2</v>
      </c>
      <c r="AB3759" t="s">
        <v>42</v>
      </c>
    </row>
    <row r="3760" spans="1:28" x14ac:dyDescent="0.35">
      <c r="A3760" t="s">
        <v>3864</v>
      </c>
      <c r="B3760" s="1">
        <v>45635</v>
      </c>
      <c r="C3760" s="1" t="str">
        <f>TEXT(Table1[[#This Row],[Order_Date]],"yyyy")</f>
        <v>2024</v>
      </c>
      <c r="D3760" s="3">
        <f>MONTH(Table1[[#This Row],[Order_Date]])</f>
        <v>12</v>
      </c>
      <c r="E3760" t="str">
        <f>TEXT(Table1[[#This Row],[Order_Date]],"mmm")</f>
        <v>Dec</v>
      </c>
      <c r="F3760" s="1">
        <v>45639</v>
      </c>
      <c r="G3760">
        <f>(Table1[[#This Row],[Ship_Date]]-Table1[[#This Row],[Order_Date]])</f>
        <v>4</v>
      </c>
      <c r="H3760" t="s">
        <v>3683</v>
      </c>
      <c r="I3760" t="s">
        <v>3865</v>
      </c>
      <c r="J3760" t="s">
        <v>24</v>
      </c>
      <c r="K3760">
        <v>24</v>
      </c>
      <c r="L3760" t="str">
        <f>IF(Table1[[#This Row],[Age]]&lt;=20,"Teen",IF(Table1[[#This Row],[Age]]&gt;=21 &amp; Table1[[#This Row],[Age]]&lt;=50,"Adult","Senior"))</f>
        <v>Senior</v>
      </c>
      <c r="M3760" t="s">
        <v>63</v>
      </c>
      <c r="N3760" t="s">
        <v>64</v>
      </c>
      <c r="O3760" t="s">
        <v>55</v>
      </c>
      <c r="P3760" t="s">
        <v>39</v>
      </c>
      <c r="Q3760" t="s">
        <v>87</v>
      </c>
      <c r="R3760">
        <v>3</v>
      </c>
      <c r="S3760">
        <v>3200</v>
      </c>
      <c r="T3760">
        <v>5</v>
      </c>
      <c r="U3760">
        <v>9120</v>
      </c>
      <c r="V3760" t="str">
        <f>IF(Table1[[#This Row],[Sales]]&lt;=10000,"Low",IF(Table1[[#This Row],[Sales]]&gt;=10000 &amp; Table1[[#This Row],[Sales]]&lt;=25000,"Medium","High"))</f>
        <v>Low</v>
      </c>
      <c r="W3760">
        <v>1748.23</v>
      </c>
      <c r="X3760">
        <f>Table1[[#This Row],[Profit]]/Table1[[#This Row],[Sales]]</f>
        <v>0.1916918859649123</v>
      </c>
      <c r="Y3760" t="s">
        <v>93</v>
      </c>
      <c r="Z3760" t="s">
        <v>59</v>
      </c>
      <c r="AA3760">
        <v>2</v>
      </c>
      <c r="AB3760" t="s">
        <v>42</v>
      </c>
    </row>
    <row r="3761" spans="1:28" x14ac:dyDescent="0.35">
      <c r="A3761" t="s">
        <v>3866</v>
      </c>
      <c r="B3761" s="1">
        <v>46021</v>
      </c>
      <c r="C3761" s="1" t="str">
        <f>TEXT(Table1[[#This Row],[Order_Date]],"yyyy")</f>
        <v>2025</v>
      </c>
      <c r="D3761" s="3">
        <f>MONTH(Table1[[#This Row],[Order_Date]])</f>
        <v>12</v>
      </c>
      <c r="E3761" t="str">
        <f>TEXT(Table1[[#This Row],[Order_Date]],"mmm")</f>
        <v>Dec</v>
      </c>
      <c r="F3761" s="1">
        <v>46022</v>
      </c>
      <c r="G3761">
        <f>(Table1[[#This Row],[Ship_Date]]-Table1[[#This Row],[Order_Date]])</f>
        <v>1</v>
      </c>
      <c r="H3761" t="s">
        <v>3867</v>
      </c>
      <c r="I3761" t="s">
        <v>3868</v>
      </c>
      <c r="J3761" t="s">
        <v>24</v>
      </c>
      <c r="K3761">
        <v>35</v>
      </c>
      <c r="L3761" t="str">
        <f>IF(Table1[[#This Row],[Age]]&lt;=20,"Teen",IF(Table1[[#This Row],[Age]]&gt;=21 &amp; Table1[[#This Row],[Age]]&lt;=50,"Adult","Senior"))</f>
        <v>Senior</v>
      </c>
      <c r="M3761" t="s">
        <v>63</v>
      </c>
      <c r="N3761" t="s">
        <v>64</v>
      </c>
      <c r="O3761" t="s">
        <v>55</v>
      </c>
      <c r="P3761" t="s">
        <v>39</v>
      </c>
      <c r="Q3761" t="s">
        <v>87</v>
      </c>
      <c r="R3761">
        <v>4</v>
      </c>
      <c r="S3761">
        <v>3200</v>
      </c>
      <c r="T3761">
        <v>0</v>
      </c>
      <c r="U3761">
        <v>12800</v>
      </c>
      <c r="V3761" t="str">
        <f>IF(Table1[[#This Row],[Sales]]&lt;=10000,"Low",IF(Table1[[#This Row],[Sales]]&gt;=10000 &amp; Table1[[#This Row],[Sales]]&lt;=25000,"Medium","High"))</f>
        <v>High</v>
      </c>
      <c r="W3761">
        <v>4233.1499999999996</v>
      </c>
      <c r="X3761">
        <f>Table1[[#This Row],[Profit]]/Table1[[#This Row],[Sales]]</f>
        <v>0.33071484374999999</v>
      </c>
      <c r="Y3761" t="s">
        <v>93</v>
      </c>
      <c r="Z3761" t="s">
        <v>59</v>
      </c>
      <c r="AA3761">
        <v>2</v>
      </c>
      <c r="AB3761" t="s">
        <v>42</v>
      </c>
    </row>
    <row r="3762" spans="1:28" x14ac:dyDescent="0.35">
      <c r="A3762" t="s">
        <v>3882</v>
      </c>
      <c r="B3762" s="1">
        <v>45645</v>
      </c>
      <c r="C3762" s="1" t="str">
        <f>TEXT(Table1[[#This Row],[Order_Date]],"yyyy")</f>
        <v>2024</v>
      </c>
      <c r="D3762" s="3">
        <f>MONTH(Table1[[#This Row],[Order_Date]])</f>
        <v>12</v>
      </c>
      <c r="E3762" t="str">
        <f>TEXT(Table1[[#This Row],[Order_Date]],"mmm")</f>
        <v>Dec</v>
      </c>
      <c r="F3762" s="1">
        <v>45647</v>
      </c>
      <c r="G3762">
        <f>(Table1[[#This Row],[Ship_Date]]-Table1[[#This Row],[Order_Date]])</f>
        <v>2</v>
      </c>
      <c r="H3762" t="s">
        <v>3883</v>
      </c>
      <c r="I3762" t="s">
        <v>3884</v>
      </c>
      <c r="J3762" t="s">
        <v>24</v>
      </c>
      <c r="K3762">
        <v>23</v>
      </c>
      <c r="L3762" t="str">
        <f>IF(Table1[[#This Row],[Age]]&lt;=20,"Teen",IF(Table1[[#This Row],[Age]]&gt;=21 &amp; Table1[[#This Row],[Age]]&lt;=50,"Adult","Senior"))</f>
        <v>Senior</v>
      </c>
      <c r="M3762" t="s">
        <v>84</v>
      </c>
      <c r="N3762" t="s">
        <v>85</v>
      </c>
      <c r="O3762" t="s">
        <v>86</v>
      </c>
      <c r="P3762" t="s">
        <v>28</v>
      </c>
      <c r="Q3762" t="s">
        <v>192</v>
      </c>
      <c r="R3762">
        <v>3</v>
      </c>
      <c r="S3762">
        <v>7000</v>
      </c>
      <c r="T3762">
        <v>15</v>
      </c>
      <c r="U3762">
        <v>17850</v>
      </c>
      <c r="V3762" t="str">
        <f>IF(Table1[[#This Row],[Sales]]&lt;=10000,"Low",IF(Table1[[#This Row],[Sales]]&gt;=10000 &amp; Table1[[#This Row],[Sales]]&lt;=25000,"Medium","High"))</f>
        <v>High</v>
      </c>
      <c r="W3762">
        <v>7355.02</v>
      </c>
      <c r="X3762">
        <f>Table1[[#This Row],[Profit]]/Table1[[#This Row],[Sales]]</f>
        <v>0.41204593837535014</v>
      </c>
      <c r="Y3762" t="s">
        <v>93</v>
      </c>
      <c r="Z3762" t="s">
        <v>59</v>
      </c>
      <c r="AA3762">
        <v>2</v>
      </c>
      <c r="AB3762" t="s">
        <v>42</v>
      </c>
    </row>
    <row r="3763" spans="1:28" x14ac:dyDescent="0.35">
      <c r="A3763" t="s">
        <v>3894</v>
      </c>
      <c r="B3763" s="1">
        <v>46003</v>
      </c>
      <c r="C3763" s="1" t="str">
        <f>TEXT(Table1[[#This Row],[Order_Date]],"yyyy")</f>
        <v>2025</v>
      </c>
      <c r="D3763" s="3">
        <f>MONTH(Table1[[#This Row],[Order_Date]])</f>
        <v>12</v>
      </c>
      <c r="E3763" t="str">
        <f>TEXT(Table1[[#This Row],[Order_Date]],"mmm")</f>
        <v>Dec</v>
      </c>
      <c r="F3763" s="1">
        <v>46008</v>
      </c>
      <c r="G3763">
        <f>(Table1[[#This Row],[Ship_Date]]-Table1[[#This Row],[Order_Date]])</f>
        <v>5</v>
      </c>
      <c r="H3763" t="s">
        <v>3895</v>
      </c>
      <c r="I3763" t="s">
        <v>3896</v>
      </c>
      <c r="J3763" t="s">
        <v>24</v>
      </c>
      <c r="K3763">
        <v>26</v>
      </c>
      <c r="L3763" t="str">
        <f>IF(Table1[[#This Row],[Age]]&lt;=20,"Teen",IF(Table1[[#This Row],[Age]]&gt;=21 &amp; Table1[[#This Row],[Age]]&lt;=50,"Adult","Senior"))</f>
        <v>Senior</v>
      </c>
      <c r="M3763" t="s">
        <v>73</v>
      </c>
      <c r="N3763" t="s">
        <v>26</v>
      </c>
      <c r="O3763" t="s">
        <v>27</v>
      </c>
      <c r="P3763" t="s">
        <v>74</v>
      </c>
      <c r="Q3763" t="s">
        <v>231</v>
      </c>
      <c r="R3763">
        <v>2</v>
      </c>
      <c r="S3763">
        <v>18000</v>
      </c>
      <c r="T3763">
        <v>5</v>
      </c>
      <c r="U3763">
        <v>34200</v>
      </c>
      <c r="V3763" t="str">
        <f>IF(Table1[[#This Row],[Sales]]&lt;=10000,"Low",IF(Table1[[#This Row],[Sales]]&gt;=10000 &amp; Table1[[#This Row],[Sales]]&lt;=25000,"Medium","High"))</f>
        <v>High</v>
      </c>
      <c r="W3763">
        <v>8938.14</v>
      </c>
      <c r="X3763">
        <f>Table1[[#This Row],[Profit]]/Table1[[#This Row],[Sales]]</f>
        <v>0.26134912280701755</v>
      </c>
      <c r="Y3763" t="s">
        <v>58</v>
      </c>
      <c r="Z3763" t="s">
        <v>31</v>
      </c>
      <c r="AA3763">
        <v>1</v>
      </c>
      <c r="AB3763" t="s">
        <v>42</v>
      </c>
    </row>
    <row r="3764" spans="1:28" x14ac:dyDescent="0.35">
      <c r="A3764" t="s">
        <v>3933</v>
      </c>
      <c r="B3764" s="1">
        <v>45997</v>
      </c>
      <c r="C3764" s="1" t="str">
        <f>TEXT(Table1[[#This Row],[Order_Date]],"yyyy")</f>
        <v>2025</v>
      </c>
      <c r="D3764" s="3">
        <f>MONTH(Table1[[#This Row],[Order_Date]])</f>
        <v>12</v>
      </c>
      <c r="E3764" t="str">
        <f>TEXT(Table1[[#This Row],[Order_Date]],"mmm")</f>
        <v>Dec</v>
      </c>
      <c r="F3764" s="1">
        <v>46003</v>
      </c>
      <c r="G3764">
        <f>(Table1[[#This Row],[Ship_Date]]-Table1[[#This Row],[Order_Date]])</f>
        <v>6</v>
      </c>
      <c r="H3764" t="s">
        <v>3934</v>
      </c>
      <c r="I3764" t="s">
        <v>3935</v>
      </c>
      <c r="J3764" t="s">
        <v>52</v>
      </c>
      <c r="K3764">
        <v>31</v>
      </c>
      <c r="L3764" t="str">
        <f>IF(Table1[[#This Row],[Age]]&lt;=20,"Teen",IF(Table1[[#This Row],[Age]]&gt;=21 &amp; Table1[[#This Row],[Age]]&lt;=50,"Adult","Senior"))</f>
        <v>Senior</v>
      </c>
      <c r="M3764" t="s">
        <v>107</v>
      </c>
      <c r="N3764" t="s">
        <v>108</v>
      </c>
      <c r="O3764" t="s">
        <v>86</v>
      </c>
      <c r="P3764" t="s">
        <v>47</v>
      </c>
      <c r="Q3764" t="s">
        <v>48</v>
      </c>
      <c r="R3764">
        <v>2</v>
      </c>
      <c r="S3764">
        <v>3500</v>
      </c>
      <c r="T3764">
        <v>15</v>
      </c>
      <c r="U3764">
        <v>5950</v>
      </c>
      <c r="V3764" t="str">
        <f>IF(Table1[[#This Row],[Sales]]&lt;=10000,"Low",IF(Table1[[#This Row],[Sales]]&gt;=10000 &amp; Table1[[#This Row],[Sales]]&lt;=25000,"Medium","High"))</f>
        <v>Low</v>
      </c>
      <c r="W3764">
        <v>858.55</v>
      </c>
      <c r="X3764">
        <f>Table1[[#This Row],[Profit]]/Table1[[#This Row],[Sales]]</f>
        <v>0.14429411764705882</v>
      </c>
      <c r="Y3764" t="s">
        <v>58</v>
      </c>
      <c r="Z3764" t="s">
        <v>59</v>
      </c>
      <c r="AA3764">
        <v>4</v>
      </c>
      <c r="AB3764" t="s">
        <v>42</v>
      </c>
    </row>
    <row r="3765" spans="1:28" x14ac:dyDescent="0.35">
      <c r="A3765" t="s">
        <v>3984</v>
      </c>
      <c r="B3765" s="1">
        <v>46018</v>
      </c>
      <c r="C3765" s="1" t="str">
        <f>TEXT(Table1[[#This Row],[Order_Date]],"yyyy")</f>
        <v>2025</v>
      </c>
      <c r="D3765" s="3">
        <f>MONTH(Table1[[#This Row],[Order_Date]])</f>
        <v>12</v>
      </c>
      <c r="E3765" t="str">
        <f>TEXT(Table1[[#This Row],[Order_Date]],"mmm")</f>
        <v>Dec</v>
      </c>
      <c r="F3765" s="1">
        <v>46021</v>
      </c>
      <c r="G3765">
        <f>(Table1[[#This Row],[Ship_Date]]-Table1[[#This Row],[Order_Date]])</f>
        <v>3</v>
      </c>
      <c r="H3765" t="s">
        <v>3985</v>
      </c>
      <c r="I3765" t="s">
        <v>3986</v>
      </c>
      <c r="J3765" t="s">
        <v>24</v>
      </c>
      <c r="K3765">
        <v>33</v>
      </c>
      <c r="L3765" t="str">
        <f>IF(Table1[[#This Row],[Age]]&lt;=20,"Teen",IF(Table1[[#This Row],[Age]]&gt;=21 &amp; Table1[[#This Row],[Age]]&lt;=50,"Adult","Senior"))</f>
        <v>Senior</v>
      </c>
      <c r="M3765" t="s">
        <v>25</v>
      </c>
      <c r="N3765" t="s">
        <v>26</v>
      </c>
      <c r="O3765" t="s">
        <v>27</v>
      </c>
      <c r="P3765" t="s">
        <v>39</v>
      </c>
      <c r="Q3765" t="s">
        <v>40</v>
      </c>
      <c r="R3765">
        <v>8</v>
      </c>
      <c r="S3765">
        <v>2500</v>
      </c>
      <c r="T3765">
        <v>5</v>
      </c>
      <c r="U3765">
        <v>19000</v>
      </c>
      <c r="V3765" t="str">
        <f>IF(Table1[[#This Row],[Sales]]&lt;=10000,"Low",IF(Table1[[#This Row],[Sales]]&gt;=10000 &amp; Table1[[#This Row],[Sales]]&lt;=25000,"Medium","High"))</f>
        <v>High</v>
      </c>
      <c r="W3765">
        <v>6271.65</v>
      </c>
      <c r="X3765">
        <f>Table1[[#This Row],[Profit]]/Table1[[#This Row],[Sales]]</f>
        <v>0.33008684210526312</v>
      </c>
      <c r="Y3765" t="s">
        <v>58</v>
      </c>
      <c r="Z3765" t="s">
        <v>41</v>
      </c>
      <c r="AA3765">
        <v>2</v>
      </c>
      <c r="AB3765" t="s">
        <v>42</v>
      </c>
    </row>
    <row r="3766" spans="1:28" x14ac:dyDescent="0.35">
      <c r="A3766" t="s">
        <v>4044</v>
      </c>
      <c r="B3766" s="1">
        <v>46020</v>
      </c>
      <c r="C3766" s="1" t="str">
        <f>TEXT(Table1[[#This Row],[Order_Date]],"yyyy")</f>
        <v>2025</v>
      </c>
      <c r="D3766" s="3">
        <f>MONTH(Table1[[#This Row],[Order_Date]])</f>
        <v>12</v>
      </c>
      <c r="E3766" t="str">
        <f>TEXT(Table1[[#This Row],[Order_Date]],"mmm")</f>
        <v>Dec</v>
      </c>
      <c r="F3766" s="1">
        <v>46021</v>
      </c>
      <c r="G3766">
        <f>(Table1[[#This Row],[Ship_Date]]-Table1[[#This Row],[Order_Date]])</f>
        <v>1</v>
      </c>
      <c r="H3766" t="s">
        <v>4045</v>
      </c>
      <c r="I3766" t="s">
        <v>4046</v>
      </c>
      <c r="J3766" t="s">
        <v>24</v>
      </c>
      <c r="K3766">
        <v>46</v>
      </c>
      <c r="L3766" t="str">
        <f>IF(Table1[[#This Row],[Age]]&lt;=20,"Teen",IF(Table1[[#This Row],[Age]]&gt;=21 &amp; Table1[[#This Row],[Age]]&lt;=50,"Adult","Senior"))</f>
        <v>Senior</v>
      </c>
      <c r="M3766" t="s">
        <v>107</v>
      </c>
      <c r="N3766" t="s">
        <v>108</v>
      </c>
      <c r="O3766" t="s">
        <v>86</v>
      </c>
      <c r="P3766" t="s">
        <v>39</v>
      </c>
      <c r="Q3766" t="s">
        <v>151</v>
      </c>
      <c r="R3766">
        <v>5</v>
      </c>
      <c r="S3766">
        <v>900</v>
      </c>
      <c r="T3766">
        <v>10</v>
      </c>
      <c r="U3766">
        <v>4050</v>
      </c>
      <c r="V3766" t="str">
        <f>IF(Table1[[#This Row],[Sales]]&lt;=10000,"Low",IF(Table1[[#This Row],[Sales]]&gt;=10000 &amp; Table1[[#This Row],[Sales]]&lt;=25000,"Medium","High"))</f>
        <v>Low</v>
      </c>
      <c r="W3766">
        <v>982.55</v>
      </c>
      <c r="X3766">
        <f>Table1[[#This Row],[Profit]]/Table1[[#This Row],[Sales]]</f>
        <v>0.24260493827160493</v>
      </c>
      <c r="Y3766" t="s">
        <v>30</v>
      </c>
      <c r="Z3766" t="s">
        <v>31</v>
      </c>
      <c r="AA3766">
        <v>2</v>
      </c>
      <c r="AB3766" t="s">
        <v>42</v>
      </c>
    </row>
    <row r="3767" spans="1:28" x14ac:dyDescent="0.35">
      <c r="A3767" t="s">
        <v>4047</v>
      </c>
      <c r="B3767" s="1">
        <v>45627</v>
      </c>
      <c r="C3767" s="1" t="str">
        <f>TEXT(Table1[[#This Row],[Order_Date]],"yyyy")</f>
        <v>2024</v>
      </c>
      <c r="D3767" s="3">
        <f>MONTH(Table1[[#This Row],[Order_Date]])</f>
        <v>12</v>
      </c>
      <c r="E3767" t="str">
        <f>TEXT(Table1[[#This Row],[Order_Date]],"mmm")</f>
        <v>Dec</v>
      </c>
      <c r="F3767" s="1">
        <v>45629</v>
      </c>
      <c r="G3767">
        <f>(Table1[[#This Row],[Ship_Date]]-Table1[[#This Row],[Order_Date]])</f>
        <v>2</v>
      </c>
      <c r="H3767" t="s">
        <v>4048</v>
      </c>
      <c r="I3767" t="s">
        <v>4049</v>
      </c>
      <c r="J3767" t="s">
        <v>52</v>
      </c>
      <c r="K3767">
        <v>50</v>
      </c>
      <c r="L3767" t="str">
        <f>IF(Table1[[#This Row],[Age]]&lt;=20,"Teen",IF(Table1[[#This Row],[Age]]&gt;=21 &amp; Table1[[#This Row],[Age]]&lt;=50,"Adult","Senior"))</f>
        <v>Senior</v>
      </c>
      <c r="M3767" t="s">
        <v>116</v>
      </c>
      <c r="N3767" t="s">
        <v>117</v>
      </c>
      <c r="O3767" t="s">
        <v>86</v>
      </c>
      <c r="P3767" t="s">
        <v>74</v>
      </c>
      <c r="Q3767" t="s">
        <v>109</v>
      </c>
      <c r="R3767">
        <v>5</v>
      </c>
      <c r="S3767">
        <v>40000</v>
      </c>
      <c r="T3767">
        <v>10</v>
      </c>
      <c r="U3767">
        <v>180000</v>
      </c>
      <c r="V3767" t="str">
        <f>IF(Table1[[#This Row],[Sales]]&lt;=10000,"Low",IF(Table1[[#This Row],[Sales]]&gt;=10000 &amp; Table1[[#This Row],[Sales]]&lt;=25000,"Medium","High"))</f>
        <v>High</v>
      </c>
      <c r="W3767">
        <v>18319.48</v>
      </c>
      <c r="X3767">
        <f>Table1[[#This Row],[Profit]]/Table1[[#This Row],[Sales]]</f>
        <v>0.10177488888888889</v>
      </c>
      <c r="Y3767" t="s">
        <v>58</v>
      </c>
      <c r="Z3767" t="s">
        <v>59</v>
      </c>
      <c r="AA3767">
        <v>2</v>
      </c>
      <c r="AB3767" t="s">
        <v>42</v>
      </c>
    </row>
    <row r="3768" spans="1:28" x14ac:dyDescent="0.35">
      <c r="A3768" t="s">
        <v>4050</v>
      </c>
      <c r="B3768" s="1">
        <v>46016</v>
      </c>
      <c r="C3768" s="1" t="str">
        <f>TEXT(Table1[[#This Row],[Order_Date]],"yyyy")</f>
        <v>2025</v>
      </c>
      <c r="D3768" s="3">
        <f>MONTH(Table1[[#This Row],[Order_Date]])</f>
        <v>12</v>
      </c>
      <c r="E3768" t="str">
        <f>TEXT(Table1[[#This Row],[Order_Date]],"mmm")</f>
        <v>Dec</v>
      </c>
      <c r="F3768" s="1">
        <v>46023</v>
      </c>
      <c r="G3768">
        <f>(Table1[[#This Row],[Ship_Date]]-Table1[[#This Row],[Order_Date]])</f>
        <v>7</v>
      </c>
      <c r="H3768" t="s">
        <v>4051</v>
      </c>
      <c r="I3768" t="s">
        <v>4052</v>
      </c>
      <c r="J3768" t="s">
        <v>52</v>
      </c>
      <c r="K3768">
        <v>48</v>
      </c>
      <c r="L3768" t="str">
        <f>IF(Table1[[#This Row],[Age]]&lt;=20,"Teen",IF(Table1[[#This Row],[Age]]&gt;=21 &amp; Table1[[#This Row],[Age]]&lt;=50,"Adult","Senior"))</f>
        <v>Senior</v>
      </c>
      <c r="M3768" t="s">
        <v>36</v>
      </c>
      <c r="N3768" t="s">
        <v>37</v>
      </c>
      <c r="O3768" t="s">
        <v>38</v>
      </c>
      <c r="P3768" t="s">
        <v>74</v>
      </c>
      <c r="Q3768" t="s">
        <v>196</v>
      </c>
      <c r="R3768">
        <v>8</v>
      </c>
      <c r="S3768">
        <v>25000</v>
      </c>
      <c r="T3768">
        <v>25</v>
      </c>
      <c r="U3768">
        <v>150000</v>
      </c>
      <c r="V3768" t="str">
        <f>IF(Table1[[#This Row],[Sales]]&lt;=10000,"Low",IF(Table1[[#This Row],[Sales]]&gt;=10000 &amp; Table1[[#This Row],[Sales]]&lt;=25000,"Medium","High"))</f>
        <v>High</v>
      </c>
      <c r="W3768">
        <v>25975.82</v>
      </c>
      <c r="X3768">
        <f>Table1[[#This Row],[Profit]]/Table1[[#This Row],[Sales]]</f>
        <v>0.17317213333333334</v>
      </c>
      <c r="Y3768" t="s">
        <v>93</v>
      </c>
      <c r="Z3768" t="s">
        <v>31</v>
      </c>
      <c r="AA3768">
        <v>5</v>
      </c>
      <c r="AB3768" t="s">
        <v>42</v>
      </c>
    </row>
    <row r="3769" spans="1:28" x14ac:dyDescent="0.35">
      <c r="A3769" t="s">
        <v>4079</v>
      </c>
      <c r="B3769" s="1">
        <v>46022</v>
      </c>
      <c r="C3769" s="1" t="str">
        <f>TEXT(Table1[[#This Row],[Order_Date]],"yyyy")</f>
        <v>2025</v>
      </c>
      <c r="D3769" s="3">
        <f>MONTH(Table1[[#This Row],[Order_Date]])</f>
        <v>12</v>
      </c>
      <c r="E3769" t="str">
        <f>TEXT(Table1[[#This Row],[Order_Date]],"mmm")</f>
        <v>Dec</v>
      </c>
      <c r="F3769" s="1">
        <v>46027</v>
      </c>
      <c r="G3769">
        <f>(Table1[[#This Row],[Ship_Date]]-Table1[[#This Row],[Order_Date]])</f>
        <v>5</v>
      </c>
      <c r="H3769" t="s">
        <v>2147</v>
      </c>
      <c r="I3769" t="s">
        <v>4080</v>
      </c>
      <c r="J3769" t="s">
        <v>24</v>
      </c>
      <c r="K3769">
        <v>36</v>
      </c>
      <c r="L3769" t="str">
        <f>IF(Table1[[#This Row],[Age]]&lt;=20,"Teen",IF(Table1[[#This Row],[Age]]&gt;=21 &amp; Table1[[#This Row],[Age]]&lt;=50,"Adult","Senior"))</f>
        <v>Senior</v>
      </c>
      <c r="M3769" t="s">
        <v>101</v>
      </c>
      <c r="N3769" t="s">
        <v>102</v>
      </c>
      <c r="O3769" t="s">
        <v>27</v>
      </c>
      <c r="P3769" t="s">
        <v>56</v>
      </c>
      <c r="Q3769" t="s">
        <v>57</v>
      </c>
      <c r="R3769">
        <v>8</v>
      </c>
      <c r="S3769">
        <v>60</v>
      </c>
      <c r="T3769">
        <v>0</v>
      </c>
      <c r="U3769">
        <v>480</v>
      </c>
      <c r="V3769" t="str">
        <f>IF(Table1[[#This Row],[Sales]]&lt;=10000,"Low",IF(Table1[[#This Row],[Sales]]&gt;=10000 &amp; Table1[[#This Row],[Sales]]&lt;=25000,"Medium","High"))</f>
        <v>Low</v>
      </c>
      <c r="W3769">
        <v>99.19</v>
      </c>
      <c r="X3769">
        <f>Table1[[#This Row],[Profit]]/Table1[[#This Row],[Sales]]</f>
        <v>0.20664583333333333</v>
      </c>
      <c r="Y3769" t="s">
        <v>93</v>
      </c>
      <c r="Z3769" t="s">
        <v>31</v>
      </c>
      <c r="AA3769">
        <v>4</v>
      </c>
      <c r="AB3769" t="s">
        <v>32</v>
      </c>
    </row>
    <row r="3770" spans="1:28" x14ac:dyDescent="0.35">
      <c r="A3770" t="s">
        <v>4120</v>
      </c>
      <c r="B3770" s="1">
        <v>45628</v>
      </c>
      <c r="C3770" s="1" t="str">
        <f>TEXT(Table1[[#This Row],[Order_Date]],"yyyy")</f>
        <v>2024</v>
      </c>
      <c r="D3770" s="3">
        <f>MONTH(Table1[[#This Row],[Order_Date]])</f>
        <v>12</v>
      </c>
      <c r="E3770" t="str">
        <f>TEXT(Table1[[#This Row],[Order_Date]],"mmm")</f>
        <v>Dec</v>
      </c>
      <c r="F3770" s="1">
        <v>45635</v>
      </c>
      <c r="G3770">
        <f>(Table1[[#This Row],[Ship_Date]]-Table1[[#This Row],[Order_Date]])</f>
        <v>7</v>
      </c>
      <c r="H3770" t="s">
        <v>4121</v>
      </c>
      <c r="I3770" t="s">
        <v>4122</v>
      </c>
      <c r="J3770" t="s">
        <v>24</v>
      </c>
      <c r="K3770">
        <v>19</v>
      </c>
      <c r="L3770" t="str">
        <f>IF(Table1[[#This Row],[Age]]&lt;=20,"Teen",IF(Table1[[#This Row],[Age]]&gt;=21 &amp; Table1[[#This Row],[Age]]&lt;=50,"Adult","Senior"))</f>
        <v>Teen</v>
      </c>
      <c r="M3770" t="s">
        <v>91</v>
      </c>
      <c r="N3770" t="s">
        <v>92</v>
      </c>
      <c r="O3770" t="s">
        <v>55</v>
      </c>
      <c r="P3770" t="s">
        <v>47</v>
      </c>
      <c r="Q3770" t="s">
        <v>164</v>
      </c>
      <c r="R3770">
        <v>2</v>
      </c>
      <c r="S3770">
        <v>1800</v>
      </c>
      <c r="T3770">
        <v>10</v>
      </c>
      <c r="U3770">
        <v>3240</v>
      </c>
      <c r="V3770" t="str">
        <f>IF(Table1[[#This Row],[Sales]]&lt;=10000,"Low",IF(Table1[[#This Row],[Sales]]&gt;=10000 &amp; Table1[[#This Row],[Sales]]&lt;=25000,"Medium","High"))</f>
        <v>Low</v>
      </c>
      <c r="W3770">
        <v>380.26</v>
      </c>
      <c r="X3770">
        <f>Table1[[#This Row],[Profit]]/Table1[[#This Row],[Sales]]</f>
        <v>0.11736419753086419</v>
      </c>
      <c r="Y3770" t="s">
        <v>30</v>
      </c>
      <c r="Z3770" t="s">
        <v>31</v>
      </c>
      <c r="AA3770">
        <v>1</v>
      </c>
      <c r="AB3770" t="s">
        <v>32</v>
      </c>
    </row>
    <row r="3771" spans="1:28" x14ac:dyDescent="0.35">
      <c r="A3771" t="s">
        <v>4161</v>
      </c>
      <c r="B3771" s="1">
        <v>45999</v>
      </c>
      <c r="C3771" s="1" t="str">
        <f>TEXT(Table1[[#This Row],[Order_Date]],"yyyy")</f>
        <v>2025</v>
      </c>
      <c r="D3771" s="3">
        <f>MONTH(Table1[[#This Row],[Order_Date]])</f>
        <v>12</v>
      </c>
      <c r="E3771" t="str">
        <f>TEXT(Table1[[#This Row],[Order_Date]],"mmm")</f>
        <v>Dec</v>
      </c>
      <c r="F3771" s="1">
        <v>46003</v>
      </c>
      <c r="G3771">
        <f>(Table1[[#This Row],[Ship_Date]]-Table1[[#This Row],[Order_Date]])</f>
        <v>4</v>
      </c>
      <c r="H3771" t="s">
        <v>4162</v>
      </c>
      <c r="I3771" t="s">
        <v>4163</v>
      </c>
      <c r="J3771" t="s">
        <v>24</v>
      </c>
      <c r="K3771">
        <v>64</v>
      </c>
      <c r="L3771" t="str">
        <f>IF(Table1[[#This Row],[Age]]&lt;=20,"Teen",IF(Table1[[#This Row],[Age]]&gt;=21 &amp; Table1[[#This Row],[Age]]&lt;=50,"Adult","Senior"))</f>
        <v>Senior</v>
      </c>
      <c r="M3771" t="s">
        <v>107</v>
      </c>
      <c r="N3771" t="s">
        <v>108</v>
      </c>
      <c r="O3771" t="s">
        <v>86</v>
      </c>
      <c r="P3771" t="s">
        <v>56</v>
      </c>
      <c r="Q3771" t="s">
        <v>168</v>
      </c>
      <c r="R3771">
        <v>3</v>
      </c>
      <c r="S3771">
        <v>1200</v>
      </c>
      <c r="T3771">
        <v>25</v>
      </c>
      <c r="U3771">
        <v>2700</v>
      </c>
      <c r="V3771" t="str">
        <f>IF(Table1[[#This Row],[Sales]]&lt;=10000,"Low",IF(Table1[[#This Row],[Sales]]&gt;=10000 &amp; Table1[[#This Row],[Sales]]&lt;=25000,"Medium","High"))</f>
        <v>Low</v>
      </c>
      <c r="W3771">
        <v>799.64</v>
      </c>
      <c r="X3771">
        <f>Table1[[#This Row],[Profit]]/Table1[[#This Row],[Sales]]</f>
        <v>0.29616296296296296</v>
      </c>
      <c r="Y3771" t="s">
        <v>93</v>
      </c>
      <c r="Z3771" t="s">
        <v>31</v>
      </c>
      <c r="AA3771">
        <v>1</v>
      </c>
      <c r="AB3771" t="s">
        <v>42</v>
      </c>
    </row>
    <row r="3772" spans="1:28" x14ac:dyDescent="0.35">
      <c r="A3772" t="s">
        <v>4215</v>
      </c>
      <c r="B3772" s="1">
        <v>46014</v>
      </c>
      <c r="C3772" s="1" t="str">
        <f>TEXT(Table1[[#This Row],[Order_Date]],"yyyy")</f>
        <v>2025</v>
      </c>
      <c r="D3772" s="3">
        <f>MONTH(Table1[[#This Row],[Order_Date]])</f>
        <v>12</v>
      </c>
      <c r="E3772" t="str">
        <f>TEXT(Table1[[#This Row],[Order_Date]],"mmm")</f>
        <v>Dec</v>
      </c>
      <c r="F3772" s="1">
        <v>46018</v>
      </c>
      <c r="G3772">
        <f>(Table1[[#This Row],[Ship_Date]]-Table1[[#This Row],[Order_Date]])</f>
        <v>4</v>
      </c>
      <c r="H3772" t="s">
        <v>4216</v>
      </c>
      <c r="I3772" t="s">
        <v>4217</v>
      </c>
      <c r="J3772" t="s">
        <v>24</v>
      </c>
      <c r="K3772">
        <v>32</v>
      </c>
      <c r="L3772" t="str">
        <f>IF(Table1[[#This Row],[Age]]&lt;=20,"Teen",IF(Table1[[#This Row],[Age]]&gt;=21 &amp; Table1[[#This Row],[Age]]&lt;=50,"Adult","Senior"))</f>
        <v>Senior</v>
      </c>
      <c r="M3772" t="s">
        <v>79</v>
      </c>
      <c r="N3772" t="s">
        <v>80</v>
      </c>
      <c r="O3772" t="s">
        <v>38</v>
      </c>
      <c r="P3772" t="s">
        <v>74</v>
      </c>
      <c r="Q3772" t="s">
        <v>196</v>
      </c>
      <c r="R3772">
        <v>5</v>
      </c>
      <c r="S3772">
        <v>25000</v>
      </c>
      <c r="T3772">
        <v>5</v>
      </c>
      <c r="U3772">
        <v>118750</v>
      </c>
      <c r="V3772" t="str">
        <f>IF(Table1[[#This Row],[Sales]]&lt;=10000,"Low",IF(Table1[[#This Row],[Sales]]&gt;=10000 &amp; Table1[[#This Row],[Sales]]&lt;=25000,"Medium","High"))</f>
        <v>High</v>
      </c>
      <c r="W3772">
        <v>35820.730000000003</v>
      </c>
      <c r="X3772">
        <f>Table1[[#This Row],[Profit]]/Table1[[#This Row],[Sales]]</f>
        <v>0.30164825263157896</v>
      </c>
      <c r="Y3772" t="s">
        <v>58</v>
      </c>
      <c r="Z3772" t="s">
        <v>59</v>
      </c>
      <c r="AA3772">
        <v>3</v>
      </c>
      <c r="AB3772" t="s">
        <v>42</v>
      </c>
    </row>
    <row r="3773" spans="1:28" x14ac:dyDescent="0.35">
      <c r="A3773" t="s">
        <v>4253</v>
      </c>
      <c r="B3773" s="1">
        <v>45992</v>
      </c>
      <c r="C3773" s="1" t="str">
        <f>TEXT(Table1[[#This Row],[Order_Date]],"yyyy")</f>
        <v>2025</v>
      </c>
      <c r="D3773" s="3">
        <f>MONTH(Table1[[#This Row],[Order_Date]])</f>
        <v>12</v>
      </c>
      <c r="E3773" t="str">
        <f>TEXT(Table1[[#This Row],[Order_Date]],"mmm")</f>
        <v>Dec</v>
      </c>
      <c r="F3773" s="1">
        <v>45996</v>
      </c>
      <c r="G3773">
        <f>(Table1[[#This Row],[Ship_Date]]-Table1[[#This Row],[Order_Date]])</f>
        <v>4</v>
      </c>
      <c r="H3773" t="s">
        <v>4254</v>
      </c>
      <c r="I3773" t="s">
        <v>4255</v>
      </c>
      <c r="J3773" t="s">
        <v>24</v>
      </c>
      <c r="K3773">
        <v>40</v>
      </c>
      <c r="L3773" t="str">
        <f>IF(Table1[[#This Row],[Age]]&lt;=20,"Teen",IF(Table1[[#This Row],[Age]]&gt;=21 &amp; Table1[[#This Row],[Age]]&lt;=50,"Adult","Senior"))</f>
        <v>Senior</v>
      </c>
      <c r="M3773" t="s">
        <v>91</v>
      </c>
      <c r="N3773" t="s">
        <v>92</v>
      </c>
      <c r="O3773" t="s">
        <v>55</v>
      </c>
      <c r="P3773" t="s">
        <v>74</v>
      </c>
      <c r="Q3773" t="s">
        <v>231</v>
      </c>
      <c r="R3773">
        <v>4</v>
      </c>
      <c r="S3773">
        <v>18000</v>
      </c>
      <c r="T3773">
        <v>5</v>
      </c>
      <c r="U3773">
        <v>68400</v>
      </c>
      <c r="V3773" t="str">
        <f>IF(Table1[[#This Row],[Sales]]&lt;=10000,"Low",IF(Table1[[#This Row],[Sales]]&gt;=10000 &amp; Table1[[#This Row],[Sales]]&lt;=25000,"Medium","High"))</f>
        <v>High</v>
      </c>
      <c r="W3773">
        <v>14034.51</v>
      </c>
      <c r="X3773">
        <f>Table1[[#This Row],[Profit]]/Table1[[#This Row],[Sales]]</f>
        <v>0.20518289473684212</v>
      </c>
      <c r="Y3773" t="s">
        <v>93</v>
      </c>
      <c r="Z3773" t="s">
        <v>59</v>
      </c>
      <c r="AA3773">
        <v>4</v>
      </c>
      <c r="AB3773" t="s">
        <v>32</v>
      </c>
    </row>
    <row r="3774" spans="1:28" x14ac:dyDescent="0.35">
      <c r="A3774" t="s">
        <v>4259</v>
      </c>
      <c r="B3774" s="1">
        <v>45996</v>
      </c>
      <c r="C3774" s="1" t="str">
        <f>TEXT(Table1[[#This Row],[Order_Date]],"yyyy")</f>
        <v>2025</v>
      </c>
      <c r="D3774" s="3">
        <f>MONTH(Table1[[#This Row],[Order_Date]])</f>
        <v>12</v>
      </c>
      <c r="E3774" t="str">
        <f>TEXT(Table1[[#This Row],[Order_Date]],"mmm")</f>
        <v>Dec</v>
      </c>
      <c r="F3774" s="1">
        <v>46000</v>
      </c>
      <c r="G3774">
        <f>(Table1[[#This Row],[Ship_Date]]-Table1[[#This Row],[Order_Date]])</f>
        <v>4</v>
      </c>
      <c r="H3774" t="s">
        <v>4260</v>
      </c>
      <c r="I3774" t="s">
        <v>4261</v>
      </c>
      <c r="J3774" t="s">
        <v>52</v>
      </c>
      <c r="K3774">
        <v>20</v>
      </c>
      <c r="L3774" t="str">
        <f>IF(Table1[[#This Row],[Age]]&lt;=20,"Teen",IF(Table1[[#This Row],[Age]]&gt;=21 &amp; Table1[[#This Row],[Age]]&lt;=50,"Adult","Senior"))</f>
        <v>Teen</v>
      </c>
      <c r="M3774" t="s">
        <v>116</v>
      </c>
      <c r="N3774" t="s">
        <v>117</v>
      </c>
      <c r="O3774" t="s">
        <v>86</v>
      </c>
      <c r="P3774" t="s">
        <v>47</v>
      </c>
      <c r="Q3774" t="s">
        <v>175</v>
      </c>
      <c r="R3774">
        <v>4</v>
      </c>
      <c r="S3774">
        <v>1200</v>
      </c>
      <c r="T3774">
        <v>20</v>
      </c>
      <c r="U3774">
        <v>3840</v>
      </c>
      <c r="V3774" t="str">
        <f>IF(Table1[[#This Row],[Sales]]&lt;=10000,"Low",IF(Table1[[#This Row],[Sales]]&gt;=10000 &amp; Table1[[#This Row],[Sales]]&lt;=25000,"Medium","High"))</f>
        <v>Low</v>
      </c>
      <c r="W3774">
        <v>695.44</v>
      </c>
      <c r="X3774">
        <f>Table1[[#This Row],[Profit]]/Table1[[#This Row],[Sales]]</f>
        <v>0.18110416666666668</v>
      </c>
      <c r="Y3774" t="s">
        <v>58</v>
      </c>
      <c r="Z3774" t="s">
        <v>41</v>
      </c>
      <c r="AA3774">
        <v>5</v>
      </c>
      <c r="AB3774" t="s">
        <v>32</v>
      </c>
    </row>
    <row r="3775" spans="1:28" x14ac:dyDescent="0.35">
      <c r="A3775" t="s">
        <v>4265</v>
      </c>
      <c r="B3775" s="1">
        <v>45630</v>
      </c>
      <c r="C3775" s="1" t="str">
        <f>TEXT(Table1[[#This Row],[Order_Date]],"yyyy")</f>
        <v>2024</v>
      </c>
      <c r="D3775" s="3">
        <f>MONTH(Table1[[#This Row],[Order_Date]])</f>
        <v>12</v>
      </c>
      <c r="E3775" t="str">
        <f>TEXT(Table1[[#This Row],[Order_Date]],"mmm")</f>
        <v>Dec</v>
      </c>
      <c r="F3775" s="1">
        <v>45636</v>
      </c>
      <c r="G3775">
        <f>(Table1[[#This Row],[Ship_Date]]-Table1[[#This Row],[Order_Date]])</f>
        <v>6</v>
      </c>
      <c r="H3775" t="s">
        <v>4266</v>
      </c>
      <c r="I3775" t="s">
        <v>4267</v>
      </c>
      <c r="J3775" t="s">
        <v>52</v>
      </c>
      <c r="K3775">
        <v>56</v>
      </c>
      <c r="L3775" t="str">
        <f>IF(Table1[[#This Row],[Age]]&lt;=20,"Teen",IF(Table1[[#This Row],[Age]]&gt;=21 &amp; Table1[[#This Row],[Age]]&lt;=50,"Adult","Senior"))</f>
        <v>Senior</v>
      </c>
      <c r="M3775" t="s">
        <v>36</v>
      </c>
      <c r="N3775" t="s">
        <v>37</v>
      </c>
      <c r="O3775" t="s">
        <v>38</v>
      </c>
      <c r="P3775" t="s">
        <v>56</v>
      </c>
      <c r="Q3775" t="s">
        <v>97</v>
      </c>
      <c r="R3775">
        <v>2</v>
      </c>
      <c r="S3775">
        <v>1500</v>
      </c>
      <c r="T3775">
        <v>5</v>
      </c>
      <c r="U3775">
        <v>2850</v>
      </c>
      <c r="V3775" t="str">
        <f>IF(Table1[[#This Row],[Sales]]&lt;=10000,"Low",IF(Table1[[#This Row],[Sales]]&gt;=10000 &amp; Table1[[#This Row],[Sales]]&lt;=25000,"Medium","High"))</f>
        <v>Low</v>
      </c>
      <c r="W3775">
        <v>820.41</v>
      </c>
      <c r="X3775">
        <f>Table1[[#This Row],[Profit]]/Table1[[#This Row],[Sales]]</f>
        <v>0.28786315789473682</v>
      </c>
      <c r="Y3775" t="s">
        <v>30</v>
      </c>
      <c r="Z3775" t="s">
        <v>59</v>
      </c>
      <c r="AA3775">
        <v>4</v>
      </c>
      <c r="AB3775" t="s">
        <v>42</v>
      </c>
    </row>
    <row r="3776" spans="1:28" x14ac:dyDescent="0.35">
      <c r="A3776" t="s">
        <v>4270</v>
      </c>
      <c r="B3776" s="1">
        <v>46005</v>
      </c>
      <c r="C3776" s="1" t="str">
        <f>TEXT(Table1[[#This Row],[Order_Date]],"yyyy")</f>
        <v>2025</v>
      </c>
      <c r="D3776" s="3">
        <f>MONTH(Table1[[#This Row],[Order_Date]])</f>
        <v>12</v>
      </c>
      <c r="E3776" t="str">
        <f>TEXT(Table1[[#This Row],[Order_Date]],"mmm")</f>
        <v>Dec</v>
      </c>
      <c r="F3776" s="1">
        <v>46007</v>
      </c>
      <c r="G3776">
        <f>(Table1[[#This Row],[Ship_Date]]-Table1[[#This Row],[Order_Date]])</f>
        <v>2</v>
      </c>
      <c r="H3776" t="s">
        <v>4271</v>
      </c>
      <c r="I3776" t="s">
        <v>4272</v>
      </c>
      <c r="J3776" t="s">
        <v>24</v>
      </c>
      <c r="K3776">
        <v>38</v>
      </c>
      <c r="L3776" t="str">
        <f>IF(Table1[[#This Row],[Age]]&lt;=20,"Teen",IF(Table1[[#This Row],[Age]]&gt;=21 &amp; Table1[[#This Row],[Age]]&lt;=50,"Adult","Senior"))</f>
        <v>Senior</v>
      </c>
      <c r="M3776" t="s">
        <v>46</v>
      </c>
      <c r="N3776" t="s">
        <v>46</v>
      </c>
      <c r="O3776" t="s">
        <v>38</v>
      </c>
      <c r="P3776" t="s">
        <v>28</v>
      </c>
      <c r="Q3776" t="s">
        <v>29</v>
      </c>
      <c r="R3776">
        <v>5</v>
      </c>
      <c r="S3776">
        <v>15000</v>
      </c>
      <c r="T3776">
        <v>20</v>
      </c>
      <c r="U3776">
        <v>60000</v>
      </c>
      <c r="V3776" t="str">
        <f>IF(Table1[[#This Row],[Sales]]&lt;=10000,"Low",IF(Table1[[#This Row],[Sales]]&gt;=10000 &amp; Table1[[#This Row],[Sales]]&lt;=25000,"Medium","High"))</f>
        <v>High</v>
      </c>
      <c r="W3776">
        <v>15062.29</v>
      </c>
      <c r="X3776">
        <f>Table1[[#This Row],[Profit]]/Table1[[#This Row],[Sales]]</f>
        <v>0.25103816666666667</v>
      </c>
      <c r="Y3776" t="s">
        <v>30</v>
      </c>
      <c r="Z3776" t="s">
        <v>31</v>
      </c>
      <c r="AA3776">
        <v>1</v>
      </c>
      <c r="AB3776" t="s">
        <v>42</v>
      </c>
    </row>
    <row r="3777" spans="1:28" x14ac:dyDescent="0.35">
      <c r="A3777" t="s">
        <v>4296</v>
      </c>
      <c r="B3777" s="1">
        <v>45650</v>
      </c>
      <c r="C3777" s="1" t="str">
        <f>TEXT(Table1[[#This Row],[Order_Date]],"yyyy")</f>
        <v>2024</v>
      </c>
      <c r="D3777" s="3">
        <f>MONTH(Table1[[#This Row],[Order_Date]])</f>
        <v>12</v>
      </c>
      <c r="E3777" t="str">
        <f>TEXT(Table1[[#This Row],[Order_Date]],"mmm")</f>
        <v>Dec</v>
      </c>
      <c r="F3777" s="1">
        <v>45653</v>
      </c>
      <c r="G3777">
        <f>(Table1[[#This Row],[Ship_Date]]-Table1[[#This Row],[Order_Date]])</f>
        <v>3</v>
      </c>
      <c r="H3777" t="s">
        <v>4297</v>
      </c>
      <c r="I3777" t="s">
        <v>4298</v>
      </c>
      <c r="J3777" t="s">
        <v>24</v>
      </c>
      <c r="K3777">
        <v>49</v>
      </c>
      <c r="L3777" t="str">
        <f>IF(Table1[[#This Row],[Age]]&lt;=20,"Teen",IF(Table1[[#This Row],[Age]]&gt;=21 &amp; Table1[[#This Row],[Age]]&lt;=50,"Adult","Senior"))</f>
        <v>Senior</v>
      </c>
      <c r="M3777" t="s">
        <v>36</v>
      </c>
      <c r="N3777" t="s">
        <v>37</v>
      </c>
      <c r="O3777" t="s">
        <v>38</v>
      </c>
      <c r="P3777" t="s">
        <v>28</v>
      </c>
      <c r="Q3777" t="s">
        <v>29</v>
      </c>
      <c r="R3777">
        <v>8</v>
      </c>
      <c r="S3777">
        <v>15000</v>
      </c>
      <c r="T3777">
        <v>10</v>
      </c>
      <c r="U3777">
        <v>108000</v>
      </c>
      <c r="V3777" t="str">
        <f>IF(Table1[[#This Row],[Sales]]&lt;=10000,"Low",IF(Table1[[#This Row],[Sales]]&gt;=10000 &amp; Table1[[#This Row],[Sales]]&lt;=25000,"Medium","High"))</f>
        <v>High</v>
      </c>
      <c r="W3777">
        <v>23115.53</v>
      </c>
      <c r="X3777">
        <f>Table1[[#This Row],[Profit]]/Table1[[#This Row],[Sales]]</f>
        <v>0.21403268518518517</v>
      </c>
      <c r="Y3777" t="s">
        <v>30</v>
      </c>
      <c r="Z3777" t="s">
        <v>41</v>
      </c>
      <c r="AA3777">
        <v>5</v>
      </c>
      <c r="AB3777" t="s">
        <v>42</v>
      </c>
    </row>
    <row r="3778" spans="1:28" x14ac:dyDescent="0.35">
      <c r="A3778" t="s">
        <v>4299</v>
      </c>
      <c r="B3778" s="1">
        <v>45999</v>
      </c>
      <c r="C3778" s="1" t="str">
        <f>TEXT(Table1[[#This Row],[Order_Date]],"yyyy")</f>
        <v>2025</v>
      </c>
      <c r="D3778" s="3">
        <f>MONTH(Table1[[#This Row],[Order_Date]])</f>
        <v>12</v>
      </c>
      <c r="E3778" t="str">
        <f>TEXT(Table1[[#This Row],[Order_Date]],"mmm")</f>
        <v>Dec</v>
      </c>
      <c r="F3778" s="1">
        <v>46003</v>
      </c>
      <c r="G3778">
        <f>(Table1[[#This Row],[Ship_Date]]-Table1[[#This Row],[Order_Date]])</f>
        <v>4</v>
      </c>
      <c r="H3778" t="s">
        <v>4300</v>
      </c>
      <c r="I3778" t="s">
        <v>4301</v>
      </c>
      <c r="J3778" t="s">
        <v>24</v>
      </c>
      <c r="K3778">
        <v>47</v>
      </c>
      <c r="L3778" t="str">
        <f>IF(Table1[[#This Row],[Age]]&lt;=20,"Teen",IF(Table1[[#This Row],[Age]]&gt;=21 &amp; Table1[[#This Row],[Age]]&lt;=50,"Adult","Senior"))</f>
        <v>Senior</v>
      </c>
      <c r="M3778" t="s">
        <v>91</v>
      </c>
      <c r="N3778" t="s">
        <v>92</v>
      </c>
      <c r="O3778" t="s">
        <v>55</v>
      </c>
      <c r="P3778" t="s">
        <v>56</v>
      </c>
      <c r="Q3778" t="s">
        <v>97</v>
      </c>
      <c r="R3778">
        <v>5</v>
      </c>
      <c r="S3778">
        <v>1500</v>
      </c>
      <c r="T3778">
        <v>25</v>
      </c>
      <c r="U3778">
        <v>5625</v>
      </c>
      <c r="V3778" t="str">
        <f>IF(Table1[[#This Row],[Sales]]&lt;=10000,"Low",IF(Table1[[#This Row],[Sales]]&gt;=10000 &amp; Table1[[#This Row],[Sales]]&lt;=25000,"Medium","High"))</f>
        <v>Low</v>
      </c>
      <c r="W3778">
        <v>2442.33</v>
      </c>
      <c r="X3778">
        <f>Table1[[#This Row],[Profit]]/Table1[[#This Row],[Sales]]</f>
        <v>0.43419199999999997</v>
      </c>
      <c r="Y3778" t="s">
        <v>58</v>
      </c>
      <c r="Z3778" t="s">
        <v>41</v>
      </c>
      <c r="AA3778">
        <v>5</v>
      </c>
      <c r="AB3778" t="s">
        <v>42</v>
      </c>
    </row>
    <row r="3779" spans="1:28" x14ac:dyDescent="0.35">
      <c r="A3779" t="s">
        <v>4308</v>
      </c>
      <c r="B3779" s="1">
        <v>45999</v>
      </c>
      <c r="C3779" s="1" t="str">
        <f>TEXT(Table1[[#This Row],[Order_Date]],"yyyy")</f>
        <v>2025</v>
      </c>
      <c r="D3779" s="3">
        <f>MONTH(Table1[[#This Row],[Order_Date]])</f>
        <v>12</v>
      </c>
      <c r="E3779" t="str">
        <f>TEXT(Table1[[#This Row],[Order_Date]],"mmm")</f>
        <v>Dec</v>
      </c>
      <c r="F3779" s="1">
        <v>46000</v>
      </c>
      <c r="G3779">
        <f>(Table1[[#This Row],[Ship_Date]]-Table1[[#This Row],[Order_Date]])</f>
        <v>1</v>
      </c>
      <c r="H3779" t="s">
        <v>4309</v>
      </c>
      <c r="I3779" t="s">
        <v>4310</v>
      </c>
      <c r="J3779" t="s">
        <v>24</v>
      </c>
      <c r="K3779">
        <v>35</v>
      </c>
      <c r="L3779" t="str">
        <f>IF(Table1[[#This Row],[Age]]&lt;=20,"Teen",IF(Table1[[#This Row],[Age]]&gt;=21 &amp; Table1[[#This Row],[Age]]&lt;=50,"Adult","Senior"))</f>
        <v>Senior</v>
      </c>
      <c r="M3779" t="s">
        <v>36</v>
      </c>
      <c r="N3779" t="s">
        <v>37</v>
      </c>
      <c r="O3779" t="s">
        <v>38</v>
      </c>
      <c r="P3779" t="s">
        <v>56</v>
      </c>
      <c r="Q3779" t="s">
        <v>57</v>
      </c>
      <c r="R3779">
        <v>4</v>
      </c>
      <c r="S3779">
        <v>60</v>
      </c>
      <c r="T3779">
        <v>20</v>
      </c>
      <c r="U3779">
        <v>192</v>
      </c>
      <c r="V3779" t="str">
        <f>IF(Table1[[#This Row],[Sales]]&lt;=10000,"Low",IF(Table1[[#This Row],[Sales]]&gt;=10000 &amp; Table1[[#This Row],[Sales]]&lt;=25000,"Medium","High"))</f>
        <v>Low</v>
      </c>
      <c r="W3779">
        <v>83.64</v>
      </c>
      <c r="X3779">
        <f>Table1[[#This Row],[Profit]]/Table1[[#This Row],[Sales]]</f>
        <v>0.43562499999999998</v>
      </c>
      <c r="Y3779" t="s">
        <v>30</v>
      </c>
      <c r="Z3779" t="s">
        <v>59</v>
      </c>
      <c r="AA3779">
        <v>4</v>
      </c>
      <c r="AB3779" t="s">
        <v>42</v>
      </c>
    </row>
    <row r="3780" spans="1:28" x14ac:dyDescent="0.35">
      <c r="A3780" t="s">
        <v>4329</v>
      </c>
      <c r="B3780" s="1">
        <v>46000</v>
      </c>
      <c r="C3780" s="1" t="str">
        <f>TEXT(Table1[[#This Row],[Order_Date]],"yyyy")</f>
        <v>2025</v>
      </c>
      <c r="D3780" s="3">
        <f>MONTH(Table1[[#This Row],[Order_Date]])</f>
        <v>12</v>
      </c>
      <c r="E3780" t="str">
        <f>TEXT(Table1[[#This Row],[Order_Date]],"mmm")</f>
        <v>Dec</v>
      </c>
      <c r="F3780" s="1">
        <v>46005</v>
      </c>
      <c r="G3780">
        <f>(Table1[[#This Row],[Ship_Date]]-Table1[[#This Row],[Order_Date]])</f>
        <v>5</v>
      </c>
      <c r="H3780" t="s">
        <v>4330</v>
      </c>
      <c r="I3780" t="s">
        <v>4331</v>
      </c>
      <c r="J3780" t="s">
        <v>52</v>
      </c>
      <c r="K3780">
        <v>37</v>
      </c>
      <c r="L3780" t="str">
        <f>IF(Table1[[#This Row],[Age]]&lt;=20,"Teen",IF(Table1[[#This Row],[Age]]&gt;=21 &amp; Table1[[#This Row],[Age]]&lt;=50,"Adult","Senior"))</f>
        <v>Senior</v>
      </c>
      <c r="M3780" t="s">
        <v>36</v>
      </c>
      <c r="N3780" t="s">
        <v>37</v>
      </c>
      <c r="O3780" t="s">
        <v>38</v>
      </c>
      <c r="P3780" t="s">
        <v>56</v>
      </c>
      <c r="Q3780" t="s">
        <v>57</v>
      </c>
      <c r="R3780">
        <v>5</v>
      </c>
      <c r="S3780">
        <v>60</v>
      </c>
      <c r="T3780">
        <v>25</v>
      </c>
      <c r="U3780">
        <v>225</v>
      </c>
      <c r="V3780" t="str">
        <f>IF(Table1[[#This Row],[Sales]]&lt;=10000,"Low",IF(Table1[[#This Row],[Sales]]&gt;=10000 &amp; Table1[[#This Row],[Sales]]&lt;=25000,"Medium","High"))</f>
        <v>Low</v>
      </c>
      <c r="W3780">
        <v>30.96</v>
      </c>
      <c r="X3780">
        <f>Table1[[#This Row],[Profit]]/Table1[[#This Row],[Sales]]</f>
        <v>0.1376</v>
      </c>
      <c r="Y3780" t="s">
        <v>58</v>
      </c>
      <c r="Z3780" t="s">
        <v>59</v>
      </c>
      <c r="AA3780">
        <v>1</v>
      </c>
      <c r="AB3780" t="s">
        <v>42</v>
      </c>
    </row>
    <row r="3781" spans="1:28" x14ac:dyDescent="0.35">
      <c r="A3781" t="s">
        <v>4334</v>
      </c>
      <c r="B3781" s="1">
        <v>46011</v>
      </c>
      <c r="C3781" s="1" t="str">
        <f>TEXT(Table1[[#This Row],[Order_Date]],"yyyy")</f>
        <v>2025</v>
      </c>
      <c r="D3781" s="3">
        <f>MONTH(Table1[[#This Row],[Order_Date]])</f>
        <v>12</v>
      </c>
      <c r="E3781" t="str">
        <f>TEXT(Table1[[#This Row],[Order_Date]],"mmm")</f>
        <v>Dec</v>
      </c>
      <c r="F3781" s="1">
        <v>46015</v>
      </c>
      <c r="G3781">
        <f>(Table1[[#This Row],[Ship_Date]]-Table1[[#This Row],[Order_Date]])</f>
        <v>4</v>
      </c>
      <c r="H3781" t="s">
        <v>4335</v>
      </c>
      <c r="I3781" t="s">
        <v>4336</v>
      </c>
      <c r="J3781" t="s">
        <v>52</v>
      </c>
      <c r="K3781">
        <v>25</v>
      </c>
      <c r="L3781" t="str">
        <f>IF(Table1[[#This Row],[Age]]&lt;=20,"Teen",IF(Table1[[#This Row],[Age]]&gt;=21 &amp; Table1[[#This Row],[Age]]&lt;=50,"Adult","Senior"))</f>
        <v>Senior</v>
      </c>
      <c r="M3781" t="s">
        <v>107</v>
      </c>
      <c r="N3781" t="s">
        <v>108</v>
      </c>
      <c r="O3781" t="s">
        <v>86</v>
      </c>
      <c r="P3781" t="s">
        <v>56</v>
      </c>
      <c r="Q3781" t="s">
        <v>168</v>
      </c>
      <c r="R3781">
        <v>7</v>
      </c>
      <c r="S3781">
        <v>1200</v>
      </c>
      <c r="T3781">
        <v>25</v>
      </c>
      <c r="U3781">
        <v>6300</v>
      </c>
      <c r="V3781" t="str">
        <f>IF(Table1[[#This Row],[Sales]]&lt;=10000,"Low",IF(Table1[[#This Row],[Sales]]&gt;=10000 &amp; Table1[[#This Row],[Sales]]&lt;=25000,"Medium","High"))</f>
        <v>Low</v>
      </c>
      <c r="W3781">
        <v>1229.32</v>
      </c>
      <c r="X3781">
        <f>Table1[[#This Row],[Profit]]/Table1[[#This Row],[Sales]]</f>
        <v>0.19513015873015871</v>
      </c>
      <c r="Y3781" t="s">
        <v>58</v>
      </c>
      <c r="Z3781" t="s">
        <v>41</v>
      </c>
      <c r="AA3781">
        <v>2</v>
      </c>
      <c r="AB3781" t="s">
        <v>42</v>
      </c>
    </row>
    <row r="3782" spans="1:28" x14ac:dyDescent="0.35">
      <c r="A3782" t="s">
        <v>4348</v>
      </c>
      <c r="B3782" s="1">
        <v>46003</v>
      </c>
      <c r="C3782" s="1" t="str">
        <f>TEXT(Table1[[#This Row],[Order_Date]],"yyyy")</f>
        <v>2025</v>
      </c>
      <c r="D3782" s="3">
        <f>MONTH(Table1[[#This Row],[Order_Date]])</f>
        <v>12</v>
      </c>
      <c r="E3782" t="str">
        <f>TEXT(Table1[[#This Row],[Order_Date]],"mmm")</f>
        <v>Dec</v>
      </c>
      <c r="F3782" s="1">
        <v>46006</v>
      </c>
      <c r="G3782">
        <f>(Table1[[#This Row],[Ship_Date]]-Table1[[#This Row],[Order_Date]])</f>
        <v>3</v>
      </c>
      <c r="H3782" t="s">
        <v>4349</v>
      </c>
      <c r="I3782" t="s">
        <v>4350</v>
      </c>
      <c r="J3782" t="s">
        <v>24</v>
      </c>
      <c r="K3782">
        <v>24</v>
      </c>
      <c r="L3782" t="str">
        <f>IF(Table1[[#This Row],[Age]]&lt;=20,"Teen",IF(Table1[[#This Row],[Age]]&gt;=21 &amp; Table1[[#This Row],[Age]]&lt;=50,"Adult","Senior"))</f>
        <v>Senior</v>
      </c>
      <c r="M3782" t="s">
        <v>46</v>
      </c>
      <c r="N3782" t="s">
        <v>46</v>
      </c>
      <c r="O3782" t="s">
        <v>38</v>
      </c>
      <c r="P3782" t="s">
        <v>47</v>
      </c>
      <c r="Q3782" t="s">
        <v>175</v>
      </c>
      <c r="R3782">
        <v>6</v>
      </c>
      <c r="S3782">
        <v>1200</v>
      </c>
      <c r="T3782">
        <v>5</v>
      </c>
      <c r="U3782">
        <v>6840</v>
      </c>
      <c r="V3782" t="str">
        <f>IF(Table1[[#This Row],[Sales]]&lt;=10000,"Low",IF(Table1[[#This Row],[Sales]]&gt;=10000 &amp; Table1[[#This Row],[Sales]]&lt;=25000,"Medium","High"))</f>
        <v>Low</v>
      </c>
      <c r="W3782">
        <v>862.71</v>
      </c>
      <c r="X3782">
        <f>Table1[[#This Row],[Profit]]/Table1[[#This Row],[Sales]]</f>
        <v>0.12612719298245614</v>
      </c>
      <c r="Y3782" t="s">
        <v>58</v>
      </c>
      <c r="Z3782" t="s">
        <v>59</v>
      </c>
      <c r="AA3782">
        <v>1</v>
      </c>
      <c r="AB3782" t="s">
        <v>42</v>
      </c>
    </row>
    <row r="3783" spans="1:28" x14ac:dyDescent="0.35">
      <c r="A3783" t="s">
        <v>4360</v>
      </c>
      <c r="B3783" s="1">
        <v>45654</v>
      </c>
      <c r="C3783" s="1" t="str">
        <f>TEXT(Table1[[#This Row],[Order_Date]],"yyyy")</f>
        <v>2024</v>
      </c>
      <c r="D3783" s="3">
        <f>MONTH(Table1[[#This Row],[Order_Date]])</f>
        <v>12</v>
      </c>
      <c r="E3783" t="str">
        <f>TEXT(Table1[[#This Row],[Order_Date]],"mmm")</f>
        <v>Dec</v>
      </c>
      <c r="F3783" s="1">
        <v>45656</v>
      </c>
      <c r="G3783">
        <f>(Table1[[#This Row],[Ship_Date]]-Table1[[#This Row],[Order_Date]])</f>
        <v>2</v>
      </c>
      <c r="H3783" t="s">
        <v>4361</v>
      </c>
      <c r="I3783" t="s">
        <v>4362</v>
      </c>
      <c r="J3783" t="s">
        <v>24</v>
      </c>
      <c r="K3783">
        <v>29</v>
      </c>
      <c r="L3783" t="str">
        <f>IF(Table1[[#This Row],[Age]]&lt;=20,"Teen",IF(Table1[[#This Row],[Age]]&gt;=21 &amp; Table1[[#This Row],[Age]]&lt;=50,"Adult","Senior"))</f>
        <v>Senior</v>
      </c>
      <c r="M3783" t="s">
        <v>91</v>
      </c>
      <c r="N3783" t="s">
        <v>92</v>
      </c>
      <c r="O3783" t="s">
        <v>55</v>
      </c>
      <c r="P3783" t="s">
        <v>39</v>
      </c>
      <c r="Q3783" t="s">
        <v>151</v>
      </c>
      <c r="R3783">
        <v>8</v>
      </c>
      <c r="S3783">
        <v>900</v>
      </c>
      <c r="T3783">
        <v>0</v>
      </c>
      <c r="U3783">
        <v>7200</v>
      </c>
      <c r="V3783" t="str">
        <f>IF(Table1[[#This Row],[Sales]]&lt;=10000,"Low",IF(Table1[[#This Row],[Sales]]&gt;=10000 &amp; Table1[[#This Row],[Sales]]&lt;=25000,"Medium","High"))</f>
        <v>Low</v>
      </c>
      <c r="W3783">
        <v>893.92</v>
      </c>
      <c r="X3783">
        <f>Table1[[#This Row],[Profit]]/Table1[[#This Row],[Sales]]</f>
        <v>0.12415555555555555</v>
      </c>
      <c r="Y3783" t="s">
        <v>58</v>
      </c>
      <c r="Z3783" t="s">
        <v>59</v>
      </c>
      <c r="AA3783">
        <v>3</v>
      </c>
      <c r="AB3783" t="s">
        <v>42</v>
      </c>
    </row>
    <row r="3784" spans="1:28" x14ac:dyDescent="0.35">
      <c r="A3784" t="s">
        <v>4380</v>
      </c>
      <c r="B3784" s="1">
        <v>46001</v>
      </c>
      <c r="C3784" s="1" t="str">
        <f>TEXT(Table1[[#This Row],[Order_Date]],"yyyy")</f>
        <v>2025</v>
      </c>
      <c r="D3784" s="3">
        <f>MONTH(Table1[[#This Row],[Order_Date]])</f>
        <v>12</v>
      </c>
      <c r="E3784" t="str">
        <f>TEXT(Table1[[#This Row],[Order_Date]],"mmm")</f>
        <v>Dec</v>
      </c>
      <c r="F3784" s="1">
        <v>46002</v>
      </c>
      <c r="G3784">
        <f>(Table1[[#This Row],[Ship_Date]]-Table1[[#This Row],[Order_Date]])</f>
        <v>1</v>
      </c>
      <c r="H3784" t="s">
        <v>4381</v>
      </c>
      <c r="I3784" t="s">
        <v>4382</v>
      </c>
      <c r="J3784" t="s">
        <v>24</v>
      </c>
      <c r="K3784">
        <v>22</v>
      </c>
      <c r="L3784" t="str">
        <f>IF(Table1[[#This Row],[Age]]&lt;=20,"Teen",IF(Table1[[#This Row],[Age]]&gt;=21 &amp; Table1[[#This Row],[Age]]&lt;=50,"Adult","Senior"))</f>
        <v>Senior</v>
      </c>
      <c r="M3784" t="s">
        <v>91</v>
      </c>
      <c r="N3784" t="s">
        <v>92</v>
      </c>
      <c r="O3784" t="s">
        <v>55</v>
      </c>
      <c r="P3784" t="s">
        <v>56</v>
      </c>
      <c r="Q3784" t="s">
        <v>97</v>
      </c>
      <c r="R3784">
        <v>1</v>
      </c>
      <c r="S3784">
        <v>1500</v>
      </c>
      <c r="T3784">
        <v>10</v>
      </c>
      <c r="U3784">
        <v>1350</v>
      </c>
      <c r="V3784" t="str">
        <f>IF(Table1[[#This Row],[Sales]]&lt;=10000,"Low",IF(Table1[[#This Row],[Sales]]&gt;=10000 &amp; Table1[[#This Row],[Sales]]&lt;=25000,"Medium","High"))</f>
        <v>Low</v>
      </c>
      <c r="W3784">
        <v>452.07</v>
      </c>
      <c r="X3784">
        <f>Table1[[#This Row],[Profit]]/Table1[[#This Row],[Sales]]</f>
        <v>0.33486666666666665</v>
      </c>
      <c r="Y3784" t="s">
        <v>58</v>
      </c>
      <c r="Z3784" t="s">
        <v>31</v>
      </c>
      <c r="AA3784">
        <v>2</v>
      </c>
      <c r="AB3784" t="s">
        <v>32</v>
      </c>
    </row>
    <row r="3785" spans="1:28" x14ac:dyDescent="0.35">
      <c r="A3785" t="s">
        <v>4397</v>
      </c>
      <c r="B3785" s="1">
        <v>46006</v>
      </c>
      <c r="C3785" s="1" t="str">
        <f>TEXT(Table1[[#This Row],[Order_Date]],"yyyy")</f>
        <v>2025</v>
      </c>
      <c r="D3785" s="3">
        <f>MONTH(Table1[[#This Row],[Order_Date]])</f>
        <v>12</v>
      </c>
      <c r="E3785" t="str">
        <f>TEXT(Table1[[#This Row],[Order_Date]],"mmm")</f>
        <v>Dec</v>
      </c>
      <c r="F3785" s="1">
        <v>46013</v>
      </c>
      <c r="G3785">
        <f>(Table1[[#This Row],[Ship_Date]]-Table1[[#This Row],[Order_Date]])</f>
        <v>7</v>
      </c>
      <c r="H3785" t="s">
        <v>4398</v>
      </c>
      <c r="I3785" t="s">
        <v>4399</v>
      </c>
      <c r="J3785" t="s">
        <v>24</v>
      </c>
      <c r="K3785">
        <v>34</v>
      </c>
      <c r="L3785" t="str">
        <f>IF(Table1[[#This Row],[Age]]&lt;=20,"Teen",IF(Table1[[#This Row],[Age]]&gt;=21 &amp; Table1[[#This Row],[Age]]&lt;=50,"Adult","Senior"))</f>
        <v>Senior</v>
      </c>
      <c r="M3785" t="s">
        <v>46</v>
      </c>
      <c r="N3785" t="s">
        <v>46</v>
      </c>
      <c r="O3785" t="s">
        <v>38</v>
      </c>
      <c r="P3785" t="s">
        <v>28</v>
      </c>
      <c r="Q3785" t="s">
        <v>192</v>
      </c>
      <c r="R3785">
        <v>2</v>
      </c>
      <c r="S3785">
        <v>7000</v>
      </c>
      <c r="T3785">
        <v>25</v>
      </c>
      <c r="U3785">
        <v>10500</v>
      </c>
      <c r="V3785" t="str">
        <f>IF(Table1[[#This Row],[Sales]]&lt;=10000,"Low",IF(Table1[[#This Row],[Sales]]&gt;=10000 &amp; Table1[[#This Row],[Sales]]&lt;=25000,"Medium","High"))</f>
        <v>High</v>
      </c>
      <c r="W3785">
        <v>1099.6300000000001</v>
      </c>
      <c r="X3785">
        <f>Table1[[#This Row],[Profit]]/Table1[[#This Row],[Sales]]</f>
        <v>0.10472666666666668</v>
      </c>
      <c r="Y3785" t="s">
        <v>30</v>
      </c>
      <c r="Z3785" t="s">
        <v>41</v>
      </c>
      <c r="AA3785">
        <v>5</v>
      </c>
      <c r="AB3785" t="s">
        <v>42</v>
      </c>
    </row>
    <row r="3786" spans="1:28" x14ac:dyDescent="0.35">
      <c r="A3786" t="s">
        <v>4419</v>
      </c>
      <c r="B3786" s="1">
        <v>45627</v>
      </c>
      <c r="C3786" s="1" t="str">
        <f>TEXT(Table1[[#This Row],[Order_Date]],"yyyy")</f>
        <v>2024</v>
      </c>
      <c r="D3786" s="3">
        <f>MONTH(Table1[[#This Row],[Order_Date]])</f>
        <v>12</v>
      </c>
      <c r="E3786" t="str">
        <f>TEXT(Table1[[#This Row],[Order_Date]],"mmm")</f>
        <v>Dec</v>
      </c>
      <c r="F3786" s="1">
        <v>45631</v>
      </c>
      <c r="G3786">
        <f>(Table1[[#This Row],[Ship_Date]]-Table1[[#This Row],[Order_Date]])</f>
        <v>4</v>
      </c>
      <c r="H3786" t="s">
        <v>4420</v>
      </c>
      <c r="I3786" t="s">
        <v>4421</v>
      </c>
      <c r="J3786" t="s">
        <v>52</v>
      </c>
      <c r="K3786">
        <v>45</v>
      </c>
      <c r="L3786" t="str">
        <f>IF(Table1[[#This Row],[Age]]&lt;=20,"Teen",IF(Table1[[#This Row],[Age]]&gt;=21 &amp; Table1[[#This Row],[Age]]&lt;=50,"Adult","Senior"))</f>
        <v>Senior</v>
      </c>
      <c r="M3786" t="s">
        <v>25</v>
      </c>
      <c r="N3786" t="s">
        <v>26</v>
      </c>
      <c r="O3786" t="s">
        <v>27</v>
      </c>
      <c r="P3786" t="s">
        <v>74</v>
      </c>
      <c r="Q3786" t="s">
        <v>132</v>
      </c>
      <c r="R3786">
        <v>1</v>
      </c>
      <c r="S3786">
        <v>55000</v>
      </c>
      <c r="T3786">
        <v>25</v>
      </c>
      <c r="U3786">
        <v>41250</v>
      </c>
      <c r="V3786" t="str">
        <f>IF(Table1[[#This Row],[Sales]]&lt;=10000,"Low",IF(Table1[[#This Row],[Sales]]&gt;=10000 &amp; Table1[[#This Row],[Sales]]&lt;=25000,"Medium","High"))</f>
        <v>High</v>
      </c>
      <c r="W3786">
        <v>12888.74</v>
      </c>
      <c r="X3786">
        <f>Table1[[#This Row],[Profit]]/Table1[[#This Row],[Sales]]</f>
        <v>0.31245430303030303</v>
      </c>
      <c r="Y3786" t="s">
        <v>93</v>
      </c>
      <c r="Z3786" t="s">
        <v>41</v>
      </c>
      <c r="AA3786">
        <v>3</v>
      </c>
      <c r="AB3786" t="s">
        <v>42</v>
      </c>
    </row>
    <row r="3787" spans="1:28" x14ac:dyDescent="0.35">
      <c r="A3787" t="s">
        <v>4431</v>
      </c>
      <c r="B3787" s="1">
        <v>45645</v>
      </c>
      <c r="C3787" s="1" t="str">
        <f>TEXT(Table1[[#This Row],[Order_Date]],"yyyy")</f>
        <v>2024</v>
      </c>
      <c r="D3787" s="3">
        <f>MONTH(Table1[[#This Row],[Order_Date]])</f>
        <v>12</v>
      </c>
      <c r="E3787" t="str">
        <f>TEXT(Table1[[#This Row],[Order_Date]],"mmm")</f>
        <v>Dec</v>
      </c>
      <c r="F3787" s="1">
        <v>45646</v>
      </c>
      <c r="G3787">
        <f>(Table1[[#This Row],[Ship_Date]]-Table1[[#This Row],[Order_Date]])</f>
        <v>1</v>
      </c>
      <c r="H3787" t="s">
        <v>4432</v>
      </c>
      <c r="I3787" t="s">
        <v>4433</v>
      </c>
      <c r="J3787" t="s">
        <v>52</v>
      </c>
      <c r="K3787">
        <v>57</v>
      </c>
      <c r="L3787" t="str">
        <f>IF(Table1[[#This Row],[Age]]&lt;=20,"Teen",IF(Table1[[#This Row],[Age]]&gt;=21 &amp; Table1[[#This Row],[Age]]&lt;=50,"Adult","Senior"))</f>
        <v>Senior</v>
      </c>
      <c r="M3787" t="s">
        <v>107</v>
      </c>
      <c r="N3787" t="s">
        <v>108</v>
      </c>
      <c r="O3787" t="s">
        <v>86</v>
      </c>
      <c r="P3787" t="s">
        <v>47</v>
      </c>
      <c r="Q3787" t="s">
        <v>69</v>
      </c>
      <c r="R3787">
        <v>6</v>
      </c>
      <c r="S3787">
        <v>800</v>
      </c>
      <c r="T3787">
        <v>20</v>
      </c>
      <c r="U3787">
        <v>3840</v>
      </c>
      <c r="V3787" t="str">
        <f>IF(Table1[[#This Row],[Sales]]&lt;=10000,"Low",IF(Table1[[#This Row],[Sales]]&gt;=10000 &amp; Table1[[#This Row],[Sales]]&lt;=25000,"Medium","High"))</f>
        <v>Low</v>
      </c>
      <c r="W3787">
        <v>1151.75</v>
      </c>
      <c r="X3787">
        <f>Table1[[#This Row],[Profit]]/Table1[[#This Row],[Sales]]</f>
        <v>0.29993489583333333</v>
      </c>
      <c r="Y3787" t="s">
        <v>93</v>
      </c>
      <c r="Z3787" t="s">
        <v>41</v>
      </c>
      <c r="AA3787">
        <v>3</v>
      </c>
      <c r="AB3787" t="s">
        <v>42</v>
      </c>
    </row>
    <row r="3788" spans="1:28" x14ac:dyDescent="0.35">
      <c r="A3788" t="s">
        <v>4452</v>
      </c>
      <c r="B3788" s="1">
        <v>45654</v>
      </c>
      <c r="C3788" s="1" t="str">
        <f>TEXT(Table1[[#This Row],[Order_Date]],"yyyy")</f>
        <v>2024</v>
      </c>
      <c r="D3788" s="3">
        <f>MONTH(Table1[[#This Row],[Order_Date]])</f>
        <v>12</v>
      </c>
      <c r="E3788" t="str">
        <f>TEXT(Table1[[#This Row],[Order_Date]],"mmm")</f>
        <v>Dec</v>
      </c>
      <c r="F3788" s="1">
        <v>45656</v>
      </c>
      <c r="G3788">
        <f>(Table1[[#This Row],[Ship_Date]]-Table1[[#This Row],[Order_Date]])</f>
        <v>2</v>
      </c>
      <c r="H3788" t="s">
        <v>4453</v>
      </c>
      <c r="I3788" t="s">
        <v>4454</v>
      </c>
      <c r="J3788" t="s">
        <v>52</v>
      </c>
      <c r="K3788">
        <v>18</v>
      </c>
      <c r="L3788" t="str">
        <f>IF(Table1[[#This Row],[Age]]&lt;=20,"Teen",IF(Table1[[#This Row],[Age]]&gt;=21 &amp; Table1[[#This Row],[Age]]&lt;=50,"Adult","Senior"))</f>
        <v>Teen</v>
      </c>
      <c r="M3788" t="s">
        <v>53</v>
      </c>
      <c r="N3788" t="s">
        <v>54</v>
      </c>
      <c r="O3788" t="s">
        <v>55</v>
      </c>
      <c r="P3788" t="s">
        <v>39</v>
      </c>
      <c r="Q3788" t="s">
        <v>40</v>
      </c>
      <c r="R3788">
        <v>1</v>
      </c>
      <c r="S3788">
        <v>2500</v>
      </c>
      <c r="T3788">
        <v>0</v>
      </c>
      <c r="U3788">
        <v>2500</v>
      </c>
      <c r="V3788" t="str">
        <f>IF(Table1[[#This Row],[Sales]]&lt;=10000,"Low",IF(Table1[[#This Row],[Sales]]&gt;=10000 &amp; Table1[[#This Row],[Sales]]&lt;=25000,"Medium","High"))</f>
        <v>Low</v>
      </c>
      <c r="W3788">
        <v>571.9</v>
      </c>
      <c r="X3788">
        <f>Table1[[#This Row],[Profit]]/Table1[[#This Row],[Sales]]</f>
        <v>0.22875999999999999</v>
      </c>
      <c r="Y3788" t="s">
        <v>30</v>
      </c>
      <c r="Z3788" t="s">
        <v>59</v>
      </c>
      <c r="AA3788">
        <v>2</v>
      </c>
      <c r="AB3788" t="s">
        <v>42</v>
      </c>
    </row>
    <row r="3789" spans="1:28" x14ac:dyDescent="0.35">
      <c r="A3789" t="s">
        <v>4500</v>
      </c>
      <c r="B3789" s="1">
        <v>46011</v>
      </c>
      <c r="C3789" s="1" t="str">
        <f>TEXT(Table1[[#This Row],[Order_Date]],"yyyy")</f>
        <v>2025</v>
      </c>
      <c r="D3789" s="3">
        <f>MONTH(Table1[[#This Row],[Order_Date]])</f>
        <v>12</v>
      </c>
      <c r="E3789" t="str">
        <f>TEXT(Table1[[#This Row],[Order_Date]],"mmm")</f>
        <v>Dec</v>
      </c>
      <c r="F3789" s="1">
        <v>46017</v>
      </c>
      <c r="G3789">
        <f>(Table1[[#This Row],[Ship_Date]]-Table1[[#This Row],[Order_Date]])</f>
        <v>6</v>
      </c>
      <c r="H3789" t="s">
        <v>4501</v>
      </c>
      <c r="I3789" t="s">
        <v>4502</v>
      </c>
      <c r="J3789" t="s">
        <v>24</v>
      </c>
      <c r="K3789">
        <v>38</v>
      </c>
      <c r="L3789" t="str">
        <f>IF(Table1[[#This Row],[Age]]&lt;=20,"Teen",IF(Table1[[#This Row],[Age]]&gt;=21 &amp; Table1[[#This Row],[Age]]&lt;=50,"Adult","Senior"))</f>
        <v>Senior</v>
      </c>
      <c r="M3789" t="s">
        <v>25</v>
      </c>
      <c r="N3789" t="s">
        <v>26</v>
      </c>
      <c r="O3789" t="s">
        <v>27</v>
      </c>
      <c r="P3789" t="s">
        <v>74</v>
      </c>
      <c r="Q3789" t="s">
        <v>196</v>
      </c>
      <c r="R3789">
        <v>1</v>
      </c>
      <c r="S3789">
        <v>25000</v>
      </c>
      <c r="T3789">
        <v>0</v>
      </c>
      <c r="U3789">
        <v>25000</v>
      </c>
      <c r="V3789" t="str">
        <f>IF(Table1[[#This Row],[Sales]]&lt;=10000,"Low",IF(Table1[[#This Row],[Sales]]&gt;=10000 &amp; Table1[[#This Row],[Sales]]&lt;=25000,"Medium","High"))</f>
        <v>High</v>
      </c>
      <c r="W3789">
        <v>5414.96</v>
      </c>
      <c r="X3789">
        <f>Table1[[#This Row],[Profit]]/Table1[[#This Row],[Sales]]</f>
        <v>0.2165984</v>
      </c>
      <c r="Y3789" t="s">
        <v>30</v>
      </c>
      <c r="Z3789" t="s">
        <v>41</v>
      </c>
      <c r="AA3789">
        <v>2</v>
      </c>
      <c r="AB3789" t="s">
        <v>42</v>
      </c>
    </row>
    <row r="3790" spans="1:28" x14ac:dyDescent="0.35">
      <c r="A3790" t="s">
        <v>4515</v>
      </c>
      <c r="B3790" s="1">
        <v>45627</v>
      </c>
      <c r="C3790" s="1" t="str">
        <f>TEXT(Table1[[#This Row],[Order_Date]],"yyyy")</f>
        <v>2024</v>
      </c>
      <c r="D3790" s="3">
        <f>MONTH(Table1[[#This Row],[Order_Date]])</f>
        <v>12</v>
      </c>
      <c r="E3790" t="str">
        <f>TEXT(Table1[[#This Row],[Order_Date]],"mmm")</f>
        <v>Dec</v>
      </c>
      <c r="F3790" s="1">
        <v>45629</v>
      </c>
      <c r="G3790">
        <f>(Table1[[#This Row],[Ship_Date]]-Table1[[#This Row],[Order_Date]])</f>
        <v>2</v>
      </c>
      <c r="H3790" t="s">
        <v>120</v>
      </c>
      <c r="I3790" t="s">
        <v>4516</v>
      </c>
      <c r="J3790" t="s">
        <v>24</v>
      </c>
      <c r="K3790">
        <v>45</v>
      </c>
      <c r="L3790" t="str">
        <f>IF(Table1[[#This Row],[Age]]&lt;=20,"Teen",IF(Table1[[#This Row],[Age]]&gt;=21 &amp; Table1[[#This Row],[Age]]&lt;=50,"Adult","Senior"))</f>
        <v>Senior</v>
      </c>
      <c r="M3790" t="s">
        <v>116</v>
      </c>
      <c r="N3790" t="s">
        <v>117</v>
      </c>
      <c r="O3790" t="s">
        <v>86</v>
      </c>
      <c r="P3790" t="s">
        <v>39</v>
      </c>
      <c r="Q3790" t="s">
        <v>118</v>
      </c>
      <c r="R3790">
        <v>5</v>
      </c>
      <c r="S3790">
        <v>4000</v>
      </c>
      <c r="T3790">
        <v>0</v>
      </c>
      <c r="U3790">
        <v>20000</v>
      </c>
      <c r="V3790" t="str">
        <f>IF(Table1[[#This Row],[Sales]]&lt;=10000,"Low",IF(Table1[[#This Row],[Sales]]&gt;=10000 &amp; Table1[[#This Row],[Sales]]&lt;=25000,"Medium","High"))</f>
        <v>High</v>
      </c>
      <c r="W3790">
        <v>8495.94</v>
      </c>
      <c r="X3790">
        <f>Table1[[#This Row],[Profit]]/Table1[[#This Row],[Sales]]</f>
        <v>0.42479700000000004</v>
      </c>
      <c r="Y3790" t="s">
        <v>93</v>
      </c>
      <c r="Z3790" t="s">
        <v>31</v>
      </c>
      <c r="AA3790">
        <v>3</v>
      </c>
      <c r="AB3790" t="s">
        <v>42</v>
      </c>
    </row>
    <row r="3791" spans="1:28" x14ac:dyDescent="0.35">
      <c r="A3791" t="s">
        <v>4532</v>
      </c>
      <c r="B3791" s="1">
        <v>45649</v>
      </c>
      <c r="C3791" s="1" t="str">
        <f>TEXT(Table1[[#This Row],[Order_Date]],"yyyy")</f>
        <v>2024</v>
      </c>
      <c r="D3791" s="3">
        <f>MONTH(Table1[[#This Row],[Order_Date]])</f>
        <v>12</v>
      </c>
      <c r="E3791" t="str">
        <f>TEXT(Table1[[#This Row],[Order_Date]],"mmm")</f>
        <v>Dec</v>
      </c>
      <c r="F3791" s="1">
        <v>45654</v>
      </c>
      <c r="G3791">
        <f>(Table1[[#This Row],[Ship_Date]]-Table1[[#This Row],[Order_Date]])</f>
        <v>5</v>
      </c>
      <c r="H3791" t="s">
        <v>4533</v>
      </c>
      <c r="I3791" t="s">
        <v>4534</v>
      </c>
      <c r="J3791" t="s">
        <v>24</v>
      </c>
      <c r="K3791">
        <v>55</v>
      </c>
      <c r="L3791" t="str">
        <f>IF(Table1[[#This Row],[Age]]&lt;=20,"Teen",IF(Table1[[#This Row],[Age]]&gt;=21 &amp; Table1[[#This Row],[Age]]&lt;=50,"Adult","Senior"))</f>
        <v>Senior</v>
      </c>
      <c r="M3791" t="s">
        <v>116</v>
      </c>
      <c r="N3791" t="s">
        <v>117</v>
      </c>
      <c r="O3791" t="s">
        <v>86</v>
      </c>
      <c r="P3791" t="s">
        <v>28</v>
      </c>
      <c r="Q3791" t="s">
        <v>103</v>
      </c>
      <c r="R3791">
        <v>3</v>
      </c>
      <c r="S3791">
        <v>25000</v>
      </c>
      <c r="T3791">
        <v>5</v>
      </c>
      <c r="U3791">
        <v>71250</v>
      </c>
      <c r="V3791" t="str">
        <f>IF(Table1[[#This Row],[Sales]]&lt;=10000,"Low",IF(Table1[[#This Row],[Sales]]&gt;=10000 &amp; Table1[[#This Row],[Sales]]&lt;=25000,"Medium","High"))</f>
        <v>High</v>
      </c>
      <c r="W3791">
        <v>12379.91</v>
      </c>
      <c r="X3791">
        <f>Table1[[#This Row],[Profit]]/Table1[[#This Row],[Sales]]</f>
        <v>0.17375312280701755</v>
      </c>
      <c r="Y3791" t="s">
        <v>93</v>
      </c>
      <c r="Z3791" t="s">
        <v>31</v>
      </c>
      <c r="AA3791">
        <v>3</v>
      </c>
      <c r="AB3791" t="s">
        <v>42</v>
      </c>
    </row>
    <row r="3792" spans="1:28" x14ac:dyDescent="0.35">
      <c r="A3792" t="s">
        <v>4556</v>
      </c>
      <c r="B3792" s="1">
        <v>46015</v>
      </c>
      <c r="C3792" s="1" t="str">
        <f>TEXT(Table1[[#This Row],[Order_Date]],"yyyy")</f>
        <v>2025</v>
      </c>
      <c r="D3792" s="3">
        <f>MONTH(Table1[[#This Row],[Order_Date]])</f>
        <v>12</v>
      </c>
      <c r="E3792" t="str">
        <f>TEXT(Table1[[#This Row],[Order_Date]],"mmm")</f>
        <v>Dec</v>
      </c>
      <c r="F3792" s="1">
        <v>46022</v>
      </c>
      <c r="G3792">
        <f>(Table1[[#This Row],[Ship_Date]]-Table1[[#This Row],[Order_Date]])</f>
        <v>7</v>
      </c>
      <c r="H3792" t="s">
        <v>4557</v>
      </c>
      <c r="I3792" t="s">
        <v>4558</v>
      </c>
      <c r="J3792" t="s">
        <v>52</v>
      </c>
      <c r="K3792">
        <v>31</v>
      </c>
      <c r="L3792" t="str">
        <f>IF(Table1[[#This Row],[Age]]&lt;=20,"Teen",IF(Table1[[#This Row],[Age]]&gt;=21 &amp; Table1[[#This Row],[Age]]&lt;=50,"Adult","Senior"))</f>
        <v>Senior</v>
      </c>
      <c r="M3792" t="s">
        <v>36</v>
      </c>
      <c r="N3792" t="s">
        <v>37</v>
      </c>
      <c r="O3792" t="s">
        <v>38</v>
      </c>
      <c r="P3792" t="s">
        <v>47</v>
      </c>
      <c r="Q3792" t="s">
        <v>48</v>
      </c>
      <c r="R3792">
        <v>2</v>
      </c>
      <c r="S3792">
        <v>3500</v>
      </c>
      <c r="T3792">
        <v>25</v>
      </c>
      <c r="U3792">
        <v>5250</v>
      </c>
      <c r="V3792" t="str">
        <f>IF(Table1[[#This Row],[Sales]]&lt;=10000,"Low",IF(Table1[[#This Row],[Sales]]&gt;=10000 &amp; Table1[[#This Row],[Sales]]&lt;=25000,"Medium","High"))</f>
        <v>Low</v>
      </c>
      <c r="W3792">
        <v>1281.06</v>
      </c>
      <c r="X3792">
        <f>Table1[[#This Row],[Profit]]/Table1[[#This Row],[Sales]]</f>
        <v>0.24401142857142857</v>
      </c>
      <c r="Y3792" t="s">
        <v>30</v>
      </c>
      <c r="Z3792" t="s">
        <v>41</v>
      </c>
      <c r="AA3792">
        <v>3</v>
      </c>
      <c r="AB3792" t="s">
        <v>42</v>
      </c>
    </row>
    <row r="3793" spans="1:28" x14ac:dyDescent="0.35">
      <c r="A3793" t="s">
        <v>4564</v>
      </c>
      <c r="B3793" s="1">
        <v>46019</v>
      </c>
      <c r="C3793" s="1" t="str">
        <f>TEXT(Table1[[#This Row],[Order_Date]],"yyyy")</f>
        <v>2025</v>
      </c>
      <c r="D3793" s="3">
        <f>MONTH(Table1[[#This Row],[Order_Date]])</f>
        <v>12</v>
      </c>
      <c r="E3793" t="str">
        <f>TEXT(Table1[[#This Row],[Order_Date]],"mmm")</f>
        <v>Dec</v>
      </c>
      <c r="F3793" s="1">
        <v>46025</v>
      </c>
      <c r="G3793">
        <f>(Table1[[#This Row],[Ship_Date]]-Table1[[#This Row],[Order_Date]])</f>
        <v>6</v>
      </c>
      <c r="H3793" t="s">
        <v>4565</v>
      </c>
      <c r="I3793" t="s">
        <v>4566</v>
      </c>
      <c r="J3793" t="s">
        <v>24</v>
      </c>
      <c r="K3793">
        <v>28</v>
      </c>
      <c r="L3793" t="str">
        <f>IF(Table1[[#This Row],[Age]]&lt;=20,"Teen",IF(Table1[[#This Row],[Age]]&gt;=21 &amp; Table1[[#This Row],[Age]]&lt;=50,"Adult","Senior"))</f>
        <v>Senior</v>
      </c>
      <c r="M3793" t="s">
        <v>53</v>
      </c>
      <c r="N3793" t="s">
        <v>54</v>
      </c>
      <c r="O3793" t="s">
        <v>55</v>
      </c>
      <c r="P3793" t="s">
        <v>56</v>
      </c>
      <c r="Q3793" t="s">
        <v>97</v>
      </c>
      <c r="R3793">
        <v>1</v>
      </c>
      <c r="S3793">
        <v>1500</v>
      </c>
      <c r="T3793">
        <v>0</v>
      </c>
      <c r="U3793">
        <v>1500</v>
      </c>
      <c r="V3793" t="str">
        <f>IF(Table1[[#This Row],[Sales]]&lt;=10000,"Low",IF(Table1[[#This Row],[Sales]]&gt;=10000 &amp; Table1[[#This Row],[Sales]]&lt;=25000,"Medium","High"))</f>
        <v>Low</v>
      </c>
      <c r="W3793">
        <v>581.74</v>
      </c>
      <c r="X3793">
        <f>Table1[[#This Row],[Profit]]/Table1[[#This Row],[Sales]]</f>
        <v>0.38782666666666665</v>
      </c>
      <c r="Y3793" t="s">
        <v>58</v>
      </c>
      <c r="Z3793" t="s">
        <v>31</v>
      </c>
      <c r="AA3793">
        <v>2</v>
      </c>
      <c r="AB3793" t="s">
        <v>42</v>
      </c>
    </row>
    <row r="3794" spans="1:28" x14ac:dyDescent="0.35">
      <c r="A3794" t="s">
        <v>4588</v>
      </c>
      <c r="B3794" s="1">
        <v>45628</v>
      </c>
      <c r="C3794" s="1" t="str">
        <f>TEXT(Table1[[#This Row],[Order_Date]],"yyyy")</f>
        <v>2024</v>
      </c>
      <c r="D3794" s="3">
        <f>MONTH(Table1[[#This Row],[Order_Date]])</f>
        <v>12</v>
      </c>
      <c r="E3794" t="str">
        <f>TEXT(Table1[[#This Row],[Order_Date]],"mmm")</f>
        <v>Dec</v>
      </c>
      <c r="F3794" s="1">
        <v>45635</v>
      </c>
      <c r="G3794">
        <f>(Table1[[#This Row],[Ship_Date]]-Table1[[#This Row],[Order_Date]])</f>
        <v>7</v>
      </c>
      <c r="H3794" t="s">
        <v>4589</v>
      </c>
      <c r="I3794" t="s">
        <v>4590</v>
      </c>
      <c r="J3794" t="s">
        <v>24</v>
      </c>
      <c r="K3794">
        <v>44</v>
      </c>
      <c r="L3794" t="str">
        <f>IF(Table1[[#This Row],[Age]]&lt;=20,"Teen",IF(Table1[[#This Row],[Age]]&gt;=21 &amp; Table1[[#This Row],[Age]]&lt;=50,"Adult","Senior"))</f>
        <v>Senior</v>
      </c>
      <c r="M3794" t="s">
        <v>79</v>
      </c>
      <c r="N3794" t="s">
        <v>80</v>
      </c>
      <c r="O3794" t="s">
        <v>38</v>
      </c>
      <c r="P3794" t="s">
        <v>74</v>
      </c>
      <c r="Q3794" t="s">
        <v>231</v>
      </c>
      <c r="R3794">
        <v>1</v>
      </c>
      <c r="S3794">
        <v>18000</v>
      </c>
      <c r="T3794">
        <v>10</v>
      </c>
      <c r="U3794">
        <v>16200</v>
      </c>
      <c r="V3794" t="str">
        <f>IF(Table1[[#This Row],[Sales]]&lt;=10000,"Low",IF(Table1[[#This Row],[Sales]]&gt;=10000 &amp; Table1[[#This Row],[Sales]]&lt;=25000,"Medium","High"))</f>
        <v>High</v>
      </c>
      <c r="W3794">
        <v>4988.76</v>
      </c>
      <c r="X3794">
        <f>Table1[[#This Row],[Profit]]/Table1[[#This Row],[Sales]]</f>
        <v>0.30794814814814814</v>
      </c>
      <c r="Y3794" t="s">
        <v>30</v>
      </c>
      <c r="Z3794" t="s">
        <v>59</v>
      </c>
      <c r="AA3794">
        <v>3</v>
      </c>
      <c r="AB3794" t="s">
        <v>42</v>
      </c>
    </row>
    <row r="3795" spans="1:28" x14ac:dyDescent="0.35">
      <c r="A3795" t="s">
        <v>4731</v>
      </c>
      <c r="B3795" s="1">
        <v>45992</v>
      </c>
      <c r="C3795" s="1" t="str">
        <f>TEXT(Table1[[#This Row],[Order_Date]],"yyyy")</f>
        <v>2025</v>
      </c>
      <c r="D3795" s="3">
        <f>MONTH(Table1[[#This Row],[Order_Date]])</f>
        <v>12</v>
      </c>
      <c r="E3795" t="str">
        <f>TEXT(Table1[[#This Row],[Order_Date]],"mmm")</f>
        <v>Dec</v>
      </c>
      <c r="F3795" s="1">
        <v>45997</v>
      </c>
      <c r="G3795">
        <f>(Table1[[#This Row],[Ship_Date]]-Table1[[#This Row],[Order_Date]])</f>
        <v>5</v>
      </c>
      <c r="H3795" t="s">
        <v>4732</v>
      </c>
      <c r="I3795" t="s">
        <v>4733</v>
      </c>
      <c r="J3795" t="s">
        <v>24</v>
      </c>
      <c r="K3795">
        <v>32</v>
      </c>
      <c r="L3795" t="str">
        <f>IF(Table1[[#This Row],[Age]]&lt;=20,"Teen",IF(Table1[[#This Row],[Age]]&gt;=21 &amp; Table1[[#This Row],[Age]]&lt;=50,"Adult","Senior"))</f>
        <v>Senior</v>
      </c>
      <c r="M3795" t="s">
        <v>116</v>
      </c>
      <c r="N3795" t="s">
        <v>117</v>
      </c>
      <c r="O3795" t="s">
        <v>86</v>
      </c>
      <c r="P3795" t="s">
        <v>39</v>
      </c>
      <c r="Q3795" t="s">
        <v>151</v>
      </c>
      <c r="R3795">
        <v>7</v>
      </c>
      <c r="S3795">
        <v>900</v>
      </c>
      <c r="T3795">
        <v>5</v>
      </c>
      <c r="U3795">
        <v>5985</v>
      </c>
      <c r="V3795" t="str">
        <f>IF(Table1[[#This Row],[Sales]]&lt;=10000,"Low",IF(Table1[[#This Row],[Sales]]&gt;=10000 &amp; Table1[[#This Row],[Sales]]&lt;=25000,"Medium","High"))</f>
        <v>Low</v>
      </c>
      <c r="W3795">
        <v>1425.01</v>
      </c>
      <c r="X3795">
        <f>Table1[[#This Row],[Profit]]/Table1[[#This Row],[Sales]]</f>
        <v>0.2380969089390142</v>
      </c>
      <c r="Y3795" t="s">
        <v>93</v>
      </c>
      <c r="Z3795" t="s">
        <v>41</v>
      </c>
      <c r="AA3795">
        <v>4</v>
      </c>
      <c r="AB3795" t="s">
        <v>42</v>
      </c>
    </row>
    <row r="3796" spans="1:28" x14ac:dyDescent="0.35">
      <c r="A3796" t="s">
        <v>4740</v>
      </c>
      <c r="B3796" s="1">
        <v>45656</v>
      </c>
      <c r="C3796" s="1" t="str">
        <f>TEXT(Table1[[#This Row],[Order_Date]],"yyyy")</f>
        <v>2024</v>
      </c>
      <c r="D3796" s="3">
        <f>MONTH(Table1[[#This Row],[Order_Date]])</f>
        <v>12</v>
      </c>
      <c r="E3796" t="str">
        <f>TEXT(Table1[[#This Row],[Order_Date]],"mmm")</f>
        <v>Dec</v>
      </c>
      <c r="F3796" s="1">
        <v>45658</v>
      </c>
      <c r="G3796">
        <f>(Table1[[#This Row],[Ship_Date]]-Table1[[#This Row],[Order_Date]])</f>
        <v>2</v>
      </c>
      <c r="H3796" t="s">
        <v>4741</v>
      </c>
      <c r="I3796" t="s">
        <v>4742</v>
      </c>
      <c r="J3796" t="s">
        <v>24</v>
      </c>
      <c r="K3796">
        <v>33</v>
      </c>
      <c r="L3796" t="str">
        <f>IF(Table1[[#This Row],[Age]]&lt;=20,"Teen",IF(Table1[[#This Row],[Age]]&gt;=21 &amp; Table1[[#This Row],[Age]]&lt;=50,"Adult","Senior"))</f>
        <v>Senior</v>
      </c>
      <c r="M3796" t="s">
        <v>116</v>
      </c>
      <c r="N3796" t="s">
        <v>117</v>
      </c>
      <c r="O3796" t="s">
        <v>86</v>
      </c>
      <c r="P3796" t="s">
        <v>74</v>
      </c>
      <c r="Q3796" t="s">
        <v>75</v>
      </c>
      <c r="R3796">
        <v>5</v>
      </c>
      <c r="S3796">
        <v>2000</v>
      </c>
      <c r="T3796">
        <v>20</v>
      </c>
      <c r="U3796">
        <v>8000</v>
      </c>
      <c r="V3796" t="str">
        <f>IF(Table1[[#This Row],[Sales]]&lt;=10000,"Low",IF(Table1[[#This Row],[Sales]]&gt;=10000 &amp; Table1[[#This Row],[Sales]]&lt;=25000,"Medium","High"))</f>
        <v>Low</v>
      </c>
      <c r="W3796">
        <v>2388.06</v>
      </c>
      <c r="X3796">
        <f>Table1[[#This Row],[Profit]]/Table1[[#This Row],[Sales]]</f>
        <v>0.29850749999999998</v>
      </c>
      <c r="Y3796" t="s">
        <v>93</v>
      </c>
      <c r="Z3796" t="s">
        <v>31</v>
      </c>
      <c r="AA3796">
        <v>3</v>
      </c>
      <c r="AB3796" t="s">
        <v>42</v>
      </c>
    </row>
    <row r="3797" spans="1:28" x14ac:dyDescent="0.35">
      <c r="A3797" t="s">
        <v>4751</v>
      </c>
      <c r="B3797" s="1">
        <v>46021</v>
      </c>
      <c r="C3797" s="1" t="str">
        <f>TEXT(Table1[[#This Row],[Order_Date]],"yyyy")</f>
        <v>2025</v>
      </c>
      <c r="D3797" s="3">
        <f>MONTH(Table1[[#This Row],[Order_Date]])</f>
        <v>12</v>
      </c>
      <c r="E3797" t="str">
        <f>TEXT(Table1[[#This Row],[Order_Date]],"mmm")</f>
        <v>Dec</v>
      </c>
      <c r="F3797" s="1">
        <v>46024</v>
      </c>
      <c r="G3797">
        <f>(Table1[[#This Row],[Ship_Date]]-Table1[[#This Row],[Order_Date]])</f>
        <v>3</v>
      </c>
      <c r="H3797" t="s">
        <v>4752</v>
      </c>
      <c r="I3797" t="s">
        <v>4753</v>
      </c>
      <c r="J3797" t="s">
        <v>24</v>
      </c>
      <c r="K3797">
        <v>36</v>
      </c>
      <c r="L3797" t="str">
        <f>IF(Table1[[#This Row],[Age]]&lt;=20,"Teen",IF(Table1[[#This Row],[Age]]&gt;=21 &amp; Table1[[#This Row],[Age]]&lt;=50,"Adult","Senior"))</f>
        <v>Senior</v>
      </c>
      <c r="M3797" t="s">
        <v>84</v>
      </c>
      <c r="N3797" t="s">
        <v>85</v>
      </c>
      <c r="O3797" t="s">
        <v>86</v>
      </c>
      <c r="P3797" t="s">
        <v>28</v>
      </c>
      <c r="Q3797" t="s">
        <v>311</v>
      </c>
      <c r="R3797">
        <v>3</v>
      </c>
      <c r="S3797">
        <v>5000</v>
      </c>
      <c r="T3797">
        <v>25</v>
      </c>
      <c r="U3797">
        <v>11250</v>
      </c>
      <c r="V3797" t="str">
        <f>IF(Table1[[#This Row],[Sales]]&lt;=10000,"Low",IF(Table1[[#This Row],[Sales]]&gt;=10000 &amp; Table1[[#This Row],[Sales]]&lt;=25000,"Medium","High"))</f>
        <v>High</v>
      </c>
      <c r="W3797">
        <v>2145.36</v>
      </c>
      <c r="X3797">
        <f>Table1[[#This Row],[Profit]]/Table1[[#This Row],[Sales]]</f>
        <v>0.19069866666666668</v>
      </c>
      <c r="Y3797" t="s">
        <v>93</v>
      </c>
      <c r="Z3797" t="s">
        <v>59</v>
      </c>
      <c r="AA3797">
        <v>1</v>
      </c>
      <c r="AB3797" t="s">
        <v>42</v>
      </c>
    </row>
    <row r="3798" spans="1:28" x14ac:dyDescent="0.35">
      <c r="A3798" t="s">
        <v>4759</v>
      </c>
      <c r="B3798" s="1">
        <v>45993</v>
      </c>
      <c r="C3798" s="1" t="str">
        <f>TEXT(Table1[[#This Row],[Order_Date]],"yyyy")</f>
        <v>2025</v>
      </c>
      <c r="D3798" s="3">
        <f>MONTH(Table1[[#This Row],[Order_Date]])</f>
        <v>12</v>
      </c>
      <c r="E3798" t="str">
        <f>TEXT(Table1[[#This Row],[Order_Date]],"mmm")</f>
        <v>Dec</v>
      </c>
      <c r="F3798" s="1">
        <v>45999</v>
      </c>
      <c r="G3798">
        <f>(Table1[[#This Row],[Ship_Date]]-Table1[[#This Row],[Order_Date]])</f>
        <v>6</v>
      </c>
      <c r="H3798" t="s">
        <v>4760</v>
      </c>
      <c r="I3798" t="s">
        <v>4761</v>
      </c>
      <c r="J3798" t="s">
        <v>52</v>
      </c>
      <c r="K3798">
        <v>36</v>
      </c>
      <c r="L3798" t="str">
        <f>IF(Table1[[#This Row],[Age]]&lt;=20,"Teen",IF(Table1[[#This Row],[Age]]&gt;=21 &amp; Table1[[#This Row],[Age]]&lt;=50,"Adult","Senior"))</f>
        <v>Senior</v>
      </c>
      <c r="M3798" t="s">
        <v>107</v>
      </c>
      <c r="N3798" t="s">
        <v>108</v>
      </c>
      <c r="O3798" t="s">
        <v>86</v>
      </c>
      <c r="P3798" t="s">
        <v>56</v>
      </c>
      <c r="Q3798" t="s">
        <v>125</v>
      </c>
      <c r="R3798">
        <v>4</v>
      </c>
      <c r="S3798">
        <v>450</v>
      </c>
      <c r="T3798">
        <v>0</v>
      </c>
      <c r="U3798">
        <v>1800</v>
      </c>
      <c r="V3798" t="str">
        <f>IF(Table1[[#This Row],[Sales]]&lt;=10000,"Low",IF(Table1[[#This Row],[Sales]]&gt;=10000 &amp; Table1[[#This Row],[Sales]]&lt;=25000,"Medium","High"))</f>
        <v>Low</v>
      </c>
      <c r="W3798">
        <v>619.67999999999995</v>
      </c>
      <c r="X3798">
        <f>Table1[[#This Row],[Profit]]/Table1[[#This Row],[Sales]]</f>
        <v>0.34426666666666667</v>
      </c>
      <c r="Y3798" t="s">
        <v>93</v>
      </c>
      <c r="Z3798" t="s">
        <v>41</v>
      </c>
      <c r="AA3798">
        <v>3</v>
      </c>
      <c r="AB3798" t="s">
        <v>32</v>
      </c>
    </row>
    <row r="3799" spans="1:28" x14ac:dyDescent="0.35">
      <c r="A3799" t="s">
        <v>4780</v>
      </c>
      <c r="B3799" s="1">
        <v>46004</v>
      </c>
      <c r="C3799" s="1" t="str">
        <f>TEXT(Table1[[#This Row],[Order_Date]],"yyyy")</f>
        <v>2025</v>
      </c>
      <c r="D3799" s="3">
        <f>MONTH(Table1[[#This Row],[Order_Date]])</f>
        <v>12</v>
      </c>
      <c r="E3799" t="str">
        <f>TEXT(Table1[[#This Row],[Order_Date]],"mmm")</f>
        <v>Dec</v>
      </c>
      <c r="F3799" s="1">
        <v>46009</v>
      </c>
      <c r="G3799">
        <f>(Table1[[#This Row],[Ship_Date]]-Table1[[#This Row],[Order_Date]])</f>
        <v>5</v>
      </c>
      <c r="H3799" t="s">
        <v>4781</v>
      </c>
      <c r="I3799" t="s">
        <v>4782</v>
      </c>
      <c r="J3799" t="s">
        <v>24</v>
      </c>
      <c r="K3799">
        <v>48</v>
      </c>
      <c r="L3799" t="str">
        <f>IF(Table1[[#This Row],[Age]]&lt;=20,"Teen",IF(Table1[[#This Row],[Age]]&gt;=21 &amp; Table1[[#This Row],[Age]]&lt;=50,"Adult","Senior"))</f>
        <v>Senior</v>
      </c>
      <c r="M3799" t="s">
        <v>63</v>
      </c>
      <c r="N3799" t="s">
        <v>64</v>
      </c>
      <c r="O3799" t="s">
        <v>55</v>
      </c>
      <c r="P3799" t="s">
        <v>56</v>
      </c>
      <c r="Q3799" t="s">
        <v>125</v>
      </c>
      <c r="R3799">
        <v>5</v>
      </c>
      <c r="S3799">
        <v>450</v>
      </c>
      <c r="T3799">
        <v>15</v>
      </c>
      <c r="U3799">
        <v>1912.5</v>
      </c>
      <c r="V3799" t="str">
        <f>IF(Table1[[#This Row],[Sales]]&lt;=10000,"Low",IF(Table1[[#This Row],[Sales]]&gt;=10000 &amp; Table1[[#This Row],[Sales]]&lt;=25000,"Medium","High"))</f>
        <v>Low</v>
      </c>
      <c r="W3799">
        <v>789.76</v>
      </c>
      <c r="X3799">
        <f>Table1[[#This Row],[Profit]]/Table1[[#This Row],[Sales]]</f>
        <v>0.41294640522875814</v>
      </c>
      <c r="Y3799" t="s">
        <v>93</v>
      </c>
      <c r="Z3799" t="s">
        <v>59</v>
      </c>
      <c r="AA3799">
        <v>5</v>
      </c>
      <c r="AB3799" t="s">
        <v>42</v>
      </c>
    </row>
    <row r="3800" spans="1:28" x14ac:dyDescent="0.35">
      <c r="A3800" t="s">
        <v>4834</v>
      </c>
      <c r="B3800" s="1">
        <v>45999</v>
      </c>
      <c r="C3800" s="1" t="str">
        <f>TEXT(Table1[[#This Row],[Order_Date]],"yyyy")</f>
        <v>2025</v>
      </c>
      <c r="D3800" s="3">
        <f>MONTH(Table1[[#This Row],[Order_Date]])</f>
        <v>12</v>
      </c>
      <c r="E3800" t="str">
        <f>TEXT(Table1[[#This Row],[Order_Date]],"mmm")</f>
        <v>Dec</v>
      </c>
      <c r="F3800" s="1">
        <v>46000</v>
      </c>
      <c r="G3800">
        <f>(Table1[[#This Row],[Ship_Date]]-Table1[[#This Row],[Order_Date]])</f>
        <v>1</v>
      </c>
      <c r="H3800" t="s">
        <v>4835</v>
      </c>
      <c r="I3800" t="s">
        <v>4836</v>
      </c>
      <c r="J3800" t="s">
        <v>24</v>
      </c>
      <c r="K3800">
        <v>54</v>
      </c>
      <c r="L3800" t="str">
        <f>IF(Table1[[#This Row],[Age]]&lt;=20,"Teen",IF(Table1[[#This Row],[Age]]&gt;=21 &amp; Table1[[#This Row],[Age]]&lt;=50,"Adult","Senior"))</f>
        <v>Senior</v>
      </c>
      <c r="M3800" t="s">
        <v>36</v>
      </c>
      <c r="N3800" t="s">
        <v>37</v>
      </c>
      <c r="O3800" t="s">
        <v>38</v>
      </c>
      <c r="P3800" t="s">
        <v>56</v>
      </c>
      <c r="Q3800" t="s">
        <v>212</v>
      </c>
      <c r="R3800">
        <v>8</v>
      </c>
      <c r="S3800">
        <v>300</v>
      </c>
      <c r="T3800">
        <v>5</v>
      </c>
      <c r="U3800">
        <v>2280</v>
      </c>
      <c r="V3800" t="str">
        <f>IF(Table1[[#This Row],[Sales]]&lt;=10000,"Low",IF(Table1[[#This Row],[Sales]]&gt;=10000 &amp; Table1[[#This Row],[Sales]]&lt;=25000,"Medium","High"))</f>
        <v>Low</v>
      </c>
      <c r="W3800">
        <v>362.14</v>
      </c>
      <c r="X3800">
        <f>Table1[[#This Row],[Profit]]/Table1[[#This Row],[Sales]]</f>
        <v>0.15883333333333333</v>
      </c>
      <c r="Y3800" t="s">
        <v>58</v>
      </c>
      <c r="Z3800" t="s">
        <v>59</v>
      </c>
      <c r="AA3800">
        <v>5</v>
      </c>
      <c r="AB3800" t="s">
        <v>42</v>
      </c>
    </row>
    <row r="3801" spans="1:28" x14ac:dyDescent="0.35">
      <c r="A3801" t="s">
        <v>4946</v>
      </c>
      <c r="B3801" s="1">
        <v>46015</v>
      </c>
      <c r="C3801" s="1" t="str">
        <f>TEXT(Table1[[#This Row],[Order_Date]],"yyyy")</f>
        <v>2025</v>
      </c>
      <c r="D3801" s="3">
        <f>MONTH(Table1[[#This Row],[Order_Date]])</f>
        <v>12</v>
      </c>
      <c r="E3801" t="str">
        <f>TEXT(Table1[[#This Row],[Order_Date]],"mmm")</f>
        <v>Dec</v>
      </c>
      <c r="F3801" s="1">
        <v>46022</v>
      </c>
      <c r="G3801">
        <f>(Table1[[#This Row],[Ship_Date]]-Table1[[#This Row],[Order_Date]])</f>
        <v>7</v>
      </c>
      <c r="H3801" t="s">
        <v>4947</v>
      </c>
      <c r="I3801" t="s">
        <v>4948</v>
      </c>
      <c r="J3801" t="s">
        <v>24</v>
      </c>
      <c r="K3801">
        <v>39</v>
      </c>
      <c r="L3801" t="str">
        <f>IF(Table1[[#This Row],[Age]]&lt;=20,"Teen",IF(Table1[[#This Row],[Age]]&gt;=21 &amp; Table1[[#This Row],[Age]]&lt;=50,"Adult","Senior"))</f>
        <v>Senior</v>
      </c>
      <c r="M3801" t="s">
        <v>73</v>
      </c>
      <c r="N3801" t="s">
        <v>26</v>
      </c>
      <c r="O3801" t="s">
        <v>27</v>
      </c>
      <c r="P3801" t="s">
        <v>56</v>
      </c>
      <c r="Q3801" t="s">
        <v>57</v>
      </c>
      <c r="R3801">
        <v>1</v>
      </c>
      <c r="S3801">
        <v>60</v>
      </c>
      <c r="T3801">
        <v>5</v>
      </c>
      <c r="U3801">
        <v>57</v>
      </c>
      <c r="V3801" t="str">
        <f>IF(Table1[[#This Row],[Sales]]&lt;=10000,"Low",IF(Table1[[#This Row],[Sales]]&gt;=10000 &amp; Table1[[#This Row],[Sales]]&lt;=25000,"Medium","High"))</f>
        <v>Low</v>
      </c>
      <c r="W3801">
        <v>21.76</v>
      </c>
      <c r="X3801">
        <f>Table1[[#This Row],[Profit]]/Table1[[#This Row],[Sales]]</f>
        <v>0.38175438596491229</v>
      </c>
      <c r="Y3801" t="s">
        <v>93</v>
      </c>
      <c r="Z3801" t="s">
        <v>31</v>
      </c>
      <c r="AA3801">
        <v>5</v>
      </c>
      <c r="AB3801" t="s">
        <v>42</v>
      </c>
    </row>
    <row r="3802" spans="1:28" x14ac:dyDescent="0.35">
      <c r="A3802" t="s">
        <v>5012</v>
      </c>
      <c r="B3802" s="1">
        <v>46010</v>
      </c>
      <c r="C3802" s="1" t="str">
        <f>TEXT(Table1[[#This Row],[Order_Date]],"yyyy")</f>
        <v>2025</v>
      </c>
      <c r="D3802" s="3">
        <f>MONTH(Table1[[#This Row],[Order_Date]])</f>
        <v>12</v>
      </c>
      <c r="E3802" t="str">
        <f>TEXT(Table1[[#This Row],[Order_Date]],"mmm")</f>
        <v>Dec</v>
      </c>
      <c r="F3802" s="1">
        <v>46013</v>
      </c>
      <c r="G3802">
        <f>(Table1[[#This Row],[Ship_Date]]-Table1[[#This Row],[Order_Date]])</f>
        <v>3</v>
      </c>
      <c r="H3802" t="s">
        <v>5013</v>
      </c>
      <c r="I3802" t="s">
        <v>5014</v>
      </c>
      <c r="J3802" t="s">
        <v>52</v>
      </c>
      <c r="K3802">
        <v>52</v>
      </c>
      <c r="L3802" t="str">
        <f>IF(Table1[[#This Row],[Age]]&lt;=20,"Teen",IF(Table1[[#This Row],[Age]]&gt;=21 &amp; Table1[[#This Row],[Age]]&lt;=50,"Adult","Senior"))</f>
        <v>Senior</v>
      </c>
      <c r="M3802" t="s">
        <v>63</v>
      </c>
      <c r="N3802" t="s">
        <v>64</v>
      </c>
      <c r="O3802" t="s">
        <v>55</v>
      </c>
      <c r="P3802" t="s">
        <v>47</v>
      </c>
      <c r="Q3802" t="s">
        <v>185</v>
      </c>
      <c r="R3802">
        <v>5</v>
      </c>
      <c r="S3802">
        <v>4500</v>
      </c>
      <c r="T3802">
        <v>0</v>
      </c>
      <c r="U3802">
        <v>22500</v>
      </c>
      <c r="V3802" t="str">
        <f>IF(Table1[[#This Row],[Sales]]&lt;=10000,"Low",IF(Table1[[#This Row],[Sales]]&gt;=10000 &amp; Table1[[#This Row],[Sales]]&lt;=25000,"Medium","High"))</f>
        <v>High</v>
      </c>
      <c r="W3802">
        <v>2444.41</v>
      </c>
      <c r="X3802">
        <f>Table1[[#This Row],[Profit]]/Table1[[#This Row],[Sales]]</f>
        <v>0.10864044444444444</v>
      </c>
      <c r="Y3802" t="s">
        <v>58</v>
      </c>
      <c r="Z3802" t="s">
        <v>41</v>
      </c>
      <c r="AA3802">
        <v>1</v>
      </c>
      <c r="AB3802" t="s">
        <v>32</v>
      </c>
    </row>
    <row r="3803" spans="1:28" x14ac:dyDescent="0.35">
      <c r="A3803" t="s">
        <v>5020</v>
      </c>
      <c r="B3803" s="1">
        <v>45628</v>
      </c>
      <c r="C3803" s="1" t="str">
        <f>TEXT(Table1[[#This Row],[Order_Date]],"yyyy")</f>
        <v>2024</v>
      </c>
      <c r="D3803" s="3">
        <f>MONTH(Table1[[#This Row],[Order_Date]])</f>
        <v>12</v>
      </c>
      <c r="E3803" t="str">
        <f>TEXT(Table1[[#This Row],[Order_Date]],"mmm")</f>
        <v>Dec</v>
      </c>
      <c r="F3803" s="1">
        <v>45633</v>
      </c>
      <c r="G3803">
        <f>(Table1[[#This Row],[Ship_Date]]-Table1[[#This Row],[Order_Date]])</f>
        <v>5</v>
      </c>
      <c r="H3803" t="s">
        <v>5021</v>
      </c>
      <c r="I3803" t="s">
        <v>5022</v>
      </c>
      <c r="J3803" t="s">
        <v>52</v>
      </c>
      <c r="K3803">
        <v>49</v>
      </c>
      <c r="L3803" t="str">
        <f>IF(Table1[[#This Row],[Age]]&lt;=20,"Teen",IF(Table1[[#This Row],[Age]]&gt;=21 &amp; Table1[[#This Row],[Age]]&lt;=50,"Adult","Senior"))</f>
        <v>Senior</v>
      </c>
      <c r="M3803" t="s">
        <v>46</v>
      </c>
      <c r="N3803" t="s">
        <v>46</v>
      </c>
      <c r="O3803" t="s">
        <v>38</v>
      </c>
      <c r="P3803" t="s">
        <v>47</v>
      </c>
      <c r="Q3803" t="s">
        <v>175</v>
      </c>
      <c r="R3803">
        <v>1</v>
      </c>
      <c r="S3803">
        <v>1200</v>
      </c>
      <c r="T3803">
        <v>20</v>
      </c>
      <c r="U3803">
        <v>960</v>
      </c>
      <c r="V3803" t="str">
        <f>IF(Table1[[#This Row],[Sales]]&lt;=10000,"Low",IF(Table1[[#This Row],[Sales]]&gt;=10000 &amp; Table1[[#This Row],[Sales]]&lt;=25000,"Medium","High"))</f>
        <v>Low</v>
      </c>
      <c r="W3803">
        <v>373.64</v>
      </c>
      <c r="X3803">
        <f>Table1[[#This Row],[Profit]]/Table1[[#This Row],[Sales]]</f>
        <v>0.38920833333333332</v>
      </c>
      <c r="Y3803" t="s">
        <v>30</v>
      </c>
      <c r="Z3803" t="s">
        <v>41</v>
      </c>
      <c r="AA3803">
        <v>5</v>
      </c>
      <c r="AB3803" t="s">
        <v>42</v>
      </c>
    </row>
    <row r="3804" spans="1:28" x14ac:dyDescent="0.35">
      <c r="A3804" t="s">
        <v>5045</v>
      </c>
      <c r="B3804" s="1">
        <v>46017</v>
      </c>
      <c r="C3804" s="1" t="str">
        <f>TEXT(Table1[[#This Row],[Order_Date]],"yyyy")</f>
        <v>2025</v>
      </c>
      <c r="D3804" s="3">
        <f>MONTH(Table1[[#This Row],[Order_Date]])</f>
        <v>12</v>
      </c>
      <c r="E3804" t="str">
        <f>TEXT(Table1[[#This Row],[Order_Date]],"mmm")</f>
        <v>Dec</v>
      </c>
      <c r="F3804" s="1">
        <v>46021</v>
      </c>
      <c r="G3804">
        <f>(Table1[[#This Row],[Ship_Date]]-Table1[[#This Row],[Order_Date]])</f>
        <v>4</v>
      </c>
      <c r="H3804" t="s">
        <v>5046</v>
      </c>
      <c r="I3804" t="s">
        <v>5047</v>
      </c>
      <c r="J3804" t="s">
        <v>52</v>
      </c>
      <c r="K3804">
        <v>34</v>
      </c>
      <c r="L3804" t="str">
        <f>IF(Table1[[#This Row],[Age]]&lt;=20,"Teen",IF(Table1[[#This Row],[Age]]&gt;=21 &amp; Table1[[#This Row],[Age]]&lt;=50,"Adult","Senior"))</f>
        <v>Senior</v>
      </c>
      <c r="M3804" t="s">
        <v>91</v>
      </c>
      <c r="N3804" t="s">
        <v>92</v>
      </c>
      <c r="O3804" t="s">
        <v>55</v>
      </c>
      <c r="P3804" t="s">
        <v>56</v>
      </c>
      <c r="Q3804" t="s">
        <v>97</v>
      </c>
      <c r="R3804">
        <v>3</v>
      </c>
      <c r="S3804">
        <v>1500</v>
      </c>
      <c r="T3804">
        <v>5</v>
      </c>
      <c r="U3804">
        <v>4275</v>
      </c>
      <c r="V3804" t="str">
        <f>IF(Table1[[#This Row],[Sales]]&lt;=10000,"Low",IF(Table1[[#This Row],[Sales]]&gt;=10000 &amp; Table1[[#This Row],[Sales]]&lt;=25000,"Medium","High"))</f>
        <v>Low</v>
      </c>
      <c r="W3804">
        <v>1365.36</v>
      </c>
      <c r="X3804">
        <f>Table1[[#This Row],[Profit]]/Table1[[#This Row],[Sales]]</f>
        <v>0.31938245614035088</v>
      </c>
      <c r="Y3804" t="s">
        <v>93</v>
      </c>
      <c r="Z3804" t="s">
        <v>31</v>
      </c>
      <c r="AA3804">
        <v>4</v>
      </c>
      <c r="AB3804" t="s">
        <v>42</v>
      </c>
    </row>
    <row r="3805" spans="1:28" x14ac:dyDescent="0.35">
      <c r="A3805" t="s">
        <v>5051</v>
      </c>
      <c r="B3805" s="1">
        <v>46008</v>
      </c>
      <c r="C3805" s="1" t="str">
        <f>TEXT(Table1[[#This Row],[Order_Date]],"yyyy")</f>
        <v>2025</v>
      </c>
      <c r="D3805" s="3">
        <f>MONTH(Table1[[#This Row],[Order_Date]])</f>
        <v>12</v>
      </c>
      <c r="E3805" t="str">
        <f>TEXT(Table1[[#This Row],[Order_Date]],"mmm")</f>
        <v>Dec</v>
      </c>
      <c r="F3805" s="1">
        <v>46012</v>
      </c>
      <c r="G3805">
        <f>(Table1[[#This Row],[Ship_Date]]-Table1[[#This Row],[Order_Date]])</f>
        <v>4</v>
      </c>
      <c r="H3805" t="s">
        <v>1798</v>
      </c>
      <c r="I3805" t="s">
        <v>5052</v>
      </c>
      <c r="J3805" t="s">
        <v>52</v>
      </c>
      <c r="K3805">
        <v>24</v>
      </c>
      <c r="L3805" t="str">
        <f>IF(Table1[[#This Row],[Age]]&lt;=20,"Teen",IF(Table1[[#This Row],[Age]]&gt;=21 &amp; Table1[[#This Row],[Age]]&lt;=50,"Adult","Senior"))</f>
        <v>Senior</v>
      </c>
      <c r="M3805" t="s">
        <v>53</v>
      </c>
      <c r="N3805" t="s">
        <v>54</v>
      </c>
      <c r="O3805" t="s">
        <v>55</v>
      </c>
      <c r="P3805" t="s">
        <v>56</v>
      </c>
      <c r="Q3805" t="s">
        <v>97</v>
      </c>
      <c r="R3805">
        <v>1</v>
      </c>
      <c r="S3805">
        <v>1500</v>
      </c>
      <c r="T3805">
        <v>15</v>
      </c>
      <c r="U3805">
        <v>1275</v>
      </c>
      <c r="V3805" t="str">
        <f>IF(Table1[[#This Row],[Sales]]&lt;=10000,"Low",IF(Table1[[#This Row],[Sales]]&gt;=10000 &amp; Table1[[#This Row],[Sales]]&lt;=25000,"Medium","High"))</f>
        <v>Low</v>
      </c>
      <c r="W3805">
        <v>568.4</v>
      </c>
      <c r="X3805">
        <f>Table1[[#This Row],[Profit]]/Table1[[#This Row],[Sales]]</f>
        <v>0.44580392156862741</v>
      </c>
      <c r="Y3805" t="s">
        <v>58</v>
      </c>
      <c r="Z3805" t="s">
        <v>41</v>
      </c>
      <c r="AA3805">
        <v>5</v>
      </c>
      <c r="AB3805" t="s">
        <v>42</v>
      </c>
    </row>
    <row r="3806" spans="1:28" x14ac:dyDescent="0.35">
      <c r="A3806" t="s">
        <v>5053</v>
      </c>
      <c r="B3806" s="1">
        <v>45998</v>
      </c>
      <c r="C3806" s="1" t="str">
        <f>TEXT(Table1[[#This Row],[Order_Date]],"yyyy")</f>
        <v>2025</v>
      </c>
      <c r="D3806" s="3">
        <f>MONTH(Table1[[#This Row],[Order_Date]])</f>
        <v>12</v>
      </c>
      <c r="E3806" t="str">
        <f>TEXT(Table1[[#This Row],[Order_Date]],"mmm")</f>
        <v>Dec</v>
      </c>
      <c r="F3806" s="1">
        <v>46000</v>
      </c>
      <c r="G3806">
        <f>(Table1[[#This Row],[Ship_Date]]-Table1[[#This Row],[Order_Date]])</f>
        <v>2</v>
      </c>
      <c r="H3806" t="s">
        <v>1541</v>
      </c>
      <c r="I3806" t="s">
        <v>5054</v>
      </c>
      <c r="J3806" t="s">
        <v>24</v>
      </c>
      <c r="K3806">
        <v>20</v>
      </c>
      <c r="L3806" t="str">
        <f>IF(Table1[[#This Row],[Age]]&lt;=20,"Teen",IF(Table1[[#This Row],[Age]]&gt;=21 &amp; Table1[[#This Row],[Age]]&lt;=50,"Adult","Senior"))</f>
        <v>Teen</v>
      </c>
      <c r="M3806" t="s">
        <v>116</v>
      </c>
      <c r="N3806" t="s">
        <v>117</v>
      </c>
      <c r="O3806" t="s">
        <v>86</v>
      </c>
      <c r="P3806" t="s">
        <v>39</v>
      </c>
      <c r="Q3806" t="s">
        <v>151</v>
      </c>
      <c r="R3806">
        <v>4</v>
      </c>
      <c r="S3806">
        <v>900</v>
      </c>
      <c r="T3806">
        <v>15</v>
      </c>
      <c r="U3806">
        <v>3060</v>
      </c>
      <c r="V3806" t="str">
        <f>IF(Table1[[#This Row],[Sales]]&lt;=10000,"Low",IF(Table1[[#This Row],[Sales]]&gt;=10000 &amp; Table1[[#This Row],[Sales]]&lt;=25000,"Medium","High"))</f>
        <v>Low</v>
      </c>
      <c r="W3806">
        <v>420.32</v>
      </c>
      <c r="X3806">
        <f>Table1[[#This Row],[Profit]]/Table1[[#This Row],[Sales]]</f>
        <v>0.137359477124183</v>
      </c>
      <c r="Y3806" t="s">
        <v>93</v>
      </c>
      <c r="Z3806" t="s">
        <v>41</v>
      </c>
      <c r="AA3806">
        <v>4</v>
      </c>
      <c r="AB3806" t="s">
        <v>42</v>
      </c>
    </row>
    <row r="3807" spans="1:28" x14ac:dyDescent="0.35">
      <c r="A3807" t="s">
        <v>5064</v>
      </c>
      <c r="B3807" s="1">
        <v>45996</v>
      </c>
      <c r="C3807" s="1" t="str">
        <f>TEXT(Table1[[#This Row],[Order_Date]],"yyyy")</f>
        <v>2025</v>
      </c>
      <c r="D3807" s="3">
        <f>MONTH(Table1[[#This Row],[Order_Date]])</f>
        <v>12</v>
      </c>
      <c r="E3807" t="str">
        <f>TEXT(Table1[[#This Row],[Order_Date]],"mmm")</f>
        <v>Dec</v>
      </c>
      <c r="F3807" s="1">
        <v>46000</v>
      </c>
      <c r="G3807">
        <f>(Table1[[#This Row],[Ship_Date]]-Table1[[#This Row],[Order_Date]])</f>
        <v>4</v>
      </c>
      <c r="H3807" t="s">
        <v>5065</v>
      </c>
      <c r="I3807" t="s">
        <v>5066</v>
      </c>
      <c r="J3807" t="s">
        <v>24</v>
      </c>
      <c r="K3807">
        <v>29</v>
      </c>
      <c r="L3807" t="str">
        <f>IF(Table1[[#This Row],[Age]]&lt;=20,"Teen",IF(Table1[[#This Row],[Age]]&gt;=21 &amp; Table1[[#This Row],[Age]]&lt;=50,"Adult","Senior"))</f>
        <v>Senior</v>
      </c>
      <c r="M3807" t="s">
        <v>107</v>
      </c>
      <c r="N3807" t="s">
        <v>108</v>
      </c>
      <c r="O3807" t="s">
        <v>86</v>
      </c>
      <c r="P3807" t="s">
        <v>74</v>
      </c>
      <c r="Q3807" t="s">
        <v>75</v>
      </c>
      <c r="R3807">
        <v>6</v>
      </c>
      <c r="S3807">
        <v>2000</v>
      </c>
      <c r="T3807">
        <v>25</v>
      </c>
      <c r="U3807">
        <v>9000</v>
      </c>
      <c r="V3807" t="str">
        <f>IF(Table1[[#This Row],[Sales]]&lt;=10000,"Low",IF(Table1[[#This Row],[Sales]]&gt;=10000 &amp; Table1[[#This Row],[Sales]]&lt;=25000,"Medium","High"))</f>
        <v>Low</v>
      </c>
      <c r="W3807">
        <v>1613.56</v>
      </c>
      <c r="X3807">
        <f>Table1[[#This Row],[Profit]]/Table1[[#This Row],[Sales]]</f>
        <v>0.17928444444444444</v>
      </c>
      <c r="Y3807" t="s">
        <v>30</v>
      </c>
      <c r="Z3807" t="s">
        <v>31</v>
      </c>
      <c r="AA3807">
        <v>4</v>
      </c>
      <c r="AB3807" t="s">
        <v>42</v>
      </c>
    </row>
    <row r="3808" spans="1:28" x14ac:dyDescent="0.35">
      <c r="A3808" t="s">
        <v>5078</v>
      </c>
      <c r="B3808" s="1">
        <v>45649</v>
      </c>
      <c r="C3808" s="1" t="str">
        <f>TEXT(Table1[[#This Row],[Order_Date]],"yyyy")</f>
        <v>2024</v>
      </c>
      <c r="D3808" s="3">
        <f>MONTH(Table1[[#This Row],[Order_Date]])</f>
        <v>12</v>
      </c>
      <c r="E3808" t="str">
        <f>TEXT(Table1[[#This Row],[Order_Date]],"mmm")</f>
        <v>Dec</v>
      </c>
      <c r="F3808" s="1">
        <v>45650</v>
      </c>
      <c r="G3808">
        <f>(Table1[[#This Row],[Ship_Date]]-Table1[[#This Row],[Order_Date]])</f>
        <v>1</v>
      </c>
      <c r="H3808" t="s">
        <v>5079</v>
      </c>
      <c r="I3808" t="s">
        <v>5080</v>
      </c>
      <c r="J3808" t="s">
        <v>52</v>
      </c>
      <c r="K3808">
        <v>40</v>
      </c>
      <c r="L3808" t="str">
        <f>IF(Table1[[#This Row],[Age]]&lt;=20,"Teen",IF(Table1[[#This Row],[Age]]&gt;=21 &amp; Table1[[#This Row],[Age]]&lt;=50,"Adult","Senior"))</f>
        <v>Senior</v>
      </c>
      <c r="M3808" t="s">
        <v>53</v>
      </c>
      <c r="N3808" t="s">
        <v>54</v>
      </c>
      <c r="O3808" t="s">
        <v>55</v>
      </c>
      <c r="P3808" t="s">
        <v>47</v>
      </c>
      <c r="Q3808" t="s">
        <v>175</v>
      </c>
      <c r="R3808">
        <v>6</v>
      </c>
      <c r="S3808">
        <v>1200</v>
      </c>
      <c r="T3808">
        <v>0</v>
      </c>
      <c r="U3808">
        <v>7200</v>
      </c>
      <c r="V3808" t="str">
        <f>IF(Table1[[#This Row],[Sales]]&lt;=10000,"Low",IF(Table1[[#This Row],[Sales]]&gt;=10000 &amp; Table1[[#This Row],[Sales]]&lt;=25000,"Medium","High"))</f>
        <v>Low</v>
      </c>
      <c r="W3808">
        <v>2276.69</v>
      </c>
      <c r="X3808">
        <f>Table1[[#This Row],[Profit]]/Table1[[#This Row],[Sales]]</f>
        <v>0.31620694444444447</v>
      </c>
      <c r="Y3808" t="s">
        <v>58</v>
      </c>
      <c r="Z3808" t="s">
        <v>41</v>
      </c>
      <c r="AA3808">
        <v>2</v>
      </c>
      <c r="AB3808" t="s">
        <v>42</v>
      </c>
    </row>
    <row r="3809" spans="1:28" x14ac:dyDescent="0.35">
      <c r="A3809" t="s">
        <v>5212</v>
      </c>
      <c r="B3809" s="1">
        <v>46012</v>
      </c>
      <c r="C3809" s="1" t="str">
        <f>TEXT(Table1[[#This Row],[Order_Date]],"yyyy")</f>
        <v>2025</v>
      </c>
      <c r="D3809" s="3">
        <f>MONTH(Table1[[#This Row],[Order_Date]])</f>
        <v>12</v>
      </c>
      <c r="E3809" t="str">
        <f>TEXT(Table1[[#This Row],[Order_Date]],"mmm")</f>
        <v>Dec</v>
      </c>
      <c r="F3809" s="1">
        <v>46014</v>
      </c>
      <c r="G3809">
        <f>(Table1[[#This Row],[Ship_Date]]-Table1[[#This Row],[Order_Date]])</f>
        <v>2</v>
      </c>
      <c r="H3809" t="s">
        <v>5213</v>
      </c>
      <c r="I3809" t="s">
        <v>5214</v>
      </c>
      <c r="J3809" t="s">
        <v>24</v>
      </c>
      <c r="K3809">
        <v>59</v>
      </c>
      <c r="L3809" t="str">
        <f>IF(Table1[[#This Row],[Age]]&lt;=20,"Teen",IF(Table1[[#This Row],[Age]]&gt;=21 &amp; Table1[[#This Row],[Age]]&lt;=50,"Adult","Senior"))</f>
        <v>Senior</v>
      </c>
      <c r="M3809" t="s">
        <v>36</v>
      </c>
      <c r="N3809" t="s">
        <v>37</v>
      </c>
      <c r="O3809" t="s">
        <v>38</v>
      </c>
      <c r="P3809" t="s">
        <v>47</v>
      </c>
      <c r="Q3809" t="s">
        <v>164</v>
      </c>
      <c r="R3809">
        <v>5</v>
      </c>
      <c r="S3809">
        <v>1800</v>
      </c>
      <c r="T3809">
        <v>5</v>
      </c>
      <c r="U3809">
        <v>8550</v>
      </c>
      <c r="V3809" t="str">
        <f>IF(Table1[[#This Row],[Sales]]&lt;=10000,"Low",IF(Table1[[#This Row],[Sales]]&gt;=10000 &amp; Table1[[#This Row],[Sales]]&lt;=25000,"Medium","High"))</f>
        <v>Low</v>
      </c>
      <c r="W3809">
        <v>1744.32</v>
      </c>
      <c r="X3809">
        <f>Table1[[#This Row],[Profit]]/Table1[[#This Row],[Sales]]</f>
        <v>0.20401403508771929</v>
      </c>
      <c r="Y3809" t="s">
        <v>93</v>
      </c>
      <c r="Z3809" t="s">
        <v>41</v>
      </c>
      <c r="AA3809">
        <v>1</v>
      </c>
      <c r="AB3809" t="s">
        <v>42</v>
      </c>
    </row>
    <row r="3810" spans="1:28" x14ac:dyDescent="0.35">
      <c r="A3810" t="s">
        <v>5226</v>
      </c>
      <c r="B3810" s="1">
        <v>46022</v>
      </c>
      <c r="C3810" s="1" t="str">
        <f>TEXT(Table1[[#This Row],[Order_Date]],"yyyy")</f>
        <v>2025</v>
      </c>
      <c r="D3810" s="3">
        <f>MONTH(Table1[[#This Row],[Order_Date]])</f>
        <v>12</v>
      </c>
      <c r="E3810" t="str">
        <f>TEXT(Table1[[#This Row],[Order_Date]],"mmm")</f>
        <v>Dec</v>
      </c>
      <c r="F3810" s="1">
        <v>46029</v>
      </c>
      <c r="G3810">
        <f>(Table1[[#This Row],[Ship_Date]]-Table1[[#This Row],[Order_Date]])</f>
        <v>7</v>
      </c>
      <c r="H3810" t="s">
        <v>5227</v>
      </c>
      <c r="I3810" t="s">
        <v>5228</v>
      </c>
      <c r="J3810" t="s">
        <v>24</v>
      </c>
      <c r="K3810">
        <v>52</v>
      </c>
      <c r="L3810" t="str">
        <f>IF(Table1[[#This Row],[Age]]&lt;=20,"Teen",IF(Table1[[#This Row],[Age]]&gt;=21 &amp; Table1[[#This Row],[Age]]&lt;=50,"Adult","Senior"))</f>
        <v>Senior</v>
      </c>
      <c r="M3810" t="s">
        <v>107</v>
      </c>
      <c r="N3810" t="s">
        <v>108</v>
      </c>
      <c r="O3810" t="s">
        <v>86</v>
      </c>
      <c r="P3810" t="s">
        <v>56</v>
      </c>
      <c r="Q3810" t="s">
        <v>212</v>
      </c>
      <c r="R3810">
        <v>6</v>
      </c>
      <c r="S3810">
        <v>300</v>
      </c>
      <c r="T3810">
        <v>0</v>
      </c>
      <c r="U3810">
        <v>1800</v>
      </c>
      <c r="V3810" t="str">
        <f>IF(Table1[[#This Row],[Sales]]&lt;=10000,"Low",IF(Table1[[#This Row],[Sales]]&gt;=10000 &amp; Table1[[#This Row],[Sales]]&lt;=25000,"Medium","High"))</f>
        <v>Low</v>
      </c>
      <c r="W3810">
        <v>725.59</v>
      </c>
      <c r="X3810">
        <f>Table1[[#This Row],[Profit]]/Table1[[#This Row],[Sales]]</f>
        <v>0.40310555555555555</v>
      </c>
      <c r="Y3810" t="s">
        <v>58</v>
      </c>
      <c r="Z3810" t="s">
        <v>59</v>
      </c>
      <c r="AA3810">
        <v>5</v>
      </c>
      <c r="AB3810" t="s">
        <v>42</v>
      </c>
    </row>
    <row r="3811" spans="1:28" x14ac:dyDescent="0.35">
      <c r="A3811" t="s">
        <v>5279</v>
      </c>
      <c r="B3811" s="1">
        <v>46020</v>
      </c>
      <c r="C3811" s="1" t="str">
        <f>TEXT(Table1[[#This Row],[Order_Date]],"yyyy")</f>
        <v>2025</v>
      </c>
      <c r="D3811" s="3">
        <f>MONTH(Table1[[#This Row],[Order_Date]])</f>
        <v>12</v>
      </c>
      <c r="E3811" t="str">
        <f>TEXT(Table1[[#This Row],[Order_Date]],"mmm")</f>
        <v>Dec</v>
      </c>
      <c r="F3811" s="1">
        <v>46025</v>
      </c>
      <c r="G3811">
        <f>(Table1[[#This Row],[Ship_Date]]-Table1[[#This Row],[Order_Date]])</f>
        <v>5</v>
      </c>
      <c r="H3811" t="s">
        <v>5280</v>
      </c>
      <c r="I3811" t="s">
        <v>5281</v>
      </c>
      <c r="J3811" t="s">
        <v>24</v>
      </c>
      <c r="K3811">
        <v>46</v>
      </c>
      <c r="L3811" t="str">
        <f>IF(Table1[[#This Row],[Age]]&lt;=20,"Teen",IF(Table1[[#This Row],[Age]]&gt;=21 &amp; Table1[[#This Row],[Age]]&lt;=50,"Adult","Senior"))</f>
        <v>Senior</v>
      </c>
      <c r="M3811" t="s">
        <v>84</v>
      </c>
      <c r="N3811" t="s">
        <v>85</v>
      </c>
      <c r="O3811" t="s">
        <v>86</v>
      </c>
      <c r="P3811" t="s">
        <v>39</v>
      </c>
      <c r="Q3811" t="s">
        <v>151</v>
      </c>
      <c r="R3811">
        <v>8</v>
      </c>
      <c r="S3811">
        <v>900</v>
      </c>
      <c r="T3811">
        <v>15</v>
      </c>
      <c r="U3811">
        <v>6120</v>
      </c>
      <c r="V3811" t="str">
        <f>IF(Table1[[#This Row],[Sales]]&lt;=10000,"Low",IF(Table1[[#This Row],[Sales]]&gt;=10000 &amp; Table1[[#This Row],[Sales]]&lt;=25000,"Medium","High"))</f>
        <v>Low</v>
      </c>
      <c r="W3811">
        <v>657.22</v>
      </c>
      <c r="X3811">
        <f>Table1[[#This Row],[Profit]]/Table1[[#This Row],[Sales]]</f>
        <v>0.10738888888888889</v>
      </c>
      <c r="Y3811" t="s">
        <v>93</v>
      </c>
      <c r="Z3811" t="s">
        <v>41</v>
      </c>
      <c r="AA3811">
        <v>5</v>
      </c>
      <c r="AB3811" t="s">
        <v>32</v>
      </c>
    </row>
    <row r="3812" spans="1:28" x14ac:dyDescent="0.35">
      <c r="A3812" t="s">
        <v>5291</v>
      </c>
      <c r="B3812" s="1">
        <v>45632</v>
      </c>
      <c r="C3812" s="1" t="str">
        <f>TEXT(Table1[[#This Row],[Order_Date]],"yyyy")</f>
        <v>2024</v>
      </c>
      <c r="D3812" s="3">
        <f>MONTH(Table1[[#This Row],[Order_Date]])</f>
        <v>12</v>
      </c>
      <c r="E3812" t="str">
        <f>TEXT(Table1[[#This Row],[Order_Date]],"mmm")</f>
        <v>Dec</v>
      </c>
      <c r="F3812" s="1">
        <v>45634</v>
      </c>
      <c r="G3812">
        <f>(Table1[[#This Row],[Ship_Date]]-Table1[[#This Row],[Order_Date]])</f>
        <v>2</v>
      </c>
      <c r="H3812" t="s">
        <v>4938</v>
      </c>
      <c r="I3812" t="s">
        <v>5292</v>
      </c>
      <c r="J3812" t="s">
        <v>52</v>
      </c>
      <c r="K3812">
        <v>57</v>
      </c>
      <c r="L3812" t="str">
        <f>IF(Table1[[#This Row],[Age]]&lt;=20,"Teen",IF(Table1[[#This Row],[Age]]&gt;=21 &amp; Table1[[#This Row],[Age]]&lt;=50,"Adult","Senior"))</f>
        <v>Senior</v>
      </c>
      <c r="M3812" t="s">
        <v>53</v>
      </c>
      <c r="N3812" t="s">
        <v>54</v>
      </c>
      <c r="O3812" t="s">
        <v>55</v>
      </c>
      <c r="P3812" t="s">
        <v>39</v>
      </c>
      <c r="Q3812" t="s">
        <v>151</v>
      </c>
      <c r="R3812">
        <v>1</v>
      </c>
      <c r="S3812">
        <v>900</v>
      </c>
      <c r="T3812">
        <v>15</v>
      </c>
      <c r="U3812">
        <v>765</v>
      </c>
      <c r="V3812" t="str">
        <f>IF(Table1[[#This Row],[Sales]]&lt;=10000,"Low",IF(Table1[[#This Row],[Sales]]&gt;=10000 &amp; Table1[[#This Row],[Sales]]&lt;=25000,"Medium","High"))</f>
        <v>Low</v>
      </c>
      <c r="W3812">
        <v>150.72</v>
      </c>
      <c r="X3812">
        <f>Table1[[#This Row],[Profit]]/Table1[[#This Row],[Sales]]</f>
        <v>0.19701960784313724</v>
      </c>
      <c r="Y3812" t="s">
        <v>30</v>
      </c>
      <c r="Z3812" t="s">
        <v>59</v>
      </c>
      <c r="AA3812">
        <v>5</v>
      </c>
      <c r="AB3812" t="s">
        <v>42</v>
      </c>
    </row>
    <row r="3813" spans="1:28" x14ac:dyDescent="0.35">
      <c r="A3813" t="s">
        <v>5307</v>
      </c>
      <c r="B3813" s="1">
        <v>45630</v>
      </c>
      <c r="C3813" s="1" t="str">
        <f>TEXT(Table1[[#This Row],[Order_Date]],"yyyy")</f>
        <v>2024</v>
      </c>
      <c r="D3813" s="3">
        <f>MONTH(Table1[[#This Row],[Order_Date]])</f>
        <v>12</v>
      </c>
      <c r="E3813" t="str">
        <f>TEXT(Table1[[#This Row],[Order_Date]],"mmm")</f>
        <v>Dec</v>
      </c>
      <c r="F3813" s="1">
        <v>45635</v>
      </c>
      <c r="G3813">
        <f>(Table1[[#This Row],[Ship_Date]]-Table1[[#This Row],[Order_Date]])</f>
        <v>5</v>
      </c>
      <c r="H3813" t="s">
        <v>5308</v>
      </c>
      <c r="I3813" t="s">
        <v>5309</v>
      </c>
      <c r="J3813" t="s">
        <v>52</v>
      </c>
      <c r="K3813">
        <v>39</v>
      </c>
      <c r="L3813" t="str">
        <f>IF(Table1[[#This Row],[Age]]&lt;=20,"Teen",IF(Table1[[#This Row],[Age]]&gt;=21 &amp; Table1[[#This Row],[Age]]&lt;=50,"Adult","Senior"))</f>
        <v>Senior</v>
      </c>
      <c r="M3813" t="s">
        <v>91</v>
      </c>
      <c r="N3813" t="s">
        <v>92</v>
      </c>
      <c r="O3813" t="s">
        <v>55</v>
      </c>
      <c r="P3813" t="s">
        <v>56</v>
      </c>
      <c r="Q3813" t="s">
        <v>125</v>
      </c>
      <c r="R3813">
        <v>3</v>
      </c>
      <c r="S3813">
        <v>450</v>
      </c>
      <c r="T3813">
        <v>0</v>
      </c>
      <c r="U3813">
        <v>1350</v>
      </c>
      <c r="V3813" t="str">
        <f>IF(Table1[[#This Row],[Sales]]&lt;=10000,"Low",IF(Table1[[#This Row],[Sales]]&gt;=10000 &amp; Table1[[#This Row],[Sales]]&lt;=25000,"Medium","High"))</f>
        <v>Low</v>
      </c>
      <c r="W3813">
        <v>551.79</v>
      </c>
      <c r="X3813">
        <f>Table1[[#This Row],[Profit]]/Table1[[#This Row],[Sales]]</f>
        <v>0.40873333333333328</v>
      </c>
      <c r="Y3813" t="s">
        <v>30</v>
      </c>
      <c r="Z3813" t="s">
        <v>31</v>
      </c>
      <c r="AA3813">
        <v>2</v>
      </c>
      <c r="AB3813" t="s">
        <v>42</v>
      </c>
    </row>
    <row r="3814" spans="1:28" x14ac:dyDescent="0.35">
      <c r="A3814" t="s">
        <v>5345</v>
      </c>
      <c r="B3814" s="1">
        <v>46000</v>
      </c>
      <c r="C3814" s="1" t="str">
        <f>TEXT(Table1[[#This Row],[Order_Date]],"yyyy")</f>
        <v>2025</v>
      </c>
      <c r="D3814" s="3">
        <f>MONTH(Table1[[#This Row],[Order_Date]])</f>
        <v>12</v>
      </c>
      <c r="E3814" t="str">
        <f>TEXT(Table1[[#This Row],[Order_Date]],"mmm")</f>
        <v>Dec</v>
      </c>
      <c r="F3814" s="1">
        <v>46002</v>
      </c>
      <c r="G3814">
        <f>(Table1[[#This Row],[Ship_Date]]-Table1[[#This Row],[Order_Date]])</f>
        <v>2</v>
      </c>
      <c r="H3814" t="s">
        <v>5346</v>
      </c>
      <c r="I3814" t="s">
        <v>5347</v>
      </c>
      <c r="J3814" t="s">
        <v>52</v>
      </c>
      <c r="K3814">
        <v>28</v>
      </c>
      <c r="L3814" t="str">
        <f>IF(Table1[[#This Row],[Age]]&lt;=20,"Teen",IF(Table1[[#This Row],[Age]]&gt;=21 &amp; Table1[[#This Row],[Age]]&lt;=50,"Adult","Senior"))</f>
        <v>Senior</v>
      </c>
      <c r="M3814" t="s">
        <v>25</v>
      </c>
      <c r="N3814" t="s">
        <v>26</v>
      </c>
      <c r="O3814" t="s">
        <v>27</v>
      </c>
      <c r="P3814" t="s">
        <v>56</v>
      </c>
      <c r="Q3814" t="s">
        <v>97</v>
      </c>
      <c r="R3814">
        <v>7</v>
      </c>
      <c r="S3814">
        <v>1500</v>
      </c>
      <c r="T3814">
        <v>5</v>
      </c>
      <c r="U3814">
        <v>9975</v>
      </c>
      <c r="V3814" t="str">
        <f>IF(Table1[[#This Row],[Sales]]&lt;=10000,"Low",IF(Table1[[#This Row],[Sales]]&gt;=10000 &amp; Table1[[#This Row],[Sales]]&lt;=25000,"Medium","High"))</f>
        <v>Low</v>
      </c>
      <c r="W3814">
        <v>2432.4699999999998</v>
      </c>
      <c r="X3814">
        <f>Table1[[#This Row],[Profit]]/Table1[[#This Row],[Sales]]</f>
        <v>0.24385664160400999</v>
      </c>
      <c r="Y3814" t="s">
        <v>58</v>
      </c>
      <c r="Z3814" t="s">
        <v>31</v>
      </c>
      <c r="AA3814">
        <v>3</v>
      </c>
      <c r="AB3814" t="s">
        <v>42</v>
      </c>
    </row>
    <row r="3815" spans="1:28" x14ac:dyDescent="0.35">
      <c r="A3815" t="s">
        <v>5356</v>
      </c>
      <c r="B3815" s="1">
        <v>45648</v>
      </c>
      <c r="C3815" s="1" t="str">
        <f>TEXT(Table1[[#This Row],[Order_Date]],"yyyy")</f>
        <v>2024</v>
      </c>
      <c r="D3815" s="3">
        <f>MONTH(Table1[[#This Row],[Order_Date]])</f>
        <v>12</v>
      </c>
      <c r="E3815" t="str">
        <f>TEXT(Table1[[#This Row],[Order_Date]],"mmm")</f>
        <v>Dec</v>
      </c>
      <c r="F3815" s="1">
        <v>45653</v>
      </c>
      <c r="G3815">
        <f>(Table1[[#This Row],[Ship_Date]]-Table1[[#This Row],[Order_Date]])</f>
        <v>5</v>
      </c>
      <c r="H3815" t="s">
        <v>71</v>
      </c>
      <c r="I3815" t="s">
        <v>5357</v>
      </c>
      <c r="J3815" t="s">
        <v>24</v>
      </c>
      <c r="K3815">
        <v>41</v>
      </c>
      <c r="L3815" t="str">
        <f>IF(Table1[[#This Row],[Age]]&lt;=20,"Teen",IF(Table1[[#This Row],[Age]]&gt;=21 &amp; Table1[[#This Row],[Age]]&lt;=50,"Adult","Senior"))</f>
        <v>Senior</v>
      </c>
      <c r="M3815" t="s">
        <v>73</v>
      </c>
      <c r="N3815" t="s">
        <v>26</v>
      </c>
      <c r="O3815" t="s">
        <v>27</v>
      </c>
      <c r="P3815" t="s">
        <v>39</v>
      </c>
      <c r="Q3815" t="s">
        <v>118</v>
      </c>
      <c r="R3815">
        <v>3</v>
      </c>
      <c r="S3815">
        <v>4000</v>
      </c>
      <c r="T3815">
        <v>5</v>
      </c>
      <c r="U3815">
        <v>11400</v>
      </c>
      <c r="V3815" t="str">
        <f>IF(Table1[[#This Row],[Sales]]&lt;=10000,"Low",IF(Table1[[#This Row],[Sales]]&gt;=10000 &amp; Table1[[#This Row],[Sales]]&lt;=25000,"Medium","High"))</f>
        <v>High</v>
      </c>
      <c r="W3815">
        <v>4490.3100000000004</v>
      </c>
      <c r="X3815">
        <f>Table1[[#This Row],[Profit]]/Table1[[#This Row],[Sales]]</f>
        <v>0.3938868421052632</v>
      </c>
      <c r="Y3815" t="s">
        <v>58</v>
      </c>
      <c r="Z3815" t="s">
        <v>31</v>
      </c>
      <c r="AA3815">
        <v>4</v>
      </c>
      <c r="AB3815" t="s">
        <v>32</v>
      </c>
    </row>
    <row r="3816" spans="1:28" x14ac:dyDescent="0.35">
      <c r="A3816" t="s">
        <v>5406</v>
      </c>
      <c r="B3816" s="1">
        <v>45631</v>
      </c>
      <c r="C3816" s="1" t="str">
        <f>TEXT(Table1[[#This Row],[Order_Date]],"yyyy")</f>
        <v>2024</v>
      </c>
      <c r="D3816" s="3">
        <f>MONTH(Table1[[#This Row],[Order_Date]])</f>
        <v>12</v>
      </c>
      <c r="E3816" t="str">
        <f>TEXT(Table1[[#This Row],[Order_Date]],"mmm")</f>
        <v>Dec</v>
      </c>
      <c r="F3816" s="1">
        <v>45632</v>
      </c>
      <c r="G3816">
        <f>(Table1[[#This Row],[Ship_Date]]-Table1[[#This Row],[Order_Date]])</f>
        <v>1</v>
      </c>
      <c r="H3816" t="s">
        <v>5407</v>
      </c>
      <c r="I3816" t="s">
        <v>5408</v>
      </c>
      <c r="J3816" t="s">
        <v>52</v>
      </c>
      <c r="K3816">
        <v>59</v>
      </c>
      <c r="L3816" t="str">
        <f>IF(Table1[[#This Row],[Age]]&lt;=20,"Teen",IF(Table1[[#This Row],[Age]]&gt;=21 &amp; Table1[[#This Row],[Age]]&lt;=50,"Adult","Senior"))</f>
        <v>Senior</v>
      </c>
      <c r="M3816" t="s">
        <v>79</v>
      </c>
      <c r="N3816" t="s">
        <v>80</v>
      </c>
      <c r="O3816" t="s">
        <v>38</v>
      </c>
      <c r="P3816" t="s">
        <v>28</v>
      </c>
      <c r="Q3816" t="s">
        <v>192</v>
      </c>
      <c r="R3816">
        <v>7</v>
      </c>
      <c r="S3816">
        <v>7000</v>
      </c>
      <c r="T3816">
        <v>15</v>
      </c>
      <c r="U3816">
        <v>41650</v>
      </c>
      <c r="V3816" t="str">
        <f>IF(Table1[[#This Row],[Sales]]&lt;=10000,"Low",IF(Table1[[#This Row],[Sales]]&gt;=10000 &amp; Table1[[#This Row],[Sales]]&lt;=25000,"Medium","High"))</f>
        <v>High</v>
      </c>
      <c r="W3816">
        <v>8525.9599999999991</v>
      </c>
      <c r="X3816">
        <f>Table1[[#This Row],[Profit]]/Table1[[#This Row],[Sales]]</f>
        <v>0.20470492196878751</v>
      </c>
      <c r="Y3816" t="s">
        <v>93</v>
      </c>
      <c r="Z3816" t="s">
        <v>31</v>
      </c>
      <c r="AA3816">
        <v>1</v>
      </c>
      <c r="AB3816" t="s">
        <v>42</v>
      </c>
    </row>
    <row r="3817" spans="1:28" x14ac:dyDescent="0.35">
      <c r="A3817" t="s">
        <v>5485</v>
      </c>
      <c r="B3817" s="1">
        <v>46011</v>
      </c>
      <c r="C3817" s="1" t="str">
        <f>TEXT(Table1[[#This Row],[Order_Date]],"yyyy")</f>
        <v>2025</v>
      </c>
      <c r="D3817" s="3">
        <f>MONTH(Table1[[#This Row],[Order_Date]])</f>
        <v>12</v>
      </c>
      <c r="E3817" t="str">
        <f>TEXT(Table1[[#This Row],[Order_Date]],"mmm")</f>
        <v>Dec</v>
      </c>
      <c r="F3817" s="1">
        <v>46013</v>
      </c>
      <c r="G3817">
        <f>(Table1[[#This Row],[Ship_Date]]-Table1[[#This Row],[Order_Date]])</f>
        <v>2</v>
      </c>
      <c r="H3817" t="s">
        <v>5486</v>
      </c>
      <c r="I3817" t="s">
        <v>5487</v>
      </c>
      <c r="J3817" t="s">
        <v>52</v>
      </c>
      <c r="K3817">
        <v>53</v>
      </c>
      <c r="L3817" t="str">
        <f>IF(Table1[[#This Row],[Age]]&lt;=20,"Teen",IF(Table1[[#This Row],[Age]]&gt;=21 &amp; Table1[[#This Row],[Age]]&lt;=50,"Adult","Senior"))</f>
        <v>Senior</v>
      </c>
      <c r="M3817" t="s">
        <v>53</v>
      </c>
      <c r="N3817" t="s">
        <v>54</v>
      </c>
      <c r="O3817" t="s">
        <v>55</v>
      </c>
      <c r="P3817" t="s">
        <v>56</v>
      </c>
      <c r="Q3817" t="s">
        <v>212</v>
      </c>
      <c r="R3817">
        <v>8</v>
      </c>
      <c r="S3817">
        <v>300</v>
      </c>
      <c r="T3817">
        <v>25</v>
      </c>
      <c r="U3817">
        <v>1800</v>
      </c>
      <c r="V3817" t="str">
        <f>IF(Table1[[#This Row],[Sales]]&lt;=10000,"Low",IF(Table1[[#This Row],[Sales]]&gt;=10000 &amp; Table1[[#This Row],[Sales]]&lt;=25000,"Medium","High"))</f>
        <v>Low</v>
      </c>
      <c r="W3817">
        <v>497.88</v>
      </c>
      <c r="X3817">
        <f>Table1[[#This Row],[Profit]]/Table1[[#This Row],[Sales]]</f>
        <v>0.27660000000000001</v>
      </c>
      <c r="Y3817" t="s">
        <v>30</v>
      </c>
      <c r="Z3817" t="s">
        <v>31</v>
      </c>
      <c r="AA3817">
        <v>5</v>
      </c>
      <c r="AB3817" t="s">
        <v>42</v>
      </c>
    </row>
    <row r="3818" spans="1:28" x14ac:dyDescent="0.35">
      <c r="A3818" t="s">
        <v>5551</v>
      </c>
      <c r="B3818" s="1">
        <v>46006</v>
      </c>
      <c r="C3818" s="1" t="str">
        <f>TEXT(Table1[[#This Row],[Order_Date]],"yyyy")</f>
        <v>2025</v>
      </c>
      <c r="D3818" s="3">
        <f>MONTH(Table1[[#This Row],[Order_Date]])</f>
        <v>12</v>
      </c>
      <c r="E3818" t="str">
        <f>TEXT(Table1[[#This Row],[Order_Date]],"mmm")</f>
        <v>Dec</v>
      </c>
      <c r="F3818" s="1">
        <v>46009</v>
      </c>
      <c r="G3818">
        <f>(Table1[[#This Row],[Ship_Date]]-Table1[[#This Row],[Order_Date]])</f>
        <v>3</v>
      </c>
      <c r="H3818" t="s">
        <v>5552</v>
      </c>
      <c r="I3818" t="s">
        <v>5553</v>
      </c>
      <c r="J3818" t="s">
        <v>52</v>
      </c>
      <c r="K3818">
        <v>28</v>
      </c>
      <c r="L3818" t="str">
        <f>IF(Table1[[#This Row],[Age]]&lt;=20,"Teen",IF(Table1[[#This Row],[Age]]&gt;=21 &amp; Table1[[#This Row],[Age]]&lt;=50,"Adult","Senior"))</f>
        <v>Senior</v>
      </c>
      <c r="M3818" t="s">
        <v>46</v>
      </c>
      <c r="N3818" t="s">
        <v>46</v>
      </c>
      <c r="O3818" t="s">
        <v>38</v>
      </c>
      <c r="P3818" t="s">
        <v>28</v>
      </c>
      <c r="Q3818" t="s">
        <v>29</v>
      </c>
      <c r="R3818">
        <v>2</v>
      </c>
      <c r="S3818">
        <v>15000</v>
      </c>
      <c r="T3818">
        <v>0</v>
      </c>
      <c r="U3818">
        <v>30000</v>
      </c>
      <c r="V3818" t="str">
        <f>IF(Table1[[#This Row],[Sales]]&lt;=10000,"Low",IF(Table1[[#This Row],[Sales]]&gt;=10000 &amp; Table1[[#This Row],[Sales]]&lt;=25000,"Medium","High"))</f>
        <v>High</v>
      </c>
      <c r="W3818">
        <v>7263</v>
      </c>
      <c r="X3818">
        <f>Table1[[#This Row],[Profit]]/Table1[[#This Row],[Sales]]</f>
        <v>0.24210000000000001</v>
      </c>
      <c r="Y3818" t="s">
        <v>30</v>
      </c>
      <c r="Z3818" t="s">
        <v>41</v>
      </c>
      <c r="AA3818">
        <v>4</v>
      </c>
      <c r="AB3818" t="s">
        <v>32</v>
      </c>
    </row>
    <row r="3819" spans="1:28" x14ac:dyDescent="0.35">
      <c r="A3819" t="s">
        <v>5554</v>
      </c>
      <c r="B3819" s="1">
        <v>45647</v>
      </c>
      <c r="C3819" s="1" t="str">
        <f>TEXT(Table1[[#This Row],[Order_Date]],"yyyy")</f>
        <v>2024</v>
      </c>
      <c r="D3819" s="3">
        <f>MONTH(Table1[[#This Row],[Order_Date]])</f>
        <v>12</v>
      </c>
      <c r="E3819" t="str">
        <f>TEXT(Table1[[#This Row],[Order_Date]],"mmm")</f>
        <v>Dec</v>
      </c>
      <c r="F3819" s="1">
        <v>45653</v>
      </c>
      <c r="G3819">
        <f>(Table1[[#This Row],[Ship_Date]]-Table1[[#This Row],[Order_Date]])</f>
        <v>6</v>
      </c>
      <c r="H3819" t="s">
        <v>5555</v>
      </c>
      <c r="I3819" t="s">
        <v>5556</v>
      </c>
      <c r="J3819" t="s">
        <v>24</v>
      </c>
      <c r="K3819">
        <v>19</v>
      </c>
      <c r="L3819" t="str">
        <f>IF(Table1[[#This Row],[Age]]&lt;=20,"Teen",IF(Table1[[#This Row],[Age]]&gt;=21 &amp; Table1[[#This Row],[Age]]&lt;=50,"Adult","Senior"))</f>
        <v>Teen</v>
      </c>
      <c r="M3819" t="s">
        <v>101</v>
      </c>
      <c r="N3819" t="s">
        <v>102</v>
      </c>
      <c r="O3819" t="s">
        <v>27</v>
      </c>
      <c r="P3819" t="s">
        <v>28</v>
      </c>
      <c r="Q3819" t="s">
        <v>103</v>
      </c>
      <c r="R3819">
        <v>8</v>
      </c>
      <c r="S3819">
        <v>25000</v>
      </c>
      <c r="T3819">
        <v>25</v>
      </c>
      <c r="U3819">
        <v>150000</v>
      </c>
      <c r="V3819" t="str">
        <f>IF(Table1[[#This Row],[Sales]]&lt;=10000,"Low",IF(Table1[[#This Row],[Sales]]&gt;=10000 &amp; Table1[[#This Row],[Sales]]&lt;=25000,"Medium","High"))</f>
        <v>High</v>
      </c>
      <c r="W3819">
        <v>67131.95</v>
      </c>
      <c r="X3819">
        <f>Table1[[#This Row],[Profit]]/Table1[[#This Row],[Sales]]</f>
        <v>0.44754633333333332</v>
      </c>
      <c r="Y3819" t="s">
        <v>30</v>
      </c>
      <c r="Z3819" t="s">
        <v>41</v>
      </c>
      <c r="AA3819">
        <v>4</v>
      </c>
      <c r="AB3819" t="s">
        <v>42</v>
      </c>
    </row>
    <row r="3820" spans="1:28" x14ac:dyDescent="0.35">
      <c r="A3820" t="s">
        <v>5557</v>
      </c>
      <c r="B3820" s="1">
        <v>45630</v>
      </c>
      <c r="C3820" s="1" t="str">
        <f>TEXT(Table1[[#This Row],[Order_Date]],"yyyy")</f>
        <v>2024</v>
      </c>
      <c r="D3820" s="3">
        <f>MONTH(Table1[[#This Row],[Order_Date]])</f>
        <v>12</v>
      </c>
      <c r="E3820" t="str">
        <f>TEXT(Table1[[#This Row],[Order_Date]],"mmm")</f>
        <v>Dec</v>
      </c>
      <c r="F3820" s="1">
        <v>45633</v>
      </c>
      <c r="G3820">
        <f>(Table1[[#This Row],[Ship_Date]]-Table1[[#This Row],[Order_Date]])</f>
        <v>3</v>
      </c>
      <c r="H3820" t="s">
        <v>5558</v>
      </c>
      <c r="I3820" t="s">
        <v>5559</v>
      </c>
      <c r="J3820" t="s">
        <v>52</v>
      </c>
      <c r="K3820">
        <v>64</v>
      </c>
      <c r="L3820" t="str">
        <f>IF(Table1[[#This Row],[Age]]&lt;=20,"Teen",IF(Table1[[#This Row],[Age]]&gt;=21 &amp; Table1[[#This Row],[Age]]&lt;=50,"Adult","Senior"))</f>
        <v>Senior</v>
      </c>
      <c r="M3820" t="s">
        <v>53</v>
      </c>
      <c r="N3820" t="s">
        <v>54</v>
      </c>
      <c r="O3820" t="s">
        <v>55</v>
      </c>
      <c r="P3820" t="s">
        <v>74</v>
      </c>
      <c r="Q3820" t="s">
        <v>231</v>
      </c>
      <c r="R3820">
        <v>3</v>
      </c>
      <c r="S3820">
        <v>18000</v>
      </c>
      <c r="T3820">
        <v>25</v>
      </c>
      <c r="U3820">
        <v>40500</v>
      </c>
      <c r="V3820" t="str">
        <f>IF(Table1[[#This Row],[Sales]]&lt;=10000,"Low",IF(Table1[[#This Row],[Sales]]&gt;=10000 &amp; Table1[[#This Row],[Sales]]&lt;=25000,"Medium","High"))</f>
        <v>High</v>
      </c>
      <c r="W3820">
        <v>5532.7</v>
      </c>
      <c r="X3820">
        <f>Table1[[#This Row],[Profit]]/Table1[[#This Row],[Sales]]</f>
        <v>0.13660987654320988</v>
      </c>
      <c r="Y3820" t="s">
        <v>93</v>
      </c>
      <c r="Z3820" t="s">
        <v>59</v>
      </c>
      <c r="AA3820">
        <v>1</v>
      </c>
      <c r="AB3820" t="s">
        <v>42</v>
      </c>
    </row>
    <row r="3821" spans="1:28" x14ac:dyDescent="0.35">
      <c r="A3821" t="s">
        <v>5637</v>
      </c>
      <c r="B3821" s="1">
        <v>46011</v>
      </c>
      <c r="C3821" s="1" t="str">
        <f>TEXT(Table1[[#This Row],[Order_Date]],"yyyy")</f>
        <v>2025</v>
      </c>
      <c r="D3821" s="3">
        <f>MONTH(Table1[[#This Row],[Order_Date]])</f>
        <v>12</v>
      </c>
      <c r="E3821" t="str">
        <f>TEXT(Table1[[#This Row],[Order_Date]],"mmm")</f>
        <v>Dec</v>
      </c>
      <c r="F3821" s="1">
        <v>46017</v>
      </c>
      <c r="G3821">
        <f>(Table1[[#This Row],[Ship_Date]]-Table1[[#This Row],[Order_Date]])</f>
        <v>6</v>
      </c>
      <c r="H3821" t="s">
        <v>725</v>
      </c>
      <c r="I3821" t="s">
        <v>5638</v>
      </c>
      <c r="J3821" t="s">
        <v>24</v>
      </c>
      <c r="K3821">
        <v>49</v>
      </c>
      <c r="L3821" t="str">
        <f>IF(Table1[[#This Row],[Age]]&lt;=20,"Teen",IF(Table1[[#This Row],[Age]]&gt;=21 &amp; Table1[[#This Row],[Age]]&lt;=50,"Adult","Senior"))</f>
        <v>Senior</v>
      </c>
      <c r="M3821" t="s">
        <v>25</v>
      </c>
      <c r="N3821" t="s">
        <v>26</v>
      </c>
      <c r="O3821" t="s">
        <v>27</v>
      </c>
      <c r="P3821" t="s">
        <v>74</v>
      </c>
      <c r="Q3821" t="s">
        <v>109</v>
      </c>
      <c r="R3821">
        <v>8</v>
      </c>
      <c r="S3821">
        <v>40000</v>
      </c>
      <c r="T3821">
        <v>10</v>
      </c>
      <c r="U3821">
        <v>288000</v>
      </c>
      <c r="V3821" t="str">
        <f>IF(Table1[[#This Row],[Sales]]&lt;=10000,"Low",IF(Table1[[#This Row],[Sales]]&gt;=10000 &amp; Table1[[#This Row],[Sales]]&lt;=25000,"Medium","High"))</f>
        <v>High</v>
      </c>
      <c r="W3821">
        <v>78560.97</v>
      </c>
      <c r="X3821">
        <f>Table1[[#This Row],[Profit]]/Table1[[#This Row],[Sales]]</f>
        <v>0.27278114583333335</v>
      </c>
      <c r="Y3821" t="s">
        <v>93</v>
      </c>
      <c r="Z3821" t="s">
        <v>59</v>
      </c>
      <c r="AA3821">
        <v>4</v>
      </c>
      <c r="AB3821" t="s">
        <v>42</v>
      </c>
    </row>
    <row r="3822" spans="1:28" x14ac:dyDescent="0.35">
      <c r="A3822" t="s">
        <v>5692</v>
      </c>
      <c r="B3822" s="1">
        <v>45630</v>
      </c>
      <c r="C3822" s="1" t="str">
        <f>TEXT(Table1[[#This Row],[Order_Date]],"yyyy")</f>
        <v>2024</v>
      </c>
      <c r="D3822" s="3">
        <f>MONTH(Table1[[#This Row],[Order_Date]])</f>
        <v>12</v>
      </c>
      <c r="E3822" t="str">
        <f>TEXT(Table1[[#This Row],[Order_Date]],"mmm")</f>
        <v>Dec</v>
      </c>
      <c r="F3822" s="1">
        <v>45633</v>
      </c>
      <c r="G3822">
        <f>(Table1[[#This Row],[Ship_Date]]-Table1[[#This Row],[Order_Date]])</f>
        <v>3</v>
      </c>
      <c r="H3822" t="s">
        <v>5693</v>
      </c>
      <c r="I3822" t="s">
        <v>5694</v>
      </c>
      <c r="J3822" t="s">
        <v>24</v>
      </c>
      <c r="K3822">
        <v>37</v>
      </c>
      <c r="L3822" t="str">
        <f>IF(Table1[[#This Row],[Age]]&lt;=20,"Teen",IF(Table1[[#This Row],[Age]]&gt;=21 &amp; Table1[[#This Row],[Age]]&lt;=50,"Adult","Senior"))</f>
        <v>Senior</v>
      </c>
      <c r="M3822" t="s">
        <v>101</v>
      </c>
      <c r="N3822" t="s">
        <v>102</v>
      </c>
      <c r="O3822" t="s">
        <v>27</v>
      </c>
      <c r="P3822" t="s">
        <v>74</v>
      </c>
      <c r="Q3822" t="s">
        <v>109</v>
      </c>
      <c r="R3822">
        <v>4</v>
      </c>
      <c r="S3822">
        <v>40000</v>
      </c>
      <c r="T3822">
        <v>10</v>
      </c>
      <c r="U3822">
        <v>144000</v>
      </c>
      <c r="V3822" t="str">
        <f>IF(Table1[[#This Row],[Sales]]&lt;=10000,"Low",IF(Table1[[#This Row],[Sales]]&gt;=10000 &amp; Table1[[#This Row],[Sales]]&lt;=25000,"Medium","High"))</f>
        <v>High</v>
      </c>
      <c r="W3822">
        <v>26823.05</v>
      </c>
      <c r="X3822">
        <f>Table1[[#This Row],[Profit]]/Table1[[#This Row],[Sales]]</f>
        <v>0.18627118055555555</v>
      </c>
      <c r="Y3822" t="s">
        <v>30</v>
      </c>
      <c r="Z3822" t="s">
        <v>59</v>
      </c>
      <c r="AA3822">
        <v>4</v>
      </c>
      <c r="AB3822" t="s">
        <v>42</v>
      </c>
    </row>
    <row r="3823" spans="1:28" x14ac:dyDescent="0.35">
      <c r="A3823" t="s">
        <v>5695</v>
      </c>
      <c r="B3823" s="1">
        <v>45634</v>
      </c>
      <c r="C3823" s="1" t="str">
        <f>TEXT(Table1[[#This Row],[Order_Date]],"yyyy")</f>
        <v>2024</v>
      </c>
      <c r="D3823" s="3">
        <f>MONTH(Table1[[#This Row],[Order_Date]])</f>
        <v>12</v>
      </c>
      <c r="E3823" t="str">
        <f>TEXT(Table1[[#This Row],[Order_Date]],"mmm")</f>
        <v>Dec</v>
      </c>
      <c r="F3823" s="1">
        <v>45639</v>
      </c>
      <c r="G3823">
        <f>(Table1[[#This Row],[Ship_Date]]-Table1[[#This Row],[Order_Date]])</f>
        <v>5</v>
      </c>
      <c r="H3823" t="s">
        <v>3341</v>
      </c>
      <c r="I3823" t="s">
        <v>5696</v>
      </c>
      <c r="J3823" t="s">
        <v>52</v>
      </c>
      <c r="K3823">
        <v>49</v>
      </c>
      <c r="L3823" t="str">
        <f>IF(Table1[[#This Row],[Age]]&lt;=20,"Teen",IF(Table1[[#This Row],[Age]]&gt;=21 &amp; Table1[[#This Row],[Age]]&lt;=50,"Adult","Senior"))</f>
        <v>Senior</v>
      </c>
      <c r="M3823" t="s">
        <v>63</v>
      </c>
      <c r="N3823" t="s">
        <v>64</v>
      </c>
      <c r="O3823" t="s">
        <v>55</v>
      </c>
      <c r="P3823" t="s">
        <v>28</v>
      </c>
      <c r="Q3823" t="s">
        <v>103</v>
      </c>
      <c r="R3823">
        <v>5</v>
      </c>
      <c r="S3823">
        <v>25000</v>
      </c>
      <c r="T3823">
        <v>25</v>
      </c>
      <c r="U3823">
        <v>93750</v>
      </c>
      <c r="V3823" t="str">
        <f>IF(Table1[[#This Row],[Sales]]&lt;=10000,"Low",IF(Table1[[#This Row],[Sales]]&gt;=10000 &amp; Table1[[#This Row],[Sales]]&lt;=25000,"Medium","High"))</f>
        <v>High</v>
      </c>
      <c r="W3823">
        <v>41569.360000000001</v>
      </c>
      <c r="X3823">
        <f>Table1[[#This Row],[Profit]]/Table1[[#This Row],[Sales]]</f>
        <v>0.4434065066666667</v>
      </c>
      <c r="Y3823" t="s">
        <v>58</v>
      </c>
      <c r="Z3823" t="s">
        <v>41</v>
      </c>
      <c r="AA3823">
        <v>3</v>
      </c>
      <c r="AB3823" t="s">
        <v>42</v>
      </c>
    </row>
    <row r="3824" spans="1:28" x14ac:dyDescent="0.35">
      <c r="A3824" t="s">
        <v>5718</v>
      </c>
      <c r="B3824" s="1">
        <v>45642</v>
      </c>
      <c r="C3824" s="1" t="str">
        <f>TEXT(Table1[[#This Row],[Order_Date]],"yyyy")</f>
        <v>2024</v>
      </c>
      <c r="D3824" s="3">
        <f>MONTH(Table1[[#This Row],[Order_Date]])</f>
        <v>12</v>
      </c>
      <c r="E3824" t="str">
        <f>TEXT(Table1[[#This Row],[Order_Date]],"mmm")</f>
        <v>Dec</v>
      </c>
      <c r="F3824" s="1">
        <v>45646</v>
      </c>
      <c r="G3824">
        <f>(Table1[[#This Row],[Ship_Date]]-Table1[[#This Row],[Order_Date]])</f>
        <v>4</v>
      </c>
      <c r="H3824" t="s">
        <v>5719</v>
      </c>
      <c r="I3824" t="s">
        <v>5720</v>
      </c>
      <c r="J3824" t="s">
        <v>24</v>
      </c>
      <c r="K3824">
        <v>36</v>
      </c>
      <c r="L3824" t="str">
        <f>IF(Table1[[#This Row],[Age]]&lt;=20,"Teen",IF(Table1[[#This Row],[Age]]&gt;=21 &amp; Table1[[#This Row],[Age]]&lt;=50,"Adult","Senior"))</f>
        <v>Senior</v>
      </c>
      <c r="M3824" t="s">
        <v>84</v>
      </c>
      <c r="N3824" t="s">
        <v>85</v>
      </c>
      <c r="O3824" t="s">
        <v>86</v>
      </c>
      <c r="P3824" t="s">
        <v>56</v>
      </c>
      <c r="Q3824" t="s">
        <v>125</v>
      </c>
      <c r="R3824">
        <v>6</v>
      </c>
      <c r="S3824">
        <v>450</v>
      </c>
      <c r="T3824">
        <v>20</v>
      </c>
      <c r="U3824">
        <v>2160</v>
      </c>
      <c r="V3824" t="str">
        <f>IF(Table1[[#This Row],[Sales]]&lt;=10000,"Low",IF(Table1[[#This Row],[Sales]]&gt;=10000 &amp; Table1[[#This Row],[Sales]]&lt;=25000,"Medium","High"))</f>
        <v>Low</v>
      </c>
      <c r="W3824">
        <v>735.82</v>
      </c>
      <c r="X3824">
        <f>Table1[[#This Row],[Profit]]/Table1[[#This Row],[Sales]]</f>
        <v>0.34065740740740741</v>
      </c>
      <c r="Y3824" t="s">
        <v>93</v>
      </c>
      <c r="Z3824" t="s">
        <v>59</v>
      </c>
      <c r="AA3824">
        <v>5</v>
      </c>
      <c r="AB3824" t="s">
        <v>42</v>
      </c>
    </row>
    <row r="3825" spans="1:28" x14ac:dyDescent="0.35">
      <c r="A3825" t="s">
        <v>5801</v>
      </c>
      <c r="B3825" s="1">
        <v>45652</v>
      </c>
      <c r="C3825" s="1" t="str">
        <f>TEXT(Table1[[#This Row],[Order_Date]],"yyyy")</f>
        <v>2024</v>
      </c>
      <c r="D3825" s="3">
        <f>MONTH(Table1[[#This Row],[Order_Date]])</f>
        <v>12</v>
      </c>
      <c r="E3825" t="str">
        <f>TEXT(Table1[[#This Row],[Order_Date]],"mmm")</f>
        <v>Dec</v>
      </c>
      <c r="F3825" s="1">
        <v>45658</v>
      </c>
      <c r="G3825">
        <f>(Table1[[#This Row],[Ship_Date]]-Table1[[#This Row],[Order_Date]])</f>
        <v>6</v>
      </c>
      <c r="H3825" t="s">
        <v>5802</v>
      </c>
      <c r="I3825" t="s">
        <v>5803</v>
      </c>
      <c r="J3825" t="s">
        <v>52</v>
      </c>
      <c r="K3825">
        <v>57</v>
      </c>
      <c r="L3825" t="str">
        <f>IF(Table1[[#This Row],[Age]]&lt;=20,"Teen",IF(Table1[[#This Row],[Age]]&gt;=21 &amp; Table1[[#This Row],[Age]]&lt;=50,"Adult","Senior"))</f>
        <v>Senior</v>
      </c>
      <c r="M3825" t="s">
        <v>91</v>
      </c>
      <c r="N3825" t="s">
        <v>92</v>
      </c>
      <c r="O3825" t="s">
        <v>55</v>
      </c>
      <c r="P3825" t="s">
        <v>39</v>
      </c>
      <c r="Q3825" t="s">
        <v>40</v>
      </c>
      <c r="R3825">
        <v>2</v>
      </c>
      <c r="S3825">
        <v>2500</v>
      </c>
      <c r="T3825">
        <v>5</v>
      </c>
      <c r="U3825">
        <v>4750</v>
      </c>
      <c r="V3825" t="str">
        <f>IF(Table1[[#This Row],[Sales]]&lt;=10000,"Low",IF(Table1[[#This Row],[Sales]]&gt;=10000 &amp; Table1[[#This Row],[Sales]]&lt;=25000,"Medium","High"))</f>
        <v>Low</v>
      </c>
      <c r="W3825">
        <v>931.86</v>
      </c>
      <c r="X3825">
        <f>Table1[[#This Row],[Profit]]/Table1[[#This Row],[Sales]]</f>
        <v>0.19618105263157895</v>
      </c>
      <c r="Y3825" t="s">
        <v>30</v>
      </c>
      <c r="Z3825" t="s">
        <v>59</v>
      </c>
      <c r="AA3825">
        <v>4</v>
      </c>
      <c r="AB3825" t="s">
        <v>42</v>
      </c>
    </row>
    <row r="3826" spans="1:28" x14ac:dyDescent="0.35">
      <c r="A3826" t="s">
        <v>5807</v>
      </c>
      <c r="B3826" s="1">
        <v>45995</v>
      </c>
      <c r="C3826" s="1" t="str">
        <f>TEXT(Table1[[#This Row],[Order_Date]],"yyyy")</f>
        <v>2025</v>
      </c>
      <c r="D3826" s="3">
        <f>MONTH(Table1[[#This Row],[Order_Date]])</f>
        <v>12</v>
      </c>
      <c r="E3826" t="str">
        <f>TEXT(Table1[[#This Row],[Order_Date]],"mmm")</f>
        <v>Dec</v>
      </c>
      <c r="F3826" s="1">
        <v>45998</v>
      </c>
      <c r="G3826">
        <f>(Table1[[#This Row],[Ship_Date]]-Table1[[#This Row],[Order_Date]])</f>
        <v>3</v>
      </c>
      <c r="H3826" t="s">
        <v>689</v>
      </c>
      <c r="I3826" t="s">
        <v>5808</v>
      </c>
      <c r="J3826" t="s">
        <v>24</v>
      </c>
      <c r="K3826">
        <v>31</v>
      </c>
      <c r="L3826" t="str">
        <f>IF(Table1[[#This Row],[Age]]&lt;=20,"Teen",IF(Table1[[#This Row],[Age]]&gt;=21 &amp; Table1[[#This Row],[Age]]&lt;=50,"Adult","Senior"))</f>
        <v>Senior</v>
      </c>
      <c r="M3826" t="s">
        <v>73</v>
      </c>
      <c r="N3826" t="s">
        <v>26</v>
      </c>
      <c r="O3826" t="s">
        <v>27</v>
      </c>
      <c r="P3826" t="s">
        <v>47</v>
      </c>
      <c r="Q3826" t="s">
        <v>69</v>
      </c>
      <c r="R3826">
        <v>8</v>
      </c>
      <c r="S3826">
        <v>800</v>
      </c>
      <c r="T3826">
        <v>10</v>
      </c>
      <c r="U3826">
        <v>5760</v>
      </c>
      <c r="V3826" t="str">
        <f>IF(Table1[[#This Row],[Sales]]&lt;=10000,"Low",IF(Table1[[#This Row],[Sales]]&gt;=10000 &amp; Table1[[#This Row],[Sales]]&lt;=25000,"Medium","High"))</f>
        <v>Low</v>
      </c>
      <c r="W3826">
        <v>875.44</v>
      </c>
      <c r="X3826">
        <f>Table1[[#This Row],[Profit]]/Table1[[#This Row],[Sales]]</f>
        <v>0.15198611111111113</v>
      </c>
      <c r="Y3826" t="s">
        <v>30</v>
      </c>
      <c r="Z3826" t="s">
        <v>31</v>
      </c>
      <c r="AA3826">
        <v>3</v>
      </c>
      <c r="AB3826" t="s">
        <v>42</v>
      </c>
    </row>
    <row r="3827" spans="1:28" x14ac:dyDescent="0.35">
      <c r="A3827" t="s">
        <v>5920</v>
      </c>
      <c r="B3827" s="1">
        <v>45652</v>
      </c>
      <c r="C3827" s="1" t="str">
        <f>TEXT(Table1[[#This Row],[Order_Date]],"yyyy")</f>
        <v>2024</v>
      </c>
      <c r="D3827" s="3">
        <f>MONTH(Table1[[#This Row],[Order_Date]])</f>
        <v>12</v>
      </c>
      <c r="E3827" t="str">
        <f>TEXT(Table1[[#This Row],[Order_Date]],"mmm")</f>
        <v>Dec</v>
      </c>
      <c r="F3827" s="1">
        <v>45656</v>
      </c>
      <c r="G3827">
        <f>(Table1[[#This Row],[Ship_Date]]-Table1[[#This Row],[Order_Date]])</f>
        <v>4</v>
      </c>
      <c r="H3827" t="s">
        <v>5921</v>
      </c>
      <c r="I3827" t="s">
        <v>5922</v>
      </c>
      <c r="J3827" t="s">
        <v>24</v>
      </c>
      <c r="K3827">
        <v>52</v>
      </c>
      <c r="L3827" t="str">
        <f>IF(Table1[[#This Row],[Age]]&lt;=20,"Teen",IF(Table1[[#This Row],[Age]]&gt;=21 &amp; Table1[[#This Row],[Age]]&lt;=50,"Adult","Senior"))</f>
        <v>Senior</v>
      </c>
      <c r="M3827" t="s">
        <v>46</v>
      </c>
      <c r="N3827" t="s">
        <v>46</v>
      </c>
      <c r="O3827" t="s">
        <v>38</v>
      </c>
      <c r="P3827" t="s">
        <v>74</v>
      </c>
      <c r="Q3827" t="s">
        <v>132</v>
      </c>
      <c r="R3827">
        <v>6</v>
      </c>
      <c r="S3827">
        <v>55000</v>
      </c>
      <c r="T3827">
        <v>15</v>
      </c>
      <c r="U3827">
        <v>280500</v>
      </c>
      <c r="V3827" t="str">
        <f>IF(Table1[[#This Row],[Sales]]&lt;=10000,"Low",IF(Table1[[#This Row],[Sales]]&gt;=10000 &amp; Table1[[#This Row],[Sales]]&lt;=25000,"Medium","High"))</f>
        <v>High</v>
      </c>
      <c r="W3827">
        <v>116517.26</v>
      </c>
      <c r="X3827">
        <f>Table1[[#This Row],[Profit]]/Table1[[#This Row],[Sales]]</f>
        <v>0.41539130124777179</v>
      </c>
      <c r="Y3827" t="s">
        <v>93</v>
      </c>
      <c r="Z3827" t="s">
        <v>31</v>
      </c>
      <c r="AA3827">
        <v>1</v>
      </c>
      <c r="AB3827" t="s">
        <v>42</v>
      </c>
    </row>
    <row r="3828" spans="1:28" x14ac:dyDescent="0.35">
      <c r="A3828" t="s">
        <v>5923</v>
      </c>
      <c r="B3828" s="1">
        <v>46011</v>
      </c>
      <c r="C3828" s="1" t="str">
        <f>TEXT(Table1[[#This Row],[Order_Date]],"yyyy")</f>
        <v>2025</v>
      </c>
      <c r="D3828" s="3">
        <f>MONTH(Table1[[#This Row],[Order_Date]])</f>
        <v>12</v>
      </c>
      <c r="E3828" t="str">
        <f>TEXT(Table1[[#This Row],[Order_Date]],"mmm")</f>
        <v>Dec</v>
      </c>
      <c r="F3828" s="1">
        <v>46013</v>
      </c>
      <c r="G3828">
        <f>(Table1[[#This Row],[Ship_Date]]-Table1[[#This Row],[Order_Date]])</f>
        <v>2</v>
      </c>
      <c r="H3828" t="s">
        <v>5924</v>
      </c>
      <c r="I3828" t="s">
        <v>5925</v>
      </c>
      <c r="J3828" t="s">
        <v>52</v>
      </c>
      <c r="K3828">
        <v>19</v>
      </c>
      <c r="L3828" t="str">
        <f>IF(Table1[[#This Row],[Age]]&lt;=20,"Teen",IF(Table1[[#This Row],[Age]]&gt;=21 &amp; Table1[[#This Row],[Age]]&lt;=50,"Adult","Senior"))</f>
        <v>Teen</v>
      </c>
      <c r="M3828" t="s">
        <v>84</v>
      </c>
      <c r="N3828" t="s">
        <v>85</v>
      </c>
      <c r="O3828" t="s">
        <v>86</v>
      </c>
      <c r="P3828" t="s">
        <v>47</v>
      </c>
      <c r="Q3828" t="s">
        <v>185</v>
      </c>
      <c r="R3828">
        <v>1</v>
      </c>
      <c r="S3828">
        <v>4500</v>
      </c>
      <c r="T3828">
        <v>5</v>
      </c>
      <c r="U3828">
        <v>4275</v>
      </c>
      <c r="V3828" t="str">
        <f>IF(Table1[[#This Row],[Sales]]&lt;=10000,"Low",IF(Table1[[#This Row],[Sales]]&gt;=10000 &amp; Table1[[#This Row],[Sales]]&lt;=25000,"Medium","High"))</f>
        <v>Low</v>
      </c>
      <c r="W3828">
        <v>471.42</v>
      </c>
      <c r="X3828">
        <f>Table1[[#This Row],[Profit]]/Table1[[#This Row],[Sales]]</f>
        <v>0.11027368421052632</v>
      </c>
      <c r="Y3828" t="s">
        <v>58</v>
      </c>
      <c r="Z3828" t="s">
        <v>31</v>
      </c>
      <c r="AA3828">
        <v>5</v>
      </c>
      <c r="AB3828" t="s">
        <v>42</v>
      </c>
    </row>
    <row r="3829" spans="1:28" x14ac:dyDescent="0.35">
      <c r="A3829" t="s">
        <v>5943</v>
      </c>
      <c r="B3829" s="1">
        <v>46010</v>
      </c>
      <c r="C3829" s="1" t="str">
        <f>TEXT(Table1[[#This Row],[Order_Date]],"yyyy")</f>
        <v>2025</v>
      </c>
      <c r="D3829" s="3">
        <f>MONTH(Table1[[#This Row],[Order_Date]])</f>
        <v>12</v>
      </c>
      <c r="E3829" t="str">
        <f>TEXT(Table1[[#This Row],[Order_Date]],"mmm")</f>
        <v>Dec</v>
      </c>
      <c r="F3829" s="1">
        <v>46013</v>
      </c>
      <c r="G3829">
        <f>(Table1[[#This Row],[Ship_Date]]-Table1[[#This Row],[Order_Date]])</f>
        <v>3</v>
      </c>
      <c r="H3829" t="s">
        <v>5944</v>
      </c>
      <c r="I3829" t="s">
        <v>5945</v>
      </c>
      <c r="J3829" t="s">
        <v>24</v>
      </c>
      <c r="K3829">
        <v>46</v>
      </c>
      <c r="L3829" t="str">
        <f>IF(Table1[[#This Row],[Age]]&lt;=20,"Teen",IF(Table1[[#This Row],[Age]]&gt;=21 &amp; Table1[[#This Row],[Age]]&lt;=50,"Adult","Senior"))</f>
        <v>Senior</v>
      </c>
      <c r="M3829" t="s">
        <v>63</v>
      </c>
      <c r="N3829" t="s">
        <v>64</v>
      </c>
      <c r="O3829" t="s">
        <v>55</v>
      </c>
      <c r="P3829" t="s">
        <v>74</v>
      </c>
      <c r="Q3829" t="s">
        <v>109</v>
      </c>
      <c r="R3829">
        <v>3</v>
      </c>
      <c r="S3829">
        <v>40000</v>
      </c>
      <c r="T3829">
        <v>15</v>
      </c>
      <c r="U3829">
        <v>102000</v>
      </c>
      <c r="V3829" t="str">
        <f>IF(Table1[[#This Row],[Sales]]&lt;=10000,"Low",IF(Table1[[#This Row],[Sales]]&gt;=10000 &amp; Table1[[#This Row],[Sales]]&lt;=25000,"Medium","High"))</f>
        <v>High</v>
      </c>
      <c r="W3829">
        <v>31469.8</v>
      </c>
      <c r="X3829">
        <f>Table1[[#This Row],[Profit]]/Table1[[#This Row],[Sales]]</f>
        <v>0.30852745098039214</v>
      </c>
      <c r="Y3829" t="s">
        <v>93</v>
      </c>
      <c r="Z3829" t="s">
        <v>59</v>
      </c>
      <c r="AA3829">
        <v>3</v>
      </c>
      <c r="AB3829" t="s">
        <v>42</v>
      </c>
    </row>
    <row r="3830" spans="1:28" x14ac:dyDescent="0.35">
      <c r="A3830" t="s">
        <v>6014</v>
      </c>
      <c r="B3830" s="1">
        <v>46002</v>
      </c>
      <c r="C3830" s="1" t="str">
        <f>TEXT(Table1[[#This Row],[Order_Date]],"yyyy")</f>
        <v>2025</v>
      </c>
      <c r="D3830" s="3">
        <f>MONTH(Table1[[#This Row],[Order_Date]])</f>
        <v>12</v>
      </c>
      <c r="E3830" t="str">
        <f>TEXT(Table1[[#This Row],[Order_Date]],"mmm")</f>
        <v>Dec</v>
      </c>
      <c r="F3830" s="1">
        <v>46003</v>
      </c>
      <c r="G3830">
        <f>(Table1[[#This Row],[Ship_Date]]-Table1[[#This Row],[Order_Date]])</f>
        <v>1</v>
      </c>
      <c r="H3830" t="s">
        <v>6015</v>
      </c>
      <c r="I3830" t="s">
        <v>6016</v>
      </c>
      <c r="J3830" t="s">
        <v>24</v>
      </c>
      <c r="K3830">
        <v>50</v>
      </c>
      <c r="L3830" t="str">
        <f>IF(Table1[[#This Row],[Age]]&lt;=20,"Teen",IF(Table1[[#This Row],[Age]]&gt;=21 &amp; Table1[[#This Row],[Age]]&lt;=50,"Adult","Senior"))</f>
        <v>Senior</v>
      </c>
      <c r="M3830" t="s">
        <v>116</v>
      </c>
      <c r="N3830" t="s">
        <v>117</v>
      </c>
      <c r="O3830" t="s">
        <v>86</v>
      </c>
      <c r="P3830" t="s">
        <v>47</v>
      </c>
      <c r="Q3830" t="s">
        <v>175</v>
      </c>
      <c r="R3830">
        <v>6</v>
      </c>
      <c r="S3830">
        <v>1200</v>
      </c>
      <c r="T3830">
        <v>0</v>
      </c>
      <c r="U3830">
        <v>7200</v>
      </c>
      <c r="V3830" t="str">
        <f>IF(Table1[[#This Row],[Sales]]&lt;=10000,"Low",IF(Table1[[#This Row],[Sales]]&gt;=10000 &amp; Table1[[#This Row],[Sales]]&lt;=25000,"Medium","High"))</f>
        <v>Low</v>
      </c>
      <c r="W3830">
        <v>2773.93</v>
      </c>
      <c r="X3830">
        <f>Table1[[#This Row],[Profit]]/Table1[[#This Row],[Sales]]</f>
        <v>0.38526805555555554</v>
      </c>
      <c r="Y3830" t="s">
        <v>58</v>
      </c>
      <c r="Z3830" t="s">
        <v>41</v>
      </c>
      <c r="AA3830">
        <v>1</v>
      </c>
      <c r="AB3830" t="s">
        <v>42</v>
      </c>
    </row>
    <row r="3831" spans="1:28" x14ac:dyDescent="0.35">
      <c r="A3831" t="s">
        <v>6038</v>
      </c>
      <c r="B3831" s="1">
        <v>46014</v>
      </c>
      <c r="C3831" s="1" t="str">
        <f>TEXT(Table1[[#This Row],[Order_Date]],"yyyy")</f>
        <v>2025</v>
      </c>
      <c r="D3831" s="3">
        <f>MONTH(Table1[[#This Row],[Order_Date]])</f>
        <v>12</v>
      </c>
      <c r="E3831" t="str">
        <f>TEXT(Table1[[#This Row],[Order_Date]],"mmm")</f>
        <v>Dec</v>
      </c>
      <c r="F3831" s="1">
        <v>46020</v>
      </c>
      <c r="G3831">
        <f>(Table1[[#This Row],[Ship_Date]]-Table1[[#This Row],[Order_Date]])</f>
        <v>6</v>
      </c>
      <c r="H3831" t="s">
        <v>6039</v>
      </c>
      <c r="I3831" t="s">
        <v>6040</v>
      </c>
      <c r="J3831" t="s">
        <v>24</v>
      </c>
      <c r="K3831">
        <v>39</v>
      </c>
      <c r="L3831" t="str">
        <f>IF(Table1[[#This Row],[Age]]&lt;=20,"Teen",IF(Table1[[#This Row],[Age]]&gt;=21 &amp; Table1[[#This Row],[Age]]&lt;=50,"Adult","Senior"))</f>
        <v>Senior</v>
      </c>
      <c r="M3831" t="s">
        <v>73</v>
      </c>
      <c r="N3831" t="s">
        <v>26</v>
      </c>
      <c r="O3831" t="s">
        <v>27</v>
      </c>
      <c r="P3831" t="s">
        <v>28</v>
      </c>
      <c r="Q3831" t="s">
        <v>29</v>
      </c>
      <c r="R3831">
        <v>4</v>
      </c>
      <c r="S3831">
        <v>15000</v>
      </c>
      <c r="T3831">
        <v>25</v>
      </c>
      <c r="U3831">
        <v>45000</v>
      </c>
      <c r="V3831" t="str">
        <f>IF(Table1[[#This Row],[Sales]]&lt;=10000,"Low",IF(Table1[[#This Row],[Sales]]&gt;=10000 &amp; Table1[[#This Row],[Sales]]&lt;=25000,"Medium","High"))</f>
        <v>High</v>
      </c>
      <c r="W3831">
        <v>12590.86</v>
      </c>
      <c r="X3831">
        <f>Table1[[#This Row],[Profit]]/Table1[[#This Row],[Sales]]</f>
        <v>0.27979688888888893</v>
      </c>
      <c r="Y3831" t="s">
        <v>93</v>
      </c>
      <c r="Z3831" t="s">
        <v>31</v>
      </c>
      <c r="AA3831">
        <v>5</v>
      </c>
      <c r="AB3831" t="s">
        <v>42</v>
      </c>
    </row>
    <row r="3832" spans="1:28" x14ac:dyDescent="0.35">
      <c r="A3832" t="s">
        <v>6097</v>
      </c>
      <c r="B3832" s="1">
        <v>45653</v>
      </c>
      <c r="C3832" s="1" t="str">
        <f>TEXT(Table1[[#This Row],[Order_Date]],"yyyy")</f>
        <v>2024</v>
      </c>
      <c r="D3832" s="3">
        <f>MONTH(Table1[[#This Row],[Order_Date]])</f>
        <v>12</v>
      </c>
      <c r="E3832" t="str">
        <f>TEXT(Table1[[#This Row],[Order_Date]],"mmm")</f>
        <v>Dec</v>
      </c>
      <c r="F3832" s="1">
        <v>45658</v>
      </c>
      <c r="G3832">
        <f>(Table1[[#This Row],[Ship_Date]]-Table1[[#This Row],[Order_Date]])</f>
        <v>5</v>
      </c>
      <c r="H3832" t="s">
        <v>6098</v>
      </c>
      <c r="I3832" t="s">
        <v>6099</v>
      </c>
      <c r="J3832" t="s">
        <v>24</v>
      </c>
      <c r="K3832">
        <v>36</v>
      </c>
      <c r="L3832" t="str">
        <f>IF(Table1[[#This Row],[Age]]&lt;=20,"Teen",IF(Table1[[#This Row],[Age]]&gt;=21 &amp; Table1[[#This Row],[Age]]&lt;=50,"Adult","Senior"))</f>
        <v>Senior</v>
      </c>
      <c r="M3832" t="s">
        <v>25</v>
      </c>
      <c r="N3832" t="s">
        <v>26</v>
      </c>
      <c r="O3832" t="s">
        <v>27</v>
      </c>
      <c r="P3832" t="s">
        <v>74</v>
      </c>
      <c r="Q3832" t="s">
        <v>132</v>
      </c>
      <c r="R3832">
        <v>5</v>
      </c>
      <c r="S3832">
        <v>55000</v>
      </c>
      <c r="T3832">
        <v>0</v>
      </c>
      <c r="U3832">
        <v>275000</v>
      </c>
      <c r="V3832" t="str">
        <f>IF(Table1[[#This Row],[Sales]]&lt;=10000,"Low",IF(Table1[[#This Row],[Sales]]&gt;=10000 &amp; Table1[[#This Row],[Sales]]&lt;=25000,"Medium","High"))</f>
        <v>High</v>
      </c>
      <c r="W3832">
        <v>97575.85</v>
      </c>
      <c r="X3832">
        <f>Table1[[#This Row],[Profit]]/Table1[[#This Row],[Sales]]</f>
        <v>0.35482127272727276</v>
      </c>
      <c r="Y3832" t="s">
        <v>30</v>
      </c>
      <c r="Z3832" t="s">
        <v>41</v>
      </c>
      <c r="AA3832">
        <v>1</v>
      </c>
      <c r="AB3832" t="s">
        <v>42</v>
      </c>
    </row>
    <row r="3833" spans="1:28" x14ac:dyDescent="0.35">
      <c r="A3833" t="s">
        <v>6122</v>
      </c>
      <c r="B3833" s="1">
        <v>46005</v>
      </c>
      <c r="C3833" s="1" t="str">
        <f>TEXT(Table1[[#This Row],[Order_Date]],"yyyy")</f>
        <v>2025</v>
      </c>
      <c r="D3833" s="3">
        <f>MONTH(Table1[[#This Row],[Order_Date]])</f>
        <v>12</v>
      </c>
      <c r="E3833" t="str">
        <f>TEXT(Table1[[#This Row],[Order_Date]],"mmm")</f>
        <v>Dec</v>
      </c>
      <c r="F3833" s="1">
        <v>46012</v>
      </c>
      <c r="G3833">
        <f>(Table1[[#This Row],[Ship_Date]]-Table1[[#This Row],[Order_Date]])</f>
        <v>7</v>
      </c>
      <c r="H3833" t="s">
        <v>6123</v>
      </c>
      <c r="I3833" t="s">
        <v>6124</v>
      </c>
      <c r="J3833" t="s">
        <v>24</v>
      </c>
      <c r="K3833">
        <v>27</v>
      </c>
      <c r="L3833" t="str">
        <f>IF(Table1[[#This Row],[Age]]&lt;=20,"Teen",IF(Table1[[#This Row],[Age]]&gt;=21 &amp; Table1[[#This Row],[Age]]&lt;=50,"Adult","Senior"))</f>
        <v>Senior</v>
      </c>
      <c r="M3833" t="s">
        <v>36</v>
      </c>
      <c r="N3833" t="s">
        <v>37</v>
      </c>
      <c r="O3833" t="s">
        <v>38</v>
      </c>
      <c r="P3833" t="s">
        <v>47</v>
      </c>
      <c r="Q3833" t="s">
        <v>164</v>
      </c>
      <c r="R3833">
        <v>3</v>
      </c>
      <c r="S3833">
        <v>1800</v>
      </c>
      <c r="T3833">
        <v>15</v>
      </c>
      <c r="U3833">
        <v>4590</v>
      </c>
      <c r="V3833" t="str">
        <f>IF(Table1[[#This Row],[Sales]]&lt;=10000,"Low",IF(Table1[[#This Row],[Sales]]&gt;=10000 &amp; Table1[[#This Row],[Sales]]&lt;=25000,"Medium","High"))</f>
        <v>Low</v>
      </c>
      <c r="W3833">
        <v>1778.31</v>
      </c>
      <c r="X3833">
        <f>Table1[[#This Row],[Profit]]/Table1[[#This Row],[Sales]]</f>
        <v>0.3874313725490196</v>
      </c>
      <c r="Y3833" t="s">
        <v>58</v>
      </c>
      <c r="Z3833" t="s">
        <v>41</v>
      </c>
      <c r="AA3833">
        <v>4</v>
      </c>
      <c r="AB3833" t="s">
        <v>42</v>
      </c>
    </row>
    <row r="3834" spans="1:28" x14ac:dyDescent="0.35">
      <c r="A3834" t="s">
        <v>6128</v>
      </c>
      <c r="B3834" s="1">
        <v>45629</v>
      </c>
      <c r="C3834" s="1" t="str">
        <f>TEXT(Table1[[#This Row],[Order_Date]],"yyyy")</f>
        <v>2024</v>
      </c>
      <c r="D3834" s="3">
        <f>MONTH(Table1[[#This Row],[Order_Date]])</f>
        <v>12</v>
      </c>
      <c r="E3834" t="str">
        <f>TEXT(Table1[[#This Row],[Order_Date]],"mmm")</f>
        <v>Dec</v>
      </c>
      <c r="F3834" s="1">
        <v>45630</v>
      </c>
      <c r="G3834">
        <f>(Table1[[#This Row],[Ship_Date]]-Table1[[#This Row],[Order_Date]])</f>
        <v>1</v>
      </c>
      <c r="H3834" t="s">
        <v>6129</v>
      </c>
      <c r="I3834" t="s">
        <v>6130</v>
      </c>
      <c r="J3834" t="s">
        <v>24</v>
      </c>
      <c r="K3834">
        <v>52</v>
      </c>
      <c r="L3834" t="str">
        <f>IF(Table1[[#This Row],[Age]]&lt;=20,"Teen",IF(Table1[[#This Row],[Age]]&gt;=21 &amp; Table1[[#This Row],[Age]]&lt;=50,"Adult","Senior"))</f>
        <v>Senior</v>
      </c>
      <c r="M3834" t="s">
        <v>79</v>
      </c>
      <c r="N3834" t="s">
        <v>80</v>
      </c>
      <c r="O3834" t="s">
        <v>38</v>
      </c>
      <c r="P3834" t="s">
        <v>28</v>
      </c>
      <c r="Q3834" t="s">
        <v>192</v>
      </c>
      <c r="R3834">
        <v>8</v>
      </c>
      <c r="S3834">
        <v>7000</v>
      </c>
      <c r="T3834">
        <v>5</v>
      </c>
      <c r="U3834">
        <v>53200</v>
      </c>
      <c r="V3834" t="str">
        <f>IF(Table1[[#This Row],[Sales]]&lt;=10000,"Low",IF(Table1[[#This Row],[Sales]]&gt;=10000 &amp; Table1[[#This Row],[Sales]]&lt;=25000,"Medium","High"))</f>
        <v>High</v>
      </c>
      <c r="W3834">
        <v>7442.66</v>
      </c>
      <c r="X3834">
        <f>Table1[[#This Row],[Profit]]/Table1[[#This Row],[Sales]]</f>
        <v>0.13989962406015038</v>
      </c>
      <c r="Y3834" t="s">
        <v>93</v>
      </c>
      <c r="Z3834" t="s">
        <v>41</v>
      </c>
      <c r="AA3834">
        <v>1</v>
      </c>
      <c r="AB3834" t="s">
        <v>42</v>
      </c>
    </row>
    <row r="3835" spans="1:28" x14ac:dyDescent="0.35">
      <c r="A3835" t="s">
        <v>6139</v>
      </c>
      <c r="B3835" s="1">
        <v>45649</v>
      </c>
      <c r="C3835" s="1" t="str">
        <f>TEXT(Table1[[#This Row],[Order_Date]],"yyyy")</f>
        <v>2024</v>
      </c>
      <c r="D3835" s="3">
        <f>MONTH(Table1[[#This Row],[Order_Date]])</f>
        <v>12</v>
      </c>
      <c r="E3835" t="str">
        <f>TEXT(Table1[[#This Row],[Order_Date]],"mmm")</f>
        <v>Dec</v>
      </c>
      <c r="F3835" s="1">
        <v>45655</v>
      </c>
      <c r="G3835">
        <f>(Table1[[#This Row],[Ship_Date]]-Table1[[#This Row],[Order_Date]])</f>
        <v>6</v>
      </c>
      <c r="H3835" t="s">
        <v>6140</v>
      </c>
      <c r="I3835" t="s">
        <v>6141</v>
      </c>
      <c r="J3835" t="s">
        <v>52</v>
      </c>
      <c r="K3835">
        <v>24</v>
      </c>
      <c r="L3835" t="str">
        <f>IF(Table1[[#This Row],[Age]]&lt;=20,"Teen",IF(Table1[[#This Row],[Age]]&gt;=21 &amp; Table1[[#This Row],[Age]]&lt;=50,"Adult","Senior"))</f>
        <v>Senior</v>
      </c>
      <c r="M3835" t="s">
        <v>91</v>
      </c>
      <c r="N3835" t="s">
        <v>92</v>
      </c>
      <c r="O3835" t="s">
        <v>55</v>
      </c>
      <c r="P3835" t="s">
        <v>56</v>
      </c>
      <c r="Q3835" t="s">
        <v>168</v>
      </c>
      <c r="R3835">
        <v>8</v>
      </c>
      <c r="S3835">
        <v>1200</v>
      </c>
      <c r="T3835">
        <v>0</v>
      </c>
      <c r="U3835">
        <v>9600</v>
      </c>
      <c r="V3835" t="str">
        <f>IF(Table1[[#This Row],[Sales]]&lt;=10000,"Low",IF(Table1[[#This Row],[Sales]]&gt;=10000 &amp; Table1[[#This Row],[Sales]]&lt;=25000,"Medium","High"))</f>
        <v>Low</v>
      </c>
      <c r="W3835">
        <v>3055.97</v>
      </c>
      <c r="X3835">
        <f>Table1[[#This Row],[Profit]]/Table1[[#This Row],[Sales]]</f>
        <v>0.31833020833333331</v>
      </c>
      <c r="Y3835" t="s">
        <v>30</v>
      </c>
      <c r="Z3835" t="s">
        <v>59</v>
      </c>
      <c r="AA3835">
        <v>5</v>
      </c>
      <c r="AB3835" t="s">
        <v>42</v>
      </c>
    </row>
    <row r="3836" spans="1:28" x14ac:dyDescent="0.35">
      <c r="A3836" t="s">
        <v>6177</v>
      </c>
      <c r="B3836" s="1">
        <v>45654</v>
      </c>
      <c r="C3836" s="1" t="str">
        <f>TEXT(Table1[[#This Row],[Order_Date]],"yyyy")</f>
        <v>2024</v>
      </c>
      <c r="D3836" s="3">
        <f>MONTH(Table1[[#This Row],[Order_Date]])</f>
        <v>12</v>
      </c>
      <c r="E3836" t="str">
        <f>TEXT(Table1[[#This Row],[Order_Date]],"mmm")</f>
        <v>Dec</v>
      </c>
      <c r="F3836" s="1">
        <v>45656</v>
      </c>
      <c r="G3836">
        <f>(Table1[[#This Row],[Ship_Date]]-Table1[[#This Row],[Order_Date]])</f>
        <v>2</v>
      </c>
      <c r="H3836" t="s">
        <v>6178</v>
      </c>
      <c r="I3836" t="s">
        <v>6179</v>
      </c>
      <c r="J3836" t="s">
        <v>24</v>
      </c>
      <c r="K3836">
        <v>39</v>
      </c>
      <c r="L3836" t="str">
        <f>IF(Table1[[#This Row],[Age]]&lt;=20,"Teen",IF(Table1[[#This Row],[Age]]&gt;=21 &amp; Table1[[#This Row],[Age]]&lt;=50,"Adult","Senior"))</f>
        <v>Senior</v>
      </c>
      <c r="M3836" t="s">
        <v>53</v>
      </c>
      <c r="N3836" t="s">
        <v>54</v>
      </c>
      <c r="O3836" t="s">
        <v>55</v>
      </c>
      <c r="P3836" t="s">
        <v>47</v>
      </c>
      <c r="Q3836" t="s">
        <v>69</v>
      </c>
      <c r="R3836">
        <v>6</v>
      </c>
      <c r="S3836">
        <v>800</v>
      </c>
      <c r="T3836">
        <v>20</v>
      </c>
      <c r="U3836">
        <v>3840</v>
      </c>
      <c r="V3836" t="str">
        <f>IF(Table1[[#This Row],[Sales]]&lt;=10000,"Low",IF(Table1[[#This Row],[Sales]]&gt;=10000 &amp; Table1[[#This Row],[Sales]]&lt;=25000,"Medium","High"))</f>
        <v>Low</v>
      </c>
      <c r="W3836">
        <v>544.23</v>
      </c>
      <c r="X3836">
        <f>Table1[[#This Row],[Profit]]/Table1[[#This Row],[Sales]]</f>
        <v>0.14172656250000001</v>
      </c>
      <c r="Y3836" t="s">
        <v>58</v>
      </c>
      <c r="Z3836" t="s">
        <v>41</v>
      </c>
      <c r="AA3836">
        <v>5</v>
      </c>
      <c r="AB3836" t="s">
        <v>42</v>
      </c>
    </row>
    <row r="3837" spans="1:28" x14ac:dyDescent="0.35">
      <c r="A3837" t="s">
        <v>6231</v>
      </c>
      <c r="B3837" s="1">
        <v>46006</v>
      </c>
      <c r="C3837" s="1" t="str">
        <f>TEXT(Table1[[#This Row],[Order_Date]],"yyyy")</f>
        <v>2025</v>
      </c>
      <c r="D3837" s="3">
        <f>MONTH(Table1[[#This Row],[Order_Date]])</f>
        <v>12</v>
      </c>
      <c r="E3837" t="str">
        <f>TEXT(Table1[[#This Row],[Order_Date]],"mmm")</f>
        <v>Dec</v>
      </c>
      <c r="F3837" s="1">
        <v>46009</v>
      </c>
      <c r="G3837">
        <f>(Table1[[#This Row],[Ship_Date]]-Table1[[#This Row],[Order_Date]])</f>
        <v>3</v>
      </c>
      <c r="H3837" t="s">
        <v>6232</v>
      </c>
      <c r="I3837" t="s">
        <v>6233</v>
      </c>
      <c r="J3837" t="s">
        <v>24</v>
      </c>
      <c r="K3837">
        <v>60</v>
      </c>
      <c r="L3837" t="str">
        <f>IF(Table1[[#This Row],[Age]]&lt;=20,"Teen",IF(Table1[[#This Row],[Age]]&gt;=21 &amp; Table1[[#This Row],[Age]]&lt;=50,"Adult","Senior"))</f>
        <v>Senior</v>
      </c>
      <c r="M3837" t="s">
        <v>53</v>
      </c>
      <c r="N3837" t="s">
        <v>54</v>
      </c>
      <c r="O3837" t="s">
        <v>55</v>
      </c>
      <c r="P3837" t="s">
        <v>47</v>
      </c>
      <c r="Q3837" t="s">
        <v>175</v>
      </c>
      <c r="R3837">
        <v>4</v>
      </c>
      <c r="S3837">
        <v>1200</v>
      </c>
      <c r="T3837">
        <v>10</v>
      </c>
      <c r="U3837">
        <v>4320</v>
      </c>
      <c r="V3837" t="str">
        <f>IF(Table1[[#This Row],[Sales]]&lt;=10000,"Low",IF(Table1[[#This Row],[Sales]]&gt;=10000 &amp; Table1[[#This Row],[Sales]]&lt;=25000,"Medium","High"))</f>
        <v>Low</v>
      </c>
      <c r="W3837">
        <v>1094.9100000000001</v>
      </c>
      <c r="X3837">
        <f>Table1[[#This Row],[Profit]]/Table1[[#This Row],[Sales]]</f>
        <v>0.25345138888888891</v>
      </c>
      <c r="Y3837" t="s">
        <v>30</v>
      </c>
      <c r="Z3837" t="s">
        <v>41</v>
      </c>
      <c r="AA3837">
        <v>2</v>
      </c>
      <c r="AB3837" t="s">
        <v>42</v>
      </c>
    </row>
    <row r="3838" spans="1:28" x14ac:dyDescent="0.35">
      <c r="A3838" t="s">
        <v>6254</v>
      </c>
      <c r="B3838" s="1">
        <v>46013</v>
      </c>
      <c r="C3838" s="1" t="str">
        <f>TEXT(Table1[[#This Row],[Order_Date]],"yyyy")</f>
        <v>2025</v>
      </c>
      <c r="D3838" s="3">
        <f>MONTH(Table1[[#This Row],[Order_Date]])</f>
        <v>12</v>
      </c>
      <c r="E3838" t="str">
        <f>TEXT(Table1[[#This Row],[Order_Date]],"mmm")</f>
        <v>Dec</v>
      </c>
      <c r="F3838" s="1">
        <v>46018</v>
      </c>
      <c r="G3838">
        <f>(Table1[[#This Row],[Ship_Date]]-Table1[[#This Row],[Order_Date]])</f>
        <v>5</v>
      </c>
      <c r="H3838" t="s">
        <v>6255</v>
      </c>
      <c r="I3838" t="s">
        <v>6256</v>
      </c>
      <c r="J3838" t="s">
        <v>24</v>
      </c>
      <c r="K3838">
        <v>32</v>
      </c>
      <c r="L3838" t="str">
        <f>IF(Table1[[#This Row],[Age]]&lt;=20,"Teen",IF(Table1[[#This Row],[Age]]&gt;=21 &amp; Table1[[#This Row],[Age]]&lt;=50,"Adult","Senior"))</f>
        <v>Senior</v>
      </c>
      <c r="M3838" t="s">
        <v>79</v>
      </c>
      <c r="N3838" t="s">
        <v>80</v>
      </c>
      <c r="O3838" t="s">
        <v>38</v>
      </c>
      <c r="P3838" t="s">
        <v>39</v>
      </c>
      <c r="Q3838" t="s">
        <v>151</v>
      </c>
      <c r="R3838">
        <v>4</v>
      </c>
      <c r="S3838">
        <v>900</v>
      </c>
      <c r="T3838">
        <v>0</v>
      </c>
      <c r="U3838">
        <v>3600</v>
      </c>
      <c r="V3838" t="str">
        <f>IF(Table1[[#This Row],[Sales]]&lt;=10000,"Low",IF(Table1[[#This Row],[Sales]]&gt;=10000 &amp; Table1[[#This Row],[Sales]]&lt;=25000,"Medium","High"))</f>
        <v>Low</v>
      </c>
      <c r="W3838">
        <v>615.16999999999996</v>
      </c>
      <c r="X3838">
        <f>Table1[[#This Row],[Profit]]/Table1[[#This Row],[Sales]]</f>
        <v>0.17088055555555554</v>
      </c>
      <c r="Y3838" t="s">
        <v>93</v>
      </c>
      <c r="Z3838" t="s">
        <v>41</v>
      </c>
      <c r="AA3838">
        <v>1</v>
      </c>
      <c r="AB3838" t="s">
        <v>42</v>
      </c>
    </row>
    <row r="3839" spans="1:28" x14ac:dyDescent="0.35">
      <c r="A3839" t="s">
        <v>6270</v>
      </c>
      <c r="B3839" s="1">
        <v>45994</v>
      </c>
      <c r="C3839" s="1" t="str">
        <f>TEXT(Table1[[#This Row],[Order_Date]],"yyyy")</f>
        <v>2025</v>
      </c>
      <c r="D3839" s="3">
        <f>MONTH(Table1[[#This Row],[Order_Date]])</f>
        <v>12</v>
      </c>
      <c r="E3839" t="str">
        <f>TEXT(Table1[[#This Row],[Order_Date]],"mmm")</f>
        <v>Dec</v>
      </c>
      <c r="F3839" s="1">
        <v>46000</v>
      </c>
      <c r="G3839">
        <f>(Table1[[#This Row],[Ship_Date]]-Table1[[#This Row],[Order_Date]])</f>
        <v>6</v>
      </c>
      <c r="H3839" t="s">
        <v>6271</v>
      </c>
      <c r="I3839" t="s">
        <v>6272</v>
      </c>
      <c r="J3839" t="s">
        <v>52</v>
      </c>
      <c r="K3839">
        <v>34</v>
      </c>
      <c r="L3839" t="str">
        <f>IF(Table1[[#This Row],[Age]]&lt;=20,"Teen",IF(Table1[[#This Row],[Age]]&gt;=21 &amp; Table1[[#This Row],[Age]]&lt;=50,"Adult","Senior"))</f>
        <v>Senior</v>
      </c>
      <c r="M3839" t="s">
        <v>107</v>
      </c>
      <c r="N3839" t="s">
        <v>108</v>
      </c>
      <c r="O3839" t="s">
        <v>86</v>
      </c>
      <c r="P3839" t="s">
        <v>28</v>
      </c>
      <c r="Q3839" t="s">
        <v>311</v>
      </c>
      <c r="R3839">
        <v>1</v>
      </c>
      <c r="S3839">
        <v>5000</v>
      </c>
      <c r="T3839">
        <v>20</v>
      </c>
      <c r="U3839">
        <v>4000</v>
      </c>
      <c r="V3839" t="str">
        <f>IF(Table1[[#This Row],[Sales]]&lt;=10000,"Low",IF(Table1[[#This Row],[Sales]]&gt;=10000 &amp; Table1[[#This Row],[Sales]]&lt;=25000,"Medium","High"))</f>
        <v>Low</v>
      </c>
      <c r="W3839">
        <v>1439.45</v>
      </c>
      <c r="X3839">
        <f>Table1[[#This Row],[Profit]]/Table1[[#This Row],[Sales]]</f>
        <v>0.35986250000000003</v>
      </c>
      <c r="Y3839" t="s">
        <v>58</v>
      </c>
      <c r="Z3839" t="s">
        <v>59</v>
      </c>
      <c r="AA3839">
        <v>1</v>
      </c>
      <c r="AB3839" t="s">
        <v>42</v>
      </c>
    </row>
    <row r="3840" spans="1:28" x14ac:dyDescent="0.35">
      <c r="A3840" t="s">
        <v>6351</v>
      </c>
      <c r="B3840" s="1">
        <v>46016</v>
      </c>
      <c r="C3840" s="1" t="str">
        <f>TEXT(Table1[[#This Row],[Order_Date]],"yyyy")</f>
        <v>2025</v>
      </c>
      <c r="D3840" s="3">
        <f>MONTH(Table1[[#This Row],[Order_Date]])</f>
        <v>12</v>
      </c>
      <c r="E3840" t="str">
        <f>TEXT(Table1[[#This Row],[Order_Date]],"mmm")</f>
        <v>Dec</v>
      </c>
      <c r="F3840" s="1">
        <v>46021</v>
      </c>
      <c r="G3840">
        <f>(Table1[[#This Row],[Ship_Date]]-Table1[[#This Row],[Order_Date]])</f>
        <v>5</v>
      </c>
      <c r="H3840" t="s">
        <v>6352</v>
      </c>
      <c r="I3840" t="s">
        <v>6353</v>
      </c>
      <c r="J3840" t="s">
        <v>24</v>
      </c>
      <c r="K3840">
        <v>19</v>
      </c>
      <c r="L3840" t="str">
        <f>IF(Table1[[#This Row],[Age]]&lt;=20,"Teen",IF(Table1[[#This Row],[Age]]&gt;=21 &amp; Table1[[#This Row],[Age]]&lt;=50,"Adult","Senior"))</f>
        <v>Teen</v>
      </c>
      <c r="M3840" t="s">
        <v>25</v>
      </c>
      <c r="N3840" t="s">
        <v>26</v>
      </c>
      <c r="O3840" t="s">
        <v>27</v>
      </c>
      <c r="P3840" t="s">
        <v>39</v>
      </c>
      <c r="Q3840" t="s">
        <v>253</v>
      </c>
      <c r="R3840">
        <v>8</v>
      </c>
      <c r="S3840">
        <v>1200</v>
      </c>
      <c r="T3840">
        <v>25</v>
      </c>
      <c r="U3840">
        <v>7200</v>
      </c>
      <c r="V3840" t="str">
        <f>IF(Table1[[#This Row],[Sales]]&lt;=10000,"Low",IF(Table1[[#This Row],[Sales]]&gt;=10000 &amp; Table1[[#This Row],[Sales]]&lt;=25000,"Medium","High"))</f>
        <v>Low</v>
      </c>
      <c r="W3840">
        <v>1719.55</v>
      </c>
      <c r="X3840">
        <f>Table1[[#This Row],[Profit]]/Table1[[#This Row],[Sales]]</f>
        <v>0.23882638888888888</v>
      </c>
      <c r="Y3840" t="s">
        <v>93</v>
      </c>
      <c r="Z3840" t="s">
        <v>41</v>
      </c>
      <c r="AA3840">
        <v>2</v>
      </c>
      <c r="AB3840" t="s">
        <v>42</v>
      </c>
    </row>
    <row r="3841" spans="1:28" x14ac:dyDescent="0.35">
      <c r="A3841" t="s">
        <v>6372</v>
      </c>
      <c r="B3841" s="1">
        <v>45657</v>
      </c>
      <c r="C3841" s="1" t="str">
        <f>TEXT(Table1[[#This Row],[Order_Date]],"yyyy")</f>
        <v>2024</v>
      </c>
      <c r="D3841" s="3">
        <f>MONTH(Table1[[#This Row],[Order_Date]])</f>
        <v>12</v>
      </c>
      <c r="E3841" t="str">
        <f>TEXT(Table1[[#This Row],[Order_Date]],"mmm")</f>
        <v>Dec</v>
      </c>
      <c r="F3841" s="1">
        <v>45662</v>
      </c>
      <c r="G3841">
        <f>(Table1[[#This Row],[Ship_Date]]-Table1[[#This Row],[Order_Date]])</f>
        <v>5</v>
      </c>
      <c r="H3841" t="s">
        <v>6373</v>
      </c>
      <c r="I3841" t="s">
        <v>6374</v>
      </c>
      <c r="J3841" t="s">
        <v>24</v>
      </c>
      <c r="K3841">
        <v>49</v>
      </c>
      <c r="L3841" t="str">
        <f>IF(Table1[[#This Row],[Age]]&lt;=20,"Teen",IF(Table1[[#This Row],[Age]]&gt;=21 &amp; Table1[[#This Row],[Age]]&lt;=50,"Adult","Senior"))</f>
        <v>Senior</v>
      </c>
      <c r="M3841" t="s">
        <v>36</v>
      </c>
      <c r="N3841" t="s">
        <v>37</v>
      </c>
      <c r="O3841" t="s">
        <v>38</v>
      </c>
      <c r="P3841" t="s">
        <v>39</v>
      </c>
      <c r="Q3841" t="s">
        <v>40</v>
      </c>
      <c r="R3841">
        <v>2</v>
      </c>
      <c r="S3841">
        <v>2500</v>
      </c>
      <c r="T3841">
        <v>20</v>
      </c>
      <c r="U3841">
        <v>4000</v>
      </c>
      <c r="V3841" t="str">
        <f>IF(Table1[[#This Row],[Sales]]&lt;=10000,"Low",IF(Table1[[#This Row],[Sales]]&gt;=10000 &amp; Table1[[#This Row],[Sales]]&lt;=25000,"Medium","High"))</f>
        <v>Low</v>
      </c>
      <c r="W3841">
        <v>625.15</v>
      </c>
      <c r="X3841">
        <f>Table1[[#This Row],[Profit]]/Table1[[#This Row],[Sales]]</f>
        <v>0.1562875</v>
      </c>
      <c r="Y3841" t="s">
        <v>58</v>
      </c>
      <c r="Z3841" t="s">
        <v>41</v>
      </c>
      <c r="AA3841">
        <v>2</v>
      </c>
      <c r="AB3841" t="s">
        <v>42</v>
      </c>
    </row>
    <row r="3842" spans="1:28" x14ac:dyDescent="0.35">
      <c r="A3842" t="s">
        <v>6378</v>
      </c>
      <c r="B3842" s="1">
        <v>46006</v>
      </c>
      <c r="C3842" s="1" t="str">
        <f>TEXT(Table1[[#This Row],[Order_Date]],"yyyy")</f>
        <v>2025</v>
      </c>
      <c r="D3842" s="3">
        <f>MONTH(Table1[[#This Row],[Order_Date]])</f>
        <v>12</v>
      </c>
      <c r="E3842" t="str">
        <f>TEXT(Table1[[#This Row],[Order_Date]],"mmm")</f>
        <v>Dec</v>
      </c>
      <c r="F3842" s="1">
        <v>46008</v>
      </c>
      <c r="G3842">
        <f>(Table1[[#This Row],[Ship_Date]]-Table1[[#This Row],[Order_Date]])</f>
        <v>2</v>
      </c>
      <c r="H3842" t="s">
        <v>1859</v>
      </c>
      <c r="I3842" t="s">
        <v>6379</v>
      </c>
      <c r="J3842" t="s">
        <v>24</v>
      </c>
      <c r="K3842">
        <v>42</v>
      </c>
      <c r="L3842" t="str">
        <f>IF(Table1[[#This Row],[Age]]&lt;=20,"Teen",IF(Table1[[#This Row],[Age]]&gt;=21 &amp; Table1[[#This Row],[Age]]&lt;=50,"Adult","Senior"))</f>
        <v>Senior</v>
      </c>
      <c r="M3842" t="s">
        <v>73</v>
      </c>
      <c r="N3842" t="s">
        <v>26</v>
      </c>
      <c r="O3842" t="s">
        <v>27</v>
      </c>
      <c r="P3842" t="s">
        <v>28</v>
      </c>
      <c r="Q3842" t="s">
        <v>311</v>
      </c>
      <c r="R3842">
        <v>2</v>
      </c>
      <c r="S3842">
        <v>5000</v>
      </c>
      <c r="T3842">
        <v>5</v>
      </c>
      <c r="U3842">
        <v>9500</v>
      </c>
      <c r="V3842" t="str">
        <f>IF(Table1[[#This Row],[Sales]]&lt;=10000,"Low",IF(Table1[[#This Row],[Sales]]&gt;=10000 &amp; Table1[[#This Row],[Sales]]&lt;=25000,"Medium","High"))</f>
        <v>Low</v>
      </c>
      <c r="W3842">
        <v>4019.37</v>
      </c>
      <c r="X3842">
        <f>Table1[[#This Row],[Profit]]/Table1[[#This Row],[Sales]]</f>
        <v>0.42309157894736843</v>
      </c>
      <c r="Y3842" t="s">
        <v>30</v>
      </c>
      <c r="Z3842" t="s">
        <v>59</v>
      </c>
      <c r="AA3842">
        <v>5</v>
      </c>
      <c r="AB3842" t="s">
        <v>42</v>
      </c>
    </row>
    <row r="3843" spans="1:28" x14ac:dyDescent="0.35">
      <c r="A3843" t="s">
        <v>6380</v>
      </c>
      <c r="B3843" s="1">
        <v>45999</v>
      </c>
      <c r="C3843" s="1" t="str">
        <f>TEXT(Table1[[#This Row],[Order_Date]],"yyyy")</f>
        <v>2025</v>
      </c>
      <c r="D3843" s="3">
        <f>MONTH(Table1[[#This Row],[Order_Date]])</f>
        <v>12</v>
      </c>
      <c r="E3843" t="str">
        <f>TEXT(Table1[[#This Row],[Order_Date]],"mmm")</f>
        <v>Dec</v>
      </c>
      <c r="F3843" s="1">
        <v>46004</v>
      </c>
      <c r="G3843">
        <f>(Table1[[#This Row],[Ship_Date]]-Table1[[#This Row],[Order_Date]])</f>
        <v>5</v>
      </c>
      <c r="H3843" t="s">
        <v>5745</v>
      </c>
      <c r="I3843" t="s">
        <v>6381</v>
      </c>
      <c r="J3843" t="s">
        <v>24</v>
      </c>
      <c r="K3843">
        <v>37</v>
      </c>
      <c r="L3843" t="str">
        <f>IF(Table1[[#This Row],[Age]]&lt;=20,"Teen",IF(Table1[[#This Row],[Age]]&gt;=21 &amp; Table1[[#This Row],[Age]]&lt;=50,"Adult","Senior"))</f>
        <v>Senior</v>
      </c>
      <c r="M3843" t="s">
        <v>53</v>
      </c>
      <c r="N3843" t="s">
        <v>54</v>
      </c>
      <c r="O3843" t="s">
        <v>55</v>
      </c>
      <c r="P3843" t="s">
        <v>39</v>
      </c>
      <c r="Q3843" t="s">
        <v>40</v>
      </c>
      <c r="R3843">
        <v>4</v>
      </c>
      <c r="S3843">
        <v>2500</v>
      </c>
      <c r="T3843">
        <v>15</v>
      </c>
      <c r="U3843">
        <v>8500</v>
      </c>
      <c r="V3843" t="str">
        <f>IF(Table1[[#This Row],[Sales]]&lt;=10000,"Low",IF(Table1[[#This Row],[Sales]]&gt;=10000 &amp; Table1[[#This Row],[Sales]]&lt;=25000,"Medium","High"))</f>
        <v>Low</v>
      </c>
      <c r="W3843">
        <v>1824.15</v>
      </c>
      <c r="X3843">
        <f>Table1[[#This Row],[Profit]]/Table1[[#This Row],[Sales]]</f>
        <v>0.21460588235294117</v>
      </c>
      <c r="Y3843" t="s">
        <v>30</v>
      </c>
      <c r="Z3843" t="s">
        <v>59</v>
      </c>
      <c r="AA3843">
        <v>5</v>
      </c>
      <c r="AB3843" t="s">
        <v>42</v>
      </c>
    </row>
    <row r="3844" spans="1:28" x14ac:dyDescent="0.35">
      <c r="A3844" t="s">
        <v>6382</v>
      </c>
      <c r="B3844" s="1">
        <v>46011</v>
      </c>
      <c r="C3844" s="1" t="str">
        <f>TEXT(Table1[[#This Row],[Order_Date]],"yyyy")</f>
        <v>2025</v>
      </c>
      <c r="D3844" s="3">
        <f>MONTH(Table1[[#This Row],[Order_Date]])</f>
        <v>12</v>
      </c>
      <c r="E3844" t="str">
        <f>TEXT(Table1[[#This Row],[Order_Date]],"mmm")</f>
        <v>Dec</v>
      </c>
      <c r="F3844" s="1">
        <v>46016</v>
      </c>
      <c r="G3844">
        <f>(Table1[[#This Row],[Ship_Date]]-Table1[[#This Row],[Order_Date]])</f>
        <v>5</v>
      </c>
      <c r="H3844" t="s">
        <v>6383</v>
      </c>
      <c r="I3844" t="s">
        <v>6384</v>
      </c>
      <c r="J3844" t="s">
        <v>24</v>
      </c>
      <c r="K3844">
        <v>39</v>
      </c>
      <c r="L3844" t="str">
        <f>IF(Table1[[#This Row],[Age]]&lt;=20,"Teen",IF(Table1[[#This Row],[Age]]&gt;=21 &amp; Table1[[#This Row],[Age]]&lt;=50,"Adult","Senior"))</f>
        <v>Senior</v>
      </c>
      <c r="M3844" t="s">
        <v>53</v>
      </c>
      <c r="N3844" t="s">
        <v>54</v>
      </c>
      <c r="O3844" t="s">
        <v>55</v>
      </c>
      <c r="P3844" t="s">
        <v>56</v>
      </c>
      <c r="Q3844" t="s">
        <v>97</v>
      </c>
      <c r="R3844">
        <v>2</v>
      </c>
      <c r="S3844">
        <v>1500</v>
      </c>
      <c r="T3844">
        <v>5</v>
      </c>
      <c r="U3844">
        <v>2850</v>
      </c>
      <c r="V3844" t="str">
        <f>IF(Table1[[#This Row],[Sales]]&lt;=10000,"Low",IF(Table1[[#This Row],[Sales]]&gt;=10000 &amp; Table1[[#This Row],[Sales]]&lt;=25000,"Medium","High"))</f>
        <v>Low</v>
      </c>
      <c r="W3844">
        <v>801.88</v>
      </c>
      <c r="X3844">
        <f>Table1[[#This Row],[Profit]]/Table1[[#This Row],[Sales]]</f>
        <v>0.28136140350877192</v>
      </c>
      <c r="Y3844" t="s">
        <v>93</v>
      </c>
      <c r="Z3844" t="s">
        <v>41</v>
      </c>
      <c r="AA3844">
        <v>3</v>
      </c>
      <c r="AB3844" t="s">
        <v>42</v>
      </c>
    </row>
    <row r="3845" spans="1:28" x14ac:dyDescent="0.35">
      <c r="A3845" t="s">
        <v>6406</v>
      </c>
      <c r="B3845" s="1">
        <v>45650</v>
      </c>
      <c r="C3845" s="1" t="str">
        <f>TEXT(Table1[[#This Row],[Order_Date]],"yyyy")</f>
        <v>2024</v>
      </c>
      <c r="D3845" s="3">
        <f>MONTH(Table1[[#This Row],[Order_Date]])</f>
        <v>12</v>
      </c>
      <c r="E3845" t="str">
        <f>TEXT(Table1[[#This Row],[Order_Date]],"mmm")</f>
        <v>Dec</v>
      </c>
      <c r="F3845" s="1">
        <v>45653</v>
      </c>
      <c r="G3845">
        <f>(Table1[[#This Row],[Ship_Date]]-Table1[[#This Row],[Order_Date]])</f>
        <v>3</v>
      </c>
      <c r="H3845" t="s">
        <v>6407</v>
      </c>
      <c r="I3845" t="s">
        <v>6408</v>
      </c>
      <c r="J3845" t="s">
        <v>24</v>
      </c>
      <c r="K3845">
        <v>24</v>
      </c>
      <c r="L3845" t="str">
        <f>IF(Table1[[#This Row],[Age]]&lt;=20,"Teen",IF(Table1[[#This Row],[Age]]&gt;=21 &amp; Table1[[#This Row],[Age]]&lt;=50,"Adult","Senior"))</f>
        <v>Senior</v>
      </c>
      <c r="M3845" t="s">
        <v>36</v>
      </c>
      <c r="N3845" t="s">
        <v>37</v>
      </c>
      <c r="O3845" t="s">
        <v>38</v>
      </c>
      <c r="P3845" t="s">
        <v>74</v>
      </c>
      <c r="Q3845" t="s">
        <v>75</v>
      </c>
      <c r="R3845">
        <v>5</v>
      </c>
      <c r="S3845">
        <v>2000</v>
      </c>
      <c r="T3845">
        <v>10</v>
      </c>
      <c r="U3845">
        <v>9000</v>
      </c>
      <c r="V3845" t="str">
        <f>IF(Table1[[#This Row],[Sales]]&lt;=10000,"Low",IF(Table1[[#This Row],[Sales]]&gt;=10000 &amp; Table1[[#This Row],[Sales]]&lt;=25000,"Medium","High"))</f>
        <v>Low</v>
      </c>
      <c r="W3845">
        <v>3520.18</v>
      </c>
      <c r="X3845">
        <f>Table1[[#This Row],[Profit]]/Table1[[#This Row],[Sales]]</f>
        <v>0.3911311111111111</v>
      </c>
      <c r="Y3845" t="s">
        <v>30</v>
      </c>
      <c r="Z3845" t="s">
        <v>31</v>
      </c>
      <c r="AA3845">
        <v>5</v>
      </c>
      <c r="AB3845" t="s">
        <v>42</v>
      </c>
    </row>
    <row r="3846" spans="1:28" x14ac:dyDescent="0.35">
      <c r="A3846" t="s">
        <v>6412</v>
      </c>
      <c r="B3846" s="1">
        <v>45634</v>
      </c>
      <c r="C3846" s="1" t="str">
        <f>TEXT(Table1[[#This Row],[Order_Date]],"yyyy")</f>
        <v>2024</v>
      </c>
      <c r="D3846" s="3">
        <f>MONTH(Table1[[#This Row],[Order_Date]])</f>
        <v>12</v>
      </c>
      <c r="E3846" t="str">
        <f>TEXT(Table1[[#This Row],[Order_Date]],"mmm")</f>
        <v>Dec</v>
      </c>
      <c r="F3846" s="1">
        <v>45635</v>
      </c>
      <c r="G3846">
        <f>(Table1[[#This Row],[Ship_Date]]-Table1[[#This Row],[Order_Date]])</f>
        <v>1</v>
      </c>
      <c r="H3846" t="s">
        <v>4897</v>
      </c>
      <c r="I3846" t="s">
        <v>6413</v>
      </c>
      <c r="J3846" t="s">
        <v>52</v>
      </c>
      <c r="K3846">
        <v>60</v>
      </c>
      <c r="L3846" t="str">
        <f>IF(Table1[[#This Row],[Age]]&lt;=20,"Teen",IF(Table1[[#This Row],[Age]]&gt;=21 &amp; Table1[[#This Row],[Age]]&lt;=50,"Adult","Senior"))</f>
        <v>Senior</v>
      </c>
      <c r="M3846" t="s">
        <v>107</v>
      </c>
      <c r="N3846" t="s">
        <v>108</v>
      </c>
      <c r="O3846" t="s">
        <v>86</v>
      </c>
      <c r="P3846" t="s">
        <v>47</v>
      </c>
      <c r="Q3846" t="s">
        <v>185</v>
      </c>
      <c r="R3846">
        <v>5</v>
      </c>
      <c r="S3846">
        <v>4500</v>
      </c>
      <c r="T3846">
        <v>0</v>
      </c>
      <c r="U3846">
        <v>22500</v>
      </c>
      <c r="V3846" t="str">
        <f>IF(Table1[[#This Row],[Sales]]&lt;=10000,"Low",IF(Table1[[#This Row],[Sales]]&gt;=10000 &amp; Table1[[#This Row],[Sales]]&lt;=25000,"Medium","High"))</f>
        <v>High</v>
      </c>
      <c r="W3846">
        <v>5300.08</v>
      </c>
      <c r="X3846">
        <f>Table1[[#This Row],[Profit]]/Table1[[#This Row],[Sales]]</f>
        <v>0.23555911111111111</v>
      </c>
      <c r="Y3846" t="s">
        <v>30</v>
      </c>
      <c r="Z3846" t="s">
        <v>59</v>
      </c>
      <c r="AA3846">
        <v>5</v>
      </c>
      <c r="AB3846" t="s">
        <v>42</v>
      </c>
    </row>
    <row r="3847" spans="1:28" x14ac:dyDescent="0.35">
      <c r="A3847" t="s">
        <v>6417</v>
      </c>
      <c r="B3847" s="1">
        <v>45996</v>
      </c>
      <c r="C3847" s="1" t="str">
        <f>TEXT(Table1[[#This Row],[Order_Date]],"yyyy")</f>
        <v>2025</v>
      </c>
      <c r="D3847" s="3">
        <f>MONTH(Table1[[#This Row],[Order_Date]])</f>
        <v>12</v>
      </c>
      <c r="E3847" t="str">
        <f>TEXT(Table1[[#This Row],[Order_Date]],"mmm")</f>
        <v>Dec</v>
      </c>
      <c r="F3847" s="1">
        <v>46001</v>
      </c>
      <c r="G3847">
        <f>(Table1[[#This Row],[Ship_Date]]-Table1[[#This Row],[Order_Date]])</f>
        <v>5</v>
      </c>
      <c r="H3847" t="s">
        <v>6418</v>
      </c>
      <c r="I3847" t="s">
        <v>6419</v>
      </c>
      <c r="J3847" t="s">
        <v>24</v>
      </c>
      <c r="K3847">
        <v>42</v>
      </c>
      <c r="L3847" t="str">
        <f>IF(Table1[[#This Row],[Age]]&lt;=20,"Teen",IF(Table1[[#This Row],[Age]]&gt;=21 &amp; Table1[[#This Row],[Age]]&lt;=50,"Adult","Senior"))</f>
        <v>Senior</v>
      </c>
      <c r="M3847" t="s">
        <v>107</v>
      </c>
      <c r="N3847" t="s">
        <v>108</v>
      </c>
      <c r="O3847" t="s">
        <v>86</v>
      </c>
      <c r="P3847" t="s">
        <v>74</v>
      </c>
      <c r="Q3847" t="s">
        <v>132</v>
      </c>
      <c r="R3847">
        <v>4</v>
      </c>
      <c r="S3847">
        <v>55000</v>
      </c>
      <c r="T3847">
        <v>10</v>
      </c>
      <c r="U3847">
        <v>198000</v>
      </c>
      <c r="V3847" t="str">
        <f>IF(Table1[[#This Row],[Sales]]&lt;=10000,"Low",IF(Table1[[#This Row],[Sales]]&gt;=10000 &amp; Table1[[#This Row],[Sales]]&lt;=25000,"Medium","High"))</f>
        <v>High</v>
      </c>
      <c r="W3847">
        <v>62535.17</v>
      </c>
      <c r="X3847">
        <f>Table1[[#This Row],[Profit]]/Table1[[#This Row],[Sales]]</f>
        <v>0.31583419191919193</v>
      </c>
      <c r="Y3847" t="s">
        <v>58</v>
      </c>
      <c r="Z3847" t="s">
        <v>41</v>
      </c>
      <c r="AA3847">
        <v>5</v>
      </c>
      <c r="AB3847" t="s">
        <v>42</v>
      </c>
    </row>
    <row r="3848" spans="1:28" x14ac:dyDescent="0.35">
      <c r="A3848" t="s">
        <v>6423</v>
      </c>
      <c r="B3848" s="1">
        <v>45655</v>
      </c>
      <c r="C3848" s="1" t="str">
        <f>TEXT(Table1[[#This Row],[Order_Date]],"yyyy")</f>
        <v>2024</v>
      </c>
      <c r="D3848" s="3">
        <f>MONTH(Table1[[#This Row],[Order_Date]])</f>
        <v>12</v>
      </c>
      <c r="E3848" t="str">
        <f>TEXT(Table1[[#This Row],[Order_Date]],"mmm")</f>
        <v>Dec</v>
      </c>
      <c r="F3848" s="1">
        <v>45657</v>
      </c>
      <c r="G3848">
        <f>(Table1[[#This Row],[Ship_Date]]-Table1[[#This Row],[Order_Date]])</f>
        <v>2</v>
      </c>
      <c r="H3848" t="s">
        <v>6424</v>
      </c>
      <c r="I3848" t="s">
        <v>6425</v>
      </c>
      <c r="J3848" t="s">
        <v>52</v>
      </c>
      <c r="K3848">
        <v>32</v>
      </c>
      <c r="L3848" t="str">
        <f>IF(Table1[[#This Row],[Age]]&lt;=20,"Teen",IF(Table1[[#This Row],[Age]]&gt;=21 &amp; Table1[[#This Row],[Age]]&lt;=50,"Adult","Senior"))</f>
        <v>Senior</v>
      </c>
      <c r="M3848" t="s">
        <v>73</v>
      </c>
      <c r="N3848" t="s">
        <v>26</v>
      </c>
      <c r="O3848" t="s">
        <v>27</v>
      </c>
      <c r="P3848" t="s">
        <v>39</v>
      </c>
      <c r="Q3848" t="s">
        <v>87</v>
      </c>
      <c r="R3848">
        <v>2</v>
      </c>
      <c r="S3848">
        <v>3200</v>
      </c>
      <c r="T3848">
        <v>20</v>
      </c>
      <c r="U3848">
        <v>5120</v>
      </c>
      <c r="V3848" t="str">
        <f>IF(Table1[[#This Row],[Sales]]&lt;=10000,"Low",IF(Table1[[#This Row],[Sales]]&gt;=10000 &amp; Table1[[#This Row],[Sales]]&lt;=25000,"Medium","High"))</f>
        <v>Low</v>
      </c>
      <c r="W3848">
        <v>1855.91</v>
      </c>
      <c r="X3848">
        <f>Table1[[#This Row],[Profit]]/Table1[[#This Row],[Sales]]</f>
        <v>0.36248242187500002</v>
      </c>
      <c r="Y3848" t="s">
        <v>58</v>
      </c>
      <c r="Z3848" t="s">
        <v>31</v>
      </c>
      <c r="AA3848">
        <v>1</v>
      </c>
      <c r="AB3848" t="s">
        <v>42</v>
      </c>
    </row>
    <row r="3849" spans="1:28" x14ac:dyDescent="0.35">
      <c r="A3849" t="s">
        <v>6440</v>
      </c>
      <c r="B3849" s="1">
        <v>46016</v>
      </c>
      <c r="C3849" s="1" t="str">
        <f>TEXT(Table1[[#This Row],[Order_Date]],"yyyy")</f>
        <v>2025</v>
      </c>
      <c r="D3849" s="3">
        <f>MONTH(Table1[[#This Row],[Order_Date]])</f>
        <v>12</v>
      </c>
      <c r="E3849" t="str">
        <f>TEXT(Table1[[#This Row],[Order_Date]],"mmm")</f>
        <v>Dec</v>
      </c>
      <c r="F3849" s="1">
        <v>46019</v>
      </c>
      <c r="G3849">
        <f>(Table1[[#This Row],[Ship_Date]]-Table1[[#This Row],[Order_Date]])</f>
        <v>3</v>
      </c>
      <c r="H3849" t="s">
        <v>6441</v>
      </c>
      <c r="I3849" t="s">
        <v>6442</v>
      </c>
      <c r="J3849" t="s">
        <v>52</v>
      </c>
      <c r="K3849">
        <v>56</v>
      </c>
      <c r="L3849" t="str">
        <f>IF(Table1[[#This Row],[Age]]&lt;=20,"Teen",IF(Table1[[#This Row],[Age]]&gt;=21 &amp; Table1[[#This Row],[Age]]&lt;=50,"Adult","Senior"))</f>
        <v>Senior</v>
      </c>
      <c r="M3849" t="s">
        <v>107</v>
      </c>
      <c r="N3849" t="s">
        <v>108</v>
      </c>
      <c r="O3849" t="s">
        <v>86</v>
      </c>
      <c r="P3849" t="s">
        <v>56</v>
      </c>
      <c r="Q3849" t="s">
        <v>212</v>
      </c>
      <c r="R3849">
        <v>6</v>
      </c>
      <c r="S3849">
        <v>300</v>
      </c>
      <c r="T3849">
        <v>0</v>
      </c>
      <c r="U3849">
        <v>1800</v>
      </c>
      <c r="V3849" t="str">
        <f>IF(Table1[[#This Row],[Sales]]&lt;=10000,"Low",IF(Table1[[#This Row],[Sales]]&gt;=10000 &amp; Table1[[#This Row],[Sales]]&lt;=25000,"Medium","High"))</f>
        <v>Low</v>
      </c>
      <c r="W3849">
        <v>647.07000000000005</v>
      </c>
      <c r="X3849">
        <f>Table1[[#This Row],[Profit]]/Table1[[#This Row],[Sales]]</f>
        <v>0.35948333333333338</v>
      </c>
      <c r="Y3849" t="s">
        <v>58</v>
      </c>
      <c r="Z3849" t="s">
        <v>31</v>
      </c>
      <c r="AA3849">
        <v>1</v>
      </c>
      <c r="AB3849" t="s">
        <v>42</v>
      </c>
    </row>
    <row r="3850" spans="1:28" x14ac:dyDescent="0.35">
      <c r="A3850" t="s">
        <v>6453</v>
      </c>
      <c r="B3850" s="1">
        <v>46021</v>
      </c>
      <c r="C3850" s="1" t="str">
        <f>TEXT(Table1[[#This Row],[Order_Date]],"yyyy")</f>
        <v>2025</v>
      </c>
      <c r="D3850" s="3">
        <f>MONTH(Table1[[#This Row],[Order_Date]])</f>
        <v>12</v>
      </c>
      <c r="E3850" t="str">
        <f>TEXT(Table1[[#This Row],[Order_Date]],"mmm")</f>
        <v>Dec</v>
      </c>
      <c r="F3850" s="1">
        <v>46025</v>
      </c>
      <c r="G3850">
        <f>(Table1[[#This Row],[Ship_Date]]-Table1[[#This Row],[Order_Date]])</f>
        <v>4</v>
      </c>
      <c r="H3850" t="s">
        <v>6454</v>
      </c>
      <c r="I3850" t="s">
        <v>6455</v>
      </c>
      <c r="J3850" t="s">
        <v>24</v>
      </c>
      <c r="K3850">
        <v>42</v>
      </c>
      <c r="L3850" t="str">
        <f>IF(Table1[[#This Row],[Age]]&lt;=20,"Teen",IF(Table1[[#This Row],[Age]]&gt;=21 &amp; Table1[[#This Row],[Age]]&lt;=50,"Adult","Senior"))</f>
        <v>Senior</v>
      </c>
      <c r="M3850" t="s">
        <v>79</v>
      </c>
      <c r="N3850" t="s">
        <v>80</v>
      </c>
      <c r="O3850" t="s">
        <v>38</v>
      </c>
      <c r="P3850" t="s">
        <v>47</v>
      </c>
      <c r="Q3850" t="s">
        <v>48</v>
      </c>
      <c r="R3850">
        <v>3</v>
      </c>
      <c r="S3850">
        <v>3500</v>
      </c>
      <c r="T3850">
        <v>5</v>
      </c>
      <c r="U3850">
        <v>9975</v>
      </c>
      <c r="V3850" t="str">
        <f>IF(Table1[[#This Row],[Sales]]&lt;=10000,"Low",IF(Table1[[#This Row],[Sales]]&gt;=10000 &amp; Table1[[#This Row],[Sales]]&lt;=25000,"Medium","High"))</f>
        <v>Low</v>
      </c>
      <c r="W3850">
        <v>3496.93</v>
      </c>
      <c r="X3850">
        <f>Table1[[#This Row],[Profit]]/Table1[[#This Row],[Sales]]</f>
        <v>0.35056942355889725</v>
      </c>
      <c r="Y3850" t="s">
        <v>30</v>
      </c>
      <c r="Z3850" t="s">
        <v>41</v>
      </c>
      <c r="AA3850">
        <v>2</v>
      </c>
      <c r="AB3850" t="s">
        <v>42</v>
      </c>
    </row>
    <row r="3851" spans="1:28" x14ac:dyDescent="0.35">
      <c r="A3851" t="s">
        <v>6492</v>
      </c>
      <c r="B3851" s="1">
        <v>46001</v>
      </c>
      <c r="C3851" s="1" t="str">
        <f>TEXT(Table1[[#This Row],[Order_Date]],"yyyy")</f>
        <v>2025</v>
      </c>
      <c r="D3851" s="3">
        <f>MONTH(Table1[[#This Row],[Order_Date]])</f>
        <v>12</v>
      </c>
      <c r="E3851" t="str">
        <f>TEXT(Table1[[#This Row],[Order_Date]],"mmm")</f>
        <v>Dec</v>
      </c>
      <c r="F3851" s="1">
        <v>46002</v>
      </c>
      <c r="G3851">
        <f>(Table1[[#This Row],[Ship_Date]]-Table1[[#This Row],[Order_Date]])</f>
        <v>1</v>
      </c>
      <c r="H3851" t="s">
        <v>1743</v>
      </c>
      <c r="I3851" t="s">
        <v>6493</v>
      </c>
      <c r="J3851" t="s">
        <v>24</v>
      </c>
      <c r="K3851">
        <v>19</v>
      </c>
      <c r="L3851" t="str">
        <f>IF(Table1[[#This Row],[Age]]&lt;=20,"Teen",IF(Table1[[#This Row],[Age]]&gt;=21 &amp; Table1[[#This Row],[Age]]&lt;=50,"Adult","Senior"))</f>
        <v>Teen</v>
      </c>
      <c r="M3851" t="s">
        <v>79</v>
      </c>
      <c r="N3851" t="s">
        <v>80</v>
      </c>
      <c r="O3851" t="s">
        <v>38</v>
      </c>
      <c r="P3851" t="s">
        <v>56</v>
      </c>
      <c r="Q3851" t="s">
        <v>212</v>
      </c>
      <c r="R3851">
        <v>6</v>
      </c>
      <c r="S3851">
        <v>300</v>
      </c>
      <c r="T3851">
        <v>0</v>
      </c>
      <c r="U3851">
        <v>1800</v>
      </c>
      <c r="V3851" t="str">
        <f>IF(Table1[[#This Row],[Sales]]&lt;=10000,"Low",IF(Table1[[#This Row],[Sales]]&gt;=10000 &amp; Table1[[#This Row],[Sales]]&lt;=25000,"Medium","High"))</f>
        <v>Low</v>
      </c>
      <c r="W3851">
        <v>615.88</v>
      </c>
      <c r="X3851">
        <f>Table1[[#This Row],[Profit]]/Table1[[#This Row],[Sales]]</f>
        <v>0.34215555555555555</v>
      </c>
      <c r="Y3851" t="s">
        <v>30</v>
      </c>
      <c r="Z3851" t="s">
        <v>31</v>
      </c>
      <c r="AA3851">
        <v>4</v>
      </c>
      <c r="AB3851" t="s">
        <v>42</v>
      </c>
    </row>
    <row r="3852" spans="1:28" x14ac:dyDescent="0.35">
      <c r="A3852" t="s">
        <v>6494</v>
      </c>
      <c r="B3852" s="1">
        <v>46005</v>
      </c>
      <c r="C3852" s="1" t="str">
        <f>TEXT(Table1[[#This Row],[Order_Date]],"yyyy")</f>
        <v>2025</v>
      </c>
      <c r="D3852" s="3">
        <f>MONTH(Table1[[#This Row],[Order_Date]])</f>
        <v>12</v>
      </c>
      <c r="E3852" t="str">
        <f>TEXT(Table1[[#This Row],[Order_Date]],"mmm")</f>
        <v>Dec</v>
      </c>
      <c r="F3852" s="1">
        <v>46006</v>
      </c>
      <c r="G3852">
        <f>(Table1[[#This Row],[Ship_Date]]-Table1[[#This Row],[Order_Date]])</f>
        <v>1</v>
      </c>
      <c r="H3852" t="s">
        <v>6495</v>
      </c>
      <c r="I3852" t="s">
        <v>6496</v>
      </c>
      <c r="J3852" t="s">
        <v>52</v>
      </c>
      <c r="K3852">
        <v>31</v>
      </c>
      <c r="L3852" t="str">
        <f>IF(Table1[[#This Row],[Age]]&lt;=20,"Teen",IF(Table1[[#This Row],[Age]]&gt;=21 &amp; Table1[[#This Row],[Age]]&lt;=50,"Adult","Senior"))</f>
        <v>Senior</v>
      </c>
      <c r="M3852" t="s">
        <v>63</v>
      </c>
      <c r="N3852" t="s">
        <v>64</v>
      </c>
      <c r="O3852" t="s">
        <v>55</v>
      </c>
      <c r="P3852" t="s">
        <v>28</v>
      </c>
      <c r="Q3852" t="s">
        <v>192</v>
      </c>
      <c r="R3852">
        <v>1</v>
      </c>
      <c r="S3852">
        <v>7000</v>
      </c>
      <c r="T3852">
        <v>0</v>
      </c>
      <c r="U3852">
        <v>7000</v>
      </c>
      <c r="V3852" t="str">
        <f>IF(Table1[[#This Row],[Sales]]&lt;=10000,"Low",IF(Table1[[#This Row],[Sales]]&gt;=10000 &amp; Table1[[#This Row],[Sales]]&lt;=25000,"Medium","High"))</f>
        <v>Low</v>
      </c>
      <c r="W3852">
        <v>1573.79</v>
      </c>
      <c r="X3852">
        <f>Table1[[#This Row],[Profit]]/Table1[[#This Row],[Sales]]</f>
        <v>0.22482714285714286</v>
      </c>
      <c r="Y3852" t="s">
        <v>30</v>
      </c>
      <c r="Z3852" t="s">
        <v>41</v>
      </c>
      <c r="AA3852">
        <v>1</v>
      </c>
      <c r="AB3852" t="s">
        <v>42</v>
      </c>
    </row>
    <row r="3853" spans="1:28" x14ac:dyDescent="0.35">
      <c r="A3853" t="s">
        <v>6609</v>
      </c>
      <c r="B3853" s="1">
        <v>46003</v>
      </c>
      <c r="C3853" s="1" t="str">
        <f>TEXT(Table1[[#This Row],[Order_Date]],"yyyy")</f>
        <v>2025</v>
      </c>
      <c r="D3853" s="3">
        <f>MONTH(Table1[[#This Row],[Order_Date]])</f>
        <v>12</v>
      </c>
      <c r="E3853" t="str">
        <f>TEXT(Table1[[#This Row],[Order_Date]],"mmm")</f>
        <v>Dec</v>
      </c>
      <c r="F3853" s="1">
        <v>46007</v>
      </c>
      <c r="G3853">
        <f>(Table1[[#This Row],[Ship_Date]]-Table1[[#This Row],[Order_Date]])</f>
        <v>4</v>
      </c>
      <c r="H3853" t="s">
        <v>6610</v>
      </c>
      <c r="I3853" t="s">
        <v>6611</v>
      </c>
      <c r="J3853" t="s">
        <v>52</v>
      </c>
      <c r="K3853">
        <v>61</v>
      </c>
      <c r="L3853" t="str">
        <f>IF(Table1[[#This Row],[Age]]&lt;=20,"Teen",IF(Table1[[#This Row],[Age]]&gt;=21 &amp; Table1[[#This Row],[Age]]&lt;=50,"Adult","Senior"))</f>
        <v>Senior</v>
      </c>
      <c r="M3853" t="s">
        <v>46</v>
      </c>
      <c r="N3853" t="s">
        <v>46</v>
      </c>
      <c r="O3853" t="s">
        <v>38</v>
      </c>
      <c r="P3853" t="s">
        <v>56</v>
      </c>
      <c r="Q3853" t="s">
        <v>212</v>
      </c>
      <c r="R3853">
        <v>8</v>
      </c>
      <c r="S3853">
        <v>300</v>
      </c>
      <c r="T3853">
        <v>20</v>
      </c>
      <c r="U3853">
        <v>1920</v>
      </c>
      <c r="V3853" t="str">
        <f>IF(Table1[[#This Row],[Sales]]&lt;=10000,"Low",IF(Table1[[#This Row],[Sales]]&gt;=10000 &amp; Table1[[#This Row],[Sales]]&lt;=25000,"Medium","High"))</f>
        <v>Low</v>
      </c>
      <c r="W3853">
        <v>851.59</v>
      </c>
      <c r="X3853">
        <f>Table1[[#This Row],[Profit]]/Table1[[#This Row],[Sales]]</f>
        <v>0.44353645833333333</v>
      </c>
      <c r="Y3853" t="s">
        <v>58</v>
      </c>
      <c r="Z3853" t="s">
        <v>31</v>
      </c>
      <c r="AA3853">
        <v>4</v>
      </c>
      <c r="AB3853" t="s">
        <v>42</v>
      </c>
    </row>
    <row r="3854" spans="1:28" x14ac:dyDescent="0.35">
      <c r="A3854" t="s">
        <v>6653</v>
      </c>
      <c r="B3854" s="1">
        <v>46006</v>
      </c>
      <c r="C3854" s="1" t="str">
        <f>TEXT(Table1[[#This Row],[Order_Date]],"yyyy")</f>
        <v>2025</v>
      </c>
      <c r="D3854" s="3">
        <f>MONTH(Table1[[#This Row],[Order_Date]])</f>
        <v>12</v>
      </c>
      <c r="E3854" t="str">
        <f>TEXT(Table1[[#This Row],[Order_Date]],"mmm")</f>
        <v>Dec</v>
      </c>
      <c r="F3854" s="1">
        <v>46008</v>
      </c>
      <c r="G3854">
        <f>(Table1[[#This Row],[Ship_Date]]-Table1[[#This Row],[Order_Date]])</f>
        <v>2</v>
      </c>
      <c r="H3854" t="s">
        <v>6654</v>
      </c>
      <c r="I3854" t="s">
        <v>6655</v>
      </c>
      <c r="J3854" t="s">
        <v>52</v>
      </c>
      <c r="K3854">
        <v>24</v>
      </c>
      <c r="L3854" t="str">
        <f>IF(Table1[[#This Row],[Age]]&lt;=20,"Teen",IF(Table1[[#This Row],[Age]]&gt;=21 &amp; Table1[[#This Row],[Age]]&lt;=50,"Adult","Senior"))</f>
        <v>Senior</v>
      </c>
      <c r="M3854" t="s">
        <v>25</v>
      </c>
      <c r="N3854" t="s">
        <v>26</v>
      </c>
      <c r="O3854" t="s">
        <v>27</v>
      </c>
      <c r="P3854" t="s">
        <v>39</v>
      </c>
      <c r="Q3854" t="s">
        <v>253</v>
      </c>
      <c r="R3854">
        <v>6</v>
      </c>
      <c r="S3854">
        <v>1200</v>
      </c>
      <c r="T3854">
        <v>5</v>
      </c>
      <c r="U3854">
        <v>6840</v>
      </c>
      <c r="V3854" t="str">
        <f>IF(Table1[[#This Row],[Sales]]&lt;=10000,"Low",IF(Table1[[#This Row],[Sales]]&gt;=10000 &amp; Table1[[#This Row],[Sales]]&lt;=25000,"Medium","High"))</f>
        <v>Low</v>
      </c>
      <c r="W3854">
        <v>1468.79</v>
      </c>
      <c r="X3854">
        <f>Table1[[#This Row],[Profit]]/Table1[[#This Row],[Sales]]</f>
        <v>0.21473538011695906</v>
      </c>
      <c r="Y3854" t="s">
        <v>58</v>
      </c>
      <c r="Z3854" t="s">
        <v>41</v>
      </c>
      <c r="AA3854">
        <v>4</v>
      </c>
      <c r="AB3854" t="s">
        <v>42</v>
      </c>
    </row>
    <row r="3855" spans="1:28" x14ac:dyDescent="0.35">
      <c r="A3855" t="s">
        <v>6659</v>
      </c>
      <c r="B3855" s="1">
        <v>46009</v>
      </c>
      <c r="C3855" s="1" t="str">
        <f>TEXT(Table1[[#This Row],[Order_Date]],"yyyy")</f>
        <v>2025</v>
      </c>
      <c r="D3855" s="3">
        <f>MONTH(Table1[[#This Row],[Order_Date]])</f>
        <v>12</v>
      </c>
      <c r="E3855" t="str">
        <f>TEXT(Table1[[#This Row],[Order_Date]],"mmm")</f>
        <v>Dec</v>
      </c>
      <c r="F3855" s="1">
        <v>46010</v>
      </c>
      <c r="G3855">
        <f>(Table1[[#This Row],[Ship_Date]]-Table1[[#This Row],[Order_Date]])</f>
        <v>1</v>
      </c>
      <c r="H3855" t="s">
        <v>6660</v>
      </c>
      <c r="I3855" t="s">
        <v>6661</v>
      </c>
      <c r="J3855" t="s">
        <v>24</v>
      </c>
      <c r="K3855">
        <v>41</v>
      </c>
      <c r="L3855" t="str">
        <f>IF(Table1[[#This Row],[Age]]&lt;=20,"Teen",IF(Table1[[#This Row],[Age]]&gt;=21 &amp; Table1[[#This Row],[Age]]&lt;=50,"Adult","Senior"))</f>
        <v>Senior</v>
      </c>
      <c r="M3855" t="s">
        <v>101</v>
      </c>
      <c r="N3855" t="s">
        <v>102</v>
      </c>
      <c r="O3855" t="s">
        <v>27</v>
      </c>
      <c r="P3855" t="s">
        <v>47</v>
      </c>
      <c r="Q3855" t="s">
        <v>175</v>
      </c>
      <c r="R3855">
        <v>5</v>
      </c>
      <c r="S3855">
        <v>1200</v>
      </c>
      <c r="T3855">
        <v>25</v>
      </c>
      <c r="U3855">
        <v>4500</v>
      </c>
      <c r="V3855" t="str">
        <f>IF(Table1[[#This Row],[Sales]]&lt;=10000,"Low",IF(Table1[[#This Row],[Sales]]&gt;=10000 &amp; Table1[[#This Row],[Sales]]&lt;=25000,"Medium","High"))</f>
        <v>Low</v>
      </c>
      <c r="W3855">
        <v>774.78</v>
      </c>
      <c r="X3855">
        <f>Table1[[#This Row],[Profit]]/Table1[[#This Row],[Sales]]</f>
        <v>0.17217333333333332</v>
      </c>
      <c r="Y3855" t="s">
        <v>30</v>
      </c>
      <c r="Z3855" t="s">
        <v>31</v>
      </c>
      <c r="AA3855">
        <v>2</v>
      </c>
      <c r="AB3855" t="s">
        <v>42</v>
      </c>
    </row>
    <row r="3856" spans="1:28" x14ac:dyDescent="0.35">
      <c r="A3856" t="s">
        <v>6680</v>
      </c>
      <c r="B3856" s="1">
        <v>45630</v>
      </c>
      <c r="C3856" s="1" t="str">
        <f>TEXT(Table1[[#This Row],[Order_Date]],"yyyy")</f>
        <v>2024</v>
      </c>
      <c r="D3856" s="3">
        <f>MONTH(Table1[[#This Row],[Order_Date]])</f>
        <v>12</v>
      </c>
      <c r="E3856" t="str">
        <f>TEXT(Table1[[#This Row],[Order_Date]],"mmm")</f>
        <v>Dec</v>
      </c>
      <c r="F3856" s="1">
        <v>45636</v>
      </c>
      <c r="G3856">
        <f>(Table1[[#This Row],[Ship_Date]]-Table1[[#This Row],[Order_Date]])</f>
        <v>6</v>
      </c>
      <c r="H3856" t="s">
        <v>6681</v>
      </c>
      <c r="I3856" t="s">
        <v>6682</v>
      </c>
      <c r="J3856" t="s">
        <v>52</v>
      </c>
      <c r="K3856">
        <v>20</v>
      </c>
      <c r="L3856" t="str">
        <f>IF(Table1[[#This Row],[Age]]&lt;=20,"Teen",IF(Table1[[#This Row],[Age]]&gt;=21 &amp; Table1[[#This Row],[Age]]&lt;=50,"Adult","Senior"))</f>
        <v>Teen</v>
      </c>
      <c r="M3856" t="s">
        <v>84</v>
      </c>
      <c r="N3856" t="s">
        <v>85</v>
      </c>
      <c r="O3856" t="s">
        <v>86</v>
      </c>
      <c r="P3856" t="s">
        <v>39</v>
      </c>
      <c r="Q3856" t="s">
        <v>151</v>
      </c>
      <c r="R3856">
        <v>2</v>
      </c>
      <c r="S3856">
        <v>900</v>
      </c>
      <c r="T3856">
        <v>5</v>
      </c>
      <c r="U3856">
        <v>1710</v>
      </c>
      <c r="V3856" t="str">
        <f>IF(Table1[[#This Row],[Sales]]&lt;=10000,"Low",IF(Table1[[#This Row],[Sales]]&gt;=10000 &amp; Table1[[#This Row],[Sales]]&lt;=25000,"Medium","High"))</f>
        <v>Low</v>
      </c>
      <c r="W3856">
        <v>523.79</v>
      </c>
      <c r="X3856">
        <f>Table1[[#This Row],[Profit]]/Table1[[#This Row],[Sales]]</f>
        <v>0.30630994152046781</v>
      </c>
      <c r="Y3856" t="s">
        <v>58</v>
      </c>
      <c r="Z3856" t="s">
        <v>41</v>
      </c>
      <c r="AA3856">
        <v>2</v>
      </c>
      <c r="AB3856" t="s">
        <v>42</v>
      </c>
    </row>
    <row r="3857" spans="1:28" x14ac:dyDescent="0.35">
      <c r="A3857" t="s">
        <v>6693</v>
      </c>
      <c r="B3857" s="1">
        <v>46000</v>
      </c>
      <c r="C3857" s="1" t="str">
        <f>TEXT(Table1[[#This Row],[Order_Date]],"yyyy")</f>
        <v>2025</v>
      </c>
      <c r="D3857" s="3">
        <f>MONTH(Table1[[#This Row],[Order_Date]])</f>
        <v>12</v>
      </c>
      <c r="E3857" t="str">
        <f>TEXT(Table1[[#This Row],[Order_Date]],"mmm")</f>
        <v>Dec</v>
      </c>
      <c r="F3857" s="1">
        <v>46005</v>
      </c>
      <c r="G3857">
        <f>(Table1[[#This Row],[Ship_Date]]-Table1[[#This Row],[Order_Date]])</f>
        <v>5</v>
      </c>
      <c r="H3857" t="s">
        <v>6694</v>
      </c>
      <c r="I3857" t="s">
        <v>6695</v>
      </c>
      <c r="J3857" t="s">
        <v>52</v>
      </c>
      <c r="K3857">
        <v>52</v>
      </c>
      <c r="L3857" t="str">
        <f>IF(Table1[[#This Row],[Age]]&lt;=20,"Teen",IF(Table1[[#This Row],[Age]]&gt;=21 &amp; Table1[[#This Row],[Age]]&lt;=50,"Adult","Senior"))</f>
        <v>Senior</v>
      </c>
      <c r="M3857" t="s">
        <v>46</v>
      </c>
      <c r="N3857" t="s">
        <v>46</v>
      </c>
      <c r="O3857" t="s">
        <v>38</v>
      </c>
      <c r="P3857" t="s">
        <v>39</v>
      </c>
      <c r="Q3857" t="s">
        <v>253</v>
      </c>
      <c r="R3857">
        <v>6</v>
      </c>
      <c r="S3857">
        <v>1200</v>
      </c>
      <c r="T3857">
        <v>10</v>
      </c>
      <c r="U3857">
        <v>6480</v>
      </c>
      <c r="V3857" t="str">
        <f>IF(Table1[[#This Row],[Sales]]&lt;=10000,"Low",IF(Table1[[#This Row],[Sales]]&gt;=10000 &amp; Table1[[#This Row],[Sales]]&lt;=25000,"Medium","High"))</f>
        <v>Low</v>
      </c>
      <c r="W3857">
        <v>1373.98</v>
      </c>
      <c r="X3857">
        <f>Table1[[#This Row],[Profit]]/Table1[[#This Row],[Sales]]</f>
        <v>0.21203395061728394</v>
      </c>
      <c r="Y3857" t="s">
        <v>93</v>
      </c>
      <c r="Z3857" t="s">
        <v>31</v>
      </c>
      <c r="AA3857">
        <v>4</v>
      </c>
      <c r="AB3857" t="s">
        <v>42</v>
      </c>
    </row>
    <row r="3858" spans="1:28" x14ac:dyDescent="0.35">
      <c r="A3858" t="s">
        <v>6713</v>
      </c>
      <c r="B3858" s="1">
        <v>45641</v>
      </c>
      <c r="C3858" s="1" t="str">
        <f>TEXT(Table1[[#This Row],[Order_Date]],"yyyy")</f>
        <v>2024</v>
      </c>
      <c r="D3858" s="3">
        <f>MONTH(Table1[[#This Row],[Order_Date]])</f>
        <v>12</v>
      </c>
      <c r="E3858" t="str">
        <f>TEXT(Table1[[#This Row],[Order_Date]],"mmm")</f>
        <v>Dec</v>
      </c>
      <c r="F3858" s="1">
        <v>45648</v>
      </c>
      <c r="G3858">
        <f>(Table1[[#This Row],[Ship_Date]]-Table1[[#This Row],[Order_Date]])</f>
        <v>7</v>
      </c>
      <c r="H3858" t="s">
        <v>6714</v>
      </c>
      <c r="I3858" t="s">
        <v>6715</v>
      </c>
      <c r="J3858" t="s">
        <v>24</v>
      </c>
      <c r="K3858">
        <v>50</v>
      </c>
      <c r="L3858" t="str">
        <f>IF(Table1[[#This Row],[Age]]&lt;=20,"Teen",IF(Table1[[#This Row],[Age]]&gt;=21 &amp; Table1[[#This Row],[Age]]&lt;=50,"Adult","Senior"))</f>
        <v>Senior</v>
      </c>
      <c r="M3858" t="s">
        <v>36</v>
      </c>
      <c r="N3858" t="s">
        <v>37</v>
      </c>
      <c r="O3858" t="s">
        <v>38</v>
      </c>
      <c r="P3858" t="s">
        <v>56</v>
      </c>
      <c r="Q3858" t="s">
        <v>212</v>
      </c>
      <c r="R3858">
        <v>2</v>
      </c>
      <c r="S3858">
        <v>300</v>
      </c>
      <c r="T3858">
        <v>0</v>
      </c>
      <c r="U3858">
        <v>600</v>
      </c>
      <c r="V3858" t="str">
        <f>IF(Table1[[#This Row],[Sales]]&lt;=10000,"Low",IF(Table1[[#This Row],[Sales]]&gt;=10000 &amp; Table1[[#This Row],[Sales]]&lt;=25000,"Medium","High"))</f>
        <v>Low</v>
      </c>
      <c r="W3858">
        <v>99.85</v>
      </c>
      <c r="X3858">
        <f>Table1[[#This Row],[Profit]]/Table1[[#This Row],[Sales]]</f>
        <v>0.16641666666666666</v>
      </c>
      <c r="Y3858" t="s">
        <v>93</v>
      </c>
      <c r="Z3858" t="s">
        <v>31</v>
      </c>
      <c r="AA3858">
        <v>2</v>
      </c>
      <c r="AB3858" t="s">
        <v>42</v>
      </c>
    </row>
    <row r="3859" spans="1:28" x14ac:dyDescent="0.35">
      <c r="A3859" t="s">
        <v>6735</v>
      </c>
      <c r="B3859" s="1">
        <v>46019</v>
      </c>
      <c r="C3859" s="1" t="str">
        <f>TEXT(Table1[[#This Row],[Order_Date]],"yyyy")</f>
        <v>2025</v>
      </c>
      <c r="D3859" s="3">
        <f>MONTH(Table1[[#This Row],[Order_Date]])</f>
        <v>12</v>
      </c>
      <c r="E3859" t="str">
        <f>TEXT(Table1[[#This Row],[Order_Date]],"mmm")</f>
        <v>Dec</v>
      </c>
      <c r="F3859" s="1">
        <v>46026</v>
      </c>
      <c r="G3859">
        <f>(Table1[[#This Row],[Ship_Date]]-Table1[[#This Row],[Order_Date]])</f>
        <v>7</v>
      </c>
      <c r="H3859" t="s">
        <v>6736</v>
      </c>
      <c r="I3859" t="s">
        <v>6737</v>
      </c>
      <c r="J3859" t="s">
        <v>52</v>
      </c>
      <c r="K3859">
        <v>27</v>
      </c>
      <c r="L3859" t="str">
        <f>IF(Table1[[#This Row],[Age]]&lt;=20,"Teen",IF(Table1[[#This Row],[Age]]&gt;=21 &amp; Table1[[#This Row],[Age]]&lt;=50,"Adult","Senior"))</f>
        <v>Senior</v>
      </c>
      <c r="M3859" t="s">
        <v>53</v>
      </c>
      <c r="N3859" t="s">
        <v>54</v>
      </c>
      <c r="O3859" t="s">
        <v>55</v>
      </c>
      <c r="P3859" t="s">
        <v>39</v>
      </c>
      <c r="Q3859" t="s">
        <v>151</v>
      </c>
      <c r="R3859">
        <v>1</v>
      </c>
      <c r="S3859">
        <v>900</v>
      </c>
      <c r="T3859">
        <v>15</v>
      </c>
      <c r="U3859">
        <v>765</v>
      </c>
      <c r="V3859" t="str">
        <f>IF(Table1[[#This Row],[Sales]]&lt;=10000,"Low",IF(Table1[[#This Row],[Sales]]&gt;=10000 &amp; Table1[[#This Row],[Sales]]&lt;=25000,"Medium","High"))</f>
        <v>Low</v>
      </c>
      <c r="W3859">
        <v>231.51</v>
      </c>
      <c r="X3859">
        <f>Table1[[#This Row],[Profit]]/Table1[[#This Row],[Sales]]</f>
        <v>0.30262745098039212</v>
      </c>
      <c r="Y3859" t="s">
        <v>93</v>
      </c>
      <c r="Z3859" t="s">
        <v>41</v>
      </c>
      <c r="AA3859">
        <v>4</v>
      </c>
      <c r="AB3859" t="s">
        <v>42</v>
      </c>
    </row>
    <row r="3860" spans="1:28" x14ac:dyDescent="0.35">
      <c r="A3860" t="s">
        <v>6738</v>
      </c>
      <c r="B3860" s="1">
        <v>45657</v>
      </c>
      <c r="C3860" s="1" t="str">
        <f>TEXT(Table1[[#This Row],[Order_Date]],"yyyy")</f>
        <v>2024</v>
      </c>
      <c r="D3860" s="3">
        <f>MONTH(Table1[[#This Row],[Order_Date]])</f>
        <v>12</v>
      </c>
      <c r="E3860" t="str">
        <f>TEXT(Table1[[#This Row],[Order_Date]],"mmm")</f>
        <v>Dec</v>
      </c>
      <c r="F3860" s="1">
        <v>45661</v>
      </c>
      <c r="G3860">
        <f>(Table1[[#This Row],[Ship_Date]]-Table1[[#This Row],[Order_Date]])</f>
        <v>4</v>
      </c>
      <c r="H3860" t="s">
        <v>6739</v>
      </c>
      <c r="I3860" t="s">
        <v>6740</v>
      </c>
      <c r="J3860" t="s">
        <v>24</v>
      </c>
      <c r="K3860">
        <v>49</v>
      </c>
      <c r="L3860" t="str">
        <f>IF(Table1[[#This Row],[Age]]&lt;=20,"Teen",IF(Table1[[#This Row],[Age]]&gt;=21 &amp; Table1[[#This Row],[Age]]&lt;=50,"Adult","Senior"))</f>
        <v>Senior</v>
      </c>
      <c r="M3860" t="s">
        <v>84</v>
      </c>
      <c r="N3860" t="s">
        <v>85</v>
      </c>
      <c r="O3860" t="s">
        <v>86</v>
      </c>
      <c r="P3860" t="s">
        <v>74</v>
      </c>
      <c r="Q3860" t="s">
        <v>75</v>
      </c>
      <c r="R3860">
        <v>7</v>
      </c>
      <c r="S3860">
        <v>2000</v>
      </c>
      <c r="T3860">
        <v>20</v>
      </c>
      <c r="U3860">
        <v>11200</v>
      </c>
      <c r="V3860" t="str">
        <f>IF(Table1[[#This Row],[Sales]]&lt;=10000,"Low",IF(Table1[[#This Row],[Sales]]&gt;=10000 &amp; Table1[[#This Row],[Sales]]&lt;=25000,"Medium","High"))</f>
        <v>High</v>
      </c>
      <c r="W3860">
        <v>4846.6400000000003</v>
      </c>
      <c r="X3860">
        <f>Table1[[#This Row],[Profit]]/Table1[[#This Row],[Sales]]</f>
        <v>0.43273571428571433</v>
      </c>
      <c r="Y3860" t="s">
        <v>30</v>
      </c>
      <c r="Z3860" t="s">
        <v>41</v>
      </c>
      <c r="AA3860">
        <v>3</v>
      </c>
      <c r="AB3860" t="s">
        <v>42</v>
      </c>
    </row>
    <row r="3861" spans="1:28" x14ac:dyDescent="0.35">
      <c r="A3861" t="s">
        <v>6794</v>
      </c>
      <c r="B3861" s="1">
        <v>46011</v>
      </c>
      <c r="C3861" s="1" t="str">
        <f>TEXT(Table1[[#This Row],[Order_Date]],"yyyy")</f>
        <v>2025</v>
      </c>
      <c r="D3861" s="3">
        <f>MONTH(Table1[[#This Row],[Order_Date]])</f>
        <v>12</v>
      </c>
      <c r="E3861" t="str">
        <f>TEXT(Table1[[#This Row],[Order_Date]],"mmm")</f>
        <v>Dec</v>
      </c>
      <c r="F3861" s="1">
        <v>46015</v>
      </c>
      <c r="G3861">
        <f>(Table1[[#This Row],[Ship_Date]]-Table1[[#This Row],[Order_Date]])</f>
        <v>4</v>
      </c>
      <c r="H3861" t="s">
        <v>6795</v>
      </c>
      <c r="I3861" t="s">
        <v>6796</v>
      </c>
      <c r="J3861" t="s">
        <v>52</v>
      </c>
      <c r="K3861">
        <v>47</v>
      </c>
      <c r="L3861" t="str">
        <f>IF(Table1[[#This Row],[Age]]&lt;=20,"Teen",IF(Table1[[#This Row],[Age]]&gt;=21 &amp; Table1[[#This Row],[Age]]&lt;=50,"Adult","Senior"))</f>
        <v>Senior</v>
      </c>
      <c r="M3861" t="s">
        <v>116</v>
      </c>
      <c r="N3861" t="s">
        <v>117</v>
      </c>
      <c r="O3861" t="s">
        <v>86</v>
      </c>
      <c r="P3861" t="s">
        <v>28</v>
      </c>
      <c r="Q3861" t="s">
        <v>103</v>
      </c>
      <c r="R3861">
        <v>7</v>
      </c>
      <c r="S3861">
        <v>25000</v>
      </c>
      <c r="T3861">
        <v>5</v>
      </c>
      <c r="U3861">
        <v>166250</v>
      </c>
      <c r="V3861" t="str">
        <f>IF(Table1[[#This Row],[Sales]]&lt;=10000,"Low",IF(Table1[[#This Row],[Sales]]&gt;=10000 &amp; Table1[[#This Row],[Sales]]&lt;=25000,"Medium","High"))</f>
        <v>High</v>
      </c>
      <c r="W3861">
        <v>52919.54</v>
      </c>
      <c r="X3861">
        <f>Table1[[#This Row],[Profit]]/Table1[[#This Row],[Sales]]</f>
        <v>0.31831302255639099</v>
      </c>
      <c r="Y3861" t="s">
        <v>93</v>
      </c>
      <c r="Z3861" t="s">
        <v>41</v>
      </c>
      <c r="AA3861">
        <v>4</v>
      </c>
      <c r="AB3861" t="s">
        <v>42</v>
      </c>
    </row>
    <row r="3862" spans="1:28" x14ac:dyDescent="0.35">
      <c r="A3862" t="s">
        <v>6800</v>
      </c>
      <c r="B3862" s="1">
        <v>45654</v>
      </c>
      <c r="C3862" s="1" t="str">
        <f>TEXT(Table1[[#This Row],[Order_Date]],"yyyy")</f>
        <v>2024</v>
      </c>
      <c r="D3862" s="3">
        <f>MONTH(Table1[[#This Row],[Order_Date]])</f>
        <v>12</v>
      </c>
      <c r="E3862" t="str">
        <f>TEXT(Table1[[#This Row],[Order_Date]],"mmm")</f>
        <v>Dec</v>
      </c>
      <c r="F3862" s="1">
        <v>45660</v>
      </c>
      <c r="G3862">
        <f>(Table1[[#This Row],[Ship_Date]]-Table1[[#This Row],[Order_Date]])</f>
        <v>6</v>
      </c>
      <c r="H3862" t="s">
        <v>6801</v>
      </c>
      <c r="I3862" t="s">
        <v>6802</v>
      </c>
      <c r="J3862" t="s">
        <v>52</v>
      </c>
      <c r="K3862">
        <v>52</v>
      </c>
      <c r="L3862" t="str">
        <f>IF(Table1[[#This Row],[Age]]&lt;=20,"Teen",IF(Table1[[#This Row],[Age]]&gt;=21 &amp; Table1[[#This Row],[Age]]&lt;=50,"Adult","Senior"))</f>
        <v>Senior</v>
      </c>
      <c r="M3862" t="s">
        <v>63</v>
      </c>
      <c r="N3862" t="s">
        <v>64</v>
      </c>
      <c r="O3862" t="s">
        <v>55</v>
      </c>
      <c r="P3862" t="s">
        <v>28</v>
      </c>
      <c r="Q3862" t="s">
        <v>65</v>
      </c>
      <c r="R3862">
        <v>4</v>
      </c>
      <c r="S3862">
        <v>30000</v>
      </c>
      <c r="T3862">
        <v>5</v>
      </c>
      <c r="U3862">
        <v>114000</v>
      </c>
      <c r="V3862" t="str">
        <f>IF(Table1[[#This Row],[Sales]]&lt;=10000,"Low",IF(Table1[[#This Row],[Sales]]&gt;=10000 &amp; Table1[[#This Row],[Sales]]&lt;=25000,"Medium","High"))</f>
        <v>High</v>
      </c>
      <c r="W3862">
        <v>42050.05</v>
      </c>
      <c r="X3862">
        <f>Table1[[#This Row],[Profit]]/Table1[[#This Row],[Sales]]</f>
        <v>0.36886008771929829</v>
      </c>
      <c r="Y3862" t="s">
        <v>93</v>
      </c>
      <c r="Z3862" t="s">
        <v>31</v>
      </c>
      <c r="AA3862">
        <v>2</v>
      </c>
      <c r="AB3862" t="s">
        <v>32</v>
      </c>
    </row>
    <row r="3863" spans="1:28" x14ac:dyDescent="0.35">
      <c r="A3863" t="s">
        <v>6835</v>
      </c>
      <c r="B3863" s="1">
        <v>45998</v>
      </c>
      <c r="C3863" s="1" t="str">
        <f>TEXT(Table1[[#This Row],[Order_Date]],"yyyy")</f>
        <v>2025</v>
      </c>
      <c r="D3863" s="3">
        <f>MONTH(Table1[[#This Row],[Order_Date]])</f>
        <v>12</v>
      </c>
      <c r="E3863" t="str">
        <f>TEXT(Table1[[#This Row],[Order_Date]],"mmm")</f>
        <v>Dec</v>
      </c>
      <c r="F3863" s="1">
        <v>46002</v>
      </c>
      <c r="G3863">
        <f>(Table1[[#This Row],[Ship_Date]]-Table1[[#This Row],[Order_Date]])</f>
        <v>4</v>
      </c>
      <c r="H3863" t="s">
        <v>6836</v>
      </c>
      <c r="I3863" t="s">
        <v>6837</v>
      </c>
      <c r="J3863" t="s">
        <v>52</v>
      </c>
      <c r="K3863">
        <v>57</v>
      </c>
      <c r="L3863" t="str">
        <f>IF(Table1[[#This Row],[Age]]&lt;=20,"Teen",IF(Table1[[#This Row],[Age]]&gt;=21 &amp; Table1[[#This Row],[Age]]&lt;=50,"Adult","Senior"))</f>
        <v>Senior</v>
      </c>
      <c r="M3863" t="s">
        <v>84</v>
      </c>
      <c r="N3863" t="s">
        <v>85</v>
      </c>
      <c r="O3863" t="s">
        <v>86</v>
      </c>
      <c r="P3863" t="s">
        <v>74</v>
      </c>
      <c r="Q3863" t="s">
        <v>132</v>
      </c>
      <c r="R3863">
        <v>5</v>
      </c>
      <c r="S3863">
        <v>55000</v>
      </c>
      <c r="T3863">
        <v>15</v>
      </c>
      <c r="U3863">
        <v>233750</v>
      </c>
      <c r="V3863" t="str">
        <f>IF(Table1[[#This Row],[Sales]]&lt;=10000,"Low",IF(Table1[[#This Row],[Sales]]&gt;=10000 &amp; Table1[[#This Row],[Sales]]&lt;=25000,"Medium","High"))</f>
        <v>High</v>
      </c>
      <c r="W3863">
        <v>71231.02</v>
      </c>
      <c r="X3863">
        <f>Table1[[#This Row],[Profit]]/Table1[[#This Row],[Sales]]</f>
        <v>0.30473163636363637</v>
      </c>
      <c r="Y3863" t="s">
        <v>58</v>
      </c>
      <c r="Z3863" t="s">
        <v>31</v>
      </c>
      <c r="AA3863">
        <v>4</v>
      </c>
      <c r="AB3863" t="s">
        <v>42</v>
      </c>
    </row>
    <row r="3864" spans="1:28" x14ac:dyDescent="0.35">
      <c r="A3864" t="s">
        <v>6866</v>
      </c>
      <c r="B3864" s="1">
        <v>45637</v>
      </c>
      <c r="C3864" s="1" t="str">
        <f>TEXT(Table1[[#This Row],[Order_Date]],"yyyy")</f>
        <v>2024</v>
      </c>
      <c r="D3864" s="3">
        <f>MONTH(Table1[[#This Row],[Order_Date]])</f>
        <v>12</v>
      </c>
      <c r="E3864" t="str">
        <f>TEXT(Table1[[#This Row],[Order_Date]],"mmm")</f>
        <v>Dec</v>
      </c>
      <c r="F3864" s="1">
        <v>45641</v>
      </c>
      <c r="G3864">
        <f>(Table1[[#This Row],[Ship_Date]]-Table1[[#This Row],[Order_Date]])</f>
        <v>4</v>
      </c>
      <c r="H3864" t="s">
        <v>6867</v>
      </c>
      <c r="I3864" t="s">
        <v>6868</v>
      </c>
      <c r="J3864" t="s">
        <v>52</v>
      </c>
      <c r="K3864">
        <v>28</v>
      </c>
      <c r="L3864" t="str">
        <f>IF(Table1[[#This Row],[Age]]&lt;=20,"Teen",IF(Table1[[#This Row],[Age]]&gt;=21 &amp; Table1[[#This Row],[Age]]&lt;=50,"Adult","Senior"))</f>
        <v>Senior</v>
      </c>
      <c r="M3864" t="s">
        <v>25</v>
      </c>
      <c r="N3864" t="s">
        <v>26</v>
      </c>
      <c r="O3864" t="s">
        <v>27</v>
      </c>
      <c r="P3864" t="s">
        <v>47</v>
      </c>
      <c r="Q3864" t="s">
        <v>164</v>
      </c>
      <c r="R3864">
        <v>5</v>
      </c>
      <c r="S3864">
        <v>1800</v>
      </c>
      <c r="T3864">
        <v>5</v>
      </c>
      <c r="U3864">
        <v>8550</v>
      </c>
      <c r="V3864" t="str">
        <f>IF(Table1[[#This Row],[Sales]]&lt;=10000,"Low",IF(Table1[[#This Row],[Sales]]&gt;=10000 &amp; Table1[[#This Row],[Sales]]&lt;=25000,"Medium","High"))</f>
        <v>Low</v>
      </c>
      <c r="W3864">
        <v>1963.23</v>
      </c>
      <c r="X3864">
        <f>Table1[[#This Row],[Profit]]/Table1[[#This Row],[Sales]]</f>
        <v>0.22961754385964914</v>
      </c>
      <c r="Y3864" t="s">
        <v>58</v>
      </c>
      <c r="Z3864" t="s">
        <v>59</v>
      </c>
      <c r="AA3864">
        <v>3</v>
      </c>
      <c r="AB3864" t="s">
        <v>42</v>
      </c>
    </row>
    <row r="3865" spans="1:28" x14ac:dyDescent="0.35">
      <c r="A3865" t="s">
        <v>6924</v>
      </c>
      <c r="B3865" s="1">
        <v>45995</v>
      </c>
      <c r="C3865" s="1" t="str">
        <f>TEXT(Table1[[#This Row],[Order_Date]],"yyyy")</f>
        <v>2025</v>
      </c>
      <c r="D3865" s="3">
        <f>MONTH(Table1[[#This Row],[Order_Date]])</f>
        <v>12</v>
      </c>
      <c r="E3865" t="str">
        <f>TEXT(Table1[[#This Row],[Order_Date]],"mmm")</f>
        <v>Dec</v>
      </c>
      <c r="F3865" s="1">
        <v>46002</v>
      </c>
      <c r="G3865">
        <f>(Table1[[#This Row],[Ship_Date]]-Table1[[#This Row],[Order_Date]])</f>
        <v>7</v>
      </c>
      <c r="H3865" t="s">
        <v>6925</v>
      </c>
      <c r="I3865" t="s">
        <v>6926</v>
      </c>
      <c r="J3865" t="s">
        <v>52</v>
      </c>
      <c r="K3865">
        <v>49</v>
      </c>
      <c r="L3865" t="str">
        <f>IF(Table1[[#This Row],[Age]]&lt;=20,"Teen",IF(Table1[[#This Row],[Age]]&gt;=21 &amp; Table1[[#This Row],[Age]]&lt;=50,"Adult","Senior"))</f>
        <v>Senior</v>
      </c>
      <c r="M3865" t="s">
        <v>107</v>
      </c>
      <c r="N3865" t="s">
        <v>108</v>
      </c>
      <c r="O3865" t="s">
        <v>86</v>
      </c>
      <c r="P3865" t="s">
        <v>56</v>
      </c>
      <c r="Q3865" t="s">
        <v>212</v>
      </c>
      <c r="R3865">
        <v>4</v>
      </c>
      <c r="S3865">
        <v>300</v>
      </c>
      <c r="T3865">
        <v>5</v>
      </c>
      <c r="U3865">
        <v>1140</v>
      </c>
      <c r="V3865" t="str">
        <f>IF(Table1[[#This Row],[Sales]]&lt;=10000,"Low",IF(Table1[[#This Row],[Sales]]&gt;=10000 &amp; Table1[[#This Row],[Sales]]&lt;=25000,"Medium","High"))</f>
        <v>Low</v>
      </c>
      <c r="W3865">
        <v>130.44</v>
      </c>
      <c r="X3865">
        <f>Table1[[#This Row],[Profit]]/Table1[[#This Row],[Sales]]</f>
        <v>0.11442105263157895</v>
      </c>
      <c r="Y3865" t="s">
        <v>30</v>
      </c>
      <c r="Z3865" t="s">
        <v>31</v>
      </c>
      <c r="AA3865">
        <v>2</v>
      </c>
      <c r="AB3865" t="s">
        <v>42</v>
      </c>
    </row>
    <row r="3866" spans="1:28" x14ac:dyDescent="0.35">
      <c r="A3866" t="s">
        <v>6954</v>
      </c>
      <c r="B3866" s="1">
        <v>46018</v>
      </c>
      <c r="C3866" s="1" t="str">
        <f>TEXT(Table1[[#This Row],[Order_Date]],"yyyy")</f>
        <v>2025</v>
      </c>
      <c r="D3866" s="3">
        <f>MONTH(Table1[[#This Row],[Order_Date]])</f>
        <v>12</v>
      </c>
      <c r="E3866" t="str">
        <f>TEXT(Table1[[#This Row],[Order_Date]],"mmm")</f>
        <v>Dec</v>
      </c>
      <c r="F3866" s="1">
        <v>46022</v>
      </c>
      <c r="G3866">
        <f>(Table1[[#This Row],[Ship_Date]]-Table1[[#This Row],[Order_Date]])</f>
        <v>4</v>
      </c>
      <c r="H3866" t="s">
        <v>4398</v>
      </c>
      <c r="I3866" t="s">
        <v>6955</v>
      </c>
      <c r="J3866" t="s">
        <v>52</v>
      </c>
      <c r="K3866">
        <v>22</v>
      </c>
      <c r="L3866" t="str">
        <f>IF(Table1[[#This Row],[Age]]&lt;=20,"Teen",IF(Table1[[#This Row],[Age]]&gt;=21 &amp; Table1[[#This Row],[Age]]&lt;=50,"Adult","Senior"))</f>
        <v>Senior</v>
      </c>
      <c r="M3866" t="s">
        <v>36</v>
      </c>
      <c r="N3866" t="s">
        <v>37</v>
      </c>
      <c r="O3866" t="s">
        <v>38</v>
      </c>
      <c r="P3866" t="s">
        <v>47</v>
      </c>
      <c r="Q3866" t="s">
        <v>185</v>
      </c>
      <c r="R3866">
        <v>2</v>
      </c>
      <c r="S3866">
        <v>4500</v>
      </c>
      <c r="T3866">
        <v>0</v>
      </c>
      <c r="U3866">
        <v>9000</v>
      </c>
      <c r="V3866" t="str">
        <f>IF(Table1[[#This Row],[Sales]]&lt;=10000,"Low",IF(Table1[[#This Row],[Sales]]&gt;=10000 &amp; Table1[[#This Row],[Sales]]&lt;=25000,"Medium","High"))</f>
        <v>Low</v>
      </c>
      <c r="W3866">
        <v>2711.29</v>
      </c>
      <c r="X3866">
        <f>Table1[[#This Row],[Profit]]/Table1[[#This Row],[Sales]]</f>
        <v>0.30125444444444444</v>
      </c>
      <c r="Y3866" t="s">
        <v>30</v>
      </c>
      <c r="Z3866" t="s">
        <v>41</v>
      </c>
      <c r="AA3866">
        <v>3</v>
      </c>
      <c r="AB3866" t="s">
        <v>42</v>
      </c>
    </row>
    <row r="3867" spans="1:28" x14ac:dyDescent="0.35">
      <c r="A3867" t="s">
        <v>6996</v>
      </c>
      <c r="B3867" s="1">
        <v>45651</v>
      </c>
      <c r="C3867" s="1" t="str">
        <f>TEXT(Table1[[#This Row],[Order_Date]],"yyyy")</f>
        <v>2024</v>
      </c>
      <c r="D3867" s="3">
        <f>MONTH(Table1[[#This Row],[Order_Date]])</f>
        <v>12</v>
      </c>
      <c r="E3867" t="str">
        <f>TEXT(Table1[[#This Row],[Order_Date]],"mmm")</f>
        <v>Dec</v>
      </c>
      <c r="F3867" s="1">
        <v>45652</v>
      </c>
      <c r="G3867">
        <f>(Table1[[#This Row],[Ship_Date]]-Table1[[#This Row],[Order_Date]])</f>
        <v>1</v>
      </c>
      <c r="H3867" t="s">
        <v>2340</v>
      </c>
      <c r="I3867" t="s">
        <v>6997</v>
      </c>
      <c r="J3867" t="s">
        <v>52</v>
      </c>
      <c r="K3867">
        <v>61</v>
      </c>
      <c r="L3867" t="str">
        <f>IF(Table1[[#This Row],[Age]]&lt;=20,"Teen",IF(Table1[[#This Row],[Age]]&gt;=21 &amp; Table1[[#This Row],[Age]]&lt;=50,"Adult","Senior"))</f>
        <v>Senior</v>
      </c>
      <c r="M3867" t="s">
        <v>46</v>
      </c>
      <c r="N3867" t="s">
        <v>46</v>
      </c>
      <c r="O3867" t="s">
        <v>38</v>
      </c>
      <c r="P3867" t="s">
        <v>39</v>
      </c>
      <c r="Q3867" t="s">
        <v>40</v>
      </c>
      <c r="R3867">
        <v>5</v>
      </c>
      <c r="S3867">
        <v>2500</v>
      </c>
      <c r="T3867">
        <v>0</v>
      </c>
      <c r="U3867">
        <v>12500</v>
      </c>
      <c r="V3867" t="str">
        <f>IF(Table1[[#This Row],[Sales]]&lt;=10000,"Low",IF(Table1[[#This Row],[Sales]]&gt;=10000 &amp; Table1[[#This Row],[Sales]]&lt;=25000,"Medium","High"))</f>
        <v>High</v>
      </c>
      <c r="W3867">
        <v>2981.26</v>
      </c>
      <c r="X3867">
        <f>Table1[[#This Row],[Profit]]/Table1[[#This Row],[Sales]]</f>
        <v>0.23850080000000001</v>
      </c>
      <c r="Y3867" t="s">
        <v>30</v>
      </c>
      <c r="Z3867" t="s">
        <v>31</v>
      </c>
      <c r="AA3867">
        <v>2</v>
      </c>
      <c r="AB3867" t="s">
        <v>42</v>
      </c>
    </row>
    <row r="3868" spans="1:28" x14ac:dyDescent="0.35">
      <c r="A3868" t="s">
        <v>7039</v>
      </c>
      <c r="B3868" s="1">
        <v>46017</v>
      </c>
      <c r="C3868" s="1" t="str">
        <f>TEXT(Table1[[#This Row],[Order_Date]],"yyyy")</f>
        <v>2025</v>
      </c>
      <c r="D3868" s="3">
        <f>MONTH(Table1[[#This Row],[Order_Date]])</f>
        <v>12</v>
      </c>
      <c r="E3868" t="str">
        <f>TEXT(Table1[[#This Row],[Order_Date]],"mmm")</f>
        <v>Dec</v>
      </c>
      <c r="F3868" s="1">
        <v>46022</v>
      </c>
      <c r="G3868">
        <f>(Table1[[#This Row],[Ship_Date]]-Table1[[#This Row],[Order_Date]])</f>
        <v>5</v>
      </c>
      <c r="H3868" t="s">
        <v>3577</v>
      </c>
      <c r="I3868" t="s">
        <v>7040</v>
      </c>
      <c r="J3868" t="s">
        <v>24</v>
      </c>
      <c r="K3868">
        <v>23</v>
      </c>
      <c r="L3868" t="str">
        <f>IF(Table1[[#This Row],[Age]]&lt;=20,"Teen",IF(Table1[[#This Row],[Age]]&gt;=21 &amp; Table1[[#This Row],[Age]]&lt;=50,"Adult","Senior"))</f>
        <v>Senior</v>
      </c>
      <c r="M3868" t="s">
        <v>25</v>
      </c>
      <c r="N3868" t="s">
        <v>26</v>
      </c>
      <c r="O3868" t="s">
        <v>27</v>
      </c>
      <c r="P3868" t="s">
        <v>47</v>
      </c>
      <c r="Q3868" t="s">
        <v>48</v>
      </c>
      <c r="R3868">
        <v>2</v>
      </c>
      <c r="S3868">
        <v>3500</v>
      </c>
      <c r="T3868">
        <v>10</v>
      </c>
      <c r="U3868">
        <v>6300</v>
      </c>
      <c r="V3868" t="str">
        <f>IF(Table1[[#This Row],[Sales]]&lt;=10000,"Low",IF(Table1[[#This Row],[Sales]]&gt;=10000 &amp; Table1[[#This Row],[Sales]]&lt;=25000,"Medium","High"))</f>
        <v>Low</v>
      </c>
      <c r="W3868">
        <v>2098.12</v>
      </c>
      <c r="X3868">
        <f>Table1[[#This Row],[Profit]]/Table1[[#This Row],[Sales]]</f>
        <v>0.33303492063492063</v>
      </c>
      <c r="Y3868" t="s">
        <v>30</v>
      </c>
      <c r="Z3868" t="s">
        <v>31</v>
      </c>
      <c r="AA3868">
        <v>5</v>
      </c>
      <c r="AB3868" t="s">
        <v>42</v>
      </c>
    </row>
    <row r="3869" spans="1:28" x14ac:dyDescent="0.35">
      <c r="A3869" t="s">
        <v>7102</v>
      </c>
      <c r="B3869" s="1">
        <v>45631</v>
      </c>
      <c r="C3869" s="1" t="str">
        <f>TEXT(Table1[[#This Row],[Order_Date]],"yyyy")</f>
        <v>2024</v>
      </c>
      <c r="D3869" s="3">
        <f>MONTH(Table1[[#This Row],[Order_Date]])</f>
        <v>12</v>
      </c>
      <c r="E3869" t="str">
        <f>TEXT(Table1[[#This Row],[Order_Date]],"mmm")</f>
        <v>Dec</v>
      </c>
      <c r="F3869" s="1">
        <v>45637</v>
      </c>
      <c r="G3869">
        <f>(Table1[[#This Row],[Ship_Date]]-Table1[[#This Row],[Order_Date]])</f>
        <v>6</v>
      </c>
      <c r="H3869" t="s">
        <v>7103</v>
      </c>
      <c r="I3869" t="s">
        <v>7104</v>
      </c>
      <c r="J3869" t="s">
        <v>52</v>
      </c>
      <c r="K3869">
        <v>33</v>
      </c>
      <c r="L3869" t="str">
        <f>IF(Table1[[#This Row],[Age]]&lt;=20,"Teen",IF(Table1[[#This Row],[Age]]&gt;=21 &amp; Table1[[#This Row],[Age]]&lt;=50,"Adult","Senior"))</f>
        <v>Senior</v>
      </c>
      <c r="M3869" t="s">
        <v>79</v>
      </c>
      <c r="N3869" t="s">
        <v>80</v>
      </c>
      <c r="O3869" t="s">
        <v>38</v>
      </c>
      <c r="P3869" t="s">
        <v>28</v>
      </c>
      <c r="Q3869" t="s">
        <v>192</v>
      </c>
      <c r="R3869">
        <v>7</v>
      </c>
      <c r="S3869">
        <v>7000</v>
      </c>
      <c r="T3869">
        <v>5</v>
      </c>
      <c r="U3869">
        <v>46550</v>
      </c>
      <c r="V3869" t="str">
        <f>IF(Table1[[#This Row],[Sales]]&lt;=10000,"Low",IF(Table1[[#This Row],[Sales]]&gt;=10000 &amp; Table1[[#This Row],[Sales]]&lt;=25000,"Medium","High"))</f>
        <v>High</v>
      </c>
      <c r="W3869">
        <v>6507.06</v>
      </c>
      <c r="X3869">
        <f>Table1[[#This Row],[Profit]]/Table1[[#This Row],[Sales]]</f>
        <v>0.13978646616541354</v>
      </c>
      <c r="Y3869" t="s">
        <v>93</v>
      </c>
      <c r="Z3869" t="s">
        <v>31</v>
      </c>
      <c r="AA3869">
        <v>4</v>
      </c>
      <c r="AB3869" t="s">
        <v>42</v>
      </c>
    </row>
    <row r="3870" spans="1:28" x14ac:dyDescent="0.35">
      <c r="A3870" t="s">
        <v>7118</v>
      </c>
      <c r="B3870" s="1">
        <v>45635</v>
      </c>
      <c r="C3870" s="1" t="str">
        <f>TEXT(Table1[[#This Row],[Order_Date]],"yyyy")</f>
        <v>2024</v>
      </c>
      <c r="D3870" s="3">
        <f>MONTH(Table1[[#This Row],[Order_Date]])</f>
        <v>12</v>
      </c>
      <c r="E3870" t="str">
        <f>TEXT(Table1[[#This Row],[Order_Date]],"mmm")</f>
        <v>Dec</v>
      </c>
      <c r="F3870" s="1">
        <v>45637</v>
      </c>
      <c r="G3870">
        <f>(Table1[[#This Row],[Ship_Date]]-Table1[[#This Row],[Order_Date]])</f>
        <v>2</v>
      </c>
      <c r="H3870" t="s">
        <v>7119</v>
      </c>
      <c r="I3870" t="s">
        <v>7120</v>
      </c>
      <c r="J3870" t="s">
        <v>52</v>
      </c>
      <c r="K3870">
        <v>58</v>
      </c>
      <c r="L3870" t="str">
        <f>IF(Table1[[#This Row],[Age]]&lt;=20,"Teen",IF(Table1[[#This Row],[Age]]&gt;=21 &amp; Table1[[#This Row],[Age]]&lt;=50,"Adult","Senior"))</f>
        <v>Senior</v>
      </c>
      <c r="M3870" t="s">
        <v>36</v>
      </c>
      <c r="N3870" t="s">
        <v>37</v>
      </c>
      <c r="O3870" t="s">
        <v>38</v>
      </c>
      <c r="P3870" t="s">
        <v>28</v>
      </c>
      <c r="Q3870" t="s">
        <v>103</v>
      </c>
      <c r="R3870">
        <v>8</v>
      </c>
      <c r="S3870">
        <v>25000</v>
      </c>
      <c r="T3870">
        <v>5</v>
      </c>
      <c r="U3870">
        <v>190000</v>
      </c>
      <c r="V3870" t="str">
        <f>IF(Table1[[#This Row],[Sales]]&lt;=10000,"Low",IF(Table1[[#This Row],[Sales]]&gt;=10000 &amp; Table1[[#This Row],[Sales]]&lt;=25000,"Medium","High"))</f>
        <v>High</v>
      </c>
      <c r="W3870">
        <v>21557.02</v>
      </c>
      <c r="X3870">
        <f>Table1[[#This Row],[Profit]]/Table1[[#This Row],[Sales]]</f>
        <v>0.113458</v>
      </c>
      <c r="Y3870" t="s">
        <v>93</v>
      </c>
      <c r="Z3870" t="s">
        <v>59</v>
      </c>
      <c r="AA3870">
        <v>2</v>
      </c>
      <c r="AB3870" t="s">
        <v>42</v>
      </c>
    </row>
    <row r="3871" spans="1:28" x14ac:dyDescent="0.35">
      <c r="A3871" t="s">
        <v>7160</v>
      </c>
      <c r="B3871" s="1">
        <v>45644</v>
      </c>
      <c r="C3871" s="1" t="str">
        <f>TEXT(Table1[[#This Row],[Order_Date]],"yyyy")</f>
        <v>2024</v>
      </c>
      <c r="D3871" s="3">
        <f>MONTH(Table1[[#This Row],[Order_Date]])</f>
        <v>12</v>
      </c>
      <c r="E3871" t="str">
        <f>TEXT(Table1[[#This Row],[Order_Date]],"mmm")</f>
        <v>Dec</v>
      </c>
      <c r="F3871" s="1">
        <v>45646</v>
      </c>
      <c r="G3871">
        <f>(Table1[[#This Row],[Ship_Date]]-Table1[[#This Row],[Order_Date]])</f>
        <v>2</v>
      </c>
      <c r="H3871" t="s">
        <v>7161</v>
      </c>
      <c r="I3871" t="s">
        <v>7162</v>
      </c>
      <c r="J3871" t="s">
        <v>52</v>
      </c>
      <c r="K3871">
        <v>35</v>
      </c>
      <c r="L3871" t="str">
        <f>IF(Table1[[#This Row],[Age]]&lt;=20,"Teen",IF(Table1[[#This Row],[Age]]&gt;=21 &amp; Table1[[#This Row],[Age]]&lt;=50,"Adult","Senior"))</f>
        <v>Senior</v>
      </c>
      <c r="M3871" t="s">
        <v>36</v>
      </c>
      <c r="N3871" t="s">
        <v>37</v>
      </c>
      <c r="O3871" t="s">
        <v>38</v>
      </c>
      <c r="P3871" t="s">
        <v>39</v>
      </c>
      <c r="Q3871" t="s">
        <v>40</v>
      </c>
      <c r="R3871">
        <v>4</v>
      </c>
      <c r="S3871">
        <v>2500</v>
      </c>
      <c r="T3871">
        <v>0</v>
      </c>
      <c r="U3871">
        <v>10000</v>
      </c>
      <c r="V3871" t="str">
        <f>IF(Table1[[#This Row],[Sales]]&lt;=10000,"Low",IF(Table1[[#This Row],[Sales]]&gt;=10000 &amp; Table1[[#This Row],[Sales]]&lt;=25000,"Medium","High"))</f>
        <v>Low</v>
      </c>
      <c r="W3871">
        <v>3608.46</v>
      </c>
      <c r="X3871">
        <f>Table1[[#This Row],[Profit]]/Table1[[#This Row],[Sales]]</f>
        <v>0.360846</v>
      </c>
      <c r="Y3871" t="s">
        <v>58</v>
      </c>
      <c r="Z3871" t="s">
        <v>41</v>
      </c>
      <c r="AA3871">
        <v>3</v>
      </c>
      <c r="AB3871" t="s">
        <v>42</v>
      </c>
    </row>
    <row r="3872" spans="1:28" x14ac:dyDescent="0.35">
      <c r="A3872" t="s">
        <v>7172</v>
      </c>
      <c r="B3872" s="1">
        <v>45997</v>
      </c>
      <c r="C3872" s="1" t="str">
        <f>TEXT(Table1[[#This Row],[Order_Date]],"yyyy")</f>
        <v>2025</v>
      </c>
      <c r="D3872" s="3">
        <f>MONTH(Table1[[#This Row],[Order_Date]])</f>
        <v>12</v>
      </c>
      <c r="E3872" t="str">
        <f>TEXT(Table1[[#This Row],[Order_Date]],"mmm")</f>
        <v>Dec</v>
      </c>
      <c r="F3872" s="1">
        <v>46004</v>
      </c>
      <c r="G3872">
        <f>(Table1[[#This Row],[Ship_Date]]-Table1[[#This Row],[Order_Date]])</f>
        <v>7</v>
      </c>
      <c r="H3872" t="s">
        <v>1247</v>
      </c>
      <c r="I3872" t="s">
        <v>7173</v>
      </c>
      <c r="J3872" t="s">
        <v>52</v>
      </c>
      <c r="K3872">
        <v>61</v>
      </c>
      <c r="L3872" t="str">
        <f>IF(Table1[[#This Row],[Age]]&lt;=20,"Teen",IF(Table1[[#This Row],[Age]]&gt;=21 &amp; Table1[[#This Row],[Age]]&lt;=50,"Adult","Senior"))</f>
        <v>Senior</v>
      </c>
      <c r="M3872" t="s">
        <v>107</v>
      </c>
      <c r="N3872" t="s">
        <v>108</v>
      </c>
      <c r="O3872" t="s">
        <v>86</v>
      </c>
      <c r="P3872" t="s">
        <v>74</v>
      </c>
      <c r="Q3872" t="s">
        <v>109</v>
      </c>
      <c r="R3872">
        <v>1</v>
      </c>
      <c r="S3872">
        <v>40000</v>
      </c>
      <c r="T3872">
        <v>20</v>
      </c>
      <c r="U3872">
        <v>32000</v>
      </c>
      <c r="V3872" t="str">
        <f>IF(Table1[[#This Row],[Sales]]&lt;=10000,"Low",IF(Table1[[#This Row],[Sales]]&gt;=10000 &amp; Table1[[#This Row],[Sales]]&lt;=25000,"Medium","High"))</f>
        <v>High</v>
      </c>
      <c r="W3872">
        <v>8016.14</v>
      </c>
      <c r="X3872">
        <f>Table1[[#This Row],[Profit]]/Table1[[#This Row],[Sales]]</f>
        <v>0.250504375</v>
      </c>
      <c r="Y3872" t="s">
        <v>58</v>
      </c>
      <c r="Z3872" t="s">
        <v>59</v>
      </c>
      <c r="AA3872">
        <v>3</v>
      </c>
      <c r="AB3872" t="s">
        <v>42</v>
      </c>
    </row>
    <row r="3873" spans="1:28" x14ac:dyDescent="0.35">
      <c r="A3873" t="s">
        <v>7213</v>
      </c>
      <c r="B3873" s="1">
        <v>45638</v>
      </c>
      <c r="C3873" s="1" t="str">
        <f>TEXT(Table1[[#This Row],[Order_Date]],"yyyy")</f>
        <v>2024</v>
      </c>
      <c r="D3873" s="3">
        <f>MONTH(Table1[[#This Row],[Order_Date]])</f>
        <v>12</v>
      </c>
      <c r="E3873" t="str">
        <f>TEXT(Table1[[#This Row],[Order_Date]],"mmm")</f>
        <v>Dec</v>
      </c>
      <c r="F3873" s="1">
        <v>45641</v>
      </c>
      <c r="G3873">
        <f>(Table1[[#This Row],[Ship_Date]]-Table1[[#This Row],[Order_Date]])</f>
        <v>3</v>
      </c>
      <c r="H3873" t="s">
        <v>7214</v>
      </c>
      <c r="I3873" t="s">
        <v>7215</v>
      </c>
      <c r="J3873" t="s">
        <v>52</v>
      </c>
      <c r="K3873">
        <v>57</v>
      </c>
      <c r="L3873" t="str">
        <f>IF(Table1[[#This Row],[Age]]&lt;=20,"Teen",IF(Table1[[#This Row],[Age]]&gt;=21 &amp; Table1[[#This Row],[Age]]&lt;=50,"Adult","Senior"))</f>
        <v>Senior</v>
      </c>
      <c r="M3873" t="s">
        <v>79</v>
      </c>
      <c r="N3873" t="s">
        <v>80</v>
      </c>
      <c r="O3873" t="s">
        <v>38</v>
      </c>
      <c r="P3873" t="s">
        <v>28</v>
      </c>
      <c r="Q3873" t="s">
        <v>65</v>
      </c>
      <c r="R3873">
        <v>1</v>
      </c>
      <c r="S3873">
        <v>30000</v>
      </c>
      <c r="T3873">
        <v>5</v>
      </c>
      <c r="U3873">
        <v>28500</v>
      </c>
      <c r="V3873" t="str">
        <f>IF(Table1[[#This Row],[Sales]]&lt;=10000,"Low",IF(Table1[[#This Row],[Sales]]&gt;=10000 &amp; Table1[[#This Row],[Sales]]&lt;=25000,"Medium","High"))</f>
        <v>High</v>
      </c>
      <c r="W3873">
        <v>11431.95</v>
      </c>
      <c r="X3873">
        <f>Table1[[#This Row],[Profit]]/Table1[[#This Row],[Sales]]</f>
        <v>0.40112105263157899</v>
      </c>
      <c r="Y3873" t="s">
        <v>30</v>
      </c>
      <c r="Z3873" t="s">
        <v>59</v>
      </c>
      <c r="AA3873">
        <v>2</v>
      </c>
      <c r="AB3873" t="s">
        <v>42</v>
      </c>
    </row>
    <row r="3874" spans="1:28" x14ac:dyDescent="0.35">
      <c r="A3874" t="s">
        <v>7263</v>
      </c>
      <c r="B3874" s="1">
        <v>45643</v>
      </c>
      <c r="C3874" s="1" t="str">
        <f>TEXT(Table1[[#This Row],[Order_Date]],"yyyy")</f>
        <v>2024</v>
      </c>
      <c r="D3874" s="3">
        <f>MONTH(Table1[[#This Row],[Order_Date]])</f>
        <v>12</v>
      </c>
      <c r="E3874" t="str">
        <f>TEXT(Table1[[#This Row],[Order_Date]],"mmm")</f>
        <v>Dec</v>
      </c>
      <c r="F3874" s="1">
        <v>45646</v>
      </c>
      <c r="G3874">
        <f>(Table1[[#This Row],[Ship_Date]]-Table1[[#This Row],[Order_Date]])</f>
        <v>3</v>
      </c>
      <c r="H3874" t="s">
        <v>7264</v>
      </c>
      <c r="I3874" t="s">
        <v>7265</v>
      </c>
      <c r="J3874" t="s">
        <v>52</v>
      </c>
      <c r="K3874">
        <v>53</v>
      </c>
      <c r="L3874" t="str">
        <f>IF(Table1[[#This Row],[Age]]&lt;=20,"Teen",IF(Table1[[#This Row],[Age]]&gt;=21 &amp; Table1[[#This Row],[Age]]&lt;=50,"Adult","Senior"))</f>
        <v>Senior</v>
      </c>
      <c r="M3874" t="s">
        <v>36</v>
      </c>
      <c r="N3874" t="s">
        <v>37</v>
      </c>
      <c r="O3874" t="s">
        <v>38</v>
      </c>
      <c r="P3874" t="s">
        <v>47</v>
      </c>
      <c r="Q3874" t="s">
        <v>69</v>
      </c>
      <c r="R3874">
        <v>8</v>
      </c>
      <c r="S3874">
        <v>800</v>
      </c>
      <c r="T3874">
        <v>0</v>
      </c>
      <c r="U3874">
        <v>6400</v>
      </c>
      <c r="V3874" t="str">
        <f>IF(Table1[[#This Row],[Sales]]&lt;=10000,"Low",IF(Table1[[#This Row],[Sales]]&gt;=10000 &amp; Table1[[#This Row],[Sales]]&lt;=25000,"Medium","High"))</f>
        <v>Low</v>
      </c>
      <c r="W3874">
        <v>1064.56</v>
      </c>
      <c r="X3874">
        <f>Table1[[#This Row],[Profit]]/Table1[[#This Row],[Sales]]</f>
        <v>0.1663375</v>
      </c>
      <c r="Y3874" t="s">
        <v>30</v>
      </c>
      <c r="Z3874" t="s">
        <v>59</v>
      </c>
      <c r="AA3874">
        <v>5</v>
      </c>
      <c r="AB3874" t="s">
        <v>42</v>
      </c>
    </row>
    <row r="3875" spans="1:28" x14ac:dyDescent="0.35">
      <c r="A3875" t="s">
        <v>7274</v>
      </c>
      <c r="B3875" s="1">
        <v>45657</v>
      </c>
      <c r="C3875" s="1" t="str">
        <f>TEXT(Table1[[#This Row],[Order_Date]],"yyyy")</f>
        <v>2024</v>
      </c>
      <c r="D3875" s="3">
        <f>MONTH(Table1[[#This Row],[Order_Date]])</f>
        <v>12</v>
      </c>
      <c r="E3875" t="str">
        <f>TEXT(Table1[[#This Row],[Order_Date]],"mmm")</f>
        <v>Dec</v>
      </c>
      <c r="F3875" s="1">
        <v>45664</v>
      </c>
      <c r="G3875">
        <f>(Table1[[#This Row],[Ship_Date]]-Table1[[#This Row],[Order_Date]])</f>
        <v>7</v>
      </c>
      <c r="H3875" t="s">
        <v>2727</v>
      </c>
      <c r="I3875" t="s">
        <v>7275</v>
      </c>
      <c r="J3875" t="s">
        <v>24</v>
      </c>
      <c r="K3875">
        <v>27</v>
      </c>
      <c r="L3875" t="str">
        <f>IF(Table1[[#This Row],[Age]]&lt;=20,"Teen",IF(Table1[[#This Row],[Age]]&gt;=21 &amp; Table1[[#This Row],[Age]]&lt;=50,"Adult","Senior"))</f>
        <v>Senior</v>
      </c>
      <c r="M3875" t="s">
        <v>79</v>
      </c>
      <c r="N3875" t="s">
        <v>80</v>
      </c>
      <c r="O3875" t="s">
        <v>38</v>
      </c>
      <c r="P3875" t="s">
        <v>39</v>
      </c>
      <c r="Q3875" t="s">
        <v>118</v>
      </c>
      <c r="R3875">
        <v>4</v>
      </c>
      <c r="S3875">
        <v>4000</v>
      </c>
      <c r="T3875">
        <v>0</v>
      </c>
      <c r="U3875">
        <v>16000</v>
      </c>
      <c r="V3875" t="str">
        <f>IF(Table1[[#This Row],[Sales]]&lt;=10000,"Low",IF(Table1[[#This Row],[Sales]]&gt;=10000 &amp; Table1[[#This Row],[Sales]]&lt;=25000,"Medium","High"))</f>
        <v>High</v>
      </c>
      <c r="W3875">
        <v>2271.34</v>
      </c>
      <c r="X3875">
        <f>Table1[[#This Row],[Profit]]/Table1[[#This Row],[Sales]]</f>
        <v>0.14195875000000002</v>
      </c>
      <c r="Y3875" t="s">
        <v>58</v>
      </c>
      <c r="Z3875" t="s">
        <v>59</v>
      </c>
      <c r="AA3875">
        <v>3</v>
      </c>
      <c r="AB3875" t="s">
        <v>42</v>
      </c>
    </row>
    <row r="3876" spans="1:28" x14ac:dyDescent="0.35">
      <c r="A3876" t="s">
        <v>7281</v>
      </c>
      <c r="B3876" s="1">
        <v>45638</v>
      </c>
      <c r="C3876" s="1" t="str">
        <f>TEXT(Table1[[#This Row],[Order_Date]],"yyyy")</f>
        <v>2024</v>
      </c>
      <c r="D3876" s="3">
        <f>MONTH(Table1[[#This Row],[Order_Date]])</f>
        <v>12</v>
      </c>
      <c r="E3876" t="str">
        <f>TEXT(Table1[[#This Row],[Order_Date]],"mmm")</f>
        <v>Dec</v>
      </c>
      <c r="F3876" s="1">
        <v>45644</v>
      </c>
      <c r="G3876">
        <f>(Table1[[#This Row],[Ship_Date]]-Table1[[#This Row],[Order_Date]])</f>
        <v>6</v>
      </c>
      <c r="H3876" t="s">
        <v>7282</v>
      </c>
      <c r="I3876" t="s">
        <v>7283</v>
      </c>
      <c r="J3876" t="s">
        <v>52</v>
      </c>
      <c r="K3876">
        <v>36</v>
      </c>
      <c r="L3876" t="str">
        <f>IF(Table1[[#This Row],[Age]]&lt;=20,"Teen",IF(Table1[[#This Row],[Age]]&gt;=21 &amp; Table1[[#This Row],[Age]]&lt;=50,"Adult","Senior"))</f>
        <v>Senior</v>
      </c>
      <c r="M3876" t="s">
        <v>116</v>
      </c>
      <c r="N3876" t="s">
        <v>117</v>
      </c>
      <c r="O3876" t="s">
        <v>86</v>
      </c>
      <c r="P3876" t="s">
        <v>47</v>
      </c>
      <c r="Q3876" t="s">
        <v>164</v>
      </c>
      <c r="R3876">
        <v>4</v>
      </c>
      <c r="S3876">
        <v>1800</v>
      </c>
      <c r="T3876">
        <v>15</v>
      </c>
      <c r="U3876">
        <v>6120</v>
      </c>
      <c r="V3876" t="str">
        <f>IF(Table1[[#This Row],[Sales]]&lt;=10000,"Low",IF(Table1[[#This Row],[Sales]]&gt;=10000 &amp; Table1[[#This Row],[Sales]]&lt;=25000,"Medium","High"))</f>
        <v>Low</v>
      </c>
      <c r="W3876">
        <v>665.46</v>
      </c>
      <c r="X3876">
        <f>Table1[[#This Row],[Profit]]/Table1[[#This Row],[Sales]]</f>
        <v>0.10873529411764707</v>
      </c>
      <c r="Y3876" t="s">
        <v>30</v>
      </c>
      <c r="Z3876" t="s">
        <v>41</v>
      </c>
      <c r="AA3876">
        <v>5</v>
      </c>
      <c r="AB3876" t="s">
        <v>42</v>
      </c>
    </row>
    <row r="3877" spans="1:28" x14ac:dyDescent="0.35">
      <c r="A3877" t="s">
        <v>7350</v>
      </c>
      <c r="B3877" s="1">
        <v>45628</v>
      </c>
      <c r="C3877" s="1" t="str">
        <f>TEXT(Table1[[#This Row],[Order_Date]],"yyyy")</f>
        <v>2024</v>
      </c>
      <c r="D3877" s="3">
        <f>MONTH(Table1[[#This Row],[Order_Date]])</f>
        <v>12</v>
      </c>
      <c r="E3877" t="str">
        <f>TEXT(Table1[[#This Row],[Order_Date]],"mmm")</f>
        <v>Dec</v>
      </c>
      <c r="F3877" s="1">
        <v>45630</v>
      </c>
      <c r="G3877">
        <f>(Table1[[#This Row],[Ship_Date]]-Table1[[#This Row],[Order_Date]])</f>
        <v>2</v>
      </c>
      <c r="H3877" t="s">
        <v>7351</v>
      </c>
      <c r="I3877" t="s">
        <v>7352</v>
      </c>
      <c r="J3877" t="s">
        <v>24</v>
      </c>
      <c r="K3877">
        <v>26</v>
      </c>
      <c r="L3877" t="str">
        <f>IF(Table1[[#This Row],[Age]]&lt;=20,"Teen",IF(Table1[[#This Row],[Age]]&gt;=21 &amp; Table1[[#This Row],[Age]]&lt;=50,"Adult","Senior"))</f>
        <v>Senior</v>
      </c>
      <c r="M3877" t="s">
        <v>63</v>
      </c>
      <c r="N3877" t="s">
        <v>64</v>
      </c>
      <c r="O3877" t="s">
        <v>55</v>
      </c>
      <c r="P3877" t="s">
        <v>74</v>
      </c>
      <c r="Q3877" t="s">
        <v>196</v>
      </c>
      <c r="R3877">
        <v>1</v>
      </c>
      <c r="S3877">
        <v>25000</v>
      </c>
      <c r="T3877">
        <v>15</v>
      </c>
      <c r="U3877">
        <v>21250</v>
      </c>
      <c r="V3877" t="str">
        <f>IF(Table1[[#This Row],[Sales]]&lt;=10000,"Low",IF(Table1[[#This Row],[Sales]]&gt;=10000 &amp; Table1[[#This Row],[Sales]]&lt;=25000,"Medium","High"))</f>
        <v>High</v>
      </c>
      <c r="W3877">
        <v>5512.55</v>
      </c>
      <c r="X3877">
        <f>Table1[[#This Row],[Profit]]/Table1[[#This Row],[Sales]]</f>
        <v>0.25941411764705885</v>
      </c>
      <c r="Y3877" t="s">
        <v>30</v>
      </c>
      <c r="Z3877" t="s">
        <v>41</v>
      </c>
      <c r="AA3877">
        <v>2</v>
      </c>
      <c r="AB3877" t="s">
        <v>42</v>
      </c>
    </row>
    <row r="3878" spans="1:28" x14ac:dyDescent="0.35">
      <c r="A3878" t="s">
        <v>7374</v>
      </c>
      <c r="B3878" s="1">
        <v>45998</v>
      </c>
      <c r="C3878" s="1" t="str">
        <f>TEXT(Table1[[#This Row],[Order_Date]],"yyyy")</f>
        <v>2025</v>
      </c>
      <c r="D3878" s="3">
        <f>MONTH(Table1[[#This Row],[Order_Date]])</f>
        <v>12</v>
      </c>
      <c r="E3878" t="str">
        <f>TEXT(Table1[[#This Row],[Order_Date]],"mmm")</f>
        <v>Dec</v>
      </c>
      <c r="F3878" s="1">
        <v>46005</v>
      </c>
      <c r="G3878">
        <f>(Table1[[#This Row],[Ship_Date]]-Table1[[#This Row],[Order_Date]])</f>
        <v>7</v>
      </c>
      <c r="H3878" t="s">
        <v>7375</v>
      </c>
      <c r="I3878" t="s">
        <v>7376</v>
      </c>
      <c r="J3878" t="s">
        <v>52</v>
      </c>
      <c r="K3878">
        <v>33</v>
      </c>
      <c r="L3878" t="str">
        <f>IF(Table1[[#This Row],[Age]]&lt;=20,"Teen",IF(Table1[[#This Row],[Age]]&gt;=21 &amp; Table1[[#This Row],[Age]]&lt;=50,"Adult","Senior"))</f>
        <v>Senior</v>
      </c>
      <c r="M3878" t="s">
        <v>101</v>
      </c>
      <c r="N3878" t="s">
        <v>102</v>
      </c>
      <c r="O3878" t="s">
        <v>27</v>
      </c>
      <c r="P3878" t="s">
        <v>56</v>
      </c>
      <c r="Q3878" t="s">
        <v>97</v>
      </c>
      <c r="R3878">
        <v>4</v>
      </c>
      <c r="S3878">
        <v>1500</v>
      </c>
      <c r="T3878">
        <v>25</v>
      </c>
      <c r="U3878">
        <v>4500</v>
      </c>
      <c r="V3878" t="str">
        <f>IF(Table1[[#This Row],[Sales]]&lt;=10000,"Low",IF(Table1[[#This Row],[Sales]]&gt;=10000 &amp; Table1[[#This Row],[Sales]]&lt;=25000,"Medium","High"))</f>
        <v>Low</v>
      </c>
      <c r="W3878">
        <v>1821.72</v>
      </c>
      <c r="X3878">
        <f>Table1[[#This Row],[Profit]]/Table1[[#This Row],[Sales]]</f>
        <v>0.40482666666666667</v>
      </c>
      <c r="Y3878" t="s">
        <v>58</v>
      </c>
      <c r="Z3878" t="s">
        <v>31</v>
      </c>
      <c r="AA3878">
        <v>4</v>
      </c>
      <c r="AB3878" t="s">
        <v>42</v>
      </c>
    </row>
    <row r="3879" spans="1:28" x14ac:dyDescent="0.35">
      <c r="A3879" t="s">
        <v>7377</v>
      </c>
      <c r="B3879" s="1">
        <v>45632</v>
      </c>
      <c r="C3879" s="1" t="str">
        <f>TEXT(Table1[[#This Row],[Order_Date]],"yyyy")</f>
        <v>2024</v>
      </c>
      <c r="D3879" s="3">
        <f>MONTH(Table1[[#This Row],[Order_Date]])</f>
        <v>12</v>
      </c>
      <c r="E3879" t="str">
        <f>TEXT(Table1[[#This Row],[Order_Date]],"mmm")</f>
        <v>Dec</v>
      </c>
      <c r="F3879" s="1">
        <v>45633</v>
      </c>
      <c r="G3879">
        <f>(Table1[[#This Row],[Ship_Date]]-Table1[[#This Row],[Order_Date]])</f>
        <v>1</v>
      </c>
      <c r="H3879" t="s">
        <v>7378</v>
      </c>
      <c r="I3879" t="s">
        <v>7379</v>
      </c>
      <c r="J3879" t="s">
        <v>52</v>
      </c>
      <c r="K3879">
        <v>31</v>
      </c>
      <c r="L3879" t="str">
        <f>IF(Table1[[#This Row],[Age]]&lt;=20,"Teen",IF(Table1[[#This Row],[Age]]&gt;=21 &amp; Table1[[#This Row],[Age]]&lt;=50,"Adult","Senior"))</f>
        <v>Senior</v>
      </c>
      <c r="M3879" t="s">
        <v>101</v>
      </c>
      <c r="N3879" t="s">
        <v>102</v>
      </c>
      <c r="O3879" t="s">
        <v>27</v>
      </c>
      <c r="P3879" t="s">
        <v>39</v>
      </c>
      <c r="Q3879" t="s">
        <v>151</v>
      </c>
      <c r="R3879">
        <v>8</v>
      </c>
      <c r="S3879">
        <v>900</v>
      </c>
      <c r="T3879">
        <v>5</v>
      </c>
      <c r="U3879">
        <v>6840</v>
      </c>
      <c r="V3879" t="str">
        <f>IF(Table1[[#This Row],[Sales]]&lt;=10000,"Low",IF(Table1[[#This Row],[Sales]]&gt;=10000 &amp; Table1[[#This Row],[Sales]]&lt;=25000,"Medium","High"))</f>
        <v>Low</v>
      </c>
      <c r="W3879">
        <v>2932.22</v>
      </c>
      <c r="X3879">
        <f>Table1[[#This Row],[Profit]]/Table1[[#This Row],[Sales]]</f>
        <v>0.42868713450292395</v>
      </c>
      <c r="Y3879" t="s">
        <v>93</v>
      </c>
      <c r="Z3879" t="s">
        <v>41</v>
      </c>
      <c r="AA3879">
        <v>2</v>
      </c>
      <c r="AB3879" t="s">
        <v>42</v>
      </c>
    </row>
    <row r="3880" spans="1:28" x14ac:dyDescent="0.35">
      <c r="A3880" t="s">
        <v>7412</v>
      </c>
      <c r="B3880" s="1">
        <v>45643</v>
      </c>
      <c r="C3880" s="1" t="str">
        <f>TEXT(Table1[[#This Row],[Order_Date]],"yyyy")</f>
        <v>2024</v>
      </c>
      <c r="D3880" s="3">
        <f>MONTH(Table1[[#This Row],[Order_Date]])</f>
        <v>12</v>
      </c>
      <c r="E3880" t="str">
        <f>TEXT(Table1[[#This Row],[Order_Date]],"mmm")</f>
        <v>Dec</v>
      </c>
      <c r="F3880" s="1">
        <v>45649</v>
      </c>
      <c r="G3880">
        <f>(Table1[[#This Row],[Ship_Date]]-Table1[[#This Row],[Order_Date]])</f>
        <v>6</v>
      </c>
      <c r="H3880" t="s">
        <v>1993</v>
      </c>
      <c r="I3880" t="s">
        <v>7413</v>
      </c>
      <c r="J3880" t="s">
        <v>24</v>
      </c>
      <c r="K3880">
        <v>54</v>
      </c>
      <c r="L3880" t="str">
        <f>IF(Table1[[#This Row],[Age]]&lt;=20,"Teen",IF(Table1[[#This Row],[Age]]&gt;=21 &amp; Table1[[#This Row],[Age]]&lt;=50,"Adult","Senior"))</f>
        <v>Senior</v>
      </c>
      <c r="M3880" t="s">
        <v>53</v>
      </c>
      <c r="N3880" t="s">
        <v>54</v>
      </c>
      <c r="O3880" t="s">
        <v>55</v>
      </c>
      <c r="P3880" t="s">
        <v>74</v>
      </c>
      <c r="Q3880" t="s">
        <v>109</v>
      </c>
      <c r="R3880">
        <v>2</v>
      </c>
      <c r="S3880">
        <v>40000</v>
      </c>
      <c r="T3880">
        <v>10</v>
      </c>
      <c r="U3880">
        <v>72000</v>
      </c>
      <c r="V3880" t="str">
        <f>IF(Table1[[#This Row],[Sales]]&lt;=10000,"Low",IF(Table1[[#This Row],[Sales]]&gt;=10000 &amp; Table1[[#This Row],[Sales]]&lt;=25000,"Medium","High"))</f>
        <v>High</v>
      </c>
      <c r="W3880">
        <v>19448.560000000001</v>
      </c>
      <c r="X3880">
        <f>Table1[[#This Row],[Profit]]/Table1[[#This Row],[Sales]]</f>
        <v>0.27011888888888891</v>
      </c>
      <c r="Y3880" t="s">
        <v>58</v>
      </c>
      <c r="Z3880" t="s">
        <v>31</v>
      </c>
      <c r="AA3880">
        <v>3</v>
      </c>
      <c r="AB3880" t="s">
        <v>42</v>
      </c>
    </row>
    <row r="3881" spans="1:28" x14ac:dyDescent="0.35">
      <c r="A3881" t="s">
        <v>7465</v>
      </c>
      <c r="B3881" s="1">
        <v>45628</v>
      </c>
      <c r="C3881" s="1" t="str">
        <f>TEXT(Table1[[#This Row],[Order_Date]],"yyyy")</f>
        <v>2024</v>
      </c>
      <c r="D3881" s="3">
        <f>MONTH(Table1[[#This Row],[Order_Date]])</f>
        <v>12</v>
      </c>
      <c r="E3881" t="str">
        <f>TEXT(Table1[[#This Row],[Order_Date]],"mmm")</f>
        <v>Dec</v>
      </c>
      <c r="F3881" s="1">
        <v>45635</v>
      </c>
      <c r="G3881">
        <f>(Table1[[#This Row],[Ship_Date]]-Table1[[#This Row],[Order_Date]])</f>
        <v>7</v>
      </c>
      <c r="H3881" t="s">
        <v>6300</v>
      </c>
      <c r="I3881" t="s">
        <v>7466</v>
      </c>
      <c r="J3881" t="s">
        <v>24</v>
      </c>
      <c r="K3881">
        <v>31</v>
      </c>
      <c r="L3881" t="str">
        <f>IF(Table1[[#This Row],[Age]]&lt;=20,"Teen",IF(Table1[[#This Row],[Age]]&gt;=21 &amp; Table1[[#This Row],[Age]]&lt;=50,"Adult","Senior"))</f>
        <v>Senior</v>
      </c>
      <c r="M3881" t="s">
        <v>53</v>
      </c>
      <c r="N3881" t="s">
        <v>54</v>
      </c>
      <c r="O3881" t="s">
        <v>55</v>
      </c>
      <c r="P3881" t="s">
        <v>56</v>
      </c>
      <c r="Q3881" t="s">
        <v>168</v>
      </c>
      <c r="R3881">
        <v>1</v>
      </c>
      <c r="S3881">
        <v>1200</v>
      </c>
      <c r="T3881">
        <v>15</v>
      </c>
      <c r="U3881">
        <v>1020</v>
      </c>
      <c r="V3881" t="str">
        <f>IF(Table1[[#This Row],[Sales]]&lt;=10000,"Low",IF(Table1[[#This Row],[Sales]]&gt;=10000 &amp; Table1[[#This Row],[Sales]]&lt;=25000,"Medium","High"))</f>
        <v>Low</v>
      </c>
      <c r="W3881">
        <v>420.41</v>
      </c>
      <c r="X3881">
        <f>Table1[[#This Row],[Profit]]/Table1[[#This Row],[Sales]]</f>
        <v>0.41216666666666668</v>
      </c>
      <c r="Y3881" t="s">
        <v>93</v>
      </c>
      <c r="Z3881" t="s">
        <v>31</v>
      </c>
      <c r="AA3881">
        <v>3</v>
      </c>
      <c r="AB3881" t="s">
        <v>42</v>
      </c>
    </row>
    <row r="3882" spans="1:28" x14ac:dyDescent="0.35">
      <c r="A3882" t="s">
        <v>7527</v>
      </c>
      <c r="B3882" s="1">
        <v>46010</v>
      </c>
      <c r="C3882" s="1" t="str">
        <f>TEXT(Table1[[#This Row],[Order_Date]],"yyyy")</f>
        <v>2025</v>
      </c>
      <c r="D3882" s="3">
        <f>MONTH(Table1[[#This Row],[Order_Date]])</f>
        <v>12</v>
      </c>
      <c r="E3882" t="str">
        <f>TEXT(Table1[[#This Row],[Order_Date]],"mmm")</f>
        <v>Dec</v>
      </c>
      <c r="F3882" s="1">
        <v>46017</v>
      </c>
      <c r="G3882">
        <f>(Table1[[#This Row],[Ship_Date]]-Table1[[#This Row],[Order_Date]])</f>
        <v>7</v>
      </c>
      <c r="H3882" t="s">
        <v>7528</v>
      </c>
      <c r="I3882" t="s">
        <v>7529</v>
      </c>
      <c r="J3882" t="s">
        <v>24</v>
      </c>
      <c r="K3882">
        <v>23</v>
      </c>
      <c r="L3882" t="str">
        <f>IF(Table1[[#This Row],[Age]]&lt;=20,"Teen",IF(Table1[[#This Row],[Age]]&gt;=21 &amp; Table1[[#This Row],[Age]]&lt;=50,"Adult","Senior"))</f>
        <v>Senior</v>
      </c>
      <c r="M3882" t="s">
        <v>79</v>
      </c>
      <c r="N3882" t="s">
        <v>80</v>
      </c>
      <c r="O3882" t="s">
        <v>38</v>
      </c>
      <c r="P3882" t="s">
        <v>74</v>
      </c>
      <c r="Q3882" t="s">
        <v>109</v>
      </c>
      <c r="R3882">
        <v>2</v>
      </c>
      <c r="S3882">
        <v>40000</v>
      </c>
      <c r="T3882">
        <v>5</v>
      </c>
      <c r="U3882">
        <v>76000</v>
      </c>
      <c r="V3882" t="str">
        <f>IF(Table1[[#This Row],[Sales]]&lt;=10000,"Low",IF(Table1[[#This Row],[Sales]]&gt;=10000 &amp; Table1[[#This Row],[Sales]]&lt;=25000,"Medium","High"))</f>
        <v>High</v>
      </c>
      <c r="W3882">
        <v>16029.86</v>
      </c>
      <c r="X3882">
        <f>Table1[[#This Row],[Profit]]/Table1[[#This Row],[Sales]]</f>
        <v>0.21091921052631579</v>
      </c>
      <c r="Y3882" t="s">
        <v>58</v>
      </c>
      <c r="Z3882" t="s">
        <v>59</v>
      </c>
      <c r="AA3882">
        <v>5</v>
      </c>
      <c r="AB3882" t="s">
        <v>42</v>
      </c>
    </row>
    <row r="3883" spans="1:28" x14ac:dyDescent="0.35">
      <c r="A3883" t="s">
        <v>7580</v>
      </c>
      <c r="B3883" s="1">
        <v>45629</v>
      </c>
      <c r="C3883" s="1" t="str">
        <f>TEXT(Table1[[#This Row],[Order_Date]],"yyyy")</f>
        <v>2024</v>
      </c>
      <c r="D3883" s="3">
        <f>MONTH(Table1[[#This Row],[Order_Date]])</f>
        <v>12</v>
      </c>
      <c r="E3883" t="str">
        <f>TEXT(Table1[[#This Row],[Order_Date]],"mmm")</f>
        <v>Dec</v>
      </c>
      <c r="F3883" s="1">
        <v>45632</v>
      </c>
      <c r="G3883">
        <f>(Table1[[#This Row],[Ship_Date]]-Table1[[#This Row],[Order_Date]])</f>
        <v>3</v>
      </c>
      <c r="H3883" t="s">
        <v>7581</v>
      </c>
      <c r="I3883" t="s">
        <v>7582</v>
      </c>
      <c r="J3883" t="s">
        <v>24</v>
      </c>
      <c r="K3883">
        <v>39</v>
      </c>
      <c r="L3883" t="str">
        <f>IF(Table1[[#This Row],[Age]]&lt;=20,"Teen",IF(Table1[[#This Row],[Age]]&gt;=21 &amp; Table1[[#This Row],[Age]]&lt;=50,"Adult","Senior"))</f>
        <v>Senior</v>
      </c>
      <c r="M3883" t="s">
        <v>53</v>
      </c>
      <c r="N3883" t="s">
        <v>54</v>
      </c>
      <c r="O3883" t="s">
        <v>55</v>
      </c>
      <c r="P3883" t="s">
        <v>39</v>
      </c>
      <c r="Q3883" t="s">
        <v>253</v>
      </c>
      <c r="R3883">
        <v>8</v>
      </c>
      <c r="S3883">
        <v>1200</v>
      </c>
      <c r="T3883">
        <v>25</v>
      </c>
      <c r="U3883">
        <v>7200</v>
      </c>
      <c r="V3883" t="str">
        <f>IF(Table1[[#This Row],[Sales]]&lt;=10000,"Low",IF(Table1[[#This Row],[Sales]]&gt;=10000 &amp; Table1[[#This Row],[Sales]]&lt;=25000,"Medium","High"))</f>
        <v>Low</v>
      </c>
      <c r="W3883">
        <v>1791.62</v>
      </c>
      <c r="X3883">
        <f>Table1[[#This Row],[Profit]]/Table1[[#This Row],[Sales]]</f>
        <v>0.24883611111111109</v>
      </c>
      <c r="Y3883" t="s">
        <v>30</v>
      </c>
      <c r="Z3883" t="s">
        <v>31</v>
      </c>
      <c r="AA3883">
        <v>1</v>
      </c>
      <c r="AB3883" t="s">
        <v>32</v>
      </c>
    </row>
    <row r="3884" spans="1:28" x14ac:dyDescent="0.35">
      <c r="A3884" t="s">
        <v>7629</v>
      </c>
      <c r="B3884" s="1">
        <v>45653</v>
      </c>
      <c r="C3884" s="1" t="str">
        <f>TEXT(Table1[[#This Row],[Order_Date]],"yyyy")</f>
        <v>2024</v>
      </c>
      <c r="D3884" s="3">
        <f>MONTH(Table1[[#This Row],[Order_Date]])</f>
        <v>12</v>
      </c>
      <c r="E3884" t="str">
        <f>TEXT(Table1[[#This Row],[Order_Date]],"mmm")</f>
        <v>Dec</v>
      </c>
      <c r="F3884" s="1">
        <v>45654</v>
      </c>
      <c r="G3884">
        <f>(Table1[[#This Row],[Ship_Date]]-Table1[[#This Row],[Order_Date]])</f>
        <v>1</v>
      </c>
      <c r="H3884" t="s">
        <v>7195</v>
      </c>
      <c r="I3884" t="s">
        <v>7630</v>
      </c>
      <c r="J3884" t="s">
        <v>52</v>
      </c>
      <c r="K3884">
        <v>18</v>
      </c>
      <c r="L3884" t="str">
        <f>IF(Table1[[#This Row],[Age]]&lt;=20,"Teen",IF(Table1[[#This Row],[Age]]&gt;=21 &amp; Table1[[#This Row],[Age]]&lt;=50,"Adult","Senior"))</f>
        <v>Teen</v>
      </c>
      <c r="M3884" t="s">
        <v>107</v>
      </c>
      <c r="N3884" t="s">
        <v>108</v>
      </c>
      <c r="O3884" t="s">
        <v>86</v>
      </c>
      <c r="P3884" t="s">
        <v>39</v>
      </c>
      <c r="Q3884" t="s">
        <v>40</v>
      </c>
      <c r="R3884">
        <v>1</v>
      </c>
      <c r="S3884">
        <v>2500</v>
      </c>
      <c r="T3884">
        <v>20</v>
      </c>
      <c r="U3884">
        <v>2000</v>
      </c>
      <c r="V3884" t="str">
        <f>IF(Table1[[#This Row],[Sales]]&lt;=10000,"Low",IF(Table1[[#This Row],[Sales]]&gt;=10000 &amp; Table1[[#This Row],[Sales]]&lt;=25000,"Medium","High"))</f>
        <v>Low</v>
      </c>
      <c r="W3884">
        <v>892.74</v>
      </c>
      <c r="X3884">
        <f>Table1[[#This Row],[Profit]]/Table1[[#This Row],[Sales]]</f>
        <v>0.44636999999999999</v>
      </c>
      <c r="Y3884" t="s">
        <v>30</v>
      </c>
      <c r="Z3884" t="s">
        <v>41</v>
      </c>
      <c r="AA3884">
        <v>5</v>
      </c>
      <c r="AB3884" t="s">
        <v>42</v>
      </c>
    </row>
    <row r="3885" spans="1:28" x14ac:dyDescent="0.35">
      <c r="A3885" t="s">
        <v>7729</v>
      </c>
      <c r="B3885" s="1">
        <v>46006</v>
      </c>
      <c r="C3885" s="1" t="str">
        <f>TEXT(Table1[[#This Row],[Order_Date]],"yyyy")</f>
        <v>2025</v>
      </c>
      <c r="D3885" s="3">
        <f>MONTH(Table1[[#This Row],[Order_Date]])</f>
        <v>12</v>
      </c>
      <c r="E3885" t="str">
        <f>TEXT(Table1[[#This Row],[Order_Date]],"mmm")</f>
        <v>Dec</v>
      </c>
      <c r="F3885" s="1">
        <v>46009</v>
      </c>
      <c r="G3885">
        <f>(Table1[[#This Row],[Ship_Date]]-Table1[[#This Row],[Order_Date]])</f>
        <v>3</v>
      </c>
      <c r="H3885" t="s">
        <v>4483</v>
      </c>
      <c r="I3885" t="s">
        <v>7730</v>
      </c>
      <c r="J3885" t="s">
        <v>52</v>
      </c>
      <c r="K3885">
        <v>65</v>
      </c>
      <c r="L3885" t="str">
        <f>IF(Table1[[#This Row],[Age]]&lt;=20,"Teen",IF(Table1[[#This Row],[Age]]&gt;=21 &amp; Table1[[#This Row],[Age]]&lt;=50,"Adult","Senior"))</f>
        <v>Senior</v>
      </c>
      <c r="M3885" t="s">
        <v>46</v>
      </c>
      <c r="N3885" t="s">
        <v>46</v>
      </c>
      <c r="O3885" t="s">
        <v>38</v>
      </c>
      <c r="P3885" t="s">
        <v>74</v>
      </c>
      <c r="Q3885" t="s">
        <v>132</v>
      </c>
      <c r="R3885">
        <v>6</v>
      </c>
      <c r="S3885">
        <v>55000</v>
      </c>
      <c r="T3885">
        <v>25</v>
      </c>
      <c r="U3885">
        <v>247500</v>
      </c>
      <c r="V3885" t="str">
        <f>IF(Table1[[#This Row],[Sales]]&lt;=10000,"Low",IF(Table1[[#This Row],[Sales]]&gt;=10000 &amp; Table1[[#This Row],[Sales]]&lt;=25000,"Medium","High"))</f>
        <v>High</v>
      </c>
      <c r="W3885">
        <v>38877.03</v>
      </c>
      <c r="X3885">
        <f>Table1[[#This Row],[Profit]]/Table1[[#This Row],[Sales]]</f>
        <v>0.15707890909090907</v>
      </c>
      <c r="Y3885" t="s">
        <v>30</v>
      </c>
      <c r="Z3885" t="s">
        <v>31</v>
      </c>
      <c r="AA3885">
        <v>5</v>
      </c>
      <c r="AB3885" t="s">
        <v>42</v>
      </c>
    </row>
    <row r="3886" spans="1:28" x14ac:dyDescent="0.35">
      <c r="A3886" t="s">
        <v>7774</v>
      </c>
      <c r="B3886" s="1">
        <v>46020</v>
      </c>
      <c r="C3886" s="1" t="str">
        <f>TEXT(Table1[[#This Row],[Order_Date]],"yyyy")</f>
        <v>2025</v>
      </c>
      <c r="D3886" s="3">
        <f>MONTH(Table1[[#This Row],[Order_Date]])</f>
        <v>12</v>
      </c>
      <c r="E3886" t="str">
        <f>TEXT(Table1[[#This Row],[Order_Date]],"mmm")</f>
        <v>Dec</v>
      </c>
      <c r="F3886" s="1">
        <v>46022</v>
      </c>
      <c r="G3886">
        <f>(Table1[[#This Row],[Ship_Date]]-Table1[[#This Row],[Order_Date]])</f>
        <v>2</v>
      </c>
      <c r="H3886" t="s">
        <v>7775</v>
      </c>
      <c r="I3886" t="s">
        <v>7776</v>
      </c>
      <c r="J3886" t="s">
        <v>52</v>
      </c>
      <c r="K3886">
        <v>56</v>
      </c>
      <c r="L3886" t="str">
        <f>IF(Table1[[#This Row],[Age]]&lt;=20,"Teen",IF(Table1[[#This Row],[Age]]&gt;=21 &amp; Table1[[#This Row],[Age]]&lt;=50,"Adult","Senior"))</f>
        <v>Senior</v>
      </c>
      <c r="M3886" t="s">
        <v>91</v>
      </c>
      <c r="N3886" t="s">
        <v>92</v>
      </c>
      <c r="O3886" t="s">
        <v>55</v>
      </c>
      <c r="P3886" t="s">
        <v>56</v>
      </c>
      <c r="Q3886" t="s">
        <v>125</v>
      </c>
      <c r="R3886">
        <v>6</v>
      </c>
      <c r="S3886">
        <v>450</v>
      </c>
      <c r="T3886">
        <v>20</v>
      </c>
      <c r="U3886">
        <v>2160</v>
      </c>
      <c r="V3886" t="str">
        <f>IF(Table1[[#This Row],[Sales]]&lt;=10000,"Low",IF(Table1[[#This Row],[Sales]]&gt;=10000 &amp; Table1[[#This Row],[Sales]]&lt;=25000,"Medium","High"))</f>
        <v>Low</v>
      </c>
      <c r="W3886">
        <v>429.99</v>
      </c>
      <c r="X3886">
        <f>Table1[[#This Row],[Profit]]/Table1[[#This Row],[Sales]]</f>
        <v>0.19906944444444444</v>
      </c>
      <c r="Y3886" t="s">
        <v>58</v>
      </c>
      <c r="Z3886" t="s">
        <v>41</v>
      </c>
      <c r="AA3886">
        <v>1</v>
      </c>
      <c r="AB3886" t="s">
        <v>42</v>
      </c>
    </row>
    <row r="3887" spans="1:28" x14ac:dyDescent="0.35">
      <c r="A3887" t="s">
        <v>7982</v>
      </c>
      <c r="B3887" s="1">
        <v>45648</v>
      </c>
      <c r="C3887" s="1" t="str">
        <f>TEXT(Table1[[#This Row],[Order_Date]],"yyyy")</f>
        <v>2024</v>
      </c>
      <c r="D3887" s="3">
        <f>MONTH(Table1[[#This Row],[Order_Date]])</f>
        <v>12</v>
      </c>
      <c r="E3887" t="str">
        <f>TEXT(Table1[[#This Row],[Order_Date]],"mmm")</f>
        <v>Dec</v>
      </c>
      <c r="F3887" s="1">
        <v>45652</v>
      </c>
      <c r="G3887">
        <f>(Table1[[#This Row],[Ship_Date]]-Table1[[#This Row],[Order_Date]])</f>
        <v>4</v>
      </c>
      <c r="H3887" t="s">
        <v>7983</v>
      </c>
      <c r="I3887" t="s">
        <v>7984</v>
      </c>
      <c r="J3887" t="s">
        <v>24</v>
      </c>
      <c r="K3887">
        <v>65</v>
      </c>
      <c r="L3887" t="str">
        <f>IF(Table1[[#This Row],[Age]]&lt;=20,"Teen",IF(Table1[[#This Row],[Age]]&gt;=21 &amp; Table1[[#This Row],[Age]]&lt;=50,"Adult","Senior"))</f>
        <v>Senior</v>
      </c>
      <c r="M3887" t="s">
        <v>25</v>
      </c>
      <c r="N3887" t="s">
        <v>26</v>
      </c>
      <c r="O3887" t="s">
        <v>27</v>
      </c>
      <c r="P3887" t="s">
        <v>28</v>
      </c>
      <c r="Q3887" t="s">
        <v>192</v>
      </c>
      <c r="R3887">
        <v>4</v>
      </c>
      <c r="S3887">
        <v>7000</v>
      </c>
      <c r="T3887">
        <v>10</v>
      </c>
      <c r="U3887">
        <v>25200</v>
      </c>
      <c r="V3887" t="str">
        <f>IF(Table1[[#This Row],[Sales]]&lt;=10000,"Low",IF(Table1[[#This Row],[Sales]]&gt;=10000 &amp; Table1[[#This Row],[Sales]]&lt;=25000,"Medium","High"))</f>
        <v>High</v>
      </c>
      <c r="W3887">
        <v>6819.72</v>
      </c>
      <c r="X3887">
        <f>Table1[[#This Row],[Profit]]/Table1[[#This Row],[Sales]]</f>
        <v>0.27062380952380954</v>
      </c>
      <c r="Y3887" t="s">
        <v>93</v>
      </c>
      <c r="Z3887" t="s">
        <v>41</v>
      </c>
      <c r="AA3887">
        <v>1</v>
      </c>
      <c r="AB3887" t="s">
        <v>42</v>
      </c>
    </row>
    <row r="3888" spans="1:28" x14ac:dyDescent="0.35">
      <c r="A3888" t="s">
        <v>7988</v>
      </c>
      <c r="B3888" s="1">
        <v>45655</v>
      </c>
      <c r="C3888" s="1" t="str">
        <f>TEXT(Table1[[#This Row],[Order_Date]],"yyyy")</f>
        <v>2024</v>
      </c>
      <c r="D3888" s="3">
        <f>MONTH(Table1[[#This Row],[Order_Date]])</f>
        <v>12</v>
      </c>
      <c r="E3888" t="str">
        <f>TEXT(Table1[[#This Row],[Order_Date]],"mmm")</f>
        <v>Dec</v>
      </c>
      <c r="F3888" s="1">
        <v>45657</v>
      </c>
      <c r="G3888">
        <f>(Table1[[#This Row],[Ship_Date]]-Table1[[#This Row],[Order_Date]])</f>
        <v>2</v>
      </c>
      <c r="H3888" t="s">
        <v>6528</v>
      </c>
      <c r="I3888" t="s">
        <v>7989</v>
      </c>
      <c r="J3888" t="s">
        <v>52</v>
      </c>
      <c r="K3888">
        <v>56</v>
      </c>
      <c r="L3888" t="str">
        <f>IF(Table1[[#This Row],[Age]]&lt;=20,"Teen",IF(Table1[[#This Row],[Age]]&gt;=21 &amp; Table1[[#This Row],[Age]]&lt;=50,"Adult","Senior"))</f>
        <v>Senior</v>
      </c>
      <c r="M3888" t="s">
        <v>46</v>
      </c>
      <c r="N3888" t="s">
        <v>46</v>
      </c>
      <c r="O3888" t="s">
        <v>38</v>
      </c>
      <c r="P3888" t="s">
        <v>56</v>
      </c>
      <c r="Q3888" t="s">
        <v>97</v>
      </c>
      <c r="R3888">
        <v>8</v>
      </c>
      <c r="S3888">
        <v>1500</v>
      </c>
      <c r="T3888">
        <v>20</v>
      </c>
      <c r="U3888">
        <v>9600</v>
      </c>
      <c r="V3888" t="str">
        <f>IF(Table1[[#This Row],[Sales]]&lt;=10000,"Low",IF(Table1[[#This Row],[Sales]]&gt;=10000 &amp; Table1[[#This Row],[Sales]]&lt;=25000,"Medium","High"))</f>
        <v>Low</v>
      </c>
      <c r="W3888">
        <v>1682.75</v>
      </c>
      <c r="X3888">
        <f>Table1[[#This Row],[Profit]]/Table1[[#This Row],[Sales]]</f>
        <v>0.17528645833333334</v>
      </c>
      <c r="Y3888" t="s">
        <v>58</v>
      </c>
      <c r="Z3888" t="s">
        <v>41</v>
      </c>
      <c r="AA3888">
        <v>3</v>
      </c>
      <c r="AB3888" t="s">
        <v>42</v>
      </c>
    </row>
    <row r="3889" spans="1:28" x14ac:dyDescent="0.35">
      <c r="A3889" t="s">
        <v>8004</v>
      </c>
      <c r="B3889" s="1">
        <v>45645</v>
      </c>
      <c r="C3889" s="1" t="str">
        <f>TEXT(Table1[[#This Row],[Order_Date]],"yyyy")</f>
        <v>2024</v>
      </c>
      <c r="D3889" s="3">
        <f>MONTH(Table1[[#This Row],[Order_Date]])</f>
        <v>12</v>
      </c>
      <c r="E3889" t="str">
        <f>TEXT(Table1[[#This Row],[Order_Date]],"mmm")</f>
        <v>Dec</v>
      </c>
      <c r="F3889" s="1">
        <v>45648</v>
      </c>
      <c r="G3889">
        <f>(Table1[[#This Row],[Ship_Date]]-Table1[[#This Row],[Order_Date]])</f>
        <v>3</v>
      </c>
      <c r="H3889" t="s">
        <v>8005</v>
      </c>
      <c r="I3889" t="s">
        <v>8006</v>
      </c>
      <c r="J3889" t="s">
        <v>52</v>
      </c>
      <c r="K3889">
        <v>49</v>
      </c>
      <c r="L3889" t="str">
        <f>IF(Table1[[#This Row],[Age]]&lt;=20,"Teen",IF(Table1[[#This Row],[Age]]&gt;=21 &amp; Table1[[#This Row],[Age]]&lt;=50,"Adult","Senior"))</f>
        <v>Senior</v>
      </c>
      <c r="M3889" t="s">
        <v>36</v>
      </c>
      <c r="N3889" t="s">
        <v>37</v>
      </c>
      <c r="O3889" t="s">
        <v>38</v>
      </c>
      <c r="P3889" t="s">
        <v>28</v>
      </c>
      <c r="Q3889" t="s">
        <v>192</v>
      </c>
      <c r="R3889">
        <v>5</v>
      </c>
      <c r="S3889">
        <v>7000</v>
      </c>
      <c r="T3889">
        <v>10</v>
      </c>
      <c r="U3889">
        <v>31500</v>
      </c>
      <c r="V3889" t="str">
        <f>IF(Table1[[#This Row],[Sales]]&lt;=10000,"Low",IF(Table1[[#This Row],[Sales]]&gt;=10000 &amp; Table1[[#This Row],[Sales]]&lt;=25000,"Medium","High"))</f>
        <v>High</v>
      </c>
      <c r="W3889">
        <v>10560.37</v>
      </c>
      <c r="X3889">
        <f>Table1[[#This Row],[Profit]]/Table1[[#This Row],[Sales]]</f>
        <v>0.33524984126984131</v>
      </c>
      <c r="Y3889" t="s">
        <v>30</v>
      </c>
      <c r="Z3889" t="s">
        <v>41</v>
      </c>
      <c r="AA3889">
        <v>4</v>
      </c>
      <c r="AB3889" t="s">
        <v>42</v>
      </c>
    </row>
    <row r="3890" spans="1:28" x14ac:dyDescent="0.35">
      <c r="A3890" t="s">
        <v>8038</v>
      </c>
      <c r="B3890" s="1">
        <v>45641</v>
      </c>
      <c r="C3890" s="1" t="str">
        <f>TEXT(Table1[[#This Row],[Order_Date]],"yyyy")</f>
        <v>2024</v>
      </c>
      <c r="D3890" s="3">
        <f>MONTH(Table1[[#This Row],[Order_Date]])</f>
        <v>12</v>
      </c>
      <c r="E3890" t="str">
        <f>TEXT(Table1[[#This Row],[Order_Date]],"mmm")</f>
        <v>Dec</v>
      </c>
      <c r="F3890" s="1">
        <v>45644</v>
      </c>
      <c r="G3890">
        <f>(Table1[[#This Row],[Ship_Date]]-Table1[[#This Row],[Order_Date]])</f>
        <v>3</v>
      </c>
      <c r="H3890" t="s">
        <v>3674</v>
      </c>
      <c r="I3890" t="s">
        <v>8039</v>
      </c>
      <c r="J3890" t="s">
        <v>24</v>
      </c>
      <c r="K3890">
        <v>57</v>
      </c>
      <c r="L3890" t="str">
        <f>IF(Table1[[#This Row],[Age]]&lt;=20,"Teen",IF(Table1[[#This Row],[Age]]&gt;=21 &amp; Table1[[#This Row],[Age]]&lt;=50,"Adult","Senior"))</f>
        <v>Senior</v>
      </c>
      <c r="M3890" t="s">
        <v>84</v>
      </c>
      <c r="N3890" t="s">
        <v>85</v>
      </c>
      <c r="O3890" t="s">
        <v>86</v>
      </c>
      <c r="P3890" t="s">
        <v>56</v>
      </c>
      <c r="Q3890" t="s">
        <v>125</v>
      </c>
      <c r="R3890">
        <v>4</v>
      </c>
      <c r="S3890">
        <v>450</v>
      </c>
      <c r="T3890">
        <v>0</v>
      </c>
      <c r="U3890">
        <v>1800</v>
      </c>
      <c r="V3890" t="str">
        <f>IF(Table1[[#This Row],[Sales]]&lt;=10000,"Low",IF(Table1[[#This Row],[Sales]]&gt;=10000 &amp; Table1[[#This Row],[Sales]]&lt;=25000,"Medium","High"))</f>
        <v>Low</v>
      </c>
      <c r="W3890">
        <v>696.84</v>
      </c>
      <c r="X3890">
        <f>Table1[[#This Row],[Profit]]/Table1[[#This Row],[Sales]]</f>
        <v>0.38713333333333333</v>
      </c>
      <c r="Y3890" t="s">
        <v>30</v>
      </c>
      <c r="Z3890" t="s">
        <v>31</v>
      </c>
      <c r="AA3890">
        <v>4</v>
      </c>
      <c r="AB3890" t="s">
        <v>42</v>
      </c>
    </row>
    <row r="3891" spans="1:28" x14ac:dyDescent="0.35">
      <c r="A3891" t="s">
        <v>8094</v>
      </c>
      <c r="B3891" s="1">
        <v>46004</v>
      </c>
      <c r="C3891" s="1" t="str">
        <f>TEXT(Table1[[#This Row],[Order_Date]],"yyyy")</f>
        <v>2025</v>
      </c>
      <c r="D3891" s="3">
        <f>MONTH(Table1[[#This Row],[Order_Date]])</f>
        <v>12</v>
      </c>
      <c r="E3891" t="str">
        <f>TEXT(Table1[[#This Row],[Order_Date]],"mmm")</f>
        <v>Dec</v>
      </c>
      <c r="F3891" s="1">
        <v>46009</v>
      </c>
      <c r="G3891">
        <f>(Table1[[#This Row],[Ship_Date]]-Table1[[#This Row],[Order_Date]])</f>
        <v>5</v>
      </c>
      <c r="H3891" t="s">
        <v>8095</v>
      </c>
      <c r="I3891" t="s">
        <v>8096</v>
      </c>
      <c r="J3891" t="s">
        <v>52</v>
      </c>
      <c r="K3891">
        <v>62</v>
      </c>
      <c r="L3891" t="str">
        <f>IF(Table1[[#This Row],[Age]]&lt;=20,"Teen",IF(Table1[[#This Row],[Age]]&gt;=21 &amp; Table1[[#This Row],[Age]]&lt;=50,"Adult","Senior"))</f>
        <v>Senior</v>
      </c>
      <c r="M3891" t="s">
        <v>91</v>
      </c>
      <c r="N3891" t="s">
        <v>92</v>
      </c>
      <c r="O3891" t="s">
        <v>55</v>
      </c>
      <c r="P3891" t="s">
        <v>74</v>
      </c>
      <c r="Q3891" t="s">
        <v>231</v>
      </c>
      <c r="R3891">
        <v>3</v>
      </c>
      <c r="S3891">
        <v>18000</v>
      </c>
      <c r="T3891">
        <v>5</v>
      </c>
      <c r="U3891">
        <v>51300</v>
      </c>
      <c r="V3891" t="str">
        <f>IF(Table1[[#This Row],[Sales]]&lt;=10000,"Low",IF(Table1[[#This Row],[Sales]]&gt;=10000 &amp; Table1[[#This Row],[Sales]]&lt;=25000,"Medium","High"))</f>
        <v>High</v>
      </c>
      <c r="W3891">
        <v>22422.12</v>
      </c>
      <c r="X3891">
        <f>Table1[[#This Row],[Profit]]/Table1[[#This Row],[Sales]]</f>
        <v>0.4370783625730994</v>
      </c>
      <c r="Y3891" t="s">
        <v>30</v>
      </c>
      <c r="Z3891" t="s">
        <v>59</v>
      </c>
      <c r="AA3891">
        <v>1</v>
      </c>
      <c r="AB3891" t="s">
        <v>42</v>
      </c>
    </row>
    <row r="3892" spans="1:28" x14ac:dyDescent="0.35">
      <c r="A3892" t="s">
        <v>8119</v>
      </c>
      <c r="B3892" s="1">
        <v>45995</v>
      </c>
      <c r="C3892" s="1" t="str">
        <f>TEXT(Table1[[#This Row],[Order_Date]],"yyyy")</f>
        <v>2025</v>
      </c>
      <c r="D3892" s="3">
        <f>MONTH(Table1[[#This Row],[Order_Date]])</f>
        <v>12</v>
      </c>
      <c r="E3892" t="str">
        <f>TEXT(Table1[[#This Row],[Order_Date]],"mmm")</f>
        <v>Dec</v>
      </c>
      <c r="F3892" s="1">
        <v>45997</v>
      </c>
      <c r="G3892">
        <f>(Table1[[#This Row],[Ship_Date]]-Table1[[#This Row],[Order_Date]])</f>
        <v>2</v>
      </c>
      <c r="H3892" t="s">
        <v>8120</v>
      </c>
      <c r="I3892" t="s">
        <v>8121</v>
      </c>
      <c r="J3892" t="s">
        <v>52</v>
      </c>
      <c r="K3892">
        <v>25</v>
      </c>
      <c r="L3892" t="str">
        <f>IF(Table1[[#This Row],[Age]]&lt;=20,"Teen",IF(Table1[[#This Row],[Age]]&gt;=21 &amp; Table1[[#This Row],[Age]]&lt;=50,"Adult","Senior"))</f>
        <v>Senior</v>
      </c>
      <c r="M3892" t="s">
        <v>79</v>
      </c>
      <c r="N3892" t="s">
        <v>80</v>
      </c>
      <c r="O3892" t="s">
        <v>38</v>
      </c>
      <c r="P3892" t="s">
        <v>28</v>
      </c>
      <c r="Q3892" t="s">
        <v>103</v>
      </c>
      <c r="R3892">
        <v>3</v>
      </c>
      <c r="S3892">
        <v>25000</v>
      </c>
      <c r="T3892">
        <v>5</v>
      </c>
      <c r="U3892">
        <v>71250</v>
      </c>
      <c r="V3892" t="str">
        <f>IF(Table1[[#This Row],[Sales]]&lt;=10000,"Low",IF(Table1[[#This Row],[Sales]]&gt;=10000 &amp; Table1[[#This Row],[Sales]]&lt;=25000,"Medium","High"))</f>
        <v>High</v>
      </c>
      <c r="W3892">
        <v>28634.97</v>
      </c>
      <c r="X3892">
        <f>Table1[[#This Row],[Profit]]/Table1[[#This Row],[Sales]]</f>
        <v>0.40189431578947371</v>
      </c>
      <c r="Y3892" t="s">
        <v>58</v>
      </c>
      <c r="Z3892" t="s">
        <v>59</v>
      </c>
      <c r="AA3892">
        <v>2</v>
      </c>
      <c r="AB3892" t="s">
        <v>32</v>
      </c>
    </row>
    <row r="3893" spans="1:28" x14ac:dyDescent="0.35">
      <c r="A3893" t="s">
        <v>8148</v>
      </c>
      <c r="B3893" s="1">
        <v>45628</v>
      </c>
      <c r="C3893" s="1" t="str">
        <f>TEXT(Table1[[#This Row],[Order_Date]],"yyyy")</f>
        <v>2024</v>
      </c>
      <c r="D3893" s="3">
        <f>MONTH(Table1[[#This Row],[Order_Date]])</f>
        <v>12</v>
      </c>
      <c r="E3893" t="str">
        <f>TEXT(Table1[[#This Row],[Order_Date]],"mmm")</f>
        <v>Dec</v>
      </c>
      <c r="F3893" s="1">
        <v>45635</v>
      </c>
      <c r="G3893">
        <f>(Table1[[#This Row],[Ship_Date]]-Table1[[#This Row],[Order_Date]])</f>
        <v>7</v>
      </c>
      <c r="H3893" t="s">
        <v>5955</v>
      </c>
      <c r="I3893" t="s">
        <v>8149</v>
      </c>
      <c r="J3893" t="s">
        <v>52</v>
      </c>
      <c r="K3893">
        <v>29</v>
      </c>
      <c r="L3893" t="str">
        <f>IF(Table1[[#This Row],[Age]]&lt;=20,"Teen",IF(Table1[[#This Row],[Age]]&gt;=21 &amp; Table1[[#This Row],[Age]]&lt;=50,"Adult","Senior"))</f>
        <v>Senior</v>
      </c>
      <c r="M3893" t="s">
        <v>25</v>
      </c>
      <c r="N3893" t="s">
        <v>26</v>
      </c>
      <c r="O3893" t="s">
        <v>27</v>
      </c>
      <c r="P3893" t="s">
        <v>47</v>
      </c>
      <c r="Q3893" t="s">
        <v>48</v>
      </c>
      <c r="R3893">
        <v>5</v>
      </c>
      <c r="S3893">
        <v>3500</v>
      </c>
      <c r="T3893">
        <v>15</v>
      </c>
      <c r="U3893">
        <v>14875</v>
      </c>
      <c r="V3893" t="str">
        <f>IF(Table1[[#This Row],[Sales]]&lt;=10000,"Low",IF(Table1[[#This Row],[Sales]]&gt;=10000 &amp; Table1[[#This Row],[Sales]]&lt;=25000,"Medium","High"))</f>
        <v>High</v>
      </c>
      <c r="W3893">
        <v>1544.03</v>
      </c>
      <c r="X3893">
        <f>Table1[[#This Row],[Profit]]/Table1[[#This Row],[Sales]]</f>
        <v>0.10380033613445377</v>
      </c>
      <c r="Y3893" t="s">
        <v>93</v>
      </c>
      <c r="Z3893" t="s">
        <v>31</v>
      </c>
      <c r="AA3893">
        <v>1</v>
      </c>
      <c r="AB3893" t="s">
        <v>42</v>
      </c>
    </row>
    <row r="3894" spans="1:28" x14ac:dyDescent="0.35">
      <c r="A3894" t="s">
        <v>8183</v>
      </c>
      <c r="B3894" s="1">
        <v>45998</v>
      </c>
      <c r="C3894" s="1" t="str">
        <f>TEXT(Table1[[#This Row],[Order_Date]],"yyyy")</f>
        <v>2025</v>
      </c>
      <c r="D3894" s="3">
        <f>MONTH(Table1[[#This Row],[Order_Date]])</f>
        <v>12</v>
      </c>
      <c r="E3894" t="str">
        <f>TEXT(Table1[[#This Row],[Order_Date]],"mmm")</f>
        <v>Dec</v>
      </c>
      <c r="F3894" s="1">
        <v>46005</v>
      </c>
      <c r="G3894">
        <f>(Table1[[#This Row],[Ship_Date]]-Table1[[#This Row],[Order_Date]])</f>
        <v>7</v>
      </c>
      <c r="H3894" t="s">
        <v>8184</v>
      </c>
      <c r="I3894" t="s">
        <v>8185</v>
      </c>
      <c r="J3894" t="s">
        <v>24</v>
      </c>
      <c r="K3894">
        <v>53</v>
      </c>
      <c r="L3894" t="str">
        <f>IF(Table1[[#This Row],[Age]]&lt;=20,"Teen",IF(Table1[[#This Row],[Age]]&gt;=21 &amp; Table1[[#This Row],[Age]]&lt;=50,"Adult","Senior"))</f>
        <v>Senior</v>
      </c>
      <c r="M3894" t="s">
        <v>63</v>
      </c>
      <c r="N3894" t="s">
        <v>64</v>
      </c>
      <c r="O3894" t="s">
        <v>55</v>
      </c>
      <c r="P3894" t="s">
        <v>74</v>
      </c>
      <c r="Q3894" t="s">
        <v>132</v>
      </c>
      <c r="R3894">
        <v>2</v>
      </c>
      <c r="S3894">
        <v>55000</v>
      </c>
      <c r="T3894">
        <v>5</v>
      </c>
      <c r="U3894">
        <v>104500</v>
      </c>
      <c r="V3894" t="str">
        <f>IF(Table1[[#This Row],[Sales]]&lt;=10000,"Low",IF(Table1[[#This Row],[Sales]]&gt;=10000 &amp; Table1[[#This Row],[Sales]]&lt;=25000,"Medium","High"))</f>
        <v>High</v>
      </c>
      <c r="W3894">
        <v>44770.65</v>
      </c>
      <c r="X3894">
        <f>Table1[[#This Row],[Profit]]/Table1[[#This Row],[Sales]]</f>
        <v>0.42842727272727277</v>
      </c>
      <c r="Y3894" t="s">
        <v>93</v>
      </c>
      <c r="Z3894" t="s">
        <v>31</v>
      </c>
      <c r="AA3894">
        <v>3</v>
      </c>
      <c r="AB3894" t="s">
        <v>42</v>
      </c>
    </row>
    <row r="3895" spans="1:28" x14ac:dyDescent="0.35">
      <c r="A3895" t="s">
        <v>8250</v>
      </c>
      <c r="B3895" s="1">
        <v>45998</v>
      </c>
      <c r="C3895" s="1" t="str">
        <f>TEXT(Table1[[#This Row],[Order_Date]],"yyyy")</f>
        <v>2025</v>
      </c>
      <c r="D3895" s="3">
        <f>MONTH(Table1[[#This Row],[Order_Date]])</f>
        <v>12</v>
      </c>
      <c r="E3895" t="str">
        <f>TEXT(Table1[[#This Row],[Order_Date]],"mmm")</f>
        <v>Dec</v>
      </c>
      <c r="F3895" s="1">
        <v>46001</v>
      </c>
      <c r="G3895">
        <f>(Table1[[#This Row],[Ship_Date]]-Table1[[#This Row],[Order_Date]])</f>
        <v>3</v>
      </c>
      <c r="H3895" t="s">
        <v>5202</v>
      </c>
      <c r="I3895" t="s">
        <v>8251</v>
      </c>
      <c r="J3895" t="s">
        <v>52</v>
      </c>
      <c r="K3895">
        <v>65</v>
      </c>
      <c r="L3895" t="str">
        <f>IF(Table1[[#This Row],[Age]]&lt;=20,"Teen",IF(Table1[[#This Row],[Age]]&gt;=21 &amp; Table1[[#This Row],[Age]]&lt;=50,"Adult","Senior"))</f>
        <v>Senior</v>
      </c>
      <c r="M3895" t="s">
        <v>79</v>
      </c>
      <c r="N3895" t="s">
        <v>80</v>
      </c>
      <c r="O3895" t="s">
        <v>38</v>
      </c>
      <c r="P3895" t="s">
        <v>39</v>
      </c>
      <c r="Q3895" t="s">
        <v>151</v>
      </c>
      <c r="R3895">
        <v>3</v>
      </c>
      <c r="S3895">
        <v>900</v>
      </c>
      <c r="T3895">
        <v>0</v>
      </c>
      <c r="U3895">
        <v>2700</v>
      </c>
      <c r="V3895" t="str">
        <f>IF(Table1[[#This Row],[Sales]]&lt;=10000,"Low",IF(Table1[[#This Row],[Sales]]&gt;=10000 &amp; Table1[[#This Row],[Sales]]&lt;=25000,"Medium","High"))</f>
        <v>Low</v>
      </c>
      <c r="W3895">
        <v>533.89</v>
      </c>
      <c r="X3895">
        <f>Table1[[#This Row],[Profit]]/Table1[[#This Row],[Sales]]</f>
        <v>0.19773703703703704</v>
      </c>
      <c r="Y3895" t="s">
        <v>93</v>
      </c>
      <c r="Z3895" t="s">
        <v>41</v>
      </c>
      <c r="AA3895">
        <v>2</v>
      </c>
      <c r="AB3895" t="s">
        <v>42</v>
      </c>
    </row>
    <row r="3896" spans="1:28" x14ac:dyDescent="0.35">
      <c r="A3896" t="s">
        <v>8280</v>
      </c>
      <c r="B3896" s="1">
        <v>45630</v>
      </c>
      <c r="C3896" s="1" t="str">
        <f>TEXT(Table1[[#This Row],[Order_Date]],"yyyy")</f>
        <v>2024</v>
      </c>
      <c r="D3896" s="3">
        <f>MONTH(Table1[[#This Row],[Order_Date]])</f>
        <v>12</v>
      </c>
      <c r="E3896" t="str">
        <f>TEXT(Table1[[#This Row],[Order_Date]],"mmm")</f>
        <v>Dec</v>
      </c>
      <c r="F3896" s="1">
        <v>45634</v>
      </c>
      <c r="G3896">
        <f>(Table1[[#This Row],[Ship_Date]]-Table1[[#This Row],[Order_Date]])</f>
        <v>4</v>
      </c>
      <c r="H3896" t="s">
        <v>4984</v>
      </c>
      <c r="I3896" t="s">
        <v>8281</v>
      </c>
      <c r="J3896" t="s">
        <v>24</v>
      </c>
      <c r="K3896">
        <v>59</v>
      </c>
      <c r="L3896" t="str">
        <f>IF(Table1[[#This Row],[Age]]&lt;=20,"Teen",IF(Table1[[#This Row],[Age]]&gt;=21 &amp; Table1[[#This Row],[Age]]&lt;=50,"Adult","Senior"))</f>
        <v>Senior</v>
      </c>
      <c r="M3896" t="s">
        <v>53</v>
      </c>
      <c r="N3896" t="s">
        <v>54</v>
      </c>
      <c r="O3896" t="s">
        <v>55</v>
      </c>
      <c r="P3896" t="s">
        <v>28</v>
      </c>
      <c r="Q3896" t="s">
        <v>192</v>
      </c>
      <c r="R3896">
        <v>1</v>
      </c>
      <c r="S3896">
        <v>7000</v>
      </c>
      <c r="T3896">
        <v>25</v>
      </c>
      <c r="U3896">
        <v>5250</v>
      </c>
      <c r="V3896" t="str">
        <f>IF(Table1[[#This Row],[Sales]]&lt;=10000,"Low",IF(Table1[[#This Row],[Sales]]&gt;=10000 &amp; Table1[[#This Row],[Sales]]&lt;=25000,"Medium","High"))</f>
        <v>Low</v>
      </c>
      <c r="W3896">
        <v>2291.39</v>
      </c>
      <c r="X3896">
        <f>Table1[[#This Row],[Profit]]/Table1[[#This Row],[Sales]]</f>
        <v>0.43645523809523806</v>
      </c>
      <c r="Y3896" t="s">
        <v>93</v>
      </c>
      <c r="Z3896" t="s">
        <v>59</v>
      </c>
      <c r="AA3896">
        <v>2</v>
      </c>
      <c r="AB3896" t="s">
        <v>42</v>
      </c>
    </row>
    <row r="3897" spans="1:28" x14ac:dyDescent="0.35">
      <c r="A3897" t="s">
        <v>8325</v>
      </c>
      <c r="B3897" s="1">
        <v>45634</v>
      </c>
      <c r="C3897" s="1" t="str">
        <f>TEXT(Table1[[#This Row],[Order_Date]],"yyyy")</f>
        <v>2024</v>
      </c>
      <c r="D3897" s="3">
        <f>MONTH(Table1[[#This Row],[Order_Date]])</f>
        <v>12</v>
      </c>
      <c r="E3897" t="str">
        <f>TEXT(Table1[[#This Row],[Order_Date]],"mmm")</f>
        <v>Dec</v>
      </c>
      <c r="F3897" s="1">
        <v>45635</v>
      </c>
      <c r="G3897">
        <f>(Table1[[#This Row],[Ship_Date]]-Table1[[#This Row],[Order_Date]])</f>
        <v>1</v>
      </c>
      <c r="H3897" t="s">
        <v>8326</v>
      </c>
      <c r="I3897" t="s">
        <v>8327</v>
      </c>
      <c r="J3897" t="s">
        <v>24</v>
      </c>
      <c r="K3897">
        <v>26</v>
      </c>
      <c r="L3897" t="str">
        <f>IF(Table1[[#This Row],[Age]]&lt;=20,"Teen",IF(Table1[[#This Row],[Age]]&gt;=21 &amp; Table1[[#This Row],[Age]]&lt;=50,"Adult","Senior"))</f>
        <v>Senior</v>
      </c>
      <c r="M3897" t="s">
        <v>73</v>
      </c>
      <c r="N3897" t="s">
        <v>26</v>
      </c>
      <c r="O3897" t="s">
        <v>27</v>
      </c>
      <c r="P3897" t="s">
        <v>47</v>
      </c>
      <c r="Q3897" t="s">
        <v>175</v>
      </c>
      <c r="R3897">
        <v>6</v>
      </c>
      <c r="S3897">
        <v>1200</v>
      </c>
      <c r="T3897">
        <v>20</v>
      </c>
      <c r="U3897">
        <v>5760</v>
      </c>
      <c r="V3897" t="str">
        <f>IF(Table1[[#This Row],[Sales]]&lt;=10000,"Low",IF(Table1[[#This Row],[Sales]]&gt;=10000 &amp; Table1[[#This Row],[Sales]]&lt;=25000,"Medium","High"))</f>
        <v>Low</v>
      </c>
      <c r="W3897">
        <v>2128.34</v>
      </c>
      <c r="X3897">
        <f>Table1[[#This Row],[Profit]]/Table1[[#This Row],[Sales]]</f>
        <v>0.36950347222222224</v>
      </c>
      <c r="Y3897" t="s">
        <v>58</v>
      </c>
      <c r="Z3897" t="s">
        <v>31</v>
      </c>
      <c r="AA3897">
        <v>3</v>
      </c>
      <c r="AB3897" t="s">
        <v>42</v>
      </c>
    </row>
    <row r="3898" spans="1:28" x14ac:dyDescent="0.35">
      <c r="A3898" t="s">
        <v>8328</v>
      </c>
      <c r="B3898" s="1">
        <v>45633</v>
      </c>
      <c r="C3898" s="1" t="str">
        <f>TEXT(Table1[[#This Row],[Order_Date]],"yyyy")</f>
        <v>2024</v>
      </c>
      <c r="D3898" s="3">
        <f>MONTH(Table1[[#This Row],[Order_Date]])</f>
        <v>12</v>
      </c>
      <c r="E3898" t="str">
        <f>TEXT(Table1[[#This Row],[Order_Date]],"mmm")</f>
        <v>Dec</v>
      </c>
      <c r="F3898" s="1">
        <v>45639</v>
      </c>
      <c r="G3898">
        <f>(Table1[[#This Row],[Ship_Date]]-Table1[[#This Row],[Order_Date]])</f>
        <v>6</v>
      </c>
      <c r="H3898" t="s">
        <v>8329</v>
      </c>
      <c r="I3898" t="s">
        <v>8330</v>
      </c>
      <c r="J3898" t="s">
        <v>24</v>
      </c>
      <c r="K3898">
        <v>50</v>
      </c>
      <c r="L3898" t="str">
        <f>IF(Table1[[#This Row],[Age]]&lt;=20,"Teen",IF(Table1[[#This Row],[Age]]&gt;=21 &amp; Table1[[#This Row],[Age]]&lt;=50,"Adult","Senior"))</f>
        <v>Senior</v>
      </c>
      <c r="M3898" t="s">
        <v>36</v>
      </c>
      <c r="N3898" t="s">
        <v>37</v>
      </c>
      <c r="O3898" t="s">
        <v>38</v>
      </c>
      <c r="P3898" t="s">
        <v>74</v>
      </c>
      <c r="Q3898" t="s">
        <v>75</v>
      </c>
      <c r="R3898">
        <v>1</v>
      </c>
      <c r="S3898">
        <v>2000</v>
      </c>
      <c r="T3898">
        <v>15</v>
      </c>
      <c r="U3898">
        <v>1700</v>
      </c>
      <c r="V3898" t="str">
        <f>IF(Table1[[#This Row],[Sales]]&lt;=10000,"Low",IF(Table1[[#This Row],[Sales]]&gt;=10000 &amp; Table1[[#This Row],[Sales]]&lt;=25000,"Medium","High"))</f>
        <v>Low</v>
      </c>
      <c r="W3898">
        <v>576.89</v>
      </c>
      <c r="X3898">
        <f>Table1[[#This Row],[Profit]]/Table1[[#This Row],[Sales]]</f>
        <v>0.33934705882352939</v>
      </c>
      <c r="Y3898" t="s">
        <v>58</v>
      </c>
      <c r="Z3898" t="s">
        <v>31</v>
      </c>
      <c r="AA3898">
        <v>4</v>
      </c>
      <c r="AB3898" t="s">
        <v>42</v>
      </c>
    </row>
    <row r="3899" spans="1:28" x14ac:dyDescent="0.35">
      <c r="A3899" t="s">
        <v>8348</v>
      </c>
      <c r="B3899" s="1">
        <v>46004</v>
      </c>
      <c r="C3899" s="1" t="str">
        <f>TEXT(Table1[[#This Row],[Order_Date]],"yyyy")</f>
        <v>2025</v>
      </c>
      <c r="D3899" s="3">
        <f>MONTH(Table1[[#This Row],[Order_Date]])</f>
        <v>12</v>
      </c>
      <c r="E3899" t="str">
        <f>TEXT(Table1[[#This Row],[Order_Date]],"mmm")</f>
        <v>Dec</v>
      </c>
      <c r="F3899" s="1">
        <v>46005</v>
      </c>
      <c r="G3899">
        <f>(Table1[[#This Row],[Ship_Date]]-Table1[[#This Row],[Order_Date]])</f>
        <v>1</v>
      </c>
      <c r="H3899" t="s">
        <v>8349</v>
      </c>
      <c r="I3899" t="s">
        <v>8350</v>
      </c>
      <c r="J3899" t="s">
        <v>24</v>
      </c>
      <c r="K3899">
        <v>31</v>
      </c>
      <c r="L3899" t="str">
        <f>IF(Table1[[#This Row],[Age]]&lt;=20,"Teen",IF(Table1[[#This Row],[Age]]&gt;=21 &amp; Table1[[#This Row],[Age]]&lt;=50,"Adult","Senior"))</f>
        <v>Senior</v>
      </c>
      <c r="M3899" t="s">
        <v>84</v>
      </c>
      <c r="N3899" t="s">
        <v>85</v>
      </c>
      <c r="O3899" t="s">
        <v>86</v>
      </c>
      <c r="P3899" t="s">
        <v>47</v>
      </c>
      <c r="Q3899" t="s">
        <v>69</v>
      </c>
      <c r="R3899">
        <v>4</v>
      </c>
      <c r="S3899">
        <v>800</v>
      </c>
      <c r="T3899">
        <v>25</v>
      </c>
      <c r="U3899">
        <v>2400</v>
      </c>
      <c r="V3899" t="str">
        <f>IF(Table1[[#This Row],[Sales]]&lt;=10000,"Low",IF(Table1[[#This Row],[Sales]]&gt;=10000 &amp; Table1[[#This Row],[Sales]]&lt;=25000,"Medium","High"))</f>
        <v>Low</v>
      </c>
      <c r="W3899">
        <v>508.47</v>
      </c>
      <c r="X3899">
        <f>Table1[[#This Row],[Profit]]/Table1[[#This Row],[Sales]]</f>
        <v>0.21186250000000001</v>
      </c>
      <c r="Y3899" t="s">
        <v>58</v>
      </c>
      <c r="Z3899" t="s">
        <v>41</v>
      </c>
      <c r="AA3899">
        <v>5</v>
      </c>
      <c r="AB3899" t="s">
        <v>42</v>
      </c>
    </row>
    <row r="3900" spans="1:28" x14ac:dyDescent="0.35">
      <c r="A3900" t="s">
        <v>8367</v>
      </c>
      <c r="B3900" s="1">
        <v>46009</v>
      </c>
      <c r="C3900" s="1" t="str">
        <f>TEXT(Table1[[#This Row],[Order_Date]],"yyyy")</f>
        <v>2025</v>
      </c>
      <c r="D3900" s="3">
        <f>MONTH(Table1[[#This Row],[Order_Date]])</f>
        <v>12</v>
      </c>
      <c r="E3900" t="str">
        <f>TEXT(Table1[[#This Row],[Order_Date]],"mmm")</f>
        <v>Dec</v>
      </c>
      <c r="F3900" s="1">
        <v>46012</v>
      </c>
      <c r="G3900">
        <f>(Table1[[#This Row],[Ship_Date]]-Table1[[#This Row],[Order_Date]])</f>
        <v>3</v>
      </c>
      <c r="H3900" t="s">
        <v>8368</v>
      </c>
      <c r="I3900" t="s">
        <v>8369</v>
      </c>
      <c r="J3900" t="s">
        <v>24</v>
      </c>
      <c r="K3900">
        <v>46</v>
      </c>
      <c r="L3900" t="str">
        <f>IF(Table1[[#This Row],[Age]]&lt;=20,"Teen",IF(Table1[[#This Row],[Age]]&gt;=21 &amp; Table1[[#This Row],[Age]]&lt;=50,"Adult","Senior"))</f>
        <v>Senior</v>
      </c>
      <c r="M3900" t="s">
        <v>46</v>
      </c>
      <c r="N3900" t="s">
        <v>46</v>
      </c>
      <c r="O3900" t="s">
        <v>38</v>
      </c>
      <c r="P3900" t="s">
        <v>56</v>
      </c>
      <c r="Q3900" t="s">
        <v>212</v>
      </c>
      <c r="R3900">
        <v>5</v>
      </c>
      <c r="S3900">
        <v>300</v>
      </c>
      <c r="T3900">
        <v>5</v>
      </c>
      <c r="U3900">
        <v>1425</v>
      </c>
      <c r="V3900" t="str">
        <f>IF(Table1[[#This Row],[Sales]]&lt;=10000,"Low",IF(Table1[[#This Row],[Sales]]&gt;=10000 &amp; Table1[[#This Row],[Sales]]&lt;=25000,"Medium","High"))</f>
        <v>Low</v>
      </c>
      <c r="W3900">
        <v>538.37</v>
      </c>
      <c r="X3900">
        <f>Table1[[#This Row],[Profit]]/Table1[[#This Row],[Sales]]</f>
        <v>0.37780350877192981</v>
      </c>
      <c r="Y3900" t="s">
        <v>30</v>
      </c>
      <c r="Z3900" t="s">
        <v>31</v>
      </c>
      <c r="AA3900">
        <v>2</v>
      </c>
      <c r="AB3900" t="s">
        <v>42</v>
      </c>
    </row>
    <row r="3901" spans="1:28" x14ac:dyDescent="0.35">
      <c r="A3901" t="s">
        <v>8372</v>
      </c>
      <c r="B3901" s="1">
        <v>46000</v>
      </c>
      <c r="C3901" s="1" t="str">
        <f>TEXT(Table1[[#This Row],[Order_Date]],"yyyy")</f>
        <v>2025</v>
      </c>
      <c r="D3901" s="3">
        <f>MONTH(Table1[[#This Row],[Order_Date]])</f>
        <v>12</v>
      </c>
      <c r="E3901" t="str">
        <f>TEXT(Table1[[#This Row],[Order_Date]],"mmm")</f>
        <v>Dec</v>
      </c>
      <c r="F3901" s="1">
        <v>46001</v>
      </c>
      <c r="G3901">
        <f>(Table1[[#This Row],[Ship_Date]]-Table1[[#This Row],[Order_Date]])</f>
        <v>1</v>
      </c>
      <c r="H3901" t="s">
        <v>8373</v>
      </c>
      <c r="I3901" t="s">
        <v>8374</v>
      </c>
      <c r="J3901" t="s">
        <v>24</v>
      </c>
      <c r="K3901">
        <v>42</v>
      </c>
      <c r="L3901" t="str">
        <f>IF(Table1[[#This Row],[Age]]&lt;=20,"Teen",IF(Table1[[#This Row],[Age]]&gt;=21 &amp; Table1[[#This Row],[Age]]&lt;=50,"Adult","Senior"))</f>
        <v>Senior</v>
      </c>
      <c r="M3901" t="s">
        <v>116</v>
      </c>
      <c r="N3901" t="s">
        <v>117</v>
      </c>
      <c r="O3901" t="s">
        <v>86</v>
      </c>
      <c r="P3901" t="s">
        <v>56</v>
      </c>
      <c r="Q3901" t="s">
        <v>212</v>
      </c>
      <c r="R3901">
        <v>3</v>
      </c>
      <c r="S3901">
        <v>300</v>
      </c>
      <c r="T3901">
        <v>0</v>
      </c>
      <c r="U3901">
        <v>900</v>
      </c>
      <c r="V3901" t="str">
        <f>IF(Table1[[#This Row],[Sales]]&lt;=10000,"Low",IF(Table1[[#This Row],[Sales]]&gt;=10000 &amp; Table1[[#This Row],[Sales]]&lt;=25000,"Medium","High"))</f>
        <v>Low</v>
      </c>
      <c r="W3901">
        <v>323.89999999999998</v>
      </c>
      <c r="X3901">
        <f>Table1[[#This Row],[Profit]]/Table1[[#This Row],[Sales]]</f>
        <v>0.35988888888888887</v>
      </c>
      <c r="Y3901" t="s">
        <v>58</v>
      </c>
      <c r="Z3901" t="s">
        <v>41</v>
      </c>
      <c r="AA3901">
        <v>3</v>
      </c>
      <c r="AB3901" t="s">
        <v>42</v>
      </c>
    </row>
    <row r="3902" spans="1:28" x14ac:dyDescent="0.35">
      <c r="A3902" t="s">
        <v>8406</v>
      </c>
      <c r="B3902" s="1">
        <v>45628</v>
      </c>
      <c r="C3902" s="1" t="str">
        <f>TEXT(Table1[[#This Row],[Order_Date]],"yyyy")</f>
        <v>2024</v>
      </c>
      <c r="D3902" s="3">
        <f>MONTH(Table1[[#This Row],[Order_Date]])</f>
        <v>12</v>
      </c>
      <c r="E3902" t="str">
        <f>TEXT(Table1[[#This Row],[Order_Date]],"mmm")</f>
        <v>Dec</v>
      </c>
      <c r="F3902" s="1">
        <v>45631</v>
      </c>
      <c r="G3902">
        <f>(Table1[[#This Row],[Ship_Date]]-Table1[[#This Row],[Order_Date]])</f>
        <v>3</v>
      </c>
      <c r="H3902" t="s">
        <v>8407</v>
      </c>
      <c r="I3902" t="s">
        <v>8408</v>
      </c>
      <c r="J3902" t="s">
        <v>52</v>
      </c>
      <c r="K3902">
        <v>60</v>
      </c>
      <c r="L3902" t="str">
        <f>IF(Table1[[#This Row],[Age]]&lt;=20,"Teen",IF(Table1[[#This Row],[Age]]&gt;=21 &amp; Table1[[#This Row],[Age]]&lt;=50,"Adult","Senior"))</f>
        <v>Senior</v>
      </c>
      <c r="M3902" t="s">
        <v>101</v>
      </c>
      <c r="N3902" t="s">
        <v>102</v>
      </c>
      <c r="O3902" t="s">
        <v>27</v>
      </c>
      <c r="P3902" t="s">
        <v>74</v>
      </c>
      <c r="Q3902" t="s">
        <v>75</v>
      </c>
      <c r="R3902">
        <v>7</v>
      </c>
      <c r="S3902">
        <v>2000</v>
      </c>
      <c r="T3902">
        <v>5</v>
      </c>
      <c r="U3902">
        <v>13300</v>
      </c>
      <c r="V3902" t="str">
        <f>IF(Table1[[#This Row],[Sales]]&lt;=10000,"Low",IF(Table1[[#This Row],[Sales]]&gt;=10000 &amp; Table1[[#This Row],[Sales]]&lt;=25000,"Medium","High"))</f>
        <v>High</v>
      </c>
      <c r="W3902">
        <v>5491.36</v>
      </c>
      <c r="X3902">
        <f>Table1[[#This Row],[Profit]]/Table1[[#This Row],[Sales]]</f>
        <v>0.41288421052631574</v>
      </c>
      <c r="Y3902" t="s">
        <v>93</v>
      </c>
      <c r="Z3902" t="s">
        <v>59</v>
      </c>
      <c r="AA3902">
        <v>4</v>
      </c>
      <c r="AB3902" t="s">
        <v>42</v>
      </c>
    </row>
    <row r="3903" spans="1:28" x14ac:dyDescent="0.35">
      <c r="A3903" t="s">
        <v>8414</v>
      </c>
      <c r="B3903" s="1">
        <v>45992</v>
      </c>
      <c r="C3903" s="1" t="str">
        <f>TEXT(Table1[[#This Row],[Order_Date]],"yyyy")</f>
        <v>2025</v>
      </c>
      <c r="D3903" s="3">
        <f>MONTH(Table1[[#This Row],[Order_Date]])</f>
        <v>12</v>
      </c>
      <c r="E3903" t="str">
        <f>TEXT(Table1[[#This Row],[Order_Date]],"mmm")</f>
        <v>Dec</v>
      </c>
      <c r="F3903" s="1">
        <v>45995</v>
      </c>
      <c r="G3903">
        <f>(Table1[[#This Row],[Ship_Date]]-Table1[[#This Row],[Order_Date]])</f>
        <v>3</v>
      </c>
      <c r="H3903" t="s">
        <v>7967</v>
      </c>
      <c r="I3903" t="s">
        <v>8415</v>
      </c>
      <c r="J3903" t="s">
        <v>52</v>
      </c>
      <c r="K3903">
        <v>57</v>
      </c>
      <c r="L3903" t="str">
        <f>IF(Table1[[#This Row],[Age]]&lt;=20,"Teen",IF(Table1[[#This Row],[Age]]&gt;=21 &amp; Table1[[#This Row],[Age]]&lt;=50,"Adult","Senior"))</f>
        <v>Senior</v>
      </c>
      <c r="M3903" t="s">
        <v>73</v>
      </c>
      <c r="N3903" t="s">
        <v>26</v>
      </c>
      <c r="O3903" t="s">
        <v>27</v>
      </c>
      <c r="P3903" t="s">
        <v>39</v>
      </c>
      <c r="Q3903" t="s">
        <v>87</v>
      </c>
      <c r="R3903">
        <v>6</v>
      </c>
      <c r="S3903">
        <v>3200</v>
      </c>
      <c r="T3903">
        <v>5</v>
      </c>
      <c r="U3903">
        <v>18240</v>
      </c>
      <c r="V3903" t="str">
        <f>IF(Table1[[#This Row],[Sales]]&lt;=10000,"Low",IF(Table1[[#This Row],[Sales]]&gt;=10000 &amp; Table1[[#This Row],[Sales]]&lt;=25000,"Medium","High"))</f>
        <v>High</v>
      </c>
      <c r="W3903">
        <v>5306.38</v>
      </c>
      <c r="X3903">
        <f>Table1[[#This Row],[Profit]]/Table1[[#This Row],[Sales]]</f>
        <v>0.29091995614035088</v>
      </c>
      <c r="Y3903" t="s">
        <v>93</v>
      </c>
      <c r="Z3903" t="s">
        <v>59</v>
      </c>
      <c r="AA3903">
        <v>1</v>
      </c>
      <c r="AB3903" t="s">
        <v>32</v>
      </c>
    </row>
    <row r="3904" spans="1:28" x14ac:dyDescent="0.35">
      <c r="A3904" t="s">
        <v>8448</v>
      </c>
      <c r="B3904" s="1">
        <v>45643</v>
      </c>
      <c r="C3904" s="1" t="str">
        <f>TEXT(Table1[[#This Row],[Order_Date]],"yyyy")</f>
        <v>2024</v>
      </c>
      <c r="D3904" s="3">
        <f>MONTH(Table1[[#This Row],[Order_Date]])</f>
        <v>12</v>
      </c>
      <c r="E3904" t="str">
        <f>TEXT(Table1[[#This Row],[Order_Date]],"mmm")</f>
        <v>Dec</v>
      </c>
      <c r="F3904" s="1">
        <v>45647</v>
      </c>
      <c r="G3904">
        <f>(Table1[[#This Row],[Ship_Date]]-Table1[[#This Row],[Order_Date]])</f>
        <v>4</v>
      </c>
      <c r="H3904" t="s">
        <v>8449</v>
      </c>
      <c r="I3904" t="s">
        <v>8450</v>
      </c>
      <c r="J3904" t="s">
        <v>24</v>
      </c>
      <c r="K3904">
        <v>35</v>
      </c>
      <c r="L3904" t="str">
        <f>IF(Table1[[#This Row],[Age]]&lt;=20,"Teen",IF(Table1[[#This Row],[Age]]&gt;=21 &amp; Table1[[#This Row],[Age]]&lt;=50,"Adult","Senior"))</f>
        <v>Senior</v>
      </c>
      <c r="M3904" t="s">
        <v>84</v>
      </c>
      <c r="N3904" t="s">
        <v>85</v>
      </c>
      <c r="O3904" t="s">
        <v>86</v>
      </c>
      <c r="P3904" t="s">
        <v>56</v>
      </c>
      <c r="Q3904" t="s">
        <v>57</v>
      </c>
      <c r="R3904">
        <v>6</v>
      </c>
      <c r="S3904">
        <v>60</v>
      </c>
      <c r="T3904">
        <v>5</v>
      </c>
      <c r="U3904">
        <v>342</v>
      </c>
      <c r="V3904" t="str">
        <f>IF(Table1[[#This Row],[Sales]]&lt;=10000,"Low",IF(Table1[[#This Row],[Sales]]&gt;=10000 &amp; Table1[[#This Row],[Sales]]&lt;=25000,"Medium","High"))</f>
        <v>Low</v>
      </c>
      <c r="W3904">
        <v>78.760000000000005</v>
      </c>
      <c r="X3904">
        <f>Table1[[#This Row],[Profit]]/Table1[[#This Row],[Sales]]</f>
        <v>0.23029239766081872</v>
      </c>
      <c r="Y3904" t="s">
        <v>58</v>
      </c>
      <c r="Z3904" t="s">
        <v>41</v>
      </c>
      <c r="AA3904">
        <v>3</v>
      </c>
      <c r="AB3904" t="s">
        <v>42</v>
      </c>
    </row>
    <row r="3905" spans="1:28" x14ac:dyDescent="0.35">
      <c r="A3905" t="s">
        <v>8453</v>
      </c>
      <c r="B3905" s="1">
        <v>45631</v>
      </c>
      <c r="C3905" s="1" t="str">
        <f>TEXT(Table1[[#This Row],[Order_Date]],"yyyy")</f>
        <v>2024</v>
      </c>
      <c r="D3905" s="3">
        <f>MONTH(Table1[[#This Row],[Order_Date]])</f>
        <v>12</v>
      </c>
      <c r="E3905" t="str">
        <f>TEXT(Table1[[#This Row],[Order_Date]],"mmm")</f>
        <v>Dec</v>
      </c>
      <c r="F3905" s="1">
        <v>45638</v>
      </c>
      <c r="G3905">
        <f>(Table1[[#This Row],[Ship_Date]]-Table1[[#This Row],[Order_Date]])</f>
        <v>7</v>
      </c>
      <c r="H3905" t="s">
        <v>8454</v>
      </c>
      <c r="I3905" t="s">
        <v>8455</v>
      </c>
      <c r="J3905" t="s">
        <v>24</v>
      </c>
      <c r="K3905">
        <v>25</v>
      </c>
      <c r="L3905" t="str">
        <f>IF(Table1[[#This Row],[Age]]&lt;=20,"Teen",IF(Table1[[#This Row],[Age]]&gt;=21 &amp; Table1[[#This Row],[Age]]&lt;=50,"Adult","Senior"))</f>
        <v>Senior</v>
      </c>
      <c r="M3905" t="s">
        <v>101</v>
      </c>
      <c r="N3905" t="s">
        <v>102</v>
      </c>
      <c r="O3905" t="s">
        <v>27</v>
      </c>
      <c r="P3905" t="s">
        <v>39</v>
      </c>
      <c r="Q3905" t="s">
        <v>40</v>
      </c>
      <c r="R3905">
        <v>1</v>
      </c>
      <c r="S3905">
        <v>2500</v>
      </c>
      <c r="T3905">
        <v>15</v>
      </c>
      <c r="U3905">
        <v>2125</v>
      </c>
      <c r="V3905" t="str">
        <f>IF(Table1[[#This Row],[Sales]]&lt;=10000,"Low",IF(Table1[[#This Row],[Sales]]&gt;=10000 &amp; Table1[[#This Row],[Sales]]&lt;=25000,"Medium","High"))</f>
        <v>Low</v>
      </c>
      <c r="W3905">
        <v>436.61</v>
      </c>
      <c r="X3905">
        <f>Table1[[#This Row],[Profit]]/Table1[[#This Row],[Sales]]</f>
        <v>0.20546352941176471</v>
      </c>
      <c r="Y3905" t="s">
        <v>93</v>
      </c>
      <c r="Z3905" t="s">
        <v>41</v>
      </c>
      <c r="AA3905">
        <v>1</v>
      </c>
      <c r="AB3905" t="s">
        <v>42</v>
      </c>
    </row>
    <row r="3906" spans="1:28" x14ac:dyDescent="0.35">
      <c r="A3906" t="s">
        <v>8468</v>
      </c>
      <c r="B3906" s="1">
        <v>45641</v>
      </c>
      <c r="C3906" s="1" t="str">
        <f>TEXT(Table1[[#This Row],[Order_Date]],"yyyy")</f>
        <v>2024</v>
      </c>
      <c r="D3906" s="3">
        <f>MONTH(Table1[[#This Row],[Order_Date]])</f>
        <v>12</v>
      </c>
      <c r="E3906" t="str">
        <f>TEXT(Table1[[#This Row],[Order_Date]],"mmm")</f>
        <v>Dec</v>
      </c>
      <c r="F3906" s="1">
        <v>45645</v>
      </c>
      <c r="G3906">
        <f>(Table1[[#This Row],[Ship_Date]]-Table1[[#This Row],[Order_Date]])</f>
        <v>4</v>
      </c>
      <c r="H3906" t="s">
        <v>8469</v>
      </c>
      <c r="I3906" t="s">
        <v>8470</v>
      </c>
      <c r="J3906" t="s">
        <v>52</v>
      </c>
      <c r="K3906">
        <v>38</v>
      </c>
      <c r="L3906" t="str">
        <f>IF(Table1[[#This Row],[Age]]&lt;=20,"Teen",IF(Table1[[#This Row],[Age]]&gt;=21 &amp; Table1[[#This Row],[Age]]&lt;=50,"Adult","Senior"))</f>
        <v>Senior</v>
      </c>
      <c r="M3906" t="s">
        <v>84</v>
      </c>
      <c r="N3906" t="s">
        <v>85</v>
      </c>
      <c r="O3906" t="s">
        <v>86</v>
      </c>
      <c r="P3906" t="s">
        <v>74</v>
      </c>
      <c r="Q3906" t="s">
        <v>109</v>
      </c>
      <c r="R3906">
        <v>6</v>
      </c>
      <c r="S3906">
        <v>40000</v>
      </c>
      <c r="T3906">
        <v>0</v>
      </c>
      <c r="U3906">
        <v>240000</v>
      </c>
      <c r="V3906" t="str">
        <f>IF(Table1[[#This Row],[Sales]]&lt;=10000,"Low",IF(Table1[[#This Row],[Sales]]&gt;=10000 &amp; Table1[[#This Row],[Sales]]&lt;=25000,"Medium","High"))</f>
        <v>High</v>
      </c>
      <c r="W3906">
        <v>83848.479999999996</v>
      </c>
      <c r="X3906">
        <f>Table1[[#This Row],[Profit]]/Table1[[#This Row],[Sales]]</f>
        <v>0.34936866666666666</v>
      </c>
      <c r="Y3906" t="s">
        <v>30</v>
      </c>
      <c r="Z3906" t="s">
        <v>41</v>
      </c>
      <c r="AA3906">
        <v>5</v>
      </c>
      <c r="AB3906" t="s">
        <v>42</v>
      </c>
    </row>
    <row r="3907" spans="1:28" x14ac:dyDescent="0.35">
      <c r="A3907" t="s">
        <v>8495</v>
      </c>
      <c r="B3907" s="1">
        <v>45647</v>
      </c>
      <c r="C3907" s="1" t="str">
        <f>TEXT(Table1[[#This Row],[Order_Date]],"yyyy")</f>
        <v>2024</v>
      </c>
      <c r="D3907" s="3">
        <f>MONTH(Table1[[#This Row],[Order_Date]])</f>
        <v>12</v>
      </c>
      <c r="E3907" t="str">
        <f>TEXT(Table1[[#This Row],[Order_Date]],"mmm")</f>
        <v>Dec</v>
      </c>
      <c r="F3907" s="1">
        <v>45649</v>
      </c>
      <c r="G3907">
        <f>(Table1[[#This Row],[Ship_Date]]-Table1[[#This Row],[Order_Date]])</f>
        <v>2</v>
      </c>
      <c r="H3907" t="s">
        <v>8496</v>
      </c>
      <c r="I3907" t="s">
        <v>8497</v>
      </c>
      <c r="J3907" t="s">
        <v>52</v>
      </c>
      <c r="K3907">
        <v>56</v>
      </c>
      <c r="L3907" t="str">
        <f>IF(Table1[[#This Row],[Age]]&lt;=20,"Teen",IF(Table1[[#This Row],[Age]]&gt;=21 &amp; Table1[[#This Row],[Age]]&lt;=50,"Adult","Senior"))</f>
        <v>Senior</v>
      </c>
      <c r="M3907" t="s">
        <v>25</v>
      </c>
      <c r="N3907" t="s">
        <v>26</v>
      </c>
      <c r="O3907" t="s">
        <v>27</v>
      </c>
      <c r="P3907" t="s">
        <v>56</v>
      </c>
      <c r="Q3907" t="s">
        <v>212</v>
      </c>
      <c r="R3907">
        <v>3</v>
      </c>
      <c r="S3907">
        <v>300</v>
      </c>
      <c r="T3907">
        <v>20</v>
      </c>
      <c r="U3907">
        <v>720</v>
      </c>
      <c r="V3907" t="str">
        <f>IF(Table1[[#This Row],[Sales]]&lt;=10000,"Low",IF(Table1[[#This Row],[Sales]]&gt;=10000 &amp; Table1[[#This Row],[Sales]]&lt;=25000,"Medium","High"))</f>
        <v>Low</v>
      </c>
      <c r="W3907">
        <v>274.63</v>
      </c>
      <c r="X3907">
        <f>Table1[[#This Row],[Profit]]/Table1[[#This Row],[Sales]]</f>
        <v>0.38143055555555555</v>
      </c>
      <c r="Y3907" t="s">
        <v>30</v>
      </c>
      <c r="Z3907" t="s">
        <v>41</v>
      </c>
      <c r="AA3907">
        <v>5</v>
      </c>
      <c r="AB3907" t="s">
        <v>42</v>
      </c>
    </row>
    <row r="3908" spans="1:28" x14ac:dyDescent="0.35">
      <c r="A3908" t="s">
        <v>8503</v>
      </c>
      <c r="B3908" s="1">
        <v>45628</v>
      </c>
      <c r="C3908" s="1" t="str">
        <f>TEXT(Table1[[#This Row],[Order_Date]],"yyyy")</f>
        <v>2024</v>
      </c>
      <c r="D3908" s="3">
        <f>MONTH(Table1[[#This Row],[Order_Date]])</f>
        <v>12</v>
      </c>
      <c r="E3908" t="str">
        <f>TEXT(Table1[[#This Row],[Order_Date]],"mmm")</f>
        <v>Dec</v>
      </c>
      <c r="F3908" s="1">
        <v>45634</v>
      </c>
      <c r="G3908">
        <f>(Table1[[#This Row],[Ship_Date]]-Table1[[#This Row],[Order_Date]])</f>
        <v>6</v>
      </c>
      <c r="H3908" t="s">
        <v>8504</v>
      </c>
      <c r="I3908" t="s">
        <v>8505</v>
      </c>
      <c r="J3908" t="s">
        <v>24</v>
      </c>
      <c r="K3908">
        <v>30</v>
      </c>
      <c r="L3908" t="str">
        <f>IF(Table1[[#This Row],[Age]]&lt;=20,"Teen",IF(Table1[[#This Row],[Age]]&gt;=21 &amp; Table1[[#This Row],[Age]]&lt;=50,"Adult","Senior"))</f>
        <v>Senior</v>
      </c>
      <c r="M3908" t="s">
        <v>36</v>
      </c>
      <c r="N3908" t="s">
        <v>37</v>
      </c>
      <c r="O3908" t="s">
        <v>38</v>
      </c>
      <c r="P3908" t="s">
        <v>56</v>
      </c>
      <c r="Q3908" t="s">
        <v>97</v>
      </c>
      <c r="R3908">
        <v>2</v>
      </c>
      <c r="S3908">
        <v>1500</v>
      </c>
      <c r="T3908">
        <v>5</v>
      </c>
      <c r="U3908">
        <v>2850</v>
      </c>
      <c r="V3908" t="str">
        <f>IF(Table1[[#This Row],[Sales]]&lt;=10000,"Low",IF(Table1[[#This Row],[Sales]]&gt;=10000 &amp; Table1[[#This Row],[Sales]]&lt;=25000,"Medium","High"))</f>
        <v>Low</v>
      </c>
      <c r="W3908">
        <v>1158.6099999999999</v>
      </c>
      <c r="X3908">
        <f>Table1[[#This Row],[Profit]]/Table1[[#This Row],[Sales]]</f>
        <v>0.40652982456140346</v>
      </c>
      <c r="Y3908" t="s">
        <v>58</v>
      </c>
      <c r="Z3908" t="s">
        <v>31</v>
      </c>
      <c r="AA3908">
        <v>3</v>
      </c>
      <c r="AB3908" t="s">
        <v>42</v>
      </c>
    </row>
    <row r="3909" spans="1:28" x14ac:dyDescent="0.35">
      <c r="A3909" t="s">
        <v>8544</v>
      </c>
      <c r="B3909" s="1">
        <v>46012</v>
      </c>
      <c r="C3909" s="1" t="str">
        <f>TEXT(Table1[[#This Row],[Order_Date]],"yyyy")</f>
        <v>2025</v>
      </c>
      <c r="D3909" s="3">
        <f>MONTH(Table1[[#This Row],[Order_Date]])</f>
        <v>12</v>
      </c>
      <c r="E3909" t="str">
        <f>TEXT(Table1[[#This Row],[Order_Date]],"mmm")</f>
        <v>Dec</v>
      </c>
      <c r="F3909" s="1">
        <v>46015</v>
      </c>
      <c r="G3909">
        <f>(Table1[[#This Row],[Ship_Date]]-Table1[[#This Row],[Order_Date]])</f>
        <v>3</v>
      </c>
      <c r="H3909" t="s">
        <v>8545</v>
      </c>
      <c r="I3909" t="s">
        <v>8546</v>
      </c>
      <c r="J3909" t="s">
        <v>52</v>
      </c>
      <c r="K3909">
        <v>35</v>
      </c>
      <c r="L3909" t="str">
        <f>IF(Table1[[#This Row],[Age]]&lt;=20,"Teen",IF(Table1[[#This Row],[Age]]&gt;=21 &amp; Table1[[#This Row],[Age]]&lt;=50,"Adult","Senior"))</f>
        <v>Senior</v>
      </c>
      <c r="M3909" t="s">
        <v>25</v>
      </c>
      <c r="N3909" t="s">
        <v>26</v>
      </c>
      <c r="O3909" t="s">
        <v>27</v>
      </c>
      <c r="P3909" t="s">
        <v>47</v>
      </c>
      <c r="Q3909" t="s">
        <v>164</v>
      </c>
      <c r="R3909">
        <v>3</v>
      </c>
      <c r="S3909">
        <v>1800</v>
      </c>
      <c r="T3909">
        <v>25</v>
      </c>
      <c r="U3909">
        <v>4050</v>
      </c>
      <c r="V3909" t="str">
        <f>IF(Table1[[#This Row],[Sales]]&lt;=10000,"Low",IF(Table1[[#This Row],[Sales]]&gt;=10000 &amp; Table1[[#This Row],[Sales]]&lt;=25000,"Medium","High"))</f>
        <v>Low</v>
      </c>
      <c r="W3909">
        <v>719.49</v>
      </c>
      <c r="X3909">
        <f>Table1[[#This Row],[Profit]]/Table1[[#This Row],[Sales]]</f>
        <v>0.17765185185185187</v>
      </c>
      <c r="Y3909" t="s">
        <v>30</v>
      </c>
      <c r="Z3909" t="s">
        <v>31</v>
      </c>
      <c r="AA3909">
        <v>4</v>
      </c>
      <c r="AB3909" t="s">
        <v>42</v>
      </c>
    </row>
    <row r="3910" spans="1:28" x14ac:dyDescent="0.35">
      <c r="A3910" t="s">
        <v>8577</v>
      </c>
      <c r="B3910" s="1">
        <v>45647</v>
      </c>
      <c r="C3910" s="1" t="str">
        <f>TEXT(Table1[[#This Row],[Order_Date]],"yyyy")</f>
        <v>2024</v>
      </c>
      <c r="D3910" s="3">
        <f>MONTH(Table1[[#This Row],[Order_Date]])</f>
        <v>12</v>
      </c>
      <c r="E3910" t="str">
        <f>TEXT(Table1[[#This Row],[Order_Date]],"mmm")</f>
        <v>Dec</v>
      </c>
      <c r="F3910" s="1">
        <v>45652</v>
      </c>
      <c r="G3910">
        <f>(Table1[[#This Row],[Ship_Date]]-Table1[[#This Row],[Order_Date]])</f>
        <v>5</v>
      </c>
      <c r="H3910" t="s">
        <v>8578</v>
      </c>
      <c r="I3910" t="s">
        <v>8579</v>
      </c>
      <c r="J3910" t="s">
        <v>24</v>
      </c>
      <c r="K3910">
        <v>56</v>
      </c>
      <c r="L3910" t="str">
        <f>IF(Table1[[#This Row],[Age]]&lt;=20,"Teen",IF(Table1[[#This Row],[Age]]&gt;=21 &amp; Table1[[#This Row],[Age]]&lt;=50,"Adult","Senior"))</f>
        <v>Senior</v>
      </c>
      <c r="M3910" t="s">
        <v>63</v>
      </c>
      <c r="N3910" t="s">
        <v>64</v>
      </c>
      <c r="O3910" t="s">
        <v>55</v>
      </c>
      <c r="P3910" t="s">
        <v>47</v>
      </c>
      <c r="Q3910" t="s">
        <v>69</v>
      </c>
      <c r="R3910">
        <v>2</v>
      </c>
      <c r="S3910">
        <v>800</v>
      </c>
      <c r="T3910">
        <v>25</v>
      </c>
      <c r="U3910">
        <v>1200</v>
      </c>
      <c r="V3910" t="str">
        <f>IF(Table1[[#This Row],[Sales]]&lt;=10000,"Low",IF(Table1[[#This Row],[Sales]]&gt;=10000 &amp; Table1[[#This Row],[Sales]]&lt;=25000,"Medium","High"))</f>
        <v>Low</v>
      </c>
      <c r="W3910">
        <v>124.52</v>
      </c>
      <c r="X3910">
        <f>Table1[[#This Row],[Profit]]/Table1[[#This Row],[Sales]]</f>
        <v>0.10376666666666666</v>
      </c>
      <c r="Y3910" t="s">
        <v>93</v>
      </c>
      <c r="Z3910" t="s">
        <v>41</v>
      </c>
      <c r="AA3910">
        <v>3</v>
      </c>
      <c r="AB3910" t="s">
        <v>42</v>
      </c>
    </row>
    <row r="3911" spans="1:28" x14ac:dyDescent="0.35">
      <c r="A3911" t="s">
        <v>8588</v>
      </c>
      <c r="B3911" s="1">
        <v>45631</v>
      </c>
      <c r="C3911" s="1" t="str">
        <f>TEXT(Table1[[#This Row],[Order_Date]],"yyyy")</f>
        <v>2024</v>
      </c>
      <c r="D3911" s="3">
        <f>MONTH(Table1[[#This Row],[Order_Date]])</f>
        <v>12</v>
      </c>
      <c r="E3911" t="str">
        <f>TEXT(Table1[[#This Row],[Order_Date]],"mmm")</f>
        <v>Dec</v>
      </c>
      <c r="F3911" s="1">
        <v>45634</v>
      </c>
      <c r="G3911">
        <f>(Table1[[#This Row],[Ship_Date]]-Table1[[#This Row],[Order_Date]])</f>
        <v>3</v>
      </c>
      <c r="H3911" t="s">
        <v>8589</v>
      </c>
      <c r="I3911" t="s">
        <v>8590</v>
      </c>
      <c r="J3911" t="s">
        <v>52</v>
      </c>
      <c r="K3911">
        <v>39</v>
      </c>
      <c r="L3911" t="str">
        <f>IF(Table1[[#This Row],[Age]]&lt;=20,"Teen",IF(Table1[[#This Row],[Age]]&gt;=21 &amp; Table1[[#This Row],[Age]]&lt;=50,"Adult","Senior"))</f>
        <v>Senior</v>
      </c>
      <c r="M3911" t="s">
        <v>91</v>
      </c>
      <c r="N3911" t="s">
        <v>92</v>
      </c>
      <c r="O3911" t="s">
        <v>55</v>
      </c>
      <c r="P3911" t="s">
        <v>28</v>
      </c>
      <c r="Q3911" t="s">
        <v>65</v>
      </c>
      <c r="R3911">
        <v>7</v>
      </c>
      <c r="S3911">
        <v>30000</v>
      </c>
      <c r="T3911">
        <v>5</v>
      </c>
      <c r="U3911">
        <v>199500</v>
      </c>
      <c r="V3911" t="str">
        <f>IF(Table1[[#This Row],[Sales]]&lt;=10000,"Low",IF(Table1[[#This Row],[Sales]]&gt;=10000 &amp; Table1[[#This Row],[Sales]]&lt;=25000,"Medium","High"))</f>
        <v>High</v>
      </c>
      <c r="W3911">
        <v>49914.41</v>
      </c>
      <c r="X3911">
        <f>Table1[[#This Row],[Profit]]/Table1[[#This Row],[Sales]]</f>
        <v>0.25019754385964915</v>
      </c>
      <c r="Y3911" t="s">
        <v>58</v>
      </c>
      <c r="Z3911" t="s">
        <v>31</v>
      </c>
      <c r="AA3911">
        <v>2</v>
      </c>
      <c r="AB3911" t="s">
        <v>42</v>
      </c>
    </row>
    <row r="3912" spans="1:28" x14ac:dyDescent="0.35">
      <c r="A3912" t="s">
        <v>8604</v>
      </c>
      <c r="B3912" s="1">
        <v>45646</v>
      </c>
      <c r="C3912" s="1" t="str">
        <f>TEXT(Table1[[#This Row],[Order_Date]],"yyyy")</f>
        <v>2024</v>
      </c>
      <c r="D3912" s="3">
        <f>MONTH(Table1[[#This Row],[Order_Date]])</f>
        <v>12</v>
      </c>
      <c r="E3912" t="str">
        <f>TEXT(Table1[[#This Row],[Order_Date]],"mmm")</f>
        <v>Dec</v>
      </c>
      <c r="F3912" s="1">
        <v>45653</v>
      </c>
      <c r="G3912">
        <f>(Table1[[#This Row],[Ship_Date]]-Table1[[#This Row],[Order_Date]])</f>
        <v>7</v>
      </c>
      <c r="H3912" t="s">
        <v>8605</v>
      </c>
      <c r="I3912" t="s">
        <v>8606</v>
      </c>
      <c r="J3912" t="s">
        <v>24</v>
      </c>
      <c r="K3912">
        <v>62</v>
      </c>
      <c r="L3912" t="str">
        <f>IF(Table1[[#This Row],[Age]]&lt;=20,"Teen",IF(Table1[[#This Row],[Age]]&gt;=21 &amp; Table1[[#This Row],[Age]]&lt;=50,"Adult","Senior"))</f>
        <v>Senior</v>
      </c>
      <c r="M3912" t="s">
        <v>63</v>
      </c>
      <c r="N3912" t="s">
        <v>64</v>
      </c>
      <c r="O3912" t="s">
        <v>55</v>
      </c>
      <c r="P3912" t="s">
        <v>28</v>
      </c>
      <c r="Q3912" t="s">
        <v>192</v>
      </c>
      <c r="R3912">
        <v>4</v>
      </c>
      <c r="S3912">
        <v>7000</v>
      </c>
      <c r="T3912">
        <v>20</v>
      </c>
      <c r="U3912">
        <v>22400</v>
      </c>
      <c r="V3912" t="str">
        <f>IF(Table1[[#This Row],[Sales]]&lt;=10000,"Low",IF(Table1[[#This Row],[Sales]]&gt;=10000 &amp; Table1[[#This Row],[Sales]]&lt;=25000,"Medium","High"))</f>
        <v>High</v>
      </c>
      <c r="W3912">
        <v>9863.15</v>
      </c>
      <c r="X3912">
        <f>Table1[[#This Row],[Profit]]/Table1[[#This Row],[Sales]]</f>
        <v>0.44031919642857142</v>
      </c>
      <c r="Y3912" t="s">
        <v>93</v>
      </c>
      <c r="Z3912" t="s">
        <v>59</v>
      </c>
      <c r="AA3912">
        <v>4</v>
      </c>
      <c r="AB3912" t="s">
        <v>42</v>
      </c>
    </row>
    <row r="3913" spans="1:28" x14ac:dyDescent="0.35">
      <c r="A3913" t="s">
        <v>8628</v>
      </c>
      <c r="B3913" s="1">
        <v>46022</v>
      </c>
      <c r="C3913" s="1" t="str">
        <f>TEXT(Table1[[#This Row],[Order_Date]],"yyyy")</f>
        <v>2025</v>
      </c>
      <c r="D3913" s="3">
        <f>MONTH(Table1[[#This Row],[Order_Date]])</f>
        <v>12</v>
      </c>
      <c r="E3913" t="str">
        <f>TEXT(Table1[[#This Row],[Order_Date]],"mmm")</f>
        <v>Dec</v>
      </c>
      <c r="F3913" s="1">
        <v>46025</v>
      </c>
      <c r="G3913">
        <f>(Table1[[#This Row],[Ship_Date]]-Table1[[#This Row],[Order_Date]])</f>
        <v>3</v>
      </c>
      <c r="H3913" t="s">
        <v>8629</v>
      </c>
      <c r="I3913" t="s">
        <v>8630</v>
      </c>
      <c r="J3913" t="s">
        <v>52</v>
      </c>
      <c r="K3913">
        <v>36</v>
      </c>
      <c r="L3913" t="str">
        <f>IF(Table1[[#This Row],[Age]]&lt;=20,"Teen",IF(Table1[[#This Row],[Age]]&gt;=21 &amp; Table1[[#This Row],[Age]]&lt;=50,"Adult","Senior"))</f>
        <v>Senior</v>
      </c>
      <c r="M3913" t="s">
        <v>53</v>
      </c>
      <c r="N3913" t="s">
        <v>54</v>
      </c>
      <c r="O3913" t="s">
        <v>55</v>
      </c>
      <c r="P3913" t="s">
        <v>56</v>
      </c>
      <c r="Q3913" t="s">
        <v>125</v>
      </c>
      <c r="R3913">
        <v>7</v>
      </c>
      <c r="S3913">
        <v>450</v>
      </c>
      <c r="T3913">
        <v>20</v>
      </c>
      <c r="U3913">
        <v>2520</v>
      </c>
      <c r="V3913" t="str">
        <f>IF(Table1[[#This Row],[Sales]]&lt;=10000,"Low",IF(Table1[[#This Row],[Sales]]&gt;=10000 &amp; Table1[[#This Row],[Sales]]&lt;=25000,"Medium","High"))</f>
        <v>Low</v>
      </c>
      <c r="W3913">
        <v>1032.33</v>
      </c>
      <c r="X3913">
        <f>Table1[[#This Row],[Profit]]/Table1[[#This Row],[Sales]]</f>
        <v>0.40965476190476185</v>
      </c>
      <c r="Y3913" t="s">
        <v>93</v>
      </c>
      <c r="Z3913" t="s">
        <v>41</v>
      </c>
      <c r="AA3913">
        <v>4</v>
      </c>
      <c r="AB3913" t="s">
        <v>42</v>
      </c>
    </row>
    <row r="3914" spans="1:28" x14ac:dyDescent="0.35">
      <c r="A3914" t="s">
        <v>8645</v>
      </c>
      <c r="B3914" s="1">
        <v>45637</v>
      </c>
      <c r="C3914" s="1" t="str">
        <f>TEXT(Table1[[#This Row],[Order_Date]],"yyyy")</f>
        <v>2024</v>
      </c>
      <c r="D3914" s="3">
        <f>MONTH(Table1[[#This Row],[Order_Date]])</f>
        <v>12</v>
      </c>
      <c r="E3914" t="str">
        <f>TEXT(Table1[[#This Row],[Order_Date]],"mmm")</f>
        <v>Dec</v>
      </c>
      <c r="F3914" s="1">
        <v>45641</v>
      </c>
      <c r="G3914">
        <f>(Table1[[#This Row],[Ship_Date]]-Table1[[#This Row],[Order_Date]])</f>
        <v>4</v>
      </c>
      <c r="H3914" t="s">
        <v>8646</v>
      </c>
      <c r="I3914" t="s">
        <v>8647</v>
      </c>
      <c r="J3914" t="s">
        <v>24</v>
      </c>
      <c r="K3914">
        <v>25</v>
      </c>
      <c r="L3914" t="str">
        <f>IF(Table1[[#This Row],[Age]]&lt;=20,"Teen",IF(Table1[[#This Row],[Age]]&gt;=21 &amp; Table1[[#This Row],[Age]]&lt;=50,"Adult","Senior"))</f>
        <v>Senior</v>
      </c>
      <c r="M3914" t="s">
        <v>46</v>
      </c>
      <c r="N3914" t="s">
        <v>46</v>
      </c>
      <c r="O3914" t="s">
        <v>38</v>
      </c>
      <c r="P3914" t="s">
        <v>56</v>
      </c>
      <c r="Q3914" t="s">
        <v>57</v>
      </c>
      <c r="R3914">
        <v>7</v>
      </c>
      <c r="S3914">
        <v>60</v>
      </c>
      <c r="T3914">
        <v>25</v>
      </c>
      <c r="U3914">
        <v>315</v>
      </c>
      <c r="V3914" t="str">
        <f>IF(Table1[[#This Row],[Sales]]&lt;=10000,"Low",IF(Table1[[#This Row],[Sales]]&gt;=10000 &amp; Table1[[#This Row],[Sales]]&lt;=25000,"Medium","High"))</f>
        <v>Low</v>
      </c>
      <c r="W3914">
        <v>126.79</v>
      </c>
      <c r="X3914">
        <f>Table1[[#This Row],[Profit]]/Table1[[#This Row],[Sales]]</f>
        <v>0.40250793650793654</v>
      </c>
      <c r="Y3914" t="s">
        <v>30</v>
      </c>
      <c r="Z3914" t="s">
        <v>31</v>
      </c>
      <c r="AA3914">
        <v>5</v>
      </c>
      <c r="AB3914" t="s">
        <v>32</v>
      </c>
    </row>
    <row r="3915" spans="1:28" x14ac:dyDescent="0.35">
      <c r="A3915" t="s">
        <v>8656</v>
      </c>
      <c r="B3915" s="1">
        <v>45641</v>
      </c>
      <c r="C3915" s="1" t="str">
        <f>TEXT(Table1[[#This Row],[Order_Date]],"yyyy")</f>
        <v>2024</v>
      </c>
      <c r="D3915" s="3">
        <f>MONTH(Table1[[#This Row],[Order_Date]])</f>
        <v>12</v>
      </c>
      <c r="E3915" t="str">
        <f>TEXT(Table1[[#This Row],[Order_Date]],"mmm")</f>
        <v>Dec</v>
      </c>
      <c r="F3915" s="1">
        <v>45642</v>
      </c>
      <c r="G3915">
        <f>(Table1[[#This Row],[Ship_Date]]-Table1[[#This Row],[Order_Date]])</f>
        <v>1</v>
      </c>
      <c r="H3915" t="s">
        <v>8657</v>
      </c>
      <c r="I3915" t="s">
        <v>8658</v>
      </c>
      <c r="J3915" t="s">
        <v>52</v>
      </c>
      <c r="K3915">
        <v>50</v>
      </c>
      <c r="L3915" t="str">
        <f>IF(Table1[[#This Row],[Age]]&lt;=20,"Teen",IF(Table1[[#This Row],[Age]]&gt;=21 &amp; Table1[[#This Row],[Age]]&lt;=50,"Adult","Senior"))</f>
        <v>Senior</v>
      </c>
      <c r="M3915" t="s">
        <v>25</v>
      </c>
      <c r="N3915" t="s">
        <v>26</v>
      </c>
      <c r="O3915" t="s">
        <v>27</v>
      </c>
      <c r="P3915" t="s">
        <v>56</v>
      </c>
      <c r="Q3915" t="s">
        <v>212</v>
      </c>
      <c r="R3915">
        <v>8</v>
      </c>
      <c r="S3915">
        <v>300</v>
      </c>
      <c r="T3915">
        <v>0</v>
      </c>
      <c r="U3915">
        <v>2400</v>
      </c>
      <c r="V3915" t="str">
        <f>IF(Table1[[#This Row],[Sales]]&lt;=10000,"Low",IF(Table1[[#This Row],[Sales]]&gt;=10000 &amp; Table1[[#This Row],[Sales]]&lt;=25000,"Medium","High"))</f>
        <v>Low</v>
      </c>
      <c r="W3915">
        <v>463.58</v>
      </c>
      <c r="X3915">
        <f>Table1[[#This Row],[Profit]]/Table1[[#This Row],[Sales]]</f>
        <v>0.19315833333333332</v>
      </c>
      <c r="Y3915" t="s">
        <v>93</v>
      </c>
      <c r="Z3915" t="s">
        <v>31</v>
      </c>
      <c r="AA3915">
        <v>5</v>
      </c>
      <c r="AB3915" t="s">
        <v>42</v>
      </c>
    </row>
    <row r="3916" spans="1:28" x14ac:dyDescent="0.35">
      <c r="A3916" t="s">
        <v>8662</v>
      </c>
      <c r="B3916" s="1">
        <v>46001</v>
      </c>
      <c r="C3916" s="1" t="str">
        <f>TEXT(Table1[[#This Row],[Order_Date]],"yyyy")</f>
        <v>2025</v>
      </c>
      <c r="D3916" s="3">
        <f>MONTH(Table1[[#This Row],[Order_Date]])</f>
        <v>12</v>
      </c>
      <c r="E3916" t="str">
        <f>TEXT(Table1[[#This Row],[Order_Date]],"mmm")</f>
        <v>Dec</v>
      </c>
      <c r="F3916" s="1">
        <v>46005</v>
      </c>
      <c r="G3916">
        <f>(Table1[[#This Row],[Ship_Date]]-Table1[[#This Row],[Order_Date]])</f>
        <v>4</v>
      </c>
      <c r="H3916" t="s">
        <v>8663</v>
      </c>
      <c r="I3916" t="s">
        <v>8664</v>
      </c>
      <c r="J3916" t="s">
        <v>52</v>
      </c>
      <c r="K3916">
        <v>28</v>
      </c>
      <c r="L3916" t="str">
        <f>IF(Table1[[#This Row],[Age]]&lt;=20,"Teen",IF(Table1[[#This Row],[Age]]&gt;=21 &amp; Table1[[#This Row],[Age]]&lt;=50,"Adult","Senior"))</f>
        <v>Senior</v>
      </c>
      <c r="M3916" t="s">
        <v>79</v>
      </c>
      <c r="N3916" t="s">
        <v>80</v>
      </c>
      <c r="O3916" t="s">
        <v>38</v>
      </c>
      <c r="P3916" t="s">
        <v>39</v>
      </c>
      <c r="Q3916" t="s">
        <v>87</v>
      </c>
      <c r="R3916">
        <v>4</v>
      </c>
      <c r="S3916">
        <v>3200</v>
      </c>
      <c r="T3916">
        <v>25</v>
      </c>
      <c r="U3916">
        <v>9600</v>
      </c>
      <c r="V3916" t="str">
        <f>IF(Table1[[#This Row],[Sales]]&lt;=10000,"Low",IF(Table1[[#This Row],[Sales]]&gt;=10000 &amp; Table1[[#This Row],[Sales]]&lt;=25000,"Medium","High"))</f>
        <v>Low</v>
      </c>
      <c r="W3916">
        <v>3857.85</v>
      </c>
      <c r="X3916">
        <f>Table1[[#This Row],[Profit]]/Table1[[#This Row],[Sales]]</f>
        <v>0.40185937499999996</v>
      </c>
      <c r="Y3916" t="s">
        <v>93</v>
      </c>
      <c r="Z3916" t="s">
        <v>41</v>
      </c>
      <c r="AA3916">
        <v>2</v>
      </c>
      <c r="AB3916" t="s">
        <v>42</v>
      </c>
    </row>
    <row r="3917" spans="1:28" x14ac:dyDescent="0.35">
      <c r="A3917" t="s">
        <v>8675</v>
      </c>
      <c r="B3917" s="1">
        <v>46004</v>
      </c>
      <c r="C3917" s="1" t="str">
        <f>TEXT(Table1[[#This Row],[Order_Date]],"yyyy")</f>
        <v>2025</v>
      </c>
      <c r="D3917" s="3">
        <f>MONTH(Table1[[#This Row],[Order_Date]])</f>
        <v>12</v>
      </c>
      <c r="E3917" t="str">
        <f>TEXT(Table1[[#This Row],[Order_Date]],"mmm")</f>
        <v>Dec</v>
      </c>
      <c r="F3917" s="1">
        <v>46009</v>
      </c>
      <c r="G3917">
        <f>(Table1[[#This Row],[Ship_Date]]-Table1[[#This Row],[Order_Date]])</f>
        <v>5</v>
      </c>
      <c r="H3917" t="s">
        <v>8676</v>
      </c>
      <c r="I3917" t="s">
        <v>8677</v>
      </c>
      <c r="J3917" t="s">
        <v>24</v>
      </c>
      <c r="K3917">
        <v>52</v>
      </c>
      <c r="L3917" t="str">
        <f>IF(Table1[[#This Row],[Age]]&lt;=20,"Teen",IF(Table1[[#This Row],[Age]]&gt;=21 &amp; Table1[[#This Row],[Age]]&lt;=50,"Adult","Senior"))</f>
        <v>Senior</v>
      </c>
      <c r="M3917" t="s">
        <v>63</v>
      </c>
      <c r="N3917" t="s">
        <v>64</v>
      </c>
      <c r="O3917" t="s">
        <v>55</v>
      </c>
      <c r="P3917" t="s">
        <v>39</v>
      </c>
      <c r="Q3917" t="s">
        <v>40</v>
      </c>
      <c r="R3917">
        <v>1</v>
      </c>
      <c r="S3917">
        <v>2500</v>
      </c>
      <c r="T3917">
        <v>0</v>
      </c>
      <c r="U3917">
        <v>2500</v>
      </c>
      <c r="V3917" t="str">
        <f>IF(Table1[[#This Row],[Sales]]&lt;=10000,"Low",IF(Table1[[#This Row],[Sales]]&gt;=10000 &amp; Table1[[#This Row],[Sales]]&lt;=25000,"Medium","High"))</f>
        <v>Low</v>
      </c>
      <c r="W3917">
        <v>1037.68</v>
      </c>
      <c r="X3917">
        <f>Table1[[#This Row],[Profit]]/Table1[[#This Row],[Sales]]</f>
        <v>0.41507200000000005</v>
      </c>
      <c r="Y3917" t="s">
        <v>30</v>
      </c>
      <c r="Z3917" t="s">
        <v>41</v>
      </c>
      <c r="AA3917">
        <v>3</v>
      </c>
      <c r="AB3917" t="s">
        <v>42</v>
      </c>
    </row>
    <row r="3918" spans="1:28" x14ac:dyDescent="0.35">
      <c r="A3918" t="s">
        <v>8693</v>
      </c>
      <c r="B3918" s="1">
        <v>45647</v>
      </c>
      <c r="C3918" s="1" t="str">
        <f>TEXT(Table1[[#This Row],[Order_Date]],"yyyy")</f>
        <v>2024</v>
      </c>
      <c r="D3918" s="3">
        <f>MONTH(Table1[[#This Row],[Order_Date]])</f>
        <v>12</v>
      </c>
      <c r="E3918" t="str">
        <f>TEXT(Table1[[#This Row],[Order_Date]],"mmm")</f>
        <v>Dec</v>
      </c>
      <c r="F3918" s="1">
        <v>45650</v>
      </c>
      <c r="G3918">
        <f>(Table1[[#This Row],[Ship_Date]]-Table1[[#This Row],[Order_Date]])</f>
        <v>3</v>
      </c>
      <c r="H3918" t="s">
        <v>8694</v>
      </c>
      <c r="I3918" t="s">
        <v>8695</v>
      </c>
      <c r="J3918" t="s">
        <v>52</v>
      </c>
      <c r="K3918">
        <v>35</v>
      </c>
      <c r="L3918" t="str">
        <f>IF(Table1[[#This Row],[Age]]&lt;=20,"Teen",IF(Table1[[#This Row],[Age]]&gt;=21 &amp; Table1[[#This Row],[Age]]&lt;=50,"Adult","Senior"))</f>
        <v>Senior</v>
      </c>
      <c r="M3918" t="s">
        <v>84</v>
      </c>
      <c r="N3918" t="s">
        <v>85</v>
      </c>
      <c r="O3918" t="s">
        <v>86</v>
      </c>
      <c r="P3918" t="s">
        <v>56</v>
      </c>
      <c r="Q3918" t="s">
        <v>97</v>
      </c>
      <c r="R3918">
        <v>4</v>
      </c>
      <c r="S3918">
        <v>1500</v>
      </c>
      <c r="T3918">
        <v>10</v>
      </c>
      <c r="U3918">
        <v>5400</v>
      </c>
      <c r="V3918" t="str">
        <f>IF(Table1[[#This Row],[Sales]]&lt;=10000,"Low",IF(Table1[[#This Row],[Sales]]&gt;=10000 &amp; Table1[[#This Row],[Sales]]&lt;=25000,"Medium","High"))</f>
        <v>Low</v>
      </c>
      <c r="W3918">
        <v>1063.8399999999999</v>
      </c>
      <c r="X3918">
        <f>Table1[[#This Row],[Profit]]/Table1[[#This Row],[Sales]]</f>
        <v>0.19700740740740738</v>
      </c>
      <c r="Y3918" t="s">
        <v>30</v>
      </c>
      <c r="Z3918" t="s">
        <v>31</v>
      </c>
      <c r="AA3918">
        <v>4</v>
      </c>
      <c r="AB3918" t="s">
        <v>42</v>
      </c>
    </row>
    <row r="3919" spans="1:28" x14ac:dyDescent="0.35">
      <c r="A3919" t="s">
        <v>8702</v>
      </c>
      <c r="B3919" s="1">
        <v>45654</v>
      </c>
      <c r="C3919" s="1" t="str">
        <f>TEXT(Table1[[#This Row],[Order_Date]],"yyyy")</f>
        <v>2024</v>
      </c>
      <c r="D3919" s="3">
        <f>MONTH(Table1[[#This Row],[Order_Date]])</f>
        <v>12</v>
      </c>
      <c r="E3919" t="str">
        <f>TEXT(Table1[[#This Row],[Order_Date]],"mmm")</f>
        <v>Dec</v>
      </c>
      <c r="F3919" s="1">
        <v>45657</v>
      </c>
      <c r="G3919">
        <f>(Table1[[#This Row],[Ship_Date]]-Table1[[#This Row],[Order_Date]])</f>
        <v>3</v>
      </c>
      <c r="H3919" t="s">
        <v>8703</v>
      </c>
      <c r="I3919" t="s">
        <v>8704</v>
      </c>
      <c r="J3919" t="s">
        <v>24</v>
      </c>
      <c r="K3919">
        <v>41</v>
      </c>
      <c r="L3919" t="str">
        <f>IF(Table1[[#This Row],[Age]]&lt;=20,"Teen",IF(Table1[[#This Row],[Age]]&gt;=21 &amp; Table1[[#This Row],[Age]]&lt;=50,"Adult","Senior"))</f>
        <v>Senior</v>
      </c>
      <c r="M3919" t="s">
        <v>46</v>
      </c>
      <c r="N3919" t="s">
        <v>46</v>
      </c>
      <c r="O3919" t="s">
        <v>38</v>
      </c>
      <c r="P3919" t="s">
        <v>28</v>
      </c>
      <c r="Q3919" t="s">
        <v>65</v>
      </c>
      <c r="R3919">
        <v>6</v>
      </c>
      <c r="S3919">
        <v>30000</v>
      </c>
      <c r="T3919">
        <v>5</v>
      </c>
      <c r="U3919">
        <v>171000</v>
      </c>
      <c r="V3919" t="str">
        <f>IF(Table1[[#This Row],[Sales]]&lt;=10000,"Low",IF(Table1[[#This Row],[Sales]]&gt;=10000 &amp; Table1[[#This Row],[Sales]]&lt;=25000,"Medium","High"))</f>
        <v>High</v>
      </c>
      <c r="W3919">
        <v>18758.310000000001</v>
      </c>
      <c r="X3919">
        <f>Table1[[#This Row],[Profit]]/Table1[[#This Row],[Sales]]</f>
        <v>0.10969771929824562</v>
      </c>
      <c r="Y3919" t="s">
        <v>93</v>
      </c>
      <c r="Z3919" t="s">
        <v>41</v>
      </c>
      <c r="AA3919">
        <v>4</v>
      </c>
      <c r="AB3919" t="s">
        <v>42</v>
      </c>
    </row>
    <row r="3920" spans="1:28" x14ac:dyDescent="0.35">
      <c r="A3920" t="s">
        <v>8725</v>
      </c>
      <c r="B3920" s="1">
        <v>46017</v>
      </c>
      <c r="C3920" s="1" t="str">
        <f>TEXT(Table1[[#This Row],[Order_Date]],"yyyy")</f>
        <v>2025</v>
      </c>
      <c r="D3920" s="3">
        <f>MONTH(Table1[[#This Row],[Order_Date]])</f>
        <v>12</v>
      </c>
      <c r="E3920" t="str">
        <f>TEXT(Table1[[#This Row],[Order_Date]],"mmm")</f>
        <v>Dec</v>
      </c>
      <c r="F3920" s="1">
        <v>46023</v>
      </c>
      <c r="G3920">
        <f>(Table1[[#This Row],[Ship_Date]]-Table1[[#This Row],[Order_Date]])</f>
        <v>6</v>
      </c>
      <c r="H3920" t="s">
        <v>8726</v>
      </c>
      <c r="I3920" t="s">
        <v>8727</v>
      </c>
      <c r="J3920" t="s">
        <v>24</v>
      </c>
      <c r="K3920">
        <v>35</v>
      </c>
      <c r="L3920" t="str">
        <f>IF(Table1[[#This Row],[Age]]&lt;=20,"Teen",IF(Table1[[#This Row],[Age]]&gt;=21 &amp; Table1[[#This Row],[Age]]&lt;=50,"Adult","Senior"))</f>
        <v>Senior</v>
      </c>
      <c r="M3920" t="s">
        <v>63</v>
      </c>
      <c r="N3920" t="s">
        <v>64</v>
      </c>
      <c r="O3920" t="s">
        <v>55</v>
      </c>
      <c r="P3920" t="s">
        <v>56</v>
      </c>
      <c r="Q3920" t="s">
        <v>168</v>
      </c>
      <c r="R3920">
        <v>7</v>
      </c>
      <c r="S3920">
        <v>1200</v>
      </c>
      <c r="T3920">
        <v>15</v>
      </c>
      <c r="U3920">
        <v>7140</v>
      </c>
      <c r="V3920" t="str">
        <f>IF(Table1[[#This Row],[Sales]]&lt;=10000,"Low",IF(Table1[[#This Row],[Sales]]&gt;=10000 &amp; Table1[[#This Row],[Sales]]&lt;=25000,"Medium","High"))</f>
        <v>Low</v>
      </c>
      <c r="W3920">
        <v>1372.78</v>
      </c>
      <c r="X3920">
        <f>Table1[[#This Row],[Profit]]/Table1[[#This Row],[Sales]]</f>
        <v>0.19226610644257702</v>
      </c>
      <c r="Y3920" t="s">
        <v>58</v>
      </c>
      <c r="Z3920" t="s">
        <v>31</v>
      </c>
      <c r="AA3920">
        <v>5</v>
      </c>
      <c r="AB3920" t="s">
        <v>42</v>
      </c>
    </row>
    <row r="3921" spans="1:28" x14ac:dyDescent="0.35">
      <c r="A3921" t="s">
        <v>8772</v>
      </c>
      <c r="B3921" s="1">
        <v>46016</v>
      </c>
      <c r="C3921" s="1" t="str">
        <f>TEXT(Table1[[#This Row],[Order_Date]],"yyyy")</f>
        <v>2025</v>
      </c>
      <c r="D3921" s="3">
        <f>MONTH(Table1[[#This Row],[Order_Date]])</f>
        <v>12</v>
      </c>
      <c r="E3921" t="str">
        <f>TEXT(Table1[[#This Row],[Order_Date]],"mmm")</f>
        <v>Dec</v>
      </c>
      <c r="F3921" s="1">
        <v>46017</v>
      </c>
      <c r="G3921">
        <f>(Table1[[#This Row],[Ship_Date]]-Table1[[#This Row],[Order_Date]])</f>
        <v>1</v>
      </c>
      <c r="H3921" t="s">
        <v>8773</v>
      </c>
      <c r="I3921" t="s">
        <v>8774</v>
      </c>
      <c r="J3921" t="s">
        <v>24</v>
      </c>
      <c r="K3921">
        <v>32</v>
      </c>
      <c r="L3921" t="str">
        <f>IF(Table1[[#This Row],[Age]]&lt;=20,"Teen",IF(Table1[[#This Row],[Age]]&gt;=21 &amp; Table1[[#This Row],[Age]]&lt;=50,"Adult","Senior"))</f>
        <v>Senior</v>
      </c>
      <c r="M3921" t="s">
        <v>63</v>
      </c>
      <c r="N3921" t="s">
        <v>64</v>
      </c>
      <c r="O3921" t="s">
        <v>55</v>
      </c>
      <c r="P3921" t="s">
        <v>39</v>
      </c>
      <c r="Q3921" t="s">
        <v>151</v>
      </c>
      <c r="R3921">
        <v>5</v>
      </c>
      <c r="S3921">
        <v>900</v>
      </c>
      <c r="T3921">
        <v>0</v>
      </c>
      <c r="U3921">
        <v>4500</v>
      </c>
      <c r="V3921" t="str">
        <f>IF(Table1[[#This Row],[Sales]]&lt;=10000,"Low",IF(Table1[[#This Row],[Sales]]&gt;=10000 &amp; Table1[[#This Row],[Sales]]&lt;=25000,"Medium","High"))</f>
        <v>Low</v>
      </c>
      <c r="W3921">
        <v>1335.69</v>
      </c>
      <c r="X3921">
        <f>Table1[[#This Row],[Profit]]/Table1[[#This Row],[Sales]]</f>
        <v>0.29682000000000003</v>
      </c>
      <c r="Y3921" t="s">
        <v>93</v>
      </c>
      <c r="Z3921" t="s">
        <v>59</v>
      </c>
      <c r="AA3921">
        <v>1</v>
      </c>
      <c r="AB3921" t="s">
        <v>42</v>
      </c>
    </row>
    <row r="3922" spans="1:28" x14ac:dyDescent="0.35">
      <c r="A3922" t="s">
        <v>8823</v>
      </c>
      <c r="B3922" s="1">
        <v>45646</v>
      </c>
      <c r="C3922" s="1" t="str">
        <f>TEXT(Table1[[#This Row],[Order_Date]],"yyyy")</f>
        <v>2024</v>
      </c>
      <c r="D3922" s="3">
        <f>MONTH(Table1[[#This Row],[Order_Date]])</f>
        <v>12</v>
      </c>
      <c r="E3922" t="str">
        <f>TEXT(Table1[[#This Row],[Order_Date]],"mmm")</f>
        <v>Dec</v>
      </c>
      <c r="F3922" s="1">
        <v>45652</v>
      </c>
      <c r="G3922">
        <f>(Table1[[#This Row],[Ship_Date]]-Table1[[#This Row],[Order_Date]])</f>
        <v>6</v>
      </c>
      <c r="H3922" t="s">
        <v>8824</v>
      </c>
      <c r="I3922" t="s">
        <v>8825</v>
      </c>
      <c r="J3922" t="s">
        <v>24</v>
      </c>
      <c r="K3922">
        <v>25</v>
      </c>
      <c r="L3922" t="str">
        <f>IF(Table1[[#This Row],[Age]]&lt;=20,"Teen",IF(Table1[[#This Row],[Age]]&gt;=21 &amp; Table1[[#This Row],[Age]]&lt;=50,"Adult","Senior"))</f>
        <v>Senior</v>
      </c>
      <c r="M3922" t="s">
        <v>63</v>
      </c>
      <c r="N3922" t="s">
        <v>64</v>
      </c>
      <c r="O3922" t="s">
        <v>55</v>
      </c>
      <c r="P3922" t="s">
        <v>47</v>
      </c>
      <c r="Q3922" t="s">
        <v>185</v>
      </c>
      <c r="R3922">
        <v>8</v>
      </c>
      <c r="S3922">
        <v>4500</v>
      </c>
      <c r="T3922">
        <v>0</v>
      </c>
      <c r="U3922">
        <v>36000</v>
      </c>
      <c r="V3922" t="str">
        <f>IF(Table1[[#This Row],[Sales]]&lt;=10000,"Low",IF(Table1[[#This Row],[Sales]]&gt;=10000 &amp; Table1[[#This Row],[Sales]]&lt;=25000,"Medium","High"))</f>
        <v>High</v>
      </c>
      <c r="W3922">
        <v>6767.51</v>
      </c>
      <c r="X3922">
        <f>Table1[[#This Row],[Profit]]/Table1[[#This Row],[Sales]]</f>
        <v>0.18798638888888888</v>
      </c>
      <c r="Y3922" t="s">
        <v>93</v>
      </c>
      <c r="Z3922" t="s">
        <v>59</v>
      </c>
      <c r="AA3922">
        <v>5</v>
      </c>
      <c r="AB3922" t="s">
        <v>42</v>
      </c>
    </row>
    <row r="3923" spans="1:28" x14ac:dyDescent="0.35">
      <c r="A3923" t="s">
        <v>8826</v>
      </c>
      <c r="B3923" s="1">
        <v>45627</v>
      </c>
      <c r="C3923" s="1" t="str">
        <f>TEXT(Table1[[#This Row],[Order_Date]],"yyyy")</f>
        <v>2024</v>
      </c>
      <c r="D3923" s="3">
        <f>MONTH(Table1[[#This Row],[Order_Date]])</f>
        <v>12</v>
      </c>
      <c r="E3923" t="str">
        <f>TEXT(Table1[[#This Row],[Order_Date]],"mmm")</f>
        <v>Dec</v>
      </c>
      <c r="F3923" s="1">
        <v>45631</v>
      </c>
      <c r="G3923">
        <f>(Table1[[#This Row],[Ship_Date]]-Table1[[#This Row],[Order_Date]])</f>
        <v>4</v>
      </c>
      <c r="H3923" t="s">
        <v>6894</v>
      </c>
      <c r="I3923" t="s">
        <v>8827</v>
      </c>
      <c r="J3923" t="s">
        <v>52</v>
      </c>
      <c r="K3923">
        <v>20</v>
      </c>
      <c r="L3923" t="str">
        <f>IF(Table1[[#This Row],[Age]]&lt;=20,"Teen",IF(Table1[[#This Row],[Age]]&gt;=21 &amp; Table1[[#This Row],[Age]]&lt;=50,"Adult","Senior"))</f>
        <v>Teen</v>
      </c>
      <c r="M3923" t="s">
        <v>53</v>
      </c>
      <c r="N3923" t="s">
        <v>54</v>
      </c>
      <c r="O3923" t="s">
        <v>55</v>
      </c>
      <c r="P3923" t="s">
        <v>28</v>
      </c>
      <c r="Q3923" t="s">
        <v>103</v>
      </c>
      <c r="R3923">
        <v>1</v>
      </c>
      <c r="S3923">
        <v>25000</v>
      </c>
      <c r="T3923">
        <v>0</v>
      </c>
      <c r="U3923">
        <v>25000</v>
      </c>
      <c r="V3923" t="str">
        <f>IF(Table1[[#This Row],[Sales]]&lt;=10000,"Low",IF(Table1[[#This Row],[Sales]]&gt;=10000 &amp; Table1[[#This Row],[Sales]]&lt;=25000,"Medium","High"))</f>
        <v>High</v>
      </c>
      <c r="W3923">
        <v>4272.25</v>
      </c>
      <c r="X3923">
        <f>Table1[[#This Row],[Profit]]/Table1[[#This Row],[Sales]]</f>
        <v>0.17088999999999999</v>
      </c>
      <c r="Y3923" t="s">
        <v>30</v>
      </c>
      <c r="Z3923" t="s">
        <v>59</v>
      </c>
      <c r="AA3923">
        <v>3</v>
      </c>
      <c r="AB3923" t="s">
        <v>42</v>
      </c>
    </row>
    <row r="3924" spans="1:28" x14ac:dyDescent="0.35">
      <c r="A3924" t="s">
        <v>8830</v>
      </c>
      <c r="B3924" s="1">
        <v>45993</v>
      </c>
      <c r="C3924" s="1" t="str">
        <f>TEXT(Table1[[#This Row],[Order_Date]],"yyyy")</f>
        <v>2025</v>
      </c>
      <c r="D3924" s="3">
        <f>MONTH(Table1[[#This Row],[Order_Date]])</f>
        <v>12</v>
      </c>
      <c r="E3924" t="str">
        <f>TEXT(Table1[[#This Row],[Order_Date]],"mmm")</f>
        <v>Dec</v>
      </c>
      <c r="F3924" s="1">
        <v>45997</v>
      </c>
      <c r="G3924">
        <f>(Table1[[#This Row],[Ship_Date]]-Table1[[#This Row],[Order_Date]])</f>
        <v>4</v>
      </c>
      <c r="H3924" t="s">
        <v>2022</v>
      </c>
      <c r="I3924" t="s">
        <v>8831</v>
      </c>
      <c r="J3924" t="s">
        <v>24</v>
      </c>
      <c r="K3924">
        <v>42</v>
      </c>
      <c r="L3924" t="str">
        <f>IF(Table1[[#This Row],[Age]]&lt;=20,"Teen",IF(Table1[[#This Row],[Age]]&gt;=21 &amp; Table1[[#This Row],[Age]]&lt;=50,"Adult","Senior"))</f>
        <v>Senior</v>
      </c>
      <c r="M3924" t="s">
        <v>25</v>
      </c>
      <c r="N3924" t="s">
        <v>26</v>
      </c>
      <c r="O3924" t="s">
        <v>27</v>
      </c>
      <c r="P3924" t="s">
        <v>47</v>
      </c>
      <c r="Q3924" t="s">
        <v>185</v>
      </c>
      <c r="R3924">
        <v>6</v>
      </c>
      <c r="S3924">
        <v>4500</v>
      </c>
      <c r="T3924">
        <v>5</v>
      </c>
      <c r="U3924">
        <v>25650</v>
      </c>
      <c r="V3924" t="str">
        <f>IF(Table1[[#This Row],[Sales]]&lt;=10000,"Low",IF(Table1[[#This Row],[Sales]]&gt;=10000 &amp; Table1[[#This Row],[Sales]]&lt;=25000,"Medium","High"))</f>
        <v>High</v>
      </c>
      <c r="W3924">
        <v>7163.31</v>
      </c>
      <c r="X3924">
        <f>Table1[[#This Row],[Profit]]/Table1[[#This Row],[Sales]]</f>
        <v>0.27927134502923978</v>
      </c>
      <c r="Y3924" t="s">
        <v>58</v>
      </c>
      <c r="Z3924" t="s">
        <v>41</v>
      </c>
      <c r="AA3924">
        <v>3</v>
      </c>
      <c r="AB3924" t="s">
        <v>42</v>
      </c>
    </row>
    <row r="3925" spans="1:28" x14ac:dyDescent="0.35">
      <c r="A3925" t="s">
        <v>8843</v>
      </c>
      <c r="B3925" s="1">
        <v>45998</v>
      </c>
      <c r="C3925" s="1" t="str">
        <f>TEXT(Table1[[#This Row],[Order_Date]],"yyyy")</f>
        <v>2025</v>
      </c>
      <c r="D3925" s="3">
        <f>MONTH(Table1[[#This Row],[Order_Date]])</f>
        <v>12</v>
      </c>
      <c r="E3925" t="str">
        <f>TEXT(Table1[[#This Row],[Order_Date]],"mmm")</f>
        <v>Dec</v>
      </c>
      <c r="F3925" s="1">
        <v>46003</v>
      </c>
      <c r="G3925">
        <f>(Table1[[#This Row],[Ship_Date]]-Table1[[#This Row],[Order_Date]])</f>
        <v>5</v>
      </c>
      <c r="H3925" t="s">
        <v>8844</v>
      </c>
      <c r="I3925" t="s">
        <v>8845</v>
      </c>
      <c r="J3925" t="s">
        <v>52</v>
      </c>
      <c r="K3925">
        <v>43</v>
      </c>
      <c r="L3925" t="str">
        <f>IF(Table1[[#This Row],[Age]]&lt;=20,"Teen",IF(Table1[[#This Row],[Age]]&gt;=21 &amp; Table1[[#This Row],[Age]]&lt;=50,"Adult","Senior"))</f>
        <v>Senior</v>
      </c>
      <c r="M3925" t="s">
        <v>91</v>
      </c>
      <c r="N3925" t="s">
        <v>92</v>
      </c>
      <c r="O3925" t="s">
        <v>55</v>
      </c>
      <c r="P3925" t="s">
        <v>56</v>
      </c>
      <c r="Q3925" t="s">
        <v>168</v>
      </c>
      <c r="R3925">
        <v>3</v>
      </c>
      <c r="S3925">
        <v>1200</v>
      </c>
      <c r="T3925">
        <v>0</v>
      </c>
      <c r="U3925">
        <v>3600</v>
      </c>
      <c r="V3925" t="str">
        <f>IF(Table1[[#This Row],[Sales]]&lt;=10000,"Low",IF(Table1[[#This Row],[Sales]]&gt;=10000 &amp; Table1[[#This Row],[Sales]]&lt;=25000,"Medium","High"))</f>
        <v>Low</v>
      </c>
      <c r="W3925">
        <v>424.52</v>
      </c>
      <c r="X3925">
        <f>Table1[[#This Row],[Profit]]/Table1[[#This Row],[Sales]]</f>
        <v>0.11792222222222222</v>
      </c>
      <c r="Y3925" t="s">
        <v>30</v>
      </c>
      <c r="Z3925" t="s">
        <v>41</v>
      </c>
      <c r="AA3925">
        <v>4</v>
      </c>
      <c r="AB3925" t="s">
        <v>42</v>
      </c>
    </row>
    <row r="3926" spans="1:28" x14ac:dyDescent="0.35">
      <c r="A3926" t="s">
        <v>8893</v>
      </c>
      <c r="B3926" s="1">
        <v>45998</v>
      </c>
      <c r="C3926" s="1" t="str">
        <f>TEXT(Table1[[#This Row],[Order_Date]],"yyyy")</f>
        <v>2025</v>
      </c>
      <c r="D3926" s="3">
        <f>MONTH(Table1[[#This Row],[Order_Date]])</f>
        <v>12</v>
      </c>
      <c r="E3926" t="str">
        <f>TEXT(Table1[[#This Row],[Order_Date]],"mmm")</f>
        <v>Dec</v>
      </c>
      <c r="F3926" s="1">
        <v>46000</v>
      </c>
      <c r="G3926">
        <f>(Table1[[#This Row],[Ship_Date]]-Table1[[#This Row],[Order_Date]])</f>
        <v>2</v>
      </c>
      <c r="H3926" t="s">
        <v>8894</v>
      </c>
      <c r="I3926" t="s">
        <v>8895</v>
      </c>
      <c r="J3926" t="s">
        <v>24</v>
      </c>
      <c r="K3926">
        <v>44</v>
      </c>
      <c r="L3926" t="str">
        <f>IF(Table1[[#This Row],[Age]]&lt;=20,"Teen",IF(Table1[[#This Row],[Age]]&gt;=21 &amp; Table1[[#This Row],[Age]]&lt;=50,"Adult","Senior"))</f>
        <v>Senior</v>
      </c>
      <c r="M3926" t="s">
        <v>101</v>
      </c>
      <c r="N3926" t="s">
        <v>102</v>
      </c>
      <c r="O3926" t="s">
        <v>27</v>
      </c>
      <c r="P3926" t="s">
        <v>56</v>
      </c>
      <c r="Q3926" t="s">
        <v>212</v>
      </c>
      <c r="R3926">
        <v>6</v>
      </c>
      <c r="S3926">
        <v>300</v>
      </c>
      <c r="T3926">
        <v>5</v>
      </c>
      <c r="U3926">
        <v>1710</v>
      </c>
      <c r="V3926" t="str">
        <f>IF(Table1[[#This Row],[Sales]]&lt;=10000,"Low",IF(Table1[[#This Row],[Sales]]&gt;=10000 &amp; Table1[[#This Row],[Sales]]&lt;=25000,"Medium","High"))</f>
        <v>Low</v>
      </c>
      <c r="W3926">
        <v>465.38</v>
      </c>
      <c r="X3926">
        <f>Table1[[#This Row],[Profit]]/Table1[[#This Row],[Sales]]</f>
        <v>0.2721520467836257</v>
      </c>
      <c r="Y3926" t="s">
        <v>58</v>
      </c>
      <c r="Z3926" t="s">
        <v>59</v>
      </c>
      <c r="AA3926">
        <v>2</v>
      </c>
      <c r="AB3926" t="s">
        <v>42</v>
      </c>
    </row>
    <row r="3927" spans="1:28" x14ac:dyDescent="0.35">
      <c r="A3927" t="s">
        <v>8908</v>
      </c>
      <c r="B3927" s="1">
        <v>45650</v>
      </c>
      <c r="C3927" s="1" t="str">
        <f>TEXT(Table1[[#This Row],[Order_Date]],"yyyy")</f>
        <v>2024</v>
      </c>
      <c r="D3927" s="3">
        <f>MONTH(Table1[[#This Row],[Order_Date]])</f>
        <v>12</v>
      </c>
      <c r="E3927" t="str">
        <f>TEXT(Table1[[#This Row],[Order_Date]],"mmm")</f>
        <v>Dec</v>
      </c>
      <c r="F3927" s="1">
        <v>45651</v>
      </c>
      <c r="G3927">
        <f>(Table1[[#This Row],[Ship_Date]]-Table1[[#This Row],[Order_Date]])</f>
        <v>1</v>
      </c>
      <c r="H3927" t="s">
        <v>3686</v>
      </c>
      <c r="I3927" t="s">
        <v>8909</v>
      </c>
      <c r="J3927" t="s">
        <v>24</v>
      </c>
      <c r="K3927">
        <v>32</v>
      </c>
      <c r="L3927" t="str">
        <f>IF(Table1[[#This Row],[Age]]&lt;=20,"Teen",IF(Table1[[#This Row],[Age]]&gt;=21 &amp; Table1[[#This Row],[Age]]&lt;=50,"Adult","Senior"))</f>
        <v>Senior</v>
      </c>
      <c r="M3927" t="s">
        <v>63</v>
      </c>
      <c r="N3927" t="s">
        <v>64</v>
      </c>
      <c r="O3927" t="s">
        <v>55</v>
      </c>
      <c r="P3927" t="s">
        <v>28</v>
      </c>
      <c r="Q3927" t="s">
        <v>103</v>
      </c>
      <c r="R3927">
        <v>2</v>
      </c>
      <c r="S3927">
        <v>25000</v>
      </c>
      <c r="T3927">
        <v>0</v>
      </c>
      <c r="U3927">
        <v>50000</v>
      </c>
      <c r="V3927" t="str">
        <f>IF(Table1[[#This Row],[Sales]]&lt;=10000,"Low",IF(Table1[[#This Row],[Sales]]&gt;=10000 &amp; Table1[[#This Row],[Sales]]&lt;=25000,"Medium","High"))</f>
        <v>High</v>
      </c>
      <c r="W3927">
        <v>19735.990000000002</v>
      </c>
      <c r="X3927">
        <f>Table1[[#This Row],[Profit]]/Table1[[#This Row],[Sales]]</f>
        <v>0.39471980000000001</v>
      </c>
      <c r="Y3927" t="s">
        <v>30</v>
      </c>
      <c r="Z3927" t="s">
        <v>59</v>
      </c>
      <c r="AA3927">
        <v>5</v>
      </c>
      <c r="AB3927" t="s">
        <v>42</v>
      </c>
    </row>
    <row r="3928" spans="1:28" x14ac:dyDescent="0.35">
      <c r="A3928" t="s">
        <v>8913</v>
      </c>
      <c r="B3928" s="1">
        <v>46008</v>
      </c>
      <c r="C3928" s="1" t="str">
        <f>TEXT(Table1[[#This Row],[Order_Date]],"yyyy")</f>
        <v>2025</v>
      </c>
      <c r="D3928" s="3">
        <f>MONTH(Table1[[#This Row],[Order_Date]])</f>
        <v>12</v>
      </c>
      <c r="E3928" t="str">
        <f>TEXT(Table1[[#This Row],[Order_Date]],"mmm")</f>
        <v>Dec</v>
      </c>
      <c r="F3928" s="1">
        <v>46012</v>
      </c>
      <c r="G3928">
        <f>(Table1[[#This Row],[Ship_Date]]-Table1[[#This Row],[Order_Date]])</f>
        <v>4</v>
      </c>
      <c r="H3928" t="s">
        <v>1328</v>
      </c>
      <c r="I3928" t="s">
        <v>8914</v>
      </c>
      <c r="J3928" t="s">
        <v>24</v>
      </c>
      <c r="K3928">
        <v>47</v>
      </c>
      <c r="L3928" t="str">
        <f>IF(Table1[[#This Row],[Age]]&lt;=20,"Teen",IF(Table1[[#This Row],[Age]]&gt;=21 &amp; Table1[[#This Row],[Age]]&lt;=50,"Adult","Senior"))</f>
        <v>Senior</v>
      </c>
      <c r="M3928" t="s">
        <v>63</v>
      </c>
      <c r="N3928" t="s">
        <v>64</v>
      </c>
      <c r="O3928" t="s">
        <v>55</v>
      </c>
      <c r="P3928" t="s">
        <v>74</v>
      </c>
      <c r="Q3928" t="s">
        <v>231</v>
      </c>
      <c r="R3928">
        <v>1</v>
      </c>
      <c r="S3928">
        <v>18000</v>
      </c>
      <c r="T3928">
        <v>10</v>
      </c>
      <c r="U3928">
        <v>16200</v>
      </c>
      <c r="V3928" t="str">
        <f>IF(Table1[[#This Row],[Sales]]&lt;=10000,"Low",IF(Table1[[#This Row],[Sales]]&gt;=10000 &amp; Table1[[#This Row],[Sales]]&lt;=25000,"Medium","High"))</f>
        <v>High</v>
      </c>
      <c r="W3928">
        <v>4990.07</v>
      </c>
      <c r="X3928">
        <f>Table1[[#This Row],[Profit]]/Table1[[#This Row],[Sales]]</f>
        <v>0.30802901234567898</v>
      </c>
      <c r="Y3928" t="s">
        <v>30</v>
      </c>
      <c r="Z3928" t="s">
        <v>31</v>
      </c>
      <c r="AA3928">
        <v>3</v>
      </c>
      <c r="AB3928" t="s">
        <v>42</v>
      </c>
    </row>
    <row r="3929" spans="1:28" x14ac:dyDescent="0.35">
      <c r="A3929" t="s">
        <v>8917</v>
      </c>
      <c r="B3929" s="1">
        <v>45998</v>
      </c>
      <c r="C3929" s="1" t="str">
        <f>TEXT(Table1[[#This Row],[Order_Date]],"yyyy")</f>
        <v>2025</v>
      </c>
      <c r="D3929" s="3">
        <f>MONTH(Table1[[#This Row],[Order_Date]])</f>
        <v>12</v>
      </c>
      <c r="E3929" t="str">
        <f>TEXT(Table1[[#This Row],[Order_Date]],"mmm")</f>
        <v>Dec</v>
      </c>
      <c r="F3929" s="1">
        <v>46003</v>
      </c>
      <c r="G3929">
        <f>(Table1[[#This Row],[Ship_Date]]-Table1[[#This Row],[Order_Date]])</f>
        <v>5</v>
      </c>
      <c r="H3929" t="s">
        <v>8918</v>
      </c>
      <c r="I3929" t="s">
        <v>8919</v>
      </c>
      <c r="J3929" t="s">
        <v>52</v>
      </c>
      <c r="K3929">
        <v>35</v>
      </c>
      <c r="L3929" t="str">
        <f>IF(Table1[[#This Row],[Age]]&lt;=20,"Teen",IF(Table1[[#This Row],[Age]]&gt;=21 &amp; Table1[[#This Row],[Age]]&lt;=50,"Adult","Senior"))</f>
        <v>Senior</v>
      </c>
      <c r="M3929" t="s">
        <v>46</v>
      </c>
      <c r="N3929" t="s">
        <v>46</v>
      </c>
      <c r="O3929" t="s">
        <v>38</v>
      </c>
      <c r="P3929" t="s">
        <v>39</v>
      </c>
      <c r="Q3929" t="s">
        <v>118</v>
      </c>
      <c r="R3929">
        <v>8</v>
      </c>
      <c r="S3929">
        <v>4000</v>
      </c>
      <c r="T3929">
        <v>25</v>
      </c>
      <c r="U3929">
        <v>24000</v>
      </c>
      <c r="V3929" t="str">
        <f>IF(Table1[[#This Row],[Sales]]&lt;=10000,"Low",IF(Table1[[#This Row],[Sales]]&gt;=10000 &amp; Table1[[#This Row],[Sales]]&lt;=25000,"Medium","High"))</f>
        <v>High</v>
      </c>
      <c r="W3929">
        <v>2677.87</v>
      </c>
      <c r="X3929">
        <f>Table1[[#This Row],[Profit]]/Table1[[#This Row],[Sales]]</f>
        <v>0.11157791666666667</v>
      </c>
      <c r="Y3929" t="s">
        <v>58</v>
      </c>
      <c r="Z3929" t="s">
        <v>41</v>
      </c>
      <c r="AA3929">
        <v>1</v>
      </c>
      <c r="AB3929" t="s">
        <v>42</v>
      </c>
    </row>
    <row r="3930" spans="1:28" x14ac:dyDescent="0.35">
      <c r="A3930" t="s">
        <v>8952</v>
      </c>
      <c r="B3930" s="1">
        <v>45643</v>
      </c>
      <c r="C3930" s="1" t="str">
        <f>TEXT(Table1[[#This Row],[Order_Date]],"yyyy")</f>
        <v>2024</v>
      </c>
      <c r="D3930" s="3">
        <f>MONTH(Table1[[#This Row],[Order_Date]])</f>
        <v>12</v>
      </c>
      <c r="E3930" t="str">
        <f>TEXT(Table1[[#This Row],[Order_Date]],"mmm")</f>
        <v>Dec</v>
      </c>
      <c r="F3930" s="1">
        <v>45650</v>
      </c>
      <c r="G3930">
        <f>(Table1[[#This Row],[Ship_Date]]-Table1[[#This Row],[Order_Date]])</f>
        <v>7</v>
      </c>
      <c r="H3930" t="s">
        <v>8953</v>
      </c>
      <c r="I3930" t="s">
        <v>8954</v>
      </c>
      <c r="J3930" t="s">
        <v>52</v>
      </c>
      <c r="K3930">
        <v>22</v>
      </c>
      <c r="L3930" t="str">
        <f>IF(Table1[[#This Row],[Age]]&lt;=20,"Teen",IF(Table1[[#This Row],[Age]]&gt;=21 &amp; Table1[[#This Row],[Age]]&lt;=50,"Adult","Senior"))</f>
        <v>Senior</v>
      </c>
      <c r="M3930" t="s">
        <v>91</v>
      </c>
      <c r="N3930" t="s">
        <v>92</v>
      </c>
      <c r="O3930" t="s">
        <v>55</v>
      </c>
      <c r="P3930" t="s">
        <v>28</v>
      </c>
      <c r="Q3930" t="s">
        <v>103</v>
      </c>
      <c r="R3930">
        <v>3</v>
      </c>
      <c r="S3930">
        <v>25000</v>
      </c>
      <c r="T3930">
        <v>0</v>
      </c>
      <c r="U3930">
        <v>75000</v>
      </c>
      <c r="V3930" t="str">
        <f>IF(Table1[[#This Row],[Sales]]&lt;=10000,"Low",IF(Table1[[#This Row],[Sales]]&gt;=10000 &amp; Table1[[#This Row],[Sales]]&lt;=25000,"Medium","High"))</f>
        <v>High</v>
      </c>
      <c r="W3930">
        <v>10792.49</v>
      </c>
      <c r="X3930">
        <f>Table1[[#This Row],[Profit]]/Table1[[#This Row],[Sales]]</f>
        <v>0.14389986666666665</v>
      </c>
      <c r="Y3930" t="s">
        <v>58</v>
      </c>
      <c r="Z3930" t="s">
        <v>59</v>
      </c>
      <c r="AA3930">
        <v>1</v>
      </c>
      <c r="AB3930" t="s">
        <v>42</v>
      </c>
    </row>
    <row r="3931" spans="1:28" x14ac:dyDescent="0.35">
      <c r="A3931" t="s">
        <v>8986</v>
      </c>
      <c r="B3931" s="1">
        <v>45998</v>
      </c>
      <c r="C3931" s="1" t="str">
        <f>TEXT(Table1[[#This Row],[Order_Date]],"yyyy")</f>
        <v>2025</v>
      </c>
      <c r="D3931" s="3">
        <f>MONTH(Table1[[#This Row],[Order_Date]])</f>
        <v>12</v>
      </c>
      <c r="E3931" t="str">
        <f>TEXT(Table1[[#This Row],[Order_Date]],"mmm")</f>
        <v>Dec</v>
      </c>
      <c r="F3931" s="1">
        <v>46004</v>
      </c>
      <c r="G3931">
        <f>(Table1[[#This Row],[Ship_Date]]-Table1[[#This Row],[Order_Date]])</f>
        <v>6</v>
      </c>
      <c r="H3931" t="s">
        <v>8987</v>
      </c>
      <c r="I3931" t="s">
        <v>8988</v>
      </c>
      <c r="J3931" t="s">
        <v>24</v>
      </c>
      <c r="K3931">
        <v>31</v>
      </c>
      <c r="L3931" t="str">
        <f>IF(Table1[[#This Row],[Age]]&lt;=20,"Teen",IF(Table1[[#This Row],[Age]]&gt;=21 &amp; Table1[[#This Row],[Age]]&lt;=50,"Adult","Senior"))</f>
        <v>Senior</v>
      </c>
      <c r="M3931" t="s">
        <v>63</v>
      </c>
      <c r="N3931" t="s">
        <v>64</v>
      </c>
      <c r="O3931" t="s">
        <v>55</v>
      </c>
      <c r="P3931" t="s">
        <v>39</v>
      </c>
      <c r="Q3931" t="s">
        <v>151</v>
      </c>
      <c r="R3931">
        <v>5</v>
      </c>
      <c r="S3931">
        <v>900</v>
      </c>
      <c r="T3931">
        <v>15</v>
      </c>
      <c r="U3931">
        <v>3825</v>
      </c>
      <c r="V3931" t="str">
        <f>IF(Table1[[#This Row],[Sales]]&lt;=10000,"Low",IF(Table1[[#This Row],[Sales]]&gt;=10000 &amp; Table1[[#This Row],[Sales]]&lt;=25000,"Medium","High"))</f>
        <v>Low</v>
      </c>
      <c r="W3931">
        <v>971.19</v>
      </c>
      <c r="X3931">
        <f>Table1[[#This Row],[Profit]]/Table1[[#This Row],[Sales]]</f>
        <v>0.2539058823529412</v>
      </c>
      <c r="Y3931" t="s">
        <v>58</v>
      </c>
      <c r="Z3931" t="s">
        <v>31</v>
      </c>
      <c r="AA3931">
        <v>4</v>
      </c>
      <c r="AB3931" t="s">
        <v>42</v>
      </c>
    </row>
    <row r="3932" spans="1:28" x14ac:dyDescent="0.35">
      <c r="A3932" t="s">
        <v>9015</v>
      </c>
      <c r="B3932" s="1">
        <v>45640</v>
      </c>
      <c r="C3932" s="1" t="str">
        <f>TEXT(Table1[[#This Row],[Order_Date]],"yyyy")</f>
        <v>2024</v>
      </c>
      <c r="D3932" s="3">
        <f>MONTH(Table1[[#This Row],[Order_Date]])</f>
        <v>12</v>
      </c>
      <c r="E3932" t="str">
        <f>TEXT(Table1[[#This Row],[Order_Date]],"mmm")</f>
        <v>Dec</v>
      </c>
      <c r="F3932" s="1">
        <v>45647</v>
      </c>
      <c r="G3932">
        <f>(Table1[[#This Row],[Ship_Date]]-Table1[[#This Row],[Order_Date]])</f>
        <v>7</v>
      </c>
      <c r="H3932" t="s">
        <v>9016</v>
      </c>
      <c r="I3932" t="s">
        <v>9017</v>
      </c>
      <c r="J3932" t="s">
        <v>52</v>
      </c>
      <c r="K3932">
        <v>36</v>
      </c>
      <c r="L3932" t="str">
        <f>IF(Table1[[#This Row],[Age]]&lt;=20,"Teen",IF(Table1[[#This Row],[Age]]&gt;=21 &amp; Table1[[#This Row],[Age]]&lt;=50,"Adult","Senior"))</f>
        <v>Senior</v>
      </c>
      <c r="M3932" t="s">
        <v>91</v>
      </c>
      <c r="N3932" t="s">
        <v>92</v>
      </c>
      <c r="O3932" t="s">
        <v>55</v>
      </c>
      <c r="P3932" t="s">
        <v>74</v>
      </c>
      <c r="Q3932" t="s">
        <v>132</v>
      </c>
      <c r="R3932">
        <v>7</v>
      </c>
      <c r="S3932">
        <v>55000</v>
      </c>
      <c r="T3932">
        <v>5</v>
      </c>
      <c r="U3932">
        <v>365750</v>
      </c>
      <c r="V3932" t="str">
        <f>IF(Table1[[#This Row],[Sales]]&lt;=10000,"Low",IF(Table1[[#This Row],[Sales]]&gt;=10000 &amp; Table1[[#This Row],[Sales]]&lt;=25000,"Medium","High"))</f>
        <v>High</v>
      </c>
      <c r="W3932">
        <v>132056.06</v>
      </c>
      <c r="X3932">
        <f>Table1[[#This Row],[Profit]]/Table1[[#This Row],[Sales]]</f>
        <v>0.36105552973342447</v>
      </c>
      <c r="Y3932" t="s">
        <v>58</v>
      </c>
      <c r="Z3932" t="s">
        <v>31</v>
      </c>
      <c r="AA3932">
        <v>2</v>
      </c>
      <c r="AB3932" t="s">
        <v>42</v>
      </c>
    </row>
    <row r="3933" spans="1:28" x14ac:dyDescent="0.35">
      <c r="A3933" t="s">
        <v>9046</v>
      </c>
      <c r="B3933" s="1">
        <v>45997</v>
      </c>
      <c r="C3933" s="1" t="str">
        <f>TEXT(Table1[[#This Row],[Order_Date]],"yyyy")</f>
        <v>2025</v>
      </c>
      <c r="D3933" s="3">
        <f>MONTH(Table1[[#This Row],[Order_Date]])</f>
        <v>12</v>
      </c>
      <c r="E3933" t="str">
        <f>TEXT(Table1[[#This Row],[Order_Date]],"mmm")</f>
        <v>Dec</v>
      </c>
      <c r="F3933" s="1">
        <v>46000</v>
      </c>
      <c r="G3933">
        <f>(Table1[[#This Row],[Ship_Date]]-Table1[[#This Row],[Order_Date]])</f>
        <v>3</v>
      </c>
      <c r="H3933" t="s">
        <v>9047</v>
      </c>
      <c r="I3933" t="s">
        <v>8674</v>
      </c>
      <c r="J3933" t="s">
        <v>24</v>
      </c>
      <c r="K3933">
        <v>46</v>
      </c>
      <c r="L3933" t="str">
        <f>IF(Table1[[#This Row],[Age]]&lt;=20,"Teen",IF(Table1[[#This Row],[Age]]&gt;=21 &amp; Table1[[#This Row],[Age]]&lt;=50,"Adult","Senior"))</f>
        <v>Senior</v>
      </c>
      <c r="M3933" t="s">
        <v>46</v>
      </c>
      <c r="N3933" t="s">
        <v>46</v>
      </c>
      <c r="O3933" t="s">
        <v>38</v>
      </c>
      <c r="P3933" t="s">
        <v>39</v>
      </c>
      <c r="Q3933" t="s">
        <v>40</v>
      </c>
      <c r="R3933">
        <v>2</v>
      </c>
      <c r="S3933">
        <v>2500</v>
      </c>
      <c r="T3933">
        <v>5</v>
      </c>
      <c r="U3933">
        <v>4750</v>
      </c>
      <c r="V3933" t="str">
        <f>IF(Table1[[#This Row],[Sales]]&lt;=10000,"Low",IF(Table1[[#This Row],[Sales]]&gt;=10000 &amp; Table1[[#This Row],[Sales]]&lt;=25000,"Medium","High"))</f>
        <v>Low</v>
      </c>
      <c r="W3933">
        <v>1444.15</v>
      </c>
      <c r="X3933">
        <f>Table1[[#This Row],[Profit]]/Table1[[#This Row],[Sales]]</f>
        <v>0.30403157894736843</v>
      </c>
      <c r="Y3933" t="s">
        <v>93</v>
      </c>
      <c r="Z3933" t="s">
        <v>59</v>
      </c>
      <c r="AA3933">
        <v>4</v>
      </c>
      <c r="AB3933" t="s">
        <v>42</v>
      </c>
    </row>
    <row r="3934" spans="1:28" x14ac:dyDescent="0.35">
      <c r="A3934" t="s">
        <v>9057</v>
      </c>
      <c r="B3934" s="1">
        <v>45994</v>
      </c>
      <c r="C3934" s="1" t="str">
        <f>TEXT(Table1[[#This Row],[Order_Date]],"yyyy")</f>
        <v>2025</v>
      </c>
      <c r="D3934" s="3">
        <f>MONTH(Table1[[#This Row],[Order_Date]])</f>
        <v>12</v>
      </c>
      <c r="E3934" t="str">
        <f>TEXT(Table1[[#This Row],[Order_Date]],"mmm")</f>
        <v>Dec</v>
      </c>
      <c r="F3934" s="1">
        <v>46001</v>
      </c>
      <c r="G3934">
        <f>(Table1[[#This Row],[Ship_Date]]-Table1[[#This Row],[Order_Date]])</f>
        <v>7</v>
      </c>
      <c r="H3934" t="s">
        <v>9058</v>
      </c>
      <c r="I3934" t="s">
        <v>9059</v>
      </c>
      <c r="J3934" t="s">
        <v>24</v>
      </c>
      <c r="K3934">
        <v>30</v>
      </c>
      <c r="L3934" t="str">
        <f>IF(Table1[[#This Row],[Age]]&lt;=20,"Teen",IF(Table1[[#This Row],[Age]]&gt;=21 &amp; Table1[[#This Row],[Age]]&lt;=50,"Adult","Senior"))</f>
        <v>Senior</v>
      </c>
      <c r="M3934" t="s">
        <v>73</v>
      </c>
      <c r="N3934" t="s">
        <v>26</v>
      </c>
      <c r="O3934" t="s">
        <v>27</v>
      </c>
      <c r="P3934" t="s">
        <v>74</v>
      </c>
      <c r="Q3934" t="s">
        <v>231</v>
      </c>
      <c r="R3934">
        <v>7</v>
      </c>
      <c r="S3934">
        <v>18000</v>
      </c>
      <c r="T3934">
        <v>25</v>
      </c>
      <c r="U3934">
        <v>94500</v>
      </c>
      <c r="V3934" t="str">
        <f>IF(Table1[[#This Row],[Sales]]&lt;=10000,"Low",IF(Table1[[#This Row],[Sales]]&gt;=10000 &amp; Table1[[#This Row],[Sales]]&lt;=25000,"Medium","High"))</f>
        <v>High</v>
      </c>
      <c r="W3934">
        <v>34102.120000000003</v>
      </c>
      <c r="X3934">
        <f>Table1[[#This Row],[Profit]]/Table1[[#This Row],[Sales]]</f>
        <v>0.36086899470899475</v>
      </c>
      <c r="Y3934" t="s">
        <v>30</v>
      </c>
      <c r="Z3934" t="s">
        <v>41</v>
      </c>
      <c r="AA3934">
        <v>1</v>
      </c>
      <c r="AB3934" t="s">
        <v>42</v>
      </c>
    </row>
    <row r="3935" spans="1:28" x14ac:dyDescent="0.35">
      <c r="A3935" t="s">
        <v>9102</v>
      </c>
      <c r="B3935" s="1">
        <v>45649</v>
      </c>
      <c r="C3935" s="1" t="str">
        <f>TEXT(Table1[[#This Row],[Order_Date]],"yyyy")</f>
        <v>2024</v>
      </c>
      <c r="D3935" s="3">
        <f>MONTH(Table1[[#This Row],[Order_Date]])</f>
        <v>12</v>
      </c>
      <c r="E3935" t="str">
        <f>TEXT(Table1[[#This Row],[Order_Date]],"mmm")</f>
        <v>Dec</v>
      </c>
      <c r="F3935" s="1">
        <v>45655</v>
      </c>
      <c r="G3935">
        <f>(Table1[[#This Row],[Ship_Date]]-Table1[[#This Row],[Order_Date]])</f>
        <v>6</v>
      </c>
      <c r="H3935" t="s">
        <v>9103</v>
      </c>
      <c r="I3935" t="s">
        <v>9104</v>
      </c>
      <c r="J3935" t="s">
        <v>52</v>
      </c>
      <c r="K3935">
        <v>60</v>
      </c>
      <c r="L3935" t="str">
        <f>IF(Table1[[#This Row],[Age]]&lt;=20,"Teen",IF(Table1[[#This Row],[Age]]&gt;=21 &amp; Table1[[#This Row],[Age]]&lt;=50,"Adult","Senior"))</f>
        <v>Senior</v>
      </c>
      <c r="M3935" t="s">
        <v>79</v>
      </c>
      <c r="N3935" t="s">
        <v>80</v>
      </c>
      <c r="O3935" t="s">
        <v>38</v>
      </c>
      <c r="P3935" t="s">
        <v>74</v>
      </c>
      <c r="Q3935" t="s">
        <v>109</v>
      </c>
      <c r="R3935">
        <v>2</v>
      </c>
      <c r="S3935">
        <v>40000</v>
      </c>
      <c r="T3935">
        <v>15</v>
      </c>
      <c r="U3935">
        <v>68000</v>
      </c>
      <c r="V3935" t="str">
        <f>IF(Table1[[#This Row],[Sales]]&lt;=10000,"Low",IF(Table1[[#This Row],[Sales]]&gt;=10000 &amp; Table1[[#This Row],[Sales]]&lt;=25000,"Medium","High"))</f>
        <v>High</v>
      </c>
      <c r="W3935">
        <v>22977.46</v>
      </c>
      <c r="X3935">
        <f>Table1[[#This Row],[Profit]]/Table1[[#This Row],[Sales]]</f>
        <v>0.33790382352941173</v>
      </c>
      <c r="Y3935" t="s">
        <v>30</v>
      </c>
      <c r="Z3935" t="s">
        <v>31</v>
      </c>
      <c r="AA3935">
        <v>4</v>
      </c>
      <c r="AB3935" t="s">
        <v>42</v>
      </c>
    </row>
    <row r="3936" spans="1:28" x14ac:dyDescent="0.35">
      <c r="A3936" t="s">
        <v>9170</v>
      </c>
      <c r="B3936" s="1">
        <v>46006</v>
      </c>
      <c r="C3936" s="1" t="str">
        <f>TEXT(Table1[[#This Row],[Order_Date]],"yyyy")</f>
        <v>2025</v>
      </c>
      <c r="D3936" s="3">
        <f>MONTH(Table1[[#This Row],[Order_Date]])</f>
        <v>12</v>
      </c>
      <c r="E3936" t="str">
        <f>TEXT(Table1[[#This Row],[Order_Date]],"mmm")</f>
        <v>Dec</v>
      </c>
      <c r="F3936" s="1">
        <v>46013</v>
      </c>
      <c r="G3936">
        <f>(Table1[[#This Row],[Ship_Date]]-Table1[[#This Row],[Order_Date]])</f>
        <v>7</v>
      </c>
      <c r="H3936" t="s">
        <v>7955</v>
      </c>
      <c r="I3936" t="s">
        <v>9171</v>
      </c>
      <c r="J3936" t="s">
        <v>52</v>
      </c>
      <c r="K3936">
        <v>22</v>
      </c>
      <c r="L3936" t="str">
        <f>IF(Table1[[#This Row],[Age]]&lt;=20,"Teen",IF(Table1[[#This Row],[Age]]&gt;=21 &amp; Table1[[#This Row],[Age]]&lt;=50,"Adult","Senior"))</f>
        <v>Senior</v>
      </c>
      <c r="M3936" t="s">
        <v>91</v>
      </c>
      <c r="N3936" t="s">
        <v>92</v>
      </c>
      <c r="O3936" t="s">
        <v>55</v>
      </c>
      <c r="P3936" t="s">
        <v>28</v>
      </c>
      <c r="Q3936" t="s">
        <v>311</v>
      </c>
      <c r="R3936">
        <v>5</v>
      </c>
      <c r="S3936">
        <v>5000</v>
      </c>
      <c r="T3936">
        <v>20</v>
      </c>
      <c r="U3936">
        <v>20000</v>
      </c>
      <c r="V3936" t="str">
        <f>IF(Table1[[#This Row],[Sales]]&lt;=10000,"Low",IF(Table1[[#This Row],[Sales]]&gt;=10000 &amp; Table1[[#This Row],[Sales]]&lt;=25000,"Medium","High"))</f>
        <v>High</v>
      </c>
      <c r="W3936">
        <v>6657.97</v>
      </c>
      <c r="X3936">
        <f>Table1[[#This Row],[Profit]]/Table1[[#This Row],[Sales]]</f>
        <v>0.33289849999999999</v>
      </c>
      <c r="Y3936" t="s">
        <v>93</v>
      </c>
      <c r="Z3936" t="s">
        <v>59</v>
      </c>
      <c r="AA3936">
        <v>1</v>
      </c>
      <c r="AB3936" t="s">
        <v>42</v>
      </c>
    </row>
    <row r="3937" spans="1:28" x14ac:dyDescent="0.35">
      <c r="A3937" t="s">
        <v>9198</v>
      </c>
      <c r="B3937" s="1">
        <v>46014</v>
      </c>
      <c r="C3937" s="1" t="str">
        <f>TEXT(Table1[[#This Row],[Order_Date]],"yyyy")</f>
        <v>2025</v>
      </c>
      <c r="D3937" s="3">
        <f>MONTH(Table1[[#This Row],[Order_Date]])</f>
        <v>12</v>
      </c>
      <c r="E3937" t="str">
        <f>TEXT(Table1[[#This Row],[Order_Date]],"mmm")</f>
        <v>Dec</v>
      </c>
      <c r="F3937" s="1">
        <v>46020</v>
      </c>
      <c r="G3937">
        <f>(Table1[[#This Row],[Ship_Date]]-Table1[[#This Row],[Order_Date]])</f>
        <v>6</v>
      </c>
      <c r="H3937" t="s">
        <v>7886</v>
      </c>
      <c r="I3937" t="s">
        <v>9199</v>
      </c>
      <c r="J3937" t="s">
        <v>52</v>
      </c>
      <c r="K3937">
        <v>44</v>
      </c>
      <c r="L3937" t="str">
        <f>IF(Table1[[#This Row],[Age]]&lt;=20,"Teen",IF(Table1[[#This Row],[Age]]&gt;=21 &amp; Table1[[#This Row],[Age]]&lt;=50,"Adult","Senior"))</f>
        <v>Senior</v>
      </c>
      <c r="M3937" t="s">
        <v>63</v>
      </c>
      <c r="N3937" t="s">
        <v>64</v>
      </c>
      <c r="O3937" t="s">
        <v>55</v>
      </c>
      <c r="P3937" t="s">
        <v>47</v>
      </c>
      <c r="Q3937" t="s">
        <v>185</v>
      </c>
      <c r="R3937">
        <v>2</v>
      </c>
      <c r="S3937">
        <v>4500</v>
      </c>
      <c r="T3937">
        <v>15</v>
      </c>
      <c r="U3937">
        <v>7650</v>
      </c>
      <c r="V3937" t="str">
        <f>IF(Table1[[#This Row],[Sales]]&lt;=10000,"Low",IF(Table1[[#This Row],[Sales]]&gt;=10000 &amp; Table1[[#This Row],[Sales]]&lt;=25000,"Medium","High"))</f>
        <v>Low</v>
      </c>
      <c r="W3937">
        <v>2396.29</v>
      </c>
      <c r="X3937">
        <f>Table1[[#This Row],[Profit]]/Table1[[#This Row],[Sales]]</f>
        <v>0.313240522875817</v>
      </c>
      <c r="Y3937" t="s">
        <v>58</v>
      </c>
      <c r="Z3937" t="s">
        <v>41</v>
      </c>
      <c r="AA3937">
        <v>4</v>
      </c>
      <c r="AB3937" t="s">
        <v>42</v>
      </c>
    </row>
    <row r="3938" spans="1:28" x14ac:dyDescent="0.35">
      <c r="A3938" t="s">
        <v>9205</v>
      </c>
      <c r="B3938" s="1">
        <v>45634</v>
      </c>
      <c r="C3938" s="1" t="str">
        <f>TEXT(Table1[[#This Row],[Order_Date]],"yyyy")</f>
        <v>2024</v>
      </c>
      <c r="D3938" s="3">
        <f>MONTH(Table1[[#This Row],[Order_Date]])</f>
        <v>12</v>
      </c>
      <c r="E3938" t="str">
        <f>TEXT(Table1[[#This Row],[Order_Date]],"mmm")</f>
        <v>Dec</v>
      </c>
      <c r="F3938" s="1">
        <v>45641</v>
      </c>
      <c r="G3938">
        <f>(Table1[[#This Row],[Ship_Date]]-Table1[[#This Row],[Order_Date]])</f>
        <v>7</v>
      </c>
      <c r="H3938" t="s">
        <v>3335</v>
      </c>
      <c r="I3938" t="s">
        <v>9206</v>
      </c>
      <c r="J3938" t="s">
        <v>24</v>
      </c>
      <c r="K3938">
        <v>19</v>
      </c>
      <c r="L3938" t="str">
        <f>IF(Table1[[#This Row],[Age]]&lt;=20,"Teen",IF(Table1[[#This Row],[Age]]&gt;=21 &amp; Table1[[#This Row],[Age]]&lt;=50,"Adult","Senior"))</f>
        <v>Teen</v>
      </c>
      <c r="M3938" t="s">
        <v>79</v>
      </c>
      <c r="N3938" t="s">
        <v>80</v>
      </c>
      <c r="O3938" t="s">
        <v>38</v>
      </c>
      <c r="P3938" t="s">
        <v>28</v>
      </c>
      <c r="Q3938" t="s">
        <v>65</v>
      </c>
      <c r="R3938">
        <v>8</v>
      </c>
      <c r="S3938">
        <v>30000</v>
      </c>
      <c r="T3938">
        <v>15</v>
      </c>
      <c r="U3938">
        <v>204000</v>
      </c>
      <c r="V3938" t="str">
        <f>IF(Table1[[#This Row],[Sales]]&lt;=10000,"Low",IF(Table1[[#This Row],[Sales]]&gt;=10000 &amp; Table1[[#This Row],[Sales]]&lt;=25000,"Medium","High"))</f>
        <v>High</v>
      </c>
      <c r="W3938">
        <v>73616.34</v>
      </c>
      <c r="X3938">
        <f>Table1[[#This Row],[Profit]]/Table1[[#This Row],[Sales]]</f>
        <v>0.36086441176470585</v>
      </c>
      <c r="Y3938" t="s">
        <v>93</v>
      </c>
      <c r="Z3938" t="s">
        <v>41</v>
      </c>
      <c r="AA3938">
        <v>2</v>
      </c>
      <c r="AB3938" t="s">
        <v>42</v>
      </c>
    </row>
    <row r="3939" spans="1:28" x14ac:dyDescent="0.35">
      <c r="A3939" t="s">
        <v>9207</v>
      </c>
      <c r="B3939" s="1">
        <v>45654</v>
      </c>
      <c r="C3939" s="1" t="str">
        <f>TEXT(Table1[[#This Row],[Order_Date]],"yyyy")</f>
        <v>2024</v>
      </c>
      <c r="D3939" s="3">
        <f>MONTH(Table1[[#This Row],[Order_Date]])</f>
        <v>12</v>
      </c>
      <c r="E3939" t="str">
        <f>TEXT(Table1[[#This Row],[Order_Date]],"mmm")</f>
        <v>Dec</v>
      </c>
      <c r="F3939" s="1">
        <v>45661</v>
      </c>
      <c r="G3939">
        <f>(Table1[[#This Row],[Ship_Date]]-Table1[[#This Row],[Order_Date]])</f>
        <v>7</v>
      </c>
      <c r="H3939" t="s">
        <v>9208</v>
      </c>
      <c r="I3939" t="s">
        <v>9209</v>
      </c>
      <c r="J3939" t="s">
        <v>52</v>
      </c>
      <c r="K3939">
        <v>49</v>
      </c>
      <c r="L3939" t="str">
        <f>IF(Table1[[#This Row],[Age]]&lt;=20,"Teen",IF(Table1[[#This Row],[Age]]&gt;=21 &amp; Table1[[#This Row],[Age]]&lt;=50,"Adult","Senior"))</f>
        <v>Senior</v>
      </c>
      <c r="M3939" t="s">
        <v>25</v>
      </c>
      <c r="N3939" t="s">
        <v>26</v>
      </c>
      <c r="O3939" t="s">
        <v>27</v>
      </c>
      <c r="P3939" t="s">
        <v>47</v>
      </c>
      <c r="Q3939" t="s">
        <v>175</v>
      </c>
      <c r="R3939">
        <v>7</v>
      </c>
      <c r="S3939">
        <v>1200</v>
      </c>
      <c r="T3939">
        <v>0</v>
      </c>
      <c r="U3939">
        <v>8400</v>
      </c>
      <c r="V3939" t="str">
        <f>IF(Table1[[#This Row],[Sales]]&lt;=10000,"Low",IF(Table1[[#This Row],[Sales]]&gt;=10000 &amp; Table1[[#This Row],[Sales]]&lt;=25000,"Medium","High"))</f>
        <v>Low</v>
      </c>
      <c r="W3939">
        <v>2298.2800000000002</v>
      </c>
      <c r="X3939">
        <f>Table1[[#This Row],[Profit]]/Table1[[#This Row],[Sales]]</f>
        <v>0.27360476190476191</v>
      </c>
      <c r="Y3939" t="s">
        <v>58</v>
      </c>
      <c r="Z3939" t="s">
        <v>31</v>
      </c>
      <c r="AA3939">
        <v>1</v>
      </c>
      <c r="AB3939" t="s">
        <v>42</v>
      </c>
    </row>
    <row r="3940" spans="1:28" x14ac:dyDescent="0.35">
      <c r="A3940" t="s">
        <v>9229</v>
      </c>
      <c r="B3940" s="1">
        <v>46012</v>
      </c>
      <c r="C3940" s="1" t="str">
        <f>TEXT(Table1[[#This Row],[Order_Date]],"yyyy")</f>
        <v>2025</v>
      </c>
      <c r="D3940" s="3">
        <f>MONTH(Table1[[#This Row],[Order_Date]])</f>
        <v>12</v>
      </c>
      <c r="E3940" t="str">
        <f>TEXT(Table1[[#This Row],[Order_Date]],"mmm")</f>
        <v>Dec</v>
      </c>
      <c r="F3940" s="1">
        <v>46016</v>
      </c>
      <c r="G3940">
        <f>(Table1[[#This Row],[Ship_Date]]-Table1[[#This Row],[Order_Date]])</f>
        <v>4</v>
      </c>
      <c r="H3940" t="s">
        <v>9230</v>
      </c>
      <c r="I3940" t="s">
        <v>9231</v>
      </c>
      <c r="J3940" t="s">
        <v>52</v>
      </c>
      <c r="K3940">
        <v>65</v>
      </c>
      <c r="L3940" t="str">
        <f>IF(Table1[[#This Row],[Age]]&lt;=20,"Teen",IF(Table1[[#This Row],[Age]]&gt;=21 &amp; Table1[[#This Row],[Age]]&lt;=50,"Adult","Senior"))</f>
        <v>Senior</v>
      </c>
      <c r="M3940" t="s">
        <v>25</v>
      </c>
      <c r="N3940" t="s">
        <v>26</v>
      </c>
      <c r="O3940" t="s">
        <v>27</v>
      </c>
      <c r="P3940" t="s">
        <v>56</v>
      </c>
      <c r="Q3940" t="s">
        <v>212</v>
      </c>
      <c r="R3940">
        <v>3</v>
      </c>
      <c r="S3940">
        <v>300</v>
      </c>
      <c r="T3940">
        <v>0</v>
      </c>
      <c r="U3940">
        <v>900</v>
      </c>
      <c r="V3940" t="str">
        <f>IF(Table1[[#This Row],[Sales]]&lt;=10000,"Low",IF(Table1[[#This Row],[Sales]]&gt;=10000 &amp; Table1[[#This Row],[Sales]]&lt;=25000,"Medium","High"))</f>
        <v>Low</v>
      </c>
      <c r="W3940">
        <v>180.58</v>
      </c>
      <c r="X3940">
        <f>Table1[[#This Row],[Profit]]/Table1[[#This Row],[Sales]]</f>
        <v>0.20064444444444446</v>
      </c>
      <c r="Y3940" t="s">
        <v>93</v>
      </c>
      <c r="Z3940" t="s">
        <v>59</v>
      </c>
      <c r="AA3940">
        <v>1</v>
      </c>
      <c r="AB3940" t="s">
        <v>32</v>
      </c>
    </row>
    <row r="3941" spans="1:28" x14ac:dyDescent="0.35">
      <c r="A3941" t="s">
        <v>9250</v>
      </c>
      <c r="B3941" s="1">
        <v>46000</v>
      </c>
      <c r="C3941" s="1" t="str">
        <f>TEXT(Table1[[#This Row],[Order_Date]],"yyyy")</f>
        <v>2025</v>
      </c>
      <c r="D3941" s="3">
        <f>MONTH(Table1[[#This Row],[Order_Date]])</f>
        <v>12</v>
      </c>
      <c r="E3941" t="str">
        <f>TEXT(Table1[[#This Row],[Order_Date]],"mmm")</f>
        <v>Dec</v>
      </c>
      <c r="F3941" s="1">
        <v>46004</v>
      </c>
      <c r="G3941">
        <f>(Table1[[#This Row],[Ship_Date]]-Table1[[#This Row],[Order_Date]])</f>
        <v>4</v>
      </c>
      <c r="H3941" t="s">
        <v>9251</v>
      </c>
      <c r="I3941" t="s">
        <v>9252</v>
      </c>
      <c r="J3941" t="s">
        <v>52</v>
      </c>
      <c r="K3941">
        <v>65</v>
      </c>
      <c r="L3941" t="str">
        <f>IF(Table1[[#This Row],[Age]]&lt;=20,"Teen",IF(Table1[[#This Row],[Age]]&gt;=21 &amp; Table1[[#This Row],[Age]]&lt;=50,"Adult","Senior"))</f>
        <v>Senior</v>
      </c>
      <c r="M3941" t="s">
        <v>79</v>
      </c>
      <c r="N3941" t="s">
        <v>80</v>
      </c>
      <c r="O3941" t="s">
        <v>38</v>
      </c>
      <c r="P3941" t="s">
        <v>56</v>
      </c>
      <c r="Q3941" t="s">
        <v>57</v>
      </c>
      <c r="R3941">
        <v>2</v>
      </c>
      <c r="S3941">
        <v>60</v>
      </c>
      <c r="T3941">
        <v>20</v>
      </c>
      <c r="U3941">
        <v>96</v>
      </c>
      <c r="V3941" t="str">
        <f>IF(Table1[[#This Row],[Sales]]&lt;=10000,"Low",IF(Table1[[#This Row],[Sales]]&gt;=10000 &amp; Table1[[#This Row],[Sales]]&lt;=25000,"Medium","High"))</f>
        <v>Low</v>
      </c>
      <c r="W3941">
        <v>9.81</v>
      </c>
      <c r="X3941">
        <f>Table1[[#This Row],[Profit]]/Table1[[#This Row],[Sales]]</f>
        <v>0.1021875</v>
      </c>
      <c r="Y3941" t="s">
        <v>30</v>
      </c>
      <c r="Z3941" t="s">
        <v>31</v>
      </c>
      <c r="AA3941">
        <v>5</v>
      </c>
      <c r="AB3941" t="s">
        <v>42</v>
      </c>
    </row>
    <row r="3942" spans="1:28" x14ac:dyDescent="0.35">
      <c r="A3942" t="s">
        <v>9262</v>
      </c>
      <c r="B3942" s="1">
        <v>46005</v>
      </c>
      <c r="C3942" s="1" t="str">
        <f>TEXT(Table1[[#This Row],[Order_Date]],"yyyy")</f>
        <v>2025</v>
      </c>
      <c r="D3942" s="3">
        <f>MONTH(Table1[[#This Row],[Order_Date]])</f>
        <v>12</v>
      </c>
      <c r="E3942" t="str">
        <f>TEXT(Table1[[#This Row],[Order_Date]],"mmm")</f>
        <v>Dec</v>
      </c>
      <c r="F3942" s="1">
        <v>46011</v>
      </c>
      <c r="G3942">
        <f>(Table1[[#This Row],[Ship_Date]]-Table1[[#This Row],[Order_Date]])</f>
        <v>6</v>
      </c>
      <c r="H3942" t="s">
        <v>3489</v>
      </c>
      <c r="I3942" t="s">
        <v>9263</v>
      </c>
      <c r="J3942" t="s">
        <v>24</v>
      </c>
      <c r="K3942">
        <v>26</v>
      </c>
      <c r="L3942" t="str">
        <f>IF(Table1[[#This Row],[Age]]&lt;=20,"Teen",IF(Table1[[#This Row],[Age]]&gt;=21 &amp; Table1[[#This Row],[Age]]&lt;=50,"Adult","Senior"))</f>
        <v>Senior</v>
      </c>
      <c r="M3942" t="s">
        <v>116</v>
      </c>
      <c r="N3942" t="s">
        <v>117</v>
      </c>
      <c r="O3942" t="s">
        <v>86</v>
      </c>
      <c r="P3942" t="s">
        <v>74</v>
      </c>
      <c r="Q3942" t="s">
        <v>231</v>
      </c>
      <c r="R3942">
        <v>2</v>
      </c>
      <c r="S3942">
        <v>18000</v>
      </c>
      <c r="T3942">
        <v>0</v>
      </c>
      <c r="U3942">
        <v>36000</v>
      </c>
      <c r="V3942" t="str">
        <f>IF(Table1[[#This Row],[Sales]]&lt;=10000,"Low",IF(Table1[[#This Row],[Sales]]&gt;=10000 &amp; Table1[[#This Row],[Sales]]&lt;=25000,"Medium","High"))</f>
        <v>High</v>
      </c>
      <c r="W3942">
        <v>6258.67</v>
      </c>
      <c r="X3942">
        <f>Table1[[#This Row],[Profit]]/Table1[[#This Row],[Sales]]</f>
        <v>0.17385194444444443</v>
      </c>
      <c r="Y3942" t="s">
        <v>93</v>
      </c>
      <c r="Z3942" t="s">
        <v>41</v>
      </c>
      <c r="AA3942">
        <v>1</v>
      </c>
      <c r="AB3942" t="s">
        <v>42</v>
      </c>
    </row>
    <row r="3943" spans="1:28" x14ac:dyDescent="0.35">
      <c r="A3943" t="s">
        <v>9270</v>
      </c>
      <c r="B3943" s="1">
        <v>46005</v>
      </c>
      <c r="C3943" s="1" t="str">
        <f>TEXT(Table1[[#This Row],[Order_Date]],"yyyy")</f>
        <v>2025</v>
      </c>
      <c r="D3943" s="3">
        <f>MONTH(Table1[[#This Row],[Order_Date]])</f>
        <v>12</v>
      </c>
      <c r="E3943" t="str">
        <f>TEXT(Table1[[#This Row],[Order_Date]],"mmm")</f>
        <v>Dec</v>
      </c>
      <c r="F3943" s="1">
        <v>46008</v>
      </c>
      <c r="G3943">
        <f>(Table1[[#This Row],[Ship_Date]]-Table1[[#This Row],[Order_Date]])</f>
        <v>3</v>
      </c>
      <c r="H3943" t="s">
        <v>9271</v>
      </c>
      <c r="I3943" t="s">
        <v>9272</v>
      </c>
      <c r="J3943" t="s">
        <v>24</v>
      </c>
      <c r="K3943">
        <v>48</v>
      </c>
      <c r="L3943" t="str">
        <f>IF(Table1[[#This Row],[Age]]&lt;=20,"Teen",IF(Table1[[#This Row],[Age]]&gt;=21 &amp; Table1[[#This Row],[Age]]&lt;=50,"Adult","Senior"))</f>
        <v>Senior</v>
      </c>
      <c r="M3943" t="s">
        <v>63</v>
      </c>
      <c r="N3943" t="s">
        <v>64</v>
      </c>
      <c r="O3943" t="s">
        <v>55</v>
      </c>
      <c r="P3943" t="s">
        <v>47</v>
      </c>
      <c r="Q3943" t="s">
        <v>175</v>
      </c>
      <c r="R3943">
        <v>7</v>
      </c>
      <c r="S3943">
        <v>1200</v>
      </c>
      <c r="T3943">
        <v>15</v>
      </c>
      <c r="U3943">
        <v>7140</v>
      </c>
      <c r="V3943" t="str">
        <f>IF(Table1[[#This Row],[Sales]]&lt;=10000,"Low",IF(Table1[[#This Row],[Sales]]&gt;=10000 &amp; Table1[[#This Row],[Sales]]&lt;=25000,"Medium","High"))</f>
        <v>Low</v>
      </c>
      <c r="W3943">
        <v>2339.42</v>
      </c>
      <c r="X3943">
        <f>Table1[[#This Row],[Profit]]/Table1[[#This Row],[Sales]]</f>
        <v>0.32764985994397761</v>
      </c>
      <c r="Y3943" t="s">
        <v>58</v>
      </c>
      <c r="Z3943" t="s">
        <v>31</v>
      </c>
      <c r="AA3943">
        <v>2</v>
      </c>
      <c r="AB3943" t="s">
        <v>42</v>
      </c>
    </row>
    <row r="3944" spans="1:28" x14ac:dyDescent="0.35">
      <c r="A3944" t="s">
        <v>9297</v>
      </c>
      <c r="B3944" s="1">
        <v>45642</v>
      </c>
      <c r="C3944" s="1" t="str">
        <f>TEXT(Table1[[#This Row],[Order_Date]],"yyyy")</f>
        <v>2024</v>
      </c>
      <c r="D3944" s="3">
        <f>MONTH(Table1[[#This Row],[Order_Date]])</f>
        <v>12</v>
      </c>
      <c r="E3944" t="str">
        <f>TEXT(Table1[[#This Row],[Order_Date]],"mmm")</f>
        <v>Dec</v>
      </c>
      <c r="F3944" s="1">
        <v>45644</v>
      </c>
      <c r="G3944">
        <f>(Table1[[#This Row],[Ship_Date]]-Table1[[#This Row],[Order_Date]])</f>
        <v>2</v>
      </c>
      <c r="H3944" t="s">
        <v>9298</v>
      </c>
      <c r="I3944" t="s">
        <v>9299</v>
      </c>
      <c r="J3944" t="s">
        <v>52</v>
      </c>
      <c r="K3944">
        <v>43</v>
      </c>
      <c r="L3944" t="str">
        <f>IF(Table1[[#This Row],[Age]]&lt;=20,"Teen",IF(Table1[[#This Row],[Age]]&gt;=21 &amp; Table1[[#This Row],[Age]]&lt;=50,"Adult","Senior"))</f>
        <v>Senior</v>
      </c>
      <c r="M3944" t="s">
        <v>53</v>
      </c>
      <c r="N3944" t="s">
        <v>54</v>
      </c>
      <c r="O3944" t="s">
        <v>55</v>
      </c>
      <c r="P3944" t="s">
        <v>47</v>
      </c>
      <c r="Q3944" t="s">
        <v>48</v>
      </c>
      <c r="R3944">
        <v>4</v>
      </c>
      <c r="S3944">
        <v>3500</v>
      </c>
      <c r="T3944">
        <v>20</v>
      </c>
      <c r="U3944">
        <v>11200</v>
      </c>
      <c r="V3944" t="str">
        <f>IF(Table1[[#This Row],[Sales]]&lt;=10000,"Low",IF(Table1[[#This Row],[Sales]]&gt;=10000 &amp; Table1[[#This Row],[Sales]]&lt;=25000,"Medium","High"))</f>
        <v>High</v>
      </c>
      <c r="W3944">
        <v>1639.45</v>
      </c>
      <c r="X3944">
        <f>Table1[[#This Row],[Profit]]/Table1[[#This Row],[Sales]]</f>
        <v>0.1463794642857143</v>
      </c>
      <c r="Y3944" t="s">
        <v>93</v>
      </c>
      <c r="Z3944" t="s">
        <v>41</v>
      </c>
      <c r="AA3944">
        <v>1</v>
      </c>
      <c r="AB3944" t="s">
        <v>42</v>
      </c>
    </row>
    <row r="3945" spans="1:28" x14ac:dyDescent="0.35">
      <c r="A3945" t="s">
        <v>9322</v>
      </c>
      <c r="B3945" s="1">
        <v>46007</v>
      </c>
      <c r="C3945" s="1" t="str">
        <f>TEXT(Table1[[#This Row],[Order_Date]],"yyyy")</f>
        <v>2025</v>
      </c>
      <c r="D3945" s="3">
        <f>MONTH(Table1[[#This Row],[Order_Date]])</f>
        <v>12</v>
      </c>
      <c r="E3945" t="str">
        <f>TEXT(Table1[[#This Row],[Order_Date]],"mmm")</f>
        <v>Dec</v>
      </c>
      <c r="F3945" s="1">
        <v>46012</v>
      </c>
      <c r="G3945">
        <f>(Table1[[#This Row],[Ship_Date]]-Table1[[#This Row],[Order_Date]])</f>
        <v>5</v>
      </c>
      <c r="H3945" t="s">
        <v>9323</v>
      </c>
      <c r="I3945" t="s">
        <v>9324</v>
      </c>
      <c r="J3945" t="s">
        <v>24</v>
      </c>
      <c r="K3945">
        <v>32</v>
      </c>
      <c r="L3945" t="str">
        <f>IF(Table1[[#This Row],[Age]]&lt;=20,"Teen",IF(Table1[[#This Row],[Age]]&gt;=21 &amp; Table1[[#This Row],[Age]]&lt;=50,"Adult","Senior"))</f>
        <v>Senior</v>
      </c>
      <c r="M3945" t="s">
        <v>53</v>
      </c>
      <c r="N3945" t="s">
        <v>54</v>
      </c>
      <c r="O3945" t="s">
        <v>55</v>
      </c>
      <c r="P3945" t="s">
        <v>47</v>
      </c>
      <c r="Q3945" t="s">
        <v>48</v>
      </c>
      <c r="R3945">
        <v>3</v>
      </c>
      <c r="S3945">
        <v>3500</v>
      </c>
      <c r="T3945">
        <v>25</v>
      </c>
      <c r="U3945">
        <v>7875</v>
      </c>
      <c r="V3945" t="str">
        <f>IF(Table1[[#This Row],[Sales]]&lt;=10000,"Low",IF(Table1[[#This Row],[Sales]]&gt;=10000 &amp; Table1[[#This Row],[Sales]]&lt;=25000,"Medium","High"))</f>
        <v>Low</v>
      </c>
      <c r="W3945">
        <v>2036.64</v>
      </c>
      <c r="X3945">
        <f>Table1[[#This Row],[Profit]]/Table1[[#This Row],[Sales]]</f>
        <v>0.2586209523809524</v>
      </c>
      <c r="Y3945" t="s">
        <v>93</v>
      </c>
      <c r="Z3945" t="s">
        <v>59</v>
      </c>
      <c r="AA3945">
        <v>5</v>
      </c>
      <c r="AB3945" t="s">
        <v>42</v>
      </c>
    </row>
    <row r="3946" spans="1:28" x14ac:dyDescent="0.35">
      <c r="A3946" t="s">
        <v>9330</v>
      </c>
      <c r="B3946" s="1">
        <v>45629</v>
      </c>
      <c r="C3946" s="1" t="str">
        <f>TEXT(Table1[[#This Row],[Order_Date]],"yyyy")</f>
        <v>2024</v>
      </c>
      <c r="D3946" s="3">
        <f>MONTH(Table1[[#This Row],[Order_Date]])</f>
        <v>12</v>
      </c>
      <c r="E3946" t="str">
        <f>TEXT(Table1[[#This Row],[Order_Date]],"mmm")</f>
        <v>Dec</v>
      </c>
      <c r="F3946" s="1">
        <v>45636</v>
      </c>
      <c r="G3946">
        <f>(Table1[[#This Row],[Ship_Date]]-Table1[[#This Row],[Order_Date]])</f>
        <v>7</v>
      </c>
      <c r="H3946" t="s">
        <v>1933</v>
      </c>
      <c r="I3946" t="s">
        <v>9331</v>
      </c>
      <c r="J3946" t="s">
        <v>52</v>
      </c>
      <c r="K3946">
        <v>44</v>
      </c>
      <c r="L3946" t="str">
        <f>IF(Table1[[#This Row],[Age]]&lt;=20,"Teen",IF(Table1[[#This Row],[Age]]&gt;=21 &amp; Table1[[#This Row],[Age]]&lt;=50,"Adult","Senior"))</f>
        <v>Senior</v>
      </c>
      <c r="M3946" t="s">
        <v>25</v>
      </c>
      <c r="N3946" t="s">
        <v>26</v>
      </c>
      <c r="O3946" t="s">
        <v>27</v>
      </c>
      <c r="P3946" t="s">
        <v>47</v>
      </c>
      <c r="Q3946" t="s">
        <v>48</v>
      </c>
      <c r="R3946">
        <v>1</v>
      </c>
      <c r="S3946">
        <v>3500</v>
      </c>
      <c r="T3946">
        <v>15</v>
      </c>
      <c r="U3946">
        <v>2975</v>
      </c>
      <c r="V3946" t="str">
        <f>IF(Table1[[#This Row],[Sales]]&lt;=10000,"Low",IF(Table1[[#This Row],[Sales]]&gt;=10000 &amp; Table1[[#This Row],[Sales]]&lt;=25000,"Medium","High"))</f>
        <v>Low</v>
      </c>
      <c r="W3946">
        <v>626.07000000000005</v>
      </c>
      <c r="X3946">
        <f>Table1[[#This Row],[Profit]]/Table1[[#This Row],[Sales]]</f>
        <v>0.21044369747899161</v>
      </c>
      <c r="Y3946" t="s">
        <v>93</v>
      </c>
      <c r="Z3946" t="s">
        <v>31</v>
      </c>
      <c r="AA3946">
        <v>5</v>
      </c>
      <c r="AB3946" t="s">
        <v>42</v>
      </c>
    </row>
    <row r="3947" spans="1:28" x14ac:dyDescent="0.35">
      <c r="A3947" t="s">
        <v>9411</v>
      </c>
      <c r="B3947" s="1">
        <v>45643</v>
      </c>
      <c r="C3947" s="1" t="str">
        <f>TEXT(Table1[[#This Row],[Order_Date]],"yyyy")</f>
        <v>2024</v>
      </c>
      <c r="D3947" s="3">
        <f>MONTH(Table1[[#This Row],[Order_Date]])</f>
        <v>12</v>
      </c>
      <c r="E3947" t="str">
        <f>TEXT(Table1[[#This Row],[Order_Date]],"mmm")</f>
        <v>Dec</v>
      </c>
      <c r="F3947" s="1">
        <v>45644</v>
      </c>
      <c r="G3947">
        <f>(Table1[[#This Row],[Ship_Date]]-Table1[[#This Row],[Order_Date]])</f>
        <v>1</v>
      </c>
      <c r="H3947" t="s">
        <v>9412</v>
      </c>
      <c r="I3947" t="s">
        <v>9413</v>
      </c>
      <c r="J3947" t="s">
        <v>52</v>
      </c>
      <c r="K3947">
        <v>28</v>
      </c>
      <c r="L3947" t="str">
        <f>IF(Table1[[#This Row],[Age]]&lt;=20,"Teen",IF(Table1[[#This Row],[Age]]&gt;=21 &amp; Table1[[#This Row],[Age]]&lt;=50,"Adult","Senior"))</f>
        <v>Senior</v>
      </c>
      <c r="M3947" t="s">
        <v>73</v>
      </c>
      <c r="N3947" t="s">
        <v>26</v>
      </c>
      <c r="O3947" t="s">
        <v>27</v>
      </c>
      <c r="P3947" t="s">
        <v>39</v>
      </c>
      <c r="Q3947" t="s">
        <v>87</v>
      </c>
      <c r="R3947">
        <v>7</v>
      </c>
      <c r="S3947">
        <v>3200</v>
      </c>
      <c r="T3947">
        <v>10</v>
      </c>
      <c r="U3947">
        <v>20160</v>
      </c>
      <c r="V3947" t="str">
        <f>IF(Table1[[#This Row],[Sales]]&lt;=10000,"Low",IF(Table1[[#This Row],[Sales]]&gt;=10000 &amp; Table1[[#This Row],[Sales]]&lt;=25000,"Medium","High"))</f>
        <v>High</v>
      </c>
      <c r="W3947">
        <v>4367.71</v>
      </c>
      <c r="X3947">
        <f>Table1[[#This Row],[Profit]]/Table1[[#This Row],[Sales]]</f>
        <v>0.21665228174603174</v>
      </c>
      <c r="Y3947" t="s">
        <v>30</v>
      </c>
      <c r="Z3947" t="s">
        <v>59</v>
      </c>
      <c r="AA3947">
        <v>1</v>
      </c>
      <c r="AB3947" t="s">
        <v>42</v>
      </c>
    </row>
    <row r="3948" spans="1:28" x14ac:dyDescent="0.35">
      <c r="A3948" t="s">
        <v>9435</v>
      </c>
      <c r="B3948" s="1">
        <v>45627</v>
      </c>
      <c r="C3948" s="1" t="str">
        <f>TEXT(Table1[[#This Row],[Order_Date]],"yyyy")</f>
        <v>2024</v>
      </c>
      <c r="D3948" s="3">
        <f>MONTH(Table1[[#This Row],[Order_Date]])</f>
        <v>12</v>
      </c>
      <c r="E3948" t="str">
        <f>TEXT(Table1[[#This Row],[Order_Date]],"mmm")</f>
        <v>Dec</v>
      </c>
      <c r="F3948" s="1">
        <v>45630</v>
      </c>
      <c r="G3948">
        <f>(Table1[[#This Row],[Ship_Date]]-Table1[[#This Row],[Order_Date]])</f>
        <v>3</v>
      </c>
      <c r="H3948" t="s">
        <v>9436</v>
      </c>
      <c r="I3948" t="s">
        <v>9437</v>
      </c>
      <c r="J3948" t="s">
        <v>24</v>
      </c>
      <c r="K3948">
        <v>49</v>
      </c>
      <c r="L3948" t="str">
        <f>IF(Table1[[#This Row],[Age]]&lt;=20,"Teen",IF(Table1[[#This Row],[Age]]&gt;=21 &amp; Table1[[#This Row],[Age]]&lt;=50,"Adult","Senior"))</f>
        <v>Senior</v>
      </c>
      <c r="M3948" t="s">
        <v>116</v>
      </c>
      <c r="N3948" t="s">
        <v>117</v>
      </c>
      <c r="O3948" t="s">
        <v>86</v>
      </c>
      <c r="P3948" t="s">
        <v>39</v>
      </c>
      <c r="Q3948" t="s">
        <v>253</v>
      </c>
      <c r="R3948">
        <v>4</v>
      </c>
      <c r="S3948">
        <v>1200</v>
      </c>
      <c r="T3948">
        <v>10</v>
      </c>
      <c r="U3948">
        <v>4320</v>
      </c>
      <c r="V3948" t="str">
        <f>IF(Table1[[#This Row],[Sales]]&lt;=10000,"Low",IF(Table1[[#This Row],[Sales]]&gt;=10000 &amp; Table1[[#This Row],[Sales]]&lt;=25000,"Medium","High"))</f>
        <v>Low</v>
      </c>
      <c r="W3948">
        <v>1846.29</v>
      </c>
      <c r="X3948">
        <f>Table1[[#This Row],[Profit]]/Table1[[#This Row],[Sales]]</f>
        <v>0.42738194444444444</v>
      </c>
      <c r="Y3948" t="s">
        <v>58</v>
      </c>
      <c r="Z3948" t="s">
        <v>31</v>
      </c>
      <c r="AA3948">
        <v>3</v>
      </c>
      <c r="AB3948" t="s">
        <v>42</v>
      </c>
    </row>
    <row r="3949" spans="1:28" x14ac:dyDescent="0.35">
      <c r="A3949" t="s">
        <v>9457</v>
      </c>
      <c r="B3949" s="1">
        <v>46021</v>
      </c>
      <c r="C3949" s="1" t="str">
        <f>TEXT(Table1[[#This Row],[Order_Date]],"yyyy")</f>
        <v>2025</v>
      </c>
      <c r="D3949" s="3">
        <f>MONTH(Table1[[#This Row],[Order_Date]])</f>
        <v>12</v>
      </c>
      <c r="E3949" t="str">
        <f>TEXT(Table1[[#This Row],[Order_Date]],"mmm")</f>
        <v>Dec</v>
      </c>
      <c r="F3949" s="1">
        <v>46025</v>
      </c>
      <c r="G3949">
        <f>(Table1[[#This Row],[Ship_Date]]-Table1[[#This Row],[Order_Date]])</f>
        <v>4</v>
      </c>
      <c r="H3949" t="s">
        <v>9458</v>
      </c>
      <c r="I3949" t="s">
        <v>9459</v>
      </c>
      <c r="J3949" t="s">
        <v>24</v>
      </c>
      <c r="K3949">
        <v>23</v>
      </c>
      <c r="L3949" t="str">
        <f>IF(Table1[[#This Row],[Age]]&lt;=20,"Teen",IF(Table1[[#This Row],[Age]]&gt;=21 &amp; Table1[[#This Row],[Age]]&lt;=50,"Adult","Senior"))</f>
        <v>Senior</v>
      </c>
      <c r="M3949" t="s">
        <v>101</v>
      </c>
      <c r="N3949" t="s">
        <v>102</v>
      </c>
      <c r="O3949" t="s">
        <v>27</v>
      </c>
      <c r="P3949" t="s">
        <v>56</v>
      </c>
      <c r="Q3949" t="s">
        <v>168</v>
      </c>
      <c r="R3949">
        <v>7</v>
      </c>
      <c r="S3949">
        <v>1200</v>
      </c>
      <c r="T3949">
        <v>0</v>
      </c>
      <c r="U3949">
        <v>8400</v>
      </c>
      <c r="V3949" t="str">
        <f>IF(Table1[[#This Row],[Sales]]&lt;=10000,"Low",IF(Table1[[#This Row],[Sales]]&gt;=10000 &amp; Table1[[#This Row],[Sales]]&lt;=25000,"Medium","High"))</f>
        <v>Low</v>
      </c>
      <c r="W3949">
        <v>1152.21</v>
      </c>
      <c r="X3949">
        <f>Table1[[#This Row],[Profit]]/Table1[[#This Row],[Sales]]</f>
        <v>0.13716785714285715</v>
      </c>
      <c r="Y3949" t="s">
        <v>93</v>
      </c>
      <c r="Z3949" t="s">
        <v>59</v>
      </c>
      <c r="AA3949">
        <v>2</v>
      </c>
      <c r="AB3949" t="s">
        <v>42</v>
      </c>
    </row>
    <row r="3950" spans="1:28" x14ac:dyDescent="0.35">
      <c r="A3950" t="s">
        <v>9466</v>
      </c>
      <c r="B3950" s="1">
        <v>45647</v>
      </c>
      <c r="C3950" s="1" t="str">
        <f>TEXT(Table1[[#This Row],[Order_Date]],"yyyy")</f>
        <v>2024</v>
      </c>
      <c r="D3950" s="3">
        <f>MONTH(Table1[[#This Row],[Order_Date]])</f>
        <v>12</v>
      </c>
      <c r="E3950" t="str">
        <f>TEXT(Table1[[#This Row],[Order_Date]],"mmm")</f>
        <v>Dec</v>
      </c>
      <c r="F3950" s="1">
        <v>45653</v>
      </c>
      <c r="G3950">
        <f>(Table1[[#This Row],[Ship_Date]]-Table1[[#This Row],[Order_Date]])</f>
        <v>6</v>
      </c>
      <c r="H3950" t="s">
        <v>9467</v>
      </c>
      <c r="I3950" t="s">
        <v>9468</v>
      </c>
      <c r="J3950" t="s">
        <v>24</v>
      </c>
      <c r="K3950">
        <v>34</v>
      </c>
      <c r="L3950" t="str">
        <f>IF(Table1[[#This Row],[Age]]&lt;=20,"Teen",IF(Table1[[#This Row],[Age]]&gt;=21 &amp; Table1[[#This Row],[Age]]&lt;=50,"Adult","Senior"))</f>
        <v>Senior</v>
      </c>
      <c r="M3950" t="s">
        <v>91</v>
      </c>
      <c r="N3950" t="s">
        <v>92</v>
      </c>
      <c r="O3950" t="s">
        <v>55</v>
      </c>
      <c r="P3950" t="s">
        <v>39</v>
      </c>
      <c r="Q3950" t="s">
        <v>87</v>
      </c>
      <c r="R3950">
        <v>7</v>
      </c>
      <c r="S3950">
        <v>3200</v>
      </c>
      <c r="T3950">
        <v>5</v>
      </c>
      <c r="U3950">
        <v>21280</v>
      </c>
      <c r="V3950" t="str">
        <f>IF(Table1[[#This Row],[Sales]]&lt;=10000,"Low",IF(Table1[[#This Row],[Sales]]&gt;=10000 &amp; Table1[[#This Row],[Sales]]&lt;=25000,"Medium","High"))</f>
        <v>High</v>
      </c>
      <c r="W3950">
        <v>9420.2000000000007</v>
      </c>
      <c r="X3950">
        <f>Table1[[#This Row],[Profit]]/Table1[[#This Row],[Sales]]</f>
        <v>0.44267857142857148</v>
      </c>
      <c r="Y3950" t="s">
        <v>93</v>
      </c>
      <c r="Z3950" t="s">
        <v>59</v>
      </c>
      <c r="AA3950">
        <v>2</v>
      </c>
      <c r="AB3950" t="s">
        <v>42</v>
      </c>
    </row>
    <row r="3951" spans="1:28" x14ac:dyDescent="0.35">
      <c r="A3951" t="s">
        <v>9469</v>
      </c>
      <c r="B3951" s="1">
        <v>46004</v>
      </c>
      <c r="C3951" s="1" t="str">
        <f>TEXT(Table1[[#This Row],[Order_Date]],"yyyy")</f>
        <v>2025</v>
      </c>
      <c r="D3951" s="3">
        <f>MONTH(Table1[[#This Row],[Order_Date]])</f>
        <v>12</v>
      </c>
      <c r="E3951" t="str">
        <f>TEXT(Table1[[#This Row],[Order_Date]],"mmm")</f>
        <v>Dec</v>
      </c>
      <c r="F3951" s="1">
        <v>46006</v>
      </c>
      <c r="G3951">
        <f>(Table1[[#This Row],[Ship_Date]]-Table1[[#This Row],[Order_Date]])</f>
        <v>2</v>
      </c>
      <c r="H3951" t="s">
        <v>9470</v>
      </c>
      <c r="I3951" t="s">
        <v>9471</v>
      </c>
      <c r="J3951" t="s">
        <v>52</v>
      </c>
      <c r="K3951">
        <v>65</v>
      </c>
      <c r="L3951" t="str">
        <f>IF(Table1[[#This Row],[Age]]&lt;=20,"Teen",IF(Table1[[#This Row],[Age]]&gt;=21 &amp; Table1[[#This Row],[Age]]&lt;=50,"Adult","Senior"))</f>
        <v>Senior</v>
      </c>
      <c r="M3951" t="s">
        <v>84</v>
      </c>
      <c r="N3951" t="s">
        <v>85</v>
      </c>
      <c r="O3951" t="s">
        <v>86</v>
      </c>
      <c r="P3951" t="s">
        <v>47</v>
      </c>
      <c r="Q3951" t="s">
        <v>164</v>
      </c>
      <c r="R3951">
        <v>8</v>
      </c>
      <c r="S3951">
        <v>1800</v>
      </c>
      <c r="T3951">
        <v>25</v>
      </c>
      <c r="U3951">
        <v>10800</v>
      </c>
      <c r="V3951" t="str">
        <f>IF(Table1[[#This Row],[Sales]]&lt;=10000,"Low",IF(Table1[[#This Row],[Sales]]&gt;=10000 &amp; Table1[[#This Row],[Sales]]&lt;=25000,"Medium","High"))</f>
        <v>High</v>
      </c>
      <c r="W3951">
        <v>3284.13</v>
      </c>
      <c r="X3951">
        <f>Table1[[#This Row],[Profit]]/Table1[[#This Row],[Sales]]</f>
        <v>0.30408611111111111</v>
      </c>
      <c r="Y3951" t="s">
        <v>58</v>
      </c>
      <c r="Z3951" t="s">
        <v>31</v>
      </c>
      <c r="AA3951">
        <v>4</v>
      </c>
      <c r="AB3951" t="s">
        <v>42</v>
      </c>
    </row>
    <row r="3952" spans="1:28" x14ac:dyDescent="0.35">
      <c r="A3952" t="s">
        <v>9623</v>
      </c>
      <c r="B3952" s="1">
        <v>45630</v>
      </c>
      <c r="C3952" s="1" t="str">
        <f>TEXT(Table1[[#This Row],[Order_Date]],"yyyy")</f>
        <v>2024</v>
      </c>
      <c r="D3952" s="3">
        <f>MONTH(Table1[[#This Row],[Order_Date]])</f>
        <v>12</v>
      </c>
      <c r="E3952" t="str">
        <f>TEXT(Table1[[#This Row],[Order_Date]],"mmm")</f>
        <v>Dec</v>
      </c>
      <c r="F3952" s="1">
        <v>45635</v>
      </c>
      <c r="G3952">
        <f>(Table1[[#This Row],[Ship_Date]]-Table1[[#This Row],[Order_Date]])</f>
        <v>5</v>
      </c>
      <c r="H3952" t="s">
        <v>6642</v>
      </c>
      <c r="I3952" t="s">
        <v>9624</v>
      </c>
      <c r="J3952" t="s">
        <v>24</v>
      </c>
      <c r="K3952">
        <v>51</v>
      </c>
      <c r="L3952" t="str">
        <f>IF(Table1[[#This Row],[Age]]&lt;=20,"Teen",IF(Table1[[#This Row],[Age]]&gt;=21 &amp; Table1[[#This Row],[Age]]&lt;=50,"Adult","Senior"))</f>
        <v>Senior</v>
      </c>
      <c r="M3952" t="s">
        <v>25</v>
      </c>
      <c r="N3952" t="s">
        <v>26</v>
      </c>
      <c r="O3952" t="s">
        <v>27</v>
      </c>
      <c r="P3952" t="s">
        <v>56</v>
      </c>
      <c r="Q3952" t="s">
        <v>97</v>
      </c>
      <c r="R3952">
        <v>7</v>
      </c>
      <c r="S3952">
        <v>1500</v>
      </c>
      <c r="T3952">
        <v>15</v>
      </c>
      <c r="U3952">
        <v>8925</v>
      </c>
      <c r="V3952" t="str">
        <f>IF(Table1[[#This Row],[Sales]]&lt;=10000,"Low",IF(Table1[[#This Row],[Sales]]&gt;=10000 &amp; Table1[[#This Row],[Sales]]&lt;=25000,"Medium","High"))</f>
        <v>Low</v>
      </c>
      <c r="W3952">
        <v>2437.7399999999998</v>
      </c>
      <c r="X3952">
        <f>Table1[[#This Row],[Profit]]/Table1[[#This Row],[Sales]]</f>
        <v>0.27313613445378149</v>
      </c>
      <c r="Y3952" t="s">
        <v>58</v>
      </c>
      <c r="Z3952" t="s">
        <v>41</v>
      </c>
      <c r="AA3952">
        <v>4</v>
      </c>
      <c r="AB3952" t="s">
        <v>42</v>
      </c>
    </row>
    <row r="3953" spans="1:28" x14ac:dyDescent="0.35">
      <c r="A3953" t="s">
        <v>9682</v>
      </c>
      <c r="B3953" s="1">
        <v>45634</v>
      </c>
      <c r="C3953" s="1" t="str">
        <f>TEXT(Table1[[#This Row],[Order_Date]],"yyyy")</f>
        <v>2024</v>
      </c>
      <c r="D3953" s="3">
        <f>MONTH(Table1[[#This Row],[Order_Date]])</f>
        <v>12</v>
      </c>
      <c r="E3953" t="str">
        <f>TEXT(Table1[[#This Row],[Order_Date]],"mmm")</f>
        <v>Dec</v>
      </c>
      <c r="F3953" s="1">
        <v>45640</v>
      </c>
      <c r="G3953">
        <f>(Table1[[#This Row],[Ship_Date]]-Table1[[#This Row],[Order_Date]])</f>
        <v>6</v>
      </c>
      <c r="H3953" t="s">
        <v>9683</v>
      </c>
      <c r="I3953" t="s">
        <v>9684</v>
      </c>
      <c r="J3953" t="s">
        <v>24</v>
      </c>
      <c r="K3953">
        <v>32</v>
      </c>
      <c r="L3953" t="str">
        <f>IF(Table1[[#This Row],[Age]]&lt;=20,"Teen",IF(Table1[[#This Row],[Age]]&gt;=21 &amp; Table1[[#This Row],[Age]]&lt;=50,"Adult","Senior"))</f>
        <v>Senior</v>
      </c>
      <c r="M3953" t="s">
        <v>107</v>
      </c>
      <c r="N3953" t="s">
        <v>108</v>
      </c>
      <c r="O3953" t="s">
        <v>86</v>
      </c>
      <c r="P3953" t="s">
        <v>74</v>
      </c>
      <c r="Q3953" t="s">
        <v>231</v>
      </c>
      <c r="R3953">
        <v>2</v>
      </c>
      <c r="S3953">
        <v>18000</v>
      </c>
      <c r="T3953">
        <v>25</v>
      </c>
      <c r="U3953">
        <v>27000</v>
      </c>
      <c r="V3953" t="str">
        <f>IF(Table1[[#This Row],[Sales]]&lt;=10000,"Low",IF(Table1[[#This Row],[Sales]]&gt;=10000 &amp; Table1[[#This Row],[Sales]]&lt;=25000,"Medium","High"))</f>
        <v>High</v>
      </c>
      <c r="W3953">
        <v>8079.42</v>
      </c>
      <c r="X3953">
        <f>Table1[[#This Row],[Profit]]/Table1[[#This Row],[Sales]]</f>
        <v>0.29923777777777777</v>
      </c>
      <c r="Y3953" t="s">
        <v>58</v>
      </c>
      <c r="Z3953" t="s">
        <v>59</v>
      </c>
      <c r="AA3953">
        <v>1</v>
      </c>
      <c r="AB3953" t="s">
        <v>42</v>
      </c>
    </row>
    <row r="3954" spans="1:28" x14ac:dyDescent="0.35">
      <c r="A3954" t="s">
        <v>9694</v>
      </c>
      <c r="B3954" s="1">
        <v>45627</v>
      </c>
      <c r="C3954" s="1" t="str">
        <f>TEXT(Table1[[#This Row],[Order_Date]],"yyyy")</f>
        <v>2024</v>
      </c>
      <c r="D3954" s="3">
        <f>MONTH(Table1[[#This Row],[Order_Date]])</f>
        <v>12</v>
      </c>
      <c r="E3954" t="str">
        <f>TEXT(Table1[[#This Row],[Order_Date]],"mmm")</f>
        <v>Dec</v>
      </c>
      <c r="F3954" s="1">
        <v>45632</v>
      </c>
      <c r="G3954">
        <f>(Table1[[#This Row],[Ship_Date]]-Table1[[#This Row],[Order_Date]])</f>
        <v>5</v>
      </c>
      <c r="H3954" t="s">
        <v>9695</v>
      </c>
      <c r="I3954" t="s">
        <v>9696</v>
      </c>
      <c r="J3954" t="s">
        <v>52</v>
      </c>
      <c r="K3954">
        <v>63</v>
      </c>
      <c r="L3954" t="str">
        <f>IF(Table1[[#This Row],[Age]]&lt;=20,"Teen",IF(Table1[[#This Row],[Age]]&gt;=21 &amp; Table1[[#This Row],[Age]]&lt;=50,"Adult","Senior"))</f>
        <v>Senior</v>
      </c>
      <c r="M3954" t="s">
        <v>73</v>
      </c>
      <c r="N3954" t="s">
        <v>26</v>
      </c>
      <c r="O3954" t="s">
        <v>27</v>
      </c>
      <c r="P3954" t="s">
        <v>56</v>
      </c>
      <c r="Q3954" t="s">
        <v>212</v>
      </c>
      <c r="R3954">
        <v>2</v>
      </c>
      <c r="S3954">
        <v>300</v>
      </c>
      <c r="T3954">
        <v>5</v>
      </c>
      <c r="U3954">
        <v>570</v>
      </c>
      <c r="V3954" t="str">
        <f>IF(Table1[[#This Row],[Sales]]&lt;=10000,"Low",IF(Table1[[#This Row],[Sales]]&gt;=10000 &amp; Table1[[#This Row],[Sales]]&lt;=25000,"Medium","High"))</f>
        <v>Low</v>
      </c>
      <c r="W3954">
        <v>251.67</v>
      </c>
      <c r="X3954">
        <f>Table1[[#This Row],[Profit]]/Table1[[#This Row],[Sales]]</f>
        <v>0.44152631578947366</v>
      </c>
      <c r="Y3954" t="s">
        <v>58</v>
      </c>
      <c r="Z3954" t="s">
        <v>41</v>
      </c>
      <c r="AA3954">
        <v>4</v>
      </c>
      <c r="AB3954" t="s">
        <v>42</v>
      </c>
    </row>
    <row r="3955" spans="1:28" x14ac:dyDescent="0.35">
      <c r="A3955" t="s">
        <v>9704</v>
      </c>
      <c r="B3955" s="1">
        <v>45993</v>
      </c>
      <c r="C3955" s="1" t="str">
        <f>TEXT(Table1[[#This Row],[Order_Date]],"yyyy")</f>
        <v>2025</v>
      </c>
      <c r="D3955" s="3">
        <f>MONTH(Table1[[#This Row],[Order_Date]])</f>
        <v>12</v>
      </c>
      <c r="E3955" t="str">
        <f>TEXT(Table1[[#This Row],[Order_Date]],"mmm")</f>
        <v>Dec</v>
      </c>
      <c r="F3955" s="1">
        <v>45997</v>
      </c>
      <c r="G3955">
        <f>(Table1[[#This Row],[Ship_Date]]-Table1[[#This Row],[Order_Date]])</f>
        <v>4</v>
      </c>
      <c r="H3955" t="s">
        <v>9705</v>
      </c>
      <c r="I3955" t="s">
        <v>9706</v>
      </c>
      <c r="J3955" t="s">
        <v>52</v>
      </c>
      <c r="K3955">
        <v>18</v>
      </c>
      <c r="L3955" t="str">
        <f>IF(Table1[[#This Row],[Age]]&lt;=20,"Teen",IF(Table1[[#This Row],[Age]]&gt;=21 &amp; Table1[[#This Row],[Age]]&lt;=50,"Adult","Senior"))</f>
        <v>Teen</v>
      </c>
      <c r="M3955" t="s">
        <v>91</v>
      </c>
      <c r="N3955" t="s">
        <v>92</v>
      </c>
      <c r="O3955" t="s">
        <v>55</v>
      </c>
      <c r="P3955" t="s">
        <v>28</v>
      </c>
      <c r="Q3955" t="s">
        <v>192</v>
      </c>
      <c r="R3955">
        <v>2</v>
      </c>
      <c r="S3955">
        <v>7000</v>
      </c>
      <c r="T3955">
        <v>25</v>
      </c>
      <c r="U3955">
        <v>10500</v>
      </c>
      <c r="V3955" t="str">
        <f>IF(Table1[[#This Row],[Sales]]&lt;=10000,"Low",IF(Table1[[#This Row],[Sales]]&gt;=10000 &amp; Table1[[#This Row],[Sales]]&lt;=25000,"Medium","High"))</f>
        <v>High</v>
      </c>
      <c r="W3955">
        <v>3278.67</v>
      </c>
      <c r="X3955">
        <f>Table1[[#This Row],[Profit]]/Table1[[#This Row],[Sales]]</f>
        <v>0.31225428571428571</v>
      </c>
      <c r="Y3955" t="s">
        <v>58</v>
      </c>
      <c r="Z3955" t="s">
        <v>41</v>
      </c>
      <c r="AA3955">
        <v>4</v>
      </c>
      <c r="AB3955" t="s">
        <v>42</v>
      </c>
    </row>
    <row r="3956" spans="1:28" x14ac:dyDescent="0.35">
      <c r="A3956" t="s">
        <v>9779</v>
      </c>
      <c r="B3956" s="1">
        <v>46017</v>
      </c>
      <c r="C3956" s="1" t="str">
        <f>TEXT(Table1[[#This Row],[Order_Date]],"yyyy")</f>
        <v>2025</v>
      </c>
      <c r="D3956" s="3">
        <f>MONTH(Table1[[#This Row],[Order_Date]])</f>
        <v>12</v>
      </c>
      <c r="E3956" t="str">
        <f>TEXT(Table1[[#This Row],[Order_Date]],"mmm")</f>
        <v>Dec</v>
      </c>
      <c r="F3956" s="1">
        <v>46023</v>
      </c>
      <c r="G3956">
        <f>(Table1[[#This Row],[Ship_Date]]-Table1[[#This Row],[Order_Date]])</f>
        <v>6</v>
      </c>
      <c r="H3956" t="s">
        <v>9780</v>
      </c>
      <c r="I3956" t="s">
        <v>9781</v>
      </c>
      <c r="J3956" t="s">
        <v>24</v>
      </c>
      <c r="K3956">
        <v>21</v>
      </c>
      <c r="L3956" t="str">
        <f>IF(Table1[[#This Row],[Age]]&lt;=20,"Teen",IF(Table1[[#This Row],[Age]]&gt;=21 &amp; Table1[[#This Row],[Age]]&lt;=50,"Adult","Senior"))</f>
        <v>Senior</v>
      </c>
      <c r="M3956" t="s">
        <v>79</v>
      </c>
      <c r="N3956" t="s">
        <v>80</v>
      </c>
      <c r="O3956" t="s">
        <v>38</v>
      </c>
      <c r="P3956" t="s">
        <v>39</v>
      </c>
      <c r="Q3956" t="s">
        <v>87</v>
      </c>
      <c r="R3956">
        <v>2</v>
      </c>
      <c r="S3956">
        <v>3200</v>
      </c>
      <c r="T3956">
        <v>15</v>
      </c>
      <c r="U3956">
        <v>5440</v>
      </c>
      <c r="V3956" t="str">
        <f>IF(Table1[[#This Row],[Sales]]&lt;=10000,"Low",IF(Table1[[#This Row],[Sales]]&gt;=10000 &amp; Table1[[#This Row],[Sales]]&lt;=25000,"Medium","High"))</f>
        <v>Low</v>
      </c>
      <c r="W3956">
        <v>1772.29</v>
      </c>
      <c r="X3956">
        <f>Table1[[#This Row],[Profit]]/Table1[[#This Row],[Sales]]</f>
        <v>0.32578860294117645</v>
      </c>
      <c r="Y3956" t="s">
        <v>30</v>
      </c>
      <c r="Z3956" t="s">
        <v>41</v>
      </c>
      <c r="AA3956">
        <v>4</v>
      </c>
      <c r="AB3956" t="s">
        <v>42</v>
      </c>
    </row>
    <row r="3957" spans="1:28" x14ac:dyDescent="0.35">
      <c r="A3957" t="s">
        <v>9871</v>
      </c>
      <c r="B3957" s="1">
        <v>45629</v>
      </c>
      <c r="C3957" s="1" t="str">
        <f>TEXT(Table1[[#This Row],[Order_Date]],"yyyy")</f>
        <v>2024</v>
      </c>
      <c r="D3957" s="3">
        <f>MONTH(Table1[[#This Row],[Order_Date]])</f>
        <v>12</v>
      </c>
      <c r="E3957" t="str">
        <f>TEXT(Table1[[#This Row],[Order_Date]],"mmm")</f>
        <v>Dec</v>
      </c>
      <c r="F3957" s="1">
        <v>45633</v>
      </c>
      <c r="G3957">
        <f>(Table1[[#This Row],[Ship_Date]]-Table1[[#This Row],[Order_Date]])</f>
        <v>4</v>
      </c>
      <c r="H3957" t="s">
        <v>692</v>
      </c>
      <c r="I3957" t="s">
        <v>3185</v>
      </c>
      <c r="J3957" t="s">
        <v>24</v>
      </c>
      <c r="K3957">
        <v>56</v>
      </c>
      <c r="L3957" t="str">
        <f>IF(Table1[[#This Row],[Age]]&lt;=20,"Teen",IF(Table1[[#This Row],[Age]]&gt;=21 &amp; Table1[[#This Row],[Age]]&lt;=50,"Adult","Senior"))</f>
        <v>Senior</v>
      </c>
      <c r="M3957" t="s">
        <v>53</v>
      </c>
      <c r="N3957" t="s">
        <v>54</v>
      </c>
      <c r="O3957" t="s">
        <v>55</v>
      </c>
      <c r="P3957" t="s">
        <v>56</v>
      </c>
      <c r="Q3957" t="s">
        <v>212</v>
      </c>
      <c r="R3957">
        <v>7</v>
      </c>
      <c r="S3957">
        <v>300</v>
      </c>
      <c r="T3957">
        <v>25</v>
      </c>
      <c r="U3957">
        <v>1575</v>
      </c>
      <c r="V3957" t="str">
        <f>IF(Table1[[#This Row],[Sales]]&lt;=10000,"Low",IF(Table1[[#This Row],[Sales]]&gt;=10000 &amp; Table1[[#This Row],[Sales]]&lt;=25000,"Medium","High"))</f>
        <v>Low</v>
      </c>
      <c r="W3957">
        <v>650.99</v>
      </c>
      <c r="X3957">
        <f>Table1[[#This Row],[Profit]]/Table1[[#This Row],[Sales]]</f>
        <v>0.41332698412698415</v>
      </c>
      <c r="Y3957" t="s">
        <v>93</v>
      </c>
      <c r="Z3957" t="s">
        <v>59</v>
      </c>
      <c r="AA3957">
        <v>1</v>
      </c>
      <c r="AB3957" t="s">
        <v>42</v>
      </c>
    </row>
    <row r="3958" spans="1:28" x14ac:dyDescent="0.35">
      <c r="A3958" t="s">
        <v>9895</v>
      </c>
      <c r="B3958" s="1">
        <v>46007</v>
      </c>
      <c r="C3958" s="1" t="str">
        <f>TEXT(Table1[[#This Row],[Order_Date]],"yyyy")</f>
        <v>2025</v>
      </c>
      <c r="D3958" s="3">
        <f>MONTH(Table1[[#This Row],[Order_Date]])</f>
        <v>12</v>
      </c>
      <c r="E3958" t="str">
        <f>TEXT(Table1[[#This Row],[Order_Date]],"mmm")</f>
        <v>Dec</v>
      </c>
      <c r="F3958" s="1">
        <v>46011</v>
      </c>
      <c r="G3958">
        <f>(Table1[[#This Row],[Ship_Date]]-Table1[[#This Row],[Order_Date]])</f>
        <v>4</v>
      </c>
      <c r="H3958" t="s">
        <v>9896</v>
      </c>
      <c r="I3958" t="s">
        <v>9897</v>
      </c>
      <c r="J3958" t="s">
        <v>24</v>
      </c>
      <c r="K3958">
        <v>54</v>
      </c>
      <c r="L3958" t="str">
        <f>IF(Table1[[#This Row],[Age]]&lt;=20,"Teen",IF(Table1[[#This Row],[Age]]&gt;=21 &amp; Table1[[#This Row],[Age]]&lt;=50,"Adult","Senior"))</f>
        <v>Senior</v>
      </c>
      <c r="M3958" t="s">
        <v>46</v>
      </c>
      <c r="N3958" t="s">
        <v>46</v>
      </c>
      <c r="O3958" t="s">
        <v>38</v>
      </c>
      <c r="P3958" t="s">
        <v>47</v>
      </c>
      <c r="Q3958" t="s">
        <v>175</v>
      </c>
      <c r="R3958">
        <v>7</v>
      </c>
      <c r="S3958">
        <v>1200</v>
      </c>
      <c r="T3958">
        <v>25</v>
      </c>
      <c r="U3958">
        <v>6300</v>
      </c>
      <c r="V3958" t="str">
        <f>IF(Table1[[#This Row],[Sales]]&lt;=10000,"Low",IF(Table1[[#This Row],[Sales]]&gt;=10000 &amp; Table1[[#This Row],[Sales]]&lt;=25000,"Medium","High"))</f>
        <v>Low</v>
      </c>
      <c r="W3958">
        <v>2409.7399999999998</v>
      </c>
      <c r="X3958">
        <f>Table1[[#This Row],[Profit]]/Table1[[#This Row],[Sales]]</f>
        <v>0.38249841269841267</v>
      </c>
      <c r="Y3958" t="s">
        <v>30</v>
      </c>
      <c r="Z3958" t="s">
        <v>31</v>
      </c>
      <c r="AA3958">
        <v>1</v>
      </c>
      <c r="AB3958" t="s">
        <v>42</v>
      </c>
    </row>
    <row r="3959" spans="1:28" x14ac:dyDescent="0.35">
      <c r="A3959" t="s">
        <v>10002</v>
      </c>
      <c r="B3959" s="1">
        <v>46004</v>
      </c>
      <c r="C3959" s="1" t="str">
        <f>TEXT(Table1[[#This Row],[Order_Date]],"yyyy")</f>
        <v>2025</v>
      </c>
      <c r="D3959" s="3">
        <f>MONTH(Table1[[#This Row],[Order_Date]])</f>
        <v>12</v>
      </c>
      <c r="E3959" t="str">
        <f>TEXT(Table1[[#This Row],[Order_Date]],"mmm")</f>
        <v>Dec</v>
      </c>
      <c r="F3959" s="1">
        <v>46009</v>
      </c>
      <c r="G3959">
        <f>(Table1[[#This Row],[Ship_Date]]-Table1[[#This Row],[Order_Date]])</f>
        <v>5</v>
      </c>
      <c r="H3959" t="s">
        <v>10003</v>
      </c>
      <c r="I3959" t="s">
        <v>10004</v>
      </c>
      <c r="J3959" t="s">
        <v>24</v>
      </c>
      <c r="K3959">
        <v>57</v>
      </c>
      <c r="L3959" t="str">
        <f>IF(Table1[[#This Row],[Age]]&lt;=20,"Teen",IF(Table1[[#This Row],[Age]]&gt;=21 &amp; Table1[[#This Row],[Age]]&lt;=50,"Adult","Senior"))</f>
        <v>Senior</v>
      </c>
      <c r="M3959" t="s">
        <v>84</v>
      </c>
      <c r="N3959" t="s">
        <v>85</v>
      </c>
      <c r="O3959" t="s">
        <v>86</v>
      </c>
      <c r="P3959" t="s">
        <v>28</v>
      </c>
      <c r="Q3959" t="s">
        <v>103</v>
      </c>
      <c r="R3959">
        <v>7</v>
      </c>
      <c r="S3959">
        <v>25000</v>
      </c>
      <c r="T3959">
        <v>5</v>
      </c>
      <c r="U3959">
        <v>166250</v>
      </c>
      <c r="V3959" t="str">
        <f>IF(Table1[[#This Row],[Sales]]&lt;=10000,"Low",IF(Table1[[#This Row],[Sales]]&gt;=10000 &amp; Table1[[#This Row],[Sales]]&lt;=25000,"Medium","High"))</f>
        <v>High</v>
      </c>
      <c r="W3959">
        <v>65785.56</v>
      </c>
      <c r="X3959">
        <f>Table1[[#This Row],[Profit]]/Table1[[#This Row],[Sales]]</f>
        <v>0.39570261654135336</v>
      </c>
      <c r="Y3959" t="s">
        <v>58</v>
      </c>
      <c r="Z3959" t="s">
        <v>41</v>
      </c>
      <c r="AA3959">
        <v>3</v>
      </c>
      <c r="AB3959" t="s">
        <v>42</v>
      </c>
    </row>
    <row r="3960" spans="1:28" x14ac:dyDescent="0.35">
      <c r="A3960" t="s">
        <v>10005</v>
      </c>
      <c r="B3960" s="1">
        <v>46004</v>
      </c>
      <c r="C3960" s="1" t="str">
        <f>TEXT(Table1[[#This Row],[Order_Date]],"yyyy")</f>
        <v>2025</v>
      </c>
      <c r="D3960" s="3">
        <f>MONTH(Table1[[#This Row],[Order_Date]])</f>
        <v>12</v>
      </c>
      <c r="E3960" t="str">
        <f>TEXT(Table1[[#This Row],[Order_Date]],"mmm")</f>
        <v>Dec</v>
      </c>
      <c r="F3960" s="1">
        <v>46008</v>
      </c>
      <c r="G3960">
        <f>(Table1[[#This Row],[Ship_Date]]-Table1[[#This Row],[Order_Date]])</f>
        <v>4</v>
      </c>
      <c r="H3960" t="s">
        <v>4352</v>
      </c>
      <c r="I3960" t="s">
        <v>10006</v>
      </c>
      <c r="J3960" t="s">
        <v>52</v>
      </c>
      <c r="K3960">
        <v>45</v>
      </c>
      <c r="L3960" t="str">
        <f>IF(Table1[[#This Row],[Age]]&lt;=20,"Teen",IF(Table1[[#This Row],[Age]]&gt;=21 &amp; Table1[[#This Row],[Age]]&lt;=50,"Adult","Senior"))</f>
        <v>Senior</v>
      </c>
      <c r="M3960" t="s">
        <v>107</v>
      </c>
      <c r="N3960" t="s">
        <v>108</v>
      </c>
      <c r="O3960" t="s">
        <v>86</v>
      </c>
      <c r="P3960" t="s">
        <v>74</v>
      </c>
      <c r="Q3960" t="s">
        <v>196</v>
      </c>
      <c r="R3960">
        <v>6</v>
      </c>
      <c r="S3960">
        <v>25000</v>
      </c>
      <c r="T3960">
        <v>15</v>
      </c>
      <c r="U3960">
        <v>127500</v>
      </c>
      <c r="V3960" t="str">
        <f>IF(Table1[[#This Row],[Sales]]&lt;=10000,"Low",IF(Table1[[#This Row],[Sales]]&gt;=10000 &amp; Table1[[#This Row],[Sales]]&lt;=25000,"Medium","High"))</f>
        <v>High</v>
      </c>
      <c r="W3960">
        <v>40733.21</v>
      </c>
      <c r="X3960">
        <f>Table1[[#This Row],[Profit]]/Table1[[#This Row],[Sales]]</f>
        <v>0.31947615686274511</v>
      </c>
      <c r="Y3960" t="s">
        <v>93</v>
      </c>
      <c r="Z3960" t="s">
        <v>41</v>
      </c>
      <c r="AA3960">
        <v>3</v>
      </c>
      <c r="AB3960" t="s">
        <v>42</v>
      </c>
    </row>
    <row r="3961" spans="1:28" x14ac:dyDescent="0.35">
      <c r="A3961" t="s">
        <v>10019</v>
      </c>
      <c r="B3961" s="1">
        <v>46010</v>
      </c>
      <c r="C3961" s="1" t="str">
        <f>TEXT(Table1[[#This Row],[Order_Date]],"yyyy")</f>
        <v>2025</v>
      </c>
      <c r="D3961" s="3">
        <f>MONTH(Table1[[#This Row],[Order_Date]])</f>
        <v>12</v>
      </c>
      <c r="E3961" t="str">
        <f>TEXT(Table1[[#This Row],[Order_Date]],"mmm")</f>
        <v>Dec</v>
      </c>
      <c r="F3961" s="1">
        <v>46011</v>
      </c>
      <c r="G3961">
        <f>(Table1[[#This Row],[Ship_Date]]-Table1[[#This Row],[Order_Date]])</f>
        <v>1</v>
      </c>
      <c r="H3961" t="s">
        <v>285</v>
      </c>
      <c r="I3961" t="s">
        <v>10020</v>
      </c>
      <c r="J3961" t="s">
        <v>52</v>
      </c>
      <c r="K3961">
        <v>41</v>
      </c>
      <c r="L3961" t="str">
        <f>IF(Table1[[#This Row],[Age]]&lt;=20,"Teen",IF(Table1[[#This Row],[Age]]&gt;=21 &amp; Table1[[#This Row],[Age]]&lt;=50,"Adult","Senior"))</f>
        <v>Senior</v>
      </c>
      <c r="M3961" t="s">
        <v>46</v>
      </c>
      <c r="N3961" t="s">
        <v>46</v>
      </c>
      <c r="O3961" t="s">
        <v>38</v>
      </c>
      <c r="P3961" t="s">
        <v>39</v>
      </c>
      <c r="Q3961" t="s">
        <v>40</v>
      </c>
      <c r="R3961">
        <v>1</v>
      </c>
      <c r="S3961">
        <v>2500</v>
      </c>
      <c r="T3961">
        <v>25</v>
      </c>
      <c r="U3961">
        <v>1875</v>
      </c>
      <c r="V3961" t="str">
        <f>IF(Table1[[#This Row],[Sales]]&lt;=10000,"Low",IF(Table1[[#This Row],[Sales]]&gt;=10000 &amp; Table1[[#This Row],[Sales]]&lt;=25000,"Medium","High"))</f>
        <v>Low</v>
      </c>
      <c r="W3961">
        <v>550.12</v>
      </c>
      <c r="X3961">
        <f>Table1[[#This Row],[Profit]]/Table1[[#This Row],[Sales]]</f>
        <v>0.29339733333333334</v>
      </c>
      <c r="Y3961" t="s">
        <v>30</v>
      </c>
      <c r="Z3961" t="s">
        <v>31</v>
      </c>
      <c r="AA3961">
        <v>5</v>
      </c>
      <c r="AB3961" t="s">
        <v>42</v>
      </c>
    </row>
    <row r="3962" spans="1:28" x14ac:dyDescent="0.35">
      <c r="A3962" t="s">
        <v>10039</v>
      </c>
      <c r="B3962" s="1">
        <v>45629</v>
      </c>
      <c r="C3962" s="1" t="str">
        <f>TEXT(Table1[[#This Row],[Order_Date]],"yyyy")</f>
        <v>2024</v>
      </c>
      <c r="D3962" s="3">
        <f>MONTH(Table1[[#This Row],[Order_Date]])</f>
        <v>12</v>
      </c>
      <c r="E3962" t="str">
        <f>TEXT(Table1[[#This Row],[Order_Date]],"mmm")</f>
        <v>Dec</v>
      </c>
      <c r="F3962" s="1">
        <v>45635</v>
      </c>
      <c r="G3962">
        <f>(Table1[[#This Row],[Ship_Date]]-Table1[[#This Row],[Order_Date]])</f>
        <v>6</v>
      </c>
      <c r="H3962" t="s">
        <v>10040</v>
      </c>
      <c r="I3962" t="s">
        <v>10041</v>
      </c>
      <c r="J3962" t="s">
        <v>52</v>
      </c>
      <c r="K3962">
        <v>59</v>
      </c>
      <c r="L3962" t="str">
        <f>IF(Table1[[#This Row],[Age]]&lt;=20,"Teen",IF(Table1[[#This Row],[Age]]&gt;=21 &amp; Table1[[#This Row],[Age]]&lt;=50,"Adult","Senior"))</f>
        <v>Senior</v>
      </c>
      <c r="M3962" t="s">
        <v>25</v>
      </c>
      <c r="N3962" t="s">
        <v>26</v>
      </c>
      <c r="O3962" t="s">
        <v>27</v>
      </c>
      <c r="P3962" t="s">
        <v>28</v>
      </c>
      <c r="Q3962" t="s">
        <v>29</v>
      </c>
      <c r="R3962">
        <v>3</v>
      </c>
      <c r="S3962">
        <v>15000</v>
      </c>
      <c r="T3962">
        <v>20</v>
      </c>
      <c r="U3962">
        <v>36000</v>
      </c>
      <c r="V3962" t="str">
        <f>IF(Table1[[#This Row],[Sales]]&lt;=10000,"Low",IF(Table1[[#This Row],[Sales]]&gt;=10000 &amp; Table1[[#This Row],[Sales]]&lt;=25000,"Medium","High"))</f>
        <v>High</v>
      </c>
      <c r="W3962">
        <v>7351.98</v>
      </c>
      <c r="X3962">
        <f>Table1[[#This Row],[Profit]]/Table1[[#This Row],[Sales]]</f>
        <v>0.20422166666666666</v>
      </c>
      <c r="Y3962" t="s">
        <v>58</v>
      </c>
      <c r="Z3962" t="s">
        <v>59</v>
      </c>
      <c r="AA3962">
        <v>3</v>
      </c>
      <c r="AB3962" t="s">
        <v>42</v>
      </c>
    </row>
    <row r="3963" spans="1:28" x14ac:dyDescent="0.35">
      <c r="A3963" t="s">
        <v>10071</v>
      </c>
      <c r="B3963" s="1">
        <v>46016</v>
      </c>
      <c r="C3963" s="1" t="str">
        <f>TEXT(Table1[[#This Row],[Order_Date]],"yyyy")</f>
        <v>2025</v>
      </c>
      <c r="D3963" s="3">
        <f>MONTH(Table1[[#This Row],[Order_Date]])</f>
        <v>12</v>
      </c>
      <c r="E3963" t="str">
        <f>TEXT(Table1[[#This Row],[Order_Date]],"mmm")</f>
        <v>Dec</v>
      </c>
      <c r="F3963" s="1">
        <v>46020</v>
      </c>
      <c r="G3963">
        <f>(Table1[[#This Row],[Ship_Date]]-Table1[[#This Row],[Order_Date]])</f>
        <v>4</v>
      </c>
      <c r="H3963" t="s">
        <v>10072</v>
      </c>
      <c r="I3963" t="s">
        <v>10073</v>
      </c>
      <c r="J3963" t="s">
        <v>24</v>
      </c>
      <c r="K3963">
        <v>46</v>
      </c>
      <c r="L3963" t="str">
        <f>IF(Table1[[#This Row],[Age]]&lt;=20,"Teen",IF(Table1[[#This Row],[Age]]&gt;=21 &amp; Table1[[#This Row],[Age]]&lt;=50,"Adult","Senior"))</f>
        <v>Senior</v>
      </c>
      <c r="M3963" t="s">
        <v>91</v>
      </c>
      <c r="N3963" t="s">
        <v>92</v>
      </c>
      <c r="O3963" t="s">
        <v>55</v>
      </c>
      <c r="P3963" t="s">
        <v>39</v>
      </c>
      <c r="Q3963" t="s">
        <v>87</v>
      </c>
      <c r="R3963">
        <v>8</v>
      </c>
      <c r="S3963">
        <v>3200</v>
      </c>
      <c r="T3963">
        <v>25</v>
      </c>
      <c r="U3963">
        <v>19200</v>
      </c>
      <c r="V3963" t="str">
        <f>IF(Table1[[#This Row],[Sales]]&lt;=10000,"Low",IF(Table1[[#This Row],[Sales]]&gt;=10000 &amp; Table1[[#This Row],[Sales]]&lt;=25000,"Medium","High"))</f>
        <v>High</v>
      </c>
      <c r="W3963">
        <v>6430.39</v>
      </c>
      <c r="X3963">
        <f>Table1[[#This Row],[Profit]]/Table1[[#This Row],[Sales]]</f>
        <v>0.33491614583333335</v>
      </c>
      <c r="Y3963" t="s">
        <v>58</v>
      </c>
      <c r="Z3963" t="s">
        <v>59</v>
      </c>
      <c r="AA3963">
        <v>2</v>
      </c>
      <c r="AB3963" t="s">
        <v>42</v>
      </c>
    </row>
    <row r="3964" spans="1:28" x14ac:dyDescent="0.35">
      <c r="A3964" t="s">
        <v>10083</v>
      </c>
      <c r="B3964" s="1">
        <v>45993</v>
      </c>
      <c r="C3964" s="1" t="str">
        <f>TEXT(Table1[[#This Row],[Order_Date]],"yyyy")</f>
        <v>2025</v>
      </c>
      <c r="D3964" s="3">
        <f>MONTH(Table1[[#This Row],[Order_Date]])</f>
        <v>12</v>
      </c>
      <c r="E3964" t="str">
        <f>TEXT(Table1[[#This Row],[Order_Date]],"mmm")</f>
        <v>Dec</v>
      </c>
      <c r="F3964" s="1">
        <v>45994</v>
      </c>
      <c r="G3964">
        <f>(Table1[[#This Row],[Ship_Date]]-Table1[[#This Row],[Order_Date]])</f>
        <v>1</v>
      </c>
      <c r="H3964" t="s">
        <v>10084</v>
      </c>
      <c r="I3964" t="s">
        <v>10085</v>
      </c>
      <c r="J3964" t="s">
        <v>52</v>
      </c>
      <c r="K3964">
        <v>41</v>
      </c>
      <c r="L3964" t="str">
        <f>IF(Table1[[#This Row],[Age]]&lt;=20,"Teen",IF(Table1[[#This Row],[Age]]&gt;=21 &amp; Table1[[#This Row],[Age]]&lt;=50,"Adult","Senior"))</f>
        <v>Senior</v>
      </c>
      <c r="M3964" t="s">
        <v>63</v>
      </c>
      <c r="N3964" t="s">
        <v>64</v>
      </c>
      <c r="O3964" t="s">
        <v>55</v>
      </c>
      <c r="P3964" t="s">
        <v>74</v>
      </c>
      <c r="Q3964" t="s">
        <v>196</v>
      </c>
      <c r="R3964">
        <v>2</v>
      </c>
      <c r="S3964">
        <v>25000</v>
      </c>
      <c r="T3964">
        <v>0</v>
      </c>
      <c r="U3964">
        <v>50000</v>
      </c>
      <c r="V3964" t="str">
        <f>IF(Table1[[#This Row],[Sales]]&lt;=10000,"Low",IF(Table1[[#This Row],[Sales]]&gt;=10000 &amp; Table1[[#This Row],[Sales]]&lt;=25000,"Medium","High"))</f>
        <v>High</v>
      </c>
      <c r="W3964">
        <v>8469</v>
      </c>
      <c r="X3964">
        <f>Table1[[#This Row],[Profit]]/Table1[[#This Row],[Sales]]</f>
        <v>0.16938</v>
      </c>
      <c r="Y3964" t="s">
        <v>58</v>
      </c>
      <c r="Z3964" t="s">
        <v>59</v>
      </c>
      <c r="AA3964">
        <v>1</v>
      </c>
      <c r="AB3964" t="s">
        <v>42</v>
      </c>
    </row>
    <row r="3965" spans="1:28" x14ac:dyDescent="0.35">
      <c r="A3965" t="s">
        <v>10105</v>
      </c>
      <c r="B3965" s="1">
        <v>45635</v>
      </c>
      <c r="C3965" s="1" t="str">
        <f>TEXT(Table1[[#This Row],[Order_Date]],"yyyy")</f>
        <v>2024</v>
      </c>
      <c r="D3965" s="3">
        <f>MONTH(Table1[[#This Row],[Order_Date]])</f>
        <v>12</v>
      </c>
      <c r="E3965" t="str">
        <f>TEXT(Table1[[#This Row],[Order_Date]],"mmm")</f>
        <v>Dec</v>
      </c>
      <c r="F3965" s="1">
        <v>45637</v>
      </c>
      <c r="G3965">
        <f>(Table1[[#This Row],[Ship_Date]]-Table1[[#This Row],[Order_Date]])</f>
        <v>2</v>
      </c>
      <c r="H3965" t="s">
        <v>1824</v>
      </c>
      <c r="I3965" t="s">
        <v>10106</v>
      </c>
      <c r="J3965" t="s">
        <v>24</v>
      </c>
      <c r="K3965">
        <v>59</v>
      </c>
      <c r="L3965" t="str">
        <f>IF(Table1[[#This Row],[Age]]&lt;=20,"Teen",IF(Table1[[#This Row],[Age]]&gt;=21 &amp; Table1[[#This Row],[Age]]&lt;=50,"Adult","Senior"))</f>
        <v>Senior</v>
      </c>
      <c r="M3965" t="s">
        <v>107</v>
      </c>
      <c r="N3965" t="s">
        <v>108</v>
      </c>
      <c r="O3965" t="s">
        <v>86</v>
      </c>
      <c r="P3965" t="s">
        <v>74</v>
      </c>
      <c r="Q3965" t="s">
        <v>196</v>
      </c>
      <c r="R3965">
        <v>2</v>
      </c>
      <c r="S3965">
        <v>25000</v>
      </c>
      <c r="T3965">
        <v>25</v>
      </c>
      <c r="U3965">
        <v>37500</v>
      </c>
      <c r="V3965" t="str">
        <f>IF(Table1[[#This Row],[Sales]]&lt;=10000,"Low",IF(Table1[[#This Row],[Sales]]&gt;=10000 &amp; Table1[[#This Row],[Sales]]&lt;=25000,"Medium","High"))</f>
        <v>High</v>
      </c>
      <c r="W3965">
        <v>9902.2999999999993</v>
      </c>
      <c r="X3965">
        <f>Table1[[#This Row],[Profit]]/Table1[[#This Row],[Sales]]</f>
        <v>0.26406133333333331</v>
      </c>
      <c r="Y3965" t="s">
        <v>93</v>
      </c>
      <c r="Z3965" t="s">
        <v>59</v>
      </c>
      <c r="AA3965">
        <v>4</v>
      </c>
      <c r="AB3965" t="s">
        <v>42</v>
      </c>
    </row>
    <row r="3966" spans="1:28" x14ac:dyDescent="0.35">
      <c r="A3966" t="s">
        <v>10116</v>
      </c>
      <c r="B3966" s="1">
        <v>45992</v>
      </c>
      <c r="C3966" s="1" t="str">
        <f>TEXT(Table1[[#This Row],[Order_Date]],"yyyy")</f>
        <v>2025</v>
      </c>
      <c r="D3966" s="3">
        <f>MONTH(Table1[[#This Row],[Order_Date]])</f>
        <v>12</v>
      </c>
      <c r="E3966" t="str">
        <f>TEXT(Table1[[#This Row],[Order_Date]],"mmm")</f>
        <v>Dec</v>
      </c>
      <c r="F3966" s="1">
        <v>45998</v>
      </c>
      <c r="G3966">
        <f>(Table1[[#This Row],[Ship_Date]]-Table1[[#This Row],[Order_Date]])</f>
        <v>6</v>
      </c>
      <c r="H3966" t="s">
        <v>5125</v>
      </c>
      <c r="I3966" t="s">
        <v>10117</v>
      </c>
      <c r="J3966" t="s">
        <v>52</v>
      </c>
      <c r="K3966">
        <v>48</v>
      </c>
      <c r="L3966" t="str">
        <f>IF(Table1[[#This Row],[Age]]&lt;=20,"Teen",IF(Table1[[#This Row],[Age]]&gt;=21 &amp; Table1[[#This Row],[Age]]&lt;=50,"Adult","Senior"))</f>
        <v>Senior</v>
      </c>
      <c r="M3966" t="s">
        <v>25</v>
      </c>
      <c r="N3966" t="s">
        <v>26</v>
      </c>
      <c r="O3966" t="s">
        <v>27</v>
      </c>
      <c r="P3966" t="s">
        <v>74</v>
      </c>
      <c r="Q3966" t="s">
        <v>132</v>
      </c>
      <c r="R3966">
        <v>6</v>
      </c>
      <c r="S3966">
        <v>55000</v>
      </c>
      <c r="T3966">
        <v>0</v>
      </c>
      <c r="U3966">
        <v>330000</v>
      </c>
      <c r="V3966" t="str">
        <f>IF(Table1[[#This Row],[Sales]]&lt;=10000,"Low",IF(Table1[[#This Row],[Sales]]&gt;=10000 &amp; Table1[[#This Row],[Sales]]&lt;=25000,"Medium","High"))</f>
        <v>High</v>
      </c>
      <c r="W3966">
        <v>98463.02</v>
      </c>
      <c r="X3966">
        <f>Table1[[#This Row],[Profit]]/Table1[[#This Row],[Sales]]</f>
        <v>0.2983727878787879</v>
      </c>
      <c r="Y3966" t="s">
        <v>58</v>
      </c>
      <c r="Z3966" t="s">
        <v>31</v>
      </c>
      <c r="AA3966">
        <v>3</v>
      </c>
      <c r="AB3966" t="s">
        <v>42</v>
      </c>
    </row>
    <row r="3967" spans="1:28" x14ac:dyDescent="0.35">
      <c r="A3967" t="s">
        <v>10125</v>
      </c>
      <c r="B3967" s="1">
        <v>46011</v>
      </c>
      <c r="C3967" s="1" t="str">
        <f>TEXT(Table1[[#This Row],[Order_Date]],"yyyy")</f>
        <v>2025</v>
      </c>
      <c r="D3967" s="3">
        <f>MONTH(Table1[[#This Row],[Order_Date]])</f>
        <v>12</v>
      </c>
      <c r="E3967" t="str">
        <f>TEXT(Table1[[#This Row],[Order_Date]],"mmm")</f>
        <v>Dec</v>
      </c>
      <c r="F3967" s="1">
        <v>46015</v>
      </c>
      <c r="G3967">
        <f>(Table1[[#This Row],[Ship_Date]]-Table1[[#This Row],[Order_Date]])</f>
        <v>4</v>
      </c>
      <c r="H3967" t="s">
        <v>10126</v>
      </c>
      <c r="I3967" t="s">
        <v>10127</v>
      </c>
      <c r="J3967" t="s">
        <v>52</v>
      </c>
      <c r="K3967">
        <v>56</v>
      </c>
      <c r="L3967" t="str">
        <f>IF(Table1[[#This Row],[Age]]&lt;=20,"Teen",IF(Table1[[#This Row],[Age]]&gt;=21 &amp; Table1[[#This Row],[Age]]&lt;=50,"Adult","Senior"))</f>
        <v>Senior</v>
      </c>
      <c r="M3967" t="s">
        <v>116</v>
      </c>
      <c r="N3967" t="s">
        <v>117</v>
      </c>
      <c r="O3967" t="s">
        <v>86</v>
      </c>
      <c r="P3967" t="s">
        <v>28</v>
      </c>
      <c r="Q3967" t="s">
        <v>311</v>
      </c>
      <c r="R3967">
        <v>8</v>
      </c>
      <c r="S3967">
        <v>5000</v>
      </c>
      <c r="T3967">
        <v>0</v>
      </c>
      <c r="U3967">
        <v>40000</v>
      </c>
      <c r="V3967" t="str">
        <f>IF(Table1[[#This Row],[Sales]]&lt;=10000,"Low",IF(Table1[[#This Row],[Sales]]&gt;=10000 &amp; Table1[[#This Row],[Sales]]&lt;=25000,"Medium","High"))</f>
        <v>High</v>
      </c>
      <c r="W3967">
        <v>13356.75</v>
      </c>
      <c r="X3967">
        <f>Table1[[#This Row],[Profit]]/Table1[[#This Row],[Sales]]</f>
        <v>0.33391874999999999</v>
      </c>
      <c r="Y3967" t="s">
        <v>93</v>
      </c>
      <c r="Z3967" t="s">
        <v>59</v>
      </c>
      <c r="AA3967">
        <v>1</v>
      </c>
      <c r="AB3967" t="s">
        <v>42</v>
      </c>
    </row>
    <row r="3968" spans="1:28" x14ac:dyDescent="0.35">
      <c r="A3968" t="s">
        <v>10128</v>
      </c>
      <c r="B3968" s="1">
        <v>46018</v>
      </c>
      <c r="C3968" s="1" t="str">
        <f>TEXT(Table1[[#This Row],[Order_Date]],"yyyy")</f>
        <v>2025</v>
      </c>
      <c r="D3968" s="3">
        <f>MONTH(Table1[[#This Row],[Order_Date]])</f>
        <v>12</v>
      </c>
      <c r="E3968" t="str">
        <f>TEXT(Table1[[#This Row],[Order_Date]],"mmm")</f>
        <v>Dec</v>
      </c>
      <c r="F3968" s="1">
        <v>46024</v>
      </c>
      <c r="G3968">
        <f>(Table1[[#This Row],[Ship_Date]]-Table1[[#This Row],[Order_Date]])</f>
        <v>6</v>
      </c>
      <c r="H3968" t="s">
        <v>7264</v>
      </c>
      <c r="I3968" t="s">
        <v>10129</v>
      </c>
      <c r="J3968" t="s">
        <v>52</v>
      </c>
      <c r="K3968">
        <v>56</v>
      </c>
      <c r="L3968" t="str">
        <f>IF(Table1[[#This Row],[Age]]&lt;=20,"Teen",IF(Table1[[#This Row],[Age]]&gt;=21 &amp; Table1[[#This Row],[Age]]&lt;=50,"Adult","Senior"))</f>
        <v>Senior</v>
      </c>
      <c r="M3968" t="s">
        <v>46</v>
      </c>
      <c r="N3968" t="s">
        <v>46</v>
      </c>
      <c r="O3968" t="s">
        <v>38</v>
      </c>
      <c r="P3968" t="s">
        <v>28</v>
      </c>
      <c r="Q3968" t="s">
        <v>192</v>
      </c>
      <c r="R3968">
        <v>5</v>
      </c>
      <c r="S3968">
        <v>7000</v>
      </c>
      <c r="T3968">
        <v>15</v>
      </c>
      <c r="U3968">
        <v>29750</v>
      </c>
      <c r="V3968" t="str">
        <f>IF(Table1[[#This Row],[Sales]]&lt;=10000,"Low",IF(Table1[[#This Row],[Sales]]&gt;=10000 &amp; Table1[[#This Row],[Sales]]&lt;=25000,"Medium","High"))</f>
        <v>High</v>
      </c>
      <c r="W3968">
        <v>8773.0499999999993</v>
      </c>
      <c r="X3968">
        <f>Table1[[#This Row],[Profit]]/Table1[[#This Row],[Sales]]</f>
        <v>0.2948924369747899</v>
      </c>
      <c r="Y3968" t="s">
        <v>30</v>
      </c>
      <c r="Z3968" t="s">
        <v>41</v>
      </c>
      <c r="AA3968">
        <v>5</v>
      </c>
      <c r="AB3968" t="s">
        <v>42</v>
      </c>
    </row>
    <row r="3969" spans="1:28" x14ac:dyDescent="0.35">
      <c r="A3969" t="s">
        <v>10142</v>
      </c>
      <c r="B3969" s="1">
        <v>45640</v>
      </c>
      <c r="C3969" s="1" t="str">
        <f>TEXT(Table1[[#This Row],[Order_Date]],"yyyy")</f>
        <v>2024</v>
      </c>
      <c r="D3969" s="3">
        <f>MONTH(Table1[[#This Row],[Order_Date]])</f>
        <v>12</v>
      </c>
      <c r="E3969" t="str">
        <f>TEXT(Table1[[#This Row],[Order_Date]],"mmm")</f>
        <v>Dec</v>
      </c>
      <c r="F3969" s="1">
        <v>45647</v>
      </c>
      <c r="G3969">
        <f>(Table1[[#This Row],[Ship_Date]]-Table1[[#This Row],[Order_Date]])</f>
        <v>7</v>
      </c>
      <c r="H3969" t="s">
        <v>10143</v>
      </c>
      <c r="I3969" t="s">
        <v>10144</v>
      </c>
      <c r="J3969" t="s">
        <v>52</v>
      </c>
      <c r="K3969">
        <v>56</v>
      </c>
      <c r="L3969" t="str">
        <f>IF(Table1[[#This Row],[Age]]&lt;=20,"Teen",IF(Table1[[#This Row],[Age]]&gt;=21 &amp; Table1[[#This Row],[Age]]&lt;=50,"Adult","Senior"))</f>
        <v>Senior</v>
      </c>
      <c r="M3969" t="s">
        <v>63</v>
      </c>
      <c r="N3969" t="s">
        <v>64</v>
      </c>
      <c r="O3969" t="s">
        <v>55</v>
      </c>
      <c r="P3969" t="s">
        <v>74</v>
      </c>
      <c r="Q3969" t="s">
        <v>196</v>
      </c>
      <c r="R3969">
        <v>8</v>
      </c>
      <c r="S3969">
        <v>25000</v>
      </c>
      <c r="T3969">
        <v>0</v>
      </c>
      <c r="U3969">
        <v>200000</v>
      </c>
      <c r="V3969" t="str">
        <f>IF(Table1[[#This Row],[Sales]]&lt;=10000,"Low",IF(Table1[[#This Row],[Sales]]&gt;=10000 &amp; Table1[[#This Row],[Sales]]&lt;=25000,"Medium","High"))</f>
        <v>High</v>
      </c>
      <c r="W3969">
        <v>60590.17</v>
      </c>
      <c r="X3969">
        <f>Table1[[#This Row],[Profit]]/Table1[[#This Row],[Sales]]</f>
        <v>0.30295084999999999</v>
      </c>
      <c r="Y3969" t="s">
        <v>30</v>
      </c>
      <c r="Z3969" t="s">
        <v>41</v>
      </c>
      <c r="AA3969">
        <v>3</v>
      </c>
      <c r="AB3969" t="s">
        <v>32</v>
      </c>
    </row>
    <row r="3970" spans="1:28" x14ac:dyDescent="0.35">
      <c r="A3970" t="s">
        <v>10172</v>
      </c>
      <c r="B3970" s="1">
        <v>46015</v>
      </c>
      <c r="C3970" s="1" t="str">
        <f>TEXT(Table1[[#This Row],[Order_Date]],"yyyy")</f>
        <v>2025</v>
      </c>
      <c r="D3970" s="3">
        <f>MONTH(Table1[[#This Row],[Order_Date]])</f>
        <v>12</v>
      </c>
      <c r="E3970" t="str">
        <f>TEXT(Table1[[#This Row],[Order_Date]],"mmm")</f>
        <v>Dec</v>
      </c>
      <c r="F3970" s="1">
        <v>46022</v>
      </c>
      <c r="G3970">
        <f>(Table1[[#This Row],[Ship_Date]]-Table1[[#This Row],[Order_Date]])</f>
        <v>7</v>
      </c>
      <c r="H3970" t="s">
        <v>10173</v>
      </c>
      <c r="I3970" t="s">
        <v>10174</v>
      </c>
      <c r="J3970" t="s">
        <v>24</v>
      </c>
      <c r="K3970">
        <v>31</v>
      </c>
      <c r="L3970" t="str">
        <f>IF(Table1[[#This Row],[Age]]&lt;=20,"Teen",IF(Table1[[#This Row],[Age]]&gt;=21 &amp; Table1[[#This Row],[Age]]&lt;=50,"Adult","Senior"))</f>
        <v>Senior</v>
      </c>
      <c r="M3970" t="s">
        <v>25</v>
      </c>
      <c r="N3970" t="s">
        <v>26</v>
      </c>
      <c r="O3970" t="s">
        <v>27</v>
      </c>
      <c r="P3970" t="s">
        <v>39</v>
      </c>
      <c r="Q3970" t="s">
        <v>253</v>
      </c>
      <c r="R3970">
        <v>3</v>
      </c>
      <c r="S3970">
        <v>1200</v>
      </c>
      <c r="T3970">
        <v>15</v>
      </c>
      <c r="U3970">
        <v>3060</v>
      </c>
      <c r="V3970" t="str">
        <f>IF(Table1[[#This Row],[Sales]]&lt;=10000,"Low",IF(Table1[[#This Row],[Sales]]&gt;=10000 &amp; Table1[[#This Row],[Sales]]&lt;=25000,"Medium","High"))</f>
        <v>Low</v>
      </c>
      <c r="W3970">
        <v>392.38</v>
      </c>
      <c r="X3970">
        <f>Table1[[#This Row],[Profit]]/Table1[[#This Row],[Sales]]</f>
        <v>0.12822875816993465</v>
      </c>
      <c r="Y3970" t="s">
        <v>30</v>
      </c>
      <c r="Z3970" t="s">
        <v>31</v>
      </c>
      <c r="AA3970">
        <v>4</v>
      </c>
      <c r="AB3970" t="s">
        <v>42</v>
      </c>
    </row>
    <row r="3971" spans="1:28" x14ac:dyDescent="0.35">
      <c r="A3971" t="s">
        <v>10184</v>
      </c>
      <c r="B3971" s="1">
        <v>45646</v>
      </c>
      <c r="C3971" s="1" t="str">
        <f>TEXT(Table1[[#This Row],[Order_Date]],"yyyy")</f>
        <v>2024</v>
      </c>
      <c r="D3971" s="3">
        <f>MONTH(Table1[[#This Row],[Order_Date]])</f>
        <v>12</v>
      </c>
      <c r="E3971" t="str">
        <f>TEXT(Table1[[#This Row],[Order_Date]],"mmm")</f>
        <v>Dec</v>
      </c>
      <c r="F3971" s="1">
        <v>45649</v>
      </c>
      <c r="G3971">
        <f>(Table1[[#This Row],[Ship_Date]]-Table1[[#This Row],[Order_Date]])</f>
        <v>3</v>
      </c>
      <c r="H3971" t="s">
        <v>10185</v>
      </c>
      <c r="I3971" t="s">
        <v>10186</v>
      </c>
      <c r="J3971" t="s">
        <v>24</v>
      </c>
      <c r="K3971">
        <v>57</v>
      </c>
      <c r="L3971" t="str">
        <f>IF(Table1[[#This Row],[Age]]&lt;=20,"Teen",IF(Table1[[#This Row],[Age]]&gt;=21 &amp; Table1[[#This Row],[Age]]&lt;=50,"Adult","Senior"))</f>
        <v>Senior</v>
      </c>
      <c r="M3971" t="s">
        <v>79</v>
      </c>
      <c r="N3971" t="s">
        <v>80</v>
      </c>
      <c r="O3971" t="s">
        <v>38</v>
      </c>
      <c r="P3971" t="s">
        <v>28</v>
      </c>
      <c r="Q3971" t="s">
        <v>192</v>
      </c>
      <c r="R3971">
        <v>8</v>
      </c>
      <c r="S3971">
        <v>7000</v>
      </c>
      <c r="T3971">
        <v>10</v>
      </c>
      <c r="U3971">
        <v>50400</v>
      </c>
      <c r="V3971" t="str">
        <f>IF(Table1[[#This Row],[Sales]]&lt;=10000,"Low",IF(Table1[[#This Row],[Sales]]&gt;=10000 &amp; Table1[[#This Row],[Sales]]&lt;=25000,"Medium","High"))</f>
        <v>High</v>
      </c>
      <c r="W3971">
        <v>6852.89</v>
      </c>
      <c r="X3971">
        <f>Table1[[#This Row],[Profit]]/Table1[[#This Row],[Sales]]</f>
        <v>0.13597003968253968</v>
      </c>
      <c r="Y3971" t="s">
        <v>58</v>
      </c>
      <c r="Z3971" t="s">
        <v>31</v>
      </c>
      <c r="AA3971">
        <v>3</v>
      </c>
      <c r="AB3971" t="s">
        <v>42</v>
      </c>
    </row>
    <row r="3972" spans="1:28" x14ac:dyDescent="0.35">
      <c r="A3972" t="s">
        <v>10517</v>
      </c>
      <c r="B3972" s="1">
        <v>46001</v>
      </c>
      <c r="C3972" s="1" t="str">
        <f>TEXT(Table1[[#This Row],[Order_Date]],"yyyy")</f>
        <v>2025</v>
      </c>
      <c r="D3972" s="3">
        <f>MONTH(Table1[[#This Row],[Order_Date]])</f>
        <v>12</v>
      </c>
      <c r="E3972" t="str">
        <f>TEXT(Table1[[#This Row],[Order_Date]],"mmm")</f>
        <v>Dec</v>
      </c>
      <c r="F3972" s="1">
        <v>46003</v>
      </c>
      <c r="G3972">
        <f>(Table1[[#This Row],[Ship_Date]]-Table1[[#This Row],[Order_Date]])</f>
        <v>2</v>
      </c>
      <c r="H3972" t="s">
        <v>5213</v>
      </c>
      <c r="I3972" t="s">
        <v>4917</v>
      </c>
      <c r="J3972" t="s">
        <v>24</v>
      </c>
      <c r="K3972">
        <v>64</v>
      </c>
      <c r="L3972" t="str">
        <f>IF(Table1[[#This Row],[Age]]&lt;=20,"Teen",IF(Table1[[#This Row],[Age]]&gt;=21 &amp; Table1[[#This Row],[Age]]&lt;=50,"Adult","Senior"))</f>
        <v>Senior</v>
      </c>
      <c r="M3972" t="s">
        <v>46</v>
      </c>
      <c r="N3972" t="s">
        <v>46</v>
      </c>
      <c r="O3972" t="s">
        <v>38</v>
      </c>
      <c r="P3972" t="s">
        <v>47</v>
      </c>
      <c r="Q3972" t="s">
        <v>69</v>
      </c>
      <c r="R3972">
        <v>1</v>
      </c>
      <c r="S3972">
        <v>800</v>
      </c>
      <c r="T3972">
        <v>5</v>
      </c>
      <c r="U3972">
        <v>760</v>
      </c>
      <c r="V3972" t="str">
        <f>IF(Table1[[#This Row],[Sales]]&lt;=10000,"Low",IF(Table1[[#This Row],[Sales]]&gt;=10000 &amp; Table1[[#This Row],[Sales]]&lt;=25000,"Medium","High"))</f>
        <v>Low</v>
      </c>
      <c r="W3972">
        <v>321.3</v>
      </c>
      <c r="X3972">
        <f>Table1[[#This Row],[Profit]]/Table1[[#This Row],[Sales]]</f>
        <v>0.42276315789473684</v>
      </c>
      <c r="Y3972" t="s">
        <v>58</v>
      </c>
      <c r="Z3972" t="s">
        <v>59</v>
      </c>
      <c r="AA3972">
        <v>3</v>
      </c>
      <c r="AB3972" t="s">
        <v>32</v>
      </c>
    </row>
    <row r="3973" spans="1:28" x14ac:dyDescent="0.35">
      <c r="A3973" t="s">
        <v>10551</v>
      </c>
      <c r="B3973" s="1">
        <v>45639</v>
      </c>
      <c r="C3973" s="1" t="str">
        <f>TEXT(Table1[[#This Row],[Order_Date]],"yyyy")</f>
        <v>2024</v>
      </c>
      <c r="D3973" s="3">
        <f>MONTH(Table1[[#This Row],[Order_Date]])</f>
        <v>12</v>
      </c>
      <c r="E3973" t="str">
        <f>TEXT(Table1[[#This Row],[Order_Date]],"mmm")</f>
        <v>Dec</v>
      </c>
      <c r="F3973" s="1">
        <v>45643</v>
      </c>
      <c r="G3973">
        <f>(Table1[[#This Row],[Ship_Date]]-Table1[[#This Row],[Order_Date]])</f>
        <v>4</v>
      </c>
      <c r="H3973" t="s">
        <v>10552</v>
      </c>
      <c r="I3973" t="s">
        <v>10553</v>
      </c>
      <c r="J3973" t="s">
        <v>24</v>
      </c>
      <c r="K3973">
        <v>56</v>
      </c>
      <c r="L3973" t="str">
        <f>IF(Table1[[#This Row],[Age]]&lt;=20,"Teen",IF(Table1[[#This Row],[Age]]&gt;=21 &amp; Table1[[#This Row],[Age]]&lt;=50,"Adult","Senior"))</f>
        <v>Senior</v>
      </c>
      <c r="M3973" t="s">
        <v>79</v>
      </c>
      <c r="N3973" t="s">
        <v>80</v>
      </c>
      <c r="O3973" t="s">
        <v>38</v>
      </c>
      <c r="P3973" t="s">
        <v>39</v>
      </c>
      <c r="Q3973" t="s">
        <v>253</v>
      </c>
      <c r="R3973">
        <v>1</v>
      </c>
      <c r="S3973">
        <v>1200</v>
      </c>
      <c r="T3973">
        <v>25</v>
      </c>
      <c r="U3973">
        <v>900</v>
      </c>
      <c r="V3973" t="str">
        <f>IF(Table1[[#This Row],[Sales]]&lt;=10000,"Low",IF(Table1[[#This Row],[Sales]]&gt;=10000 &amp; Table1[[#This Row],[Sales]]&lt;=25000,"Medium","High"))</f>
        <v>Low</v>
      </c>
      <c r="W3973">
        <v>136.01</v>
      </c>
      <c r="X3973">
        <f>Table1[[#This Row],[Profit]]/Table1[[#This Row],[Sales]]</f>
        <v>0.15112222222222221</v>
      </c>
      <c r="Y3973" t="s">
        <v>30</v>
      </c>
      <c r="Z3973" t="s">
        <v>59</v>
      </c>
      <c r="AA3973">
        <v>5</v>
      </c>
      <c r="AB3973" t="s">
        <v>42</v>
      </c>
    </row>
    <row r="3974" spans="1:28" x14ac:dyDescent="0.35">
      <c r="A3974" t="s">
        <v>10557</v>
      </c>
      <c r="B3974" s="1">
        <v>45632</v>
      </c>
      <c r="C3974" s="1" t="str">
        <f>TEXT(Table1[[#This Row],[Order_Date]],"yyyy")</f>
        <v>2024</v>
      </c>
      <c r="D3974" s="3">
        <f>MONTH(Table1[[#This Row],[Order_Date]])</f>
        <v>12</v>
      </c>
      <c r="E3974" t="str">
        <f>TEXT(Table1[[#This Row],[Order_Date]],"mmm")</f>
        <v>Dec</v>
      </c>
      <c r="F3974" s="1">
        <v>45636</v>
      </c>
      <c r="G3974">
        <f>(Table1[[#This Row],[Ship_Date]]-Table1[[#This Row],[Order_Date]])</f>
        <v>4</v>
      </c>
      <c r="H3974" t="s">
        <v>10558</v>
      </c>
      <c r="I3974" t="s">
        <v>10559</v>
      </c>
      <c r="J3974" t="s">
        <v>24</v>
      </c>
      <c r="K3974">
        <v>31</v>
      </c>
      <c r="L3974" t="str">
        <f>IF(Table1[[#This Row],[Age]]&lt;=20,"Teen",IF(Table1[[#This Row],[Age]]&gt;=21 &amp; Table1[[#This Row],[Age]]&lt;=50,"Adult","Senior"))</f>
        <v>Senior</v>
      </c>
      <c r="M3974" t="s">
        <v>84</v>
      </c>
      <c r="N3974" t="s">
        <v>85</v>
      </c>
      <c r="O3974" t="s">
        <v>86</v>
      </c>
      <c r="P3974" t="s">
        <v>56</v>
      </c>
      <c r="Q3974" t="s">
        <v>168</v>
      </c>
      <c r="R3974">
        <v>8</v>
      </c>
      <c r="S3974">
        <v>1200</v>
      </c>
      <c r="T3974">
        <v>10</v>
      </c>
      <c r="U3974">
        <v>8640</v>
      </c>
      <c r="V3974" t="str">
        <f>IF(Table1[[#This Row],[Sales]]&lt;=10000,"Low",IF(Table1[[#This Row],[Sales]]&gt;=10000 &amp; Table1[[#This Row],[Sales]]&lt;=25000,"Medium","High"))</f>
        <v>Low</v>
      </c>
      <c r="W3974">
        <v>2314.29</v>
      </c>
      <c r="X3974">
        <f>Table1[[#This Row],[Profit]]/Table1[[#This Row],[Sales]]</f>
        <v>0.26785763888888886</v>
      </c>
      <c r="Y3974" t="s">
        <v>58</v>
      </c>
      <c r="Z3974" t="s">
        <v>41</v>
      </c>
      <c r="AA3974">
        <v>3</v>
      </c>
      <c r="AB3974" t="s">
        <v>32</v>
      </c>
    </row>
    <row r="3975" spans="1:28" x14ac:dyDescent="0.35">
      <c r="A3975" t="s">
        <v>10566</v>
      </c>
      <c r="B3975" s="1">
        <v>45641</v>
      </c>
      <c r="C3975" s="1" t="str">
        <f>TEXT(Table1[[#This Row],[Order_Date]],"yyyy")</f>
        <v>2024</v>
      </c>
      <c r="D3975" s="3">
        <f>MONTH(Table1[[#This Row],[Order_Date]])</f>
        <v>12</v>
      </c>
      <c r="E3975" t="str">
        <f>TEXT(Table1[[#This Row],[Order_Date]],"mmm")</f>
        <v>Dec</v>
      </c>
      <c r="F3975" s="1">
        <v>45648</v>
      </c>
      <c r="G3975">
        <f>(Table1[[#This Row],[Ship_Date]]-Table1[[#This Row],[Order_Date]])</f>
        <v>7</v>
      </c>
      <c r="H3975" t="s">
        <v>10567</v>
      </c>
      <c r="I3975" t="s">
        <v>10568</v>
      </c>
      <c r="J3975" t="s">
        <v>24</v>
      </c>
      <c r="K3975">
        <v>61</v>
      </c>
      <c r="L3975" t="str">
        <f>IF(Table1[[#This Row],[Age]]&lt;=20,"Teen",IF(Table1[[#This Row],[Age]]&gt;=21 &amp; Table1[[#This Row],[Age]]&lt;=50,"Adult","Senior"))</f>
        <v>Senior</v>
      </c>
      <c r="M3975" t="s">
        <v>79</v>
      </c>
      <c r="N3975" t="s">
        <v>80</v>
      </c>
      <c r="O3975" t="s">
        <v>38</v>
      </c>
      <c r="P3975" t="s">
        <v>28</v>
      </c>
      <c r="Q3975" t="s">
        <v>192</v>
      </c>
      <c r="R3975">
        <v>8</v>
      </c>
      <c r="S3975">
        <v>7000</v>
      </c>
      <c r="T3975">
        <v>0</v>
      </c>
      <c r="U3975">
        <v>56000</v>
      </c>
      <c r="V3975" t="str">
        <f>IF(Table1[[#This Row],[Sales]]&lt;=10000,"Low",IF(Table1[[#This Row],[Sales]]&gt;=10000 &amp; Table1[[#This Row],[Sales]]&lt;=25000,"Medium","High"))</f>
        <v>High</v>
      </c>
      <c r="W3975">
        <v>7385.06</v>
      </c>
      <c r="X3975">
        <f>Table1[[#This Row],[Profit]]/Table1[[#This Row],[Sales]]</f>
        <v>0.13187607142857144</v>
      </c>
      <c r="Y3975" t="s">
        <v>93</v>
      </c>
      <c r="Z3975" t="s">
        <v>31</v>
      </c>
      <c r="AA3975">
        <v>5</v>
      </c>
      <c r="AB3975" t="s">
        <v>42</v>
      </c>
    </row>
    <row r="3976" spans="1:28" x14ac:dyDescent="0.35">
      <c r="A3976" t="s">
        <v>10569</v>
      </c>
      <c r="B3976" s="1">
        <v>45635</v>
      </c>
      <c r="C3976" s="1" t="str">
        <f>TEXT(Table1[[#This Row],[Order_Date]],"yyyy")</f>
        <v>2024</v>
      </c>
      <c r="D3976" s="3">
        <f>MONTH(Table1[[#This Row],[Order_Date]])</f>
        <v>12</v>
      </c>
      <c r="E3976" t="str">
        <f>TEXT(Table1[[#This Row],[Order_Date]],"mmm")</f>
        <v>Dec</v>
      </c>
      <c r="F3976" s="1">
        <v>45636</v>
      </c>
      <c r="G3976">
        <f>(Table1[[#This Row],[Ship_Date]]-Table1[[#This Row],[Order_Date]])</f>
        <v>1</v>
      </c>
      <c r="H3976" t="s">
        <v>10570</v>
      </c>
      <c r="I3976" t="s">
        <v>10571</v>
      </c>
      <c r="J3976" t="s">
        <v>24</v>
      </c>
      <c r="K3976">
        <v>30</v>
      </c>
      <c r="L3976" t="str">
        <f>IF(Table1[[#This Row],[Age]]&lt;=20,"Teen",IF(Table1[[#This Row],[Age]]&gt;=21 &amp; Table1[[#This Row],[Age]]&lt;=50,"Adult","Senior"))</f>
        <v>Senior</v>
      </c>
      <c r="M3976" t="s">
        <v>46</v>
      </c>
      <c r="N3976" t="s">
        <v>46</v>
      </c>
      <c r="O3976" t="s">
        <v>38</v>
      </c>
      <c r="P3976" t="s">
        <v>56</v>
      </c>
      <c r="Q3976" t="s">
        <v>97</v>
      </c>
      <c r="R3976">
        <v>2</v>
      </c>
      <c r="S3976">
        <v>1500</v>
      </c>
      <c r="T3976">
        <v>25</v>
      </c>
      <c r="U3976">
        <v>2250</v>
      </c>
      <c r="V3976" t="str">
        <f>IF(Table1[[#This Row],[Sales]]&lt;=10000,"Low",IF(Table1[[#This Row],[Sales]]&gt;=10000 &amp; Table1[[#This Row],[Sales]]&lt;=25000,"Medium","High"))</f>
        <v>Low</v>
      </c>
      <c r="W3976">
        <v>701.61</v>
      </c>
      <c r="X3976">
        <f>Table1[[#This Row],[Profit]]/Table1[[#This Row],[Sales]]</f>
        <v>0.3118266666666667</v>
      </c>
      <c r="Y3976" t="s">
        <v>30</v>
      </c>
      <c r="Z3976" t="s">
        <v>31</v>
      </c>
      <c r="AA3976">
        <v>3</v>
      </c>
      <c r="AB3976" t="s">
        <v>42</v>
      </c>
    </row>
    <row r="3977" spans="1:28" x14ac:dyDescent="0.35">
      <c r="A3977" t="s">
        <v>10572</v>
      </c>
      <c r="B3977" s="1">
        <v>45641</v>
      </c>
      <c r="C3977" s="1" t="str">
        <f>TEXT(Table1[[#This Row],[Order_Date]],"yyyy")</f>
        <v>2024</v>
      </c>
      <c r="D3977" s="3">
        <f>MONTH(Table1[[#This Row],[Order_Date]])</f>
        <v>12</v>
      </c>
      <c r="E3977" t="str">
        <f>TEXT(Table1[[#This Row],[Order_Date]],"mmm")</f>
        <v>Dec</v>
      </c>
      <c r="F3977" s="1">
        <v>45647</v>
      </c>
      <c r="G3977">
        <f>(Table1[[#This Row],[Ship_Date]]-Table1[[#This Row],[Order_Date]])</f>
        <v>6</v>
      </c>
      <c r="H3977" t="s">
        <v>10573</v>
      </c>
      <c r="I3977" t="s">
        <v>10574</v>
      </c>
      <c r="J3977" t="s">
        <v>52</v>
      </c>
      <c r="K3977">
        <v>60</v>
      </c>
      <c r="L3977" t="str">
        <f>IF(Table1[[#This Row],[Age]]&lt;=20,"Teen",IF(Table1[[#This Row],[Age]]&gt;=21 &amp; Table1[[#This Row],[Age]]&lt;=50,"Adult","Senior"))</f>
        <v>Senior</v>
      </c>
      <c r="M3977" t="s">
        <v>46</v>
      </c>
      <c r="N3977" t="s">
        <v>46</v>
      </c>
      <c r="O3977" t="s">
        <v>38</v>
      </c>
      <c r="P3977" t="s">
        <v>47</v>
      </c>
      <c r="Q3977" t="s">
        <v>185</v>
      </c>
      <c r="R3977">
        <v>2</v>
      </c>
      <c r="S3977">
        <v>4500</v>
      </c>
      <c r="T3977">
        <v>0</v>
      </c>
      <c r="U3977">
        <v>9000</v>
      </c>
      <c r="V3977" t="str">
        <f>IF(Table1[[#This Row],[Sales]]&lt;=10000,"Low",IF(Table1[[#This Row],[Sales]]&gt;=10000 &amp; Table1[[#This Row],[Sales]]&lt;=25000,"Medium","High"))</f>
        <v>Low</v>
      </c>
      <c r="W3977">
        <v>2510.5500000000002</v>
      </c>
      <c r="X3977">
        <f>Table1[[#This Row],[Profit]]/Table1[[#This Row],[Sales]]</f>
        <v>0.27895000000000003</v>
      </c>
      <c r="Y3977" t="s">
        <v>93</v>
      </c>
      <c r="Z3977" t="s">
        <v>59</v>
      </c>
      <c r="AA3977">
        <v>5</v>
      </c>
      <c r="AB3977" t="s">
        <v>42</v>
      </c>
    </row>
    <row r="3978" spans="1:28" x14ac:dyDescent="0.35">
      <c r="A3978" t="s">
        <v>10585</v>
      </c>
      <c r="B3978" s="1">
        <v>45640</v>
      </c>
      <c r="C3978" s="1" t="str">
        <f>TEXT(Table1[[#This Row],[Order_Date]],"yyyy")</f>
        <v>2024</v>
      </c>
      <c r="D3978" s="3">
        <f>MONTH(Table1[[#This Row],[Order_Date]])</f>
        <v>12</v>
      </c>
      <c r="E3978" t="str">
        <f>TEXT(Table1[[#This Row],[Order_Date]],"mmm")</f>
        <v>Dec</v>
      </c>
      <c r="F3978" s="1">
        <v>45641</v>
      </c>
      <c r="G3978">
        <f>(Table1[[#This Row],[Ship_Date]]-Table1[[#This Row],[Order_Date]])</f>
        <v>1</v>
      </c>
      <c r="H3978" t="s">
        <v>10586</v>
      </c>
      <c r="I3978" t="s">
        <v>10587</v>
      </c>
      <c r="J3978" t="s">
        <v>24</v>
      </c>
      <c r="K3978">
        <v>45</v>
      </c>
      <c r="L3978" t="str">
        <f>IF(Table1[[#This Row],[Age]]&lt;=20,"Teen",IF(Table1[[#This Row],[Age]]&gt;=21 &amp; Table1[[#This Row],[Age]]&lt;=50,"Adult","Senior"))</f>
        <v>Senior</v>
      </c>
      <c r="M3978" t="s">
        <v>79</v>
      </c>
      <c r="N3978" t="s">
        <v>80</v>
      </c>
      <c r="O3978" t="s">
        <v>38</v>
      </c>
      <c r="P3978" t="s">
        <v>28</v>
      </c>
      <c r="Q3978" t="s">
        <v>311</v>
      </c>
      <c r="R3978">
        <v>8</v>
      </c>
      <c r="S3978">
        <v>5000</v>
      </c>
      <c r="T3978">
        <v>20</v>
      </c>
      <c r="U3978">
        <v>32000</v>
      </c>
      <c r="V3978" t="str">
        <f>IF(Table1[[#This Row],[Sales]]&lt;=10000,"Low",IF(Table1[[#This Row],[Sales]]&gt;=10000 &amp; Table1[[#This Row],[Sales]]&lt;=25000,"Medium","High"))</f>
        <v>High</v>
      </c>
      <c r="W3978">
        <v>8445.7000000000007</v>
      </c>
      <c r="X3978">
        <f>Table1[[#This Row],[Profit]]/Table1[[#This Row],[Sales]]</f>
        <v>0.26392812500000001</v>
      </c>
      <c r="Y3978" t="s">
        <v>30</v>
      </c>
      <c r="Z3978" t="s">
        <v>31</v>
      </c>
      <c r="AA3978">
        <v>5</v>
      </c>
      <c r="AB3978" t="s">
        <v>42</v>
      </c>
    </row>
    <row r="3979" spans="1:28" x14ac:dyDescent="0.35">
      <c r="A3979" t="s">
        <v>10613</v>
      </c>
      <c r="B3979" s="1">
        <v>45654</v>
      </c>
      <c r="C3979" s="1" t="str">
        <f>TEXT(Table1[[#This Row],[Order_Date]],"yyyy")</f>
        <v>2024</v>
      </c>
      <c r="D3979" s="3">
        <f>MONTH(Table1[[#This Row],[Order_Date]])</f>
        <v>12</v>
      </c>
      <c r="E3979" t="str">
        <f>TEXT(Table1[[#This Row],[Order_Date]],"mmm")</f>
        <v>Dec</v>
      </c>
      <c r="F3979" s="1">
        <v>45657</v>
      </c>
      <c r="G3979">
        <f>(Table1[[#This Row],[Ship_Date]]-Table1[[#This Row],[Order_Date]])</f>
        <v>3</v>
      </c>
      <c r="H3979" t="s">
        <v>1461</v>
      </c>
      <c r="I3979" t="s">
        <v>10614</v>
      </c>
      <c r="J3979" t="s">
        <v>24</v>
      </c>
      <c r="K3979">
        <v>21</v>
      </c>
      <c r="L3979" t="str">
        <f>IF(Table1[[#This Row],[Age]]&lt;=20,"Teen",IF(Table1[[#This Row],[Age]]&gt;=21 &amp; Table1[[#This Row],[Age]]&lt;=50,"Adult","Senior"))</f>
        <v>Senior</v>
      </c>
      <c r="M3979" t="s">
        <v>46</v>
      </c>
      <c r="N3979" t="s">
        <v>46</v>
      </c>
      <c r="O3979" t="s">
        <v>38</v>
      </c>
      <c r="P3979" t="s">
        <v>47</v>
      </c>
      <c r="Q3979" t="s">
        <v>185</v>
      </c>
      <c r="R3979">
        <v>8</v>
      </c>
      <c r="S3979">
        <v>4500</v>
      </c>
      <c r="T3979">
        <v>5</v>
      </c>
      <c r="U3979">
        <v>34200</v>
      </c>
      <c r="V3979" t="str">
        <f>IF(Table1[[#This Row],[Sales]]&lt;=10000,"Low",IF(Table1[[#This Row],[Sales]]&gt;=10000 &amp; Table1[[#This Row],[Sales]]&lt;=25000,"Medium","High"))</f>
        <v>High</v>
      </c>
      <c r="W3979">
        <v>14279.71</v>
      </c>
      <c r="X3979">
        <f>Table1[[#This Row],[Profit]]/Table1[[#This Row],[Sales]]</f>
        <v>0.41753538011695907</v>
      </c>
      <c r="Y3979" t="s">
        <v>58</v>
      </c>
      <c r="Z3979" t="s">
        <v>59</v>
      </c>
      <c r="AA3979">
        <v>2</v>
      </c>
      <c r="AB3979" t="s">
        <v>42</v>
      </c>
    </row>
    <row r="3980" spans="1:28" x14ac:dyDescent="0.35">
      <c r="A3980" t="s">
        <v>10618</v>
      </c>
      <c r="B3980" s="1">
        <v>45633</v>
      </c>
      <c r="C3980" s="1" t="str">
        <f>TEXT(Table1[[#This Row],[Order_Date]],"yyyy")</f>
        <v>2024</v>
      </c>
      <c r="D3980" s="3">
        <f>MONTH(Table1[[#This Row],[Order_Date]])</f>
        <v>12</v>
      </c>
      <c r="E3980" t="str">
        <f>TEXT(Table1[[#This Row],[Order_Date]],"mmm")</f>
        <v>Dec</v>
      </c>
      <c r="F3980" s="1">
        <v>45637</v>
      </c>
      <c r="G3980">
        <f>(Table1[[#This Row],[Ship_Date]]-Table1[[#This Row],[Order_Date]])</f>
        <v>4</v>
      </c>
      <c r="H3980" t="s">
        <v>3068</v>
      </c>
      <c r="I3980" t="s">
        <v>10619</v>
      </c>
      <c r="J3980" t="s">
        <v>24</v>
      </c>
      <c r="K3980">
        <v>59</v>
      </c>
      <c r="L3980" t="str">
        <f>IF(Table1[[#This Row],[Age]]&lt;=20,"Teen",IF(Table1[[#This Row],[Age]]&gt;=21 &amp; Table1[[#This Row],[Age]]&lt;=50,"Adult","Senior"))</f>
        <v>Senior</v>
      </c>
      <c r="M3980" t="s">
        <v>79</v>
      </c>
      <c r="N3980" t="s">
        <v>80</v>
      </c>
      <c r="O3980" t="s">
        <v>38</v>
      </c>
      <c r="P3980" t="s">
        <v>74</v>
      </c>
      <c r="Q3980" t="s">
        <v>132</v>
      </c>
      <c r="R3980">
        <v>1</v>
      </c>
      <c r="S3980">
        <v>55000</v>
      </c>
      <c r="T3980">
        <v>15</v>
      </c>
      <c r="U3980">
        <v>46750</v>
      </c>
      <c r="V3980" t="str">
        <f>IF(Table1[[#This Row],[Sales]]&lt;=10000,"Low",IF(Table1[[#This Row],[Sales]]&gt;=10000 &amp; Table1[[#This Row],[Sales]]&lt;=25000,"Medium","High"))</f>
        <v>High</v>
      </c>
      <c r="W3980">
        <v>8522.98</v>
      </c>
      <c r="X3980">
        <f>Table1[[#This Row],[Profit]]/Table1[[#This Row],[Sales]]</f>
        <v>0.18230973262032085</v>
      </c>
      <c r="Y3980" t="s">
        <v>58</v>
      </c>
      <c r="Z3980" t="s">
        <v>41</v>
      </c>
      <c r="AA3980">
        <v>4</v>
      </c>
      <c r="AB3980" t="s">
        <v>42</v>
      </c>
    </row>
    <row r="3981" spans="1:28" x14ac:dyDescent="0.35">
      <c r="A3981" t="s">
        <v>10675</v>
      </c>
      <c r="B3981" s="1">
        <v>46016</v>
      </c>
      <c r="C3981" s="1" t="str">
        <f>TEXT(Table1[[#This Row],[Order_Date]],"yyyy")</f>
        <v>2025</v>
      </c>
      <c r="D3981" s="3">
        <f>MONTH(Table1[[#This Row],[Order_Date]])</f>
        <v>12</v>
      </c>
      <c r="E3981" t="str">
        <f>TEXT(Table1[[#This Row],[Order_Date]],"mmm")</f>
        <v>Dec</v>
      </c>
      <c r="F3981" s="1">
        <v>46017</v>
      </c>
      <c r="G3981">
        <f>(Table1[[#This Row],[Ship_Date]]-Table1[[#This Row],[Order_Date]])</f>
        <v>1</v>
      </c>
      <c r="H3981" t="s">
        <v>9491</v>
      </c>
      <c r="I3981" t="s">
        <v>10676</v>
      </c>
      <c r="J3981" t="s">
        <v>52</v>
      </c>
      <c r="K3981">
        <v>32</v>
      </c>
      <c r="L3981" t="str">
        <f>IF(Table1[[#This Row],[Age]]&lt;=20,"Teen",IF(Table1[[#This Row],[Age]]&gt;=21 &amp; Table1[[#This Row],[Age]]&lt;=50,"Adult","Senior"))</f>
        <v>Senior</v>
      </c>
      <c r="M3981" t="s">
        <v>91</v>
      </c>
      <c r="N3981" t="s">
        <v>92</v>
      </c>
      <c r="O3981" t="s">
        <v>55</v>
      </c>
      <c r="P3981" t="s">
        <v>74</v>
      </c>
      <c r="Q3981" t="s">
        <v>196</v>
      </c>
      <c r="R3981">
        <v>4</v>
      </c>
      <c r="S3981">
        <v>25000</v>
      </c>
      <c r="T3981">
        <v>10</v>
      </c>
      <c r="U3981">
        <v>90000</v>
      </c>
      <c r="V3981" t="str">
        <f>IF(Table1[[#This Row],[Sales]]&lt;=10000,"Low",IF(Table1[[#This Row],[Sales]]&gt;=10000 &amp; Table1[[#This Row],[Sales]]&lt;=25000,"Medium","High"))</f>
        <v>High</v>
      </c>
      <c r="W3981">
        <v>24127.01</v>
      </c>
      <c r="X3981">
        <f>Table1[[#This Row],[Profit]]/Table1[[#This Row],[Sales]]</f>
        <v>0.26807788888888889</v>
      </c>
      <c r="Y3981" t="s">
        <v>58</v>
      </c>
      <c r="Z3981" t="s">
        <v>31</v>
      </c>
      <c r="AA3981">
        <v>3</v>
      </c>
      <c r="AB3981" t="s">
        <v>42</v>
      </c>
    </row>
    <row r="3982" spans="1:28" x14ac:dyDescent="0.35">
      <c r="A3982" t="s">
        <v>10695</v>
      </c>
      <c r="B3982" s="1">
        <v>45996</v>
      </c>
      <c r="C3982" s="1" t="str">
        <f>TEXT(Table1[[#This Row],[Order_Date]],"yyyy")</f>
        <v>2025</v>
      </c>
      <c r="D3982" s="3">
        <f>MONTH(Table1[[#This Row],[Order_Date]])</f>
        <v>12</v>
      </c>
      <c r="E3982" t="str">
        <f>TEXT(Table1[[#This Row],[Order_Date]],"mmm")</f>
        <v>Dec</v>
      </c>
      <c r="F3982" s="1">
        <v>46003</v>
      </c>
      <c r="G3982">
        <f>(Table1[[#This Row],[Ship_Date]]-Table1[[#This Row],[Order_Date]])</f>
        <v>7</v>
      </c>
      <c r="H3982" t="s">
        <v>10696</v>
      </c>
      <c r="I3982" t="s">
        <v>10697</v>
      </c>
      <c r="J3982" t="s">
        <v>24</v>
      </c>
      <c r="K3982">
        <v>45</v>
      </c>
      <c r="L3982" t="str">
        <f>IF(Table1[[#This Row],[Age]]&lt;=20,"Teen",IF(Table1[[#This Row],[Age]]&gt;=21 &amp; Table1[[#This Row],[Age]]&lt;=50,"Adult","Senior"))</f>
        <v>Senior</v>
      </c>
      <c r="M3982" t="s">
        <v>91</v>
      </c>
      <c r="N3982" t="s">
        <v>92</v>
      </c>
      <c r="O3982" t="s">
        <v>55</v>
      </c>
      <c r="P3982" t="s">
        <v>28</v>
      </c>
      <c r="Q3982" t="s">
        <v>29</v>
      </c>
      <c r="R3982">
        <v>4</v>
      </c>
      <c r="S3982">
        <v>15000</v>
      </c>
      <c r="T3982">
        <v>25</v>
      </c>
      <c r="U3982">
        <v>45000</v>
      </c>
      <c r="V3982" t="str">
        <f>IF(Table1[[#This Row],[Sales]]&lt;=10000,"Low",IF(Table1[[#This Row],[Sales]]&gt;=10000 &amp; Table1[[#This Row],[Sales]]&lt;=25000,"Medium","High"))</f>
        <v>High</v>
      </c>
      <c r="W3982">
        <v>10952.5</v>
      </c>
      <c r="X3982">
        <f>Table1[[#This Row],[Profit]]/Table1[[#This Row],[Sales]]</f>
        <v>0.24338888888888888</v>
      </c>
      <c r="Y3982" t="s">
        <v>30</v>
      </c>
      <c r="Z3982" t="s">
        <v>31</v>
      </c>
      <c r="AA3982">
        <v>4</v>
      </c>
      <c r="AB3982" t="s">
        <v>42</v>
      </c>
    </row>
    <row r="3983" spans="1:28" x14ac:dyDescent="0.35">
      <c r="A3983" t="s">
        <v>10727</v>
      </c>
      <c r="B3983" s="1">
        <v>45643</v>
      </c>
      <c r="C3983" s="1" t="str">
        <f>TEXT(Table1[[#This Row],[Order_Date]],"yyyy")</f>
        <v>2024</v>
      </c>
      <c r="D3983" s="3">
        <f>MONTH(Table1[[#This Row],[Order_Date]])</f>
        <v>12</v>
      </c>
      <c r="E3983" t="str">
        <f>TEXT(Table1[[#This Row],[Order_Date]],"mmm")</f>
        <v>Dec</v>
      </c>
      <c r="F3983" s="1">
        <v>45649</v>
      </c>
      <c r="G3983">
        <f>(Table1[[#This Row],[Ship_Date]]-Table1[[#This Row],[Order_Date]])</f>
        <v>6</v>
      </c>
      <c r="H3983" t="s">
        <v>10728</v>
      </c>
      <c r="I3983" t="s">
        <v>10729</v>
      </c>
      <c r="J3983" t="s">
        <v>52</v>
      </c>
      <c r="K3983">
        <v>38</v>
      </c>
      <c r="L3983" t="str">
        <f>IF(Table1[[#This Row],[Age]]&lt;=20,"Teen",IF(Table1[[#This Row],[Age]]&gt;=21 &amp; Table1[[#This Row],[Age]]&lt;=50,"Adult","Senior"))</f>
        <v>Senior</v>
      </c>
      <c r="M3983" t="s">
        <v>63</v>
      </c>
      <c r="N3983" t="s">
        <v>64</v>
      </c>
      <c r="O3983" t="s">
        <v>55</v>
      </c>
      <c r="P3983" t="s">
        <v>28</v>
      </c>
      <c r="Q3983" t="s">
        <v>103</v>
      </c>
      <c r="R3983">
        <v>3</v>
      </c>
      <c r="S3983">
        <v>25000</v>
      </c>
      <c r="T3983">
        <v>10</v>
      </c>
      <c r="U3983">
        <v>67500</v>
      </c>
      <c r="V3983" t="str">
        <f>IF(Table1[[#This Row],[Sales]]&lt;=10000,"Low",IF(Table1[[#This Row],[Sales]]&gt;=10000 &amp; Table1[[#This Row],[Sales]]&lt;=25000,"Medium","High"))</f>
        <v>High</v>
      </c>
      <c r="W3983">
        <v>22251.7</v>
      </c>
      <c r="X3983">
        <f>Table1[[#This Row],[Profit]]/Table1[[#This Row],[Sales]]</f>
        <v>0.32965481481481484</v>
      </c>
      <c r="Y3983" t="s">
        <v>30</v>
      </c>
      <c r="Z3983" t="s">
        <v>41</v>
      </c>
      <c r="AA3983">
        <v>3</v>
      </c>
      <c r="AB3983" t="s">
        <v>42</v>
      </c>
    </row>
    <row r="3984" spans="1:28" x14ac:dyDescent="0.35">
      <c r="A3984" t="s">
        <v>10730</v>
      </c>
      <c r="B3984" s="1">
        <v>45654</v>
      </c>
      <c r="C3984" s="1" t="str">
        <f>TEXT(Table1[[#This Row],[Order_Date]],"yyyy")</f>
        <v>2024</v>
      </c>
      <c r="D3984" s="3">
        <f>MONTH(Table1[[#This Row],[Order_Date]])</f>
        <v>12</v>
      </c>
      <c r="E3984" t="str">
        <f>TEXT(Table1[[#This Row],[Order_Date]],"mmm")</f>
        <v>Dec</v>
      </c>
      <c r="F3984" s="1">
        <v>45655</v>
      </c>
      <c r="G3984">
        <f>(Table1[[#This Row],[Ship_Date]]-Table1[[#This Row],[Order_Date]])</f>
        <v>1</v>
      </c>
      <c r="H3984" t="s">
        <v>10731</v>
      </c>
      <c r="I3984" t="s">
        <v>10732</v>
      </c>
      <c r="J3984" t="s">
        <v>52</v>
      </c>
      <c r="K3984">
        <v>45</v>
      </c>
      <c r="L3984" t="str">
        <f>IF(Table1[[#This Row],[Age]]&lt;=20,"Teen",IF(Table1[[#This Row],[Age]]&gt;=21 &amp; Table1[[#This Row],[Age]]&lt;=50,"Adult","Senior"))</f>
        <v>Senior</v>
      </c>
      <c r="M3984" t="s">
        <v>91</v>
      </c>
      <c r="N3984" t="s">
        <v>92</v>
      </c>
      <c r="O3984" t="s">
        <v>55</v>
      </c>
      <c r="P3984" t="s">
        <v>74</v>
      </c>
      <c r="Q3984" t="s">
        <v>132</v>
      </c>
      <c r="R3984">
        <v>2</v>
      </c>
      <c r="S3984">
        <v>55000</v>
      </c>
      <c r="T3984">
        <v>10</v>
      </c>
      <c r="U3984">
        <v>99000</v>
      </c>
      <c r="V3984" t="str">
        <f>IF(Table1[[#This Row],[Sales]]&lt;=10000,"Low",IF(Table1[[#This Row],[Sales]]&gt;=10000 &amp; Table1[[#This Row],[Sales]]&lt;=25000,"Medium","High"))</f>
        <v>High</v>
      </c>
      <c r="W3984">
        <v>20483.43</v>
      </c>
      <c r="X3984">
        <f>Table1[[#This Row],[Profit]]/Table1[[#This Row],[Sales]]</f>
        <v>0.20690333333333333</v>
      </c>
      <c r="Y3984" t="s">
        <v>93</v>
      </c>
      <c r="Z3984" t="s">
        <v>59</v>
      </c>
      <c r="AA3984">
        <v>5</v>
      </c>
      <c r="AB3984" t="s">
        <v>42</v>
      </c>
    </row>
    <row r="3985" spans="1:28" x14ac:dyDescent="0.35">
      <c r="A3985" t="s">
        <v>10743</v>
      </c>
      <c r="B3985" s="1">
        <v>45649</v>
      </c>
      <c r="C3985" s="1" t="str">
        <f>TEXT(Table1[[#This Row],[Order_Date]],"yyyy")</f>
        <v>2024</v>
      </c>
      <c r="D3985" s="3">
        <f>MONTH(Table1[[#This Row],[Order_Date]])</f>
        <v>12</v>
      </c>
      <c r="E3985" t="str">
        <f>TEXT(Table1[[#This Row],[Order_Date]],"mmm")</f>
        <v>Dec</v>
      </c>
      <c r="F3985" s="1">
        <v>45652</v>
      </c>
      <c r="G3985">
        <f>(Table1[[#This Row],[Ship_Date]]-Table1[[#This Row],[Order_Date]])</f>
        <v>3</v>
      </c>
      <c r="H3985" t="s">
        <v>10744</v>
      </c>
      <c r="I3985" t="s">
        <v>10745</v>
      </c>
      <c r="J3985" t="s">
        <v>24</v>
      </c>
      <c r="K3985">
        <v>34</v>
      </c>
      <c r="L3985" t="str">
        <f>IF(Table1[[#This Row],[Age]]&lt;=20,"Teen",IF(Table1[[#This Row],[Age]]&gt;=21 &amp; Table1[[#This Row],[Age]]&lt;=50,"Adult","Senior"))</f>
        <v>Senior</v>
      </c>
      <c r="M3985" t="s">
        <v>84</v>
      </c>
      <c r="N3985" t="s">
        <v>85</v>
      </c>
      <c r="O3985" t="s">
        <v>86</v>
      </c>
      <c r="P3985" t="s">
        <v>74</v>
      </c>
      <c r="Q3985" t="s">
        <v>196</v>
      </c>
      <c r="R3985">
        <v>3</v>
      </c>
      <c r="S3985">
        <v>25000</v>
      </c>
      <c r="T3985">
        <v>5</v>
      </c>
      <c r="U3985">
        <v>71250</v>
      </c>
      <c r="V3985" t="str">
        <f>IF(Table1[[#This Row],[Sales]]&lt;=10000,"Low",IF(Table1[[#This Row],[Sales]]&gt;=10000 &amp; Table1[[#This Row],[Sales]]&lt;=25000,"Medium","High"))</f>
        <v>High</v>
      </c>
      <c r="W3985">
        <v>31678.21</v>
      </c>
      <c r="X3985">
        <f>Table1[[#This Row],[Profit]]/Table1[[#This Row],[Sales]]</f>
        <v>0.44460645614035088</v>
      </c>
      <c r="Y3985" t="s">
        <v>30</v>
      </c>
      <c r="Z3985" t="s">
        <v>59</v>
      </c>
      <c r="AA3985">
        <v>5</v>
      </c>
      <c r="AB3985" t="s">
        <v>42</v>
      </c>
    </row>
    <row r="3986" spans="1:28" x14ac:dyDescent="0.35">
      <c r="A3986" t="s">
        <v>10759</v>
      </c>
      <c r="B3986" s="1">
        <v>45631</v>
      </c>
      <c r="C3986" s="1" t="str">
        <f>TEXT(Table1[[#This Row],[Order_Date]],"yyyy")</f>
        <v>2024</v>
      </c>
      <c r="D3986" s="3">
        <f>MONTH(Table1[[#This Row],[Order_Date]])</f>
        <v>12</v>
      </c>
      <c r="E3986" t="str">
        <f>TEXT(Table1[[#This Row],[Order_Date]],"mmm")</f>
        <v>Dec</v>
      </c>
      <c r="F3986" s="1">
        <v>45632</v>
      </c>
      <c r="G3986">
        <f>(Table1[[#This Row],[Ship_Date]]-Table1[[#This Row],[Order_Date]])</f>
        <v>1</v>
      </c>
      <c r="H3986" t="s">
        <v>10760</v>
      </c>
      <c r="I3986" t="s">
        <v>10761</v>
      </c>
      <c r="J3986" t="s">
        <v>52</v>
      </c>
      <c r="K3986">
        <v>59</v>
      </c>
      <c r="L3986" t="str">
        <f>IF(Table1[[#This Row],[Age]]&lt;=20,"Teen",IF(Table1[[#This Row],[Age]]&gt;=21 &amp; Table1[[#This Row],[Age]]&lt;=50,"Adult","Senior"))</f>
        <v>Senior</v>
      </c>
      <c r="M3986" t="s">
        <v>107</v>
      </c>
      <c r="N3986" t="s">
        <v>108</v>
      </c>
      <c r="O3986" t="s">
        <v>86</v>
      </c>
      <c r="P3986" t="s">
        <v>74</v>
      </c>
      <c r="Q3986" t="s">
        <v>231</v>
      </c>
      <c r="R3986">
        <v>2</v>
      </c>
      <c r="S3986">
        <v>18000</v>
      </c>
      <c r="T3986">
        <v>20</v>
      </c>
      <c r="U3986">
        <v>28800</v>
      </c>
      <c r="V3986" t="str">
        <f>IF(Table1[[#This Row],[Sales]]&lt;=10000,"Low",IF(Table1[[#This Row],[Sales]]&gt;=10000 &amp; Table1[[#This Row],[Sales]]&lt;=25000,"Medium","High"))</f>
        <v>High</v>
      </c>
      <c r="W3986">
        <v>8989.4699999999993</v>
      </c>
      <c r="X3986">
        <f>Table1[[#This Row],[Profit]]/Table1[[#This Row],[Sales]]</f>
        <v>0.31213437499999996</v>
      </c>
      <c r="Y3986" t="s">
        <v>58</v>
      </c>
      <c r="Z3986" t="s">
        <v>59</v>
      </c>
      <c r="AA3986">
        <v>1</v>
      </c>
      <c r="AB3986" t="s">
        <v>42</v>
      </c>
    </row>
    <row r="3987" spans="1:28" x14ac:dyDescent="0.35">
      <c r="A3987" t="s">
        <v>10778</v>
      </c>
      <c r="B3987" s="1">
        <v>45633</v>
      </c>
      <c r="C3987" s="1" t="str">
        <f>TEXT(Table1[[#This Row],[Order_Date]],"yyyy")</f>
        <v>2024</v>
      </c>
      <c r="D3987" s="3">
        <f>MONTH(Table1[[#This Row],[Order_Date]])</f>
        <v>12</v>
      </c>
      <c r="E3987" t="str">
        <f>TEXT(Table1[[#This Row],[Order_Date]],"mmm")</f>
        <v>Dec</v>
      </c>
      <c r="F3987" s="1">
        <v>45636</v>
      </c>
      <c r="G3987">
        <f>(Table1[[#This Row],[Ship_Date]]-Table1[[#This Row],[Order_Date]])</f>
        <v>3</v>
      </c>
      <c r="H3987" t="s">
        <v>10779</v>
      </c>
      <c r="I3987" t="s">
        <v>10780</v>
      </c>
      <c r="J3987" t="s">
        <v>24</v>
      </c>
      <c r="K3987">
        <v>62</v>
      </c>
      <c r="L3987" t="str">
        <f>IF(Table1[[#This Row],[Age]]&lt;=20,"Teen",IF(Table1[[#This Row],[Age]]&gt;=21 &amp; Table1[[#This Row],[Age]]&lt;=50,"Adult","Senior"))</f>
        <v>Senior</v>
      </c>
      <c r="M3987" t="s">
        <v>79</v>
      </c>
      <c r="N3987" t="s">
        <v>80</v>
      </c>
      <c r="O3987" t="s">
        <v>38</v>
      </c>
      <c r="P3987" t="s">
        <v>39</v>
      </c>
      <c r="Q3987" t="s">
        <v>40</v>
      </c>
      <c r="R3987">
        <v>1</v>
      </c>
      <c r="S3987">
        <v>2500</v>
      </c>
      <c r="T3987">
        <v>10</v>
      </c>
      <c r="U3987">
        <v>2250</v>
      </c>
      <c r="V3987" t="str">
        <f>IF(Table1[[#This Row],[Sales]]&lt;=10000,"Low",IF(Table1[[#This Row],[Sales]]&gt;=10000 &amp; Table1[[#This Row],[Sales]]&lt;=25000,"Medium","High"))</f>
        <v>Low</v>
      </c>
      <c r="W3987">
        <v>859.95</v>
      </c>
      <c r="X3987">
        <f>Table1[[#This Row],[Profit]]/Table1[[#This Row],[Sales]]</f>
        <v>0.38220000000000004</v>
      </c>
      <c r="Y3987" t="s">
        <v>30</v>
      </c>
      <c r="Z3987" t="s">
        <v>31</v>
      </c>
      <c r="AA3987">
        <v>1</v>
      </c>
      <c r="AB3987" t="s">
        <v>42</v>
      </c>
    </row>
    <row r="3988" spans="1:28" x14ac:dyDescent="0.35">
      <c r="A3988" t="s">
        <v>10804</v>
      </c>
      <c r="B3988" s="1">
        <v>46021</v>
      </c>
      <c r="C3988" s="1" t="str">
        <f>TEXT(Table1[[#This Row],[Order_Date]],"yyyy")</f>
        <v>2025</v>
      </c>
      <c r="D3988" s="3">
        <f>MONTH(Table1[[#This Row],[Order_Date]])</f>
        <v>12</v>
      </c>
      <c r="E3988" t="str">
        <f>TEXT(Table1[[#This Row],[Order_Date]],"mmm")</f>
        <v>Dec</v>
      </c>
      <c r="F3988" s="1">
        <v>46022</v>
      </c>
      <c r="G3988">
        <f>(Table1[[#This Row],[Ship_Date]]-Table1[[#This Row],[Order_Date]])</f>
        <v>1</v>
      </c>
      <c r="H3988" t="s">
        <v>10805</v>
      </c>
      <c r="I3988" t="s">
        <v>10806</v>
      </c>
      <c r="J3988" t="s">
        <v>52</v>
      </c>
      <c r="K3988">
        <v>52</v>
      </c>
      <c r="L3988" t="str">
        <f>IF(Table1[[#This Row],[Age]]&lt;=20,"Teen",IF(Table1[[#This Row],[Age]]&gt;=21 &amp; Table1[[#This Row],[Age]]&lt;=50,"Adult","Senior"))</f>
        <v>Senior</v>
      </c>
      <c r="M3988" t="s">
        <v>101</v>
      </c>
      <c r="N3988" t="s">
        <v>102</v>
      </c>
      <c r="O3988" t="s">
        <v>27</v>
      </c>
      <c r="P3988" t="s">
        <v>28</v>
      </c>
      <c r="Q3988" t="s">
        <v>311</v>
      </c>
      <c r="R3988">
        <v>1</v>
      </c>
      <c r="S3988">
        <v>5000</v>
      </c>
      <c r="T3988">
        <v>25</v>
      </c>
      <c r="U3988">
        <v>3750</v>
      </c>
      <c r="V3988" t="str">
        <f>IF(Table1[[#This Row],[Sales]]&lt;=10000,"Low",IF(Table1[[#This Row],[Sales]]&gt;=10000 &amp; Table1[[#This Row],[Sales]]&lt;=25000,"Medium","High"))</f>
        <v>Low</v>
      </c>
      <c r="W3988">
        <v>527.74</v>
      </c>
      <c r="X3988">
        <f>Table1[[#This Row],[Profit]]/Table1[[#This Row],[Sales]]</f>
        <v>0.14073066666666667</v>
      </c>
      <c r="Y3988" t="s">
        <v>93</v>
      </c>
      <c r="Z3988" t="s">
        <v>59</v>
      </c>
      <c r="AA3988">
        <v>2</v>
      </c>
      <c r="AB3988" t="s">
        <v>42</v>
      </c>
    </row>
    <row r="3989" spans="1:28" x14ac:dyDescent="0.35">
      <c r="A3989" t="s">
        <v>10809</v>
      </c>
      <c r="B3989" s="1">
        <v>45639</v>
      </c>
      <c r="C3989" s="1" t="str">
        <f>TEXT(Table1[[#This Row],[Order_Date]],"yyyy")</f>
        <v>2024</v>
      </c>
      <c r="D3989" s="3">
        <f>MONTH(Table1[[#This Row],[Order_Date]])</f>
        <v>12</v>
      </c>
      <c r="E3989" t="str">
        <f>TEXT(Table1[[#This Row],[Order_Date]],"mmm")</f>
        <v>Dec</v>
      </c>
      <c r="F3989" s="1">
        <v>45644</v>
      </c>
      <c r="G3989">
        <f>(Table1[[#This Row],[Ship_Date]]-Table1[[#This Row],[Order_Date]])</f>
        <v>5</v>
      </c>
      <c r="H3989" t="s">
        <v>5074</v>
      </c>
      <c r="I3989" t="s">
        <v>10810</v>
      </c>
      <c r="J3989" t="s">
        <v>24</v>
      </c>
      <c r="K3989">
        <v>35</v>
      </c>
      <c r="L3989" t="str">
        <f>IF(Table1[[#This Row],[Age]]&lt;=20,"Teen",IF(Table1[[#This Row],[Age]]&gt;=21 &amp; Table1[[#This Row],[Age]]&lt;=50,"Adult","Senior"))</f>
        <v>Senior</v>
      </c>
      <c r="M3989" t="s">
        <v>101</v>
      </c>
      <c r="N3989" t="s">
        <v>102</v>
      </c>
      <c r="O3989" t="s">
        <v>27</v>
      </c>
      <c r="P3989" t="s">
        <v>39</v>
      </c>
      <c r="Q3989" t="s">
        <v>118</v>
      </c>
      <c r="R3989">
        <v>3</v>
      </c>
      <c r="S3989">
        <v>4000</v>
      </c>
      <c r="T3989">
        <v>15</v>
      </c>
      <c r="U3989">
        <v>10200</v>
      </c>
      <c r="V3989" t="str">
        <f>IF(Table1[[#This Row],[Sales]]&lt;=10000,"Low",IF(Table1[[#This Row],[Sales]]&gt;=10000 &amp; Table1[[#This Row],[Sales]]&lt;=25000,"Medium","High"))</f>
        <v>High</v>
      </c>
      <c r="W3989">
        <v>3291.27</v>
      </c>
      <c r="X3989">
        <f>Table1[[#This Row],[Profit]]/Table1[[#This Row],[Sales]]</f>
        <v>0.32267352941176469</v>
      </c>
      <c r="Y3989" t="s">
        <v>93</v>
      </c>
      <c r="Z3989" t="s">
        <v>41</v>
      </c>
      <c r="AA3989">
        <v>2</v>
      </c>
      <c r="AB3989" t="s">
        <v>42</v>
      </c>
    </row>
    <row r="3990" spans="1:28" x14ac:dyDescent="0.35">
      <c r="A3990" t="s">
        <v>10811</v>
      </c>
      <c r="B3990" s="1">
        <v>45632</v>
      </c>
      <c r="C3990" s="1" t="str">
        <f>TEXT(Table1[[#This Row],[Order_Date]],"yyyy")</f>
        <v>2024</v>
      </c>
      <c r="D3990" s="3">
        <f>MONTH(Table1[[#This Row],[Order_Date]])</f>
        <v>12</v>
      </c>
      <c r="E3990" t="str">
        <f>TEXT(Table1[[#This Row],[Order_Date]],"mmm")</f>
        <v>Dec</v>
      </c>
      <c r="F3990" s="1">
        <v>45636</v>
      </c>
      <c r="G3990">
        <f>(Table1[[#This Row],[Ship_Date]]-Table1[[#This Row],[Order_Date]])</f>
        <v>4</v>
      </c>
      <c r="H3990" t="s">
        <v>10812</v>
      </c>
      <c r="I3990" t="s">
        <v>10813</v>
      </c>
      <c r="J3990" t="s">
        <v>52</v>
      </c>
      <c r="K3990">
        <v>44</v>
      </c>
      <c r="L3990" t="str">
        <f>IF(Table1[[#This Row],[Age]]&lt;=20,"Teen",IF(Table1[[#This Row],[Age]]&gt;=21 &amp; Table1[[#This Row],[Age]]&lt;=50,"Adult","Senior"))</f>
        <v>Senior</v>
      </c>
      <c r="M3990" t="s">
        <v>36</v>
      </c>
      <c r="N3990" t="s">
        <v>37</v>
      </c>
      <c r="O3990" t="s">
        <v>38</v>
      </c>
      <c r="P3990" t="s">
        <v>28</v>
      </c>
      <c r="Q3990" t="s">
        <v>29</v>
      </c>
      <c r="R3990">
        <v>6</v>
      </c>
      <c r="S3990">
        <v>15000</v>
      </c>
      <c r="T3990">
        <v>10</v>
      </c>
      <c r="U3990">
        <v>81000</v>
      </c>
      <c r="V3990" t="str">
        <f>IF(Table1[[#This Row],[Sales]]&lt;=10000,"Low",IF(Table1[[#This Row],[Sales]]&gt;=10000 &amp; Table1[[#This Row],[Sales]]&lt;=25000,"Medium","High"))</f>
        <v>High</v>
      </c>
      <c r="W3990">
        <v>9516.86</v>
      </c>
      <c r="X3990">
        <f>Table1[[#This Row],[Profit]]/Table1[[#This Row],[Sales]]</f>
        <v>0.11749209876543211</v>
      </c>
      <c r="Y3990" t="s">
        <v>30</v>
      </c>
      <c r="Z3990" t="s">
        <v>41</v>
      </c>
      <c r="AA3990">
        <v>4</v>
      </c>
      <c r="AB3990" t="s">
        <v>42</v>
      </c>
    </row>
    <row r="3991" spans="1:28" x14ac:dyDescent="0.35">
      <c r="A3991" t="s">
        <v>10819</v>
      </c>
      <c r="B3991" s="1">
        <v>45635</v>
      </c>
      <c r="C3991" s="1" t="str">
        <f>TEXT(Table1[[#This Row],[Order_Date]],"yyyy")</f>
        <v>2024</v>
      </c>
      <c r="D3991" s="3">
        <f>MONTH(Table1[[#This Row],[Order_Date]])</f>
        <v>12</v>
      </c>
      <c r="E3991" t="str">
        <f>TEXT(Table1[[#This Row],[Order_Date]],"mmm")</f>
        <v>Dec</v>
      </c>
      <c r="F3991" s="1">
        <v>45640</v>
      </c>
      <c r="G3991">
        <f>(Table1[[#This Row],[Ship_Date]]-Table1[[#This Row],[Order_Date]])</f>
        <v>5</v>
      </c>
      <c r="H3991" t="s">
        <v>10820</v>
      </c>
      <c r="I3991" t="s">
        <v>10821</v>
      </c>
      <c r="J3991" t="s">
        <v>24</v>
      </c>
      <c r="K3991">
        <v>37</v>
      </c>
      <c r="L3991" t="str">
        <f>IF(Table1[[#This Row],[Age]]&lt;=20,"Teen",IF(Table1[[#This Row],[Age]]&gt;=21 &amp; Table1[[#This Row],[Age]]&lt;=50,"Adult","Senior"))</f>
        <v>Senior</v>
      </c>
      <c r="M3991" t="s">
        <v>25</v>
      </c>
      <c r="N3991" t="s">
        <v>26</v>
      </c>
      <c r="O3991" t="s">
        <v>27</v>
      </c>
      <c r="P3991" t="s">
        <v>56</v>
      </c>
      <c r="Q3991" t="s">
        <v>125</v>
      </c>
      <c r="R3991">
        <v>1</v>
      </c>
      <c r="S3991">
        <v>450</v>
      </c>
      <c r="T3991">
        <v>0</v>
      </c>
      <c r="U3991">
        <v>450</v>
      </c>
      <c r="V3991" t="str">
        <f>IF(Table1[[#This Row],[Sales]]&lt;=10000,"Low",IF(Table1[[#This Row],[Sales]]&gt;=10000 &amp; Table1[[#This Row],[Sales]]&lt;=25000,"Medium","High"))</f>
        <v>Low</v>
      </c>
      <c r="W3991">
        <v>130.84</v>
      </c>
      <c r="X3991">
        <f>Table1[[#This Row],[Profit]]/Table1[[#This Row],[Sales]]</f>
        <v>0.29075555555555554</v>
      </c>
      <c r="Y3991" t="s">
        <v>30</v>
      </c>
      <c r="Z3991" t="s">
        <v>41</v>
      </c>
      <c r="AA3991">
        <v>3</v>
      </c>
      <c r="AB3991" t="s">
        <v>32</v>
      </c>
    </row>
    <row r="3992" spans="1:28" x14ac:dyDescent="0.35">
      <c r="A3992" t="s">
        <v>10827</v>
      </c>
      <c r="B3992" s="1">
        <v>46001</v>
      </c>
      <c r="C3992" s="1" t="str">
        <f>TEXT(Table1[[#This Row],[Order_Date]],"yyyy")</f>
        <v>2025</v>
      </c>
      <c r="D3992" s="3">
        <f>MONTH(Table1[[#This Row],[Order_Date]])</f>
        <v>12</v>
      </c>
      <c r="E3992" t="str">
        <f>TEXT(Table1[[#This Row],[Order_Date]],"mmm")</f>
        <v>Dec</v>
      </c>
      <c r="F3992" s="1">
        <v>46006</v>
      </c>
      <c r="G3992">
        <f>(Table1[[#This Row],[Ship_Date]]-Table1[[#This Row],[Order_Date]])</f>
        <v>5</v>
      </c>
      <c r="H3992" t="s">
        <v>10828</v>
      </c>
      <c r="I3992" t="s">
        <v>10829</v>
      </c>
      <c r="J3992" t="s">
        <v>24</v>
      </c>
      <c r="K3992">
        <v>45</v>
      </c>
      <c r="L3992" t="str">
        <f>IF(Table1[[#This Row],[Age]]&lt;=20,"Teen",IF(Table1[[#This Row],[Age]]&gt;=21 &amp; Table1[[#This Row],[Age]]&lt;=50,"Adult","Senior"))</f>
        <v>Senior</v>
      </c>
      <c r="M3992" t="s">
        <v>91</v>
      </c>
      <c r="N3992" t="s">
        <v>92</v>
      </c>
      <c r="O3992" t="s">
        <v>55</v>
      </c>
      <c r="P3992" t="s">
        <v>56</v>
      </c>
      <c r="Q3992" t="s">
        <v>168</v>
      </c>
      <c r="R3992">
        <v>4</v>
      </c>
      <c r="S3992">
        <v>1200</v>
      </c>
      <c r="T3992">
        <v>15</v>
      </c>
      <c r="U3992">
        <v>4080</v>
      </c>
      <c r="V3992" t="str">
        <f>IF(Table1[[#This Row],[Sales]]&lt;=10000,"Low",IF(Table1[[#This Row],[Sales]]&gt;=10000 &amp; Table1[[#This Row],[Sales]]&lt;=25000,"Medium","High"))</f>
        <v>Low</v>
      </c>
      <c r="W3992">
        <v>752.43</v>
      </c>
      <c r="X3992">
        <f>Table1[[#This Row],[Profit]]/Table1[[#This Row],[Sales]]</f>
        <v>0.18441911764705882</v>
      </c>
      <c r="Y3992" t="s">
        <v>58</v>
      </c>
      <c r="Z3992" t="s">
        <v>31</v>
      </c>
      <c r="AA3992">
        <v>3</v>
      </c>
      <c r="AB3992" t="s">
        <v>42</v>
      </c>
    </row>
    <row r="3993" spans="1:28" x14ac:dyDescent="0.35">
      <c r="A3993" t="s">
        <v>10854</v>
      </c>
      <c r="B3993" s="1">
        <v>45645</v>
      </c>
      <c r="C3993" s="1" t="str">
        <f>TEXT(Table1[[#This Row],[Order_Date]],"yyyy")</f>
        <v>2024</v>
      </c>
      <c r="D3993" s="3">
        <f>MONTH(Table1[[#This Row],[Order_Date]])</f>
        <v>12</v>
      </c>
      <c r="E3993" t="str">
        <f>TEXT(Table1[[#This Row],[Order_Date]],"mmm")</f>
        <v>Dec</v>
      </c>
      <c r="F3993" s="1">
        <v>45651</v>
      </c>
      <c r="G3993">
        <f>(Table1[[#This Row],[Ship_Date]]-Table1[[#This Row],[Order_Date]])</f>
        <v>6</v>
      </c>
      <c r="H3993" t="s">
        <v>10855</v>
      </c>
      <c r="I3993" t="s">
        <v>10856</v>
      </c>
      <c r="J3993" t="s">
        <v>24</v>
      </c>
      <c r="K3993">
        <v>39</v>
      </c>
      <c r="L3993" t="str">
        <f>IF(Table1[[#This Row],[Age]]&lt;=20,"Teen",IF(Table1[[#This Row],[Age]]&gt;=21 &amp; Table1[[#This Row],[Age]]&lt;=50,"Adult","Senior"))</f>
        <v>Senior</v>
      </c>
      <c r="M3993" t="s">
        <v>91</v>
      </c>
      <c r="N3993" t="s">
        <v>92</v>
      </c>
      <c r="O3993" t="s">
        <v>55</v>
      </c>
      <c r="P3993" t="s">
        <v>74</v>
      </c>
      <c r="Q3993" t="s">
        <v>109</v>
      </c>
      <c r="R3993">
        <v>3</v>
      </c>
      <c r="S3993">
        <v>40000</v>
      </c>
      <c r="T3993">
        <v>15</v>
      </c>
      <c r="U3993">
        <v>102000</v>
      </c>
      <c r="V3993" t="str">
        <f>IF(Table1[[#This Row],[Sales]]&lt;=10000,"Low",IF(Table1[[#This Row],[Sales]]&gt;=10000 &amp; Table1[[#This Row],[Sales]]&lt;=25000,"Medium","High"))</f>
        <v>High</v>
      </c>
      <c r="W3993">
        <v>21565.69</v>
      </c>
      <c r="X3993">
        <f>Table1[[#This Row],[Profit]]/Table1[[#This Row],[Sales]]</f>
        <v>0.21142833333333333</v>
      </c>
      <c r="Y3993" t="s">
        <v>30</v>
      </c>
      <c r="Z3993" t="s">
        <v>31</v>
      </c>
      <c r="AA3993">
        <v>5</v>
      </c>
      <c r="AB3993" t="s">
        <v>42</v>
      </c>
    </row>
    <row r="3994" spans="1:28" x14ac:dyDescent="0.35">
      <c r="A3994" t="s">
        <v>10903</v>
      </c>
      <c r="B3994" s="1">
        <v>45640</v>
      </c>
      <c r="C3994" s="1" t="str">
        <f>TEXT(Table1[[#This Row],[Order_Date]],"yyyy")</f>
        <v>2024</v>
      </c>
      <c r="D3994" s="3">
        <f>MONTH(Table1[[#This Row],[Order_Date]])</f>
        <v>12</v>
      </c>
      <c r="E3994" t="str">
        <f>TEXT(Table1[[#This Row],[Order_Date]],"mmm")</f>
        <v>Dec</v>
      </c>
      <c r="F3994" s="1">
        <v>45643</v>
      </c>
      <c r="G3994">
        <f>(Table1[[#This Row],[Ship_Date]]-Table1[[#This Row],[Order_Date]])</f>
        <v>3</v>
      </c>
      <c r="H3994" t="s">
        <v>10904</v>
      </c>
      <c r="I3994" t="s">
        <v>10905</v>
      </c>
      <c r="J3994" t="s">
        <v>52</v>
      </c>
      <c r="K3994">
        <v>23</v>
      </c>
      <c r="L3994" t="str">
        <f>IF(Table1[[#This Row],[Age]]&lt;=20,"Teen",IF(Table1[[#This Row],[Age]]&gt;=21 &amp; Table1[[#This Row],[Age]]&lt;=50,"Adult","Senior"))</f>
        <v>Senior</v>
      </c>
      <c r="M3994" t="s">
        <v>84</v>
      </c>
      <c r="N3994" t="s">
        <v>85</v>
      </c>
      <c r="O3994" t="s">
        <v>86</v>
      </c>
      <c r="P3994" t="s">
        <v>74</v>
      </c>
      <c r="Q3994" t="s">
        <v>132</v>
      </c>
      <c r="R3994">
        <v>8</v>
      </c>
      <c r="S3994">
        <v>55000</v>
      </c>
      <c r="T3994">
        <v>0</v>
      </c>
      <c r="U3994">
        <v>440000</v>
      </c>
      <c r="V3994" t="str">
        <f>IF(Table1[[#This Row],[Sales]]&lt;=10000,"Low",IF(Table1[[#This Row],[Sales]]&gt;=10000 &amp; Table1[[#This Row],[Sales]]&lt;=25000,"Medium","High"))</f>
        <v>High</v>
      </c>
      <c r="W3994">
        <v>94628.26</v>
      </c>
      <c r="X3994">
        <f>Table1[[#This Row],[Profit]]/Table1[[#This Row],[Sales]]</f>
        <v>0.21506422727272725</v>
      </c>
      <c r="Y3994" t="s">
        <v>93</v>
      </c>
      <c r="Z3994" t="s">
        <v>31</v>
      </c>
      <c r="AA3994">
        <v>3</v>
      </c>
      <c r="AB3994" t="s">
        <v>42</v>
      </c>
    </row>
    <row r="3995" spans="1:28" x14ac:dyDescent="0.35">
      <c r="A3995" t="s">
        <v>10917</v>
      </c>
      <c r="B3995" s="1">
        <v>45638</v>
      </c>
      <c r="C3995" s="1" t="str">
        <f>TEXT(Table1[[#This Row],[Order_Date]],"yyyy")</f>
        <v>2024</v>
      </c>
      <c r="D3995" s="3">
        <f>MONTH(Table1[[#This Row],[Order_Date]])</f>
        <v>12</v>
      </c>
      <c r="E3995" t="str">
        <f>TEXT(Table1[[#This Row],[Order_Date]],"mmm")</f>
        <v>Dec</v>
      </c>
      <c r="F3995" s="1">
        <v>45639</v>
      </c>
      <c r="G3995">
        <f>(Table1[[#This Row],[Ship_Date]]-Table1[[#This Row],[Order_Date]])</f>
        <v>1</v>
      </c>
      <c r="H3995" t="s">
        <v>10918</v>
      </c>
      <c r="I3995" t="s">
        <v>10919</v>
      </c>
      <c r="J3995" t="s">
        <v>24</v>
      </c>
      <c r="K3995">
        <v>59</v>
      </c>
      <c r="L3995" t="str">
        <f>IF(Table1[[#This Row],[Age]]&lt;=20,"Teen",IF(Table1[[#This Row],[Age]]&gt;=21 &amp; Table1[[#This Row],[Age]]&lt;=50,"Adult","Senior"))</f>
        <v>Senior</v>
      </c>
      <c r="M3995" t="s">
        <v>46</v>
      </c>
      <c r="N3995" t="s">
        <v>46</v>
      </c>
      <c r="O3995" t="s">
        <v>38</v>
      </c>
      <c r="P3995" t="s">
        <v>47</v>
      </c>
      <c r="Q3995" t="s">
        <v>69</v>
      </c>
      <c r="R3995">
        <v>5</v>
      </c>
      <c r="S3995">
        <v>800</v>
      </c>
      <c r="T3995">
        <v>25</v>
      </c>
      <c r="U3995">
        <v>3000</v>
      </c>
      <c r="V3995" t="str">
        <f>IF(Table1[[#This Row],[Sales]]&lt;=10000,"Low",IF(Table1[[#This Row],[Sales]]&gt;=10000 &amp; Table1[[#This Row],[Sales]]&lt;=25000,"Medium","High"))</f>
        <v>Low</v>
      </c>
      <c r="W3995">
        <v>433.07</v>
      </c>
      <c r="X3995">
        <f>Table1[[#This Row],[Profit]]/Table1[[#This Row],[Sales]]</f>
        <v>0.14435666666666666</v>
      </c>
      <c r="Y3995" t="s">
        <v>30</v>
      </c>
      <c r="Z3995" t="s">
        <v>31</v>
      </c>
      <c r="AA3995">
        <v>2</v>
      </c>
      <c r="AB3995" t="s">
        <v>42</v>
      </c>
    </row>
    <row r="3996" spans="1:28" x14ac:dyDescent="0.35">
      <c r="A3996" t="s">
        <v>10942</v>
      </c>
      <c r="B3996" s="1">
        <v>45643</v>
      </c>
      <c r="C3996" s="1" t="str">
        <f>TEXT(Table1[[#This Row],[Order_Date]],"yyyy")</f>
        <v>2024</v>
      </c>
      <c r="D3996" s="3">
        <f>MONTH(Table1[[#This Row],[Order_Date]])</f>
        <v>12</v>
      </c>
      <c r="E3996" t="str">
        <f>TEXT(Table1[[#This Row],[Order_Date]],"mmm")</f>
        <v>Dec</v>
      </c>
      <c r="F3996" s="1">
        <v>45649</v>
      </c>
      <c r="G3996">
        <f>(Table1[[#This Row],[Ship_Date]]-Table1[[#This Row],[Order_Date]])</f>
        <v>6</v>
      </c>
      <c r="H3996" t="s">
        <v>10943</v>
      </c>
      <c r="I3996" t="s">
        <v>10944</v>
      </c>
      <c r="J3996" t="s">
        <v>24</v>
      </c>
      <c r="K3996">
        <v>65</v>
      </c>
      <c r="L3996" t="str">
        <f>IF(Table1[[#This Row],[Age]]&lt;=20,"Teen",IF(Table1[[#This Row],[Age]]&gt;=21 &amp; Table1[[#This Row],[Age]]&lt;=50,"Adult","Senior"))</f>
        <v>Senior</v>
      </c>
      <c r="M3996" t="s">
        <v>107</v>
      </c>
      <c r="N3996" t="s">
        <v>108</v>
      </c>
      <c r="O3996" t="s">
        <v>86</v>
      </c>
      <c r="P3996" t="s">
        <v>47</v>
      </c>
      <c r="Q3996" t="s">
        <v>185</v>
      </c>
      <c r="R3996">
        <v>3</v>
      </c>
      <c r="S3996">
        <v>4500</v>
      </c>
      <c r="T3996">
        <v>0</v>
      </c>
      <c r="U3996">
        <v>13500</v>
      </c>
      <c r="V3996" t="str">
        <f>IF(Table1[[#This Row],[Sales]]&lt;=10000,"Low",IF(Table1[[#This Row],[Sales]]&gt;=10000 &amp; Table1[[#This Row],[Sales]]&lt;=25000,"Medium","High"))</f>
        <v>High</v>
      </c>
      <c r="W3996">
        <v>3419.9</v>
      </c>
      <c r="X3996">
        <f>Table1[[#This Row],[Profit]]/Table1[[#This Row],[Sales]]</f>
        <v>0.25332592592592595</v>
      </c>
      <c r="Y3996" t="s">
        <v>30</v>
      </c>
      <c r="Z3996" t="s">
        <v>31</v>
      </c>
      <c r="AA3996">
        <v>2</v>
      </c>
      <c r="AB3996" t="s">
        <v>42</v>
      </c>
    </row>
    <row r="3997" spans="1:28" x14ac:dyDescent="0.35">
      <c r="A3997" t="s">
        <v>10948</v>
      </c>
      <c r="B3997" s="1">
        <v>46010</v>
      </c>
      <c r="C3997" s="1" t="str">
        <f>TEXT(Table1[[#This Row],[Order_Date]],"yyyy")</f>
        <v>2025</v>
      </c>
      <c r="D3997" s="3">
        <f>MONTH(Table1[[#This Row],[Order_Date]])</f>
        <v>12</v>
      </c>
      <c r="E3997" t="str">
        <f>TEXT(Table1[[#This Row],[Order_Date]],"mmm")</f>
        <v>Dec</v>
      </c>
      <c r="F3997" s="1">
        <v>46016</v>
      </c>
      <c r="G3997">
        <f>(Table1[[#This Row],[Ship_Date]]-Table1[[#This Row],[Order_Date]])</f>
        <v>6</v>
      </c>
      <c r="H3997" t="s">
        <v>7225</v>
      </c>
      <c r="I3997" t="s">
        <v>10949</v>
      </c>
      <c r="J3997" t="s">
        <v>52</v>
      </c>
      <c r="K3997">
        <v>25</v>
      </c>
      <c r="L3997" t="str">
        <f>IF(Table1[[#This Row],[Age]]&lt;=20,"Teen",IF(Table1[[#This Row],[Age]]&gt;=21 &amp; Table1[[#This Row],[Age]]&lt;=50,"Adult","Senior"))</f>
        <v>Senior</v>
      </c>
      <c r="M3997" t="s">
        <v>107</v>
      </c>
      <c r="N3997" t="s">
        <v>108</v>
      </c>
      <c r="O3997" t="s">
        <v>86</v>
      </c>
      <c r="P3997" t="s">
        <v>74</v>
      </c>
      <c r="Q3997" t="s">
        <v>231</v>
      </c>
      <c r="R3997">
        <v>5</v>
      </c>
      <c r="S3997">
        <v>18000</v>
      </c>
      <c r="T3997">
        <v>0</v>
      </c>
      <c r="U3997">
        <v>90000</v>
      </c>
      <c r="V3997" t="str">
        <f>IF(Table1[[#This Row],[Sales]]&lt;=10000,"Low",IF(Table1[[#This Row],[Sales]]&gt;=10000 &amp; Table1[[#This Row],[Sales]]&lt;=25000,"Medium","High"))</f>
        <v>High</v>
      </c>
      <c r="W3997">
        <v>19287.64</v>
      </c>
      <c r="X3997">
        <f>Table1[[#This Row],[Profit]]/Table1[[#This Row],[Sales]]</f>
        <v>0.21430711111111111</v>
      </c>
      <c r="Y3997" t="s">
        <v>58</v>
      </c>
      <c r="Z3997" t="s">
        <v>31</v>
      </c>
      <c r="AA3997">
        <v>5</v>
      </c>
      <c r="AB3997" t="s">
        <v>32</v>
      </c>
    </row>
    <row r="3998" spans="1:28" x14ac:dyDescent="0.35">
      <c r="A3998" t="s">
        <v>10987</v>
      </c>
      <c r="B3998" s="1">
        <v>45650</v>
      </c>
      <c r="C3998" s="1" t="str">
        <f>TEXT(Table1[[#This Row],[Order_Date]],"yyyy")</f>
        <v>2024</v>
      </c>
      <c r="D3998" s="3">
        <f>MONTH(Table1[[#This Row],[Order_Date]])</f>
        <v>12</v>
      </c>
      <c r="E3998" t="str">
        <f>TEXT(Table1[[#This Row],[Order_Date]],"mmm")</f>
        <v>Dec</v>
      </c>
      <c r="F3998" s="1">
        <v>45652</v>
      </c>
      <c r="G3998">
        <f>(Table1[[#This Row],[Ship_Date]]-Table1[[#This Row],[Order_Date]])</f>
        <v>2</v>
      </c>
      <c r="H3998" t="s">
        <v>10988</v>
      </c>
      <c r="I3998" t="s">
        <v>10989</v>
      </c>
      <c r="J3998" t="s">
        <v>24</v>
      </c>
      <c r="K3998">
        <v>47</v>
      </c>
      <c r="L3998" t="str">
        <f>IF(Table1[[#This Row],[Age]]&lt;=20,"Teen",IF(Table1[[#This Row],[Age]]&gt;=21 &amp; Table1[[#This Row],[Age]]&lt;=50,"Adult","Senior"))</f>
        <v>Senior</v>
      </c>
      <c r="M3998" t="s">
        <v>53</v>
      </c>
      <c r="N3998" t="s">
        <v>54</v>
      </c>
      <c r="O3998" t="s">
        <v>55</v>
      </c>
      <c r="P3998" t="s">
        <v>56</v>
      </c>
      <c r="Q3998" t="s">
        <v>97</v>
      </c>
      <c r="R3998">
        <v>7</v>
      </c>
      <c r="S3998">
        <v>1500</v>
      </c>
      <c r="T3998">
        <v>0</v>
      </c>
      <c r="U3998">
        <v>10500</v>
      </c>
      <c r="V3998" t="str">
        <f>IF(Table1[[#This Row],[Sales]]&lt;=10000,"Low",IF(Table1[[#This Row],[Sales]]&gt;=10000 &amp; Table1[[#This Row],[Sales]]&lt;=25000,"Medium","High"))</f>
        <v>High</v>
      </c>
      <c r="W3998">
        <v>4656.45</v>
      </c>
      <c r="X3998">
        <f>Table1[[#This Row],[Profit]]/Table1[[#This Row],[Sales]]</f>
        <v>0.44347142857142857</v>
      </c>
      <c r="Y3998" t="s">
        <v>93</v>
      </c>
      <c r="Z3998" t="s">
        <v>31</v>
      </c>
      <c r="AA3998">
        <v>3</v>
      </c>
      <c r="AB3998" t="s">
        <v>42</v>
      </c>
    </row>
    <row r="3999" spans="1:28" x14ac:dyDescent="0.35">
      <c r="A3999" t="s">
        <v>10993</v>
      </c>
      <c r="B3999" s="1">
        <v>45645</v>
      </c>
      <c r="C3999" s="1" t="str">
        <f>TEXT(Table1[[#This Row],[Order_Date]],"yyyy")</f>
        <v>2024</v>
      </c>
      <c r="D3999" s="3">
        <f>MONTH(Table1[[#This Row],[Order_Date]])</f>
        <v>12</v>
      </c>
      <c r="E3999" t="str">
        <f>TEXT(Table1[[#This Row],[Order_Date]],"mmm")</f>
        <v>Dec</v>
      </c>
      <c r="F3999" s="1">
        <v>45650</v>
      </c>
      <c r="G3999">
        <f>(Table1[[#This Row],[Ship_Date]]-Table1[[#This Row],[Order_Date]])</f>
        <v>5</v>
      </c>
      <c r="H3999" t="s">
        <v>10994</v>
      </c>
      <c r="I3999" t="s">
        <v>10995</v>
      </c>
      <c r="J3999" t="s">
        <v>52</v>
      </c>
      <c r="K3999">
        <v>52</v>
      </c>
      <c r="L3999" t="str">
        <f>IF(Table1[[#This Row],[Age]]&lt;=20,"Teen",IF(Table1[[#This Row],[Age]]&gt;=21 &amp; Table1[[#This Row],[Age]]&lt;=50,"Adult","Senior"))</f>
        <v>Senior</v>
      </c>
      <c r="M3999" t="s">
        <v>36</v>
      </c>
      <c r="N3999" t="s">
        <v>37</v>
      </c>
      <c r="O3999" t="s">
        <v>38</v>
      </c>
      <c r="P3999" t="s">
        <v>56</v>
      </c>
      <c r="Q3999" t="s">
        <v>125</v>
      </c>
      <c r="R3999">
        <v>4</v>
      </c>
      <c r="S3999">
        <v>450</v>
      </c>
      <c r="T3999">
        <v>5</v>
      </c>
      <c r="U3999">
        <v>1710</v>
      </c>
      <c r="V3999" t="str">
        <f>IF(Table1[[#This Row],[Sales]]&lt;=10000,"Low",IF(Table1[[#This Row],[Sales]]&gt;=10000 &amp; Table1[[#This Row],[Sales]]&lt;=25000,"Medium","High"))</f>
        <v>Low</v>
      </c>
      <c r="W3999">
        <v>369.3</v>
      </c>
      <c r="X3999">
        <f>Table1[[#This Row],[Profit]]/Table1[[#This Row],[Sales]]</f>
        <v>0.21596491228070175</v>
      </c>
      <c r="Y3999" t="s">
        <v>30</v>
      </c>
      <c r="Z3999" t="s">
        <v>31</v>
      </c>
      <c r="AA3999">
        <v>4</v>
      </c>
      <c r="AB3999" t="s">
        <v>42</v>
      </c>
    </row>
    <row r="4000" spans="1:28" x14ac:dyDescent="0.35">
      <c r="A4000" t="s">
        <v>11151</v>
      </c>
      <c r="B4000" s="1">
        <v>46016</v>
      </c>
      <c r="C4000" s="1" t="str">
        <f>TEXT(Table1[[#This Row],[Order_Date]],"yyyy")</f>
        <v>2025</v>
      </c>
      <c r="D4000" s="3">
        <f>MONTH(Table1[[#This Row],[Order_Date]])</f>
        <v>12</v>
      </c>
      <c r="E4000" t="str">
        <f>TEXT(Table1[[#This Row],[Order_Date]],"mmm")</f>
        <v>Dec</v>
      </c>
      <c r="F4000" s="1">
        <v>46021</v>
      </c>
      <c r="G4000">
        <f>(Table1[[#This Row],[Ship_Date]]-Table1[[#This Row],[Order_Date]])</f>
        <v>5</v>
      </c>
      <c r="H4000" t="s">
        <v>11152</v>
      </c>
      <c r="I4000" t="s">
        <v>11153</v>
      </c>
      <c r="J4000" t="s">
        <v>24</v>
      </c>
      <c r="K4000">
        <v>35</v>
      </c>
      <c r="L4000" t="str">
        <f>IF(Table1[[#This Row],[Age]]&lt;=20,"Teen",IF(Table1[[#This Row],[Age]]&gt;=21 &amp; Table1[[#This Row],[Age]]&lt;=50,"Adult","Senior"))</f>
        <v>Senior</v>
      </c>
      <c r="M4000" t="s">
        <v>116</v>
      </c>
      <c r="N4000" t="s">
        <v>117</v>
      </c>
      <c r="O4000" t="s">
        <v>86</v>
      </c>
      <c r="P4000" t="s">
        <v>47</v>
      </c>
      <c r="Q4000" t="s">
        <v>69</v>
      </c>
      <c r="R4000">
        <v>2</v>
      </c>
      <c r="S4000">
        <v>800</v>
      </c>
      <c r="T4000">
        <v>20</v>
      </c>
      <c r="U4000">
        <v>1280</v>
      </c>
      <c r="V4000" t="str">
        <f>IF(Table1[[#This Row],[Sales]]&lt;=10000,"Low",IF(Table1[[#This Row],[Sales]]&gt;=10000 &amp; Table1[[#This Row],[Sales]]&lt;=25000,"Medium","High"))</f>
        <v>Low</v>
      </c>
      <c r="W4000">
        <v>530.76</v>
      </c>
      <c r="X4000">
        <f>Table1[[#This Row],[Profit]]/Table1[[#This Row],[Sales]]</f>
        <v>0.41465625</v>
      </c>
      <c r="Y4000" t="s">
        <v>93</v>
      </c>
      <c r="Z4000" t="s">
        <v>31</v>
      </c>
      <c r="AA4000">
        <v>4</v>
      </c>
      <c r="AB4000" t="s">
        <v>32</v>
      </c>
    </row>
    <row r="4001" spans="1:28" x14ac:dyDescent="0.35">
      <c r="A4001" t="s">
        <v>11164</v>
      </c>
      <c r="B4001" s="1">
        <v>46015</v>
      </c>
      <c r="C4001" s="1" t="str">
        <f>TEXT(Table1[[#This Row],[Order_Date]],"yyyy")</f>
        <v>2025</v>
      </c>
      <c r="D4001" s="3">
        <f>MONTH(Table1[[#This Row],[Order_Date]])</f>
        <v>12</v>
      </c>
      <c r="E4001" t="str">
        <f>TEXT(Table1[[#This Row],[Order_Date]],"mmm")</f>
        <v>Dec</v>
      </c>
      <c r="F4001" s="1">
        <v>46022</v>
      </c>
      <c r="G4001">
        <f>(Table1[[#This Row],[Ship_Date]]-Table1[[#This Row],[Order_Date]])</f>
        <v>7</v>
      </c>
      <c r="H4001" t="s">
        <v>11165</v>
      </c>
      <c r="I4001" t="s">
        <v>11166</v>
      </c>
      <c r="J4001" t="s">
        <v>52</v>
      </c>
      <c r="K4001">
        <v>22</v>
      </c>
      <c r="L4001" t="str">
        <f>IF(Table1[[#This Row],[Age]]&lt;=20,"Teen",IF(Table1[[#This Row],[Age]]&gt;=21 &amp; Table1[[#This Row],[Age]]&lt;=50,"Adult","Senior"))</f>
        <v>Senior</v>
      </c>
      <c r="M4001" t="s">
        <v>84</v>
      </c>
      <c r="N4001" t="s">
        <v>85</v>
      </c>
      <c r="O4001" t="s">
        <v>86</v>
      </c>
      <c r="P4001" t="s">
        <v>74</v>
      </c>
      <c r="Q4001" t="s">
        <v>109</v>
      </c>
      <c r="R4001">
        <v>7</v>
      </c>
      <c r="S4001">
        <v>40000</v>
      </c>
      <c r="T4001">
        <v>25</v>
      </c>
      <c r="U4001">
        <v>210000</v>
      </c>
      <c r="V4001" t="str">
        <f>IF(Table1[[#This Row],[Sales]]&lt;=10000,"Low",IF(Table1[[#This Row],[Sales]]&gt;=10000 &amp; Table1[[#This Row],[Sales]]&lt;=25000,"Medium","High"))</f>
        <v>High</v>
      </c>
      <c r="W4001">
        <v>53077.09</v>
      </c>
      <c r="X4001">
        <f>Table1[[#This Row],[Profit]]/Table1[[#This Row],[Sales]]</f>
        <v>0.25274804761904762</v>
      </c>
      <c r="Y4001" t="s">
        <v>58</v>
      </c>
      <c r="Z4001" t="s">
        <v>41</v>
      </c>
      <c r="AA4001">
        <v>5</v>
      </c>
      <c r="AB4001" t="s">
        <v>32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96D2C-17F7-46B3-8573-B5A0222430DA}">
  <dimension ref="A1:BD31"/>
  <sheetViews>
    <sheetView topLeftCell="AJ1" zoomScale="91" zoomScaleNormal="124" workbookViewId="0">
      <selection activeCell="BB4" sqref="BB4"/>
    </sheetView>
  </sheetViews>
  <sheetFormatPr defaultRowHeight="14.5" x14ac:dyDescent="0.35"/>
  <cols>
    <col min="2" max="2" width="12.81640625" bestFit="1" customWidth="1"/>
    <col min="3" max="3" width="11.36328125" bestFit="1" customWidth="1"/>
    <col min="4" max="4" width="14.453125" customWidth="1"/>
    <col min="5" max="5" width="12.81640625" bestFit="1" customWidth="1"/>
    <col min="6" max="6" width="11.36328125" bestFit="1" customWidth="1"/>
    <col min="7" max="9" width="15.26953125" bestFit="1" customWidth="1"/>
    <col min="10" max="10" width="12.81640625" bestFit="1" customWidth="1"/>
    <col min="11" max="11" width="22.36328125" bestFit="1" customWidth="1"/>
    <col min="12" max="13" width="15.26953125" bestFit="1" customWidth="1"/>
    <col min="14" max="14" width="12.81640625" bestFit="1" customWidth="1"/>
    <col min="15" max="15" width="11.36328125" bestFit="1" customWidth="1"/>
    <col min="16" max="17" width="15.26953125" bestFit="1" customWidth="1"/>
    <col min="18" max="18" width="8.08984375" customWidth="1"/>
    <col min="19" max="19" width="12.81640625" bestFit="1" customWidth="1"/>
    <col min="20" max="20" width="11.90625" bestFit="1" customWidth="1"/>
    <col min="21" max="22" width="15.26953125" bestFit="1" customWidth="1"/>
    <col min="23" max="23" width="5.08984375" customWidth="1"/>
    <col min="24" max="24" width="7.36328125" customWidth="1"/>
    <col min="25" max="25" width="16.453125" hidden="1" customWidth="1"/>
    <col min="26" max="26" width="8.6328125" hidden="1" customWidth="1"/>
    <col min="27" max="27" width="12.81640625" bestFit="1" customWidth="1"/>
    <col min="28" max="28" width="11.90625" bestFit="1" customWidth="1"/>
    <col min="29" max="29" width="15.26953125" bestFit="1" customWidth="1"/>
    <col min="30" max="30" width="15.54296875" customWidth="1"/>
    <col min="31" max="31" width="5.08984375" customWidth="1"/>
    <col min="32" max="32" width="8.1796875" customWidth="1"/>
    <col min="33" max="33" width="12.81640625" bestFit="1" customWidth="1"/>
    <col min="34" max="34" width="11.36328125" bestFit="1" customWidth="1"/>
    <col min="35" max="37" width="15.26953125" bestFit="1" customWidth="1"/>
    <col min="38" max="38" width="12.81640625" bestFit="1" customWidth="1"/>
    <col min="39" max="39" width="15.6328125" bestFit="1" customWidth="1"/>
    <col min="40" max="42" width="8.90625" bestFit="1" customWidth="1"/>
    <col min="43" max="43" width="10.7265625" bestFit="1" customWidth="1"/>
    <col min="44" max="44" width="12.81640625" bestFit="1" customWidth="1"/>
    <col min="45" max="45" width="11.36328125" bestFit="1" customWidth="1"/>
    <col min="46" max="52" width="15.26953125" bestFit="1" customWidth="1"/>
    <col min="53" max="53" width="16.453125" bestFit="1" customWidth="1"/>
    <col min="54" max="54" width="15.453125" bestFit="1" customWidth="1"/>
    <col min="55" max="55" width="9.6328125" bestFit="1" customWidth="1"/>
    <col min="56" max="56" width="11.36328125" bestFit="1" customWidth="1"/>
    <col min="57" max="496" width="15.26953125" bestFit="1" customWidth="1"/>
    <col min="497" max="497" width="10.7265625" bestFit="1" customWidth="1"/>
  </cols>
  <sheetData>
    <row r="1" spans="1:56" x14ac:dyDescent="0.35">
      <c r="I1" s="13"/>
      <c r="J1" s="13"/>
      <c r="K1" s="13"/>
      <c r="L1" s="13"/>
      <c r="M1" s="16"/>
      <c r="N1" s="16"/>
      <c r="O1" s="16"/>
      <c r="P1" s="16"/>
      <c r="Q1" s="16"/>
      <c r="R1" s="19"/>
      <c r="S1" s="19"/>
      <c r="T1" s="19"/>
      <c r="U1" s="19"/>
      <c r="V1" s="19"/>
      <c r="AA1" s="16"/>
      <c r="AB1" s="16"/>
      <c r="AC1" s="16"/>
      <c r="AD1" s="16"/>
      <c r="AE1" s="16"/>
      <c r="AF1" s="22"/>
      <c r="AG1" s="22"/>
      <c r="AH1" s="22"/>
      <c r="AI1" s="22"/>
      <c r="AJ1" s="22"/>
    </row>
    <row r="2" spans="1:56" x14ac:dyDescent="0.35">
      <c r="A2" s="10"/>
      <c r="B2" s="10"/>
      <c r="C2" s="10"/>
      <c r="D2" s="10"/>
      <c r="E2" s="8"/>
      <c r="F2" s="8"/>
      <c r="G2" s="8"/>
      <c r="H2" s="8"/>
      <c r="I2" s="13"/>
      <c r="J2" s="13" t="s">
        <v>11245</v>
      </c>
      <c r="K2" s="13" t="s">
        <v>11246</v>
      </c>
      <c r="L2" s="13"/>
      <c r="M2" s="16"/>
      <c r="N2" s="16" t="s">
        <v>11245</v>
      </c>
      <c r="O2" s="16" t="s">
        <v>11244</v>
      </c>
      <c r="P2" s="16"/>
      <c r="Q2" s="16"/>
      <c r="R2" s="19"/>
      <c r="S2" s="19" t="s">
        <v>11245</v>
      </c>
      <c r="T2" s="19" t="s">
        <v>11259</v>
      </c>
      <c r="U2" s="19"/>
      <c r="V2" s="19"/>
      <c r="AA2" s="16" t="s">
        <v>11245</v>
      </c>
      <c r="AB2" s="16" t="s">
        <v>11259</v>
      </c>
      <c r="AC2" s="16"/>
      <c r="AD2" s="16"/>
      <c r="AE2" s="16"/>
      <c r="AF2" s="22"/>
      <c r="AG2" s="22" t="s">
        <v>11245</v>
      </c>
      <c r="AH2" s="22" t="s">
        <v>11244</v>
      </c>
      <c r="AI2" s="22"/>
      <c r="AJ2" s="22"/>
    </row>
    <row r="3" spans="1:56" x14ac:dyDescent="0.35">
      <c r="A3" s="10"/>
      <c r="B3" s="10" t="s">
        <v>11245</v>
      </c>
      <c r="C3" s="10" t="s">
        <v>11244</v>
      </c>
      <c r="D3" s="10"/>
      <c r="E3" s="8" t="s">
        <v>11245</v>
      </c>
      <c r="F3" s="8" t="s">
        <v>11244</v>
      </c>
      <c r="G3" s="8"/>
      <c r="H3" s="8"/>
      <c r="I3" s="13"/>
      <c r="J3" s="14" t="s">
        <v>30</v>
      </c>
      <c r="K3" s="15">
        <v>4.0268931351733901</v>
      </c>
      <c r="L3" s="13"/>
      <c r="M3" s="16"/>
      <c r="N3" s="17" t="s">
        <v>11247</v>
      </c>
      <c r="O3" s="18">
        <v>14679343.5</v>
      </c>
      <c r="P3" s="16"/>
      <c r="Q3" s="16"/>
      <c r="R3" s="19"/>
      <c r="S3" s="20" t="s">
        <v>47</v>
      </c>
      <c r="T3" s="21">
        <v>2085476.9599999995</v>
      </c>
      <c r="U3" s="19"/>
      <c r="V3" s="19"/>
      <c r="AA3" s="17" t="s">
        <v>117</v>
      </c>
      <c r="AB3" s="18">
        <v>3727778.48</v>
      </c>
      <c r="AC3" s="16"/>
      <c r="AD3" s="16"/>
      <c r="AE3" s="16"/>
      <c r="AF3" s="22"/>
      <c r="AG3" s="23" t="s">
        <v>52</v>
      </c>
      <c r="AH3" s="22">
        <v>74882928</v>
      </c>
      <c r="AI3" s="22"/>
      <c r="AJ3" s="22"/>
      <c r="AL3" s="5" t="s">
        <v>11244</v>
      </c>
      <c r="AM3" s="5" t="s">
        <v>11243</v>
      </c>
      <c r="AR3" s="5" t="s">
        <v>11245</v>
      </c>
      <c r="AS3" t="s">
        <v>11244</v>
      </c>
      <c r="AU3" s="8" t="s">
        <v>8</v>
      </c>
      <c r="AV3" s="8" t="s">
        <v>15</v>
      </c>
      <c r="BA3" t="s">
        <v>11262</v>
      </c>
      <c r="BB3" t="s">
        <v>11261</v>
      </c>
      <c r="BC3" t="s">
        <v>11263</v>
      </c>
      <c r="BD3" t="s">
        <v>11264</v>
      </c>
    </row>
    <row r="4" spans="1:56" x14ac:dyDescent="0.35">
      <c r="A4" s="10"/>
      <c r="B4" s="11" t="s">
        <v>55</v>
      </c>
      <c r="C4" s="12">
        <v>40096487</v>
      </c>
      <c r="D4" s="10"/>
      <c r="E4" s="9" t="s">
        <v>311</v>
      </c>
      <c r="F4" s="8">
        <v>2909000</v>
      </c>
      <c r="G4" s="8"/>
      <c r="H4" s="8"/>
      <c r="I4" s="13"/>
      <c r="J4" s="14" t="s">
        <v>58</v>
      </c>
      <c r="K4" s="15">
        <v>4.0324528301886788</v>
      </c>
      <c r="L4" s="13"/>
      <c r="M4" s="16"/>
      <c r="N4" s="17" t="s">
        <v>11248</v>
      </c>
      <c r="O4" s="18">
        <v>11324097</v>
      </c>
      <c r="P4" s="16"/>
      <c r="Q4" s="16"/>
      <c r="R4" s="19"/>
      <c r="S4" s="20" t="s">
        <v>74</v>
      </c>
      <c r="T4" s="21">
        <v>21543290.570000038</v>
      </c>
      <c r="U4" s="19"/>
      <c r="V4" s="19"/>
      <c r="AA4" s="17" t="s">
        <v>46</v>
      </c>
      <c r="AB4" s="18">
        <v>3733582.799999998</v>
      </c>
      <c r="AC4" s="16"/>
      <c r="AD4" s="16"/>
      <c r="AE4" s="16"/>
      <c r="AF4" s="22"/>
      <c r="AG4" s="23" t="s">
        <v>24</v>
      </c>
      <c r="AH4" s="24">
        <v>77367234.5</v>
      </c>
      <c r="AI4" s="22"/>
      <c r="AJ4" s="22"/>
      <c r="AL4" s="5" t="s">
        <v>11245</v>
      </c>
      <c r="AM4" t="s">
        <v>55</v>
      </c>
      <c r="AN4" t="s">
        <v>38</v>
      </c>
      <c r="AO4" t="s">
        <v>86</v>
      </c>
      <c r="AP4" t="s">
        <v>27</v>
      </c>
      <c r="AR4" s="7" t="s">
        <v>54</v>
      </c>
      <c r="AS4" s="3">
        <v>13367970</v>
      </c>
      <c r="AU4" s="7" t="s">
        <v>54</v>
      </c>
      <c r="AV4" s="26">
        <v>13367970</v>
      </c>
      <c r="BA4" s="2">
        <v>152250162.5</v>
      </c>
      <c r="BB4" s="2">
        <v>40458796.180000089</v>
      </c>
      <c r="BC4" s="4">
        <v>3.01925</v>
      </c>
      <c r="BD4">
        <v>4000</v>
      </c>
    </row>
    <row r="5" spans="1:56" x14ac:dyDescent="0.35">
      <c r="A5" s="10"/>
      <c r="B5" s="11" t="s">
        <v>38</v>
      </c>
      <c r="C5" s="12">
        <v>40667256</v>
      </c>
      <c r="D5" s="10"/>
      <c r="E5" s="9" t="s">
        <v>185</v>
      </c>
      <c r="F5" s="8">
        <v>2981475</v>
      </c>
      <c r="G5" s="8"/>
      <c r="H5" s="8"/>
      <c r="I5" s="13"/>
      <c r="J5" s="14" t="s">
        <v>93</v>
      </c>
      <c r="K5" s="15">
        <v>4.0483359746434235</v>
      </c>
      <c r="L5" s="13"/>
      <c r="M5" s="16"/>
      <c r="N5" s="17" t="s">
        <v>11249</v>
      </c>
      <c r="O5" s="18">
        <v>14214071</v>
      </c>
      <c r="P5" s="16"/>
      <c r="Q5" s="16"/>
      <c r="R5" s="19"/>
      <c r="S5" s="20" t="s">
        <v>28</v>
      </c>
      <c r="T5" s="21">
        <v>14217266.87000002</v>
      </c>
      <c r="U5" s="19"/>
      <c r="V5" s="19"/>
      <c r="AA5" s="17" t="s">
        <v>64</v>
      </c>
      <c r="AB5" s="18">
        <v>3747840.1899999976</v>
      </c>
      <c r="AC5" s="16"/>
      <c r="AD5" s="16"/>
      <c r="AE5" s="16"/>
      <c r="AF5" s="22"/>
      <c r="AG5" s="22"/>
      <c r="AH5" s="22"/>
      <c r="AI5" s="22"/>
      <c r="AJ5" s="22"/>
      <c r="AL5" s="7" t="s">
        <v>47</v>
      </c>
      <c r="AM5">
        <v>1760505</v>
      </c>
      <c r="AN5">
        <v>2058860</v>
      </c>
      <c r="AO5">
        <v>1911075</v>
      </c>
      <c r="AP5">
        <v>1834305</v>
      </c>
      <c r="AR5" s="7" t="s">
        <v>46</v>
      </c>
      <c r="AS5" s="3">
        <v>13674553</v>
      </c>
      <c r="AU5" s="7" t="s">
        <v>46</v>
      </c>
      <c r="AV5" s="26">
        <v>13674553</v>
      </c>
    </row>
    <row r="6" spans="1:56" x14ac:dyDescent="0.35">
      <c r="A6" s="10"/>
      <c r="B6" s="11" t="s">
        <v>86</v>
      </c>
      <c r="C6" s="12">
        <v>36607214.5</v>
      </c>
      <c r="D6" s="10"/>
      <c r="E6" s="9" t="s">
        <v>192</v>
      </c>
      <c r="F6" s="8">
        <v>4533550</v>
      </c>
      <c r="G6" s="8"/>
      <c r="H6" s="8"/>
      <c r="I6" s="13"/>
      <c r="J6" s="13"/>
      <c r="K6" s="13"/>
      <c r="L6" s="13"/>
      <c r="M6" s="16"/>
      <c r="N6" s="17" t="s">
        <v>11250</v>
      </c>
      <c r="O6" s="18">
        <v>12503205</v>
      </c>
      <c r="P6" s="16"/>
      <c r="Q6" s="16"/>
      <c r="R6" s="19"/>
      <c r="S6" s="20" t="s">
        <v>56</v>
      </c>
      <c r="T6" s="21">
        <v>577591.35999999975</v>
      </c>
      <c r="U6" s="19"/>
      <c r="V6" s="19"/>
      <c r="AA6" s="17" t="s">
        <v>80</v>
      </c>
      <c r="AB6" s="18">
        <v>4160030.4000000036</v>
      </c>
      <c r="AC6" s="16"/>
      <c r="AD6" s="16"/>
      <c r="AE6" s="16"/>
      <c r="AF6" s="22"/>
      <c r="AG6" s="22"/>
      <c r="AH6" s="22"/>
      <c r="AI6" s="22"/>
      <c r="AJ6" s="22"/>
      <c r="AL6" s="7" t="s">
        <v>74</v>
      </c>
      <c r="AM6">
        <v>20546350</v>
      </c>
      <c r="AN6">
        <v>21905850</v>
      </c>
      <c r="AO6">
        <v>20152050</v>
      </c>
      <c r="AP6">
        <v>18780150</v>
      </c>
      <c r="AR6" s="7" t="s">
        <v>102</v>
      </c>
      <c r="AS6" s="3">
        <v>11424780.5</v>
      </c>
      <c r="AU6" s="7" t="s">
        <v>102</v>
      </c>
      <c r="AV6" s="26">
        <v>11424780.5</v>
      </c>
    </row>
    <row r="7" spans="1:56" x14ac:dyDescent="0.35">
      <c r="A7" s="10"/>
      <c r="B7" s="11" t="s">
        <v>27</v>
      </c>
      <c r="C7" s="12">
        <v>34879205</v>
      </c>
      <c r="D7" s="10"/>
      <c r="E7" s="9" t="s">
        <v>231</v>
      </c>
      <c r="F7" s="8">
        <v>9014400</v>
      </c>
      <c r="G7" s="8"/>
      <c r="H7" s="8"/>
      <c r="I7" s="13"/>
      <c r="J7" s="13"/>
      <c r="K7" s="13"/>
      <c r="L7" s="13"/>
      <c r="M7" s="16"/>
      <c r="N7" s="17" t="s">
        <v>11251</v>
      </c>
      <c r="O7" s="18">
        <v>14427208</v>
      </c>
      <c r="P7" s="16"/>
      <c r="Q7" s="16"/>
      <c r="R7" s="19"/>
      <c r="S7" s="20" t="s">
        <v>39</v>
      </c>
      <c r="T7" s="21">
        <v>2035170.4200000013</v>
      </c>
      <c r="U7" s="19"/>
      <c r="V7" s="19"/>
      <c r="AA7" s="17" t="s">
        <v>26</v>
      </c>
      <c r="AB7" s="18">
        <v>5993963.6799999988</v>
      </c>
      <c r="AC7" s="16"/>
      <c r="AD7" s="16"/>
      <c r="AE7" s="16"/>
      <c r="AF7" s="22"/>
      <c r="AG7" s="22"/>
      <c r="AH7" s="22"/>
      <c r="AI7" s="22"/>
      <c r="AJ7" s="22"/>
      <c r="AL7" s="7" t="s">
        <v>28</v>
      </c>
      <c r="AM7">
        <v>15251350</v>
      </c>
      <c r="AN7">
        <v>14337700</v>
      </c>
      <c r="AO7">
        <v>12306500</v>
      </c>
      <c r="AP7">
        <v>11820500</v>
      </c>
      <c r="AR7" s="7" t="s">
        <v>108</v>
      </c>
      <c r="AS7" s="3">
        <v>10774031</v>
      </c>
      <c r="AU7" s="7" t="s">
        <v>108</v>
      </c>
      <c r="AV7" s="26">
        <v>10774031</v>
      </c>
    </row>
    <row r="8" spans="1:56" x14ac:dyDescent="0.35">
      <c r="A8" s="10"/>
      <c r="B8" s="10"/>
      <c r="C8" s="10"/>
      <c r="D8" s="10"/>
      <c r="E8" s="9" t="s">
        <v>29</v>
      </c>
      <c r="F8" s="8">
        <v>9528750</v>
      </c>
      <c r="G8" s="8"/>
      <c r="H8" s="8"/>
      <c r="I8" s="13"/>
      <c r="J8" s="13"/>
      <c r="K8" s="13"/>
      <c r="L8" s="13"/>
      <c r="M8" s="16"/>
      <c r="N8" s="17" t="s">
        <v>11252</v>
      </c>
      <c r="O8" s="18">
        <v>11528878</v>
      </c>
      <c r="P8" s="16"/>
      <c r="Q8" s="16"/>
      <c r="R8" s="19"/>
      <c r="S8" s="19"/>
      <c r="T8" s="19"/>
      <c r="U8" s="19"/>
      <c r="V8" s="19"/>
      <c r="AA8" s="16"/>
      <c r="AB8" s="16"/>
      <c r="AC8" s="16"/>
      <c r="AD8" s="16"/>
      <c r="AE8" s="16"/>
      <c r="AF8" s="22"/>
      <c r="AG8" s="22"/>
      <c r="AH8" s="22"/>
      <c r="AI8" s="22"/>
      <c r="AJ8" s="22"/>
      <c r="AL8" s="7" t="s">
        <v>56</v>
      </c>
      <c r="AM8">
        <v>578577</v>
      </c>
      <c r="AN8">
        <v>469731</v>
      </c>
      <c r="AO8">
        <v>496744.5</v>
      </c>
      <c r="AP8">
        <v>557400</v>
      </c>
      <c r="AR8" s="7" t="s">
        <v>26</v>
      </c>
      <c r="AS8" s="3">
        <v>23454424.5</v>
      </c>
      <c r="AU8" s="7" t="s">
        <v>26</v>
      </c>
      <c r="AV8" s="26">
        <v>23454424.5</v>
      </c>
    </row>
    <row r="9" spans="1:56" x14ac:dyDescent="0.35">
      <c r="A9" s="10"/>
      <c r="B9" s="10"/>
      <c r="C9" s="10"/>
      <c r="D9" s="10"/>
      <c r="E9" s="9" t="s">
        <v>196</v>
      </c>
      <c r="F9" s="8">
        <v>16301250</v>
      </c>
      <c r="G9" s="8"/>
      <c r="H9" s="8"/>
      <c r="I9" s="13"/>
      <c r="J9" s="13"/>
      <c r="K9" s="13"/>
      <c r="L9" s="13"/>
      <c r="M9" s="16"/>
      <c r="N9" s="17" t="s">
        <v>11253</v>
      </c>
      <c r="O9" s="18">
        <v>12644300.5</v>
      </c>
      <c r="P9" s="16"/>
      <c r="Q9" s="16"/>
      <c r="R9" s="19"/>
      <c r="S9" s="19"/>
      <c r="T9" s="19"/>
      <c r="U9" s="19"/>
      <c r="V9" s="19"/>
      <c r="AA9" s="16"/>
      <c r="AB9" s="16"/>
      <c r="AC9" s="16"/>
      <c r="AD9" s="16"/>
      <c r="AE9" s="16"/>
      <c r="AF9" s="22"/>
      <c r="AG9" s="22"/>
      <c r="AH9" s="22"/>
      <c r="AI9" s="22"/>
      <c r="AJ9" s="22"/>
      <c r="AL9" s="7" t="s">
        <v>39</v>
      </c>
      <c r="AM9">
        <v>1959705</v>
      </c>
      <c r="AN9">
        <v>1895115</v>
      </c>
      <c r="AO9">
        <v>1740845</v>
      </c>
      <c r="AP9">
        <v>1886850</v>
      </c>
      <c r="AR9" s="7" t="s">
        <v>64</v>
      </c>
      <c r="AS9" s="3">
        <v>13444449.5</v>
      </c>
      <c r="AU9" s="7" t="s">
        <v>64</v>
      </c>
      <c r="AV9" s="26">
        <v>13444449.5</v>
      </c>
    </row>
    <row r="10" spans="1:56" x14ac:dyDescent="0.35">
      <c r="A10" s="10"/>
      <c r="B10" s="10"/>
      <c r="C10" s="10"/>
      <c r="D10" s="10"/>
      <c r="E10" s="9" t="s">
        <v>103</v>
      </c>
      <c r="F10" s="8">
        <v>16556250</v>
      </c>
      <c r="G10" s="8"/>
      <c r="H10" s="8"/>
      <c r="I10" s="13"/>
      <c r="J10" s="13"/>
      <c r="K10" s="13"/>
      <c r="L10" s="13"/>
      <c r="M10" s="16"/>
      <c r="N10" s="17" t="s">
        <v>11254</v>
      </c>
      <c r="O10" s="18">
        <v>11009062</v>
      </c>
      <c r="P10" s="16"/>
      <c r="Q10" s="16"/>
      <c r="R10" s="19"/>
      <c r="S10" s="19"/>
      <c r="T10" s="19"/>
      <c r="U10" s="19"/>
      <c r="V10" s="19"/>
      <c r="AA10" s="16"/>
      <c r="AB10" s="16"/>
      <c r="AC10" s="16"/>
      <c r="AD10" s="16"/>
      <c r="AE10" s="16"/>
      <c r="AF10" s="22"/>
      <c r="AG10" s="22"/>
      <c r="AH10" s="22"/>
      <c r="AI10" s="22"/>
      <c r="AJ10" s="22"/>
      <c r="AR10" s="7" t="s">
        <v>80</v>
      </c>
      <c r="AS10" s="3">
        <v>15854178</v>
      </c>
      <c r="AU10" s="7" t="s">
        <v>80</v>
      </c>
      <c r="AV10" s="26">
        <v>15854178</v>
      </c>
    </row>
    <row r="11" spans="1:56" x14ac:dyDescent="0.35">
      <c r="A11" s="10"/>
      <c r="B11" s="10"/>
      <c r="C11" s="10"/>
      <c r="D11" s="10"/>
      <c r="E11" s="9" t="s">
        <v>65</v>
      </c>
      <c r="F11" s="8">
        <v>20188500</v>
      </c>
      <c r="G11" s="8"/>
      <c r="H11" s="8"/>
      <c r="I11" s="13"/>
      <c r="J11" s="13"/>
      <c r="K11" s="13"/>
      <c r="L11" s="13"/>
      <c r="M11" s="16"/>
      <c r="N11" s="17" t="s">
        <v>11255</v>
      </c>
      <c r="O11" s="18">
        <v>13064982</v>
      </c>
      <c r="P11" s="16"/>
      <c r="Q11" s="16"/>
      <c r="R11" s="19"/>
      <c r="S11" s="19"/>
      <c r="T11" s="19"/>
      <c r="U11" s="19"/>
      <c r="V11" s="19"/>
      <c r="AA11" s="16"/>
      <c r="AB11" s="16"/>
      <c r="AC11" s="16"/>
      <c r="AD11" s="16"/>
      <c r="AE11" s="16"/>
      <c r="AF11" s="22"/>
      <c r="AG11" s="22"/>
      <c r="AH11" s="22"/>
      <c r="AI11" s="22"/>
      <c r="AJ11" s="22"/>
      <c r="AR11" s="7" t="s">
        <v>85</v>
      </c>
      <c r="AS11" s="3">
        <v>11788955.5</v>
      </c>
      <c r="AU11" s="7" t="s">
        <v>85</v>
      </c>
      <c r="AV11" s="26">
        <v>11788955.5</v>
      </c>
    </row>
    <row r="12" spans="1:56" x14ac:dyDescent="0.35">
      <c r="A12" s="10"/>
      <c r="B12" s="10"/>
      <c r="C12" s="10"/>
      <c r="D12" s="10"/>
      <c r="E12" s="9" t="s">
        <v>109</v>
      </c>
      <c r="F12" s="8">
        <v>23872000</v>
      </c>
      <c r="G12" s="8"/>
      <c r="H12" s="8"/>
      <c r="I12" s="13"/>
      <c r="J12" s="13"/>
      <c r="K12" s="13"/>
      <c r="L12" s="13"/>
      <c r="M12" s="16"/>
      <c r="N12" s="17" t="s">
        <v>11256</v>
      </c>
      <c r="O12" s="18">
        <v>13147887.5</v>
      </c>
      <c r="P12" s="16"/>
      <c r="Q12" s="16"/>
      <c r="R12" s="19"/>
      <c r="S12" s="19"/>
      <c r="T12" s="19"/>
      <c r="U12" s="19"/>
      <c r="V12" s="19"/>
      <c r="AA12" s="16"/>
      <c r="AB12" s="16"/>
      <c r="AC12" s="16"/>
      <c r="AD12" s="16"/>
      <c r="AE12" s="16"/>
      <c r="AF12" s="22"/>
      <c r="AG12" s="22"/>
      <c r="AH12" s="22"/>
      <c r="AI12" s="22"/>
      <c r="AJ12" s="22"/>
      <c r="AR12" s="7" t="s">
        <v>117</v>
      </c>
      <c r="AS12" s="3">
        <v>14044228</v>
      </c>
      <c r="AU12" s="7" t="s">
        <v>117</v>
      </c>
      <c r="AV12" s="26">
        <v>14044228</v>
      </c>
    </row>
    <row r="13" spans="1:56" x14ac:dyDescent="0.35">
      <c r="A13" s="10"/>
      <c r="B13" s="10"/>
      <c r="C13" s="10"/>
      <c r="D13" s="10"/>
      <c r="E13" s="9" t="s">
        <v>132</v>
      </c>
      <c r="F13" s="8">
        <v>30593750</v>
      </c>
      <c r="G13" s="8"/>
      <c r="H13" s="8"/>
      <c r="I13" s="13"/>
      <c r="J13" s="13"/>
      <c r="K13" s="13"/>
      <c r="L13" s="13"/>
      <c r="M13" s="16"/>
      <c r="N13" s="17" t="s">
        <v>11257</v>
      </c>
      <c r="O13" s="18">
        <v>10625810</v>
      </c>
      <c r="P13" s="16"/>
      <c r="Q13" s="16"/>
      <c r="R13" s="19"/>
      <c r="S13" s="19"/>
      <c r="T13" s="19"/>
      <c r="U13" s="19"/>
      <c r="V13" s="19"/>
      <c r="AA13" s="16"/>
      <c r="AB13" s="16"/>
      <c r="AC13" s="16"/>
      <c r="AD13" s="16"/>
      <c r="AE13" s="16"/>
      <c r="AF13" s="22"/>
      <c r="AG13" s="22"/>
      <c r="AH13" s="22"/>
      <c r="AI13" s="22"/>
      <c r="AJ13" s="22"/>
      <c r="AR13" s="7" t="s">
        <v>37</v>
      </c>
      <c r="AS13" s="3">
        <v>11138525</v>
      </c>
      <c r="AU13" s="7" t="s">
        <v>37</v>
      </c>
      <c r="AV13" s="26">
        <v>11138525</v>
      </c>
    </row>
    <row r="14" spans="1:56" x14ac:dyDescent="0.35">
      <c r="A14" s="10"/>
      <c r="B14" s="10"/>
      <c r="C14" s="10"/>
      <c r="D14" s="10"/>
      <c r="E14" s="8"/>
      <c r="F14" s="8"/>
      <c r="G14" s="8"/>
      <c r="H14" s="8"/>
      <c r="I14" s="13"/>
      <c r="J14" s="13"/>
      <c r="K14" s="13"/>
      <c r="L14" s="13"/>
      <c r="M14" s="16"/>
      <c r="N14" s="17" t="s">
        <v>11258</v>
      </c>
      <c r="O14" s="18">
        <v>13081318</v>
      </c>
      <c r="P14" s="16"/>
      <c r="Q14" s="16"/>
      <c r="R14" s="19"/>
      <c r="S14" s="19"/>
      <c r="T14" s="19"/>
      <c r="U14" s="19"/>
      <c r="V14" s="19"/>
      <c r="AA14" s="16"/>
      <c r="AB14" s="16"/>
      <c r="AC14" s="16"/>
      <c r="AD14" s="16"/>
      <c r="AE14" s="16"/>
      <c r="AF14" s="22"/>
      <c r="AG14" s="22"/>
      <c r="AH14" s="22"/>
      <c r="AI14" s="22"/>
      <c r="AJ14" s="22"/>
      <c r="AR14" s="7" t="s">
        <v>92</v>
      </c>
      <c r="AS14" s="3">
        <v>13284067.5</v>
      </c>
      <c r="AU14" s="7" t="s">
        <v>92</v>
      </c>
      <c r="AV14" s="26">
        <v>13284067.5</v>
      </c>
    </row>
    <row r="15" spans="1:56" x14ac:dyDescent="0.35">
      <c r="A15" s="10"/>
      <c r="B15" s="10"/>
      <c r="C15" s="10"/>
      <c r="D15" s="10"/>
      <c r="E15" s="8"/>
      <c r="F15" s="8"/>
      <c r="G15" s="8"/>
      <c r="H15" s="8"/>
      <c r="I15" s="13"/>
      <c r="J15" s="13"/>
      <c r="K15" s="13"/>
      <c r="L15" s="13"/>
      <c r="M15" s="16"/>
      <c r="N15" s="16"/>
      <c r="O15" s="16"/>
      <c r="P15" s="16"/>
      <c r="Q15" s="16"/>
      <c r="R15" s="19"/>
      <c r="S15" s="19"/>
      <c r="T15" s="19"/>
      <c r="U15" s="19"/>
      <c r="V15" s="19"/>
      <c r="AA15" s="16"/>
      <c r="AB15" s="16"/>
      <c r="AC15" s="16"/>
      <c r="AD15" s="16"/>
      <c r="AE15" s="16"/>
      <c r="AF15" s="22"/>
      <c r="AG15" s="22"/>
      <c r="AH15" s="22"/>
      <c r="AI15" s="22"/>
      <c r="AJ15" s="22"/>
    </row>
    <row r="16" spans="1:56" x14ac:dyDescent="0.35">
      <c r="A16" s="10"/>
      <c r="B16" s="10"/>
      <c r="C16" s="10"/>
      <c r="D16" s="10"/>
      <c r="E16" s="8"/>
      <c r="F16" s="8"/>
      <c r="G16" s="8"/>
      <c r="H16" s="8"/>
      <c r="I16" s="13"/>
      <c r="J16" s="13"/>
      <c r="K16" s="13"/>
      <c r="L16" s="13"/>
      <c r="M16" s="16"/>
      <c r="N16" s="16"/>
      <c r="O16" s="16"/>
      <c r="P16" s="16"/>
      <c r="Q16" s="16"/>
      <c r="R16" s="19"/>
      <c r="S16" s="19"/>
      <c r="T16" s="19"/>
      <c r="U16" s="19"/>
      <c r="V16" s="19"/>
      <c r="AA16" s="16"/>
      <c r="AB16" s="16"/>
      <c r="AC16" s="16"/>
      <c r="AD16" s="16"/>
      <c r="AE16" s="16"/>
      <c r="AF16" s="22"/>
      <c r="AG16" s="22"/>
      <c r="AH16" s="22"/>
      <c r="AI16" s="22"/>
      <c r="AJ16" s="22"/>
    </row>
    <row r="17" spans="1:36" x14ac:dyDescent="0.35">
      <c r="A17" s="10"/>
      <c r="B17" s="10"/>
      <c r="C17" s="10"/>
      <c r="D17" s="10"/>
      <c r="E17" s="8"/>
      <c r="F17" s="8"/>
      <c r="G17" s="8"/>
      <c r="H17" s="8"/>
      <c r="I17" s="13"/>
      <c r="J17" s="13"/>
      <c r="K17" s="13"/>
      <c r="L17" s="13"/>
      <c r="M17" s="16"/>
      <c r="N17" s="16"/>
      <c r="O17" s="16"/>
      <c r="P17" s="16"/>
      <c r="Q17" s="16"/>
      <c r="R17" s="19"/>
      <c r="S17" s="19"/>
      <c r="T17" s="19"/>
      <c r="U17" s="19"/>
      <c r="V17" s="19"/>
      <c r="AA17" s="16"/>
      <c r="AB17" s="16"/>
      <c r="AC17" s="16"/>
      <c r="AD17" s="16"/>
      <c r="AE17" s="16"/>
      <c r="AF17" s="22"/>
      <c r="AG17" s="22"/>
      <c r="AH17" s="22"/>
      <c r="AI17" s="22"/>
      <c r="AJ17" s="22"/>
    </row>
    <row r="18" spans="1:36" x14ac:dyDescent="0.35">
      <c r="A18" s="10"/>
      <c r="B18" s="10"/>
      <c r="C18" s="10"/>
      <c r="D18" s="10"/>
      <c r="E18" s="8"/>
      <c r="F18" s="8"/>
      <c r="G18" s="8"/>
      <c r="H18" s="8"/>
      <c r="I18" s="13"/>
      <c r="J18" s="13"/>
      <c r="K18" s="13"/>
      <c r="L18" s="13"/>
      <c r="M18" s="16"/>
      <c r="N18" s="16"/>
      <c r="O18" s="16"/>
      <c r="P18" s="16"/>
      <c r="Q18" s="16"/>
      <c r="R18" s="19"/>
      <c r="S18" s="19"/>
      <c r="T18" s="19"/>
      <c r="U18" s="19"/>
      <c r="V18" s="19"/>
      <c r="AA18" s="16"/>
      <c r="AB18" s="16"/>
      <c r="AC18" s="16"/>
      <c r="AD18" s="16"/>
      <c r="AE18" s="16"/>
      <c r="AF18" s="22"/>
      <c r="AG18" s="22"/>
      <c r="AH18" s="22"/>
      <c r="AI18" s="22"/>
      <c r="AJ18" s="22"/>
    </row>
    <row r="19" spans="1:36" x14ac:dyDescent="0.35">
      <c r="A19" s="10"/>
      <c r="B19" s="10"/>
      <c r="C19" s="10"/>
      <c r="D19" s="10"/>
      <c r="E19" s="8"/>
      <c r="F19" s="8"/>
      <c r="G19" s="8"/>
      <c r="H19" s="8"/>
      <c r="I19" s="13"/>
      <c r="J19" s="13"/>
      <c r="K19" s="13"/>
      <c r="L19" s="13"/>
      <c r="M19" s="16"/>
      <c r="N19" s="16"/>
      <c r="O19" s="16"/>
      <c r="P19" s="16"/>
      <c r="Q19" s="16"/>
      <c r="R19" s="19"/>
      <c r="S19" s="19"/>
      <c r="T19" s="19"/>
      <c r="U19" s="19"/>
      <c r="V19" s="19"/>
      <c r="AA19" s="16"/>
      <c r="AB19" s="16"/>
      <c r="AC19" s="16"/>
      <c r="AD19" s="16"/>
      <c r="AE19" s="16"/>
      <c r="AF19" s="22"/>
      <c r="AG19" s="22"/>
      <c r="AH19" s="22"/>
      <c r="AI19" s="22"/>
      <c r="AJ19" s="22"/>
    </row>
    <row r="20" spans="1:36" x14ac:dyDescent="0.35">
      <c r="A20" s="10"/>
      <c r="B20" s="10"/>
      <c r="C20" s="10"/>
      <c r="D20" s="10"/>
      <c r="E20" s="8"/>
      <c r="F20" s="8"/>
      <c r="G20" s="8"/>
      <c r="H20" s="8"/>
      <c r="I20" s="13"/>
      <c r="J20" s="13"/>
      <c r="K20" s="13"/>
      <c r="L20" s="13"/>
      <c r="M20" s="16"/>
      <c r="N20" s="16"/>
      <c r="O20" s="16"/>
      <c r="P20" s="16"/>
      <c r="Q20" s="16"/>
      <c r="R20" s="19"/>
      <c r="S20" s="19"/>
      <c r="T20" s="19"/>
      <c r="U20" s="19"/>
      <c r="V20" s="19"/>
      <c r="AA20" s="16"/>
      <c r="AB20" s="16"/>
      <c r="AC20" s="16"/>
      <c r="AD20" s="16"/>
      <c r="AE20" s="16"/>
      <c r="AF20" s="22"/>
      <c r="AG20" s="22"/>
      <c r="AH20" s="22"/>
      <c r="AI20" s="22"/>
      <c r="AJ20" s="22"/>
    </row>
    <row r="21" spans="1:36" x14ac:dyDescent="0.35">
      <c r="A21" s="10"/>
      <c r="B21" s="10"/>
      <c r="C21" s="10"/>
      <c r="D21" s="10"/>
      <c r="E21" s="8"/>
      <c r="F21" s="8"/>
      <c r="G21" s="8"/>
      <c r="H21" s="8"/>
      <c r="M21" s="16"/>
      <c r="N21" s="16"/>
      <c r="O21" s="16"/>
      <c r="P21" s="16"/>
      <c r="Q21" s="16"/>
      <c r="R21" s="19"/>
      <c r="S21" s="19"/>
      <c r="T21" s="19"/>
      <c r="U21" s="19"/>
      <c r="V21" s="19"/>
      <c r="AA21" s="16"/>
      <c r="AB21" s="16"/>
      <c r="AC21" s="16"/>
      <c r="AD21" s="16"/>
      <c r="AE21" s="16"/>
    </row>
    <row r="22" spans="1:36" x14ac:dyDescent="0.35">
      <c r="A22" s="10"/>
      <c r="B22" s="10"/>
      <c r="C22" s="10"/>
      <c r="D22" s="10"/>
      <c r="E22" s="8"/>
      <c r="F22" s="8"/>
      <c r="G22" s="8"/>
      <c r="H22" s="8"/>
      <c r="M22" s="16"/>
      <c r="N22" s="16"/>
      <c r="O22" s="16"/>
      <c r="P22" s="16"/>
      <c r="Q22" s="16"/>
      <c r="R22" s="19"/>
      <c r="S22" s="19"/>
      <c r="T22" s="19"/>
      <c r="U22" s="19"/>
      <c r="V22" s="19"/>
      <c r="AA22" s="16"/>
      <c r="AB22" s="16"/>
      <c r="AC22" s="16"/>
      <c r="AD22" s="16"/>
      <c r="AE22" s="16"/>
    </row>
    <row r="23" spans="1:36" x14ac:dyDescent="0.35">
      <c r="E23" s="8"/>
      <c r="F23" s="8"/>
      <c r="G23" s="8"/>
      <c r="H23" s="8"/>
      <c r="M23" s="16"/>
      <c r="N23" s="16"/>
      <c r="O23" s="16"/>
      <c r="P23" s="16"/>
      <c r="Q23" s="16"/>
      <c r="R23" s="19"/>
      <c r="S23" s="19"/>
      <c r="T23" s="19"/>
      <c r="U23" s="19"/>
      <c r="V23" s="19"/>
      <c r="AA23" s="16"/>
      <c r="AB23" s="16"/>
      <c r="AC23" s="16"/>
      <c r="AD23" s="16"/>
      <c r="AE23" s="16"/>
    </row>
    <row r="24" spans="1:36" x14ac:dyDescent="0.35">
      <c r="E24" s="8"/>
      <c r="F24" s="8"/>
      <c r="G24" s="8"/>
      <c r="H24" s="8"/>
      <c r="M24" s="16"/>
      <c r="N24" s="16"/>
      <c r="O24" s="16"/>
      <c r="P24" s="16"/>
      <c r="Q24" s="16"/>
      <c r="R24" s="19"/>
      <c r="S24" s="19"/>
      <c r="T24" s="19"/>
      <c r="U24" s="19"/>
      <c r="V24" s="19"/>
      <c r="AA24" s="16"/>
      <c r="AB24" s="16"/>
      <c r="AC24" s="16"/>
      <c r="AD24" s="16"/>
      <c r="AE24" s="16"/>
    </row>
    <row r="25" spans="1:36" x14ac:dyDescent="0.35">
      <c r="E25" s="8"/>
      <c r="F25" s="8"/>
      <c r="G25" s="8"/>
      <c r="H25" s="8"/>
      <c r="M25" s="16"/>
      <c r="N25" s="16"/>
      <c r="O25" s="16"/>
      <c r="P25" s="16"/>
      <c r="Q25" s="16"/>
      <c r="R25" s="19"/>
      <c r="S25" s="19"/>
      <c r="T25" s="19"/>
      <c r="U25" s="19"/>
      <c r="V25" s="19"/>
      <c r="AA25" s="16"/>
      <c r="AB25" s="16"/>
      <c r="AC25" s="16"/>
      <c r="AD25" s="16"/>
      <c r="AE25" s="16"/>
    </row>
    <row r="26" spans="1:36" x14ac:dyDescent="0.35">
      <c r="E26" s="8"/>
      <c r="F26" s="8"/>
      <c r="G26" s="8"/>
      <c r="H26" s="8"/>
      <c r="AA26" s="16"/>
      <c r="AB26" s="16"/>
      <c r="AC26" s="16"/>
      <c r="AD26" s="16"/>
      <c r="AE26" s="16"/>
    </row>
    <row r="27" spans="1:36" x14ac:dyDescent="0.35">
      <c r="E27" s="8"/>
      <c r="F27" s="8"/>
      <c r="G27" s="8"/>
      <c r="H27" s="8"/>
      <c r="AA27" s="16"/>
      <c r="AB27" s="16"/>
      <c r="AC27" s="16"/>
      <c r="AD27" s="16"/>
      <c r="AE27" s="16"/>
    </row>
    <row r="28" spans="1:36" x14ac:dyDescent="0.35">
      <c r="E28" s="8"/>
      <c r="F28" s="8"/>
      <c r="G28" s="8"/>
      <c r="H28" s="8"/>
      <c r="AA28" s="16"/>
      <c r="AB28" s="16"/>
      <c r="AC28" s="16"/>
      <c r="AD28" s="16"/>
      <c r="AE28" s="16"/>
    </row>
    <row r="29" spans="1:36" x14ac:dyDescent="0.35">
      <c r="E29" s="8"/>
      <c r="F29" s="8"/>
      <c r="G29" s="8"/>
      <c r="H29" s="8"/>
      <c r="AA29" s="16"/>
      <c r="AB29" s="16"/>
      <c r="AC29" s="16"/>
      <c r="AD29" s="16"/>
      <c r="AE29" s="16"/>
    </row>
    <row r="30" spans="1:36" x14ac:dyDescent="0.35">
      <c r="E30" s="8"/>
      <c r="F30" s="8"/>
      <c r="G30" s="8"/>
      <c r="H30" s="8"/>
    </row>
    <row r="31" spans="1:36" x14ac:dyDescent="0.35">
      <c r="E31" s="8"/>
      <c r="F31" s="8"/>
      <c r="G31" s="8"/>
      <c r="H31" s="8"/>
    </row>
  </sheetData>
  <conditionalFormatting pivot="1" sqref="AM5:AP9">
    <cfRule type="colorScale" priority="1">
      <colorScale>
        <cfvo type="min"/>
        <cfvo type="percentile" val="50"/>
        <cfvo type="max"/>
        <color rgb="FFF8696B"/>
        <color rgb="FFFFEB84"/>
        <color rgb="FF63BE7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AAB1E-E209-4600-BB66-FB624A9BEB81}">
  <dimension ref="A1:X32"/>
  <sheetViews>
    <sheetView showGridLines="0" zoomScale="80" zoomScaleNormal="80" workbookViewId="0">
      <selection activeCell="D11" sqref="D11"/>
    </sheetView>
  </sheetViews>
  <sheetFormatPr defaultRowHeight="14.5" x14ac:dyDescent="0.35"/>
  <cols>
    <col min="1" max="2" width="8.7265625" customWidth="1"/>
    <col min="6" max="6" width="6.54296875" customWidth="1"/>
    <col min="7" max="7" width="4.36328125" customWidth="1"/>
    <col min="8" max="8" width="8.7265625" hidden="1" customWidth="1"/>
    <col min="9" max="9" width="14.08984375" customWidth="1"/>
    <col min="10" max="10" width="12" customWidth="1"/>
    <col min="11" max="11" width="10.54296875" customWidth="1"/>
    <col min="12" max="12" width="10.90625" customWidth="1"/>
    <col min="13" max="13" width="11.26953125" customWidth="1"/>
  </cols>
  <sheetData>
    <row r="1" spans="1:24" x14ac:dyDescent="0.35">
      <c r="A1" s="25"/>
      <c r="B1" s="25"/>
      <c r="C1" s="25"/>
      <c r="D1" s="25"/>
      <c r="E1" s="25"/>
      <c r="F1" s="25"/>
      <c r="G1" s="25"/>
      <c r="H1" s="25"/>
      <c r="I1" s="25"/>
      <c r="J1" s="25"/>
      <c r="K1" s="25"/>
      <c r="L1" s="25"/>
      <c r="M1" s="25"/>
      <c r="N1" s="25"/>
      <c r="O1" s="25"/>
      <c r="P1" s="25"/>
      <c r="Q1" s="25"/>
      <c r="R1" s="25"/>
      <c r="S1" s="25"/>
      <c r="T1" s="25"/>
      <c r="U1" s="25"/>
      <c r="V1" s="25"/>
      <c r="W1" s="25"/>
      <c r="X1" s="25"/>
    </row>
    <row r="2" spans="1:24" x14ac:dyDescent="0.35">
      <c r="A2" s="25"/>
      <c r="B2" s="25"/>
      <c r="C2" s="25"/>
      <c r="D2" s="25"/>
      <c r="E2" s="25"/>
      <c r="F2" s="25"/>
      <c r="G2" s="25"/>
      <c r="H2" s="25"/>
      <c r="I2" s="25"/>
      <c r="J2" s="25"/>
      <c r="K2" s="25"/>
      <c r="L2" s="25"/>
      <c r="M2" s="25"/>
      <c r="N2" s="25"/>
      <c r="O2" s="25"/>
      <c r="P2" s="25"/>
      <c r="Q2" s="25"/>
      <c r="R2" s="25"/>
      <c r="S2" s="25"/>
      <c r="T2" s="25"/>
      <c r="U2" s="25"/>
      <c r="V2" s="25"/>
      <c r="W2" s="25"/>
      <c r="X2" s="25"/>
    </row>
    <row r="3" spans="1:24" x14ac:dyDescent="0.35">
      <c r="A3" s="25"/>
      <c r="B3" s="25"/>
      <c r="C3" s="25"/>
      <c r="D3" s="25"/>
      <c r="E3" s="25"/>
      <c r="F3" s="25"/>
      <c r="G3" s="25"/>
      <c r="H3" s="25"/>
      <c r="I3" s="6" t="s">
        <v>11260</v>
      </c>
      <c r="J3" s="6" t="s">
        <v>55</v>
      </c>
      <c r="K3" s="6" t="s">
        <v>38</v>
      </c>
      <c r="L3" s="6" t="s">
        <v>86</v>
      </c>
      <c r="M3" s="6" t="s">
        <v>27</v>
      </c>
      <c r="N3" s="25"/>
      <c r="O3" s="25"/>
      <c r="P3" s="25"/>
      <c r="Q3" s="25"/>
      <c r="R3" s="25"/>
      <c r="S3" s="25"/>
      <c r="T3" s="25"/>
      <c r="U3" s="25"/>
      <c r="V3" s="25"/>
      <c r="W3" s="25"/>
      <c r="X3" s="25"/>
    </row>
    <row r="4" spans="1:24" ht="21.5" customHeight="1" x14ac:dyDescent="0.35">
      <c r="A4" s="25"/>
      <c r="B4" s="25"/>
      <c r="C4" s="25"/>
      <c r="D4" s="25"/>
      <c r="E4" s="25"/>
      <c r="F4" s="25"/>
      <c r="G4" s="25"/>
      <c r="H4" s="25"/>
      <c r="I4" s="7" t="s">
        <v>47</v>
      </c>
      <c r="J4">
        <v>1760505</v>
      </c>
      <c r="K4">
        <v>2058860</v>
      </c>
      <c r="L4">
        <v>1911075</v>
      </c>
      <c r="M4">
        <v>1834305</v>
      </c>
      <c r="N4" s="25"/>
      <c r="O4" s="25"/>
      <c r="P4" s="25"/>
      <c r="Q4" s="25"/>
      <c r="R4" s="25"/>
      <c r="S4" s="25"/>
      <c r="T4" s="25"/>
      <c r="U4" s="25"/>
      <c r="V4" s="25"/>
      <c r="W4" s="25"/>
      <c r="X4" s="25"/>
    </row>
    <row r="5" spans="1:24" ht="29" customHeight="1" x14ac:dyDescent="0.35">
      <c r="A5" s="25"/>
      <c r="B5" s="25"/>
      <c r="C5" s="25"/>
      <c r="D5" s="25"/>
      <c r="E5" s="25"/>
      <c r="F5" s="25"/>
      <c r="G5" s="25"/>
      <c r="H5" s="25"/>
      <c r="I5" s="7" t="s">
        <v>74</v>
      </c>
      <c r="J5">
        <v>20546350</v>
      </c>
      <c r="K5">
        <v>21905850</v>
      </c>
      <c r="L5">
        <v>20152050</v>
      </c>
      <c r="M5">
        <v>18780150</v>
      </c>
      <c r="N5" s="25"/>
      <c r="O5" s="25"/>
      <c r="P5" s="25"/>
      <c r="Q5" s="25"/>
      <c r="R5" s="25"/>
      <c r="S5" s="25"/>
      <c r="T5" s="25"/>
      <c r="U5" s="25"/>
      <c r="V5" s="25"/>
      <c r="W5" s="25"/>
      <c r="X5" s="25"/>
    </row>
    <row r="6" spans="1:24" ht="27" customHeight="1" x14ac:dyDescent="0.35">
      <c r="A6" s="25"/>
      <c r="B6" s="25"/>
      <c r="C6" s="25"/>
      <c r="D6" s="25"/>
      <c r="E6" s="25"/>
      <c r="F6" s="25"/>
      <c r="G6" s="25"/>
      <c r="H6" s="25"/>
      <c r="I6" s="7" t="s">
        <v>28</v>
      </c>
      <c r="J6">
        <v>15251350</v>
      </c>
      <c r="K6">
        <v>14337700</v>
      </c>
      <c r="L6">
        <v>12306500</v>
      </c>
      <c r="M6">
        <v>11820500</v>
      </c>
      <c r="N6" s="25"/>
      <c r="O6" s="25"/>
      <c r="P6" s="25"/>
      <c r="Q6" s="25"/>
      <c r="R6" s="25"/>
      <c r="S6" s="25"/>
      <c r="T6" s="25"/>
      <c r="U6" s="25"/>
      <c r="V6" s="25"/>
      <c r="W6" s="25"/>
      <c r="X6" s="25"/>
    </row>
    <row r="7" spans="1:24" ht="20" customHeight="1" x14ac:dyDescent="0.35">
      <c r="A7" s="25"/>
      <c r="B7" s="25"/>
      <c r="C7" s="25"/>
      <c r="D7" s="25"/>
      <c r="E7" s="25"/>
      <c r="F7" s="25"/>
      <c r="G7" s="25"/>
      <c r="H7" s="25"/>
      <c r="I7" s="7" t="s">
        <v>56</v>
      </c>
      <c r="J7">
        <v>578577</v>
      </c>
      <c r="K7">
        <v>469731</v>
      </c>
      <c r="L7">
        <v>496744.5</v>
      </c>
      <c r="M7">
        <v>557400</v>
      </c>
      <c r="N7" s="25"/>
      <c r="O7" s="25"/>
      <c r="P7" s="25"/>
      <c r="Q7" s="25"/>
      <c r="R7" s="25"/>
      <c r="S7" s="25"/>
      <c r="T7" s="25"/>
      <c r="U7" s="25"/>
      <c r="V7" s="25"/>
      <c r="W7" s="25"/>
      <c r="X7" s="25"/>
    </row>
    <row r="8" spans="1:24" ht="28" customHeight="1" x14ac:dyDescent="0.35">
      <c r="A8" s="25"/>
      <c r="B8" s="25"/>
      <c r="C8" s="25"/>
      <c r="D8" s="25"/>
      <c r="E8" s="25"/>
      <c r="F8" s="25"/>
      <c r="G8" s="25"/>
      <c r="H8" s="25"/>
      <c r="I8" s="7" t="s">
        <v>39</v>
      </c>
      <c r="J8">
        <v>1959705</v>
      </c>
      <c r="K8">
        <v>1895115</v>
      </c>
      <c r="L8">
        <v>1740845</v>
      </c>
      <c r="M8">
        <v>1886850</v>
      </c>
      <c r="N8" s="25"/>
      <c r="O8" s="25"/>
      <c r="P8" s="25"/>
      <c r="Q8" s="25"/>
      <c r="R8" s="25"/>
      <c r="S8" s="25"/>
      <c r="T8" s="25"/>
      <c r="U8" s="25"/>
      <c r="V8" s="25"/>
      <c r="W8" s="25"/>
      <c r="X8" s="25"/>
    </row>
    <row r="9" spans="1:24" ht="23.5" customHeight="1" x14ac:dyDescent="0.35">
      <c r="A9" s="25"/>
      <c r="B9" s="25"/>
      <c r="C9" s="25"/>
      <c r="D9" s="25"/>
      <c r="E9" s="25"/>
      <c r="F9" s="25"/>
      <c r="G9" s="25"/>
      <c r="H9" s="25"/>
      <c r="I9" s="25"/>
      <c r="J9" s="25"/>
      <c r="K9" s="25"/>
      <c r="L9" s="25"/>
      <c r="M9" s="25"/>
      <c r="N9" s="25"/>
      <c r="O9" s="25"/>
      <c r="P9" s="25"/>
      <c r="Q9" s="25"/>
      <c r="R9" s="25"/>
      <c r="S9" s="25"/>
      <c r="T9" s="25"/>
      <c r="U9" s="25"/>
      <c r="V9" s="25"/>
      <c r="W9" s="25"/>
      <c r="X9" s="25"/>
    </row>
    <row r="10" spans="1:24" x14ac:dyDescent="0.35">
      <c r="A10" s="25"/>
      <c r="B10" s="25"/>
      <c r="C10" s="25"/>
      <c r="D10" s="25"/>
      <c r="E10" s="25"/>
      <c r="F10" s="25"/>
      <c r="G10" s="25"/>
      <c r="H10" s="25"/>
      <c r="I10" s="25"/>
      <c r="J10" s="25"/>
      <c r="K10" s="25"/>
      <c r="L10" s="25"/>
      <c r="M10" s="25"/>
      <c r="N10" s="25"/>
      <c r="O10" s="25"/>
      <c r="P10" s="25"/>
      <c r="Q10" s="25"/>
      <c r="R10" s="25"/>
      <c r="S10" s="25"/>
      <c r="T10" s="25"/>
      <c r="U10" s="25"/>
      <c r="V10" s="25"/>
      <c r="W10" s="25"/>
      <c r="X10" s="25"/>
    </row>
    <row r="11" spans="1:24" x14ac:dyDescent="0.35">
      <c r="A11" s="25"/>
      <c r="B11" s="25"/>
      <c r="C11" s="25"/>
      <c r="D11" s="25"/>
      <c r="E11" s="25"/>
      <c r="F11" s="25"/>
      <c r="G11" s="25"/>
      <c r="H11" s="25"/>
      <c r="I11" s="25"/>
      <c r="J11" s="25"/>
      <c r="K11" s="25"/>
      <c r="L11" s="25"/>
      <c r="M11" s="25"/>
      <c r="N11" s="25"/>
      <c r="O11" s="25"/>
      <c r="P11" s="25"/>
      <c r="Q11" s="25"/>
      <c r="R11" s="25"/>
      <c r="S11" s="25"/>
      <c r="T11" s="25"/>
      <c r="U11" s="25"/>
      <c r="V11" s="25"/>
      <c r="W11" s="25"/>
      <c r="X11" s="25"/>
    </row>
    <row r="12" spans="1:24" x14ac:dyDescent="0.35">
      <c r="A12" s="25"/>
      <c r="B12" s="25"/>
      <c r="C12" s="25"/>
      <c r="D12" s="25"/>
      <c r="E12" s="25"/>
      <c r="F12" s="25"/>
      <c r="G12" s="25"/>
      <c r="H12" s="25"/>
      <c r="I12" s="25"/>
      <c r="J12" s="25"/>
      <c r="K12" s="25"/>
      <c r="L12" s="25"/>
      <c r="M12" s="25"/>
      <c r="N12" s="25"/>
      <c r="O12" s="25"/>
      <c r="P12" s="25"/>
      <c r="Q12" s="25"/>
      <c r="R12" s="25"/>
      <c r="S12" s="25"/>
      <c r="T12" s="25"/>
      <c r="U12" s="25"/>
      <c r="V12" s="25"/>
      <c r="W12" s="25"/>
      <c r="X12" s="25"/>
    </row>
    <row r="13" spans="1:24" x14ac:dyDescent="0.35">
      <c r="A13" s="25"/>
      <c r="B13" s="25"/>
      <c r="C13" s="25"/>
      <c r="D13" s="25"/>
      <c r="E13" s="25"/>
      <c r="F13" s="25"/>
      <c r="G13" s="25"/>
      <c r="H13" s="25"/>
      <c r="I13" s="25"/>
      <c r="J13" s="25"/>
      <c r="K13" s="25"/>
      <c r="L13" s="25"/>
      <c r="M13" s="25"/>
      <c r="N13" s="25"/>
      <c r="O13" s="25"/>
      <c r="P13" s="25"/>
      <c r="Q13" s="25"/>
      <c r="R13" s="25"/>
      <c r="S13" s="25"/>
      <c r="T13" s="25"/>
      <c r="U13" s="25"/>
      <c r="V13" s="25"/>
      <c r="W13" s="25"/>
      <c r="X13" s="25"/>
    </row>
    <row r="14" spans="1:24" x14ac:dyDescent="0.35">
      <c r="A14" s="25"/>
      <c r="B14" s="25"/>
      <c r="C14" s="25"/>
      <c r="D14" s="25"/>
      <c r="E14" s="25"/>
      <c r="F14" s="25"/>
      <c r="G14" s="25"/>
      <c r="H14" s="25"/>
      <c r="I14" s="25"/>
      <c r="J14" s="25"/>
      <c r="K14" s="25"/>
      <c r="L14" s="25"/>
      <c r="M14" s="25"/>
      <c r="N14" s="25"/>
      <c r="O14" s="25"/>
      <c r="P14" s="25"/>
      <c r="Q14" s="25"/>
      <c r="R14" s="25"/>
      <c r="S14" s="25"/>
      <c r="T14" s="25"/>
      <c r="U14" s="25"/>
      <c r="V14" s="25"/>
      <c r="W14" s="25"/>
      <c r="X14" s="25"/>
    </row>
    <row r="15" spans="1:24" x14ac:dyDescent="0.35">
      <c r="A15" s="25"/>
      <c r="B15" s="25"/>
      <c r="C15" s="25"/>
      <c r="D15" s="25"/>
      <c r="E15" s="25"/>
      <c r="F15" s="25"/>
      <c r="G15" s="25"/>
      <c r="H15" s="25"/>
      <c r="I15" s="25"/>
      <c r="J15" s="25"/>
      <c r="K15" s="25"/>
      <c r="L15" s="25"/>
      <c r="M15" s="25"/>
      <c r="N15" s="25"/>
      <c r="O15" s="25"/>
      <c r="P15" s="25"/>
      <c r="Q15" s="25"/>
      <c r="R15" s="25"/>
      <c r="S15" s="25"/>
      <c r="T15" s="25"/>
      <c r="U15" s="25"/>
      <c r="V15" s="25"/>
      <c r="W15" s="25"/>
      <c r="X15" s="25"/>
    </row>
    <row r="16" spans="1:24" x14ac:dyDescent="0.35">
      <c r="A16" s="25"/>
      <c r="B16" s="25"/>
      <c r="C16" s="25"/>
      <c r="D16" s="25"/>
      <c r="E16" s="25"/>
      <c r="F16" s="25"/>
      <c r="G16" s="25"/>
      <c r="H16" s="25"/>
      <c r="I16" s="25"/>
      <c r="J16" s="25"/>
      <c r="K16" s="25"/>
      <c r="L16" s="25"/>
      <c r="M16" s="25"/>
      <c r="N16" s="25"/>
      <c r="O16" s="25"/>
      <c r="P16" s="25"/>
      <c r="Q16" s="25"/>
      <c r="R16" s="25"/>
      <c r="S16" s="25"/>
      <c r="T16" s="25"/>
      <c r="U16" s="25"/>
      <c r="V16" s="25"/>
      <c r="W16" s="25"/>
      <c r="X16" s="25"/>
    </row>
    <row r="17" spans="1:24" x14ac:dyDescent="0.35">
      <c r="A17" s="25"/>
      <c r="B17" s="25"/>
      <c r="C17" s="25"/>
      <c r="D17" s="25"/>
      <c r="E17" s="25"/>
      <c r="F17" s="25"/>
      <c r="G17" s="25"/>
      <c r="H17" s="25"/>
      <c r="I17" s="25"/>
      <c r="J17" s="25"/>
      <c r="K17" s="25"/>
      <c r="L17" s="25"/>
      <c r="M17" s="25"/>
      <c r="N17" s="25"/>
      <c r="O17" s="25"/>
      <c r="P17" s="25"/>
      <c r="Q17" s="25"/>
      <c r="R17" s="25"/>
      <c r="S17" s="25"/>
      <c r="T17" s="25"/>
      <c r="U17" s="25"/>
      <c r="V17" s="25"/>
      <c r="W17" s="25"/>
      <c r="X17" s="25"/>
    </row>
    <row r="18" spans="1:24" x14ac:dyDescent="0.35">
      <c r="A18" s="25"/>
      <c r="B18" s="25"/>
      <c r="C18" s="25"/>
      <c r="D18" s="25"/>
      <c r="E18" s="25"/>
      <c r="F18" s="25"/>
      <c r="G18" s="25"/>
      <c r="H18" s="25"/>
      <c r="I18" s="25"/>
      <c r="J18" s="25"/>
      <c r="K18" s="25"/>
      <c r="L18" s="25"/>
      <c r="M18" s="25"/>
      <c r="N18" s="25"/>
      <c r="O18" s="25"/>
      <c r="P18" s="25"/>
      <c r="Q18" s="25"/>
      <c r="R18" s="25"/>
      <c r="S18" s="25"/>
      <c r="T18" s="25"/>
      <c r="U18" s="25"/>
      <c r="V18" s="25"/>
      <c r="W18" s="25"/>
      <c r="X18" s="25"/>
    </row>
    <row r="19" spans="1:24" x14ac:dyDescent="0.35">
      <c r="A19" s="25"/>
      <c r="B19" s="25"/>
      <c r="C19" s="25"/>
      <c r="D19" s="25"/>
      <c r="E19" s="25"/>
      <c r="F19" s="25"/>
      <c r="G19" s="25"/>
      <c r="H19" s="25"/>
      <c r="I19" s="25"/>
      <c r="J19" s="25"/>
      <c r="K19" s="25"/>
      <c r="L19" s="25"/>
      <c r="M19" s="25"/>
      <c r="N19" s="25"/>
      <c r="O19" s="25"/>
      <c r="P19" s="25"/>
      <c r="Q19" s="25"/>
      <c r="R19" s="25"/>
      <c r="S19" s="25"/>
      <c r="T19" s="25"/>
      <c r="U19" s="25"/>
      <c r="V19" s="25"/>
      <c r="W19" s="25"/>
      <c r="X19" s="25"/>
    </row>
    <row r="20" spans="1:24" x14ac:dyDescent="0.35">
      <c r="A20" s="25"/>
      <c r="B20" s="25"/>
      <c r="C20" s="25"/>
      <c r="D20" s="25"/>
      <c r="E20" s="25"/>
      <c r="F20" s="25"/>
      <c r="G20" s="25"/>
      <c r="H20" s="25"/>
      <c r="I20" s="25"/>
      <c r="J20" s="25"/>
      <c r="K20" s="25"/>
      <c r="L20" s="25"/>
      <c r="M20" s="25"/>
      <c r="N20" s="25"/>
      <c r="O20" s="25"/>
      <c r="P20" s="25"/>
      <c r="Q20" s="25"/>
      <c r="R20" s="25"/>
      <c r="S20" s="25"/>
      <c r="T20" s="25"/>
      <c r="U20" s="25"/>
      <c r="V20" s="25"/>
      <c r="W20" s="25"/>
      <c r="X20" s="25"/>
    </row>
    <row r="21" spans="1:24" x14ac:dyDescent="0.35">
      <c r="A21" s="25"/>
      <c r="B21" s="25"/>
      <c r="C21" s="25"/>
      <c r="D21" s="25"/>
      <c r="E21" s="25"/>
      <c r="F21" s="25"/>
      <c r="G21" s="25"/>
      <c r="H21" s="25"/>
      <c r="I21" s="25"/>
      <c r="J21" s="25"/>
      <c r="K21" s="25"/>
      <c r="L21" s="25"/>
      <c r="M21" s="25"/>
      <c r="N21" s="25"/>
      <c r="O21" s="25"/>
      <c r="P21" s="25"/>
      <c r="Q21" s="25"/>
      <c r="R21" s="25"/>
      <c r="S21" s="25"/>
      <c r="T21" s="25"/>
      <c r="U21" s="25"/>
      <c r="V21" s="25"/>
      <c r="W21" s="25"/>
      <c r="X21" s="25"/>
    </row>
    <row r="22" spans="1:24" x14ac:dyDescent="0.35">
      <c r="A22" s="25"/>
      <c r="B22" s="25"/>
      <c r="C22" s="25"/>
      <c r="D22" s="25"/>
      <c r="E22" s="25"/>
      <c r="F22" s="25"/>
      <c r="G22" s="25"/>
      <c r="H22" s="25"/>
      <c r="I22" s="25"/>
      <c r="J22" s="25"/>
      <c r="K22" s="25"/>
      <c r="L22" s="25"/>
      <c r="M22" s="25"/>
      <c r="N22" s="25"/>
      <c r="O22" s="25"/>
      <c r="P22" s="25"/>
      <c r="Q22" s="25"/>
      <c r="R22" s="25"/>
      <c r="S22" s="25"/>
      <c r="T22" s="25"/>
      <c r="U22" s="25"/>
      <c r="V22" s="25"/>
      <c r="W22" s="25"/>
      <c r="X22" s="25"/>
    </row>
    <row r="23" spans="1:24" x14ac:dyDescent="0.35">
      <c r="A23" s="25"/>
      <c r="B23" s="25"/>
      <c r="C23" s="25"/>
      <c r="D23" s="25"/>
      <c r="E23" s="25"/>
      <c r="F23" s="25"/>
      <c r="G23" s="25"/>
      <c r="H23" s="25"/>
      <c r="I23" s="25"/>
      <c r="J23" s="25"/>
      <c r="K23" s="25"/>
      <c r="L23" s="25"/>
      <c r="M23" s="25"/>
      <c r="N23" s="25"/>
      <c r="O23" s="25"/>
      <c r="P23" s="25"/>
      <c r="Q23" s="25"/>
      <c r="R23" s="25"/>
      <c r="S23" s="25"/>
      <c r="T23" s="25"/>
      <c r="U23" s="25"/>
      <c r="V23" s="25"/>
      <c r="W23" s="25"/>
      <c r="X23" s="25"/>
    </row>
    <row r="24" spans="1:24" x14ac:dyDescent="0.35">
      <c r="A24" s="25"/>
      <c r="B24" s="25"/>
      <c r="C24" s="25"/>
      <c r="D24" s="25"/>
      <c r="E24" s="25"/>
      <c r="F24" s="25"/>
      <c r="G24" s="25"/>
      <c r="H24" s="25"/>
      <c r="I24" s="25"/>
      <c r="J24" s="25"/>
      <c r="K24" s="25"/>
      <c r="L24" s="25"/>
      <c r="M24" s="25"/>
      <c r="N24" s="25"/>
      <c r="O24" s="25"/>
      <c r="P24" s="25"/>
      <c r="Q24" s="25"/>
      <c r="R24" s="25"/>
      <c r="S24" s="25"/>
      <c r="T24" s="25"/>
      <c r="U24" s="25"/>
      <c r="V24" s="25"/>
      <c r="W24" s="25"/>
      <c r="X24" s="25"/>
    </row>
    <row r="25" spans="1:24" x14ac:dyDescent="0.35">
      <c r="A25" s="25"/>
      <c r="B25" s="25"/>
      <c r="C25" s="25"/>
      <c r="D25" s="25"/>
      <c r="E25" s="25"/>
      <c r="F25" s="25"/>
      <c r="G25" s="25"/>
      <c r="H25" s="25"/>
      <c r="I25" s="25"/>
      <c r="J25" s="25"/>
      <c r="K25" s="25"/>
      <c r="L25" s="25"/>
      <c r="M25" s="25"/>
      <c r="N25" s="25"/>
      <c r="O25" s="25"/>
      <c r="P25" s="25"/>
      <c r="Q25" s="25"/>
      <c r="R25" s="25"/>
      <c r="S25" s="25"/>
      <c r="T25" s="25"/>
      <c r="U25" s="25"/>
      <c r="V25" s="25"/>
      <c r="W25" s="25"/>
      <c r="X25" s="25"/>
    </row>
    <row r="26" spans="1:24" x14ac:dyDescent="0.35">
      <c r="A26" s="25"/>
      <c r="B26" s="25"/>
      <c r="C26" s="25"/>
      <c r="D26" s="25"/>
      <c r="E26" s="25"/>
      <c r="F26" s="25"/>
      <c r="G26" s="25"/>
      <c r="H26" s="25"/>
      <c r="I26" s="25"/>
      <c r="J26" s="25"/>
      <c r="K26" s="25"/>
      <c r="L26" s="25"/>
      <c r="M26" s="25"/>
      <c r="N26" s="25"/>
      <c r="O26" s="25"/>
      <c r="P26" s="25"/>
      <c r="Q26" s="25"/>
      <c r="R26" s="25"/>
      <c r="S26" s="25"/>
      <c r="T26" s="25"/>
      <c r="U26" s="25"/>
      <c r="V26" s="25"/>
      <c r="W26" s="25"/>
      <c r="X26" s="25"/>
    </row>
    <row r="27" spans="1:24" x14ac:dyDescent="0.35">
      <c r="A27" s="25"/>
      <c r="B27" s="25"/>
      <c r="C27" s="25"/>
      <c r="D27" s="25"/>
      <c r="E27" s="25"/>
      <c r="F27" s="25"/>
      <c r="G27" s="25"/>
      <c r="H27" s="25"/>
      <c r="I27" s="25"/>
      <c r="J27" s="25"/>
      <c r="K27" s="25"/>
      <c r="L27" s="25"/>
      <c r="M27" s="25"/>
      <c r="N27" s="25"/>
      <c r="O27" s="25"/>
      <c r="P27" s="25"/>
      <c r="Q27" s="25"/>
      <c r="R27" s="25"/>
      <c r="S27" s="25"/>
      <c r="T27" s="25"/>
      <c r="U27" s="25"/>
      <c r="V27" s="25"/>
      <c r="W27" s="25"/>
      <c r="X27" s="25"/>
    </row>
    <row r="28" spans="1:24" x14ac:dyDescent="0.35">
      <c r="A28" s="25"/>
      <c r="B28" s="25"/>
      <c r="C28" s="25"/>
      <c r="D28" s="25"/>
      <c r="E28" s="25"/>
      <c r="F28" s="25"/>
      <c r="G28" s="25"/>
      <c r="H28" s="25"/>
      <c r="I28" s="25"/>
      <c r="J28" s="25"/>
      <c r="K28" s="25"/>
      <c r="L28" s="25"/>
      <c r="M28" s="25"/>
      <c r="N28" s="25"/>
      <c r="O28" s="25"/>
      <c r="P28" s="25"/>
      <c r="Q28" s="25"/>
      <c r="R28" s="25"/>
      <c r="S28" s="25"/>
      <c r="T28" s="25"/>
      <c r="U28" s="25"/>
      <c r="V28" s="25"/>
      <c r="W28" s="25"/>
      <c r="X28" s="25"/>
    </row>
    <row r="29" spans="1:24" x14ac:dyDescent="0.35">
      <c r="A29" s="25"/>
      <c r="B29" s="25"/>
      <c r="C29" s="25"/>
      <c r="D29" s="25"/>
      <c r="E29" s="25"/>
      <c r="F29" s="25"/>
      <c r="G29" s="25"/>
      <c r="H29" s="25"/>
      <c r="I29" s="25"/>
      <c r="J29" s="25"/>
      <c r="K29" s="25"/>
      <c r="L29" s="25"/>
      <c r="M29" s="25"/>
      <c r="N29" s="25"/>
      <c r="O29" s="25"/>
      <c r="P29" s="25"/>
      <c r="Q29" s="25"/>
      <c r="R29" s="25"/>
      <c r="S29" s="25"/>
      <c r="T29" s="25"/>
      <c r="U29" s="25"/>
      <c r="V29" s="25"/>
      <c r="W29" s="25"/>
      <c r="X29" s="25"/>
    </row>
    <row r="30" spans="1:24" x14ac:dyDescent="0.35">
      <c r="A30" s="25"/>
      <c r="B30" s="25"/>
      <c r="C30" s="25"/>
      <c r="D30" s="25"/>
      <c r="E30" s="25"/>
      <c r="F30" s="25"/>
      <c r="G30" s="25"/>
      <c r="H30" s="25"/>
      <c r="I30" s="25"/>
      <c r="J30" s="25"/>
      <c r="K30" s="25"/>
      <c r="L30" s="25"/>
      <c r="M30" s="25"/>
      <c r="N30" s="25"/>
      <c r="O30" s="25"/>
      <c r="P30" s="25"/>
      <c r="Q30" s="25"/>
      <c r="R30" s="25"/>
      <c r="S30" s="25"/>
      <c r="T30" s="25"/>
      <c r="U30" s="25"/>
      <c r="V30" s="25"/>
      <c r="W30" s="25"/>
      <c r="X30" s="25"/>
    </row>
    <row r="31" spans="1:24" x14ac:dyDescent="0.35">
      <c r="A31" s="25"/>
      <c r="B31" s="25"/>
      <c r="C31" s="25"/>
      <c r="D31" s="25"/>
      <c r="E31" s="25"/>
      <c r="F31" s="25"/>
      <c r="G31" s="25"/>
      <c r="H31" s="25"/>
      <c r="I31" s="25"/>
      <c r="J31" s="25"/>
      <c r="K31" s="25"/>
      <c r="L31" s="25"/>
      <c r="M31" s="25"/>
      <c r="N31" s="25"/>
      <c r="O31" s="25"/>
      <c r="P31" s="25"/>
      <c r="Q31" s="25"/>
      <c r="R31" s="25"/>
      <c r="S31" s="25"/>
      <c r="T31" s="25"/>
      <c r="U31" s="25"/>
      <c r="V31" s="25"/>
      <c r="W31" s="25"/>
      <c r="X31" s="25"/>
    </row>
    <row r="32" spans="1:24" x14ac:dyDescent="0.35">
      <c r="A32" s="25"/>
      <c r="B32" s="25"/>
      <c r="C32" s="25"/>
      <c r="D32" s="25"/>
      <c r="E32" s="25"/>
      <c r="F32" s="25"/>
      <c r="G32" s="25"/>
      <c r="H32" s="25"/>
      <c r="I32" s="25"/>
      <c r="J32" s="25"/>
      <c r="K32" s="25"/>
      <c r="L32" s="25"/>
      <c r="M32" s="25"/>
      <c r="N32" s="25"/>
      <c r="O32" s="25"/>
      <c r="P32" s="25"/>
      <c r="Q32" s="25"/>
      <c r="R32" s="25"/>
      <c r="S32" s="25"/>
      <c r="T32" s="25"/>
      <c r="U32" s="25"/>
      <c r="V32" s="25"/>
      <c r="W32" s="25"/>
      <c r="X32" s="25"/>
    </row>
  </sheetData>
  <conditionalFormatting sqref="J4:M8">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80D88-85EB-492A-B49F-B6B89E67C956}">
  <dimension ref="A1:A9"/>
  <sheetViews>
    <sheetView tabSelected="1" workbookViewId="0">
      <selection activeCell="A9" sqref="A9"/>
    </sheetView>
  </sheetViews>
  <sheetFormatPr defaultRowHeight="14.5" x14ac:dyDescent="0.35"/>
  <cols>
    <col min="1" max="1" width="94.81640625" customWidth="1"/>
  </cols>
  <sheetData>
    <row r="1" spans="1:1" ht="43" customHeight="1" x14ac:dyDescent="0.6">
      <c r="A1" s="27" t="s">
        <v>11265</v>
      </c>
    </row>
    <row r="3" spans="1:1" ht="18.5" customHeight="1" x14ac:dyDescent="0.35">
      <c r="A3" t="s">
        <v>11266</v>
      </c>
    </row>
    <row r="4" spans="1:1" x14ac:dyDescent="0.35">
      <c r="A4" t="s">
        <v>11267</v>
      </c>
    </row>
    <row r="5" spans="1:1" x14ac:dyDescent="0.35">
      <c r="A5" t="s">
        <v>11268</v>
      </c>
    </row>
    <row r="6" spans="1:1" x14ac:dyDescent="0.35">
      <c r="A6" t="s">
        <v>11269</v>
      </c>
    </row>
    <row r="7" spans="1:1" x14ac:dyDescent="0.35">
      <c r="A7" t="s">
        <v>11270</v>
      </c>
    </row>
    <row r="8" spans="1:1" x14ac:dyDescent="0.35">
      <c r="A8" t="s">
        <v>11271</v>
      </c>
    </row>
    <row r="9" spans="1:1" x14ac:dyDescent="0.35">
      <c r="A9" t="s">
        <v>11272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 Sales Data</vt:lpstr>
      <vt:lpstr>Pivot_Tables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Anusha Eraka</cp:lastModifiedBy>
  <dcterms:created xsi:type="dcterms:W3CDTF">2026-05-19T14:37:38Z</dcterms:created>
  <dcterms:modified xsi:type="dcterms:W3CDTF">2026-05-20T15:15:18Z</dcterms:modified>
</cp:coreProperties>
</file>